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ЭтаКнига" defaultThemeVersion="124226"/>
  <bookViews>
    <workbookView xWindow="120" yWindow="120" windowWidth="19020" windowHeight="11760" tabRatio="966" firstSheet="63" activeTab="74"/>
  </bookViews>
  <sheets>
    <sheet name="Титульный лист" sheetId="1" r:id="rId1"/>
    <sheet name="Раздел 1.1" sheetId="2" r:id="rId2"/>
    <sheet name="Раздел 1.2" sheetId="3" r:id="rId3"/>
    <sheet name="Раздел 1.3" sheetId="4" r:id="rId4"/>
    <sheet name="Раздел 1.4" sheetId="5" r:id="rId5"/>
    <sheet name="Раздел 2.1.1.1" sheetId="6" r:id="rId6"/>
    <sheet name="Раздел 2.1.1.2" sheetId="7" r:id="rId7"/>
    <sheet name="Раздел 2.1.1.3" sheetId="8" r:id="rId8"/>
    <sheet name="Раздел 2.1.2.1" sheetId="9" r:id="rId9"/>
    <sheet name="Раздел 2.1.2.2" sheetId="10" r:id="rId10"/>
    <sheet name="Раздел 2.1.2.3" sheetId="11" r:id="rId11"/>
    <sheet name="Раздел 2.1.3.1" sheetId="12" r:id="rId12"/>
    <sheet name="Раздел 2.1.3.2" sheetId="13" r:id="rId13"/>
    <sheet name="Раздел 2.1.3.3" sheetId="14" r:id="rId14"/>
    <sheet name="Раздел 2.2.1" sheetId="15" r:id="rId15"/>
    <sheet name="Раздел 2.2.2" sheetId="16" r:id="rId16"/>
    <sheet name="Раздел 2.2.3" sheetId="17" r:id="rId17"/>
    <sheet name="Раздел 2.3.1" sheetId="18" r:id="rId18"/>
    <sheet name="Раздел 2.3.2" sheetId="19" r:id="rId19"/>
    <sheet name="Раздел 2.3.3" sheetId="20" r:id="rId20"/>
    <sheet name="Раздел 2.4.1" sheetId="21" r:id="rId21"/>
    <sheet name="Раздел 2.4.2" sheetId="22" r:id="rId22"/>
    <sheet name="Раздел 2.4.3" sheetId="23" r:id="rId23"/>
    <sheet name="Раздел 2.5.1.1" sheetId="24" r:id="rId24"/>
    <sheet name="Раздел 2.5.1.2" sheetId="25" r:id="rId25"/>
    <sheet name="Раздел 2.5.1.3" sheetId="26" r:id="rId26"/>
    <sheet name="Раздел 2.5.1.4" sheetId="27" r:id="rId27"/>
    <sheet name="Раздел 2.5.2.1" sheetId="28" r:id="rId28"/>
    <sheet name="Раздел 2.5.2.2" sheetId="29" r:id="rId29"/>
    <sheet name="Раздел 2.5.2.3" sheetId="30" r:id="rId30"/>
    <sheet name="Раздел 2.5.3.1" sheetId="31" r:id="rId31"/>
    <sheet name="Раздел 2.5.3.2" sheetId="32" r:id="rId32"/>
    <sheet name="Раздел 2.5.3.3" sheetId="33" r:id="rId33"/>
    <sheet name="Раздел 2.6.1" sheetId="34" r:id="rId34"/>
    <sheet name="Раздел 2.6.2" sheetId="35" r:id="rId35"/>
    <sheet name="Раздел 2.6.3" sheetId="36" r:id="rId36"/>
    <sheet name="Раздел 2.6.4" sheetId="37" r:id="rId37"/>
    <sheet name="Раздел 2.7.1" sheetId="38" r:id="rId38"/>
    <sheet name="Раздел 2.7.2" sheetId="39" r:id="rId39"/>
    <sheet name="Раздел 2.7.3" sheetId="40" r:id="rId40"/>
    <sheet name="Раздел 2.8.1" sheetId="41" r:id="rId41"/>
    <sheet name="Раздел 2.8.2" sheetId="42" r:id="rId42"/>
    <sheet name="Раздел 2.8.3" sheetId="43" r:id="rId43"/>
    <sheet name="Раздел 2.9" sheetId="44" r:id="rId44"/>
    <sheet name="Раздел 2.10.1" sheetId="45" r:id="rId45"/>
    <sheet name="Раздел 2.10.2" sheetId="46" r:id="rId46"/>
    <sheet name="Раздел 2.10.3" sheetId="47" r:id="rId47"/>
    <sheet name="Раздел 2.11.1" sheetId="48" r:id="rId48"/>
    <sheet name="Раздел 2.11.2" sheetId="49" r:id="rId49"/>
    <sheet name="Раздел 2.11.3" sheetId="50" r:id="rId50"/>
    <sheet name="Раздел 2.12.1" sheetId="51" r:id="rId51"/>
    <sheet name="Раздел 2.12.2" sheetId="52" r:id="rId52"/>
    <sheet name="Раздел 2.12.3" sheetId="53" r:id="rId53"/>
    <sheet name="Раздел 2.13.1" sheetId="54" r:id="rId54"/>
    <sheet name="Раздел 2.13.2" sheetId="55" r:id="rId55"/>
    <sheet name="Раздел 2.13.3" sheetId="56" r:id="rId56"/>
    <sheet name="Раздел 2.14.1.1" sheetId="57" r:id="rId57"/>
    <sheet name="Раздел 2.14.1.2" sheetId="58" r:id="rId58"/>
    <sheet name="Раздел 2.14.1.3" sheetId="59" r:id="rId59"/>
    <sheet name="Раздел 2.14.2.1" sheetId="60" r:id="rId60"/>
    <sheet name="Раздел 2.14.2.2" sheetId="61" r:id="rId61"/>
    <sheet name="Раздел 2.14.2.3" sheetId="62" r:id="rId62"/>
    <sheet name="Раздел 2.14.3.1" sheetId="63" r:id="rId63"/>
    <sheet name="Раздел 2.14.3.2" sheetId="64" r:id="rId64"/>
    <sheet name="Раздел 2.14.3.3" sheetId="65" r:id="rId65"/>
    <sheet name="Раздел 2.14.3.4" sheetId="76" r:id="rId66"/>
    <sheet name="Раздел 2.15.1" sheetId="66" r:id="rId67"/>
    <sheet name="Раздел 2.15.2" sheetId="67" r:id="rId68"/>
    <sheet name="Раздел 2.15.3" sheetId="68" r:id="rId69"/>
    <sheet name="Раздел 3.1" sheetId="69" r:id="rId70"/>
    <sheet name="Раздел 3.2" sheetId="70" r:id="rId71"/>
    <sheet name="Раздел 3.3.1" sheetId="71" r:id="rId72"/>
    <sheet name="Раздел 3.3.2" sheetId="72" r:id="rId73"/>
    <sheet name="Раздел 3.4" sheetId="73" r:id="rId74"/>
    <sheet name="Раздел 3.5" sheetId="74" r:id="rId75"/>
    <sheet name="Spravochnik" sheetId="90" state="hidden" r:id="rId76"/>
    <sheet name="Флак" sheetId="75" state="hidden" r:id="rId77"/>
    <sheet name="Лист77" sheetId="77" state="hidden" r:id="rId78"/>
  </sheets>
  <definedNames>
    <definedName name="codeprof">Spravochnik!$B$1:$B$4773</definedName>
    <definedName name="Data_Adr">Флак!$J$2:$M$10</definedName>
    <definedName name="data_r_1">'Раздел 1.1'!$O$20:$P$33</definedName>
    <definedName name="data_r_10">'Раздел 2.1.2.3'!$O$20:$BM$53</definedName>
    <definedName name="data_r_11">'Раздел 2.1.3.1'!$O$20:$AD$39</definedName>
    <definedName name="data_r_12">'Раздел 2.1.3.2'!$O$20:$AD$39</definedName>
    <definedName name="data_r_13">'Раздел 2.1.3.3'!$O$20:$AD$39</definedName>
    <definedName name="data_r_14">'Раздел 2.2.1'!$O$20:$AE$34</definedName>
    <definedName name="data_r_15">'Раздел 2.2.2'!$O$20:$AE$34</definedName>
    <definedName name="data_r_16">'Раздел 2.2.3'!$O$20:$AE$34</definedName>
    <definedName name="data_r_17">'Раздел 2.3.1'!$O$20:$AA$29</definedName>
    <definedName name="data_r_18">'Раздел 2.3.2'!$O$20:$AA$29</definedName>
    <definedName name="data_r_19">'Раздел 2.3.3'!$O$20:$AA$29</definedName>
    <definedName name="data_r_2">'Раздел 1.2'!$O$20:$P$59</definedName>
    <definedName name="data_r_20">'Раздел 2.4.1'!$O$20:$S$25</definedName>
    <definedName name="data_r_21">'Раздел 2.4.2'!$O$20:$S$25</definedName>
    <definedName name="data_r_22">'Раздел 2.4.3'!$O$20:$S$25</definedName>
    <definedName name="data_r_23">'Раздел 2.5.1.1'!$O$20:$AC$28</definedName>
    <definedName name="data_r_24">'Раздел 2.5.1.2'!$O$20:$AC$28</definedName>
    <definedName name="data_r_25">'Раздел 2.5.1.3'!$O$20:$AC$28</definedName>
    <definedName name="data_r_26">'Раздел 2.5.1.4'!$O$20:$AC$28</definedName>
    <definedName name="data_r_27">'Раздел 2.5.2.1'!$O$20:$BH$25</definedName>
    <definedName name="data_r_28">'Раздел 2.5.2.2'!$O$20:$BH$25</definedName>
    <definedName name="data_r_29">'Раздел 2.5.2.3'!$O$20:$BH$25</definedName>
    <definedName name="data_r_3">'Раздел 1.3'!$O$20:$V$59</definedName>
    <definedName name="data_r_30">'Раздел 2.5.3.1'!$O$20:$AD$32</definedName>
    <definedName name="data_r_31">'Раздел 2.5.3.2'!$O$20:$AD$32</definedName>
    <definedName name="data_r_32">'Раздел 2.5.3.3'!$O$20:$AD$32</definedName>
    <definedName name="data_r_33">'Раздел 2.6.1'!$O$20:$AK$42</definedName>
    <definedName name="data_r_34">'Раздел 2.6.2'!$O$20:$AK$42</definedName>
    <definedName name="data_r_35">'Раздел 2.6.3'!$O$20:$AK$42</definedName>
    <definedName name="data_r_36">'Раздел 2.6.4'!$O$20:$AK$42</definedName>
    <definedName name="data_r_37">'Раздел 2.7.1'!$O$20:$V$27</definedName>
    <definedName name="data_r_38">'Раздел 2.7.2'!$O$20:$V$27</definedName>
    <definedName name="data_r_39">'Раздел 2.7.3'!$O$20:$V$27</definedName>
    <definedName name="data_r_4">'Раздел 1.4'!$O$20:$Q$22</definedName>
    <definedName name="data_r_40">'Раздел 2.8.1'!$O$20:$X$34</definedName>
    <definedName name="data_r_41">'Раздел 2.8.2'!$O$20:$X$34</definedName>
    <definedName name="data_r_42">'Раздел 2.8.3'!$O$20:$X$34</definedName>
    <definedName name="data_r_43">'Раздел 2.9'!$O$20:$T$23</definedName>
    <definedName name="data_r_44">'Раздел 2.10.1'!$O$20:$U$36</definedName>
    <definedName name="data_r_45">'Раздел 2.10.2'!$O$20:$U$36</definedName>
    <definedName name="data_r_46">'Раздел 2.10.3'!$O$20:$U$36</definedName>
    <definedName name="data_r_47">'Раздел 2.11.1'!$O$20:$R$34</definedName>
    <definedName name="data_r_48">'Раздел 2.11.2'!$O$20:$R$34</definedName>
    <definedName name="data_r_49">'Раздел 2.11.3'!$O$20:$R$34</definedName>
    <definedName name="data_r_5">'Раздел 2.1.1.1'!$O$20:$AC$43</definedName>
    <definedName name="data_r_50">'Раздел 2.12.1'!$O$20:$Q$36</definedName>
    <definedName name="data_r_51">'Раздел 2.12.2'!$O$20:$Q$36</definedName>
    <definedName name="data_r_52">'Раздел 2.12.3'!$O$20:$Q$36</definedName>
    <definedName name="data_r_53">'Раздел 2.13.1'!$O$20:$AD$80</definedName>
    <definedName name="data_r_54">'Раздел 2.13.2'!$O$20:$AD$80</definedName>
    <definedName name="data_r_55">'Раздел 2.13.3'!$O$20:$AD$80</definedName>
    <definedName name="data_r_56">'Раздел 2.14.1.1'!$O$20:$X$49</definedName>
    <definedName name="data_r_57">'Раздел 2.14.1.2'!$O$20:$X$49</definedName>
    <definedName name="data_r_58">'Раздел 2.14.1.3'!$O$20:$X$49</definedName>
    <definedName name="data_r_59">'Раздел 2.14.2.1'!$O$20:$AA$49</definedName>
    <definedName name="data_r_6">'Раздел 2.1.1.2'!$O$20:$AC$43</definedName>
    <definedName name="data_r_60">'Раздел 2.14.2.2'!$O$20:$AA$49</definedName>
    <definedName name="data_r_61">'Раздел 2.14.2.3'!$O$20:$AA$49</definedName>
    <definedName name="data_r_62">'Раздел 2.14.3.1'!$O$20:$R$49</definedName>
    <definedName name="data_r_63">'Раздел 2.14.3.2'!$O$20:$R$49</definedName>
    <definedName name="data_r_64">'Раздел 2.14.3.3'!$O$20:$R$49</definedName>
    <definedName name="data_r_65">'Раздел 2.14.3.4'!$O$20:$R$49</definedName>
    <definedName name="data_r_66">'Раздел 2.15.1'!$N$20:$AA$188</definedName>
    <definedName name="data_r_67">'Раздел 2.15.2'!$N$20:$AA$188</definedName>
    <definedName name="data_r_68">'Раздел 2.15.3'!$N$20:$AA$188</definedName>
    <definedName name="data_r_69">'Раздел 3.1'!$O$20:$AC$82</definedName>
    <definedName name="data_r_7">'Раздел 2.1.1.3'!$O$20:$AC$43</definedName>
    <definedName name="data_r_70">'Раздел 3.2'!$O$20:$AD$68</definedName>
    <definedName name="data_r_71">'Раздел 3.3.1'!$O$20:$R$73</definedName>
    <definedName name="data_r_72">'Раздел 3.3.2'!$O$20:$Q$25</definedName>
    <definedName name="data_r_73">'Раздел 3.4'!$O$20:$Y$68</definedName>
    <definedName name="data_r_74">'Раздел 3.5'!$O$20:$AJ$68</definedName>
    <definedName name="data_r_8">'Раздел 2.1.2.1'!$O$20:$BM$53</definedName>
    <definedName name="data_r_9">'Раздел 2.1.2.2'!$O$20:$BM$53</definedName>
    <definedName name="P_1">'Титульный лист'!$X$29</definedName>
    <definedName name="P_2">'Титульный лист'!$X$30</definedName>
    <definedName name="P_3">'Титульный лист'!$A$38</definedName>
    <definedName name="P_4">'Титульный лист'!$Q$38</definedName>
    <definedName name="P_5">'Титульный лист'!$AH$38</definedName>
    <definedName name="P_6">'Титульный лист'!$AY$38</definedName>
    <definedName name="P_7">'Титульный лист'!$BP$38</definedName>
    <definedName name="R_1">'Раздел 3.5'!$R$73</definedName>
    <definedName name="R_2">'Раздел 3.5'!$V$73</definedName>
    <definedName name="R_3">'Раздел 3.5'!$R$76</definedName>
    <definedName name="R_4">'Раздел 3.5'!$V$76</definedName>
    <definedName name="razdel_01">'Раздел 1.1'!$P$20:$P$33</definedName>
    <definedName name="razdel_02">'Раздел 1.2'!$P$20:$P$59</definedName>
    <definedName name="razdel_03">'Раздел 1.3'!$P$20:$V$59</definedName>
    <definedName name="razdel_04">'Раздел 1.4'!$P$20:$Q$22</definedName>
    <definedName name="razdel_05">'Раздел 2.1.1.1'!$P$20:$AC$43</definedName>
    <definedName name="razdel_06">'Раздел 2.1.1.2'!$P$20:$AC$43</definedName>
    <definedName name="razdel_07">'Раздел 2.1.1.3'!$P$20:$AC$43</definedName>
    <definedName name="razdel_08">'Раздел 2.1.2.1'!$P$20:$BM$53</definedName>
    <definedName name="razdel_09">'Раздел 2.1.2.2'!$P$20:$BM$53</definedName>
    <definedName name="razdel_10">'Раздел 2.1.2.3'!$P$20:$BM$53</definedName>
    <definedName name="razdel_11">'Раздел 2.1.3.1'!$P$20:$AD$39</definedName>
    <definedName name="razdel_12">'Раздел 2.1.3.2'!$P$20:$AD$39</definedName>
    <definedName name="razdel_13">'Раздел 2.1.3.3'!$P$20:$AD$39</definedName>
    <definedName name="razdel_14">'Раздел 2.2.1'!$P$20:$AE$34</definedName>
    <definedName name="razdel_15">'Раздел 2.2.2'!$P$20:$AE$34</definedName>
    <definedName name="razdel_16">'Раздел 2.2.3'!$P$20:$AE$34</definedName>
    <definedName name="razdel_17">'Раздел 2.3.1'!$P$20:$AA$29</definedName>
    <definedName name="razdel_18">'Раздел 2.3.2'!$P$20:$AA$29</definedName>
    <definedName name="razdel_19">'Раздел 2.3.3'!$P$20:$AA$29</definedName>
    <definedName name="razdel_20">'Раздел 2.4.1'!$P$20:$S$25</definedName>
    <definedName name="razdel_21">'Раздел 2.4.2'!$P$20:$S$25</definedName>
    <definedName name="razdel_22">'Раздел 2.4.3'!$P$20:$S$25</definedName>
    <definedName name="razdel_23">'Раздел 2.5.1.1'!$P$20:$AC$28</definedName>
    <definedName name="razdel_24">'Раздел 2.5.1.2'!$P$20:$AC$28</definedName>
    <definedName name="razdel_25">'Раздел 2.5.1.3'!$P$20:$AC$28</definedName>
    <definedName name="razdel_26">'Раздел 2.5.1.4'!$P$20:$AC$28</definedName>
    <definedName name="razdel_27">'Раздел 2.5.2.1'!$P$20:$BH$25</definedName>
    <definedName name="razdel_28">'Раздел 2.5.2.2'!$P$20:$BH$25</definedName>
    <definedName name="razdel_29">'Раздел 2.5.2.3'!$P$20:$BH$25</definedName>
    <definedName name="razdel_30">'Раздел 2.5.3.1'!$P$20:$AD$32</definedName>
    <definedName name="razdel_31">'Раздел 2.5.3.2'!$P$20:$AD$32</definedName>
    <definedName name="razdel_32">'Раздел 2.5.3.3'!$P$20:$AD$32</definedName>
    <definedName name="razdel_33">'Раздел 2.6.1'!$P$20:$AK$42</definedName>
    <definedName name="razdel_34">'Раздел 2.6.2'!$P$20:$AK$42</definedName>
    <definedName name="razdel_35">'Раздел 2.6.3'!$P$20:$AK$42</definedName>
    <definedName name="razdel_36">'Раздел 2.6.4'!$P$20:$AK$42</definedName>
    <definedName name="razdel_37">'Раздел 2.7.1'!$P$20:$V$27</definedName>
    <definedName name="razdel_38">'Раздел 2.7.2'!$P$20:$V$27</definedName>
    <definedName name="razdel_39">'Раздел 2.7.3'!$P$20:$V$27</definedName>
    <definedName name="razdel_40">'Раздел 2.8.1'!$P$20:$X$34</definedName>
    <definedName name="razdel_41">'Раздел 2.8.2'!$P$20:$X$34</definedName>
    <definedName name="razdel_42">'Раздел 2.8.3'!$P$20:$X$34</definedName>
    <definedName name="razdel_43">'Раздел 2.9'!$P$20:$T$23</definedName>
    <definedName name="razdel_44">'Раздел 2.10.1'!$P$20:$U$36</definedName>
    <definedName name="razdel_45">'Раздел 2.10.2'!$P$20:$U$36</definedName>
    <definedName name="razdel_46">'Раздел 2.10.3'!$P$20:$U$36</definedName>
    <definedName name="razdel_47">'Раздел 2.11.1'!$P$20:$R$34</definedName>
    <definedName name="razdel_48">'Раздел 2.11.2'!$P$20:$R$34</definedName>
    <definedName name="razdel_49">'Раздел 2.11.3'!$P$20:$R$34</definedName>
    <definedName name="razdel_50">'Раздел 2.12.1'!$P$20:$Q$36</definedName>
    <definedName name="razdel_51">'Раздел 2.12.2'!$P$20:$Q$36</definedName>
    <definedName name="razdel_52">'Раздел 2.12.3'!$P$20:$Q$36</definedName>
    <definedName name="razdel_53">'Раздел 2.13.1'!$P$20:$AD$80</definedName>
    <definedName name="razdel_54">'Раздел 2.13.2'!$P$20:$AD$80</definedName>
    <definedName name="razdel_55">'Раздел 2.13.3'!$P$20:$AD$80</definedName>
    <definedName name="razdel_56">'Раздел 2.14.1.1'!$P$20:$X$49</definedName>
    <definedName name="razdel_57">'Раздел 2.14.1.2'!$P$20:$X$49</definedName>
    <definedName name="razdel_58">'Раздел 2.14.1.3'!$P$20:$X$49</definedName>
    <definedName name="razdel_59">'Раздел 2.14.2.1'!$P$20:$AA$49</definedName>
    <definedName name="razdel_60">'Раздел 2.14.2.2'!$P$20:$AA$49</definedName>
    <definedName name="razdel_61">'Раздел 2.14.2.3'!$P$20:$AA$49</definedName>
    <definedName name="razdel_62">'Раздел 2.14.3.1'!$P$20:$R$49</definedName>
    <definedName name="razdel_63">'Раздел 2.14.3.2'!$P$20:$R$49</definedName>
    <definedName name="razdel_64">'Раздел 2.14.3.3'!$P$20:$R$49</definedName>
    <definedName name="razdel_65">'Раздел 2.14.3.4'!$P$20:$R$49</definedName>
    <definedName name="razdel_66">'Раздел 2.15.1'!$O$20:$AA$188</definedName>
    <definedName name="razdel_67">'Раздел 2.15.2'!$O$20:$AA$188</definedName>
    <definedName name="razdel_68">'Раздел 2.15.3'!$O$20:$AA$188</definedName>
    <definedName name="razdel_69">'Раздел 3.1'!$P$20:$AC$82</definedName>
    <definedName name="razdel_70">'Раздел 3.2'!$P$20:$AD$68</definedName>
    <definedName name="razdel_71">'Раздел 3.3.1'!$P$20:$R$73</definedName>
    <definedName name="razdel_72">'Раздел 3.3.2'!$P$20:$Q$25</definedName>
    <definedName name="razdel_73">'Раздел 3.4'!$P$20:$Y$68</definedName>
    <definedName name="razdel_74">'Раздел 3.5'!$P$20:$AJ$68</definedName>
    <definedName name="special">Spravochnik!$C$1:$C$4773</definedName>
    <definedName name="T_Check">Флак!$A$2:$H$16305</definedName>
    <definedName name="Verificationcheck">Флак!$O$3:$P$4</definedName>
    <definedName name="Version">Флак!$O$9</definedName>
    <definedName name="year">'Титульный лист'!$AM$20</definedName>
    <definedName name="_xlnm.Print_Titles" localSheetId="8">'Раздел 2.1.2.1'!$A:$O</definedName>
    <definedName name="_xlnm.Print_Titles" localSheetId="9">'Раздел 2.1.2.2'!$A:$O</definedName>
    <definedName name="_xlnm.Print_Titles" localSheetId="10">'Раздел 2.1.2.3'!$A:$O</definedName>
    <definedName name="_xlnm.Print_Titles" localSheetId="53">'Раздел 2.13.1'!$A:$P,'Раздел 2.13.1'!$17:$20</definedName>
    <definedName name="_xlnm.Print_Titles" localSheetId="54">'Раздел 2.13.2'!$A:$O,'Раздел 2.13.2'!$17:$20</definedName>
    <definedName name="_xlnm.Print_Titles" localSheetId="55">'Раздел 2.13.3'!$A:$O,'Раздел 2.13.3'!$17:$20</definedName>
    <definedName name="_xlnm.Print_Titles" localSheetId="66">'Раздел 2.15.1'!$17:$20</definedName>
    <definedName name="_xlnm.Print_Titles" localSheetId="67">'Раздел 2.15.2'!$17:$20</definedName>
    <definedName name="_xlnm.Print_Titles" localSheetId="68">'Раздел 2.15.3'!$17:$20</definedName>
    <definedName name="_xlnm.Print_Titles" localSheetId="27">'Раздел 2.5.2.1'!$A:$O</definedName>
    <definedName name="_xlnm.Print_Titles" localSheetId="28">'Раздел 2.5.2.2'!$A:$O</definedName>
    <definedName name="_xlnm.Print_Titles" localSheetId="29">'Раздел 2.5.2.3'!$A:$O</definedName>
    <definedName name="_xlnm.Print_Titles" localSheetId="33">'Раздел 2.6.1'!$A:$O</definedName>
    <definedName name="_xlnm.Print_Titles" localSheetId="34">'Раздел 2.6.2'!$A:$O</definedName>
    <definedName name="_xlnm.Print_Titles" localSheetId="35">'Раздел 2.6.3'!$A:$O</definedName>
    <definedName name="_xlnm.Print_Titles" localSheetId="36">'Раздел 2.6.4'!$A:$O</definedName>
    <definedName name="_xlnm.Print_Titles" localSheetId="69">'Раздел 3.1'!$A:$O,'Раздел 3.1'!$16:$20</definedName>
    <definedName name="_xlnm.Print_Titles" localSheetId="70">'Раздел 3.2'!$A:$O,'Раздел 3.2'!$18:$20</definedName>
    <definedName name="_xlnm.Print_Titles" localSheetId="71">'Раздел 3.3.1'!$19:$20</definedName>
    <definedName name="_xlnm.Print_Titles" localSheetId="73">'Раздел 3.4'!$17:$20</definedName>
    <definedName name="_xlnm.Print_Titles" localSheetId="74">'Раздел 3.5'!$A:$O,'Раздел 3.5'!$17:$20</definedName>
  </definedNames>
  <calcPr calcId="144525"/>
</workbook>
</file>

<file path=xl/calcChain.xml><?xml version="1.0" encoding="utf-8"?>
<calcChain xmlns="http://schemas.openxmlformats.org/spreadsheetml/2006/main">
  <c r="H16003" i="75" l="1"/>
  <c r="H16002" i="75"/>
  <c r="H16001" i="75"/>
  <c r="H16000" i="75"/>
  <c r="H15999" i="75"/>
  <c r="H15998" i="75"/>
  <c r="H15997" i="75"/>
  <c r="H15996" i="75"/>
  <c r="H15995" i="75"/>
  <c r="H15994" i="75"/>
  <c r="H15993" i="75"/>
  <c r="H15992" i="75"/>
  <c r="H15991" i="75"/>
  <c r="H15987" i="75"/>
  <c r="H15986" i="75"/>
  <c r="H15985" i="75"/>
  <c r="H15984" i="75"/>
  <c r="H15983" i="75"/>
  <c r="H15982" i="75"/>
  <c r="H15981" i="75"/>
  <c r="H15980" i="75"/>
  <c r="H15979" i="75"/>
  <c r="H15978" i="75"/>
  <c r="H15977" i="75"/>
  <c r="H15976" i="75"/>
  <c r="H15975" i="75"/>
  <c r="H15971" i="75"/>
  <c r="H15970" i="75"/>
  <c r="H15969" i="75"/>
  <c r="H15968" i="75"/>
  <c r="H15967" i="75"/>
  <c r="H15966" i="75"/>
  <c r="H15965" i="75"/>
  <c r="H15964" i="75"/>
  <c r="H15963" i="75"/>
  <c r="H15962" i="75"/>
  <c r="H15961" i="75"/>
  <c r="H15960" i="75"/>
  <c r="H15959" i="75"/>
  <c r="H15847" i="75"/>
  <c r="H15848" i="75"/>
  <c r="H15849" i="75"/>
  <c r="H15850" i="75"/>
  <c r="H15853" i="75"/>
  <c r="H15854" i="75"/>
  <c r="H15855" i="75"/>
  <c r="H15856" i="75"/>
  <c r="H15857" i="75"/>
  <c r="H15858" i="75"/>
  <c r="H15859" i="75"/>
  <c r="H15860" i="75"/>
  <c r="H15861" i="75"/>
  <c r="H15862" i="75"/>
  <c r="H15863" i="75"/>
  <c r="H15864" i="75"/>
  <c r="H15865" i="75"/>
  <c r="H15866" i="75"/>
  <c r="H15867" i="75"/>
  <c r="H15868" i="75"/>
  <c r="H15869" i="75"/>
  <c r="H15870" i="75"/>
  <c r="H15871" i="75"/>
  <c r="H15872" i="75"/>
  <c r="H15873" i="75"/>
  <c r="H15874" i="75"/>
  <c r="H15875" i="75"/>
  <c r="H15876" i="75"/>
  <c r="H15877" i="75"/>
  <c r="H15878" i="75"/>
  <c r="H15879" i="75"/>
  <c r="H15880" i="75"/>
  <c r="H15881" i="75"/>
  <c r="H15882" i="75"/>
  <c r="H15883" i="75"/>
  <c r="H15884" i="75"/>
  <c r="H15885" i="75"/>
  <c r="H15886" i="75"/>
  <c r="H15887" i="75"/>
  <c r="H15888" i="75"/>
  <c r="H15889" i="75"/>
  <c r="H15890" i="75"/>
  <c r="H15891" i="75"/>
  <c r="H15892" i="75"/>
  <c r="H15893" i="75"/>
  <c r="H16042" i="75"/>
  <c r="H16043" i="75"/>
  <c r="H16044" i="75"/>
  <c r="H16046" i="75"/>
  <c r="H16047" i="75"/>
  <c r="H16048" i="75"/>
  <c r="H16050" i="75"/>
  <c r="H16051" i="75"/>
  <c r="H16052" i="75"/>
  <c r="H16054" i="75"/>
  <c r="H16055" i="75"/>
  <c r="H16056" i="75"/>
  <c r="H16058" i="75"/>
  <c r="H16059" i="75"/>
  <c r="H16060" i="75"/>
  <c r="H16062" i="75"/>
  <c r="H16063" i="75"/>
  <c r="H16064" i="75"/>
  <c r="H16066" i="75"/>
  <c r="H16067" i="75"/>
  <c r="H16068" i="75"/>
  <c r="H16070" i="75"/>
  <c r="H16071" i="75"/>
  <c r="H16072" i="75"/>
  <c r="H16074" i="75"/>
  <c r="H16075" i="75"/>
  <c r="H16076" i="75"/>
  <c r="H16217" i="75"/>
  <c r="H16218" i="75"/>
  <c r="H16219" i="75"/>
  <c r="H16223" i="75"/>
  <c r="H16224" i="75"/>
  <c r="H16225" i="75"/>
  <c r="H16268" i="75"/>
  <c r="H16269" i="75"/>
  <c r="H16270" i="75"/>
  <c r="H16271" i="75"/>
  <c r="H16272" i="75"/>
  <c r="H16273" i="75"/>
  <c r="A16262" i="75"/>
  <c r="A16263" i="75"/>
  <c r="A16264" i="75"/>
  <c r="A16265" i="75"/>
  <c r="A16266" i="75"/>
  <c r="A16267" i="75"/>
  <c r="A16268" i="75"/>
  <c r="A16269" i="75"/>
  <c r="A16270" i="75"/>
  <c r="A16271" i="75"/>
  <c r="A16272" i="75"/>
  <c r="A16273" i="75"/>
  <c r="A16274" i="75"/>
  <c r="A16275" i="75"/>
  <c r="A16276" i="75"/>
  <c r="A16277" i="75"/>
  <c r="A16278" i="75"/>
  <c r="A16279" i="75"/>
  <c r="A16280" i="75"/>
  <c r="A16281" i="75"/>
  <c r="A16282" i="75"/>
  <c r="A16226" i="75"/>
  <c r="A16227" i="75"/>
  <c r="A16228" i="75"/>
  <c r="A16229" i="75"/>
  <c r="A16230" i="75"/>
  <c r="A16231" i="75"/>
  <c r="A16232" i="75"/>
  <c r="A16233" i="75"/>
  <c r="A16234" i="75"/>
  <c r="A16235" i="75"/>
  <c r="A16236" i="75"/>
  <c r="A16237" i="75"/>
  <c r="A16238" i="75"/>
  <c r="A16239" i="75"/>
  <c r="A16240" i="75"/>
  <c r="A16241" i="75"/>
  <c r="A16242" i="75"/>
  <c r="A16243" i="75"/>
  <c r="A16244" i="75"/>
  <c r="A16245" i="75"/>
  <c r="A16246" i="75"/>
  <c r="A16247" i="75"/>
  <c r="A16248" i="75"/>
  <c r="A16249" i="75"/>
  <c r="A16250" i="75"/>
  <c r="A16251" i="75"/>
  <c r="A16252" i="75"/>
  <c r="A16253" i="75"/>
  <c r="A16254" i="75"/>
  <c r="A16255" i="75"/>
  <c r="A16256" i="75"/>
  <c r="A16257" i="75"/>
  <c r="A16258" i="75"/>
  <c r="A16259" i="75"/>
  <c r="A16260" i="75"/>
  <c r="A16261" i="75"/>
  <c r="A16214" i="75"/>
  <c r="A16215" i="75"/>
  <c r="A16216" i="75"/>
  <c r="A16217" i="75"/>
  <c r="A16218" i="75"/>
  <c r="A16219" i="75"/>
  <c r="A16220" i="75"/>
  <c r="A16221" i="75"/>
  <c r="A16222" i="75"/>
  <c r="A16223" i="75"/>
  <c r="A16224" i="75"/>
  <c r="A16225" i="75"/>
  <c r="AB30" i="14"/>
  <c r="AB30" i="13"/>
  <c r="AB30" i="12"/>
  <c r="A15953" i="75"/>
  <c r="A15954" i="75"/>
  <c r="A15955" i="75"/>
  <c r="A15956" i="75"/>
  <c r="A15957" i="75"/>
  <c r="A15958" i="75"/>
  <c r="A15959" i="75"/>
  <c r="A15960" i="75"/>
  <c r="A15961" i="75"/>
  <c r="A15962" i="75"/>
  <c r="A15963" i="75"/>
  <c r="A15964" i="75"/>
  <c r="A15965" i="75"/>
  <c r="A15966" i="75"/>
  <c r="A15967" i="75"/>
  <c r="A15968" i="75"/>
  <c r="A15969" i="75"/>
  <c r="A15970" i="75"/>
  <c r="A15971" i="75"/>
  <c r="A15972" i="75"/>
  <c r="A15973" i="75"/>
  <c r="A15974" i="75"/>
  <c r="A15975" i="75"/>
  <c r="A15976" i="75"/>
  <c r="A15977" i="75"/>
  <c r="A15978" i="75"/>
  <c r="A15979" i="75"/>
  <c r="A15980" i="75"/>
  <c r="A15981" i="75"/>
  <c r="A15982" i="75"/>
  <c r="A15983" i="75"/>
  <c r="A15984" i="75"/>
  <c r="A15985" i="75"/>
  <c r="A15986" i="75"/>
  <c r="A15987" i="75"/>
  <c r="A15988" i="75"/>
  <c r="A15989" i="75"/>
  <c r="A15990" i="75"/>
  <c r="A15991" i="75"/>
  <c r="A15992" i="75"/>
  <c r="A15993" i="75"/>
  <c r="A15994" i="75"/>
  <c r="A15995" i="75"/>
  <c r="A15996" i="75"/>
  <c r="A15997" i="75"/>
  <c r="A15998" i="75"/>
  <c r="A15999" i="75"/>
  <c r="A16000" i="75"/>
  <c r="A16001" i="75"/>
  <c r="A16002" i="75"/>
  <c r="A16003" i="75"/>
  <c r="A16004" i="75"/>
  <c r="A16005" i="75"/>
  <c r="A16006" i="75"/>
  <c r="A16007" i="75"/>
  <c r="A16008" i="75"/>
  <c r="A16009" i="75"/>
  <c r="A16010" i="75"/>
  <c r="A16011" i="75"/>
  <c r="A16012" i="75"/>
  <c r="A16013" i="75"/>
  <c r="A16014" i="75"/>
  <c r="A16015" i="75"/>
  <c r="A16016" i="75"/>
  <c r="A16017" i="75"/>
  <c r="A16018" i="75"/>
  <c r="A16019" i="75"/>
  <c r="A16020" i="75"/>
  <c r="A16021" i="75"/>
  <c r="A16022" i="75"/>
  <c r="A16023" i="75"/>
  <c r="A16024" i="75"/>
  <c r="A16025" i="75"/>
  <c r="A16026" i="75"/>
  <c r="A16027" i="75"/>
  <c r="A16028" i="75"/>
  <c r="A16029" i="75"/>
  <c r="A16030" i="75"/>
  <c r="A16031" i="75"/>
  <c r="A16032" i="75"/>
  <c r="A16033" i="75"/>
  <c r="A16034" i="75"/>
  <c r="A16035" i="75"/>
  <c r="A16036" i="75"/>
  <c r="A16037" i="75"/>
  <c r="A16038" i="75"/>
  <c r="A16039" i="75"/>
  <c r="A16040" i="75"/>
  <c r="A16041" i="75"/>
  <c r="A16042" i="75"/>
  <c r="A16043" i="75"/>
  <c r="A16044" i="75"/>
  <c r="A16045" i="75"/>
  <c r="A16046" i="75"/>
  <c r="A16047" i="75"/>
  <c r="A16048" i="75"/>
  <c r="A16049" i="75"/>
  <c r="A16050" i="75"/>
  <c r="A16051" i="75"/>
  <c r="A16052" i="75"/>
  <c r="A16053" i="75"/>
  <c r="A16054" i="75"/>
  <c r="A16055" i="75"/>
  <c r="A16056" i="75"/>
  <c r="A16057" i="75"/>
  <c r="A16058" i="75"/>
  <c r="A16059" i="75"/>
  <c r="A16060" i="75"/>
  <c r="A16061" i="75"/>
  <c r="A16062" i="75"/>
  <c r="A16063" i="75"/>
  <c r="A16064" i="75"/>
  <c r="A16065" i="75"/>
  <c r="A16066" i="75"/>
  <c r="A16067" i="75"/>
  <c r="A16068" i="75"/>
  <c r="A16069" i="75"/>
  <c r="A16070" i="75"/>
  <c r="A16071" i="75"/>
  <c r="A16072" i="75"/>
  <c r="A16073" i="75"/>
  <c r="A16074" i="75"/>
  <c r="A16075" i="75"/>
  <c r="A16076" i="75"/>
  <c r="A16077" i="75"/>
  <c r="A16078" i="75"/>
  <c r="A16079" i="75"/>
  <c r="A16080" i="75"/>
  <c r="A16081" i="75"/>
  <c r="A16082" i="75"/>
  <c r="A16083" i="75"/>
  <c r="A16084" i="75"/>
  <c r="A16085" i="75"/>
  <c r="A16086" i="75"/>
  <c r="A16087" i="75"/>
  <c r="A16088" i="75"/>
  <c r="A16089" i="75"/>
  <c r="A16090" i="75"/>
  <c r="A16091" i="75"/>
  <c r="A16092" i="75"/>
  <c r="A16093" i="75"/>
  <c r="A16094" i="75"/>
  <c r="A16095" i="75"/>
  <c r="A16096" i="75"/>
  <c r="A16097" i="75"/>
  <c r="A16098" i="75"/>
  <c r="A16099" i="75"/>
  <c r="A16100" i="75"/>
  <c r="A16101" i="75"/>
  <c r="A16102" i="75"/>
  <c r="A16103" i="75"/>
  <c r="A16104" i="75"/>
  <c r="A16105" i="75"/>
  <c r="A16106" i="75"/>
  <c r="A16107" i="75"/>
  <c r="A16108" i="75"/>
  <c r="A16109" i="75"/>
  <c r="A16110" i="75"/>
  <c r="A16111" i="75"/>
  <c r="A16112" i="75"/>
  <c r="A16113" i="75"/>
  <c r="A16114" i="75"/>
  <c r="A16115" i="75"/>
  <c r="A16116" i="75"/>
  <c r="A16117" i="75"/>
  <c r="A16118" i="75"/>
  <c r="A16119" i="75"/>
  <c r="A16120" i="75"/>
  <c r="A16121" i="75"/>
  <c r="A16122" i="75"/>
  <c r="A16123" i="75"/>
  <c r="A16124" i="75"/>
  <c r="A16125" i="75"/>
  <c r="A16126" i="75"/>
  <c r="A16127" i="75"/>
  <c r="A16128" i="75"/>
  <c r="A16129" i="75"/>
  <c r="A16130" i="75"/>
  <c r="A16131" i="75"/>
  <c r="A16132" i="75"/>
  <c r="A16133" i="75"/>
  <c r="A16134" i="75"/>
  <c r="A16135" i="75"/>
  <c r="A16136" i="75"/>
  <c r="A16137" i="75"/>
  <c r="A16138" i="75"/>
  <c r="A16139" i="75"/>
  <c r="A16140" i="75"/>
  <c r="A16141" i="75"/>
  <c r="A16142" i="75"/>
  <c r="A16143" i="75"/>
  <c r="A16144" i="75"/>
  <c r="A16145" i="75"/>
  <c r="A16146" i="75"/>
  <c r="A16147" i="75"/>
  <c r="A16148" i="75"/>
  <c r="A16149" i="75"/>
  <c r="A16150" i="75"/>
  <c r="A16151" i="75"/>
  <c r="A16152" i="75"/>
  <c r="A16153" i="75"/>
  <c r="A16154" i="75"/>
  <c r="A16155" i="75"/>
  <c r="A16156" i="75"/>
  <c r="A16157" i="75"/>
  <c r="A16158" i="75"/>
  <c r="A16159" i="75"/>
  <c r="A16160" i="75"/>
  <c r="A16161" i="75"/>
  <c r="A16162" i="75"/>
  <c r="A16163" i="75"/>
  <c r="A16164" i="75"/>
  <c r="A16165" i="75"/>
  <c r="A16166" i="75"/>
  <c r="A16167" i="75"/>
  <c r="A16168" i="75"/>
  <c r="A16169" i="75"/>
  <c r="A16170" i="75"/>
  <c r="A16171" i="75"/>
  <c r="A16172" i="75"/>
  <c r="A16173" i="75"/>
  <c r="A16174" i="75"/>
  <c r="A16175" i="75"/>
  <c r="A16176" i="75"/>
  <c r="A16177" i="75"/>
  <c r="A16178" i="75"/>
  <c r="A16179" i="75"/>
  <c r="A16180" i="75"/>
  <c r="A16181" i="75"/>
  <c r="A16182" i="75"/>
  <c r="A16183" i="75"/>
  <c r="A16184" i="75"/>
  <c r="A16185" i="75"/>
  <c r="A16186" i="75"/>
  <c r="A16187" i="75"/>
  <c r="A16188" i="75"/>
  <c r="A16189" i="75"/>
  <c r="A16190" i="75"/>
  <c r="A16191" i="75"/>
  <c r="A16192" i="75"/>
  <c r="A16193" i="75"/>
  <c r="A16194" i="75"/>
  <c r="A16195" i="75"/>
  <c r="A16196" i="75"/>
  <c r="A16197" i="75"/>
  <c r="A16198" i="75"/>
  <c r="A16199" i="75"/>
  <c r="A16200" i="75"/>
  <c r="A16201" i="75"/>
  <c r="A16202" i="75"/>
  <c r="A16203" i="75"/>
  <c r="A16204" i="75"/>
  <c r="A16205" i="75"/>
  <c r="A16206" i="75"/>
  <c r="A16207" i="75"/>
  <c r="A16208" i="75"/>
  <c r="A16209" i="75"/>
  <c r="A16210" i="75"/>
  <c r="A16211" i="75"/>
  <c r="A16212" i="75"/>
  <c r="A16213" i="75"/>
  <c r="H9128" i="75"/>
  <c r="H9127" i="75"/>
  <c r="H9126" i="75"/>
  <c r="H9125" i="75"/>
  <c r="H9124" i="75"/>
  <c r="H9123" i="75"/>
  <c r="H9122" i="75"/>
  <c r="H9121" i="75"/>
  <c r="H9120" i="75"/>
  <c r="H9119" i="75"/>
  <c r="H9118" i="75"/>
  <c r="H9117" i="75"/>
  <c r="H9116" i="75"/>
  <c r="H9115" i="75"/>
  <c r="H9114" i="75"/>
  <c r="H9113" i="75"/>
  <c r="H9112" i="75"/>
  <c r="H9111" i="75"/>
  <c r="H9110" i="75"/>
  <c r="H9109" i="75"/>
  <c r="H9108" i="75"/>
  <c r="H9107" i="75"/>
  <c r="H9106" i="75"/>
  <c r="H9105" i="75"/>
  <c r="H9104" i="75"/>
  <c r="H9103" i="75"/>
  <c r="H9102" i="75"/>
  <c r="H9101" i="75"/>
  <c r="H9100" i="75"/>
  <c r="H9099" i="75"/>
  <c r="H9098" i="75"/>
  <c r="H9097" i="75"/>
  <c r="H9096" i="75"/>
  <c r="H9095" i="75"/>
  <c r="H9094" i="75"/>
  <c r="H9093" i="75"/>
  <c r="H9092" i="75"/>
  <c r="H9091" i="75"/>
  <c r="H9090" i="75"/>
  <c r="H9089" i="75"/>
  <c r="H9088" i="75"/>
  <c r="H9087" i="75"/>
  <c r="H9171" i="75"/>
  <c r="H9170" i="75"/>
  <c r="H9169" i="75"/>
  <c r="H9168" i="75"/>
  <c r="H9167" i="75"/>
  <c r="H9166" i="75"/>
  <c r="H9165" i="75"/>
  <c r="H9164" i="75"/>
  <c r="H9163" i="75"/>
  <c r="H9162" i="75"/>
  <c r="H9161" i="75"/>
  <c r="H9160" i="75"/>
  <c r="H9159" i="75"/>
  <c r="H9158" i="75"/>
  <c r="H9157" i="75"/>
  <c r="H9156" i="75"/>
  <c r="H9155" i="75"/>
  <c r="H9154" i="75"/>
  <c r="H9153" i="75"/>
  <c r="H9152" i="75"/>
  <c r="H9151" i="75"/>
  <c r="H9150" i="75"/>
  <c r="H9149" i="75"/>
  <c r="H9148" i="75"/>
  <c r="H9147" i="75"/>
  <c r="H9146" i="75"/>
  <c r="H9145" i="75"/>
  <c r="H9144" i="75"/>
  <c r="H9143" i="75"/>
  <c r="H9142" i="75"/>
  <c r="H9141" i="75"/>
  <c r="H9140" i="75"/>
  <c r="H9139" i="75"/>
  <c r="H9138" i="75"/>
  <c r="H9137" i="75"/>
  <c r="H9136" i="75"/>
  <c r="H9135" i="75"/>
  <c r="H9134" i="75"/>
  <c r="H9133" i="75"/>
  <c r="H9132" i="75"/>
  <c r="H9131" i="75"/>
  <c r="H9130" i="75"/>
  <c r="H9085" i="75"/>
  <c r="H9084" i="75"/>
  <c r="H9083" i="75"/>
  <c r="H9082" i="75"/>
  <c r="H9081" i="75"/>
  <c r="H9080" i="75"/>
  <c r="H9079" i="75"/>
  <c r="H9078" i="75"/>
  <c r="H9077" i="75"/>
  <c r="H9076" i="75"/>
  <c r="H9075" i="75"/>
  <c r="H9074" i="75"/>
  <c r="H9073" i="75"/>
  <c r="H9072" i="75"/>
  <c r="H9071" i="75"/>
  <c r="H9070" i="75"/>
  <c r="H9069" i="75"/>
  <c r="H9068" i="75"/>
  <c r="H9067" i="75"/>
  <c r="H9066" i="75"/>
  <c r="H9065" i="75"/>
  <c r="H9064" i="75"/>
  <c r="H9063" i="75"/>
  <c r="H9062" i="75"/>
  <c r="H9061" i="75"/>
  <c r="H9060" i="75"/>
  <c r="H9059" i="75"/>
  <c r="H9058" i="75"/>
  <c r="H9057" i="75"/>
  <c r="H9056" i="75"/>
  <c r="H9055" i="75"/>
  <c r="H9054" i="75"/>
  <c r="H9053" i="75"/>
  <c r="H9052" i="75"/>
  <c r="H9051" i="75"/>
  <c r="H9050" i="75"/>
  <c r="H9049" i="75"/>
  <c r="H9048" i="75"/>
  <c r="H9047" i="75"/>
  <c r="H9046" i="75"/>
  <c r="H9045" i="75"/>
  <c r="H9044" i="75"/>
  <c r="A9171" i="75"/>
  <c r="A9170" i="75"/>
  <c r="A9169" i="75"/>
  <c r="A9168" i="75"/>
  <c r="A9167" i="75"/>
  <c r="A9166" i="75"/>
  <c r="A9165" i="75"/>
  <c r="A9164" i="75"/>
  <c r="A9163" i="75"/>
  <c r="A9162" i="75"/>
  <c r="A9161" i="75"/>
  <c r="A9160" i="75"/>
  <c r="A9159" i="75"/>
  <c r="A9158" i="75"/>
  <c r="A9157" i="75"/>
  <c r="A9156" i="75"/>
  <c r="A9155" i="75"/>
  <c r="A9154" i="75"/>
  <c r="A9153" i="75"/>
  <c r="A9152" i="75"/>
  <c r="A9151" i="75"/>
  <c r="A9150" i="75"/>
  <c r="A9149" i="75"/>
  <c r="A9148" i="75"/>
  <c r="A9147" i="75"/>
  <c r="A9146" i="75"/>
  <c r="A9145" i="75"/>
  <c r="A9144" i="75"/>
  <c r="A9143" i="75"/>
  <c r="A9142" i="75"/>
  <c r="A9141" i="75"/>
  <c r="A9140" i="75"/>
  <c r="A9139" i="75"/>
  <c r="A9138" i="75"/>
  <c r="A9137" i="75"/>
  <c r="A9136" i="75"/>
  <c r="A9135" i="75"/>
  <c r="A9134" i="75"/>
  <c r="A9133" i="75"/>
  <c r="A9132" i="75"/>
  <c r="A9131" i="75"/>
  <c r="A9130" i="75"/>
  <c r="A9128" i="75"/>
  <c r="A9127" i="75"/>
  <c r="A9126" i="75"/>
  <c r="A9125" i="75"/>
  <c r="A9124" i="75"/>
  <c r="A9123" i="75"/>
  <c r="A9122" i="75"/>
  <c r="A9121" i="75"/>
  <c r="A9120" i="75"/>
  <c r="A9119" i="75"/>
  <c r="A9118" i="75"/>
  <c r="A9117" i="75"/>
  <c r="A9116" i="75"/>
  <c r="A9115" i="75"/>
  <c r="A9114" i="75"/>
  <c r="A9113" i="75"/>
  <c r="A9112" i="75"/>
  <c r="A9111" i="75"/>
  <c r="A9110" i="75"/>
  <c r="A9109" i="75"/>
  <c r="A9108" i="75"/>
  <c r="A9107" i="75"/>
  <c r="A9106" i="75"/>
  <c r="A9105" i="75"/>
  <c r="A9104" i="75"/>
  <c r="A9103" i="75"/>
  <c r="A9102" i="75"/>
  <c r="A9101" i="75"/>
  <c r="A9100" i="75"/>
  <c r="A9099" i="75"/>
  <c r="A9098" i="75"/>
  <c r="A9097" i="75"/>
  <c r="A9096" i="75"/>
  <c r="A9095" i="75"/>
  <c r="A9094" i="75"/>
  <c r="A9093" i="75"/>
  <c r="A9092" i="75"/>
  <c r="A9091" i="75"/>
  <c r="A9090" i="75"/>
  <c r="A9089" i="75"/>
  <c r="A9088" i="75"/>
  <c r="A9087" i="75"/>
  <c r="A9085" i="75"/>
  <c r="A9051" i="75"/>
  <c r="A9052" i="75"/>
  <c r="A9053" i="75"/>
  <c r="A9054" i="75"/>
  <c r="A9055" i="75"/>
  <c r="A9056" i="75"/>
  <c r="A9057" i="75"/>
  <c r="A9058" i="75"/>
  <c r="A9059" i="75"/>
  <c r="A9060" i="75"/>
  <c r="A9061" i="75"/>
  <c r="A9062" i="75"/>
  <c r="A9063" i="75"/>
  <c r="A9064" i="75"/>
  <c r="A9065" i="75"/>
  <c r="A9066" i="75"/>
  <c r="A9067" i="75"/>
  <c r="A9068" i="75"/>
  <c r="A9069" i="75"/>
  <c r="A9070" i="75"/>
  <c r="A9071" i="75"/>
  <c r="A9072" i="75"/>
  <c r="A9073" i="75"/>
  <c r="A9074" i="75"/>
  <c r="A9075" i="75"/>
  <c r="A9076" i="75"/>
  <c r="A9077" i="75"/>
  <c r="A9078" i="75"/>
  <c r="A9079" i="75"/>
  <c r="A9080" i="75"/>
  <c r="A9081" i="75"/>
  <c r="A9082" i="75"/>
  <c r="A9083" i="75"/>
  <c r="A9084" i="75"/>
  <c r="A3043" i="75"/>
  <c r="A3044" i="75"/>
  <c r="A3045" i="75"/>
  <c r="A3046" i="75"/>
  <c r="A3047" i="75"/>
  <c r="H3043" i="75"/>
  <c r="H3044" i="75"/>
  <c r="H3045" i="75"/>
  <c r="H3046" i="75"/>
  <c r="H3047" i="75"/>
  <c r="A2993" i="75"/>
  <c r="A2994" i="75"/>
  <c r="A2995" i="75"/>
  <c r="A2996" i="75"/>
  <c r="A2997" i="75"/>
  <c r="H2993" i="75"/>
  <c r="H2994" i="75"/>
  <c r="H2995" i="75"/>
  <c r="H2996" i="75"/>
  <c r="H2997" i="75"/>
  <c r="A2078" i="75"/>
  <c r="A2079" i="75"/>
  <c r="A2080" i="75"/>
  <c r="A2081" i="75"/>
  <c r="A2082" i="75"/>
  <c r="H2078" i="75"/>
  <c r="H2079" i="75"/>
  <c r="H2080" i="75"/>
  <c r="H2081" i="75"/>
  <c r="H2082" i="75"/>
  <c r="A2028" i="75"/>
  <c r="A2029" i="75"/>
  <c r="A2030" i="75"/>
  <c r="A2031" i="75"/>
  <c r="A2032" i="75"/>
  <c r="H2028" i="75"/>
  <c r="H2029" i="75"/>
  <c r="H2030" i="75"/>
  <c r="H2031" i="75"/>
  <c r="H2032" i="75"/>
  <c r="H1113" i="75"/>
  <c r="H1114" i="75"/>
  <c r="H1115" i="75"/>
  <c r="H1116" i="75"/>
  <c r="H1117" i="75"/>
  <c r="A1113" i="75"/>
  <c r="A1114" i="75"/>
  <c r="A1115" i="75"/>
  <c r="A1116" i="75"/>
  <c r="A1117" i="75"/>
  <c r="A1063" i="75"/>
  <c r="A1064" i="75"/>
  <c r="A1065" i="75"/>
  <c r="A1066" i="75"/>
  <c r="A1067" i="75"/>
  <c r="H1063" i="75"/>
  <c r="H1064" i="75"/>
  <c r="H1065" i="75"/>
  <c r="H1066" i="75"/>
  <c r="H1067" i="75"/>
  <c r="H13858" i="75"/>
  <c r="H13859" i="75"/>
  <c r="H13860" i="75"/>
  <c r="H13861" i="75"/>
  <c r="H13864" i="75"/>
  <c r="H13865" i="75"/>
  <c r="H13866" i="75"/>
  <c r="H13867" i="75"/>
  <c r="H13868" i="75"/>
  <c r="H13869" i="75"/>
  <c r="H13870" i="75"/>
  <c r="H13871" i="75"/>
  <c r="H13872" i="75"/>
  <c r="H13873" i="75"/>
  <c r="H13874" i="75"/>
  <c r="H13875" i="75"/>
  <c r="H13876" i="75"/>
  <c r="H13877" i="75"/>
  <c r="H13878" i="75"/>
  <c r="H13879" i="75"/>
  <c r="H13880" i="75"/>
  <c r="H13881" i="75"/>
  <c r="H13882" i="75"/>
  <c r="H13883" i="75"/>
  <c r="H13884" i="75"/>
  <c r="H13885" i="75"/>
  <c r="H13886" i="75"/>
  <c r="H13887" i="75"/>
  <c r="H13888" i="75"/>
  <c r="H13889" i="75"/>
  <c r="H13890" i="75"/>
  <c r="H13891" i="75"/>
  <c r="H13892" i="75"/>
  <c r="H13893" i="75"/>
  <c r="H13894" i="75"/>
  <c r="H13895" i="75"/>
  <c r="H13896" i="75"/>
  <c r="H13897" i="75"/>
  <c r="H13898" i="75"/>
  <c r="H13899" i="75"/>
  <c r="H13900" i="75"/>
  <c r="H13901" i="75"/>
  <c r="H13902" i="75"/>
  <c r="H13903" i="75"/>
  <c r="H13904" i="75"/>
  <c r="H13905" i="75"/>
  <c r="H13906" i="75"/>
  <c r="H13907" i="75"/>
  <c r="H13908" i="75"/>
  <c r="H13909" i="75"/>
  <c r="A3628" i="75"/>
  <c r="A3629" i="75"/>
  <c r="A3630" i="75"/>
  <c r="A3631" i="75"/>
  <c r="A3632" i="75"/>
  <c r="H3628" i="75"/>
  <c r="H3629" i="75"/>
  <c r="H3630" i="75"/>
  <c r="H3631" i="75"/>
  <c r="H3632" i="75"/>
  <c r="A3368" i="75"/>
  <c r="A3369" i="75"/>
  <c r="A3370" i="75"/>
  <c r="A3371" i="75"/>
  <c r="A3372" i="75"/>
  <c r="H3368" i="75"/>
  <c r="H3369" i="75"/>
  <c r="H3370" i="75"/>
  <c r="H3371" i="75"/>
  <c r="H3372" i="75"/>
  <c r="A3228" i="75"/>
  <c r="A3229" i="75"/>
  <c r="A3230" i="75"/>
  <c r="A3231" i="75"/>
  <c r="A3232" i="75"/>
  <c r="H3228" i="75"/>
  <c r="H3229" i="75"/>
  <c r="H3230" i="75"/>
  <c r="H3231" i="75"/>
  <c r="H3232" i="75"/>
  <c r="A2663" i="75"/>
  <c r="A2664" i="75"/>
  <c r="A2665" i="75"/>
  <c r="A2666" i="75"/>
  <c r="A2667" i="75"/>
  <c r="H2663" i="75"/>
  <c r="H2664" i="75"/>
  <c r="H2665" i="75"/>
  <c r="H2666" i="75"/>
  <c r="H2667" i="75"/>
  <c r="P42" i="37"/>
  <c r="P42" i="36"/>
  <c r="P42" i="35"/>
  <c r="AE42" i="35" s="1"/>
  <c r="P42" i="34"/>
  <c r="AE42" i="34" s="1"/>
  <c r="H6069" i="75" s="1"/>
  <c r="A2403" i="75"/>
  <c r="A2404" i="75"/>
  <c r="A2405" i="75"/>
  <c r="A2406" i="75"/>
  <c r="A2407" i="75"/>
  <c r="H2403" i="75"/>
  <c r="H2404" i="75"/>
  <c r="H2405" i="75"/>
  <c r="H2406" i="75"/>
  <c r="H2407" i="75"/>
  <c r="A2263" i="75"/>
  <c r="A2264" i="75"/>
  <c r="A2265" i="75"/>
  <c r="A2266" i="75"/>
  <c r="A2267" i="75"/>
  <c r="H2263" i="75"/>
  <c r="H2264" i="75"/>
  <c r="H2265" i="75"/>
  <c r="H2266" i="75"/>
  <c r="H2267" i="75"/>
  <c r="H1298" i="75"/>
  <c r="H1299" i="75"/>
  <c r="H1300" i="75"/>
  <c r="H1301" i="75"/>
  <c r="H1302" i="75"/>
  <c r="A1298" i="75"/>
  <c r="A1299" i="75"/>
  <c r="A1300" i="75"/>
  <c r="A1301" i="75"/>
  <c r="A1302" i="75"/>
  <c r="A1698" i="75"/>
  <c r="A1699" i="75"/>
  <c r="A1700" i="75"/>
  <c r="A1701" i="75"/>
  <c r="A1702" i="75"/>
  <c r="H1698" i="75"/>
  <c r="H1699" i="75"/>
  <c r="H1700" i="75"/>
  <c r="H1701" i="75"/>
  <c r="H1702" i="75"/>
  <c r="A1438" i="75"/>
  <c r="A1439" i="75"/>
  <c r="A1440" i="75"/>
  <c r="A1441" i="75"/>
  <c r="A1442" i="75"/>
  <c r="H1442" i="75"/>
  <c r="H1438" i="75"/>
  <c r="H1439" i="75"/>
  <c r="H1440" i="75"/>
  <c r="H1441" i="75"/>
  <c r="H139" i="75"/>
  <c r="H138" i="75"/>
  <c r="H137" i="75"/>
  <c r="H136" i="75"/>
  <c r="H135" i="75"/>
  <c r="H134" i="75"/>
  <c r="H133" i="75"/>
  <c r="H132" i="75"/>
  <c r="H131" i="75"/>
  <c r="H129" i="75"/>
  <c r="H128" i="75"/>
  <c r="H127" i="75"/>
  <c r="H126" i="75"/>
  <c r="H125" i="75"/>
  <c r="H124" i="75"/>
  <c r="H123" i="75"/>
  <c r="H122" i="75"/>
  <c r="H121" i="75"/>
  <c r="H119" i="75"/>
  <c r="H118" i="75"/>
  <c r="H117" i="75"/>
  <c r="H116" i="75"/>
  <c r="H115" i="75"/>
  <c r="H114" i="75"/>
  <c r="H113" i="75"/>
  <c r="H112" i="75"/>
  <c r="H111" i="75"/>
  <c r="H109" i="75"/>
  <c r="A7546" i="75"/>
  <c r="A7547" i="75"/>
  <c r="H7547" i="75"/>
  <c r="A7548" i="75"/>
  <c r="H7548" i="75"/>
  <c r="A7549" i="75"/>
  <c r="H7549" i="75"/>
  <c r="A7550" i="75"/>
  <c r="H7550" i="75"/>
  <c r="A7551" i="75"/>
  <c r="H7551" i="75"/>
  <c r="A7552" i="75"/>
  <c r="H7552" i="75"/>
  <c r="A7553" i="75"/>
  <c r="H7553" i="75"/>
  <c r="A7554" i="75"/>
  <c r="H7554" i="75"/>
  <c r="A7555" i="75"/>
  <c r="H7555" i="75"/>
  <c r="A7556" i="75"/>
  <c r="H7556" i="75"/>
  <c r="A7557" i="75"/>
  <c r="H7557" i="75"/>
  <c r="A7558" i="75"/>
  <c r="H7558" i="75"/>
  <c r="A7559" i="75"/>
  <c r="H7559" i="75"/>
  <c r="A7560" i="75"/>
  <c r="H7560" i="75"/>
  <c r="A7561" i="75"/>
  <c r="A7562" i="75"/>
  <c r="H7562" i="75"/>
  <c r="A7563" i="75"/>
  <c r="H7563" i="75"/>
  <c r="A7564" i="75"/>
  <c r="H7564" i="75"/>
  <c r="A7565" i="75"/>
  <c r="H7565" i="75"/>
  <c r="A7566" i="75"/>
  <c r="H7566" i="75"/>
  <c r="A7567" i="75"/>
  <c r="H7567" i="75"/>
  <c r="P41" i="34"/>
  <c r="AE41" i="34" s="1"/>
  <c r="P40" i="34"/>
  <c r="AE40" i="34" s="1"/>
  <c r="P39" i="34"/>
  <c r="AE39" i="34" s="1"/>
  <c r="P38" i="34"/>
  <c r="AE38" i="34" s="1"/>
  <c r="P37" i="34"/>
  <c r="AE37" i="34" s="1"/>
  <c r="P36" i="34"/>
  <c r="AE36" i="34" s="1"/>
  <c r="P35" i="34"/>
  <c r="AE35" i="34" s="1"/>
  <c r="P34" i="34"/>
  <c r="AE34" i="34" s="1"/>
  <c r="H6061" i="75" s="1"/>
  <c r="P33" i="34"/>
  <c r="AE33" i="34" s="1"/>
  <c r="P32" i="34"/>
  <c r="AE32" i="34" s="1"/>
  <c r="H6059" i="75" s="1"/>
  <c r="P31" i="34"/>
  <c r="AE31" i="34" s="1"/>
  <c r="P30" i="34"/>
  <c r="AE30" i="34" s="1"/>
  <c r="AK29" i="34"/>
  <c r="AJ29" i="34"/>
  <c r="AI29" i="34"/>
  <c r="AH29" i="34"/>
  <c r="AG29" i="34"/>
  <c r="AF29" i="34"/>
  <c r="V29" i="34"/>
  <c r="W29" i="34"/>
  <c r="X29" i="34"/>
  <c r="Y29" i="34"/>
  <c r="AD29" i="34"/>
  <c r="AC29" i="34"/>
  <c r="AB29" i="34"/>
  <c r="AA29" i="34"/>
  <c r="Z29" i="34"/>
  <c r="U29" i="34"/>
  <c r="T29" i="34"/>
  <c r="S29" i="34"/>
  <c r="R29" i="34"/>
  <c r="Q29" i="34"/>
  <c r="P28" i="34"/>
  <c r="AE28" i="34" s="1"/>
  <c r="H6055" i="75" s="1"/>
  <c r="P27" i="34"/>
  <c r="AE27" i="34" s="1"/>
  <c r="P26" i="34"/>
  <c r="AE26" i="34" s="1"/>
  <c r="H6053" i="75" s="1"/>
  <c r="P25" i="34"/>
  <c r="AE25" i="34" s="1"/>
  <c r="P24" i="34"/>
  <c r="AE24" i="34"/>
  <c r="P23" i="34"/>
  <c r="AE23" i="34" s="1"/>
  <c r="P22" i="34"/>
  <c r="AE22" i="34" s="1"/>
  <c r="AK21" i="34"/>
  <c r="AJ21" i="34"/>
  <c r="AI21" i="34"/>
  <c r="AH21" i="34"/>
  <c r="AG21" i="34"/>
  <c r="AF21" i="34"/>
  <c r="V21" i="34"/>
  <c r="W21" i="34"/>
  <c r="X21" i="34"/>
  <c r="Y21" i="34"/>
  <c r="AD21" i="34"/>
  <c r="AC21" i="34"/>
  <c r="AB21" i="34"/>
  <c r="AA21" i="34"/>
  <c r="Z21" i="34"/>
  <c r="U21" i="34"/>
  <c r="T21" i="34"/>
  <c r="S21" i="34"/>
  <c r="R21" i="34"/>
  <c r="Q21" i="34"/>
  <c r="P41" i="35"/>
  <c r="AE41" i="35"/>
  <c r="P40" i="35"/>
  <c r="AE40" i="35" s="1"/>
  <c r="P39" i="35"/>
  <c r="AE39" i="35" s="1"/>
  <c r="P38" i="35"/>
  <c r="AE38" i="35" s="1"/>
  <c r="P37" i="35"/>
  <c r="AE37" i="35" s="1"/>
  <c r="P36" i="35"/>
  <c r="AE36" i="35" s="1"/>
  <c r="P35" i="35"/>
  <c r="AE35" i="35" s="1"/>
  <c r="H6833" i="75" s="1"/>
  <c r="P34" i="35"/>
  <c r="AE34" i="35" s="1"/>
  <c r="P33" i="35"/>
  <c r="AE33" i="35" s="1"/>
  <c r="H6831" i="75" s="1"/>
  <c r="P32" i="35"/>
  <c r="AE32" i="35" s="1"/>
  <c r="P31" i="35"/>
  <c r="AE31" i="35" s="1"/>
  <c r="H6829" i="75" s="1"/>
  <c r="P30" i="35"/>
  <c r="AK29" i="35"/>
  <c r="AJ29" i="35"/>
  <c r="AI29" i="35"/>
  <c r="AH29" i="35"/>
  <c r="AG29" i="35"/>
  <c r="AF29" i="35"/>
  <c r="V29" i="35"/>
  <c r="W29" i="35"/>
  <c r="X29" i="35"/>
  <c r="Y29" i="35"/>
  <c r="AD29" i="35"/>
  <c r="AC29" i="35"/>
  <c r="AB29" i="35"/>
  <c r="AA29" i="35"/>
  <c r="Z29" i="35"/>
  <c r="U29" i="35"/>
  <c r="T29" i="35"/>
  <c r="S29" i="35"/>
  <c r="R29" i="35"/>
  <c r="Q29" i="35"/>
  <c r="P28" i="35"/>
  <c r="AE28" i="35" s="1"/>
  <c r="P27" i="35"/>
  <c r="AE27" i="35"/>
  <c r="P26" i="35"/>
  <c r="AE26" i="35" s="1"/>
  <c r="P25" i="35"/>
  <c r="AE25" i="35" s="1"/>
  <c r="H6823" i="75" s="1"/>
  <c r="P24" i="35"/>
  <c r="AE24" i="35" s="1"/>
  <c r="P23" i="35"/>
  <c r="AE23" i="35" s="1"/>
  <c r="H6821" i="75" s="1"/>
  <c r="P22" i="35"/>
  <c r="AK21" i="35"/>
  <c r="AJ21" i="35"/>
  <c r="AI21" i="35"/>
  <c r="AH21" i="35"/>
  <c r="AG21" i="35"/>
  <c r="AF21" i="35"/>
  <c r="V21" i="35"/>
  <c r="W21" i="35"/>
  <c r="X21" i="35"/>
  <c r="Y21" i="35"/>
  <c r="AD21" i="35"/>
  <c r="AC21" i="35"/>
  <c r="AB21" i="35"/>
  <c r="AA21" i="35"/>
  <c r="Z21" i="35"/>
  <c r="U21" i="35"/>
  <c r="T21" i="35"/>
  <c r="S21" i="35"/>
  <c r="R21" i="35"/>
  <c r="Q21" i="35"/>
  <c r="AE42" i="36"/>
  <c r="P41" i="36"/>
  <c r="AE41" i="36"/>
  <c r="P40" i="36"/>
  <c r="AE40" i="36" s="1"/>
  <c r="P39" i="36"/>
  <c r="AE39" i="36" s="1"/>
  <c r="P38" i="36"/>
  <c r="AE38" i="36" s="1"/>
  <c r="P37" i="36"/>
  <c r="AE37" i="36"/>
  <c r="P36" i="36"/>
  <c r="AE36" i="36" s="1"/>
  <c r="P35" i="36"/>
  <c r="AE35" i="36" s="1"/>
  <c r="P34" i="36"/>
  <c r="AE34" i="36" s="1"/>
  <c r="P33" i="36"/>
  <c r="AE33" i="36" s="1"/>
  <c r="P32" i="36"/>
  <c r="AE32" i="36" s="1"/>
  <c r="P31" i="36"/>
  <c r="AE31" i="36" s="1"/>
  <c r="H7600" i="75" s="1"/>
  <c r="P30" i="36"/>
  <c r="AE30" i="36" s="1"/>
  <c r="AK29" i="36"/>
  <c r="AJ29" i="36"/>
  <c r="AI29" i="36"/>
  <c r="AH29" i="36"/>
  <c r="AG29" i="36"/>
  <c r="AF29" i="36"/>
  <c r="V29" i="36"/>
  <c r="W29" i="36"/>
  <c r="X29" i="36"/>
  <c r="Y29" i="36"/>
  <c r="AD29" i="36"/>
  <c r="AC29" i="36"/>
  <c r="AB29" i="36"/>
  <c r="AA29" i="36"/>
  <c r="Z29" i="36"/>
  <c r="U29" i="36"/>
  <c r="T29" i="36"/>
  <c r="S29" i="36"/>
  <c r="R29" i="36"/>
  <c r="Q29" i="36"/>
  <c r="P28" i="36"/>
  <c r="AE28" i="36" s="1"/>
  <c r="P27" i="36"/>
  <c r="AE27" i="36" s="1"/>
  <c r="P26" i="36"/>
  <c r="AE26" i="36" s="1"/>
  <c r="P25" i="36"/>
  <c r="AE25" i="36" s="1"/>
  <c r="H7594" i="75" s="1"/>
  <c r="P24" i="36"/>
  <c r="AE24" i="36" s="1"/>
  <c r="P23" i="36"/>
  <c r="AE23" i="36" s="1"/>
  <c r="P22" i="36"/>
  <c r="AE22" i="36" s="1"/>
  <c r="AK21" i="36"/>
  <c r="AJ21" i="36"/>
  <c r="AI21" i="36"/>
  <c r="AH21" i="36"/>
  <c r="AG21" i="36"/>
  <c r="AF21" i="36"/>
  <c r="V21" i="36"/>
  <c r="W21" i="36"/>
  <c r="X21" i="36"/>
  <c r="Y21" i="36"/>
  <c r="AD21" i="36"/>
  <c r="AC21" i="36"/>
  <c r="AB21" i="36"/>
  <c r="AA21" i="36"/>
  <c r="Z21" i="36"/>
  <c r="U21" i="36"/>
  <c r="T21" i="36"/>
  <c r="S21" i="36"/>
  <c r="R21" i="36"/>
  <c r="Q21" i="36"/>
  <c r="Y29" i="37"/>
  <c r="Y21" i="37"/>
  <c r="P25" i="30"/>
  <c r="P24" i="30"/>
  <c r="P23" i="30"/>
  <c r="BH22" i="30"/>
  <c r="BG22" i="30"/>
  <c r="BF22" i="30"/>
  <c r="BE22" i="30"/>
  <c r="BD22" i="30"/>
  <c r="BC22" i="30"/>
  <c r="BB22" i="30"/>
  <c r="BA22" i="30"/>
  <c r="AZ22" i="30"/>
  <c r="AY22" i="30"/>
  <c r="AX22" i="30"/>
  <c r="AW22" i="30"/>
  <c r="AV22" i="30"/>
  <c r="AU22" i="30"/>
  <c r="AT22" i="30"/>
  <c r="AS22" i="30"/>
  <c r="AR22" i="30"/>
  <c r="AQ22" i="30"/>
  <c r="AP22" i="30"/>
  <c r="AO22" i="30"/>
  <c r="AN22" i="30"/>
  <c r="AM22" i="30"/>
  <c r="AL22" i="30"/>
  <c r="AK22" i="30"/>
  <c r="AJ22" i="30"/>
  <c r="AI22" i="30"/>
  <c r="AH22" i="30"/>
  <c r="AG22" i="30"/>
  <c r="AF22" i="30"/>
  <c r="AE22" i="30"/>
  <c r="AD22" i="30"/>
  <c r="AC22" i="30"/>
  <c r="AB22" i="30"/>
  <c r="AA22" i="30"/>
  <c r="Z22" i="30"/>
  <c r="Y22" i="30"/>
  <c r="X22" i="30"/>
  <c r="W22" i="30"/>
  <c r="V22" i="30"/>
  <c r="U22" i="30"/>
  <c r="T22" i="30"/>
  <c r="S22" i="30"/>
  <c r="R22" i="30"/>
  <c r="Q22" i="30"/>
  <c r="P21" i="30"/>
  <c r="P25" i="29"/>
  <c r="P24" i="29"/>
  <c r="P23" i="29"/>
  <c r="BH22" i="29"/>
  <c r="BG22" i="29"/>
  <c r="BF22" i="29"/>
  <c r="BE22" i="29"/>
  <c r="BD22" i="29"/>
  <c r="BC22" i="29"/>
  <c r="BB22" i="29"/>
  <c r="BA22" i="29"/>
  <c r="AZ22" i="29"/>
  <c r="AY22" i="29"/>
  <c r="AX22" i="29"/>
  <c r="AW22" i="29"/>
  <c r="AV22" i="29"/>
  <c r="AU22" i="29"/>
  <c r="AT22" i="29"/>
  <c r="AS22" i="29"/>
  <c r="AR22" i="29"/>
  <c r="AQ22" i="29"/>
  <c r="AP22" i="29"/>
  <c r="AO22" i="29"/>
  <c r="AN22" i="29"/>
  <c r="AM22" i="29"/>
  <c r="AL22" i="29"/>
  <c r="AK22" i="29"/>
  <c r="AJ22" i="29"/>
  <c r="AI22" i="29"/>
  <c r="AH22" i="29"/>
  <c r="AG22" i="29"/>
  <c r="AF22" i="29"/>
  <c r="AE22" i="29"/>
  <c r="AD22" i="29"/>
  <c r="AC22" i="29"/>
  <c r="AB22" i="29"/>
  <c r="AA22" i="29"/>
  <c r="Z22" i="29"/>
  <c r="Y22" i="29"/>
  <c r="X22" i="29"/>
  <c r="W22" i="29"/>
  <c r="V22" i="29"/>
  <c r="U22" i="29"/>
  <c r="T22" i="29"/>
  <c r="S22" i="29"/>
  <c r="R22" i="29"/>
  <c r="Q22" i="29"/>
  <c r="P21" i="29"/>
  <c r="P33" i="43"/>
  <c r="P32" i="43"/>
  <c r="P31" i="43"/>
  <c r="P30" i="43"/>
  <c r="P29" i="43"/>
  <c r="P28" i="43"/>
  <c r="P27" i="43"/>
  <c r="P26" i="43"/>
  <c r="P25" i="43"/>
  <c r="P24" i="43"/>
  <c r="P23" i="43"/>
  <c r="P22" i="43"/>
  <c r="X21" i="43"/>
  <c r="W21" i="43"/>
  <c r="V21" i="43"/>
  <c r="U21" i="43"/>
  <c r="T21" i="43"/>
  <c r="S21" i="43"/>
  <c r="R21" i="43"/>
  <c r="Q21" i="43"/>
  <c r="P33" i="42"/>
  <c r="P32" i="42"/>
  <c r="P31" i="42"/>
  <c r="P30" i="42"/>
  <c r="P29" i="42"/>
  <c r="P28" i="42"/>
  <c r="P27" i="42"/>
  <c r="P26" i="42"/>
  <c r="P25" i="42"/>
  <c r="P24" i="42"/>
  <c r="P23" i="42"/>
  <c r="P22" i="42"/>
  <c r="X21" i="42"/>
  <c r="W21" i="42"/>
  <c r="V21" i="42"/>
  <c r="U21" i="42"/>
  <c r="T21" i="42"/>
  <c r="S21" i="42"/>
  <c r="R21" i="42"/>
  <c r="Q21" i="42"/>
  <c r="A15951" i="75"/>
  <c r="A15952" i="75"/>
  <c r="A15950" i="75"/>
  <c r="A15949" i="75"/>
  <c r="A15948" i="75"/>
  <c r="A15947" i="75"/>
  <c r="A15946" i="75"/>
  <c r="A15945" i="75"/>
  <c r="A15944" i="75"/>
  <c r="A15943" i="75"/>
  <c r="A15942" i="75"/>
  <c r="A15941" i="75"/>
  <c r="A15940" i="75"/>
  <c r="A15939" i="75"/>
  <c r="A15938" i="75"/>
  <c r="A15937" i="75"/>
  <c r="A15936" i="75"/>
  <c r="A15935" i="75"/>
  <c r="A15934" i="75"/>
  <c r="A15933" i="75"/>
  <c r="A15932" i="75"/>
  <c r="A15931" i="75"/>
  <c r="A15930" i="75"/>
  <c r="A15929" i="75"/>
  <c r="A15928" i="75"/>
  <c r="A15927" i="75"/>
  <c r="A15926" i="75"/>
  <c r="A15925" i="75"/>
  <c r="A15924" i="75"/>
  <c r="A15923" i="75"/>
  <c r="A15922" i="75"/>
  <c r="A15921" i="75"/>
  <c r="A15920" i="75"/>
  <c r="A15919" i="75"/>
  <c r="A15918" i="75"/>
  <c r="A15917" i="75"/>
  <c r="A15916" i="75"/>
  <c r="A15915" i="75"/>
  <c r="A15914" i="75"/>
  <c r="A15913" i="75"/>
  <c r="A15912" i="75"/>
  <c r="A15911" i="75"/>
  <c r="A15910" i="75"/>
  <c r="A15909" i="75"/>
  <c r="A15908" i="75"/>
  <c r="A15907" i="75"/>
  <c r="A15906" i="75"/>
  <c r="A15905" i="75"/>
  <c r="A15904" i="75"/>
  <c r="A15903" i="75"/>
  <c r="A15902" i="75"/>
  <c r="A15901" i="75"/>
  <c r="A15900" i="75"/>
  <c r="A15899" i="75"/>
  <c r="A15898" i="75"/>
  <c r="A15897" i="75"/>
  <c r="A15896" i="75"/>
  <c r="A15895" i="75"/>
  <c r="A15894" i="75"/>
  <c r="A15893" i="75"/>
  <c r="A15892" i="75"/>
  <c r="A15891" i="75"/>
  <c r="A15890" i="75"/>
  <c r="A15889" i="75"/>
  <c r="A15888" i="75"/>
  <c r="A15887" i="75"/>
  <c r="A15886" i="75"/>
  <c r="A15885" i="75"/>
  <c r="A15884" i="75"/>
  <c r="A15883" i="75"/>
  <c r="A15882" i="75"/>
  <c r="A15881" i="75"/>
  <c r="A15880" i="75"/>
  <c r="A15879" i="75"/>
  <c r="A15878" i="75"/>
  <c r="A15877" i="75"/>
  <c r="A15876" i="75"/>
  <c r="A15875" i="75"/>
  <c r="A15874" i="75"/>
  <c r="A15873" i="75"/>
  <c r="A15872" i="75"/>
  <c r="A15871" i="75"/>
  <c r="A15870" i="75"/>
  <c r="A15869" i="75"/>
  <c r="A15868" i="75"/>
  <c r="A15867" i="75"/>
  <c r="A15866" i="75"/>
  <c r="A15865" i="75"/>
  <c r="A15864" i="75"/>
  <c r="A15863" i="75"/>
  <c r="A15862" i="75"/>
  <c r="A15861" i="75"/>
  <c r="A15860" i="75"/>
  <c r="A15859" i="75"/>
  <c r="A15858" i="75"/>
  <c r="A15857" i="75"/>
  <c r="A15856" i="75"/>
  <c r="A15855" i="75"/>
  <c r="A15854" i="75"/>
  <c r="A15853" i="75"/>
  <c r="A15852" i="75"/>
  <c r="A15851" i="75"/>
  <c r="A15850" i="75"/>
  <c r="A15849" i="75"/>
  <c r="A15848" i="75"/>
  <c r="A15847" i="75"/>
  <c r="A15846" i="75"/>
  <c r="H12552" i="75"/>
  <c r="H12553" i="75"/>
  <c r="H12554" i="75"/>
  <c r="H12555" i="75"/>
  <c r="H12556" i="75"/>
  <c r="H12557" i="75"/>
  <c r="H12558" i="75"/>
  <c r="H12559" i="75"/>
  <c r="H12560" i="75"/>
  <c r="H12561" i="75"/>
  <c r="H12562" i="75"/>
  <c r="H12563" i="75"/>
  <c r="H12564" i="75"/>
  <c r="H12565" i="75"/>
  <c r="H12566" i="75"/>
  <c r="H12567" i="75"/>
  <c r="H12568" i="75"/>
  <c r="H12569" i="75"/>
  <c r="H12570" i="75"/>
  <c r="H12571" i="75"/>
  <c r="H12572" i="75"/>
  <c r="H12573" i="75"/>
  <c r="H12574" i="75"/>
  <c r="H12575" i="75"/>
  <c r="H12576" i="75"/>
  <c r="H12577" i="75"/>
  <c r="H12578" i="75"/>
  <c r="H12579" i="75"/>
  <c r="H12581" i="75"/>
  <c r="H12582" i="75"/>
  <c r="H12583" i="75"/>
  <c r="H12584" i="75"/>
  <c r="H12585" i="75"/>
  <c r="H12586" i="75"/>
  <c r="H12587" i="75"/>
  <c r="H12588" i="75"/>
  <c r="H12589" i="75"/>
  <c r="H12590" i="75"/>
  <c r="H12591" i="75"/>
  <c r="H12592" i="75"/>
  <c r="H12593" i="75"/>
  <c r="H12594" i="75"/>
  <c r="H12595" i="75"/>
  <c r="H12596" i="75"/>
  <c r="H12597" i="75"/>
  <c r="H12598" i="75"/>
  <c r="H12599" i="75"/>
  <c r="H12600" i="75"/>
  <c r="H12601" i="75"/>
  <c r="H12602" i="75"/>
  <c r="H12603" i="75"/>
  <c r="H12604" i="75"/>
  <c r="H12605" i="75"/>
  <c r="H12606" i="75"/>
  <c r="H12607" i="75"/>
  <c r="H12608" i="75"/>
  <c r="H12610" i="75"/>
  <c r="H12611" i="75"/>
  <c r="H12612" i="75"/>
  <c r="H12613" i="75"/>
  <c r="H12614" i="75"/>
  <c r="H12615" i="75"/>
  <c r="H12616" i="75"/>
  <c r="H12617" i="75"/>
  <c r="H12618" i="75"/>
  <c r="H12619" i="75"/>
  <c r="H12620" i="75"/>
  <c r="H12621" i="75"/>
  <c r="H12622" i="75"/>
  <c r="H12623" i="75"/>
  <c r="H12624" i="75"/>
  <c r="H12625" i="75"/>
  <c r="H12626" i="75"/>
  <c r="H12627" i="75"/>
  <c r="H12628" i="75"/>
  <c r="H12629" i="75"/>
  <c r="H12630" i="75"/>
  <c r="H12631" i="75"/>
  <c r="H12632" i="75"/>
  <c r="H12633" i="75"/>
  <c r="H12634" i="75"/>
  <c r="H12635" i="75"/>
  <c r="H12636" i="75"/>
  <c r="H12637" i="75"/>
  <c r="H12639" i="75"/>
  <c r="H12640" i="75"/>
  <c r="H12641" i="75"/>
  <c r="H12642" i="75"/>
  <c r="H12643" i="75"/>
  <c r="H12644" i="75"/>
  <c r="H12645" i="75"/>
  <c r="H12646" i="75"/>
  <c r="H12647" i="75"/>
  <c r="H12648" i="75"/>
  <c r="H12649" i="75"/>
  <c r="H12650" i="75"/>
  <c r="H12651" i="75"/>
  <c r="H12652" i="75"/>
  <c r="H12653" i="75"/>
  <c r="H12654" i="75"/>
  <c r="H12655" i="75"/>
  <c r="H12656" i="75"/>
  <c r="H12657" i="75"/>
  <c r="H12658" i="75"/>
  <c r="H12659" i="75"/>
  <c r="H12660" i="75"/>
  <c r="H12661" i="75"/>
  <c r="H12662" i="75"/>
  <c r="H12663" i="75"/>
  <c r="H12664" i="75"/>
  <c r="H12665" i="75"/>
  <c r="H12666" i="75"/>
  <c r="H12668" i="75"/>
  <c r="H12669" i="75"/>
  <c r="H12670" i="75"/>
  <c r="H12671" i="75"/>
  <c r="H12672" i="75"/>
  <c r="H12673" i="75"/>
  <c r="H12674" i="75"/>
  <c r="H12675" i="75"/>
  <c r="H12676" i="75"/>
  <c r="H12677" i="75"/>
  <c r="H12678" i="75"/>
  <c r="H12679" i="75"/>
  <c r="H12680" i="75"/>
  <c r="H12681" i="75"/>
  <c r="H12682" i="75"/>
  <c r="H12683" i="75"/>
  <c r="H12684" i="75"/>
  <c r="H12685" i="75"/>
  <c r="H12686" i="75"/>
  <c r="H12687" i="75"/>
  <c r="H12688" i="75"/>
  <c r="H12689" i="75"/>
  <c r="H12690" i="75"/>
  <c r="H12691" i="75"/>
  <c r="H12692" i="75"/>
  <c r="H12693" i="75"/>
  <c r="H12694" i="75"/>
  <c r="H12695" i="75"/>
  <c r="H12697" i="75"/>
  <c r="H12698" i="75"/>
  <c r="H12699" i="75"/>
  <c r="H12700" i="75"/>
  <c r="H12701" i="75"/>
  <c r="H12702" i="75"/>
  <c r="H12703" i="75"/>
  <c r="H12704" i="75"/>
  <c r="H12705" i="75"/>
  <c r="H12706" i="75"/>
  <c r="H12707" i="75"/>
  <c r="H12708" i="75"/>
  <c r="H12709" i="75"/>
  <c r="H12710" i="75"/>
  <c r="H12711" i="75"/>
  <c r="H12712" i="75"/>
  <c r="H12713" i="75"/>
  <c r="H12714" i="75"/>
  <c r="H12715" i="75"/>
  <c r="H12716" i="75"/>
  <c r="H12717" i="75"/>
  <c r="H12718" i="75"/>
  <c r="H12719" i="75"/>
  <c r="H12720" i="75"/>
  <c r="H12721" i="75"/>
  <c r="H12722" i="75"/>
  <c r="H12723" i="75"/>
  <c r="H12724" i="75"/>
  <c r="H12726" i="75"/>
  <c r="H12727" i="75"/>
  <c r="H12728" i="75"/>
  <c r="H12729" i="75"/>
  <c r="H12730" i="75"/>
  <c r="H12731" i="75"/>
  <c r="H12732" i="75"/>
  <c r="H12733" i="75"/>
  <c r="H12734" i="75"/>
  <c r="H12735" i="75"/>
  <c r="H12736" i="75"/>
  <c r="H12737" i="75"/>
  <c r="H12738" i="75"/>
  <c r="H12739" i="75"/>
  <c r="H12740" i="75"/>
  <c r="H12741" i="75"/>
  <c r="H12742" i="75"/>
  <c r="H12743" i="75"/>
  <c r="H12744" i="75"/>
  <c r="H12745" i="75"/>
  <c r="H12746" i="75"/>
  <c r="H12747" i="75"/>
  <c r="H12748" i="75"/>
  <c r="H12749" i="75"/>
  <c r="H12750" i="75"/>
  <c r="H12751" i="75"/>
  <c r="H12752" i="75"/>
  <c r="H12753" i="75"/>
  <c r="H12755" i="75"/>
  <c r="H12756" i="75"/>
  <c r="H12757" i="75"/>
  <c r="H12758" i="75"/>
  <c r="H12759" i="75"/>
  <c r="H12760" i="75"/>
  <c r="H12761" i="75"/>
  <c r="H12762" i="75"/>
  <c r="H12763" i="75"/>
  <c r="H12764" i="75"/>
  <c r="H12765" i="75"/>
  <c r="H12766" i="75"/>
  <c r="H12767" i="75"/>
  <c r="H12768" i="75"/>
  <c r="H12769" i="75"/>
  <c r="H12770" i="75"/>
  <c r="H12771" i="75"/>
  <c r="H12772" i="75"/>
  <c r="H12773" i="75"/>
  <c r="H12774" i="75"/>
  <c r="H12775" i="75"/>
  <c r="H12776" i="75"/>
  <c r="H12777" i="75"/>
  <c r="H12778" i="75"/>
  <c r="H12779" i="75"/>
  <c r="H12780" i="75"/>
  <c r="H12781" i="75"/>
  <c r="H12782" i="75"/>
  <c r="H13844" i="75"/>
  <c r="H13845" i="75"/>
  <c r="H13846" i="75"/>
  <c r="H13847" i="75"/>
  <c r="H13848" i="75"/>
  <c r="H13849" i="75"/>
  <c r="H13850" i="75"/>
  <c r="H13851" i="75"/>
  <c r="H13852" i="75"/>
  <c r="H13853" i="75"/>
  <c r="H13854" i="75"/>
  <c r="H13855" i="75"/>
  <c r="H13856" i="75"/>
  <c r="H13911" i="75"/>
  <c r="H13912" i="75"/>
  <c r="H13913" i="75"/>
  <c r="H13914" i="75"/>
  <c r="H13917" i="75"/>
  <c r="H13918" i="75"/>
  <c r="H13919" i="75"/>
  <c r="H13920" i="75"/>
  <c r="H13921" i="75"/>
  <c r="H13922" i="75"/>
  <c r="H13923" i="75"/>
  <c r="H13924" i="75"/>
  <c r="H13925" i="75"/>
  <c r="H13926" i="75"/>
  <c r="H13927" i="75"/>
  <c r="H13928" i="75"/>
  <c r="H13929" i="75"/>
  <c r="H13930" i="75"/>
  <c r="H13931" i="75"/>
  <c r="H13932" i="75"/>
  <c r="H13933" i="75"/>
  <c r="H13934" i="75"/>
  <c r="H13935" i="75"/>
  <c r="H13936" i="75"/>
  <c r="H13937" i="75"/>
  <c r="H13938" i="75"/>
  <c r="H13939" i="75"/>
  <c r="H13940" i="75"/>
  <c r="H13941" i="75"/>
  <c r="H13942" i="75"/>
  <c r="H13943" i="75"/>
  <c r="H13944" i="75"/>
  <c r="H13945" i="75"/>
  <c r="H13946" i="75"/>
  <c r="H13947" i="75"/>
  <c r="H13948" i="75"/>
  <c r="H13949" i="75"/>
  <c r="H13950" i="75"/>
  <c r="H13951" i="75"/>
  <c r="H13952" i="75"/>
  <c r="H13953" i="75"/>
  <c r="H13954" i="75"/>
  <c r="H13955" i="75"/>
  <c r="H13956" i="75"/>
  <c r="H13957" i="75"/>
  <c r="H13958" i="75"/>
  <c r="H13959" i="75"/>
  <c r="H13960" i="75"/>
  <c r="H13961" i="75"/>
  <c r="H13962" i="75"/>
  <c r="H13964" i="75"/>
  <c r="H13965" i="75"/>
  <c r="H13966" i="75"/>
  <c r="H13967" i="75"/>
  <c r="H13970" i="75"/>
  <c r="H13971" i="75"/>
  <c r="H13972" i="75"/>
  <c r="H13973" i="75"/>
  <c r="H13974" i="75"/>
  <c r="H13975" i="75"/>
  <c r="H13976" i="75"/>
  <c r="H13977" i="75"/>
  <c r="H13978" i="75"/>
  <c r="H13979" i="75"/>
  <c r="H13980" i="75"/>
  <c r="H13981" i="75"/>
  <c r="H13982" i="75"/>
  <c r="H13983" i="75"/>
  <c r="H13984" i="75"/>
  <c r="H13985" i="75"/>
  <c r="H13986" i="75"/>
  <c r="H13987" i="75"/>
  <c r="H13988" i="75"/>
  <c r="H13989" i="75"/>
  <c r="H13990" i="75"/>
  <c r="H13991" i="75"/>
  <c r="H13992" i="75"/>
  <c r="H13993" i="75"/>
  <c r="H13994" i="75"/>
  <c r="H13995" i="75"/>
  <c r="H13996" i="75"/>
  <c r="H13997" i="75"/>
  <c r="H13998" i="75"/>
  <c r="H13999" i="75"/>
  <c r="H14000" i="75"/>
  <c r="H14001" i="75"/>
  <c r="H14002" i="75"/>
  <c r="H14003" i="75"/>
  <c r="H14004" i="75"/>
  <c r="H14005" i="75"/>
  <c r="H14006" i="75"/>
  <c r="H14007" i="75"/>
  <c r="H14008" i="75"/>
  <c r="H14009" i="75"/>
  <c r="H14010" i="75"/>
  <c r="H14011" i="75"/>
  <c r="H14012" i="75"/>
  <c r="H14013" i="75"/>
  <c r="H14014" i="75"/>
  <c r="H14015" i="75"/>
  <c r="H14017" i="75"/>
  <c r="H14018" i="75"/>
  <c r="H14019" i="75"/>
  <c r="H14020" i="75"/>
  <c r="H14023" i="75"/>
  <c r="H14024" i="75"/>
  <c r="H14025" i="75"/>
  <c r="H14026" i="75"/>
  <c r="H14027" i="75"/>
  <c r="H14028" i="75"/>
  <c r="H14029" i="75"/>
  <c r="H14030" i="75"/>
  <c r="H14031" i="75"/>
  <c r="H14032" i="75"/>
  <c r="H14033" i="75"/>
  <c r="H14034" i="75"/>
  <c r="H14035" i="75"/>
  <c r="H14036" i="75"/>
  <c r="H14037" i="75"/>
  <c r="H14038" i="75"/>
  <c r="H14039" i="75"/>
  <c r="H14040" i="75"/>
  <c r="H14041" i="75"/>
  <c r="H14042" i="75"/>
  <c r="H14043" i="75"/>
  <c r="H14044" i="75"/>
  <c r="H14045" i="75"/>
  <c r="H14046" i="75"/>
  <c r="H14047" i="75"/>
  <c r="H14048" i="75"/>
  <c r="H14049" i="75"/>
  <c r="H14050" i="75"/>
  <c r="H14051" i="75"/>
  <c r="H14052" i="75"/>
  <c r="H14053" i="75"/>
  <c r="H14054" i="75"/>
  <c r="H14055" i="75"/>
  <c r="H14056" i="75"/>
  <c r="H14057" i="75"/>
  <c r="H14058" i="75"/>
  <c r="H14059" i="75"/>
  <c r="H14060" i="75"/>
  <c r="H14061" i="75"/>
  <c r="H14062" i="75"/>
  <c r="H14063" i="75"/>
  <c r="H14064" i="75"/>
  <c r="H14065" i="75"/>
  <c r="H14066" i="75"/>
  <c r="H14067" i="75"/>
  <c r="H14068" i="75"/>
  <c r="H14070" i="75"/>
  <c r="H14071" i="75"/>
  <c r="H14072" i="75"/>
  <c r="H14073" i="75"/>
  <c r="H14076" i="75"/>
  <c r="H14077" i="75"/>
  <c r="H14078" i="75"/>
  <c r="H14079" i="75"/>
  <c r="H14080" i="75"/>
  <c r="H14081" i="75"/>
  <c r="H14082" i="75"/>
  <c r="H14083" i="75"/>
  <c r="H14084" i="75"/>
  <c r="H14085" i="75"/>
  <c r="H14086" i="75"/>
  <c r="H14087" i="75"/>
  <c r="H14088" i="75"/>
  <c r="H14089" i="75"/>
  <c r="H14090" i="75"/>
  <c r="H14091" i="75"/>
  <c r="H14092" i="75"/>
  <c r="H14093" i="75"/>
  <c r="H14094" i="75"/>
  <c r="H14095" i="75"/>
  <c r="H14096" i="75"/>
  <c r="H14097" i="75"/>
  <c r="H14098" i="75"/>
  <c r="H14099" i="75"/>
  <c r="H14100" i="75"/>
  <c r="H14101" i="75"/>
  <c r="H14102" i="75"/>
  <c r="H14103" i="75"/>
  <c r="H14104" i="75"/>
  <c r="H14105" i="75"/>
  <c r="H14106" i="75"/>
  <c r="H14107" i="75"/>
  <c r="H14108" i="75"/>
  <c r="H14109" i="75"/>
  <c r="H14110" i="75"/>
  <c r="H14111" i="75"/>
  <c r="H14112" i="75"/>
  <c r="H14113" i="75"/>
  <c r="H14114" i="75"/>
  <c r="H14115" i="75"/>
  <c r="H14116" i="75"/>
  <c r="H14117" i="75"/>
  <c r="H14118" i="75"/>
  <c r="H14119" i="75"/>
  <c r="H14120" i="75"/>
  <c r="H14121" i="75"/>
  <c r="H14123" i="75"/>
  <c r="H14124" i="75"/>
  <c r="H14125" i="75"/>
  <c r="H14126" i="75"/>
  <c r="H14129" i="75"/>
  <c r="H14130" i="75"/>
  <c r="H14131" i="75"/>
  <c r="H14132" i="75"/>
  <c r="H14133" i="75"/>
  <c r="H14134" i="75"/>
  <c r="H14135" i="75"/>
  <c r="H14136" i="75"/>
  <c r="H14137" i="75"/>
  <c r="H14138" i="75"/>
  <c r="H14139" i="75"/>
  <c r="H14140" i="75"/>
  <c r="H14141" i="75"/>
  <c r="H14142" i="75"/>
  <c r="H14143" i="75"/>
  <c r="H14144" i="75"/>
  <c r="H14145" i="75"/>
  <c r="H14146" i="75"/>
  <c r="H14147" i="75"/>
  <c r="H14148" i="75"/>
  <c r="H14149" i="75"/>
  <c r="H14150" i="75"/>
  <c r="H14151" i="75"/>
  <c r="H14152" i="75"/>
  <c r="H14153" i="75"/>
  <c r="H14154" i="75"/>
  <c r="H14155" i="75"/>
  <c r="H14156" i="75"/>
  <c r="H14157" i="75"/>
  <c r="H14158" i="75"/>
  <c r="H14159" i="75"/>
  <c r="H14160" i="75"/>
  <c r="H14161" i="75"/>
  <c r="H14162" i="75"/>
  <c r="H14163" i="75"/>
  <c r="H14164" i="75"/>
  <c r="H14165" i="75"/>
  <c r="H14166" i="75"/>
  <c r="H14167" i="75"/>
  <c r="H14168" i="75"/>
  <c r="H14169" i="75"/>
  <c r="H14170" i="75"/>
  <c r="H14171" i="75"/>
  <c r="H14172" i="75"/>
  <c r="H14173" i="75"/>
  <c r="H14174" i="75"/>
  <c r="H14176" i="75"/>
  <c r="H14177" i="75"/>
  <c r="H14178" i="75"/>
  <c r="H14179" i="75"/>
  <c r="H14182" i="75"/>
  <c r="H14183" i="75"/>
  <c r="H14184" i="75"/>
  <c r="H14185" i="75"/>
  <c r="H14186" i="75"/>
  <c r="H14187" i="75"/>
  <c r="H14188" i="75"/>
  <c r="H14189" i="75"/>
  <c r="H14190" i="75"/>
  <c r="H14191" i="75"/>
  <c r="H14192" i="75"/>
  <c r="H14193" i="75"/>
  <c r="H14194" i="75"/>
  <c r="H14195" i="75"/>
  <c r="H14196" i="75"/>
  <c r="H14197" i="75"/>
  <c r="H14198" i="75"/>
  <c r="H14199" i="75"/>
  <c r="H14200" i="75"/>
  <c r="H14201" i="75"/>
  <c r="H14202" i="75"/>
  <c r="H14203" i="75"/>
  <c r="H14204" i="75"/>
  <c r="H14205" i="75"/>
  <c r="H14206" i="75"/>
  <c r="H14207" i="75"/>
  <c r="H14208" i="75"/>
  <c r="H14209" i="75"/>
  <c r="H14210" i="75"/>
  <c r="H14211" i="75"/>
  <c r="H14212" i="75"/>
  <c r="H14213" i="75"/>
  <c r="H14214" i="75"/>
  <c r="H14215" i="75"/>
  <c r="H14216" i="75"/>
  <c r="H14217" i="75"/>
  <c r="H14218" i="75"/>
  <c r="H14219" i="75"/>
  <c r="H14220" i="75"/>
  <c r="H14221" i="75"/>
  <c r="H14222" i="75"/>
  <c r="H14223" i="75"/>
  <c r="H14224" i="75"/>
  <c r="H14225" i="75"/>
  <c r="H14226" i="75"/>
  <c r="H14227" i="75"/>
  <c r="H14228" i="75"/>
  <c r="H14229" i="75"/>
  <c r="H14230" i="75"/>
  <c r="H14231" i="75"/>
  <c r="H14232" i="75"/>
  <c r="H14233" i="75"/>
  <c r="H14234" i="75"/>
  <c r="H14235" i="75"/>
  <c r="H14236" i="75"/>
  <c r="H14237" i="75"/>
  <c r="H14238" i="75"/>
  <c r="H14239" i="75"/>
  <c r="H14240" i="75"/>
  <c r="H14241" i="75"/>
  <c r="H14242" i="75"/>
  <c r="H14243" i="75"/>
  <c r="H14244" i="75"/>
  <c r="H14245" i="75"/>
  <c r="H14246" i="75"/>
  <c r="H14247" i="75"/>
  <c r="H14248" i="75"/>
  <c r="H14249" i="75"/>
  <c r="H14250" i="75"/>
  <c r="H14251" i="75"/>
  <c r="H14252" i="75"/>
  <c r="H14253" i="75"/>
  <c r="H14254" i="75"/>
  <c r="H14255" i="75"/>
  <c r="H14256" i="75"/>
  <c r="H14257" i="75"/>
  <c r="H14258" i="75"/>
  <c r="H14259" i="75"/>
  <c r="H14260" i="75"/>
  <c r="H14261" i="75"/>
  <c r="H14262" i="75"/>
  <c r="H14263" i="75"/>
  <c r="H14264" i="75"/>
  <c r="H14265" i="75"/>
  <c r="H14266" i="75"/>
  <c r="H14267" i="75"/>
  <c r="H14268" i="75"/>
  <c r="H14321" i="75"/>
  <c r="H14322" i="75"/>
  <c r="H14323" i="75"/>
  <c r="H14324" i="75"/>
  <c r="H14325" i="75"/>
  <c r="H14326" i="75"/>
  <c r="H14327" i="75"/>
  <c r="H14328" i="75"/>
  <c r="H14329" i="75"/>
  <c r="H14330" i="75"/>
  <c r="H14331" i="75"/>
  <c r="H14332" i="75"/>
  <c r="H14333" i="75"/>
  <c r="H14334" i="75"/>
  <c r="H14335" i="75"/>
  <c r="H14336" i="75"/>
  <c r="H14337" i="75"/>
  <c r="H14338" i="75"/>
  <c r="H14339" i="75"/>
  <c r="H14340" i="75"/>
  <c r="H14341" i="75"/>
  <c r="H14342" i="75"/>
  <c r="H14343" i="75"/>
  <c r="H14344" i="75"/>
  <c r="H14345" i="75"/>
  <c r="H14346" i="75"/>
  <c r="H14347" i="75"/>
  <c r="H14348" i="75"/>
  <c r="H14349" i="75"/>
  <c r="H14350" i="75"/>
  <c r="H14351" i="75"/>
  <c r="H14352" i="75"/>
  <c r="H14353" i="75"/>
  <c r="H14354" i="75"/>
  <c r="H14355" i="75"/>
  <c r="H14356" i="75"/>
  <c r="H14357" i="75"/>
  <c r="H14358" i="75"/>
  <c r="H14359" i="75"/>
  <c r="H14360" i="75"/>
  <c r="H14361" i="75"/>
  <c r="H14362" i="75"/>
  <c r="H14363" i="75"/>
  <c r="H14364" i="75"/>
  <c r="H14365" i="75"/>
  <c r="H14366" i="75"/>
  <c r="H14367" i="75"/>
  <c r="H14368" i="75"/>
  <c r="H14369" i="75"/>
  <c r="H14370" i="75"/>
  <c r="H14371" i="75"/>
  <c r="H14372" i="75"/>
  <c r="H14373" i="75"/>
  <c r="H14374" i="75"/>
  <c r="H14376" i="75"/>
  <c r="H14379" i="75"/>
  <c r="H14573" i="75"/>
  <c r="H14574" i="75"/>
  <c r="H14575" i="75"/>
  <c r="H14576" i="75"/>
  <c r="H14577" i="75"/>
  <c r="H14578" i="75"/>
  <c r="H14580" i="75"/>
  <c r="H14581" i="75"/>
  <c r="H14582" i="75"/>
  <c r="H14583" i="75"/>
  <c r="H14584" i="75"/>
  <c r="H14585" i="75"/>
  <c r="H14586" i="75"/>
  <c r="H14588" i="75"/>
  <c r="H14589" i="75"/>
  <c r="H14590" i="75"/>
  <c r="H14591" i="75"/>
  <c r="H14592" i="75"/>
  <c r="H14593" i="75"/>
  <c r="H14595" i="75"/>
  <c r="H14596" i="75"/>
  <c r="H14597" i="75"/>
  <c r="H14598" i="75"/>
  <c r="H14599" i="75"/>
  <c r="H14600" i="75"/>
  <c r="H14601" i="75"/>
  <c r="H14603" i="75"/>
  <c r="H14604" i="75"/>
  <c r="H14605" i="75"/>
  <c r="H14606" i="75"/>
  <c r="H14607" i="75"/>
  <c r="H14608" i="75"/>
  <c r="H14610" i="75"/>
  <c r="H14611" i="75"/>
  <c r="H14612" i="75"/>
  <c r="H14613" i="75"/>
  <c r="H14614" i="75"/>
  <c r="H14615" i="75"/>
  <c r="H14616" i="75"/>
  <c r="H14618" i="75"/>
  <c r="H14619" i="75"/>
  <c r="H14620" i="75"/>
  <c r="H14621" i="75"/>
  <c r="H14622" i="75"/>
  <c r="H14623" i="75"/>
  <c r="H14625" i="75"/>
  <c r="H14626" i="75"/>
  <c r="H14627" i="75"/>
  <c r="H14628" i="75"/>
  <c r="H14629" i="75"/>
  <c r="H14630" i="75"/>
  <c r="H14631" i="75"/>
  <c r="H14663" i="75"/>
  <c r="H14664" i="75"/>
  <c r="H14665" i="75"/>
  <c r="H14666" i="75"/>
  <c r="H14667" i="75"/>
  <c r="H14668" i="75"/>
  <c r="H14670" i="75"/>
  <c r="H14671" i="75"/>
  <c r="H14672" i="75"/>
  <c r="H14673" i="75"/>
  <c r="H14674" i="75"/>
  <c r="H14675" i="75"/>
  <c r="H14676" i="75"/>
  <c r="H14678" i="75"/>
  <c r="H14679" i="75"/>
  <c r="H14680" i="75"/>
  <c r="H14681" i="75"/>
  <c r="H14682" i="75"/>
  <c r="H14683" i="75"/>
  <c r="H14685" i="75"/>
  <c r="H14686" i="75"/>
  <c r="H14687" i="75"/>
  <c r="H14688" i="75"/>
  <c r="H14689" i="75"/>
  <c r="H14690" i="75"/>
  <c r="H14691" i="75"/>
  <c r="H14700" i="75"/>
  <c r="H14703" i="75"/>
  <c r="H14704" i="75"/>
  <c r="H14705" i="75"/>
  <c r="H14706" i="75"/>
  <c r="H14707" i="75"/>
  <c r="H14708" i="75"/>
  <c r="H14709" i="75"/>
  <c r="H14710" i="75"/>
  <c r="H14711" i="75"/>
  <c r="H14712" i="75"/>
  <c r="H14713" i="75"/>
  <c r="H14714" i="75"/>
  <c r="H14715" i="75"/>
  <c r="H14716" i="75"/>
  <c r="H14717" i="75"/>
  <c r="H14718" i="75"/>
  <c r="H14719" i="75"/>
  <c r="H14720" i="75"/>
  <c r="H14721" i="75"/>
  <c r="H14722" i="75"/>
  <c r="H14723" i="75"/>
  <c r="H14724" i="75"/>
  <c r="H14725" i="75"/>
  <c r="H14726" i="75"/>
  <c r="H14727" i="75"/>
  <c r="H14728" i="75"/>
  <c r="H14729" i="75"/>
  <c r="H14730" i="75"/>
  <c r="H14731" i="75"/>
  <c r="H14732" i="75"/>
  <c r="H14733" i="75"/>
  <c r="H14734" i="75"/>
  <c r="H14735" i="75"/>
  <c r="H14736" i="75"/>
  <c r="H14737" i="75"/>
  <c r="H14738" i="75"/>
  <c r="H14739" i="75"/>
  <c r="H14740" i="75"/>
  <c r="H14741" i="75"/>
  <c r="H14742" i="75"/>
  <c r="H14743" i="75"/>
  <c r="H14744" i="75"/>
  <c r="H14745" i="75"/>
  <c r="H14746" i="75"/>
  <c r="H14747" i="75"/>
  <c r="H14748" i="75"/>
  <c r="H14749" i="75"/>
  <c r="H14750" i="75"/>
  <c r="H14751" i="75"/>
  <c r="H14752" i="75"/>
  <c r="H14753" i="75"/>
  <c r="H14754" i="75"/>
  <c r="H14759" i="75"/>
  <c r="H14760" i="75"/>
  <c r="H14761" i="75"/>
  <c r="H14762" i="75"/>
  <c r="H14765" i="75"/>
  <c r="H14766" i="75"/>
  <c r="H14771" i="75"/>
  <c r="H14772" i="75"/>
  <c r="H14773" i="75"/>
  <c r="H14774" i="75"/>
  <c r="H14775" i="75"/>
  <c r="H14776" i="75"/>
  <c r="H14777" i="75"/>
  <c r="H14778" i="75"/>
  <c r="H14779" i="75"/>
  <c r="H14780" i="75"/>
  <c r="H14812" i="75"/>
  <c r="H14813" i="75"/>
  <c r="H14814" i="75"/>
  <c r="H14815" i="75"/>
  <c r="H14816" i="75"/>
  <c r="H14817" i="75"/>
  <c r="H14818" i="75"/>
  <c r="H14819" i="75"/>
  <c r="H14820" i="75"/>
  <c r="H14821" i="75"/>
  <c r="H14822" i="75"/>
  <c r="H14823" i="75"/>
  <c r="H14824" i="75"/>
  <c r="H14825" i="75"/>
  <c r="H14826" i="75"/>
  <c r="H14827" i="75"/>
  <c r="H14828" i="75"/>
  <c r="H14829" i="75"/>
  <c r="H14830" i="75"/>
  <c r="H14831" i="75"/>
  <c r="H14832" i="75"/>
  <c r="H14833" i="75"/>
  <c r="H14834" i="75"/>
  <c r="H14835" i="75"/>
  <c r="H14836" i="75"/>
  <c r="H14837" i="75"/>
  <c r="H14838" i="75"/>
  <c r="H14839" i="75"/>
  <c r="H14840" i="75"/>
  <c r="H14841" i="75"/>
  <c r="H14842" i="75"/>
  <c r="H14843" i="75"/>
  <c r="H14844" i="75"/>
  <c r="H14845" i="75"/>
  <c r="H14846" i="75"/>
  <c r="H14847" i="75"/>
  <c r="H14848" i="75"/>
  <c r="H14849" i="75"/>
  <c r="H14850" i="75"/>
  <c r="H14851" i="75"/>
  <c r="H14872" i="75"/>
  <c r="H14873" i="75"/>
  <c r="H14874" i="75"/>
  <c r="H14875" i="75"/>
  <c r="H14876" i="75"/>
  <c r="H14877" i="75"/>
  <c r="H14878" i="75"/>
  <c r="H14879" i="75"/>
  <c r="H14880" i="75"/>
  <c r="H14881" i="75"/>
  <c r="H14882" i="75"/>
  <c r="H14883" i="75"/>
  <c r="H14884" i="75"/>
  <c r="H14885" i="75"/>
  <c r="H14886" i="75"/>
  <c r="H14887" i="75"/>
  <c r="H14888" i="75"/>
  <c r="H14889" i="75"/>
  <c r="H14890" i="75"/>
  <c r="H14891" i="75"/>
  <c r="H14893" i="75"/>
  <c r="H14894" i="75"/>
  <c r="H14895" i="75"/>
  <c r="H14896" i="75"/>
  <c r="H14899" i="75"/>
  <c r="H14900" i="75"/>
  <c r="H14901" i="75"/>
  <c r="H14902" i="75"/>
  <c r="H14903" i="75"/>
  <c r="H14904" i="75"/>
  <c r="H14905" i="75"/>
  <c r="H14906" i="75"/>
  <c r="H14907" i="75"/>
  <c r="H14908" i="75"/>
  <c r="H14909" i="75"/>
  <c r="H14910" i="75"/>
  <c r="H14911" i="75"/>
  <c r="H14912" i="75"/>
  <c r="H14913" i="75"/>
  <c r="H14914" i="75"/>
  <c r="H14915" i="75"/>
  <c r="H14916" i="75"/>
  <c r="H14917" i="75"/>
  <c r="H14918" i="75"/>
  <c r="H14919" i="75"/>
  <c r="H14920" i="75"/>
  <c r="H14921" i="75"/>
  <c r="H14922" i="75"/>
  <c r="H14923" i="75"/>
  <c r="H14924" i="75"/>
  <c r="H14925" i="75"/>
  <c r="H14926" i="75"/>
  <c r="H14927" i="75"/>
  <c r="H14928" i="75"/>
  <c r="H14929" i="75"/>
  <c r="H14930" i="75"/>
  <c r="H14931" i="75"/>
  <c r="H14932" i="75"/>
  <c r="H14933" i="75"/>
  <c r="H14934" i="75"/>
  <c r="H14935" i="75"/>
  <c r="H14936" i="75"/>
  <c r="H14937" i="75"/>
  <c r="H14938" i="75"/>
  <c r="H14939" i="75"/>
  <c r="H14941" i="75"/>
  <c r="H14942" i="75"/>
  <c r="H14943" i="75"/>
  <c r="H14944" i="75"/>
  <c r="H14947" i="75"/>
  <c r="H14948" i="75"/>
  <c r="H14949" i="75"/>
  <c r="H14950" i="75"/>
  <c r="H14951" i="75"/>
  <c r="H14952" i="75"/>
  <c r="H14953" i="75"/>
  <c r="H14954" i="75"/>
  <c r="H14955" i="75"/>
  <c r="H14956" i="75"/>
  <c r="H14957" i="75"/>
  <c r="H14958" i="75"/>
  <c r="H14959" i="75"/>
  <c r="H14960" i="75"/>
  <c r="H14961" i="75"/>
  <c r="H14962" i="75"/>
  <c r="H14963" i="75"/>
  <c r="H14964" i="75"/>
  <c r="H14965" i="75"/>
  <c r="H14966" i="75"/>
  <c r="H14967" i="75"/>
  <c r="H14968" i="75"/>
  <c r="H14969" i="75"/>
  <c r="H14970" i="75"/>
  <c r="H14971" i="75"/>
  <c r="H14972" i="75"/>
  <c r="H14973" i="75"/>
  <c r="H14974" i="75"/>
  <c r="H14975" i="75"/>
  <c r="H14976" i="75"/>
  <c r="H14977" i="75"/>
  <c r="H14978" i="75"/>
  <c r="H14979" i="75"/>
  <c r="H14980" i="75"/>
  <c r="H14981" i="75"/>
  <c r="H14982" i="75"/>
  <c r="H14983" i="75"/>
  <c r="H14984" i="75"/>
  <c r="H14985" i="75"/>
  <c r="H14986" i="75"/>
  <c r="H14987" i="75"/>
  <c r="H14989" i="75"/>
  <c r="H14990" i="75"/>
  <c r="H14991" i="75"/>
  <c r="H14992" i="75"/>
  <c r="H14995" i="75"/>
  <c r="H14996" i="75"/>
  <c r="H14997" i="75"/>
  <c r="H14998" i="75"/>
  <c r="H14999" i="75"/>
  <c r="H15000" i="75"/>
  <c r="H15001" i="75"/>
  <c r="H15002" i="75"/>
  <c r="H15003" i="75"/>
  <c r="H15004" i="75"/>
  <c r="H15005" i="75"/>
  <c r="H15006" i="75"/>
  <c r="H15007" i="75"/>
  <c r="H15008" i="75"/>
  <c r="H15009" i="75"/>
  <c r="H15010" i="75"/>
  <c r="H15011" i="75"/>
  <c r="H15012" i="75"/>
  <c r="H15013" i="75"/>
  <c r="H15014" i="75"/>
  <c r="H15015" i="75"/>
  <c r="H15016" i="75"/>
  <c r="H15017" i="75"/>
  <c r="H15018" i="75"/>
  <c r="H15019" i="75"/>
  <c r="H15020" i="75"/>
  <c r="H15021" i="75"/>
  <c r="H15022" i="75"/>
  <c r="H15023" i="75"/>
  <c r="H15024" i="75"/>
  <c r="H15025" i="75"/>
  <c r="H15026" i="75"/>
  <c r="H15027" i="75"/>
  <c r="H15028" i="75"/>
  <c r="H15029" i="75"/>
  <c r="H15030" i="75"/>
  <c r="H15031" i="75"/>
  <c r="H15032" i="75"/>
  <c r="H15033" i="75"/>
  <c r="H15034" i="75"/>
  <c r="H15035" i="75"/>
  <c r="H15102" i="75"/>
  <c r="H15103" i="75"/>
  <c r="H15104" i="75"/>
  <c r="H15105" i="75"/>
  <c r="H15106" i="75"/>
  <c r="H15107" i="75"/>
  <c r="H15108" i="75"/>
  <c r="H15109" i="75"/>
  <c r="H15110" i="75"/>
  <c r="H15111" i="75"/>
  <c r="H15112" i="75"/>
  <c r="H15113" i="75"/>
  <c r="H15114" i="75"/>
  <c r="H15115" i="75"/>
  <c r="H15116" i="75"/>
  <c r="H15117" i="75"/>
  <c r="H15118" i="75"/>
  <c r="H15119" i="75"/>
  <c r="H15120" i="75"/>
  <c r="H15121" i="75"/>
  <c r="H15123" i="75"/>
  <c r="H15124" i="75"/>
  <c r="H15125" i="75"/>
  <c r="H15126" i="75"/>
  <c r="H15127" i="75"/>
  <c r="H15128" i="75"/>
  <c r="H15129" i="75"/>
  <c r="H15130" i="75"/>
  <c r="H15131" i="75"/>
  <c r="H15132" i="75"/>
  <c r="H15133" i="75"/>
  <c r="H15134" i="75"/>
  <c r="H15135" i="75"/>
  <c r="H15136" i="75"/>
  <c r="H15137" i="75"/>
  <c r="H15138" i="75"/>
  <c r="H15139" i="75"/>
  <c r="H15140" i="75"/>
  <c r="H15141" i="75"/>
  <c r="H15142" i="75"/>
  <c r="H15144" i="75"/>
  <c r="H15145" i="75"/>
  <c r="H15146" i="75"/>
  <c r="H15147" i="75"/>
  <c r="H15148" i="75"/>
  <c r="H15149" i="75"/>
  <c r="H15150" i="75"/>
  <c r="H15151" i="75"/>
  <c r="H15152" i="75"/>
  <c r="H15153" i="75"/>
  <c r="H15154" i="75"/>
  <c r="H15155" i="75"/>
  <c r="H15156" i="75"/>
  <c r="H15157" i="75"/>
  <c r="H15158" i="75"/>
  <c r="H15159" i="75"/>
  <c r="H15160" i="75"/>
  <c r="H15161" i="75"/>
  <c r="H15162" i="75"/>
  <c r="H15163" i="75"/>
  <c r="H15165" i="75"/>
  <c r="H15166" i="75"/>
  <c r="H15167" i="75"/>
  <c r="H15168" i="75"/>
  <c r="H15169" i="75"/>
  <c r="H15170" i="75"/>
  <c r="H15171" i="75"/>
  <c r="H15172" i="75"/>
  <c r="H15173" i="75"/>
  <c r="H15174" i="75"/>
  <c r="H15175" i="75"/>
  <c r="H15176" i="75"/>
  <c r="H15177" i="75"/>
  <c r="H15178" i="75"/>
  <c r="H15179" i="75"/>
  <c r="H15180" i="75"/>
  <c r="H15181" i="75"/>
  <c r="H15182" i="75"/>
  <c r="H15183" i="75"/>
  <c r="H15184" i="75"/>
  <c r="H15228" i="75"/>
  <c r="H15229" i="75"/>
  <c r="H15230" i="75"/>
  <c r="H15231" i="75"/>
  <c r="H15232" i="75"/>
  <c r="H15233" i="75"/>
  <c r="H15234" i="75"/>
  <c r="H15235" i="75"/>
  <c r="H15236" i="75"/>
  <c r="H15237" i="75"/>
  <c r="H15238" i="75"/>
  <c r="H15239" i="75"/>
  <c r="H15240" i="75"/>
  <c r="H15241" i="75"/>
  <c r="H15242" i="75"/>
  <c r="H15243" i="75"/>
  <c r="H15244" i="75"/>
  <c r="H15245" i="75"/>
  <c r="H15246" i="75"/>
  <c r="H15247" i="75"/>
  <c r="H15249" i="75"/>
  <c r="H15250" i="75"/>
  <c r="H15251" i="75"/>
  <c r="H15252" i="75"/>
  <c r="H15253" i="75"/>
  <c r="H15254" i="75"/>
  <c r="H15255" i="75"/>
  <c r="H15256" i="75"/>
  <c r="H15257" i="75"/>
  <c r="H15258" i="75"/>
  <c r="H15259" i="75"/>
  <c r="H15260" i="75"/>
  <c r="H15261" i="75"/>
  <c r="H15262" i="75"/>
  <c r="H15263" i="75"/>
  <c r="H15264" i="75"/>
  <c r="H15265" i="75"/>
  <c r="H15266" i="75"/>
  <c r="H15267" i="75"/>
  <c r="H15268" i="75"/>
  <c r="H15318" i="75"/>
  <c r="H15319" i="75"/>
  <c r="H15320" i="75"/>
  <c r="H15321" i="75"/>
  <c r="H15324" i="75"/>
  <c r="H15325" i="75"/>
  <c r="H15326" i="75"/>
  <c r="H15327" i="75"/>
  <c r="H15328" i="75"/>
  <c r="H15329" i="75"/>
  <c r="H15330" i="75"/>
  <c r="H15331" i="75"/>
  <c r="H15332" i="75"/>
  <c r="H15333" i="75"/>
  <c r="H15334" i="75"/>
  <c r="H15335" i="75"/>
  <c r="H15336" i="75"/>
  <c r="H15337" i="75"/>
  <c r="H15338" i="75"/>
  <c r="H15339" i="75"/>
  <c r="H15340" i="75"/>
  <c r="H15341" i="75"/>
  <c r="H15342" i="75"/>
  <c r="H15343" i="75"/>
  <c r="H15344" i="75"/>
  <c r="H15345" i="75"/>
  <c r="H15346" i="75"/>
  <c r="H15347" i="75"/>
  <c r="H15348" i="75"/>
  <c r="H15349" i="75"/>
  <c r="H15350" i="75"/>
  <c r="H15351" i="75"/>
  <c r="H15352" i="75"/>
  <c r="H15353" i="75"/>
  <c r="H15354" i="75"/>
  <c r="H15355" i="75"/>
  <c r="H15356" i="75"/>
  <c r="H15357" i="75"/>
  <c r="H15358" i="75"/>
  <c r="H15359" i="75"/>
  <c r="H15360" i="75"/>
  <c r="H15361" i="75"/>
  <c r="H15362" i="75"/>
  <c r="H15363" i="75"/>
  <c r="H15364" i="75"/>
  <c r="H15366" i="75"/>
  <c r="H15367" i="75"/>
  <c r="H15368" i="75"/>
  <c r="H15369" i="75"/>
  <c r="H15372" i="75"/>
  <c r="H15373" i="75"/>
  <c r="H15374" i="75"/>
  <c r="H15375" i="75"/>
  <c r="H15376" i="75"/>
  <c r="H15377" i="75"/>
  <c r="H15378" i="75"/>
  <c r="H15379" i="75"/>
  <c r="H15380" i="75"/>
  <c r="H15381" i="75"/>
  <c r="H15382" i="75"/>
  <c r="H15383" i="75"/>
  <c r="H15384" i="75"/>
  <c r="H15385" i="75"/>
  <c r="H15386" i="75"/>
  <c r="H15387" i="75"/>
  <c r="H15388" i="75"/>
  <c r="H15389" i="75"/>
  <c r="H15390" i="75"/>
  <c r="H15391" i="75"/>
  <c r="H15392" i="75"/>
  <c r="H15393" i="75"/>
  <c r="H15394" i="75"/>
  <c r="H15395" i="75"/>
  <c r="H15396" i="75"/>
  <c r="H15397" i="75"/>
  <c r="H15398" i="75"/>
  <c r="H15399" i="75"/>
  <c r="H15400" i="75"/>
  <c r="H15401" i="75"/>
  <c r="H15402" i="75"/>
  <c r="H15403" i="75"/>
  <c r="H15404" i="75"/>
  <c r="H15405" i="75"/>
  <c r="H15406" i="75"/>
  <c r="H15407" i="75"/>
  <c r="H15408" i="75"/>
  <c r="H15409" i="75"/>
  <c r="H15410" i="75"/>
  <c r="H15411" i="75"/>
  <c r="H15412" i="75"/>
  <c r="H15414" i="75"/>
  <c r="H15415" i="75"/>
  <c r="H15416" i="75"/>
  <c r="H15417" i="75"/>
  <c r="H15420" i="75"/>
  <c r="H15421" i="75"/>
  <c r="H15422" i="75"/>
  <c r="H15423" i="75"/>
  <c r="H15424" i="75"/>
  <c r="H15425" i="75"/>
  <c r="H15426" i="75"/>
  <c r="H15427" i="75"/>
  <c r="H15428" i="75"/>
  <c r="H15429" i="75"/>
  <c r="H15430" i="75"/>
  <c r="H15431" i="75"/>
  <c r="H15432" i="75"/>
  <c r="H15433" i="75"/>
  <c r="H15434" i="75"/>
  <c r="H15435" i="75"/>
  <c r="H15436" i="75"/>
  <c r="H15437" i="75"/>
  <c r="H15438" i="75"/>
  <c r="H15439" i="75"/>
  <c r="H15440" i="75"/>
  <c r="H15441" i="75"/>
  <c r="H15442" i="75"/>
  <c r="H15443" i="75"/>
  <c r="H15444" i="75"/>
  <c r="H15445" i="75"/>
  <c r="H15446" i="75"/>
  <c r="H15447" i="75"/>
  <c r="H15448" i="75"/>
  <c r="H15449" i="75"/>
  <c r="H15450" i="75"/>
  <c r="H15451" i="75"/>
  <c r="H15452" i="75"/>
  <c r="H15453" i="75"/>
  <c r="H15454" i="75"/>
  <c r="H15455" i="75"/>
  <c r="H15456" i="75"/>
  <c r="H15457" i="75"/>
  <c r="H15458" i="75"/>
  <c r="H15459" i="75"/>
  <c r="H15460" i="75"/>
  <c r="H15462" i="75"/>
  <c r="H15463" i="75"/>
  <c r="H15464" i="75"/>
  <c r="H15465" i="75"/>
  <c r="H15468" i="75"/>
  <c r="H15469" i="75"/>
  <c r="H15470" i="75"/>
  <c r="H15471" i="75"/>
  <c r="H15472" i="75"/>
  <c r="H15473" i="75"/>
  <c r="H15474" i="75"/>
  <c r="H15475" i="75"/>
  <c r="H15476" i="75"/>
  <c r="H15477" i="75"/>
  <c r="H15478" i="75"/>
  <c r="H15479" i="75"/>
  <c r="H15480" i="75"/>
  <c r="H15481" i="75"/>
  <c r="H15482" i="75"/>
  <c r="H15483" i="75"/>
  <c r="H15484" i="75"/>
  <c r="H15485" i="75"/>
  <c r="H15486" i="75"/>
  <c r="H15487" i="75"/>
  <c r="H15488" i="75"/>
  <c r="H15489" i="75"/>
  <c r="H15490" i="75"/>
  <c r="H15491" i="75"/>
  <c r="H15492" i="75"/>
  <c r="H15493" i="75"/>
  <c r="H15494" i="75"/>
  <c r="H15495" i="75"/>
  <c r="H15496" i="75"/>
  <c r="H15497" i="75"/>
  <c r="H15498" i="75"/>
  <c r="H15499" i="75"/>
  <c r="H15500" i="75"/>
  <c r="H15501" i="75"/>
  <c r="H15502" i="75"/>
  <c r="H15503" i="75"/>
  <c r="H15504" i="75"/>
  <c r="H15505" i="75"/>
  <c r="H15506" i="75"/>
  <c r="H15507" i="75"/>
  <c r="H15508" i="75"/>
  <c r="H15510" i="75"/>
  <c r="H15511" i="75"/>
  <c r="H15512" i="75"/>
  <c r="H15513" i="75"/>
  <c r="H15516" i="75"/>
  <c r="H15517" i="75"/>
  <c r="H15518" i="75"/>
  <c r="H15519" i="75"/>
  <c r="H15520" i="75"/>
  <c r="H15521" i="75"/>
  <c r="H15522" i="75"/>
  <c r="H15523" i="75"/>
  <c r="H15524" i="75"/>
  <c r="H15525" i="75"/>
  <c r="H15526" i="75"/>
  <c r="H15527" i="75"/>
  <c r="H15528" i="75"/>
  <c r="H15529" i="75"/>
  <c r="H15530" i="75"/>
  <c r="H15531" i="75"/>
  <c r="H15532" i="75"/>
  <c r="H15533" i="75"/>
  <c r="H15534" i="75"/>
  <c r="H15535" i="75"/>
  <c r="H15536" i="75"/>
  <c r="H15537" i="75"/>
  <c r="H15538" i="75"/>
  <c r="H15539" i="75"/>
  <c r="H15540" i="75"/>
  <c r="H15541" i="75"/>
  <c r="H15542" i="75"/>
  <c r="H15543" i="75"/>
  <c r="H15544" i="75"/>
  <c r="H15545" i="75"/>
  <c r="H15546" i="75"/>
  <c r="H15547" i="75"/>
  <c r="H15548" i="75"/>
  <c r="H15549" i="75"/>
  <c r="H15550" i="75"/>
  <c r="H15551" i="75"/>
  <c r="H15552" i="75"/>
  <c r="H15553" i="75"/>
  <c r="H15554" i="75"/>
  <c r="H15555" i="75"/>
  <c r="H15556" i="75"/>
  <c r="H15558" i="75"/>
  <c r="H15559" i="75"/>
  <c r="H15560" i="75"/>
  <c r="H15561" i="75"/>
  <c r="H15564" i="75"/>
  <c r="H15565" i="75"/>
  <c r="H15566" i="75"/>
  <c r="H15567" i="75"/>
  <c r="H15568" i="75"/>
  <c r="H15569" i="75"/>
  <c r="H15570" i="75"/>
  <c r="H15571" i="75"/>
  <c r="H15572" i="75"/>
  <c r="H15573" i="75"/>
  <c r="H15574" i="75"/>
  <c r="H15575" i="75"/>
  <c r="H15576" i="75"/>
  <c r="H15577" i="75"/>
  <c r="H15578" i="75"/>
  <c r="H15579" i="75"/>
  <c r="H15580" i="75"/>
  <c r="H15581" i="75"/>
  <c r="H15582" i="75"/>
  <c r="H15583" i="75"/>
  <c r="H15584" i="75"/>
  <c r="H15585" i="75"/>
  <c r="H15586" i="75"/>
  <c r="H15587" i="75"/>
  <c r="H15588" i="75"/>
  <c r="H15589" i="75"/>
  <c r="H15590" i="75"/>
  <c r="H15591" i="75"/>
  <c r="H15592" i="75"/>
  <c r="H15593" i="75"/>
  <c r="H15594" i="75"/>
  <c r="H15595" i="75"/>
  <c r="H15596" i="75"/>
  <c r="H15597" i="75"/>
  <c r="H15598" i="75"/>
  <c r="H15599" i="75"/>
  <c r="H15600" i="75"/>
  <c r="H15601" i="75"/>
  <c r="H15602" i="75"/>
  <c r="H15603" i="75"/>
  <c r="H15604" i="75"/>
  <c r="H15606" i="75"/>
  <c r="H15607" i="75"/>
  <c r="H15608" i="75"/>
  <c r="H15609" i="75"/>
  <c r="H15612" i="75"/>
  <c r="H15613" i="75"/>
  <c r="H15614" i="75"/>
  <c r="H15615" i="75"/>
  <c r="H15616" i="75"/>
  <c r="H15617" i="75"/>
  <c r="H15618" i="75"/>
  <c r="H15619" i="75"/>
  <c r="H15620" i="75"/>
  <c r="H15621" i="75"/>
  <c r="H15622" i="75"/>
  <c r="H15623" i="75"/>
  <c r="H15624" i="75"/>
  <c r="H15625" i="75"/>
  <c r="H15626" i="75"/>
  <c r="H15627" i="75"/>
  <c r="H15628" i="75"/>
  <c r="H15629" i="75"/>
  <c r="H15630" i="75"/>
  <c r="H15631" i="75"/>
  <c r="H15632" i="75"/>
  <c r="H15633" i="75"/>
  <c r="H15634" i="75"/>
  <c r="H15635" i="75"/>
  <c r="H15636" i="75"/>
  <c r="H15637" i="75"/>
  <c r="H15638" i="75"/>
  <c r="H15639" i="75"/>
  <c r="H15640" i="75"/>
  <c r="H15641" i="75"/>
  <c r="H15642" i="75"/>
  <c r="H15643" i="75"/>
  <c r="H15644" i="75"/>
  <c r="H15645" i="75"/>
  <c r="H15646" i="75"/>
  <c r="H15647" i="75"/>
  <c r="H15648" i="75"/>
  <c r="H15649" i="75"/>
  <c r="H15650" i="75"/>
  <c r="H15651" i="75"/>
  <c r="H15652" i="75"/>
  <c r="H15654" i="75"/>
  <c r="H15655" i="75"/>
  <c r="H15656" i="75"/>
  <c r="H15657" i="75"/>
  <c r="H15660" i="75"/>
  <c r="H15661" i="75"/>
  <c r="H15662" i="75"/>
  <c r="H15663" i="75"/>
  <c r="H15664" i="75"/>
  <c r="H15665" i="75"/>
  <c r="H15666" i="75"/>
  <c r="H15667" i="75"/>
  <c r="H15668" i="75"/>
  <c r="H15669" i="75"/>
  <c r="H15670" i="75"/>
  <c r="H15671" i="75"/>
  <c r="H15672" i="75"/>
  <c r="H15673" i="75"/>
  <c r="H15674" i="75"/>
  <c r="H15675" i="75"/>
  <c r="H15676" i="75"/>
  <c r="H15677" i="75"/>
  <c r="H15678" i="75"/>
  <c r="H15679" i="75"/>
  <c r="H15680" i="75"/>
  <c r="H15681" i="75"/>
  <c r="H15682" i="75"/>
  <c r="H15683" i="75"/>
  <c r="H15684" i="75"/>
  <c r="H15685" i="75"/>
  <c r="H15686" i="75"/>
  <c r="H15687" i="75"/>
  <c r="H15688" i="75"/>
  <c r="H15689" i="75"/>
  <c r="H15690" i="75"/>
  <c r="H15691" i="75"/>
  <c r="H15692" i="75"/>
  <c r="H15693" i="75"/>
  <c r="H15694" i="75"/>
  <c r="H15695" i="75"/>
  <c r="H15696" i="75"/>
  <c r="H15697" i="75"/>
  <c r="H15698" i="75"/>
  <c r="H15699" i="75"/>
  <c r="H15700" i="75"/>
  <c r="H15702" i="75"/>
  <c r="H15703" i="75"/>
  <c r="H15704" i="75"/>
  <c r="H15705" i="75"/>
  <c r="H15708" i="75"/>
  <c r="H15709" i="75"/>
  <c r="H15710" i="75"/>
  <c r="H15711" i="75"/>
  <c r="H15712" i="75"/>
  <c r="H15713" i="75"/>
  <c r="H15714" i="75"/>
  <c r="H15715" i="75"/>
  <c r="H15716" i="75"/>
  <c r="H15717" i="75"/>
  <c r="H15718" i="75"/>
  <c r="H15719" i="75"/>
  <c r="H15720" i="75"/>
  <c r="H15721" i="75"/>
  <c r="H15722" i="75"/>
  <c r="H15723" i="75"/>
  <c r="H15724" i="75"/>
  <c r="H15725" i="75"/>
  <c r="H15726" i="75"/>
  <c r="H15727" i="75"/>
  <c r="H15728" i="75"/>
  <c r="H15729" i="75"/>
  <c r="H15730" i="75"/>
  <c r="H15731" i="75"/>
  <c r="H15732" i="75"/>
  <c r="H15733" i="75"/>
  <c r="H15734" i="75"/>
  <c r="H15735" i="75"/>
  <c r="H15736" i="75"/>
  <c r="H15737" i="75"/>
  <c r="H15738" i="75"/>
  <c r="H15739" i="75"/>
  <c r="H15740" i="75"/>
  <c r="H15741" i="75"/>
  <c r="H15742" i="75"/>
  <c r="H15743" i="75"/>
  <c r="H15744" i="75"/>
  <c r="H15745" i="75"/>
  <c r="H15746" i="75"/>
  <c r="H15747" i="75"/>
  <c r="H15748" i="75"/>
  <c r="H15750" i="75"/>
  <c r="H15751" i="75"/>
  <c r="H15752" i="75"/>
  <c r="H15753" i="75"/>
  <c r="H15756" i="75"/>
  <c r="H15757" i="75"/>
  <c r="H15758" i="75"/>
  <c r="H15759" i="75"/>
  <c r="H15760" i="75"/>
  <c r="H15761" i="75"/>
  <c r="H15762" i="75"/>
  <c r="H15763" i="75"/>
  <c r="H15764" i="75"/>
  <c r="H15765" i="75"/>
  <c r="H15766" i="75"/>
  <c r="H15767" i="75"/>
  <c r="H15768" i="75"/>
  <c r="H15769" i="75"/>
  <c r="H15770" i="75"/>
  <c r="H15771" i="75"/>
  <c r="H15772" i="75"/>
  <c r="H15773" i="75"/>
  <c r="H15774" i="75"/>
  <c r="H15775" i="75"/>
  <c r="H15776" i="75"/>
  <c r="H15777" i="75"/>
  <c r="H15778" i="75"/>
  <c r="H15779" i="75"/>
  <c r="H15780" i="75"/>
  <c r="H15781" i="75"/>
  <c r="H15782" i="75"/>
  <c r="H15783" i="75"/>
  <c r="H15784" i="75"/>
  <c r="H15785" i="75"/>
  <c r="H15786" i="75"/>
  <c r="H15787" i="75"/>
  <c r="H15788" i="75"/>
  <c r="H15789" i="75"/>
  <c r="H15790" i="75"/>
  <c r="H15791" i="75"/>
  <c r="H15792" i="75"/>
  <c r="H15793" i="75"/>
  <c r="H15794" i="75"/>
  <c r="H15795" i="75"/>
  <c r="H15796" i="75"/>
  <c r="A15799" i="75"/>
  <c r="A15800" i="75"/>
  <c r="A15801" i="75"/>
  <c r="A15802" i="75"/>
  <c r="A15803" i="75"/>
  <c r="A15804" i="75"/>
  <c r="A15805" i="75"/>
  <c r="A15806" i="75"/>
  <c r="A15807" i="75"/>
  <c r="A15808" i="75"/>
  <c r="A15809" i="75"/>
  <c r="A15810" i="75"/>
  <c r="A15811" i="75"/>
  <c r="A15812" i="75"/>
  <c r="A15813" i="75"/>
  <c r="A15814" i="75"/>
  <c r="A15815" i="75"/>
  <c r="A15816" i="75"/>
  <c r="A15817" i="75"/>
  <c r="A15818" i="75"/>
  <c r="A15819" i="75"/>
  <c r="A15820" i="75"/>
  <c r="A15821" i="75"/>
  <c r="A15822" i="75"/>
  <c r="A15823" i="75"/>
  <c r="A15824" i="75"/>
  <c r="A15825" i="75"/>
  <c r="A15826" i="75"/>
  <c r="A15827" i="75"/>
  <c r="A15828" i="75"/>
  <c r="A15829" i="75"/>
  <c r="A15830" i="75"/>
  <c r="A15831" i="75"/>
  <c r="A15832" i="75"/>
  <c r="A15833" i="75"/>
  <c r="A15834" i="75"/>
  <c r="A15835" i="75"/>
  <c r="A15836" i="75"/>
  <c r="A15837" i="75"/>
  <c r="A15838" i="75"/>
  <c r="A15839" i="75"/>
  <c r="A15840" i="75"/>
  <c r="A15841" i="75"/>
  <c r="A15842" i="75"/>
  <c r="A15843" i="75"/>
  <c r="A15844" i="75"/>
  <c r="A15845" i="75"/>
  <c r="A15798" i="75"/>
  <c r="A15797" i="75"/>
  <c r="AB29" i="13"/>
  <c r="AC29" i="13"/>
  <c r="AD29" i="13"/>
  <c r="P23" i="13"/>
  <c r="H4031" i="75"/>
  <c r="H4032" i="75"/>
  <c r="H4033" i="75"/>
  <c r="AC30" i="13"/>
  <c r="H4062" i="75" s="1"/>
  <c r="AD30" i="13"/>
  <c r="H4063" i="75" s="1"/>
  <c r="P24" i="13"/>
  <c r="H4187" i="75" s="1"/>
  <c r="H4046" i="75"/>
  <c r="H4047" i="75"/>
  <c r="H4048" i="75"/>
  <c r="H4061" i="75"/>
  <c r="H4076" i="75"/>
  <c r="H4077" i="75"/>
  <c r="H4078" i="75"/>
  <c r="H4091" i="75"/>
  <c r="H4092" i="75"/>
  <c r="H4106" i="75"/>
  <c r="H4107" i="75"/>
  <c r="H4121" i="75"/>
  <c r="H4122" i="75"/>
  <c r="H4136" i="75"/>
  <c r="H4137" i="75"/>
  <c r="H4140" i="75"/>
  <c r="H4141" i="75"/>
  <c r="H4142" i="75"/>
  <c r="H4143" i="75"/>
  <c r="H4144" i="75"/>
  <c r="H4145" i="75"/>
  <c r="H4146" i="75"/>
  <c r="H4147" i="75"/>
  <c r="H4148" i="75"/>
  <c r="H4149" i="75"/>
  <c r="H4150" i="75"/>
  <c r="H4151" i="75"/>
  <c r="H4152" i="75"/>
  <c r="H4153" i="75"/>
  <c r="H4155" i="75"/>
  <c r="H4156" i="75"/>
  <c r="H4157" i="75"/>
  <c r="H4158" i="75"/>
  <c r="H4159" i="75"/>
  <c r="H4160" i="75"/>
  <c r="H4161" i="75"/>
  <c r="H4162" i="75"/>
  <c r="H4163" i="75"/>
  <c r="H4164" i="75"/>
  <c r="H4165" i="75"/>
  <c r="H4166" i="75"/>
  <c r="H4167" i="75"/>
  <c r="H4168" i="75"/>
  <c r="H4170" i="75"/>
  <c r="H4171" i="75"/>
  <c r="H4172" i="75"/>
  <c r="H4173" i="75"/>
  <c r="H4174" i="75"/>
  <c r="H4175" i="75"/>
  <c r="H4176" i="75"/>
  <c r="H4177" i="75"/>
  <c r="H4178" i="75"/>
  <c r="H4179" i="75"/>
  <c r="H4180" i="75"/>
  <c r="H4181" i="75"/>
  <c r="H4182" i="75"/>
  <c r="H4183" i="75"/>
  <c r="H4186" i="75"/>
  <c r="H4203" i="75"/>
  <c r="H4204" i="75"/>
  <c r="H4205" i="75"/>
  <c r="H4206" i="75"/>
  <c r="H4207" i="75"/>
  <c r="H4208" i="75"/>
  <c r="H4209" i="75"/>
  <c r="H4210" i="75"/>
  <c r="H4211" i="75"/>
  <c r="H4212" i="75"/>
  <c r="H4213" i="75"/>
  <c r="H4214" i="75"/>
  <c r="H4215" i="75"/>
  <c r="H4216" i="75"/>
  <c r="H4229" i="75"/>
  <c r="H4230" i="75"/>
  <c r="H4233" i="75"/>
  <c r="H4234" i="75"/>
  <c r="H4235" i="75"/>
  <c r="H4236" i="75"/>
  <c r="H4237" i="75"/>
  <c r="H4238" i="75"/>
  <c r="H4239" i="75"/>
  <c r="H4240" i="75"/>
  <c r="H4241" i="75"/>
  <c r="H4242" i="75"/>
  <c r="H4243" i="75"/>
  <c r="H4244" i="75"/>
  <c r="H4245" i="75"/>
  <c r="H4246" i="75"/>
  <c r="H12307" i="75"/>
  <c r="H12308" i="75"/>
  <c r="H12309" i="75"/>
  <c r="H12310" i="75"/>
  <c r="H12311" i="75"/>
  <c r="H12312" i="75"/>
  <c r="H12313" i="75"/>
  <c r="H12314" i="75"/>
  <c r="H12315" i="75"/>
  <c r="H12316" i="75"/>
  <c r="H12317" i="75"/>
  <c r="H12318" i="75"/>
  <c r="H12319" i="75"/>
  <c r="H12320" i="75"/>
  <c r="H12321" i="75"/>
  <c r="H12322" i="75"/>
  <c r="H12323" i="75"/>
  <c r="H12324" i="75"/>
  <c r="H12325" i="75"/>
  <c r="H12326" i="75"/>
  <c r="H12327" i="75"/>
  <c r="H12328" i="75"/>
  <c r="H12329" i="75"/>
  <c r="H12330" i="75"/>
  <c r="H12331" i="75"/>
  <c r="H12332" i="75"/>
  <c r="H12333" i="75"/>
  <c r="H12334" i="75"/>
  <c r="H12336" i="75"/>
  <c r="H12337" i="75"/>
  <c r="H12338" i="75"/>
  <c r="H12339" i="75"/>
  <c r="H12340" i="75"/>
  <c r="H12341" i="75"/>
  <c r="H12342" i="75"/>
  <c r="H12343" i="75"/>
  <c r="H12344" i="75"/>
  <c r="H12345" i="75"/>
  <c r="H12346" i="75"/>
  <c r="H12347" i="75"/>
  <c r="H12348" i="75"/>
  <c r="H12349" i="75"/>
  <c r="H12350" i="75"/>
  <c r="H12351" i="75"/>
  <c r="H12352" i="75"/>
  <c r="H12353" i="75"/>
  <c r="H12354" i="75"/>
  <c r="H12355" i="75"/>
  <c r="H12356" i="75"/>
  <c r="H12357" i="75"/>
  <c r="H12358" i="75"/>
  <c r="H12359" i="75"/>
  <c r="H12360" i="75"/>
  <c r="H12361" i="75"/>
  <c r="H12362" i="75"/>
  <c r="H12363" i="75"/>
  <c r="H12365" i="75"/>
  <c r="H12366" i="75"/>
  <c r="H12367" i="75"/>
  <c r="H12368" i="75"/>
  <c r="H12369" i="75"/>
  <c r="H12370" i="75"/>
  <c r="H12371" i="75"/>
  <c r="H12372" i="75"/>
  <c r="H12373" i="75"/>
  <c r="H12374" i="75"/>
  <c r="H12375" i="75"/>
  <c r="H12376" i="75"/>
  <c r="H12377" i="75"/>
  <c r="H12378" i="75"/>
  <c r="H12379" i="75"/>
  <c r="H12380" i="75"/>
  <c r="H12381" i="75"/>
  <c r="H12382" i="75"/>
  <c r="H12383" i="75"/>
  <c r="H12384" i="75"/>
  <c r="H12385" i="75"/>
  <c r="H12386" i="75"/>
  <c r="H12387" i="75"/>
  <c r="H12388" i="75"/>
  <c r="H12389" i="75"/>
  <c r="H12390" i="75"/>
  <c r="H12391" i="75"/>
  <c r="H12392" i="75"/>
  <c r="H12394" i="75"/>
  <c r="H12395" i="75"/>
  <c r="H12396" i="75"/>
  <c r="H12397" i="75"/>
  <c r="H12398" i="75"/>
  <c r="H12399" i="75"/>
  <c r="H12400" i="75"/>
  <c r="H12401" i="75"/>
  <c r="H12402" i="75"/>
  <c r="H12403" i="75"/>
  <c r="H12404" i="75"/>
  <c r="H12405" i="75"/>
  <c r="H12406" i="75"/>
  <c r="H12407" i="75"/>
  <c r="H12408" i="75"/>
  <c r="H12409" i="75"/>
  <c r="H12410" i="75"/>
  <c r="H12411" i="75"/>
  <c r="H12412" i="75"/>
  <c r="H12413" i="75"/>
  <c r="H12414" i="75"/>
  <c r="H12415" i="75"/>
  <c r="H12416" i="75"/>
  <c r="H12417" i="75"/>
  <c r="H12418" i="75"/>
  <c r="H12419" i="75"/>
  <c r="H12420" i="75"/>
  <c r="H12421" i="75"/>
  <c r="H12423" i="75"/>
  <c r="H12424" i="75"/>
  <c r="H12425" i="75"/>
  <c r="H12426" i="75"/>
  <c r="H12427" i="75"/>
  <c r="H12428" i="75"/>
  <c r="H12429" i="75"/>
  <c r="H12430" i="75"/>
  <c r="H12431" i="75"/>
  <c r="H12432" i="75"/>
  <c r="H12433" i="75"/>
  <c r="H12434" i="75"/>
  <c r="H12435" i="75"/>
  <c r="H12436" i="75"/>
  <c r="H12437" i="75"/>
  <c r="H12438" i="75"/>
  <c r="H12439" i="75"/>
  <c r="H12440" i="75"/>
  <c r="H12441" i="75"/>
  <c r="H12442" i="75"/>
  <c r="H12443" i="75"/>
  <c r="H12444" i="75"/>
  <c r="H12445" i="75"/>
  <c r="H12446" i="75"/>
  <c r="H12447" i="75"/>
  <c r="H12448" i="75"/>
  <c r="H12449" i="75"/>
  <c r="H12450" i="75"/>
  <c r="H12452" i="75"/>
  <c r="H12453" i="75"/>
  <c r="H12454" i="75"/>
  <c r="H12455" i="75"/>
  <c r="H12456" i="75"/>
  <c r="H12457" i="75"/>
  <c r="H12458" i="75"/>
  <c r="H12459" i="75"/>
  <c r="H12460" i="75"/>
  <c r="H12461" i="75"/>
  <c r="H12462" i="75"/>
  <c r="H12463" i="75"/>
  <c r="H12464" i="75"/>
  <c r="H12465" i="75"/>
  <c r="H12466" i="75"/>
  <c r="H12467" i="75"/>
  <c r="H12468" i="75"/>
  <c r="H12469" i="75"/>
  <c r="H12470" i="75"/>
  <c r="H12471" i="75"/>
  <c r="H12472" i="75"/>
  <c r="H12473" i="75"/>
  <c r="H12474" i="75"/>
  <c r="H12475" i="75"/>
  <c r="H12476" i="75"/>
  <c r="H12477" i="75"/>
  <c r="H12478" i="75"/>
  <c r="H12479" i="75"/>
  <c r="H12481" i="75"/>
  <c r="H12482" i="75"/>
  <c r="H12483" i="75"/>
  <c r="H12484" i="75"/>
  <c r="H12485" i="75"/>
  <c r="H12486" i="75"/>
  <c r="H12487" i="75"/>
  <c r="H12488" i="75"/>
  <c r="H12489" i="75"/>
  <c r="H12490" i="75"/>
  <c r="H12491" i="75"/>
  <c r="H12492" i="75"/>
  <c r="H12493" i="75"/>
  <c r="H12494" i="75"/>
  <c r="H12495" i="75"/>
  <c r="H12496" i="75"/>
  <c r="H12497" i="75"/>
  <c r="H12498" i="75"/>
  <c r="H12499" i="75"/>
  <c r="H12500" i="75"/>
  <c r="H12501" i="75"/>
  <c r="H12502" i="75"/>
  <c r="H12503" i="75"/>
  <c r="H12504" i="75"/>
  <c r="H12505" i="75"/>
  <c r="H12506" i="75"/>
  <c r="H12507" i="75"/>
  <c r="H12508" i="75"/>
  <c r="H12510" i="75"/>
  <c r="H12511" i="75"/>
  <c r="H12512" i="75"/>
  <c r="H12513" i="75"/>
  <c r="H12514" i="75"/>
  <c r="H12515" i="75"/>
  <c r="H12516" i="75"/>
  <c r="H12517" i="75"/>
  <c r="H12518" i="75"/>
  <c r="H12519" i="75"/>
  <c r="H12520" i="75"/>
  <c r="H12521" i="75"/>
  <c r="H12522" i="75"/>
  <c r="H12523" i="75"/>
  <c r="H12524" i="75"/>
  <c r="H12525" i="75"/>
  <c r="H12526" i="75"/>
  <c r="H12527" i="75"/>
  <c r="H12528" i="75"/>
  <c r="H12529" i="75"/>
  <c r="H12530" i="75"/>
  <c r="H12531" i="75"/>
  <c r="H12532" i="75"/>
  <c r="H12533" i="75"/>
  <c r="H12534" i="75"/>
  <c r="H12535" i="75"/>
  <c r="H12536" i="75"/>
  <c r="H12537" i="75"/>
  <c r="H12062" i="75"/>
  <c r="H12063" i="75"/>
  <c r="H12064" i="75"/>
  <c r="H12065" i="75"/>
  <c r="H12066" i="75"/>
  <c r="H12067" i="75"/>
  <c r="H12068" i="75"/>
  <c r="H12069" i="75"/>
  <c r="H12070" i="75"/>
  <c r="H12071" i="75"/>
  <c r="H12072" i="75"/>
  <c r="H12073" i="75"/>
  <c r="H12074" i="75"/>
  <c r="H12075" i="75"/>
  <c r="H12076" i="75"/>
  <c r="H12077" i="75"/>
  <c r="H12078" i="75"/>
  <c r="H12079" i="75"/>
  <c r="H12080" i="75"/>
  <c r="H12081" i="75"/>
  <c r="H12082" i="75"/>
  <c r="H12083" i="75"/>
  <c r="H12084" i="75"/>
  <c r="H12085" i="75"/>
  <c r="H12086" i="75"/>
  <c r="H12087" i="75"/>
  <c r="H12088" i="75"/>
  <c r="H12089" i="75"/>
  <c r="H12091" i="75"/>
  <c r="H12092" i="75"/>
  <c r="H12093" i="75"/>
  <c r="H12094" i="75"/>
  <c r="H12095" i="75"/>
  <c r="H12096" i="75"/>
  <c r="H12097" i="75"/>
  <c r="H12098" i="75"/>
  <c r="H12099" i="75"/>
  <c r="H12100" i="75"/>
  <c r="H12101" i="75"/>
  <c r="H12102" i="75"/>
  <c r="H12103" i="75"/>
  <c r="H12104" i="75"/>
  <c r="H12105" i="75"/>
  <c r="H12106" i="75"/>
  <c r="H12107" i="75"/>
  <c r="H12108" i="75"/>
  <c r="H12109" i="75"/>
  <c r="H12110" i="75"/>
  <c r="H12111" i="75"/>
  <c r="H12112" i="75"/>
  <c r="H12113" i="75"/>
  <c r="H12114" i="75"/>
  <c r="H12115" i="75"/>
  <c r="H12116" i="75"/>
  <c r="H12117" i="75"/>
  <c r="H12118" i="75"/>
  <c r="H12120" i="75"/>
  <c r="H12121" i="75"/>
  <c r="H12122" i="75"/>
  <c r="H12123" i="75"/>
  <c r="H12124" i="75"/>
  <c r="H12125" i="75"/>
  <c r="H12126" i="75"/>
  <c r="H12127" i="75"/>
  <c r="H12128" i="75"/>
  <c r="H12129" i="75"/>
  <c r="H12130" i="75"/>
  <c r="H12131" i="75"/>
  <c r="H12132" i="75"/>
  <c r="H12133" i="75"/>
  <c r="H12134" i="75"/>
  <c r="H12135" i="75"/>
  <c r="H12136" i="75"/>
  <c r="H12137" i="75"/>
  <c r="H12138" i="75"/>
  <c r="H12139" i="75"/>
  <c r="H12140" i="75"/>
  <c r="H12141" i="75"/>
  <c r="H12142" i="75"/>
  <c r="H12143" i="75"/>
  <c r="H12144" i="75"/>
  <c r="H12145" i="75"/>
  <c r="H12146" i="75"/>
  <c r="H12147" i="75"/>
  <c r="H12149" i="75"/>
  <c r="H12150" i="75"/>
  <c r="H12151" i="75"/>
  <c r="H12152" i="75"/>
  <c r="H12153" i="75"/>
  <c r="H12154" i="75"/>
  <c r="H12155" i="75"/>
  <c r="H12156" i="75"/>
  <c r="H12157" i="75"/>
  <c r="H12158" i="75"/>
  <c r="H12159" i="75"/>
  <c r="H12160" i="75"/>
  <c r="H12161" i="75"/>
  <c r="H12162" i="75"/>
  <c r="H12163" i="75"/>
  <c r="H12164" i="75"/>
  <c r="H12165" i="75"/>
  <c r="H12166" i="75"/>
  <c r="H12167" i="75"/>
  <c r="H12168" i="75"/>
  <c r="H12169" i="75"/>
  <c r="H12170" i="75"/>
  <c r="H12171" i="75"/>
  <c r="H12172" i="75"/>
  <c r="H12173" i="75"/>
  <c r="H12174" i="75"/>
  <c r="H12175" i="75"/>
  <c r="H12176" i="75"/>
  <c r="H12178" i="75"/>
  <c r="H12179" i="75"/>
  <c r="H12180" i="75"/>
  <c r="H12181" i="75"/>
  <c r="H12182" i="75"/>
  <c r="H12183" i="75"/>
  <c r="H12184" i="75"/>
  <c r="H12185" i="75"/>
  <c r="H12186" i="75"/>
  <c r="H12187" i="75"/>
  <c r="H12188" i="75"/>
  <c r="H12189" i="75"/>
  <c r="H12190" i="75"/>
  <c r="H12191" i="75"/>
  <c r="H12192" i="75"/>
  <c r="H12193" i="75"/>
  <c r="H12194" i="75"/>
  <c r="H12195" i="75"/>
  <c r="H12196" i="75"/>
  <c r="H12197" i="75"/>
  <c r="H12198" i="75"/>
  <c r="H12199" i="75"/>
  <c r="H12200" i="75"/>
  <c r="H12201" i="75"/>
  <c r="H12202" i="75"/>
  <c r="H12203" i="75"/>
  <c r="H12204" i="75"/>
  <c r="H12205" i="75"/>
  <c r="H12207" i="75"/>
  <c r="H12208" i="75"/>
  <c r="H12209" i="75"/>
  <c r="H12210" i="75"/>
  <c r="H12211" i="75"/>
  <c r="H12212" i="75"/>
  <c r="H12213" i="75"/>
  <c r="H12214" i="75"/>
  <c r="H12215" i="75"/>
  <c r="H12216" i="75"/>
  <c r="H12217" i="75"/>
  <c r="H12218" i="75"/>
  <c r="H12219" i="75"/>
  <c r="H12220" i="75"/>
  <c r="H12221" i="75"/>
  <c r="H12222" i="75"/>
  <c r="H12223" i="75"/>
  <c r="H12224" i="75"/>
  <c r="H12225" i="75"/>
  <c r="H12226" i="75"/>
  <c r="H12227" i="75"/>
  <c r="H12228" i="75"/>
  <c r="H12229" i="75"/>
  <c r="H12230" i="75"/>
  <c r="H12231" i="75"/>
  <c r="H12232" i="75"/>
  <c r="H12233" i="75"/>
  <c r="H12234" i="75"/>
  <c r="H12236" i="75"/>
  <c r="H12237" i="75"/>
  <c r="H12238" i="75"/>
  <c r="H12239" i="75"/>
  <c r="H12240" i="75"/>
  <c r="H12241" i="75"/>
  <c r="H12242" i="75"/>
  <c r="H12243" i="75"/>
  <c r="H12244" i="75"/>
  <c r="H12245" i="75"/>
  <c r="H12246" i="75"/>
  <c r="H12247" i="75"/>
  <c r="H12248" i="75"/>
  <c r="H12249" i="75"/>
  <c r="H12250" i="75"/>
  <c r="H12251" i="75"/>
  <c r="H12252" i="75"/>
  <c r="H12253" i="75"/>
  <c r="H12254" i="75"/>
  <c r="H12255" i="75"/>
  <c r="H12256" i="75"/>
  <c r="H12257" i="75"/>
  <c r="H12258" i="75"/>
  <c r="H12259" i="75"/>
  <c r="H12260" i="75"/>
  <c r="H12261" i="75"/>
  <c r="H12262" i="75"/>
  <c r="H12263" i="75"/>
  <c r="H12265" i="75"/>
  <c r="H12266" i="75"/>
  <c r="H12267" i="75"/>
  <c r="H12268" i="75"/>
  <c r="H12269" i="75"/>
  <c r="H12270" i="75"/>
  <c r="H12271" i="75"/>
  <c r="H12272" i="75"/>
  <c r="H12273" i="75"/>
  <c r="H12274" i="75"/>
  <c r="H12275" i="75"/>
  <c r="H12276" i="75"/>
  <c r="H12277" i="75"/>
  <c r="H12278" i="75"/>
  <c r="H12279" i="75"/>
  <c r="H12280" i="75"/>
  <c r="H12281" i="75"/>
  <c r="H12282" i="75"/>
  <c r="H12283" i="75"/>
  <c r="H12284" i="75"/>
  <c r="H12285" i="75"/>
  <c r="H12286" i="75"/>
  <c r="H12287" i="75"/>
  <c r="H12288" i="75"/>
  <c r="H12289" i="75"/>
  <c r="H12290" i="75"/>
  <c r="H12291" i="75"/>
  <c r="H12292" i="75"/>
  <c r="H11875" i="75"/>
  <c r="H11876" i="75"/>
  <c r="H11877" i="75"/>
  <c r="H11878" i="75"/>
  <c r="H11879" i="75"/>
  <c r="H11880" i="75"/>
  <c r="H11881" i="75"/>
  <c r="H11882" i="75"/>
  <c r="H11883" i="75"/>
  <c r="H11884" i="75"/>
  <c r="H11885" i="75"/>
  <c r="H11886" i="75"/>
  <c r="H11887" i="75"/>
  <c r="H11888" i="75"/>
  <c r="H11889" i="75"/>
  <c r="H11890" i="75"/>
  <c r="H11891" i="75"/>
  <c r="H11892" i="75"/>
  <c r="H11893" i="75"/>
  <c r="H11894" i="75"/>
  <c r="H11895" i="75"/>
  <c r="H11896" i="75"/>
  <c r="H11897" i="75"/>
  <c r="H11898" i="75"/>
  <c r="H11899" i="75"/>
  <c r="H11900" i="75"/>
  <c r="H11901" i="75"/>
  <c r="H11902" i="75"/>
  <c r="H11904" i="75"/>
  <c r="H11905" i="75"/>
  <c r="H11906" i="75"/>
  <c r="H11907" i="75"/>
  <c r="H11908" i="75"/>
  <c r="H11909" i="75"/>
  <c r="H11910" i="75"/>
  <c r="H11911" i="75"/>
  <c r="H11912" i="75"/>
  <c r="H11913" i="75"/>
  <c r="H11914" i="75"/>
  <c r="H11915" i="75"/>
  <c r="H11916" i="75"/>
  <c r="H11917" i="75"/>
  <c r="H11918" i="75"/>
  <c r="H11919" i="75"/>
  <c r="H11920" i="75"/>
  <c r="H11921" i="75"/>
  <c r="H11922" i="75"/>
  <c r="H11923" i="75"/>
  <c r="H11924" i="75"/>
  <c r="H11925" i="75"/>
  <c r="H11926" i="75"/>
  <c r="H11927" i="75"/>
  <c r="H11928" i="75"/>
  <c r="H11929" i="75"/>
  <c r="H11930" i="75"/>
  <c r="H11931" i="75"/>
  <c r="H11933" i="75"/>
  <c r="H11934" i="75"/>
  <c r="H11935" i="75"/>
  <c r="H11936" i="75"/>
  <c r="H11937" i="75"/>
  <c r="H11938" i="75"/>
  <c r="H11939" i="75"/>
  <c r="H11940" i="75"/>
  <c r="H11941" i="75"/>
  <c r="H11942" i="75"/>
  <c r="H11943" i="75"/>
  <c r="H11944" i="75"/>
  <c r="H11945" i="75"/>
  <c r="H11946" i="75"/>
  <c r="H11947" i="75"/>
  <c r="H11948" i="75"/>
  <c r="H11949" i="75"/>
  <c r="H11950" i="75"/>
  <c r="H11951" i="75"/>
  <c r="H11952" i="75"/>
  <c r="H11953" i="75"/>
  <c r="H11954" i="75"/>
  <c r="H11955" i="75"/>
  <c r="H11956" i="75"/>
  <c r="H11957" i="75"/>
  <c r="H11958" i="75"/>
  <c r="H11959" i="75"/>
  <c r="H11960" i="75"/>
  <c r="H11962" i="75"/>
  <c r="H11963" i="75"/>
  <c r="H11964" i="75"/>
  <c r="H11965" i="75"/>
  <c r="H11966" i="75"/>
  <c r="H11967" i="75"/>
  <c r="H11968" i="75"/>
  <c r="H11969" i="75"/>
  <c r="H11970" i="75"/>
  <c r="H11971" i="75"/>
  <c r="H11972" i="75"/>
  <c r="H11973" i="75"/>
  <c r="H11974" i="75"/>
  <c r="H11975" i="75"/>
  <c r="H11976" i="75"/>
  <c r="H11977" i="75"/>
  <c r="H11978" i="75"/>
  <c r="H11979" i="75"/>
  <c r="H11980" i="75"/>
  <c r="H11981" i="75"/>
  <c r="H11982" i="75"/>
  <c r="H11983" i="75"/>
  <c r="H11984" i="75"/>
  <c r="H11985" i="75"/>
  <c r="H11986" i="75"/>
  <c r="H11987" i="75"/>
  <c r="H11988" i="75"/>
  <c r="H11989" i="75"/>
  <c r="H11991" i="75"/>
  <c r="H11992" i="75"/>
  <c r="H11993" i="75"/>
  <c r="H11994" i="75"/>
  <c r="H11995" i="75"/>
  <c r="H11996" i="75"/>
  <c r="H11997" i="75"/>
  <c r="H11998" i="75"/>
  <c r="H11999" i="75"/>
  <c r="H12000" i="75"/>
  <c r="H12001" i="75"/>
  <c r="H12002" i="75"/>
  <c r="H12003" i="75"/>
  <c r="H12004" i="75"/>
  <c r="H12005" i="75"/>
  <c r="H12006" i="75"/>
  <c r="H12007" i="75"/>
  <c r="H12008" i="75"/>
  <c r="H12009" i="75"/>
  <c r="H12010" i="75"/>
  <c r="H12011" i="75"/>
  <c r="H12012" i="75"/>
  <c r="H12013" i="75"/>
  <c r="H12014" i="75"/>
  <c r="H12015" i="75"/>
  <c r="H12016" i="75"/>
  <c r="H12017" i="75"/>
  <c r="H12018" i="75"/>
  <c r="H12020" i="75"/>
  <c r="H12021" i="75"/>
  <c r="H12022" i="75"/>
  <c r="H12023" i="75"/>
  <c r="H12024" i="75"/>
  <c r="H12025" i="75"/>
  <c r="H12026" i="75"/>
  <c r="H12027" i="75"/>
  <c r="H12028" i="75"/>
  <c r="H12029" i="75"/>
  <c r="H12030" i="75"/>
  <c r="H12031" i="75"/>
  <c r="H12032" i="75"/>
  <c r="H12033" i="75"/>
  <c r="H12034" i="75"/>
  <c r="H12035" i="75"/>
  <c r="H12036" i="75"/>
  <c r="H12037" i="75"/>
  <c r="H12038" i="75"/>
  <c r="H12039" i="75"/>
  <c r="H12040" i="75"/>
  <c r="H12041" i="75"/>
  <c r="H12042" i="75"/>
  <c r="H12043" i="75"/>
  <c r="H12044" i="75"/>
  <c r="H12045" i="75"/>
  <c r="H12046" i="75"/>
  <c r="H12047" i="75"/>
  <c r="H11691" i="75"/>
  <c r="H11692" i="75"/>
  <c r="H11693" i="75"/>
  <c r="H11694" i="75"/>
  <c r="H11695" i="75"/>
  <c r="H11696" i="75"/>
  <c r="H11697" i="75"/>
  <c r="H11698" i="75"/>
  <c r="H11699" i="75"/>
  <c r="H11700" i="75"/>
  <c r="H11701" i="75"/>
  <c r="H11702" i="75"/>
  <c r="H11703" i="75"/>
  <c r="H11704" i="75"/>
  <c r="H11705" i="75"/>
  <c r="H11706" i="75"/>
  <c r="H11707" i="75"/>
  <c r="H11708" i="75"/>
  <c r="H11709" i="75"/>
  <c r="H11710" i="75"/>
  <c r="H11711" i="75"/>
  <c r="H11712" i="75"/>
  <c r="H11713" i="75"/>
  <c r="H11714" i="75"/>
  <c r="H11715" i="75"/>
  <c r="H11716" i="75"/>
  <c r="H11717" i="75"/>
  <c r="H11718" i="75"/>
  <c r="H11720" i="75"/>
  <c r="H11721" i="75"/>
  <c r="H11722" i="75"/>
  <c r="H11723" i="75"/>
  <c r="H11724" i="75"/>
  <c r="H11725" i="75"/>
  <c r="H11726" i="75"/>
  <c r="H11727" i="75"/>
  <c r="H11728" i="75"/>
  <c r="H11729" i="75"/>
  <c r="H11730" i="75"/>
  <c r="H11731" i="75"/>
  <c r="H11732" i="75"/>
  <c r="H11733" i="75"/>
  <c r="H11734" i="75"/>
  <c r="H11735" i="75"/>
  <c r="H11736" i="75"/>
  <c r="H11737" i="75"/>
  <c r="H11738" i="75"/>
  <c r="H11739" i="75"/>
  <c r="H11740" i="75"/>
  <c r="H11741" i="75"/>
  <c r="H11742" i="75"/>
  <c r="H11743" i="75"/>
  <c r="H11744" i="75"/>
  <c r="H11745" i="75"/>
  <c r="H11746" i="75"/>
  <c r="H11747" i="75"/>
  <c r="H11749" i="75"/>
  <c r="H11750" i="75"/>
  <c r="H11751" i="75"/>
  <c r="H11752" i="75"/>
  <c r="H11753" i="75"/>
  <c r="H11754" i="75"/>
  <c r="H11755" i="75"/>
  <c r="H11756" i="75"/>
  <c r="H11757" i="75"/>
  <c r="H11758" i="75"/>
  <c r="H11759" i="75"/>
  <c r="H11760" i="75"/>
  <c r="H11761" i="75"/>
  <c r="H11762" i="75"/>
  <c r="H11763" i="75"/>
  <c r="H11764" i="75"/>
  <c r="H11765" i="75"/>
  <c r="H11766" i="75"/>
  <c r="H11767" i="75"/>
  <c r="H11768" i="75"/>
  <c r="H11769" i="75"/>
  <c r="H11770" i="75"/>
  <c r="H11771" i="75"/>
  <c r="H11772" i="75"/>
  <c r="H11773" i="75"/>
  <c r="H11774" i="75"/>
  <c r="H11775" i="75"/>
  <c r="H11776" i="75"/>
  <c r="H11778" i="75"/>
  <c r="H11779" i="75"/>
  <c r="H11780" i="75"/>
  <c r="H11781" i="75"/>
  <c r="H11782" i="75"/>
  <c r="H11783" i="75"/>
  <c r="H11784" i="75"/>
  <c r="H11785" i="75"/>
  <c r="H11786" i="75"/>
  <c r="H11787" i="75"/>
  <c r="H11788" i="75"/>
  <c r="H11789" i="75"/>
  <c r="H11790" i="75"/>
  <c r="H11791" i="75"/>
  <c r="H11792" i="75"/>
  <c r="H11793" i="75"/>
  <c r="H11794" i="75"/>
  <c r="H11795" i="75"/>
  <c r="H11796" i="75"/>
  <c r="H11797" i="75"/>
  <c r="H11798" i="75"/>
  <c r="H11799" i="75"/>
  <c r="H11800" i="75"/>
  <c r="H11801" i="75"/>
  <c r="H11802" i="75"/>
  <c r="H11803" i="75"/>
  <c r="H11804" i="75"/>
  <c r="H11805" i="75"/>
  <c r="H11807" i="75"/>
  <c r="H11808" i="75"/>
  <c r="H11809" i="75"/>
  <c r="H11810" i="75"/>
  <c r="H11811" i="75"/>
  <c r="H11812" i="75"/>
  <c r="H11813" i="75"/>
  <c r="H11814" i="75"/>
  <c r="H11815" i="75"/>
  <c r="H11816" i="75"/>
  <c r="H11817" i="75"/>
  <c r="H11818" i="75"/>
  <c r="H11819" i="75"/>
  <c r="H11820" i="75"/>
  <c r="H11821" i="75"/>
  <c r="H11822" i="75"/>
  <c r="H11823" i="75"/>
  <c r="H11824" i="75"/>
  <c r="H11825" i="75"/>
  <c r="H11826" i="75"/>
  <c r="H11827" i="75"/>
  <c r="H11828" i="75"/>
  <c r="H11829" i="75"/>
  <c r="H11830" i="75"/>
  <c r="H11831" i="75"/>
  <c r="H11832" i="75"/>
  <c r="H11833" i="75"/>
  <c r="H11834" i="75"/>
  <c r="H11836" i="75"/>
  <c r="H11837" i="75"/>
  <c r="H11838" i="75"/>
  <c r="H11839" i="75"/>
  <c r="H11840" i="75"/>
  <c r="H11841" i="75"/>
  <c r="H11842" i="75"/>
  <c r="H11843" i="75"/>
  <c r="H11844" i="75"/>
  <c r="H11845" i="75"/>
  <c r="H11846" i="75"/>
  <c r="H11847" i="75"/>
  <c r="H11848" i="75"/>
  <c r="H11849" i="75"/>
  <c r="H11850" i="75"/>
  <c r="H11851" i="75"/>
  <c r="H11852" i="75"/>
  <c r="H11853" i="75"/>
  <c r="H11854" i="75"/>
  <c r="H11855" i="75"/>
  <c r="H11856" i="75"/>
  <c r="H11857" i="75"/>
  <c r="H11858" i="75"/>
  <c r="H11859" i="75"/>
  <c r="H11860" i="75"/>
  <c r="H11861" i="75"/>
  <c r="H11862" i="75"/>
  <c r="H11863" i="75"/>
  <c r="H11507" i="75"/>
  <c r="H11508" i="75"/>
  <c r="H11509" i="75"/>
  <c r="H11510" i="75"/>
  <c r="H11511" i="75"/>
  <c r="H11512" i="75"/>
  <c r="H11513" i="75"/>
  <c r="H11514" i="75"/>
  <c r="H11515" i="75"/>
  <c r="H11516" i="75"/>
  <c r="H11517" i="75"/>
  <c r="H11518" i="75"/>
  <c r="H11519" i="75"/>
  <c r="H11520" i="75"/>
  <c r="H11521" i="75"/>
  <c r="H11522" i="75"/>
  <c r="H11523" i="75"/>
  <c r="H11524" i="75"/>
  <c r="H11525" i="75"/>
  <c r="H11526" i="75"/>
  <c r="H11527" i="75"/>
  <c r="H11528" i="75"/>
  <c r="H11529" i="75"/>
  <c r="H11530" i="75"/>
  <c r="H11531" i="75"/>
  <c r="H11532" i="75"/>
  <c r="H11533" i="75"/>
  <c r="H11534" i="75"/>
  <c r="H11536" i="75"/>
  <c r="H11537" i="75"/>
  <c r="H11538" i="75"/>
  <c r="H11539" i="75"/>
  <c r="H11540" i="75"/>
  <c r="H11541" i="75"/>
  <c r="H11542" i="75"/>
  <c r="H11543" i="75"/>
  <c r="H11544" i="75"/>
  <c r="H11545" i="75"/>
  <c r="H11546" i="75"/>
  <c r="H11547" i="75"/>
  <c r="H11548" i="75"/>
  <c r="H11549" i="75"/>
  <c r="H11550" i="75"/>
  <c r="H11551" i="75"/>
  <c r="H11552" i="75"/>
  <c r="H11553" i="75"/>
  <c r="H11554" i="75"/>
  <c r="H11555" i="75"/>
  <c r="H11556" i="75"/>
  <c r="H11557" i="75"/>
  <c r="H11558" i="75"/>
  <c r="H11559" i="75"/>
  <c r="H11560" i="75"/>
  <c r="H11561" i="75"/>
  <c r="H11562" i="75"/>
  <c r="H11563" i="75"/>
  <c r="H11565" i="75"/>
  <c r="H11566" i="75"/>
  <c r="H11567" i="75"/>
  <c r="H11568" i="75"/>
  <c r="H11569" i="75"/>
  <c r="H11570" i="75"/>
  <c r="H11571" i="75"/>
  <c r="H11572" i="75"/>
  <c r="H11573" i="75"/>
  <c r="H11574" i="75"/>
  <c r="H11575" i="75"/>
  <c r="H11576" i="75"/>
  <c r="H11577" i="75"/>
  <c r="H11578" i="75"/>
  <c r="H11579" i="75"/>
  <c r="H11580" i="75"/>
  <c r="H11581" i="75"/>
  <c r="H11582" i="75"/>
  <c r="H11583" i="75"/>
  <c r="H11584" i="75"/>
  <c r="H11585" i="75"/>
  <c r="H11586" i="75"/>
  <c r="H11587" i="75"/>
  <c r="H11588" i="75"/>
  <c r="H11589" i="75"/>
  <c r="H11590" i="75"/>
  <c r="H11591" i="75"/>
  <c r="H11592" i="75"/>
  <c r="H11594" i="75"/>
  <c r="H11595" i="75"/>
  <c r="H11596" i="75"/>
  <c r="H11597" i="75"/>
  <c r="H11598" i="75"/>
  <c r="H11599" i="75"/>
  <c r="H11600" i="75"/>
  <c r="H11601" i="75"/>
  <c r="H11602" i="75"/>
  <c r="H11603" i="75"/>
  <c r="H11604" i="75"/>
  <c r="H11605" i="75"/>
  <c r="H11606" i="75"/>
  <c r="H11607" i="75"/>
  <c r="H11608" i="75"/>
  <c r="H11609" i="75"/>
  <c r="H11610" i="75"/>
  <c r="H11611" i="75"/>
  <c r="H11612" i="75"/>
  <c r="H11613" i="75"/>
  <c r="H11614" i="75"/>
  <c r="H11615" i="75"/>
  <c r="H11616" i="75"/>
  <c r="H11617" i="75"/>
  <c r="H11618" i="75"/>
  <c r="H11619" i="75"/>
  <c r="H11620" i="75"/>
  <c r="H11621" i="75"/>
  <c r="H11623" i="75"/>
  <c r="H11624" i="75"/>
  <c r="H11625" i="75"/>
  <c r="H11626" i="75"/>
  <c r="H11627" i="75"/>
  <c r="H11628" i="75"/>
  <c r="H11629" i="75"/>
  <c r="H11630" i="75"/>
  <c r="H11631" i="75"/>
  <c r="H11632" i="75"/>
  <c r="H11633" i="75"/>
  <c r="H11634" i="75"/>
  <c r="H11635" i="75"/>
  <c r="H11636" i="75"/>
  <c r="H11637" i="75"/>
  <c r="H11638" i="75"/>
  <c r="H11639" i="75"/>
  <c r="H11640" i="75"/>
  <c r="H11641" i="75"/>
  <c r="H11642" i="75"/>
  <c r="H11643" i="75"/>
  <c r="H11644" i="75"/>
  <c r="H11645" i="75"/>
  <c r="H11646" i="75"/>
  <c r="H11647" i="75"/>
  <c r="H11648" i="75"/>
  <c r="H11649" i="75"/>
  <c r="H11650" i="75"/>
  <c r="H11652" i="75"/>
  <c r="H11653" i="75"/>
  <c r="H11654" i="75"/>
  <c r="H11655" i="75"/>
  <c r="H11656" i="75"/>
  <c r="H11657" i="75"/>
  <c r="H11658" i="75"/>
  <c r="H11659" i="75"/>
  <c r="H11660" i="75"/>
  <c r="H11661" i="75"/>
  <c r="H11662" i="75"/>
  <c r="H11663" i="75"/>
  <c r="H11664" i="75"/>
  <c r="H11665" i="75"/>
  <c r="H11666" i="75"/>
  <c r="H11667" i="75"/>
  <c r="H11668" i="75"/>
  <c r="H11669" i="75"/>
  <c r="H11670" i="75"/>
  <c r="H11671" i="75"/>
  <c r="H11672" i="75"/>
  <c r="H11673" i="75"/>
  <c r="H11674" i="75"/>
  <c r="H11675" i="75"/>
  <c r="H11676" i="75"/>
  <c r="H11677" i="75"/>
  <c r="H11678" i="75"/>
  <c r="H11679" i="75"/>
  <c r="H11257" i="75"/>
  <c r="H11258" i="75"/>
  <c r="H11259" i="75"/>
  <c r="H11260" i="75"/>
  <c r="H11261" i="75"/>
  <c r="H11262" i="75"/>
  <c r="H11263" i="75"/>
  <c r="H11264" i="75"/>
  <c r="H11265" i="75"/>
  <c r="H11266" i="75"/>
  <c r="H11267" i="75"/>
  <c r="H11268" i="75"/>
  <c r="H11269" i="75"/>
  <c r="H11270" i="75"/>
  <c r="H11271" i="75"/>
  <c r="H11272" i="75"/>
  <c r="H11273" i="75"/>
  <c r="H11274" i="75"/>
  <c r="H11275" i="75"/>
  <c r="H11276" i="75"/>
  <c r="H11277" i="75"/>
  <c r="H11278" i="75"/>
  <c r="H11279" i="75"/>
  <c r="H11280" i="75"/>
  <c r="H11281" i="75"/>
  <c r="H11282" i="75"/>
  <c r="H11283" i="75"/>
  <c r="H11284" i="75"/>
  <c r="H11285" i="75"/>
  <c r="H11286" i="75"/>
  <c r="H11287" i="75"/>
  <c r="H11288" i="75"/>
  <c r="H11289" i="75"/>
  <c r="H11290" i="75"/>
  <c r="H11291" i="75"/>
  <c r="H11292" i="75"/>
  <c r="H11293" i="75"/>
  <c r="H11294" i="75"/>
  <c r="H11295" i="75"/>
  <c r="H11296" i="75"/>
  <c r="H11297" i="75"/>
  <c r="H11298" i="75"/>
  <c r="H11299" i="75"/>
  <c r="H11300" i="75"/>
  <c r="H11301" i="75"/>
  <c r="H11302" i="75"/>
  <c r="H11303" i="75"/>
  <c r="H11304" i="75"/>
  <c r="H11305" i="75"/>
  <c r="H11306" i="75"/>
  <c r="H11307" i="75"/>
  <c r="H11308" i="75"/>
  <c r="H11309" i="75"/>
  <c r="H11310" i="75"/>
  <c r="H11311" i="75"/>
  <c r="H11312" i="75"/>
  <c r="H11313" i="75"/>
  <c r="H11314" i="75"/>
  <c r="H11315" i="75"/>
  <c r="H11317" i="75"/>
  <c r="H11318" i="75"/>
  <c r="H11319" i="75"/>
  <c r="H11320" i="75"/>
  <c r="H11321" i="75"/>
  <c r="H11322" i="75"/>
  <c r="H11323" i="75"/>
  <c r="H11324" i="75"/>
  <c r="H11325" i="75"/>
  <c r="H11326" i="75"/>
  <c r="H11327" i="75"/>
  <c r="H11328" i="75"/>
  <c r="H11329" i="75"/>
  <c r="H11330" i="75"/>
  <c r="H11331" i="75"/>
  <c r="H11332" i="75"/>
  <c r="H11333" i="75"/>
  <c r="H11334" i="75"/>
  <c r="H11335" i="75"/>
  <c r="H11336" i="75"/>
  <c r="H11337" i="75"/>
  <c r="H11338" i="75"/>
  <c r="H11339" i="75"/>
  <c r="H11340" i="75"/>
  <c r="H11341" i="75"/>
  <c r="H11342" i="75"/>
  <c r="H11343" i="75"/>
  <c r="H11344" i="75"/>
  <c r="H11345" i="75"/>
  <c r="H11346" i="75"/>
  <c r="H11347" i="75"/>
  <c r="H11348" i="75"/>
  <c r="H11349" i="75"/>
  <c r="H11350" i="75"/>
  <c r="H11351" i="75"/>
  <c r="H11352" i="75"/>
  <c r="H11353" i="75"/>
  <c r="H11354" i="75"/>
  <c r="H11355" i="75"/>
  <c r="H11356" i="75"/>
  <c r="H11357" i="75"/>
  <c r="H11358" i="75"/>
  <c r="H11359" i="75"/>
  <c r="H11360" i="75"/>
  <c r="H11361" i="75"/>
  <c r="H11362" i="75"/>
  <c r="H11363" i="75"/>
  <c r="H11364" i="75"/>
  <c r="H11365" i="75"/>
  <c r="H11366" i="75"/>
  <c r="H11367" i="75"/>
  <c r="H11368" i="75"/>
  <c r="H11369" i="75"/>
  <c r="H11370" i="75"/>
  <c r="H11371" i="75"/>
  <c r="H11372" i="75"/>
  <c r="H11373" i="75"/>
  <c r="H11374" i="75"/>
  <c r="H11375" i="75"/>
  <c r="H11437" i="75"/>
  <c r="H11438" i="75"/>
  <c r="H11439" i="75"/>
  <c r="H11440" i="75"/>
  <c r="H11441" i="75"/>
  <c r="H11442" i="75"/>
  <c r="H11443" i="75"/>
  <c r="H11444" i="75"/>
  <c r="H11445" i="75"/>
  <c r="H11446" i="75"/>
  <c r="H11447" i="75"/>
  <c r="H11448" i="75"/>
  <c r="H11449" i="75"/>
  <c r="H11450" i="75"/>
  <c r="H11451" i="75"/>
  <c r="H11452" i="75"/>
  <c r="H11453" i="75"/>
  <c r="H11454" i="75"/>
  <c r="H11455" i="75"/>
  <c r="H11456" i="75"/>
  <c r="H11457" i="75"/>
  <c r="H11458" i="75"/>
  <c r="H11459" i="75"/>
  <c r="H11460" i="75"/>
  <c r="H11461" i="75"/>
  <c r="H11462" i="75"/>
  <c r="H11463" i="75"/>
  <c r="H11464" i="75"/>
  <c r="H11465" i="75"/>
  <c r="H11466" i="75"/>
  <c r="H11467" i="75"/>
  <c r="H11468" i="75"/>
  <c r="H11469" i="75"/>
  <c r="H11470" i="75"/>
  <c r="H11471" i="75"/>
  <c r="H11472" i="75"/>
  <c r="H11473" i="75"/>
  <c r="H11474" i="75"/>
  <c r="H11475" i="75"/>
  <c r="H11476" i="75"/>
  <c r="H11477" i="75"/>
  <c r="H11478" i="75"/>
  <c r="H11479" i="75"/>
  <c r="H11480" i="75"/>
  <c r="H11481" i="75"/>
  <c r="H11482" i="75"/>
  <c r="H11483" i="75"/>
  <c r="H11484" i="75"/>
  <c r="H11485" i="75"/>
  <c r="H11486" i="75"/>
  <c r="H11487" i="75"/>
  <c r="H11488" i="75"/>
  <c r="H11489" i="75"/>
  <c r="H11490" i="75"/>
  <c r="H11491" i="75"/>
  <c r="H11492" i="75"/>
  <c r="H11493" i="75"/>
  <c r="H11494" i="75"/>
  <c r="H11495" i="75"/>
  <c r="H10642" i="75"/>
  <c r="H10643" i="75"/>
  <c r="H10644" i="75"/>
  <c r="H10645" i="75"/>
  <c r="H10646" i="75"/>
  <c r="H10647" i="75"/>
  <c r="H10648" i="75"/>
  <c r="H10649" i="75"/>
  <c r="H10650" i="75"/>
  <c r="H10651" i="75"/>
  <c r="H10652" i="75"/>
  <c r="H10653" i="75"/>
  <c r="H10654" i="75"/>
  <c r="H10655" i="75"/>
  <c r="H10656" i="75"/>
  <c r="H10657" i="75"/>
  <c r="H10658" i="75"/>
  <c r="H10659" i="75"/>
  <c r="H10660" i="75"/>
  <c r="H10661" i="75"/>
  <c r="H10662" i="75"/>
  <c r="H10663" i="75"/>
  <c r="H10664" i="75"/>
  <c r="H10665" i="75"/>
  <c r="H10666" i="75"/>
  <c r="H10667" i="75"/>
  <c r="H10668" i="75"/>
  <c r="H10669" i="75"/>
  <c r="H10670" i="75"/>
  <c r="H10671" i="75"/>
  <c r="H10672" i="75"/>
  <c r="H10673" i="75"/>
  <c r="H10674" i="75"/>
  <c r="H10675" i="75"/>
  <c r="H10676" i="75"/>
  <c r="H10677" i="75"/>
  <c r="H10678" i="75"/>
  <c r="H10679" i="75"/>
  <c r="H10680" i="75"/>
  <c r="H10681" i="75"/>
  <c r="H10682" i="75"/>
  <c r="H10683" i="75"/>
  <c r="H10684" i="75"/>
  <c r="H10685" i="75"/>
  <c r="H10686" i="75"/>
  <c r="H10687" i="75"/>
  <c r="H10688" i="75"/>
  <c r="H10689" i="75"/>
  <c r="H10690" i="75"/>
  <c r="H10691" i="75"/>
  <c r="H10692" i="75"/>
  <c r="H10693" i="75"/>
  <c r="H10694" i="75"/>
  <c r="H10695" i="75"/>
  <c r="H10696" i="75"/>
  <c r="H10697" i="75"/>
  <c r="H10698" i="75"/>
  <c r="H10699" i="75"/>
  <c r="H10700" i="75"/>
  <c r="H10702" i="75"/>
  <c r="H10703" i="75"/>
  <c r="H10704" i="75"/>
  <c r="H10705" i="75"/>
  <c r="H10706" i="75"/>
  <c r="H10707" i="75"/>
  <c r="H10708" i="75"/>
  <c r="H10709" i="75"/>
  <c r="H10710" i="75"/>
  <c r="H10711" i="75"/>
  <c r="H10712" i="75"/>
  <c r="H10713" i="75"/>
  <c r="H10714" i="75"/>
  <c r="H10715" i="75"/>
  <c r="H10716" i="75"/>
  <c r="H10717" i="75"/>
  <c r="H10718" i="75"/>
  <c r="H10719" i="75"/>
  <c r="H10720" i="75"/>
  <c r="H10721" i="75"/>
  <c r="H10722" i="75"/>
  <c r="H10723" i="75"/>
  <c r="H10724" i="75"/>
  <c r="H10725" i="75"/>
  <c r="H10726" i="75"/>
  <c r="H10727" i="75"/>
  <c r="H10728" i="75"/>
  <c r="H10729" i="75"/>
  <c r="H10730" i="75"/>
  <c r="H10731" i="75"/>
  <c r="H10732" i="75"/>
  <c r="H10733" i="75"/>
  <c r="H10734" i="75"/>
  <c r="H10735" i="75"/>
  <c r="H10736" i="75"/>
  <c r="H10737" i="75"/>
  <c r="H10738" i="75"/>
  <c r="H10739" i="75"/>
  <c r="H10740" i="75"/>
  <c r="H10741" i="75"/>
  <c r="H10742" i="75"/>
  <c r="H10743" i="75"/>
  <c r="H10744" i="75"/>
  <c r="H10745" i="75"/>
  <c r="H10746" i="75"/>
  <c r="H10747" i="75"/>
  <c r="H10748" i="75"/>
  <c r="H10749" i="75"/>
  <c r="H10750" i="75"/>
  <c r="H10751" i="75"/>
  <c r="H10752" i="75"/>
  <c r="H10753" i="75"/>
  <c r="H10754" i="75"/>
  <c r="H10755" i="75"/>
  <c r="H10756" i="75"/>
  <c r="H10757" i="75"/>
  <c r="H10758" i="75"/>
  <c r="H10759" i="75"/>
  <c r="H10760" i="75"/>
  <c r="H10822" i="75"/>
  <c r="H10823" i="75"/>
  <c r="H10824" i="75"/>
  <c r="H10825" i="75"/>
  <c r="H10826" i="75"/>
  <c r="H10827" i="75"/>
  <c r="H10828" i="75"/>
  <c r="H10829" i="75"/>
  <c r="H10830" i="75"/>
  <c r="H10831" i="75"/>
  <c r="H10832" i="75"/>
  <c r="H10833" i="75"/>
  <c r="H10834" i="75"/>
  <c r="H10835" i="75"/>
  <c r="H10836" i="75"/>
  <c r="H10837" i="75"/>
  <c r="H10838" i="75"/>
  <c r="H10839" i="75"/>
  <c r="H10840" i="75"/>
  <c r="H10841" i="75"/>
  <c r="H10842" i="75"/>
  <c r="H10843" i="75"/>
  <c r="H10844" i="75"/>
  <c r="H10845" i="75"/>
  <c r="H10846" i="75"/>
  <c r="H10847" i="75"/>
  <c r="H10848" i="75"/>
  <c r="H10849" i="75"/>
  <c r="H10850" i="75"/>
  <c r="H10851" i="75"/>
  <c r="H10852" i="75"/>
  <c r="H10853" i="75"/>
  <c r="H10854" i="75"/>
  <c r="H10855" i="75"/>
  <c r="H10856" i="75"/>
  <c r="H10857" i="75"/>
  <c r="H10858" i="75"/>
  <c r="H10859" i="75"/>
  <c r="H10860" i="75"/>
  <c r="H10861" i="75"/>
  <c r="H10862" i="75"/>
  <c r="H10863" i="75"/>
  <c r="H10864" i="75"/>
  <c r="H10865" i="75"/>
  <c r="H10866" i="75"/>
  <c r="H10867" i="75"/>
  <c r="H10868" i="75"/>
  <c r="H10869" i="75"/>
  <c r="H10870" i="75"/>
  <c r="H10871" i="75"/>
  <c r="H10872" i="75"/>
  <c r="H10873" i="75"/>
  <c r="H10874" i="75"/>
  <c r="H10875" i="75"/>
  <c r="H10876" i="75"/>
  <c r="H10877" i="75"/>
  <c r="H10878" i="75"/>
  <c r="H10879" i="75"/>
  <c r="H10880" i="75"/>
  <c r="H10027" i="75"/>
  <c r="H10028" i="75"/>
  <c r="H10029" i="75"/>
  <c r="H10030" i="75"/>
  <c r="H10031" i="75"/>
  <c r="H10032" i="75"/>
  <c r="H10033" i="75"/>
  <c r="H10034" i="75"/>
  <c r="H10035" i="75"/>
  <c r="H10036" i="75"/>
  <c r="H10037" i="75"/>
  <c r="H10038" i="75"/>
  <c r="H10039" i="75"/>
  <c r="H10040" i="75"/>
  <c r="H10041" i="75"/>
  <c r="H10042" i="75"/>
  <c r="H10043" i="75"/>
  <c r="H10044" i="75"/>
  <c r="H10045" i="75"/>
  <c r="H10046" i="75"/>
  <c r="H10047" i="75"/>
  <c r="H10048" i="75"/>
  <c r="H10049" i="75"/>
  <c r="H10050" i="75"/>
  <c r="H10051" i="75"/>
  <c r="H10052" i="75"/>
  <c r="H10053" i="75"/>
  <c r="H10054" i="75"/>
  <c r="H10055" i="75"/>
  <c r="H10056" i="75"/>
  <c r="H10057" i="75"/>
  <c r="H10058" i="75"/>
  <c r="H10059" i="75"/>
  <c r="H10060" i="75"/>
  <c r="H10061" i="75"/>
  <c r="H10062" i="75"/>
  <c r="H10063" i="75"/>
  <c r="H10064" i="75"/>
  <c r="H10065" i="75"/>
  <c r="H10066" i="75"/>
  <c r="H10067" i="75"/>
  <c r="H10068" i="75"/>
  <c r="H10069" i="75"/>
  <c r="H10070" i="75"/>
  <c r="H10071" i="75"/>
  <c r="H10072" i="75"/>
  <c r="H10073" i="75"/>
  <c r="H10074" i="75"/>
  <c r="H10075" i="75"/>
  <c r="H10076" i="75"/>
  <c r="H10077" i="75"/>
  <c r="H10078" i="75"/>
  <c r="H10079" i="75"/>
  <c r="H10080" i="75"/>
  <c r="H10081" i="75"/>
  <c r="H10082" i="75"/>
  <c r="H10083" i="75"/>
  <c r="H10084" i="75"/>
  <c r="H10085" i="75"/>
  <c r="H10087" i="75"/>
  <c r="H10088" i="75"/>
  <c r="H10089" i="75"/>
  <c r="H10090" i="75"/>
  <c r="H10091" i="75"/>
  <c r="H10092" i="75"/>
  <c r="H10093" i="75"/>
  <c r="H10094" i="75"/>
  <c r="H10095" i="75"/>
  <c r="H10096" i="75"/>
  <c r="H10097" i="75"/>
  <c r="H10098" i="75"/>
  <c r="H10099" i="75"/>
  <c r="H10100" i="75"/>
  <c r="H10101" i="75"/>
  <c r="H10102" i="75"/>
  <c r="H10103" i="75"/>
  <c r="H10104" i="75"/>
  <c r="H10105" i="75"/>
  <c r="H10106" i="75"/>
  <c r="H10107" i="75"/>
  <c r="H10108" i="75"/>
  <c r="H10109" i="75"/>
  <c r="H10110" i="75"/>
  <c r="H10111" i="75"/>
  <c r="H10112" i="75"/>
  <c r="H10113" i="75"/>
  <c r="H10114" i="75"/>
  <c r="H10115" i="75"/>
  <c r="H10116" i="75"/>
  <c r="H10117" i="75"/>
  <c r="H10118" i="75"/>
  <c r="H10119" i="75"/>
  <c r="H10120" i="75"/>
  <c r="H10121" i="75"/>
  <c r="H10122" i="75"/>
  <c r="H10123" i="75"/>
  <c r="H10124" i="75"/>
  <c r="H10125" i="75"/>
  <c r="H10126" i="75"/>
  <c r="H10127" i="75"/>
  <c r="H10128" i="75"/>
  <c r="H10129" i="75"/>
  <c r="H10130" i="75"/>
  <c r="H10131" i="75"/>
  <c r="H10132" i="75"/>
  <c r="H10133" i="75"/>
  <c r="H10134" i="75"/>
  <c r="H10135" i="75"/>
  <c r="H10136" i="75"/>
  <c r="H10137" i="75"/>
  <c r="H10138" i="75"/>
  <c r="H10139" i="75"/>
  <c r="H10140" i="75"/>
  <c r="H10141" i="75"/>
  <c r="H10142" i="75"/>
  <c r="H10143" i="75"/>
  <c r="H10144" i="75"/>
  <c r="H10145" i="75"/>
  <c r="H10207" i="75"/>
  <c r="H10208" i="75"/>
  <c r="H10209" i="75"/>
  <c r="H10210" i="75"/>
  <c r="H10211" i="75"/>
  <c r="H10212" i="75"/>
  <c r="H10213" i="75"/>
  <c r="H10214" i="75"/>
  <c r="H10215" i="75"/>
  <c r="H10216" i="75"/>
  <c r="H10217" i="75"/>
  <c r="H10218" i="75"/>
  <c r="H10219" i="75"/>
  <c r="H10220" i="75"/>
  <c r="H10221" i="75"/>
  <c r="H10222" i="75"/>
  <c r="H10223" i="75"/>
  <c r="H10224" i="75"/>
  <c r="H10225" i="75"/>
  <c r="H10226" i="75"/>
  <c r="H10227" i="75"/>
  <c r="H10228" i="75"/>
  <c r="H10229" i="75"/>
  <c r="H10230" i="75"/>
  <c r="H10231" i="75"/>
  <c r="H10232" i="75"/>
  <c r="H10233" i="75"/>
  <c r="H10234" i="75"/>
  <c r="H10235" i="75"/>
  <c r="H10236" i="75"/>
  <c r="H10237" i="75"/>
  <c r="H10238" i="75"/>
  <c r="H10239" i="75"/>
  <c r="H10240" i="75"/>
  <c r="H10241" i="75"/>
  <c r="H10242" i="75"/>
  <c r="H10243" i="75"/>
  <c r="H10244" i="75"/>
  <c r="H10245" i="75"/>
  <c r="H10246" i="75"/>
  <c r="H10247" i="75"/>
  <c r="H10248" i="75"/>
  <c r="H10249" i="75"/>
  <c r="H10250" i="75"/>
  <c r="H10251" i="75"/>
  <c r="H10252" i="75"/>
  <c r="H10253" i="75"/>
  <c r="H10254" i="75"/>
  <c r="H10255" i="75"/>
  <c r="H10256" i="75"/>
  <c r="H10257" i="75"/>
  <c r="H10258" i="75"/>
  <c r="H10259" i="75"/>
  <c r="H10260" i="75"/>
  <c r="H10261" i="75"/>
  <c r="H10262" i="75"/>
  <c r="H10263" i="75"/>
  <c r="H10264" i="75"/>
  <c r="H10265" i="75"/>
  <c r="H9637" i="75"/>
  <c r="H9638" i="75"/>
  <c r="H9639" i="75"/>
  <c r="H9640" i="75"/>
  <c r="H9641" i="75"/>
  <c r="H9642" i="75"/>
  <c r="H9643" i="75"/>
  <c r="H9644" i="75"/>
  <c r="H9645" i="75"/>
  <c r="H9646" i="75"/>
  <c r="H9647" i="75"/>
  <c r="H9648" i="75"/>
  <c r="H9649" i="75"/>
  <c r="H9650" i="75"/>
  <c r="H9616" i="75"/>
  <c r="H9617" i="75"/>
  <c r="H9618" i="75"/>
  <c r="H9619" i="75"/>
  <c r="H9620" i="75"/>
  <c r="H9621" i="75"/>
  <c r="H9622" i="75"/>
  <c r="H9623" i="75"/>
  <c r="H9624" i="75"/>
  <c r="H9625" i="75"/>
  <c r="H9626" i="75"/>
  <c r="H9627" i="75"/>
  <c r="H9628" i="75"/>
  <c r="H9629" i="75"/>
  <c r="H9595" i="75"/>
  <c r="H9596" i="75"/>
  <c r="H9597" i="75"/>
  <c r="H9598" i="75"/>
  <c r="H9599" i="75"/>
  <c r="H9600" i="75"/>
  <c r="H9601" i="75"/>
  <c r="H9602" i="75"/>
  <c r="H9603" i="75"/>
  <c r="H9604" i="75"/>
  <c r="H9605" i="75"/>
  <c r="H9606" i="75"/>
  <c r="H9607" i="75"/>
  <c r="H9608" i="75"/>
  <c r="H9549" i="75"/>
  <c r="H9550" i="75"/>
  <c r="H9551" i="75"/>
  <c r="H9552" i="75"/>
  <c r="H9553" i="75"/>
  <c r="H9554" i="75"/>
  <c r="H9555" i="75"/>
  <c r="H9556" i="75"/>
  <c r="H9557" i="75"/>
  <c r="H9558" i="75"/>
  <c r="H9559" i="75"/>
  <c r="H9560" i="75"/>
  <c r="H9561" i="75"/>
  <c r="H9562" i="75"/>
  <c r="H9563" i="75"/>
  <c r="H9564" i="75"/>
  <c r="H9565" i="75"/>
  <c r="H9566" i="75"/>
  <c r="H9567" i="75"/>
  <c r="H9568" i="75"/>
  <c r="H9569" i="75"/>
  <c r="H9570" i="75"/>
  <c r="H9571" i="75"/>
  <c r="H9572" i="75"/>
  <c r="H9573" i="75"/>
  <c r="H9574" i="75"/>
  <c r="H9575" i="75"/>
  <c r="H9576" i="75"/>
  <c r="H9577" i="75"/>
  <c r="H9578" i="75"/>
  <c r="H9579" i="75"/>
  <c r="H9580" i="75"/>
  <c r="H9581" i="75"/>
  <c r="H9582" i="75"/>
  <c r="H9583" i="75"/>
  <c r="H9584" i="75"/>
  <c r="H9585" i="75"/>
  <c r="H9586" i="75"/>
  <c r="H9587" i="75"/>
  <c r="H9509" i="75"/>
  <c r="H9510" i="75"/>
  <c r="H9511" i="75"/>
  <c r="H9512" i="75"/>
  <c r="H9513" i="75"/>
  <c r="H9514" i="75"/>
  <c r="H9515" i="75"/>
  <c r="H9516" i="75"/>
  <c r="H9517" i="75"/>
  <c r="H9518" i="75"/>
  <c r="H9519" i="75"/>
  <c r="H9520" i="75"/>
  <c r="H9521" i="75"/>
  <c r="H9522" i="75"/>
  <c r="H9523" i="75"/>
  <c r="H9524" i="75"/>
  <c r="H9525" i="75"/>
  <c r="H9526" i="75"/>
  <c r="H9527" i="75"/>
  <c r="H9528" i="75"/>
  <c r="H9529" i="75"/>
  <c r="H9530" i="75"/>
  <c r="H9531" i="75"/>
  <c r="H9532" i="75"/>
  <c r="H9533" i="75"/>
  <c r="H9534" i="75"/>
  <c r="H9535" i="75"/>
  <c r="H9536" i="75"/>
  <c r="H9537" i="75"/>
  <c r="H9538" i="75"/>
  <c r="H9539" i="75"/>
  <c r="H9540" i="75"/>
  <c r="H9541" i="75"/>
  <c r="H9542" i="75"/>
  <c r="H9543" i="75"/>
  <c r="H9544" i="75"/>
  <c r="H9545" i="75"/>
  <c r="H9546" i="75"/>
  <c r="H9547" i="75"/>
  <c r="H9469" i="75"/>
  <c r="H9470" i="75"/>
  <c r="H9471" i="75"/>
  <c r="H9472" i="75"/>
  <c r="H9473" i="75"/>
  <c r="H9474" i="75"/>
  <c r="H9475" i="75"/>
  <c r="H9476" i="75"/>
  <c r="H9477" i="75"/>
  <c r="H9478" i="75"/>
  <c r="H9479" i="75"/>
  <c r="H9480" i="75"/>
  <c r="H9481" i="75"/>
  <c r="H9482" i="75"/>
  <c r="H9483" i="75"/>
  <c r="H9484" i="75"/>
  <c r="H9485" i="75"/>
  <c r="H9486" i="75"/>
  <c r="H9487" i="75"/>
  <c r="H9488" i="75"/>
  <c r="H9489" i="75"/>
  <c r="H9490" i="75"/>
  <c r="H9491" i="75"/>
  <c r="H9492" i="75"/>
  <c r="H9493" i="75"/>
  <c r="H9494" i="75"/>
  <c r="H9495" i="75"/>
  <c r="H9496" i="75"/>
  <c r="H9497" i="75"/>
  <c r="H9498" i="75"/>
  <c r="H9499" i="75"/>
  <c r="H9500" i="75"/>
  <c r="H9501" i="75"/>
  <c r="H9502" i="75"/>
  <c r="H9503" i="75"/>
  <c r="H9504" i="75"/>
  <c r="H9505" i="75"/>
  <c r="H9506" i="75"/>
  <c r="H9507" i="75"/>
  <c r="H9450" i="75"/>
  <c r="H9451" i="75"/>
  <c r="H9452" i="75"/>
  <c r="H9453" i="75"/>
  <c r="H9454" i="75"/>
  <c r="H9455" i="75"/>
  <c r="H9456" i="75"/>
  <c r="H9457" i="75"/>
  <c r="H9458" i="75"/>
  <c r="H9459" i="75"/>
  <c r="H9460" i="75"/>
  <c r="H9461" i="75"/>
  <c r="H9462" i="75"/>
  <c r="H9463" i="75"/>
  <c r="H9464" i="75"/>
  <c r="H9465" i="75"/>
  <c r="H9466" i="75"/>
  <c r="H9467" i="75"/>
  <c r="H9425" i="75"/>
  <c r="H9426" i="75"/>
  <c r="H9427" i="75"/>
  <c r="H9428" i="75"/>
  <c r="H9429" i="75"/>
  <c r="H9430" i="75"/>
  <c r="H9431" i="75"/>
  <c r="H9432" i="75"/>
  <c r="H9433" i="75"/>
  <c r="H9434" i="75"/>
  <c r="H9435" i="75"/>
  <c r="H9436" i="75"/>
  <c r="H9437" i="75"/>
  <c r="H9438" i="75"/>
  <c r="H9439" i="75"/>
  <c r="H9440" i="75"/>
  <c r="H9441" i="75"/>
  <c r="H9442" i="75"/>
  <c r="H9400" i="75"/>
  <c r="H9401" i="75"/>
  <c r="H9402" i="75"/>
  <c r="H9403" i="75"/>
  <c r="H9404" i="75"/>
  <c r="H9405" i="75"/>
  <c r="H9406" i="75"/>
  <c r="H9407" i="75"/>
  <c r="H9408" i="75"/>
  <c r="H9409" i="75"/>
  <c r="H9410" i="75"/>
  <c r="H9411" i="75"/>
  <c r="H9412" i="75"/>
  <c r="H9413" i="75"/>
  <c r="H9414" i="75"/>
  <c r="H9415" i="75"/>
  <c r="H9416" i="75"/>
  <c r="H9417" i="75"/>
  <c r="H9389" i="75"/>
  <c r="H9390" i="75"/>
  <c r="H9391" i="75"/>
  <c r="H9392" i="75"/>
  <c r="H9318" i="75"/>
  <c r="H9319" i="75"/>
  <c r="H9320" i="75"/>
  <c r="H9321" i="75"/>
  <c r="H9322" i="75"/>
  <c r="H9323" i="75"/>
  <c r="H9324" i="75"/>
  <c r="H9325" i="75"/>
  <c r="H9327" i="75"/>
  <c r="H9328" i="75"/>
  <c r="H9329" i="75"/>
  <c r="H9330" i="75"/>
  <c r="H9331" i="75"/>
  <c r="H9332" i="75"/>
  <c r="H9333" i="75"/>
  <c r="H9334" i="75"/>
  <c r="H9335" i="75"/>
  <c r="H9336" i="75"/>
  <c r="H9337" i="75"/>
  <c r="H9338" i="75"/>
  <c r="H9340" i="75"/>
  <c r="H9341" i="75"/>
  <c r="H9342" i="75"/>
  <c r="H9343" i="75"/>
  <c r="H9344" i="75"/>
  <c r="H9345" i="75"/>
  <c r="H9346" i="75"/>
  <c r="H9347" i="75"/>
  <c r="H9348" i="75"/>
  <c r="H9349" i="75"/>
  <c r="H9350" i="75"/>
  <c r="H9351" i="75"/>
  <c r="H9352" i="75"/>
  <c r="H9353" i="75"/>
  <c r="H9354" i="75"/>
  <c r="H9355" i="75"/>
  <c r="H9356" i="75"/>
  <c r="H9357" i="75"/>
  <c r="H9358" i="75"/>
  <c r="H9359" i="75"/>
  <c r="H9360" i="75"/>
  <c r="H9361" i="75"/>
  <c r="H9362" i="75"/>
  <c r="H9363" i="75"/>
  <c r="H9364" i="75"/>
  <c r="H9365" i="75"/>
  <c r="H9366" i="75"/>
  <c r="H9367" i="75"/>
  <c r="H9368" i="75"/>
  <c r="H9369" i="75"/>
  <c r="H9370" i="75"/>
  <c r="H9371" i="75"/>
  <c r="H9372" i="75"/>
  <c r="H9373" i="75"/>
  <c r="H9374" i="75"/>
  <c r="H9375" i="75"/>
  <c r="H9376" i="75"/>
  <c r="H9377" i="75"/>
  <c r="H9378" i="75"/>
  <c r="H9379" i="75"/>
  <c r="H9380" i="75"/>
  <c r="H9381" i="75"/>
  <c r="H9382" i="75"/>
  <c r="H9383" i="75"/>
  <c r="H9384" i="75"/>
  <c r="H9385" i="75"/>
  <c r="H9386" i="75"/>
  <c r="H9387" i="75"/>
  <c r="H9246" i="75"/>
  <c r="H9247" i="75"/>
  <c r="H9248" i="75"/>
  <c r="H9249" i="75"/>
  <c r="H9250" i="75"/>
  <c r="H9251" i="75"/>
  <c r="H9252" i="75"/>
  <c r="H9253" i="75"/>
  <c r="H9255" i="75"/>
  <c r="H9256" i="75"/>
  <c r="H9257" i="75"/>
  <c r="H9258" i="75"/>
  <c r="H9259" i="75"/>
  <c r="H9260" i="75"/>
  <c r="H9261" i="75"/>
  <c r="H9262" i="75"/>
  <c r="H9263" i="75"/>
  <c r="H9264" i="75"/>
  <c r="H9265" i="75"/>
  <c r="H9266" i="75"/>
  <c r="H9268" i="75"/>
  <c r="H9269" i="75"/>
  <c r="H9270" i="75"/>
  <c r="H9271" i="75"/>
  <c r="H9272" i="75"/>
  <c r="H9273" i="75"/>
  <c r="H9274" i="75"/>
  <c r="H9275" i="75"/>
  <c r="H9276" i="75"/>
  <c r="H9277" i="75"/>
  <c r="H9278" i="75"/>
  <c r="H9279" i="75"/>
  <c r="H9280" i="75"/>
  <c r="H9281" i="75"/>
  <c r="H9282" i="75"/>
  <c r="H9283" i="75"/>
  <c r="H9284" i="75"/>
  <c r="H9285" i="75"/>
  <c r="H9286" i="75"/>
  <c r="H9287" i="75"/>
  <c r="H9288" i="75"/>
  <c r="H9289" i="75"/>
  <c r="H9290" i="75"/>
  <c r="H9291" i="75"/>
  <c r="H9292" i="75"/>
  <c r="H9293" i="75"/>
  <c r="H9294" i="75"/>
  <c r="H9295" i="75"/>
  <c r="H9296" i="75"/>
  <c r="H9297" i="75"/>
  <c r="H9298" i="75"/>
  <c r="H9299" i="75"/>
  <c r="H9300" i="75"/>
  <c r="H9301" i="75"/>
  <c r="H9302" i="75"/>
  <c r="H9303" i="75"/>
  <c r="H9304" i="75"/>
  <c r="H9305" i="75"/>
  <c r="H9306" i="75"/>
  <c r="H9307" i="75"/>
  <c r="H9308" i="75"/>
  <c r="H9309" i="75"/>
  <c r="H9310" i="75"/>
  <c r="H9311" i="75"/>
  <c r="H9312" i="75"/>
  <c r="H9313" i="75"/>
  <c r="H9314" i="75"/>
  <c r="H9315" i="75"/>
  <c r="R21" i="41"/>
  <c r="H9175" i="75" s="1"/>
  <c r="P29" i="41"/>
  <c r="H9190" i="75" s="1"/>
  <c r="H9209" i="75"/>
  <c r="H9210" i="75"/>
  <c r="H9211" i="75"/>
  <c r="H9212" i="75"/>
  <c r="H9213" i="75"/>
  <c r="H9214" i="75"/>
  <c r="H9215" i="75"/>
  <c r="H9216" i="75"/>
  <c r="H9218" i="75"/>
  <c r="H9219" i="75"/>
  <c r="H9220" i="75"/>
  <c r="H9221" i="75"/>
  <c r="H9222" i="75"/>
  <c r="H9223" i="75"/>
  <c r="H9224" i="75"/>
  <c r="H9225" i="75"/>
  <c r="H9227" i="75"/>
  <c r="H9228" i="75"/>
  <c r="H9229" i="75"/>
  <c r="H9230" i="75"/>
  <c r="H9231" i="75"/>
  <c r="H9232" i="75"/>
  <c r="H9233" i="75"/>
  <c r="H9234" i="75"/>
  <c r="H9236" i="75"/>
  <c r="H9237" i="75"/>
  <c r="H9238" i="75"/>
  <c r="H9239" i="75"/>
  <c r="H9240" i="75"/>
  <c r="H9241" i="75"/>
  <c r="H9242" i="75"/>
  <c r="H9243" i="75"/>
  <c r="H8282" i="75"/>
  <c r="H8304" i="75"/>
  <c r="H8318" i="75"/>
  <c r="H8319" i="75"/>
  <c r="H8320" i="75"/>
  <c r="H8321" i="75"/>
  <c r="H8322" i="75"/>
  <c r="H8323" i="75"/>
  <c r="H8324" i="75"/>
  <c r="H8325" i="75"/>
  <c r="H8326" i="75"/>
  <c r="H8327" i="75"/>
  <c r="H8328" i="75"/>
  <c r="H8329" i="75"/>
  <c r="H8330" i="75"/>
  <c r="H8331" i="75"/>
  <c r="H8333" i="75"/>
  <c r="H8334" i="75"/>
  <c r="H8335" i="75"/>
  <c r="H8336" i="75"/>
  <c r="H8337" i="75"/>
  <c r="H8338" i="75"/>
  <c r="H8360" i="75"/>
  <c r="AE42" i="37"/>
  <c r="H8382" i="75" s="1"/>
  <c r="H8404" i="75"/>
  <c r="H8426" i="75"/>
  <c r="H8448" i="75"/>
  <c r="H8450" i="75"/>
  <c r="H8451" i="75"/>
  <c r="H8452" i="75"/>
  <c r="H8453" i="75"/>
  <c r="H8454" i="75"/>
  <c r="H8455" i="75"/>
  <c r="H8456" i="75"/>
  <c r="H8458" i="75"/>
  <c r="H8459" i="75"/>
  <c r="H8460" i="75"/>
  <c r="H8461" i="75"/>
  <c r="H8462" i="75"/>
  <c r="H8463" i="75"/>
  <c r="H8464" i="75"/>
  <c r="H8465" i="75"/>
  <c r="H8466" i="75"/>
  <c r="H8467" i="75"/>
  <c r="H8468" i="75"/>
  <c r="H8469" i="75"/>
  <c r="H8470" i="75"/>
  <c r="H8472" i="75"/>
  <c r="H8473" i="75"/>
  <c r="H8474" i="75"/>
  <c r="H8475" i="75"/>
  <c r="H8476" i="75"/>
  <c r="H8477" i="75"/>
  <c r="H8478" i="75"/>
  <c r="H8480" i="75"/>
  <c r="H8481" i="75"/>
  <c r="H8482" i="75"/>
  <c r="H8483" i="75"/>
  <c r="H8484" i="75"/>
  <c r="H8485" i="75"/>
  <c r="H8486" i="75"/>
  <c r="H8487" i="75"/>
  <c r="H8488" i="75"/>
  <c r="H8489" i="75"/>
  <c r="H8490" i="75"/>
  <c r="H8491" i="75"/>
  <c r="H8492" i="75"/>
  <c r="H8494" i="75"/>
  <c r="H8495" i="75"/>
  <c r="H8496" i="75"/>
  <c r="H8497" i="75"/>
  <c r="H8498" i="75"/>
  <c r="H8499" i="75"/>
  <c r="H8500" i="75"/>
  <c r="H8502" i="75"/>
  <c r="H8503" i="75"/>
  <c r="H8504" i="75"/>
  <c r="H8505" i="75"/>
  <c r="H8506" i="75"/>
  <c r="H8507" i="75"/>
  <c r="H8508" i="75"/>
  <c r="H8509" i="75"/>
  <c r="H8510" i="75"/>
  <c r="H8511" i="75"/>
  <c r="H8512" i="75"/>
  <c r="H8513" i="75"/>
  <c r="H8514" i="75"/>
  <c r="H8516" i="75"/>
  <c r="H8517" i="75"/>
  <c r="H8518" i="75"/>
  <c r="H8519" i="75"/>
  <c r="H8520" i="75"/>
  <c r="H8521" i="75"/>
  <c r="H8522" i="75"/>
  <c r="H8524" i="75"/>
  <c r="H8525" i="75"/>
  <c r="H8526" i="75"/>
  <c r="H8527" i="75"/>
  <c r="H8528" i="75"/>
  <c r="H8529" i="75"/>
  <c r="H8530" i="75"/>
  <c r="H8531" i="75"/>
  <c r="H8532" i="75"/>
  <c r="H8533" i="75"/>
  <c r="H8534" i="75"/>
  <c r="H8535" i="75"/>
  <c r="H8536" i="75"/>
  <c r="H8538" i="75"/>
  <c r="H8539" i="75"/>
  <c r="H8540" i="75"/>
  <c r="H8541" i="75"/>
  <c r="H8542" i="75"/>
  <c r="H8543" i="75"/>
  <c r="H8544" i="75"/>
  <c r="H8546" i="75"/>
  <c r="H8547" i="75"/>
  <c r="H8548" i="75"/>
  <c r="H8549" i="75"/>
  <c r="H8550" i="75"/>
  <c r="H8551" i="75"/>
  <c r="H8552" i="75"/>
  <c r="H8553" i="75"/>
  <c r="H8554" i="75"/>
  <c r="H8555" i="75"/>
  <c r="H8556" i="75"/>
  <c r="H8557" i="75"/>
  <c r="H8558" i="75"/>
  <c r="H8560" i="75"/>
  <c r="H8561" i="75"/>
  <c r="H8562" i="75"/>
  <c r="H8563" i="75"/>
  <c r="H8564" i="75"/>
  <c r="H8565" i="75"/>
  <c r="H8566" i="75"/>
  <c r="H8568" i="75"/>
  <c r="H8569" i="75"/>
  <c r="H8570" i="75"/>
  <c r="H8571" i="75"/>
  <c r="H8572" i="75"/>
  <c r="H8573" i="75"/>
  <c r="H8574" i="75"/>
  <c r="H8575" i="75"/>
  <c r="H8576" i="75"/>
  <c r="H8577" i="75"/>
  <c r="H8578" i="75"/>
  <c r="H8579" i="75"/>
  <c r="H8580" i="75"/>
  <c r="H8582" i="75"/>
  <c r="H8583" i="75"/>
  <c r="H8584" i="75"/>
  <c r="H8585" i="75"/>
  <c r="H8586" i="75"/>
  <c r="H8587" i="75"/>
  <c r="H8588" i="75"/>
  <c r="H8590" i="75"/>
  <c r="H8591" i="75"/>
  <c r="H8592" i="75"/>
  <c r="H8593" i="75"/>
  <c r="H8594" i="75"/>
  <c r="H8595" i="75"/>
  <c r="H8596" i="75"/>
  <c r="H8597" i="75"/>
  <c r="H8598" i="75"/>
  <c r="H8599" i="75"/>
  <c r="H8600" i="75"/>
  <c r="H8601" i="75"/>
  <c r="H8602" i="75"/>
  <c r="H8604" i="75"/>
  <c r="H8605" i="75"/>
  <c r="H8606" i="75"/>
  <c r="H8607" i="75"/>
  <c r="H8608" i="75"/>
  <c r="H8609" i="75"/>
  <c r="H8610" i="75"/>
  <c r="H8612" i="75"/>
  <c r="H8613" i="75"/>
  <c r="H8614" i="75"/>
  <c r="H8615" i="75"/>
  <c r="H8616" i="75"/>
  <c r="H8617" i="75"/>
  <c r="H8618" i="75"/>
  <c r="H8619" i="75"/>
  <c r="H8620" i="75"/>
  <c r="H8621" i="75"/>
  <c r="H8622" i="75"/>
  <c r="H8623" i="75"/>
  <c r="H8624" i="75"/>
  <c r="H8626" i="75"/>
  <c r="H8627" i="75"/>
  <c r="H8628" i="75"/>
  <c r="H8629" i="75"/>
  <c r="H8630" i="75"/>
  <c r="H8631" i="75"/>
  <c r="H8632" i="75"/>
  <c r="H8634" i="75"/>
  <c r="H8635" i="75"/>
  <c r="H8636" i="75"/>
  <c r="H8637" i="75"/>
  <c r="H8638" i="75"/>
  <c r="H8639" i="75"/>
  <c r="H8640" i="75"/>
  <c r="H8641" i="75"/>
  <c r="H8642" i="75"/>
  <c r="H8643" i="75"/>
  <c r="H8644" i="75"/>
  <c r="H8645" i="75"/>
  <c r="H8646" i="75"/>
  <c r="H8648" i="75"/>
  <c r="H8649" i="75"/>
  <c r="H8650" i="75"/>
  <c r="H8651" i="75"/>
  <c r="H8652" i="75"/>
  <c r="H8653" i="75"/>
  <c r="H8654" i="75"/>
  <c r="H8656" i="75"/>
  <c r="H8657" i="75"/>
  <c r="H8658" i="75"/>
  <c r="H8659" i="75"/>
  <c r="H8660" i="75"/>
  <c r="H8661" i="75"/>
  <c r="H8662" i="75"/>
  <c r="H8663" i="75"/>
  <c r="H8664" i="75"/>
  <c r="H8665" i="75"/>
  <c r="H8666" i="75"/>
  <c r="H8667" i="75"/>
  <c r="H8668" i="75"/>
  <c r="H8670" i="75"/>
  <c r="H8671" i="75"/>
  <c r="H8672" i="75"/>
  <c r="H8673" i="75"/>
  <c r="H8674" i="75"/>
  <c r="H8675" i="75"/>
  <c r="H8676" i="75"/>
  <c r="H8677" i="75"/>
  <c r="H8678" i="75"/>
  <c r="H8679" i="75"/>
  <c r="H8680" i="75"/>
  <c r="H8681" i="75"/>
  <c r="H8682" i="75"/>
  <c r="H8683" i="75"/>
  <c r="H8685" i="75"/>
  <c r="H8686" i="75"/>
  <c r="H8687" i="75"/>
  <c r="H8688" i="75"/>
  <c r="H8689" i="75"/>
  <c r="H8690" i="75"/>
  <c r="H8692" i="75"/>
  <c r="H8693" i="75"/>
  <c r="H8694" i="75"/>
  <c r="H8695" i="75"/>
  <c r="H8696" i="75"/>
  <c r="H8697" i="75"/>
  <c r="H8698" i="75"/>
  <c r="H8699" i="75"/>
  <c r="H8700" i="75"/>
  <c r="H8701" i="75"/>
  <c r="H8702" i="75"/>
  <c r="H8703" i="75"/>
  <c r="H8704" i="75"/>
  <c r="H8705" i="75"/>
  <c r="H8707" i="75"/>
  <c r="H8708" i="75"/>
  <c r="H8709" i="75"/>
  <c r="H8710" i="75"/>
  <c r="H8711" i="75"/>
  <c r="H8712" i="75"/>
  <c r="H8714" i="75"/>
  <c r="H8715" i="75"/>
  <c r="H8716" i="75"/>
  <c r="H8717" i="75"/>
  <c r="H8718" i="75"/>
  <c r="H8719" i="75"/>
  <c r="H8720" i="75"/>
  <c r="H8721" i="75"/>
  <c r="H8722" i="75"/>
  <c r="H8723" i="75"/>
  <c r="H8724" i="75"/>
  <c r="H8725" i="75"/>
  <c r="H8726" i="75"/>
  <c r="H8727" i="75"/>
  <c r="H8729" i="75"/>
  <c r="H8730" i="75"/>
  <c r="H8731" i="75"/>
  <c r="H8732" i="75"/>
  <c r="H8733" i="75"/>
  <c r="H8734" i="75"/>
  <c r="H8736" i="75"/>
  <c r="H8737" i="75"/>
  <c r="H8738" i="75"/>
  <c r="H8739" i="75"/>
  <c r="H8740" i="75"/>
  <c r="H8741" i="75"/>
  <c r="H8742" i="75"/>
  <c r="H8743" i="75"/>
  <c r="H8744" i="75"/>
  <c r="H8745" i="75"/>
  <c r="H8746" i="75"/>
  <c r="H8747" i="75"/>
  <c r="H8748" i="75"/>
  <c r="H8749" i="75"/>
  <c r="H8751" i="75"/>
  <c r="H8752" i="75"/>
  <c r="H8753" i="75"/>
  <c r="H8754" i="75"/>
  <c r="H8755" i="75"/>
  <c r="H8756" i="75"/>
  <c r="H8758" i="75"/>
  <c r="H8759" i="75"/>
  <c r="H8760" i="75"/>
  <c r="H8761" i="75"/>
  <c r="H8762" i="75"/>
  <c r="H8763" i="75"/>
  <c r="H8764" i="75"/>
  <c r="H8765" i="75"/>
  <c r="H8766" i="75"/>
  <c r="H8767" i="75"/>
  <c r="H8768" i="75"/>
  <c r="H8769" i="75"/>
  <c r="H8770" i="75"/>
  <c r="H8771" i="75"/>
  <c r="H8773" i="75"/>
  <c r="H8774" i="75"/>
  <c r="H8775" i="75"/>
  <c r="H8776" i="75"/>
  <c r="H8777" i="75"/>
  <c r="H8778" i="75"/>
  <c r="H8780" i="75"/>
  <c r="H8781" i="75"/>
  <c r="H8782" i="75"/>
  <c r="H8783" i="75"/>
  <c r="H8784" i="75"/>
  <c r="H8785" i="75"/>
  <c r="H8786" i="75"/>
  <c r="H8787" i="75"/>
  <c r="H8788" i="75"/>
  <c r="H8789" i="75"/>
  <c r="H8790" i="75"/>
  <c r="H8791" i="75"/>
  <c r="H8792" i="75"/>
  <c r="H8793" i="75"/>
  <c r="H8795" i="75"/>
  <c r="H8796" i="75"/>
  <c r="H8797" i="75"/>
  <c r="H8798" i="75"/>
  <c r="H8799" i="75"/>
  <c r="H8800" i="75"/>
  <c r="H8802" i="75"/>
  <c r="H8803" i="75"/>
  <c r="H8804" i="75"/>
  <c r="H8805" i="75"/>
  <c r="H8806" i="75"/>
  <c r="H8807" i="75"/>
  <c r="H8808" i="75"/>
  <c r="H8809" i="75"/>
  <c r="H8810" i="75"/>
  <c r="H8811" i="75"/>
  <c r="H8812" i="75"/>
  <c r="H8813" i="75"/>
  <c r="H8814" i="75"/>
  <c r="H8815" i="75"/>
  <c r="H8817" i="75"/>
  <c r="H8818" i="75"/>
  <c r="H8819" i="75"/>
  <c r="H8820" i="75"/>
  <c r="H8821" i="75"/>
  <c r="H8822" i="75"/>
  <c r="H8824" i="75"/>
  <c r="H8825" i="75"/>
  <c r="H8826" i="75"/>
  <c r="H8827" i="75"/>
  <c r="H8828" i="75"/>
  <c r="H8829" i="75"/>
  <c r="H8830" i="75"/>
  <c r="H8831" i="75"/>
  <c r="H8832" i="75"/>
  <c r="H8833" i="75"/>
  <c r="H8834" i="75"/>
  <c r="H8835" i="75"/>
  <c r="H8836" i="75"/>
  <c r="H8837" i="75"/>
  <c r="H8839" i="75"/>
  <c r="H8840" i="75"/>
  <c r="H8841" i="75"/>
  <c r="H8842" i="75"/>
  <c r="H8843" i="75"/>
  <c r="H8844" i="75"/>
  <c r="H8846" i="75"/>
  <c r="H8847" i="75"/>
  <c r="H8848" i="75"/>
  <c r="H8849" i="75"/>
  <c r="H8850" i="75"/>
  <c r="H8851" i="75"/>
  <c r="H8852" i="75"/>
  <c r="H8853" i="75"/>
  <c r="H8854" i="75"/>
  <c r="H8855" i="75"/>
  <c r="H8856" i="75"/>
  <c r="H8857" i="75"/>
  <c r="H8858" i="75"/>
  <c r="H8859" i="75"/>
  <c r="H8861" i="75"/>
  <c r="H8862" i="75"/>
  <c r="H8863" i="75"/>
  <c r="H8864" i="75"/>
  <c r="H8865" i="75"/>
  <c r="H8866" i="75"/>
  <c r="H8868" i="75"/>
  <c r="H8869" i="75"/>
  <c r="H8870" i="75"/>
  <c r="H8871" i="75"/>
  <c r="H8872" i="75"/>
  <c r="H8873" i="75"/>
  <c r="H8874" i="75"/>
  <c r="H8875" i="75"/>
  <c r="H8876" i="75"/>
  <c r="H8877" i="75"/>
  <c r="H8878" i="75"/>
  <c r="H8879" i="75"/>
  <c r="H8880" i="75"/>
  <c r="H8881" i="75"/>
  <c r="H8883" i="75"/>
  <c r="H8884" i="75"/>
  <c r="H8885" i="75"/>
  <c r="H8886" i="75"/>
  <c r="H8887" i="75"/>
  <c r="H8888" i="75"/>
  <c r="H8890" i="75"/>
  <c r="H8891" i="75"/>
  <c r="H8892" i="75"/>
  <c r="H8893" i="75"/>
  <c r="H8894" i="75"/>
  <c r="H8895" i="75"/>
  <c r="H8896" i="75"/>
  <c r="H8897" i="75"/>
  <c r="H8898" i="75"/>
  <c r="H8899" i="75"/>
  <c r="H8900" i="75"/>
  <c r="H8901" i="75"/>
  <c r="H8902" i="75"/>
  <c r="H8903" i="75"/>
  <c r="H8905" i="75"/>
  <c r="H8906" i="75"/>
  <c r="H8907" i="75"/>
  <c r="H8908" i="75"/>
  <c r="H8909" i="75"/>
  <c r="H8910" i="75"/>
  <c r="H8932" i="75"/>
  <c r="H8954" i="75"/>
  <c r="H8956" i="75"/>
  <c r="H8957" i="75"/>
  <c r="H8958" i="75"/>
  <c r="H8959" i="75"/>
  <c r="H8960" i="75"/>
  <c r="H8961" i="75"/>
  <c r="H8962" i="75"/>
  <c r="H8964" i="75"/>
  <c r="H8965" i="75"/>
  <c r="H8966" i="75"/>
  <c r="H8967" i="75"/>
  <c r="H8968" i="75"/>
  <c r="H8969" i="75"/>
  <c r="H8970" i="75"/>
  <c r="H8971" i="75"/>
  <c r="H8972" i="75"/>
  <c r="H8973" i="75"/>
  <c r="H8974" i="75"/>
  <c r="H8975" i="75"/>
  <c r="H8976" i="75"/>
  <c r="H8978" i="75"/>
  <c r="H8979" i="75"/>
  <c r="H8980" i="75"/>
  <c r="H8981" i="75"/>
  <c r="H8982" i="75"/>
  <c r="H8983" i="75"/>
  <c r="H8984" i="75"/>
  <c r="H8986" i="75"/>
  <c r="H8987" i="75"/>
  <c r="H8988" i="75"/>
  <c r="H8989" i="75"/>
  <c r="H8990" i="75"/>
  <c r="H8991" i="75"/>
  <c r="H8992" i="75"/>
  <c r="H8993" i="75"/>
  <c r="H8994" i="75"/>
  <c r="H8995" i="75"/>
  <c r="H8996" i="75"/>
  <c r="H8997" i="75"/>
  <c r="H8998" i="75"/>
  <c r="H9000" i="75"/>
  <c r="H9001" i="75"/>
  <c r="H9002" i="75"/>
  <c r="H9003" i="75"/>
  <c r="H9004" i="75"/>
  <c r="H9005" i="75"/>
  <c r="H9006" i="75"/>
  <c r="H9008" i="75"/>
  <c r="H9009" i="75"/>
  <c r="H9010" i="75"/>
  <c r="H9011" i="75"/>
  <c r="H9012" i="75"/>
  <c r="H9013" i="75"/>
  <c r="H9014" i="75"/>
  <c r="H9015" i="75"/>
  <c r="H9016" i="75"/>
  <c r="H9017" i="75"/>
  <c r="H9018" i="75"/>
  <c r="H9019" i="75"/>
  <c r="H9020" i="75"/>
  <c r="H9022" i="75"/>
  <c r="H9023" i="75"/>
  <c r="H9024" i="75"/>
  <c r="H9025" i="75"/>
  <c r="H9026" i="75"/>
  <c r="H9027" i="75"/>
  <c r="H9028" i="75"/>
  <c r="H9030" i="75"/>
  <c r="H9031" i="75"/>
  <c r="H9032" i="75"/>
  <c r="H9033" i="75"/>
  <c r="H9034" i="75"/>
  <c r="H9035" i="75"/>
  <c r="H9036" i="75"/>
  <c r="H9037" i="75"/>
  <c r="H9038" i="75"/>
  <c r="H9039" i="75"/>
  <c r="H9040" i="75"/>
  <c r="H9041" i="75"/>
  <c r="H9042" i="75"/>
  <c r="H7503" i="75"/>
  <c r="H7504" i="75"/>
  <c r="H7505" i="75"/>
  <c r="H7506" i="75"/>
  <c r="H7507" i="75"/>
  <c r="H7508" i="75"/>
  <c r="H7509" i="75"/>
  <c r="H7510" i="75"/>
  <c r="H7511" i="75"/>
  <c r="H7512" i="75"/>
  <c r="H7513" i="75"/>
  <c r="H7514" i="75"/>
  <c r="H7515" i="75"/>
  <c r="H7516" i="75"/>
  <c r="H7518" i="75"/>
  <c r="H7519" i="75"/>
  <c r="H7520" i="75"/>
  <c r="H7521" i="75"/>
  <c r="H7522" i="75"/>
  <c r="H7523" i="75"/>
  <c r="H7525" i="75"/>
  <c r="H7526" i="75"/>
  <c r="H7527" i="75"/>
  <c r="H7528" i="75"/>
  <c r="H7529" i="75"/>
  <c r="H7530" i="75"/>
  <c r="H7531" i="75"/>
  <c r="H7532" i="75"/>
  <c r="H7533" i="75"/>
  <c r="H7534" i="75"/>
  <c r="H7535" i="75"/>
  <c r="H7536" i="75"/>
  <c r="H7537" i="75"/>
  <c r="H7538" i="75"/>
  <c r="H7540" i="75"/>
  <c r="H7541" i="75"/>
  <c r="H7542" i="75"/>
  <c r="H7543" i="75"/>
  <c r="H7544" i="75"/>
  <c r="H7545" i="75"/>
  <c r="H7569" i="75"/>
  <c r="H7570" i="75"/>
  <c r="H7571" i="75"/>
  <c r="H7572" i="75"/>
  <c r="H7573" i="75"/>
  <c r="H7574" i="75"/>
  <c r="H7575" i="75"/>
  <c r="H7577" i="75"/>
  <c r="H7578" i="75"/>
  <c r="H7579" i="75"/>
  <c r="H7580" i="75"/>
  <c r="H7581" i="75"/>
  <c r="H7582" i="75"/>
  <c r="H7583" i="75"/>
  <c r="H7584" i="75"/>
  <c r="H7585" i="75"/>
  <c r="H7586" i="75"/>
  <c r="H7587" i="75"/>
  <c r="H7588" i="75"/>
  <c r="H7589" i="75"/>
  <c r="H7591" i="75"/>
  <c r="H7593" i="75"/>
  <c r="H7595" i="75"/>
  <c r="H7597" i="75"/>
  <c r="H7599" i="75"/>
  <c r="H7601" i="75"/>
  <c r="H7603" i="75"/>
  <c r="H7605" i="75"/>
  <c r="H7606" i="75"/>
  <c r="H7607" i="75"/>
  <c r="H7609" i="75"/>
  <c r="H7610" i="75"/>
  <c r="H7611" i="75"/>
  <c r="H7613" i="75"/>
  <c r="H7614" i="75"/>
  <c r="H7615" i="75"/>
  <c r="H7616" i="75"/>
  <c r="H7617" i="75"/>
  <c r="H7618" i="75"/>
  <c r="H7619" i="75"/>
  <c r="H7621" i="75"/>
  <c r="H7622" i="75"/>
  <c r="H7623" i="75"/>
  <c r="H7624" i="75"/>
  <c r="H7625" i="75"/>
  <c r="H7626" i="75"/>
  <c r="H7627" i="75"/>
  <c r="H7628" i="75"/>
  <c r="H7629" i="75"/>
  <c r="H7630" i="75"/>
  <c r="H7631" i="75"/>
  <c r="H7632" i="75"/>
  <c r="H7633" i="75"/>
  <c r="H7635" i="75"/>
  <c r="H7636" i="75"/>
  <c r="H7637" i="75"/>
  <c r="H7638" i="75"/>
  <c r="H7639" i="75"/>
  <c r="H7640" i="75"/>
  <c r="H7641" i="75"/>
  <c r="H7643" i="75"/>
  <c r="H7644" i="75"/>
  <c r="H7645" i="75"/>
  <c r="H7646" i="75"/>
  <c r="H7647" i="75"/>
  <c r="H7648" i="75"/>
  <c r="H7649" i="75"/>
  <c r="H7650" i="75"/>
  <c r="H7651" i="75"/>
  <c r="H7652" i="75"/>
  <c r="H7653" i="75"/>
  <c r="H7654" i="75"/>
  <c r="H7655" i="75"/>
  <c r="H7657" i="75"/>
  <c r="H7658" i="75"/>
  <c r="H7659" i="75"/>
  <c r="H7660" i="75"/>
  <c r="H7661" i="75"/>
  <c r="H7662" i="75"/>
  <c r="H7663" i="75"/>
  <c r="H7665" i="75"/>
  <c r="H7666" i="75"/>
  <c r="H7667" i="75"/>
  <c r="H7668" i="75"/>
  <c r="H7669" i="75"/>
  <c r="H7670" i="75"/>
  <c r="H7671" i="75"/>
  <c r="H7672" i="75"/>
  <c r="H7673" i="75"/>
  <c r="H7674" i="75"/>
  <c r="H7675" i="75"/>
  <c r="H7676" i="75"/>
  <c r="H7677" i="75"/>
  <c r="H7678" i="75"/>
  <c r="H7679" i="75"/>
  <c r="H7680" i="75"/>
  <c r="H7681" i="75"/>
  <c r="H7682" i="75"/>
  <c r="H7683" i="75"/>
  <c r="H7684" i="75"/>
  <c r="H7685" i="75"/>
  <c r="H7686" i="75"/>
  <c r="H7687" i="75"/>
  <c r="H7688" i="75"/>
  <c r="H7689" i="75"/>
  <c r="H7690" i="75"/>
  <c r="H7691" i="75"/>
  <c r="H7692" i="75"/>
  <c r="H7693" i="75"/>
  <c r="H7694" i="75"/>
  <c r="H7695" i="75"/>
  <c r="H7696" i="75"/>
  <c r="H7697" i="75"/>
  <c r="H7698" i="75"/>
  <c r="H7699" i="75"/>
  <c r="H7700" i="75"/>
  <c r="H7701" i="75"/>
  <c r="H7702" i="75"/>
  <c r="H7703" i="75"/>
  <c r="H7704" i="75"/>
  <c r="H7705" i="75"/>
  <c r="H7706" i="75"/>
  <c r="H7707" i="75"/>
  <c r="H7708" i="75"/>
  <c r="H7709" i="75"/>
  <c r="H7710" i="75"/>
  <c r="H7711" i="75"/>
  <c r="H7712" i="75"/>
  <c r="H7713" i="75"/>
  <c r="H7714" i="75"/>
  <c r="H7715" i="75"/>
  <c r="H7716" i="75"/>
  <c r="H7717" i="75"/>
  <c r="H7718" i="75"/>
  <c r="H7719" i="75"/>
  <c r="H7720" i="75"/>
  <c r="H7721" i="75"/>
  <c r="H7722" i="75"/>
  <c r="H7723" i="75"/>
  <c r="H7724" i="75"/>
  <c r="H7725" i="75"/>
  <c r="H7726" i="75"/>
  <c r="H7727" i="75"/>
  <c r="H7728" i="75"/>
  <c r="H7729" i="75"/>
  <c r="H7730" i="75"/>
  <c r="H7731" i="75"/>
  <c r="H7732" i="75"/>
  <c r="H7733" i="75"/>
  <c r="H7734" i="75"/>
  <c r="H7735" i="75"/>
  <c r="H7736" i="75"/>
  <c r="H7737" i="75"/>
  <c r="H7738" i="75"/>
  <c r="H7739" i="75"/>
  <c r="H7740" i="75"/>
  <c r="H7741" i="75"/>
  <c r="H7742" i="75"/>
  <c r="H7743" i="75"/>
  <c r="H7744" i="75"/>
  <c r="H7745" i="75"/>
  <c r="H7746" i="75"/>
  <c r="H7747" i="75"/>
  <c r="H7748" i="75"/>
  <c r="H7749" i="75"/>
  <c r="H7750" i="75"/>
  <c r="H7751" i="75"/>
  <c r="H7752" i="75"/>
  <c r="H7753" i="75"/>
  <c r="H7754" i="75"/>
  <c r="H7755" i="75"/>
  <c r="H7756" i="75"/>
  <c r="H7757" i="75"/>
  <c r="H7758" i="75"/>
  <c r="H7759" i="75"/>
  <c r="H7760" i="75"/>
  <c r="H7761" i="75"/>
  <c r="H7762" i="75"/>
  <c r="H7763" i="75"/>
  <c r="H7764" i="75"/>
  <c r="H7765" i="75"/>
  <c r="H7766" i="75"/>
  <c r="H7767" i="75"/>
  <c r="H7768" i="75"/>
  <c r="H7769" i="75"/>
  <c r="H7770" i="75"/>
  <c r="H7771" i="75"/>
  <c r="H7772" i="75"/>
  <c r="H7773" i="75"/>
  <c r="H7774" i="75"/>
  <c r="H7775" i="75"/>
  <c r="H7776" i="75"/>
  <c r="H7777" i="75"/>
  <c r="H7778" i="75"/>
  <c r="H7779" i="75"/>
  <c r="H7780" i="75"/>
  <c r="H7781" i="75"/>
  <c r="H7782" i="75"/>
  <c r="H7783" i="75"/>
  <c r="H7784" i="75"/>
  <c r="H7785" i="75"/>
  <c r="H7786" i="75"/>
  <c r="H7787" i="75"/>
  <c r="H7788" i="75"/>
  <c r="H7789" i="75"/>
  <c r="H7790" i="75"/>
  <c r="H7791" i="75"/>
  <c r="H7792" i="75"/>
  <c r="H7793" i="75"/>
  <c r="H7794" i="75"/>
  <c r="H7795" i="75"/>
  <c r="H7796" i="75"/>
  <c r="H7797" i="75"/>
  <c r="H7798" i="75"/>
  <c r="H7799" i="75"/>
  <c r="H7800" i="75"/>
  <c r="H7801" i="75"/>
  <c r="H7802" i="75"/>
  <c r="H7803" i="75"/>
  <c r="H7804" i="75"/>
  <c r="H7805" i="75"/>
  <c r="H7806" i="75"/>
  <c r="H7807" i="75"/>
  <c r="H7808" i="75"/>
  <c r="H7809" i="75"/>
  <c r="H7810" i="75"/>
  <c r="H7811" i="75"/>
  <c r="H7812" i="75"/>
  <c r="H7813" i="75"/>
  <c r="H7814" i="75"/>
  <c r="H7815" i="75"/>
  <c r="H7816" i="75"/>
  <c r="H7817" i="75"/>
  <c r="H7818" i="75"/>
  <c r="H7819" i="75"/>
  <c r="H7820" i="75"/>
  <c r="H7821" i="75"/>
  <c r="H7822" i="75"/>
  <c r="H7823" i="75"/>
  <c r="H7824" i="75"/>
  <c r="H7825" i="75"/>
  <c r="H7826" i="75"/>
  <c r="H7827" i="75"/>
  <c r="H7828" i="75"/>
  <c r="H7829" i="75"/>
  <c r="H7830" i="75"/>
  <c r="H7831" i="75"/>
  <c r="H7832" i="75"/>
  <c r="H7833" i="75"/>
  <c r="H7834" i="75"/>
  <c r="H7835" i="75"/>
  <c r="H7836" i="75"/>
  <c r="H7837" i="75"/>
  <c r="H7838" i="75"/>
  <c r="H7839" i="75"/>
  <c r="H7840" i="75"/>
  <c r="H7841" i="75"/>
  <c r="H7842" i="75"/>
  <c r="H7843" i="75"/>
  <c r="H7844" i="75"/>
  <c r="H7845" i="75"/>
  <c r="H7846" i="75"/>
  <c r="H7847" i="75"/>
  <c r="H7848" i="75"/>
  <c r="H7849" i="75"/>
  <c r="H7850" i="75"/>
  <c r="H7851" i="75"/>
  <c r="H7852" i="75"/>
  <c r="H7853" i="75"/>
  <c r="H7854" i="75"/>
  <c r="H7855" i="75"/>
  <c r="H7856" i="75"/>
  <c r="H7857" i="75"/>
  <c r="H7858" i="75"/>
  <c r="H7859" i="75"/>
  <c r="H7860" i="75"/>
  <c r="H7861" i="75"/>
  <c r="H7862" i="75"/>
  <c r="H7863" i="75"/>
  <c r="H7864" i="75"/>
  <c r="H7865" i="75"/>
  <c r="H7866" i="75"/>
  <c r="H7867" i="75"/>
  <c r="H7868" i="75"/>
  <c r="H7869" i="75"/>
  <c r="H7870" i="75"/>
  <c r="H7871" i="75"/>
  <c r="H7872" i="75"/>
  <c r="H7873" i="75"/>
  <c r="H7874" i="75"/>
  <c r="H7875" i="75"/>
  <c r="H7876" i="75"/>
  <c r="H7877" i="75"/>
  <c r="H7878" i="75"/>
  <c r="H7879" i="75"/>
  <c r="H7880" i="75"/>
  <c r="H7881" i="75"/>
  <c r="H7882" i="75"/>
  <c r="H7883" i="75"/>
  <c r="H7884" i="75"/>
  <c r="H7885" i="75"/>
  <c r="H7886" i="75"/>
  <c r="H7887" i="75"/>
  <c r="H7888" i="75"/>
  <c r="H7889" i="75"/>
  <c r="H7890" i="75"/>
  <c r="H7891" i="75"/>
  <c r="H7892" i="75"/>
  <c r="H7893" i="75"/>
  <c r="H7894" i="75"/>
  <c r="H7895" i="75"/>
  <c r="H7896" i="75"/>
  <c r="H7897" i="75"/>
  <c r="H7898" i="75"/>
  <c r="H7899" i="75"/>
  <c r="H7900" i="75"/>
  <c r="H7901" i="75"/>
  <c r="H7902" i="75"/>
  <c r="H7903" i="75"/>
  <c r="H7904" i="75"/>
  <c r="H7905" i="75"/>
  <c r="H7906" i="75"/>
  <c r="H7907" i="75"/>
  <c r="H7908" i="75"/>
  <c r="H7909" i="75"/>
  <c r="H7910" i="75"/>
  <c r="H7911" i="75"/>
  <c r="H7912" i="75"/>
  <c r="H7914" i="75"/>
  <c r="H7915" i="75"/>
  <c r="H7916" i="75"/>
  <c r="H7917" i="75"/>
  <c r="H7918" i="75"/>
  <c r="H7919" i="75"/>
  <c r="H7920" i="75"/>
  <c r="H7921" i="75"/>
  <c r="H7922" i="75"/>
  <c r="H7923" i="75"/>
  <c r="H7924" i="75"/>
  <c r="H7925" i="75"/>
  <c r="H7926" i="75"/>
  <c r="H7927" i="75"/>
  <c r="H7928" i="75"/>
  <c r="H7929" i="75"/>
  <c r="H7930" i="75"/>
  <c r="H7931" i="75"/>
  <c r="H7932" i="75"/>
  <c r="H7933" i="75"/>
  <c r="H7934" i="75"/>
  <c r="H7935" i="75"/>
  <c r="H7936" i="75"/>
  <c r="H7937" i="75"/>
  <c r="H7938" i="75"/>
  <c r="H7939" i="75"/>
  <c r="H7940" i="75"/>
  <c r="H7941" i="75"/>
  <c r="H7942" i="75"/>
  <c r="H7943" i="75"/>
  <c r="H7944" i="75"/>
  <c r="H7945" i="75"/>
  <c r="H7946" i="75"/>
  <c r="H7947" i="75"/>
  <c r="H7948" i="75"/>
  <c r="H7949" i="75"/>
  <c r="H7950" i="75"/>
  <c r="H7951" i="75"/>
  <c r="H7952" i="75"/>
  <c r="H7953" i="75"/>
  <c r="H7954" i="75"/>
  <c r="H7955" i="75"/>
  <c r="H7956" i="75"/>
  <c r="H7958" i="75"/>
  <c r="H7959" i="75"/>
  <c r="H7960" i="75"/>
  <c r="H7961" i="75"/>
  <c r="H7962" i="75"/>
  <c r="H7963" i="75"/>
  <c r="H7964" i="75"/>
  <c r="H7965" i="75"/>
  <c r="H7966" i="75"/>
  <c r="H7967" i="75"/>
  <c r="H7968" i="75"/>
  <c r="H7969" i="75"/>
  <c r="H7970" i="75"/>
  <c r="H7971" i="75"/>
  <c r="H7972" i="75"/>
  <c r="H7973" i="75"/>
  <c r="H7974" i="75"/>
  <c r="H7975" i="75"/>
  <c r="H7976" i="75"/>
  <c r="H7977" i="75"/>
  <c r="H7978" i="75"/>
  <c r="H7979" i="75"/>
  <c r="H7980" i="75"/>
  <c r="H7981" i="75"/>
  <c r="H7982" i="75"/>
  <c r="H7983" i="75"/>
  <c r="H7984" i="75"/>
  <c r="H7985" i="75"/>
  <c r="H7986" i="75"/>
  <c r="H7987" i="75"/>
  <c r="H7988" i="75"/>
  <c r="H7989" i="75"/>
  <c r="H7990" i="75"/>
  <c r="H7991" i="75"/>
  <c r="H7992" i="75"/>
  <c r="H7993" i="75"/>
  <c r="H7994" i="75"/>
  <c r="H7995" i="75"/>
  <c r="H7996" i="75"/>
  <c r="H7997" i="75"/>
  <c r="H7998" i="75"/>
  <c r="H7999" i="75"/>
  <c r="H8000" i="75"/>
  <c r="H8002" i="75"/>
  <c r="H8003" i="75"/>
  <c r="H8004" i="75"/>
  <c r="H8005" i="75"/>
  <c r="H8006" i="75"/>
  <c r="H8007" i="75"/>
  <c r="H8008" i="75"/>
  <c r="H8009" i="75"/>
  <c r="H8010" i="75"/>
  <c r="H8011" i="75"/>
  <c r="H8012" i="75"/>
  <c r="H8013" i="75"/>
  <c r="H8014" i="75"/>
  <c r="H8015" i="75"/>
  <c r="H8016" i="75"/>
  <c r="H8017" i="75"/>
  <c r="H8018" i="75"/>
  <c r="H8019" i="75"/>
  <c r="H8020" i="75"/>
  <c r="H8021" i="75"/>
  <c r="H8022" i="75"/>
  <c r="H8023" i="75"/>
  <c r="H8024" i="75"/>
  <c r="H8025" i="75"/>
  <c r="H8026" i="75"/>
  <c r="H8027" i="75"/>
  <c r="H8028" i="75"/>
  <c r="H8029" i="75"/>
  <c r="H8030" i="75"/>
  <c r="H8031" i="75"/>
  <c r="H8032" i="75"/>
  <c r="H8033" i="75"/>
  <c r="H8034" i="75"/>
  <c r="H8035" i="75"/>
  <c r="H8036" i="75"/>
  <c r="H8037" i="75"/>
  <c r="H8038" i="75"/>
  <c r="H8039" i="75"/>
  <c r="H8040" i="75"/>
  <c r="H8041" i="75"/>
  <c r="H8042" i="75"/>
  <c r="H8043" i="75"/>
  <c r="H8044" i="75"/>
  <c r="H8046" i="75"/>
  <c r="H8047" i="75"/>
  <c r="H8048" i="75"/>
  <c r="H8049" i="75"/>
  <c r="H8050" i="75"/>
  <c r="H8051" i="75"/>
  <c r="H8052" i="75"/>
  <c r="H8053" i="75"/>
  <c r="H8054" i="75"/>
  <c r="H8055" i="75"/>
  <c r="H8056" i="75"/>
  <c r="H8057" i="75"/>
  <c r="H8058" i="75"/>
  <c r="H8059" i="75"/>
  <c r="H8060" i="75"/>
  <c r="H8061" i="75"/>
  <c r="H8062" i="75"/>
  <c r="H8063" i="75"/>
  <c r="H8064" i="75"/>
  <c r="H8065" i="75"/>
  <c r="H8066" i="75"/>
  <c r="H8067" i="75"/>
  <c r="H8068" i="75"/>
  <c r="H8069" i="75"/>
  <c r="H8070" i="75"/>
  <c r="H8071" i="75"/>
  <c r="H8072" i="75"/>
  <c r="H8073" i="75"/>
  <c r="H8074" i="75"/>
  <c r="H8075" i="75"/>
  <c r="H8076" i="75"/>
  <c r="H8077" i="75"/>
  <c r="H8078" i="75"/>
  <c r="H8079" i="75"/>
  <c r="H8080" i="75"/>
  <c r="H8081" i="75"/>
  <c r="H8082" i="75"/>
  <c r="H8083" i="75"/>
  <c r="H8084" i="75"/>
  <c r="H8085" i="75"/>
  <c r="H8086" i="75"/>
  <c r="H8087" i="75"/>
  <c r="H8088" i="75"/>
  <c r="H8090" i="75"/>
  <c r="H8091" i="75"/>
  <c r="H8092" i="75"/>
  <c r="H8093" i="75"/>
  <c r="H8094" i="75"/>
  <c r="H8095" i="75"/>
  <c r="H8096" i="75"/>
  <c r="H8097" i="75"/>
  <c r="H8098" i="75"/>
  <c r="H8099" i="75"/>
  <c r="H8100" i="75"/>
  <c r="H8101" i="75"/>
  <c r="H8102" i="75"/>
  <c r="H8103" i="75"/>
  <c r="H8104" i="75"/>
  <c r="H8105" i="75"/>
  <c r="H8106" i="75"/>
  <c r="H8107" i="75"/>
  <c r="H8108" i="75"/>
  <c r="H8109" i="75"/>
  <c r="H8110" i="75"/>
  <c r="H8111" i="75"/>
  <c r="H8112" i="75"/>
  <c r="H8113" i="75"/>
  <c r="H8114" i="75"/>
  <c r="H8115" i="75"/>
  <c r="H8116" i="75"/>
  <c r="H8117" i="75"/>
  <c r="H8118" i="75"/>
  <c r="H8119" i="75"/>
  <c r="H8120" i="75"/>
  <c r="H8121" i="75"/>
  <c r="H8122" i="75"/>
  <c r="H8123" i="75"/>
  <c r="H8124" i="75"/>
  <c r="H8125" i="75"/>
  <c r="H8126" i="75"/>
  <c r="H8127" i="75"/>
  <c r="H8128" i="75"/>
  <c r="H8129" i="75"/>
  <c r="H8130" i="75"/>
  <c r="H8131" i="75"/>
  <c r="H8132" i="75"/>
  <c r="H8134" i="75"/>
  <c r="H8135" i="75"/>
  <c r="H8136" i="75"/>
  <c r="H8137" i="75"/>
  <c r="H8138" i="75"/>
  <c r="H8139" i="75"/>
  <c r="H8141" i="75"/>
  <c r="H8142" i="75"/>
  <c r="H8143" i="75"/>
  <c r="H8144" i="75"/>
  <c r="H8145" i="75"/>
  <c r="H8146" i="75"/>
  <c r="H8147" i="75"/>
  <c r="H8149" i="75"/>
  <c r="H8150" i="75"/>
  <c r="H8151" i="75"/>
  <c r="H8152" i="75"/>
  <c r="H8153" i="75"/>
  <c r="H8154" i="75"/>
  <c r="H8155" i="75"/>
  <c r="H8156" i="75"/>
  <c r="H8157" i="75"/>
  <c r="H8158" i="75"/>
  <c r="H8159" i="75"/>
  <c r="H8160" i="75"/>
  <c r="H8161" i="75"/>
  <c r="H8163" i="75"/>
  <c r="H8164" i="75"/>
  <c r="H8165" i="75"/>
  <c r="H8166" i="75"/>
  <c r="H8167" i="75"/>
  <c r="H8168" i="75"/>
  <c r="H8169" i="75"/>
  <c r="H8171" i="75"/>
  <c r="H8172" i="75"/>
  <c r="H8173" i="75"/>
  <c r="H8174" i="75"/>
  <c r="H8175" i="75"/>
  <c r="H8176" i="75"/>
  <c r="H8177" i="75"/>
  <c r="H8178" i="75"/>
  <c r="H8179" i="75"/>
  <c r="H8180" i="75"/>
  <c r="H8181" i="75"/>
  <c r="H8182" i="75"/>
  <c r="H8183" i="75"/>
  <c r="H8184" i="75"/>
  <c r="H8185" i="75"/>
  <c r="H8186" i="75"/>
  <c r="H8187" i="75"/>
  <c r="H8188" i="75"/>
  <c r="H8189" i="75"/>
  <c r="H8190" i="75"/>
  <c r="H8191" i="75"/>
  <c r="H8192" i="75"/>
  <c r="H8193" i="75"/>
  <c r="H8194" i="75"/>
  <c r="H8195" i="75"/>
  <c r="H8196" i="75"/>
  <c r="H8197" i="75"/>
  <c r="H8198" i="75"/>
  <c r="H8199" i="75"/>
  <c r="H8200" i="75"/>
  <c r="H8201" i="75"/>
  <c r="H8202" i="75"/>
  <c r="H8203" i="75"/>
  <c r="H8204" i="75"/>
  <c r="H8205" i="75"/>
  <c r="H8206" i="75"/>
  <c r="H8207" i="75"/>
  <c r="H8208" i="75"/>
  <c r="H8209" i="75"/>
  <c r="H8210" i="75"/>
  <c r="H8211" i="75"/>
  <c r="H8212" i="75"/>
  <c r="H8213" i="75"/>
  <c r="H8214" i="75"/>
  <c r="H8215" i="75"/>
  <c r="H8216" i="75"/>
  <c r="H8217" i="75"/>
  <c r="H8218" i="75"/>
  <c r="H8219" i="75"/>
  <c r="H8220" i="75"/>
  <c r="H8221" i="75"/>
  <c r="H8222" i="75"/>
  <c r="H8223" i="75"/>
  <c r="H8224" i="75"/>
  <c r="H8225" i="75"/>
  <c r="H8226" i="75"/>
  <c r="H8227" i="75"/>
  <c r="H8228" i="75"/>
  <c r="H8229" i="75"/>
  <c r="H8230" i="75"/>
  <c r="H8231" i="75"/>
  <c r="H8232" i="75"/>
  <c r="H8233" i="75"/>
  <c r="H8234" i="75"/>
  <c r="H8235" i="75"/>
  <c r="H8236" i="75"/>
  <c r="H8237" i="75"/>
  <c r="H8238" i="75"/>
  <c r="H8239" i="75"/>
  <c r="H8240" i="75"/>
  <c r="H8241" i="75"/>
  <c r="H8242" i="75"/>
  <c r="H8243" i="75"/>
  <c r="H8244" i="75"/>
  <c r="H8245" i="75"/>
  <c r="H8246" i="75"/>
  <c r="H8247" i="75"/>
  <c r="H8248" i="75"/>
  <c r="H8249" i="75"/>
  <c r="H8250" i="75"/>
  <c r="H8251" i="75"/>
  <c r="H8252" i="75"/>
  <c r="H8253" i="75"/>
  <c r="H8254" i="75"/>
  <c r="H8255" i="75"/>
  <c r="H8256" i="75"/>
  <c r="H8257" i="75"/>
  <c r="H8258" i="75"/>
  <c r="H8259" i="75"/>
  <c r="H8260" i="75"/>
  <c r="H8261" i="75"/>
  <c r="H8262" i="75"/>
  <c r="H8263" i="75"/>
  <c r="H8264" i="75"/>
  <c r="H8265" i="75"/>
  <c r="H8266" i="75"/>
  <c r="H8267" i="75"/>
  <c r="H8268" i="75"/>
  <c r="H8269" i="75"/>
  <c r="H8270" i="75"/>
  <c r="H8271" i="75"/>
  <c r="H6732" i="75"/>
  <c r="H6733" i="75"/>
  <c r="H6734" i="75"/>
  <c r="H6735" i="75"/>
  <c r="H6736" i="75"/>
  <c r="H6737" i="75"/>
  <c r="H6738" i="75"/>
  <c r="H6739" i="75"/>
  <c r="H6740" i="75"/>
  <c r="H6741" i="75"/>
  <c r="H6742" i="75"/>
  <c r="H6743" i="75"/>
  <c r="H6744" i="75"/>
  <c r="H6745" i="75"/>
  <c r="H6747" i="75"/>
  <c r="H6748" i="75"/>
  <c r="H6749" i="75"/>
  <c r="H6750" i="75"/>
  <c r="H6751" i="75"/>
  <c r="H6752" i="75"/>
  <c r="H6754" i="75"/>
  <c r="H6755" i="75"/>
  <c r="H6756" i="75"/>
  <c r="H6757" i="75"/>
  <c r="H6758" i="75"/>
  <c r="H6759" i="75"/>
  <c r="H6760" i="75"/>
  <c r="H6761" i="75"/>
  <c r="H6762" i="75"/>
  <c r="H6763" i="75"/>
  <c r="H6764" i="75"/>
  <c r="H6765" i="75"/>
  <c r="H6766" i="75"/>
  <c r="H6767" i="75"/>
  <c r="H6769" i="75"/>
  <c r="H6770" i="75"/>
  <c r="H6771" i="75"/>
  <c r="H6772" i="75"/>
  <c r="H6773" i="75"/>
  <c r="H6774" i="75"/>
  <c r="H6775" i="75"/>
  <c r="H6776" i="75"/>
  <c r="H6777" i="75"/>
  <c r="H6778" i="75"/>
  <c r="H6779" i="75"/>
  <c r="H6780" i="75"/>
  <c r="H6781" i="75"/>
  <c r="H6782" i="75"/>
  <c r="H6783" i="75"/>
  <c r="H6784" i="75"/>
  <c r="H6785" i="75"/>
  <c r="H6786" i="75"/>
  <c r="H6787" i="75"/>
  <c r="H6788" i="75"/>
  <c r="H6789" i="75"/>
  <c r="H6791" i="75"/>
  <c r="H6792" i="75"/>
  <c r="H6793" i="75"/>
  <c r="H6794" i="75"/>
  <c r="H6795" i="75"/>
  <c r="H6796" i="75"/>
  <c r="H6798" i="75"/>
  <c r="H6799" i="75"/>
  <c r="H6800" i="75"/>
  <c r="H6801" i="75"/>
  <c r="H6802" i="75"/>
  <c r="H6803" i="75"/>
  <c r="H6804" i="75"/>
  <c r="H6806" i="75"/>
  <c r="H6807" i="75"/>
  <c r="H6808" i="75"/>
  <c r="H6809" i="75"/>
  <c r="H6810" i="75"/>
  <c r="H6811" i="75"/>
  <c r="H6812" i="75"/>
  <c r="H6813" i="75"/>
  <c r="H6814" i="75"/>
  <c r="H6815" i="75"/>
  <c r="H6816" i="75"/>
  <c r="H6817" i="75"/>
  <c r="H6818" i="75"/>
  <c r="H6822" i="75"/>
  <c r="H6824" i="75"/>
  <c r="H6825" i="75"/>
  <c r="H6826" i="75"/>
  <c r="H6830" i="75"/>
  <c r="H6832" i="75"/>
  <c r="H6834" i="75"/>
  <c r="H6836" i="75"/>
  <c r="H6838" i="75"/>
  <c r="H6839" i="75"/>
  <c r="H6840" i="75"/>
  <c r="H6842" i="75"/>
  <c r="H6843" i="75"/>
  <c r="H6844" i="75"/>
  <c r="H6845" i="75"/>
  <c r="H6846" i="75"/>
  <c r="H6847" i="75"/>
  <c r="H6848" i="75"/>
  <c r="H6850" i="75"/>
  <c r="H6851" i="75"/>
  <c r="H6852" i="75"/>
  <c r="H6853" i="75"/>
  <c r="H6854" i="75"/>
  <c r="H6855" i="75"/>
  <c r="H6856" i="75"/>
  <c r="H6857" i="75"/>
  <c r="H6858" i="75"/>
  <c r="H6859" i="75"/>
  <c r="H6860" i="75"/>
  <c r="H6861" i="75"/>
  <c r="H6862" i="75"/>
  <c r="H6864" i="75"/>
  <c r="H6865" i="75"/>
  <c r="H6866" i="75"/>
  <c r="H6867" i="75"/>
  <c r="H6868" i="75"/>
  <c r="H6869" i="75"/>
  <c r="H6870" i="75"/>
  <c r="H6872" i="75"/>
  <c r="H6873" i="75"/>
  <c r="H6874" i="75"/>
  <c r="H6875" i="75"/>
  <c r="H6876" i="75"/>
  <c r="H6877" i="75"/>
  <c r="H6878" i="75"/>
  <c r="H6879" i="75"/>
  <c r="H6880" i="75"/>
  <c r="H6881" i="75"/>
  <c r="H6882" i="75"/>
  <c r="H6883" i="75"/>
  <c r="H6884" i="75"/>
  <c r="H6886" i="75"/>
  <c r="H6887" i="75"/>
  <c r="H6888" i="75"/>
  <c r="H6889" i="75"/>
  <c r="H6890" i="75"/>
  <c r="H6891" i="75"/>
  <c r="H6892" i="75"/>
  <c r="H6894" i="75"/>
  <c r="H6895" i="75"/>
  <c r="H6896" i="75"/>
  <c r="H6897" i="75"/>
  <c r="H6898" i="75"/>
  <c r="H6899" i="75"/>
  <c r="H6900" i="75"/>
  <c r="H6901" i="75"/>
  <c r="H6902" i="75"/>
  <c r="H6903" i="75"/>
  <c r="H6904" i="75"/>
  <c r="H6905" i="75"/>
  <c r="H6906" i="75"/>
  <c r="H6907" i="75"/>
  <c r="H6908" i="75"/>
  <c r="H6909" i="75"/>
  <c r="H6910" i="75"/>
  <c r="H6911" i="75"/>
  <c r="H6912" i="75"/>
  <c r="H6913" i="75"/>
  <c r="H6914" i="75"/>
  <c r="H6915" i="75"/>
  <c r="H6916" i="75"/>
  <c r="H6917" i="75"/>
  <c r="H6918" i="75"/>
  <c r="H6919" i="75"/>
  <c r="H6920" i="75"/>
  <c r="H6921" i="75"/>
  <c r="H6922" i="75"/>
  <c r="H6923" i="75"/>
  <c r="H6924" i="75"/>
  <c r="H6925" i="75"/>
  <c r="H6926" i="75"/>
  <c r="H6927" i="75"/>
  <c r="H6928" i="75"/>
  <c r="H6929" i="75"/>
  <c r="H6930" i="75"/>
  <c r="H6931" i="75"/>
  <c r="H6932" i="75"/>
  <c r="H6933" i="75"/>
  <c r="H6934" i="75"/>
  <c r="H6935" i="75"/>
  <c r="H6936" i="75"/>
  <c r="H6937" i="75"/>
  <c r="H6938" i="75"/>
  <c r="H6939" i="75"/>
  <c r="H6940" i="75"/>
  <c r="H6941" i="75"/>
  <c r="H6942" i="75"/>
  <c r="H6943" i="75"/>
  <c r="H6944" i="75"/>
  <c r="H6945" i="75"/>
  <c r="H6946" i="75"/>
  <c r="H6947" i="75"/>
  <c r="H6948" i="75"/>
  <c r="H6949" i="75"/>
  <c r="H6950" i="75"/>
  <c r="H6951" i="75"/>
  <c r="H6952" i="75"/>
  <c r="H6953" i="75"/>
  <c r="H6954" i="75"/>
  <c r="H6955" i="75"/>
  <c r="H6956" i="75"/>
  <c r="H6957" i="75"/>
  <c r="H6958" i="75"/>
  <c r="H6959" i="75"/>
  <c r="H6960" i="75"/>
  <c r="H6961" i="75"/>
  <c r="H6962" i="75"/>
  <c r="H6963" i="75"/>
  <c r="H6964" i="75"/>
  <c r="H6965" i="75"/>
  <c r="H6966" i="75"/>
  <c r="H6967" i="75"/>
  <c r="H6968" i="75"/>
  <c r="H6969" i="75"/>
  <c r="H6970" i="75"/>
  <c r="H6971" i="75"/>
  <c r="H6972" i="75"/>
  <c r="H6973" i="75"/>
  <c r="H6974" i="75"/>
  <c r="H6975" i="75"/>
  <c r="H6976" i="75"/>
  <c r="H6977" i="75"/>
  <c r="H6978" i="75"/>
  <c r="H6979" i="75"/>
  <c r="H6980" i="75"/>
  <c r="H6981" i="75"/>
  <c r="H6982" i="75"/>
  <c r="H6983" i="75"/>
  <c r="H6984" i="75"/>
  <c r="H6985" i="75"/>
  <c r="H6986" i="75"/>
  <c r="H6987" i="75"/>
  <c r="H6988" i="75"/>
  <c r="H6989" i="75"/>
  <c r="H6990" i="75"/>
  <c r="H6991" i="75"/>
  <c r="H6992" i="75"/>
  <c r="H6993" i="75"/>
  <c r="H6994" i="75"/>
  <c r="H6995" i="75"/>
  <c r="H6996" i="75"/>
  <c r="H6997" i="75"/>
  <c r="H6998" i="75"/>
  <c r="H6999" i="75"/>
  <c r="H7000" i="75"/>
  <c r="H7001" i="75"/>
  <c r="H7002" i="75"/>
  <c r="H7003" i="75"/>
  <c r="H7004" i="75"/>
  <c r="H7005" i="75"/>
  <c r="H7006" i="75"/>
  <c r="H7007" i="75"/>
  <c r="H7008" i="75"/>
  <c r="H7009" i="75"/>
  <c r="H7010" i="75"/>
  <c r="H7011" i="75"/>
  <c r="H7012" i="75"/>
  <c r="H7013" i="75"/>
  <c r="H7014" i="75"/>
  <c r="H7015" i="75"/>
  <c r="H7016" i="75"/>
  <c r="H7017" i="75"/>
  <c r="H7018" i="75"/>
  <c r="H7019" i="75"/>
  <c r="H7020" i="75"/>
  <c r="H7021" i="75"/>
  <c r="H7022" i="75"/>
  <c r="H7023" i="75"/>
  <c r="H7024" i="75"/>
  <c r="H7025" i="75"/>
  <c r="H7026" i="75"/>
  <c r="H7027" i="75"/>
  <c r="H7028" i="75"/>
  <c r="H7029" i="75"/>
  <c r="H7030" i="75"/>
  <c r="H7031" i="75"/>
  <c r="H7032" i="75"/>
  <c r="H7033" i="75"/>
  <c r="H7034" i="75"/>
  <c r="H7035" i="75"/>
  <c r="H7036" i="75"/>
  <c r="H7037" i="75"/>
  <c r="H7038" i="75"/>
  <c r="H7039" i="75"/>
  <c r="H7040" i="75"/>
  <c r="H7041" i="75"/>
  <c r="H7042" i="75"/>
  <c r="H7043" i="75"/>
  <c r="H7044" i="75"/>
  <c r="H7045" i="75"/>
  <c r="H7046" i="75"/>
  <c r="H7047" i="75"/>
  <c r="H7048" i="75"/>
  <c r="H7049" i="75"/>
  <c r="H7050" i="75"/>
  <c r="H7051" i="75"/>
  <c r="H7052" i="75"/>
  <c r="H7053" i="75"/>
  <c r="H7054" i="75"/>
  <c r="H7055" i="75"/>
  <c r="H7056" i="75"/>
  <c r="H7057" i="75"/>
  <c r="H7058" i="75"/>
  <c r="H7059" i="75"/>
  <c r="H7060" i="75"/>
  <c r="H7061" i="75"/>
  <c r="H7062" i="75"/>
  <c r="H7063" i="75"/>
  <c r="H7064" i="75"/>
  <c r="H7065" i="75"/>
  <c r="H7066" i="75"/>
  <c r="H7067" i="75"/>
  <c r="H7068" i="75"/>
  <c r="H7069" i="75"/>
  <c r="H7070" i="75"/>
  <c r="H7071" i="75"/>
  <c r="H7072" i="75"/>
  <c r="H7073" i="75"/>
  <c r="H7074" i="75"/>
  <c r="H7075" i="75"/>
  <c r="H7076" i="75"/>
  <c r="H7077" i="75"/>
  <c r="H7078" i="75"/>
  <c r="H7079" i="75"/>
  <c r="H7080" i="75"/>
  <c r="H7081" i="75"/>
  <c r="H7082" i="75"/>
  <c r="H7083" i="75"/>
  <c r="H7084" i="75"/>
  <c r="H7085" i="75"/>
  <c r="H7086" i="75"/>
  <c r="H7087" i="75"/>
  <c r="H7088" i="75"/>
  <c r="H7089" i="75"/>
  <c r="H7090" i="75"/>
  <c r="H7091" i="75"/>
  <c r="H7092" i="75"/>
  <c r="H7093" i="75"/>
  <c r="H7094" i="75"/>
  <c r="H7095" i="75"/>
  <c r="H7096" i="75"/>
  <c r="H7097" i="75"/>
  <c r="H7098" i="75"/>
  <c r="H7099" i="75"/>
  <c r="H7100" i="75"/>
  <c r="H7101" i="75"/>
  <c r="H7102" i="75"/>
  <c r="H7103" i="75"/>
  <c r="H7104" i="75"/>
  <c r="H7105" i="75"/>
  <c r="H7106" i="75"/>
  <c r="H7107" i="75"/>
  <c r="H7108" i="75"/>
  <c r="H7109" i="75"/>
  <c r="H7110" i="75"/>
  <c r="H7111" i="75"/>
  <c r="H7112" i="75"/>
  <c r="H7113" i="75"/>
  <c r="H7114" i="75"/>
  <c r="H7115" i="75"/>
  <c r="H7116" i="75"/>
  <c r="H7117" i="75"/>
  <c r="H7118" i="75"/>
  <c r="H7119" i="75"/>
  <c r="H7120" i="75"/>
  <c r="H7121" i="75"/>
  <c r="H7122" i="75"/>
  <c r="H7123" i="75"/>
  <c r="H7124" i="75"/>
  <c r="H7125" i="75"/>
  <c r="H7126" i="75"/>
  <c r="H7127" i="75"/>
  <c r="H7128" i="75"/>
  <c r="H7129" i="75"/>
  <c r="H7130" i="75"/>
  <c r="H7131" i="75"/>
  <c r="H7132" i="75"/>
  <c r="H7133" i="75"/>
  <c r="H7134" i="75"/>
  <c r="H7135" i="75"/>
  <c r="H7136" i="75"/>
  <c r="H7137" i="75"/>
  <c r="H7138" i="75"/>
  <c r="H7139" i="75"/>
  <c r="H7140" i="75"/>
  <c r="H7141" i="75"/>
  <c r="H7143" i="75"/>
  <c r="H7144" i="75"/>
  <c r="H7145" i="75"/>
  <c r="H7146" i="75"/>
  <c r="H7147" i="75"/>
  <c r="H7148" i="75"/>
  <c r="H7149" i="75"/>
  <c r="H7150" i="75"/>
  <c r="H7151" i="75"/>
  <c r="H7152" i="75"/>
  <c r="H7153" i="75"/>
  <c r="H7154" i="75"/>
  <c r="H7155" i="75"/>
  <c r="H7156" i="75"/>
  <c r="H7157" i="75"/>
  <c r="H7158" i="75"/>
  <c r="H7159" i="75"/>
  <c r="H7160" i="75"/>
  <c r="H7161" i="75"/>
  <c r="H7162" i="75"/>
  <c r="H7163" i="75"/>
  <c r="H7165" i="75"/>
  <c r="H7166" i="75"/>
  <c r="H7167" i="75"/>
  <c r="H7168" i="75"/>
  <c r="H7169" i="75"/>
  <c r="H7170" i="75"/>
  <c r="H7171" i="75"/>
  <c r="H7172" i="75"/>
  <c r="H7173" i="75"/>
  <c r="H7174" i="75"/>
  <c r="H7175" i="75"/>
  <c r="H7176" i="75"/>
  <c r="H7177" i="75"/>
  <c r="H7178" i="75"/>
  <c r="H7179" i="75"/>
  <c r="H7180" i="75"/>
  <c r="H7181" i="75"/>
  <c r="H7182" i="75"/>
  <c r="H7183" i="75"/>
  <c r="H7184" i="75"/>
  <c r="H7185" i="75"/>
  <c r="H7187" i="75"/>
  <c r="H7188" i="75"/>
  <c r="H7189" i="75"/>
  <c r="H7190" i="75"/>
  <c r="H7191" i="75"/>
  <c r="H7192" i="75"/>
  <c r="H7193" i="75"/>
  <c r="H7194" i="75"/>
  <c r="H7195" i="75"/>
  <c r="H7196" i="75"/>
  <c r="H7197" i="75"/>
  <c r="H7198" i="75"/>
  <c r="H7199" i="75"/>
  <c r="H7200" i="75"/>
  <c r="H7201" i="75"/>
  <c r="H7202" i="75"/>
  <c r="H7203" i="75"/>
  <c r="H7204" i="75"/>
  <c r="H7205" i="75"/>
  <c r="H7206" i="75"/>
  <c r="H7207" i="75"/>
  <c r="H7209" i="75"/>
  <c r="H7210" i="75"/>
  <c r="H7211" i="75"/>
  <c r="H7212" i="75"/>
  <c r="H7213" i="75"/>
  <c r="H7214" i="75"/>
  <c r="H7215" i="75"/>
  <c r="H7216" i="75"/>
  <c r="H7217" i="75"/>
  <c r="H7218" i="75"/>
  <c r="H7219" i="75"/>
  <c r="H7220" i="75"/>
  <c r="H7221" i="75"/>
  <c r="H7222" i="75"/>
  <c r="H7223" i="75"/>
  <c r="H7224" i="75"/>
  <c r="H7225" i="75"/>
  <c r="H7226" i="75"/>
  <c r="H7227" i="75"/>
  <c r="H7228" i="75"/>
  <c r="H7229" i="75"/>
  <c r="H7231" i="75"/>
  <c r="H7232" i="75"/>
  <c r="H7233" i="75"/>
  <c r="H7234" i="75"/>
  <c r="H7235" i="75"/>
  <c r="H7236" i="75"/>
  <c r="H7237" i="75"/>
  <c r="H7238" i="75"/>
  <c r="H7239" i="75"/>
  <c r="H7240" i="75"/>
  <c r="H7241" i="75"/>
  <c r="H7242" i="75"/>
  <c r="H7243" i="75"/>
  <c r="H7244" i="75"/>
  <c r="H7245" i="75"/>
  <c r="H7246" i="75"/>
  <c r="H7247" i="75"/>
  <c r="H7248" i="75"/>
  <c r="H7249" i="75"/>
  <c r="H7250" i="75"/>
  <c r="H7251" i="75"/>
  <c r="H7253" i="75"/>
  <c r="H7254" i="75"/>
  <c r="H7255" i="75"/>
  <c r="H7256" i="75"/>
  <c r="H7257" i="75"/>
  <c r="H7258" i="75"/>
  <c r="H7259" i="75"/>
  <c r="H7260" i="75"/>
  <c r="H7261" i="75"/>
  <c r="H7262" i="75"/>
  <c r="H7263" i="75"/>
  <c r="H7264" i="75"/>
  <c r="H7265" i="75"/>
  <c r="H7266" i="75"/>
  <c r="H7267" i="75"/>
  <c r="H7268" i="75"/>
  <c r="H7269" i="75"/>
  <c r="H7270" i="75"/>
  <c r="H7271" i="75"/>
  <c r="H7272" i="75"/>
  <c r="H7273" i="75"/>
  <c r="H7275" i="75"/>
  <c r="H7276" i="75"/>
  <c r="H7277" i="75"/>
  <c r="H7278" i="75"/>
  <c r="H7279" i="75"/>
  <c r="H7280" i="75"/>
  <c r="H7281" i="75"/>
  <c r="H7282" i="75"/>
  <c r="H7283" i="75"/>
  <c r="H7284" i="75"/>
  <c r="H7285" i="75"/>
  <c r="H7286" i="75"/>
  <c r="H7287" i="75"/>
  <c r="H7288" i="75"/>
  <c r="H7289" i="75"/>
  <c r="H7290" i="75"/>
  <c r="H7291" i="75"/>
  <c r="H7292" i="75"/>
  <c r="H7293" i="75"/>
  <c r="H7294" i="75"/>
  <c r="H7295" i="75"/>
  <c r="H7297" i="75"/>
  <c r="H7298" i="75"/>
  <c r="H7299" i="75"/>
  <c r="H7300" i="75"/>
  <c r="H7301" i="75"/>
  <c r="H7302" i="75"/>
  <c r="H7303" i="75"/>
  <c r="H7304" i="75"/>
  <c r="H7305" i="75"/>
  <c r="H7306" i="75"/>
  <c r="H7307" i="75"/>
  <c r="H7308" i="75"/>
  <c r="H7309" i="75"/>
  <c r="H7310" i="75"/>
  <c r="H7311" i="75"/>
  <c r="H7312" i="75"/>
  <c r="H7313" i="75"/>
  <c r="H7314" i="75"/>
  <c r="H7315" i="75"/>
  <c r="H7316" i="75"/>
  <c r="H7317" i="75"/>
  <c r="H7319" i="75"/>
  <c r="H7320" i="75"/>
  <c r="H7321" i="75"/>
  <c r="H7322" i="75"/>
  <c r="H7323" i="75"/>
  <c r="H7324" i="75"/>
  <c r="H7325" i="75"/>
  <c r="H7326" i="75"/>
  <c r="H7327" i="75"/>
  <c r="H7328" i="75"/>
  <c r="H7329" i="75"/>
  <c r="H7330" i="75"/>
  <c r="H7331" i="75"/>
  <c r="H7332" i="75"/>
  <c r="H7333" i="75"/>
  <c r="H7334" i="75"/>
  <c r="H7335" i="75"/>
  <c r="H7336" i="75"/>
  <c r="H7337" i="75"/>
  <c r="H7338" i="75"/>
  <c r="H7339" i="75"/>
  <c r="H7341" i="75"/>
  <c r="H7342" i="75"/>
  <c r="H7343" i="75"/>
  <c r="H7344" i="75"/>
  <c r="H7345" i="75"/>
  <c r="H7346" i="75"/>
  <c r="H7347" i="75"/>
  <c r="H7348" i="75"/>
  <c r="H7349" i="75"/>
  <c r="H7350" i="75"/>
  <c r="H7351" i="75"/>
  <c r="H7352" i="75"/>
  <c r="H7353" i="75"/>
  <c r="H7354" i="75"/>
  <c r="H7355" i="75"/>
  <c r="H7356" i="75"/>
  <c r="H7357" i="75"/>
  <c r="H7358" i="75"/>
  <c r="H7359" i="75"/>
  <c r="H7360" i="75"/>
  <c r="H7361" i="75"/>
  <c r="H7363" i="75"/>
  <c r="H7364" i="75"/>
  <c r="H7365" i="75"/>
  <c r="H7366" i="75"/>
  <c r="H7367" i="75"/>
  <c r="H7368" i="75"/>
  <c r="H7370" i="75"/>
  <c r="H7371" i="75"/>
  <c r="H7372" i="75"/>
  <c r="H7373" i="75"/>
  <c r="H7374" i="75"/>
  <c r="H7375" i="75"/>
  <c r="H7376" i="75"/>
  <c r="H7378" i="75"/>
  <c r="H7379" i="75"/>
  <c r="H7380" i="75"/>
  <c r="H7381" i="75"/>
  <c r="H7382" i="75"/>
  <c r="H7383" i="75"/>
  <c r="H7384" i="75"/>
  <c r="H7385" i="75"/>
  <c r="H7386" i="75"/>
  <c r="H7387" i="75"/>
  <c r="H7388" i="75"/>
  <c r="H7389" i="75"/>
  <c r="H7390" i="75"/>
  <c r="H7392" i="75"/>
  <c r="H7393" i="75"/>
  <c r="H7394" i="75"/>
  <c r="H7395" i="75"/>
  <c r="H7396" i="75"/>
  <c r="H7397" i="75"/>
  <c r="H7398" i="75"/>
  <c r="H7400" i="75"/>
  <c r="H7401" i="75"/>
  <c r="H7402" i="75"/>
  <c r="H7403" i="75"/>
  <c r="H7404" i="75"/>
  <c r="H7405" i="75"/>
  <c r="H7406" i="75"/>
  <c r="H7407" i="75"/>
  <c r="H7408" i="75"/>
  <c r="H7409" i="75"/>
  <c r="H7410" i="75"/>
  <c r="H7411" i="75"/>
  <c r="H7412" i="75"/>
  <c r="H7413" i="75"/>
  <c r="H7414" i="75"/>
  <c r="H7415" i="75"/>
  <c r="H7416" i="75"/>
  <c r="H7417" i="75"/>
  <c r="H7418" i="75"/>
  <c r="H7419" i="75"/>
  <c r="H7420" i="75"/>
  <c r="H7421" i="75"/>
  <c r="H7422" i="75"/>
  <c r="H7423" i="75"/>
  <c r="H7424" i="75"/>
  <c r="H7425" i="75"/>
  <c r="H7426" i="75"/>
  <c r="H7427" i="75"/>
  <c r="H7428" i="75"/>
  <c r="H7429" i="75"/>
  <c r="H7430" i="75"/>
  <c r="H7431" i="75"/>
  <c r="H7432" i="75"/>
  <c r="H7433" i="75"/>
  <c r="H7434" i="75"/>
  <c r="H7435" i="75"/>
  <c r="H7436" i="75"/>
  <c r="H7437" i="75"/>
  <c r="H7438" i="75"/>
  <c r="H7439" i="75"/>
  <c r="H7440" i="75"/>
  <c r="H7441" i="75"/>
  <c r="H7442" i="75"/>
  <c r="H7443" i="75"/>
  <c r="H7444" i="75"/>
  <c r="H7445" i="75"/>
  <c r="H7446" i="75"/>
  <c r="H7447" i="75"/>
  <c r="H7448" i="75"/>
  <c r="H7449" i="75"/>
  <c r="H7450" i="75"/>
  <c r="H7451" i="75"/>
  <c r="H7452" i="75"/>
  <c r="H7453" i="75"/>
  <c r="H7454" i="75"/>
  <c r="H7455" i="75"/>
  <c r="H7456" i="75"/>
  <c r="H7457" i="75"/>
  <c r="H7458" i="75"/>
  <c r="H7459" i="75"/>
  <c r="H7460" i="75"/>
  <c r="H7461" i="75"/>
  <c r="H7462" i="75"/>
  <c r="H7463" i="75"/>
  <c r="H7464" i="75"/>
  <c r="H7465" i="75"/>
  <c r="H7466" i="75"/>
  <c r="H7467" i="75"/>
  <c r="H7468" i="75"/>
  <c r="H7469" i="75"/>
  <c r="H7470" i="75"/>
  <c r="H7471" i="75"/>
  <c r="H7472" i="75"/>
  <c r="H7473" i="75"/>
  <c r="H7474" i="75"/>
  <c r="H7475" i="75"/>
  <c r="H7476" i="75"/>
  <c r="H7477" i="75"/>
  <c r="H7478" i="75"/>
  <c r="H7479" i="75"/>
  <c r="H7480" i="75"/>
  <c r="H7481" i="75"/>
  <c r="H7482" i="75"/>
  <c r="H7483" i="75"/>
  <c r="H7484" i="75"/>
  <c r="H7485" i="75"/>
  <c r="H7486" i="75"/>
  <c r="H7487" i="75"/>
  <c r="H7488" i="75"/>
  <c r="H7489" i="75"/>
  <c r="H7490" i="75"/>
  <c r="H7491" i="75"/>
  <c r="H7492" i="75"/>
  <c r="H7493" i="75"/>
  <c r="H7494" i="75"/>
  <c r="H7495" i="75"/>
  <c r="H7496" i="75"/>
  <c r="H7497" i="75"/>
  <c r="H7498" i="75"/>
  <c r="H7499" i="75"/>
  <c r="H7500" i="75"/>
  <c r="H5961" i="75"/>
  <c r="H5962" i="75"/>
  <c r="H5963" i="75"/>
  <c r="H5964" i="75"/>
  <c r="H5965" i="75"/>
  <c r="H5966" i="75"/>
  <c r="H5967" i="75"/>
  <c r="H5968" i="75"/>
  <c r="H5969" i="75"/>
  <c r="H5970" i="75"/>
  <c r="H5971" i="75"/>
  <c r="H5972" i="75"/>
  <c r="H5973" i="75"/>
  <c r="H5974" i="75"/>
  <c r="H5976" i="75"/>
  <c r="H5977" i="75"/>
  <c r="H5978" i="75"/>
  <c r="H5979" i="75"/>
  <c r="H5980" i="75"/>
  <c r="H5981" i="75"/>
  <c r="H5983" i="75"/>
  <c r="H5984" i="75"/>
  <c r="H5985" i="75"/>
  <c r="H5986" i="75"/>
  <c r="H5987" i="75"/>
  <c r="H5988" i="75"/>
  <c r="H5989" i="75"/>
  <c r="H5990" i="75"/>
  <c r="H5991" i="75"/>
  <c r="H5992" i="75"/>
  <c r="H5993" i="75"/>
  <c r="H5994" i="75"/>
  <c r="H5995" i="75"/>
  <c r="H5996" i="75"/>
  <c r="H5998" i="75"/>
  <c r="H5999" i="75"/>
  <c r="H6000" i="75"/>
  <c r="H6001" i="75"/>
  <c r="H6002" i="75"/>
  <c r="H6003" i="75"/>
  <c r="H6004" i="75"/>
  <c r="H6005" i="75"/>
  <c r="H6006" i="75"/>
  <c r="H6007" i="75"/>
  <c r="H6008" i="75"/>
  <c r="H6009" i="75"/>
  <c r="H6010" i="75"/>
  <c r="H6011" i="75"/>
  <c r="H6012" i="75"/>
  <c r="H6013" i="75"/>
  <c r="H6014" i="75"/>
  <c r="H6015" i="75"/>
  <c r="H6016" i="75"/>
  <c r="H6017" i="75"/>
  <c r="H6018" i="75"/>
  <c r="H6020" i="75"/>
  <c r="H6021" i="75"/>
  <c r="H6022" i="75"/>
  <c r="H6023" i="75"/>
  <c r="H6024" i="75"/>
  <c r="H6025" i="75"/>
  <c r="H6027" i="75"/>
  <c r="H6028" i="75"/>
  <c r="H6029" i="75"/>
  <c r="H6030" i="75"/>
  <c r="H6031" i="75"/>
  <c r="H6032" i="75"/>
  <c r="H6033" i="75"/>
  <c r="H6035" i="75"/>
  <c r="H6036" i="75"/>
  <c r="H6037" i="75"/>
  <c r="H6038" i="75"/>
  <c r="H6039" i="75"/>
  <c r="H6040" i="75"/>
  <c r="H6041" i="75"/>
  <c r="H6042" i="75"/>
  <c r="H6043" i="75"/>
  <c r="H6044" i="75"/>
  <c r="H6045" i="75"/>
  <c r="H6046" i="75"/>
  <c r="H6047" i="75"/>
  <c r="H6050" i="75"/>
  <c r="H6051" i="75"/>
  <c r="H6052" i="75"/>
  <c r="H6054" i="75"/>
  <c r="H6058" i="75"/>
  <c r="H6060" i="75"/>
  <c r="H6062" i="75"/>
  <c r="H6064" i="75"/>
  <c r="H6066" i="75"/>
  <c r="H6068" i="75"/>
  <c r="H6071" i="75"/>
  <c r="H6072" i="75"/>
  <c r="H6073" i="75"/>
  <c r="H6074" i="75"/>
  <c r="H6075" i="75"/>
  <c r="H6076" i="75"/>
  <c r="H6077" i="75"/>
  <c r="H6079" i="75"/>
  <c r="H6080" i="75"/>
  <c r="H6081" i="75"/>
  <c r="H6082" i="75"/>
  <c r="H6083" i="75"/>
  <c r="H6084" i="75"/>
  <c r="H6085" i="75"/>
  <c r="H6086" i="75"/>
  <c r="H6087" i="75"/>
  <c r="H6088" i="75"/>
  <c r="H6089" i="75"/>
  <c r="H6090" i="75"/>
  <c r="H6091" i="75"/>
  <c r="H6093" i="75"/>
  <c r="H6094" i="75"/>
  <c r="H6095" i="75"/>
  <c r="H6096" i="75"/>
  <c r="H6097" i="75"/>
  <c r="H6098" i="75"/>
  <c r="H6099" i="75"/>
  <c r="H6101" i="75"/>
  <c r="H6102" i="75"/>
  <c r="H6103" i="75"/>
  <c r="H6104" i="75"/>
  <c r="H6105" i="75"/>
  <c r="H6106" i="75"/>
  <c r="H6107" i="75"/>
  <c r="H6108" i="75"/>
  <c r="H6109" i="75"/>
  <c r="H6110" i="75"/>
  <c r="H6111" i="75"/>
  <c r="H6112" i="75"/>
  <c r="H6113" i="75"/>
  <c r="H6115" i="75"/>
  <c r="H6116" i="75"/>
  <c r="H6117" i="75"/>
  <c r="H6118" i="75"/>
  <c r="H6119" i="75"/>
  <c r="H6120" i="75"/>
  <c r="H6121" i="75"/>
  <c r="H6123" i="75"/>
  <c r="H6124" i="75"/>
  <c r="H6125" i="75"/>
  <c r="H6126" i="75"/>
  <c r="H6127" i="75"/>
  <c r="H6128" i="75"/>
  <c r="H6129" i="75"/>
  <c r="H6130" i="75"/>
  <c r="H6131" i="75"/>
  <c r="H6132" i="75"/>
  <c r="H6133" i="75"/>
  <c r="H6134" i="75"/>
  <c r="H6135" i="75"/>
  <c r="H6136" i="75"/>
  <c r="H6137" i="75"/>
  <c r="H6138" i="75"/>
  <c r="H6139" i="75"/>
  <c r="H6140" i="75"/>
  <c r="H6141" i="75"/>
  <c r="H6142" i="75"/>
  <c r="H6143" i="75"/>
  <c r="H6144" i="75"/>
  <c r="H6145" i="75"/>
  <c r="H6146" i="75"/>
  <c r="H6147" i="75"/>
  <c r="H6148" i="75"/>
  <c r="H6149" i="75"/>
  <c r="H6150" i="75"/>
  <c r="H6151" i="75"/>
  <c r="H6152" i="75"/>
  <c r="H6153" i="75"/>
  <c r="H6154" i="75"/>
  <c r="H6155" i="75"/>
  <c r="H6156" i="75"/>
  <c r="H6157" i="75"/>
  <c r="H6158" i="75"/>
  <c r="H6159" i="75"/>
  <c r="H6160" i="75"/>
  <c r="H6161" i="75"/>
  <c r="H6162" i="75"/>
  <c r="H6163" i="75"/>
  <c r="H6164" i="75"/>
  <c r="H6165" i="75"/>
  <c r="H6166" i="75"/>
  <c r="H6167" i="75"/>
  <c r="H6168" i="75"/>
  <c r="H6169" i="75"/>
  <c r="H6170" i="75"/>
  <c r="H6171" i="75"/>
  <c r="H6172" i="75"/>
  <c r="H6173" i="75"/>
  <c r="H6174" i="75"/>
  <c r="H6175" i="75"/>
  <c r="H6176" i="75"/>
  <c r="H6177" i="75"/>
  <c r="H6178" i="75"/>
  <c r="H6179" i="75"/>
  <c r="H6180" i="75"/>
  <c r="H6181" i="75"/>
  <c r="H6182" i="75"/>
  <c r="H6183" i="75"/>
  <c r="H6184" i="75"/>
  <c r="H6185" i="75"/>
  <c r="H6186" i="75"/>
  <c r="H6187" i="75"/>
  <c r="H6188" i="75"/>
  <c r="H6189" i="75"/>
  <c r="H6190" i="75"/>
  <c r="H6191" i="75"/>
  <c r="H6192" i="75"/>
  <c r="H6193" i="75"/>
  <c r="H6194" i="75"/>
  <c r="H6195" i="75"/>
  <c r="H6196" i="75"/>
  <c r="H6197" i="75"/>
  <c r="H6198" i="75"/>
  <c r="H6199" i="75"/>
  <c r="H6200" i="75"/>
  <c r="H6201" i="75"/>
  <c r="H6202" i="75"/>
  <c r="H6203" i="75"/>
  <c r="H6204" i="75"/>
  <c r="H6205" i="75"/>
  <c r="H6206" i="75"/>
  <c r="H6207" i="75"/>
  <c r="H6208" i="75"/>
  <c r="H6209" i="75"/>
  <c r="H6210" i="75"/>
  <c r="H6211" i="75"/>
  <c r="H6212" i="75"/>
  <c r="H6213" i="75"/>
  <c r="H6214" i="75"/>
  <c r="H6215" i="75"/>
  <c r="H6216" i="75"/>
  <c r="H6217" i="75"/>
  <c r="H6218" i="75"/>
  <c r="H6219" i="75"/>
  <c r="H6220" i="75"/>
  <c r="H6221" i="75"/>
  <c r="H6222" i="75"/>
  <c r="H6223" i="75"/>
  <c r="H6224" i="75"/>
  <c r="H6225" i="75"/>
  <c r="H6226" i="75"/>
  <c r="H6227" i="75"/>
  <c r="H6228" i="75"/>
  <c r="H6229" i="75"/>
  <c r="H6230" i="75"/>
  <c r="H6231" i="75"/>
  <c r="H6232" i="75"/>
  <c r="H6233" i="75"/>
  <c r="H6234" i="75"/>
  <c r="H6235" i="75"/>
  <c r="H6236" i="75"/>
  <c r="H6237" i="75"/>
  <c r="H6238" i="75"/>
  <c r="H6239" i="75"/>
  <c r="H6240" i="75"/>
  <c r="H6241" i="75"/>
  <c r="H6242" i="75"/>
  <c r="H6243" i="75"/>
  <c r="H6244" i="75"/>
  <c r="H6245" i="75"/>
  <c r="H6246" i="75"/>
  <c r="H6247" i="75"/>
  <c r="H6248" i="75"/>
  <c r="H6249" i="75"/>
  <c r="H6250" i="75"/>
  <c r="H6251" i="75"/>
  <c r="H6252" i="75"/>
  <c r="H6253" i="75"/>
  <c r="H6254" i="75"/>
  <c r="H6255" i="75"/>
  <c r="H6256" i="75"/>
  <c r="H6257" i="75"/>
  <c r="H6258" i="75"/>
  <c r="H6259" i="75"/>
  <c r="H6260" i="75"/>
  <c r="H6261" i="75"/>
  <c r="H6262" i="75"/>
  <c r="H6263" i="75"/>
  <c r="H6264" i="75"/>
  <c r="H6265" i="75"/>
  <c r="H6266" i="75"/>
  <c r="H6267" i="75"/>
  <c r="H6268" i="75"/>
  <c r="H6269" i="75"/>
  <c r="H6270" i="75"/>
  <c r="H6271" i="75"/>
  <c r="H6272" i="75"/>
  <c r="H6273" i="75"/>
  <c r="H6274" i="75"/>
  <c r="H6275" i="75"/>
  <c r="H6276" i="75"/>
  <c r="H6277" i="75"/>
  <c r="H6278" i="75"/>
  <c r="H6279" i="75"/>
  <c r="H6280" i="75"/>
  <c r="H6281" i="75"/>
  <c r="H6282" i="75"/>
  <c r="H6283" i="75"/>
  <c r="H6284" i="75"/>
  <c r="H6285" i="75"/>
  <c r="H6286" i="75"/>
  <c r="H6287" i="75"/>
  <c r="H6288" i="75"/>
  <c r="H6289" i="75"/>
  <c r="H6290" i="75"/>
  <c r="H6291" i="75"/>
  <c r="H6292" i="75"/>
  <c r="H6293" i="75"/>
  <c r="H6294" i="75"/>
  <c r="H6295" i="75"/>
  <c r="H6296" i="75"/>
  <c r="H6297" i="75"/>
  <c r="H6298" i="75"/>
  <c r="H6299" i="75"/>
  <c r="H6300" i="75"/>
  <c r="H6301" i="75"/>
  <c r="H6302" i="75"/>
  <c r="H6303" i="75"/>
  <c r="H6304" i="75"/>
  <c r="H6305" i="75"/>
  <c r="H6306" i="75"/>
  <c r="H6307" i="75"/>
  <c r="H6308" i="75"/>
  <c r="H6309" i="75"/>
  <c r="H6310" i="75"/>
  <c r="H6311" i="75"/>
  <c r="H6312" i="75"/>
  <c r="H6313" i="75"/>
  <c r="H6314" i="75"/>
  <c r="H6315" i="75"/>
  <c r="H6316" i="75"/>
  <c r="H6317" i="75"/>
  <c r="H6318" i="75"/>
  <c r="H6319" i="75"/>
  <c r="H6320" i="75"/>
  <c r="H6321" i="75"/>
  <c r="H6322" i="75"/>
  <c r="H6323" i="75"/>
  <c r="H6324" i="75"/>
  <c r="H6325" i="75"/>
  <c r="H6326" i="75"/>
  <c r="H6327" i="75"/>
  <c r="H6328" i="75"/>
  <c r="H6329" i="75"/>
  <c r="H6330" i="75"/>
  <c r="H6331" i="75"/>
  <c r="H6332" i="75"/>
  <c r="H6333" i="75"/>
  <c r="H6334" i="75"/>
  <c r="H6335" i="75"/>
  <c r="H6336" i="75"/>
  <c r="H6337" i="75"/>
  <c r="H6338" i="75"/>
  <c r="H6339" i="75"/>
  <c r="H6340" i="75"/>
  <c r="H6341" i="75"/>
  <c r="H6342" i="75"/>
  <c r="H6343" i="75"/>
  <c r="H6344" i="75"/>
  <c r="H6345" i="75"/>
  <c r="H6346" i="75"/>
  <c r="H6347" i="75"/>
  <c r="H6348" i="75"/>
  <c r="H6349" i="75"/>
  <c r="H6350" i="75"/>
  <c r="H6351" i="75"/>
  <c r="H6352" i="75"/>
  <c r="H6353" i="75"/>
  <c r="H6354" i="75"/>
  <c r="H6355" i="75"/>
  <c r="H6356" i="75"/>
  <c r="H6357" i="75"/>
  <c r="H6358" i="75"/>
  <c r="H6359" i="75"/>
  <c r="H6360" i="75"/>
  <c r="H6361" i="75"/>
  <c r="H6362" i="75"/>
  <c r="H6363" i="75"/>
  <c r="H6364" i="75"/>
  <c r="H6365" i="75"/>
  <c r="H6366" i="75"/>
  <c r="H6367" i="75"/>
  <c r="H6368" i="75"/>
  <c r="H6369" i="75"/>
  <c r="H6370" i="75"/>
  <c r="H6372" i="75"/>
  <c r="H6373" i="75"/>
  <c r="H6374" i="75"/>
  <c r="H6375" i="75"/>
  <c r="H6376" i="75"/>
  <c r="H6377" i="75"/>
  <c r="H6378" i="75"/>
  <c r="H6379" i="75"/>
  <c r="H6380" i="75"/>
  <c r="H6381" i="75"/>
  <c r="H6382" i="75"/>
  <c r="H6383" i="75"/>
  <c r="H6384" i="75"/>
  <c r="H6385" i="75"/>
  <c r="H6386" i="75"/>
  <c r="H6387" i="75"/>
  <c r="H6388" i="75"/>
  <c r="H6389" i="75"/>
  <c r="H6390" i="75"/>
  <c r="H6391" i="75"/>
  <c r="H6392" i="75"/>
  <c r="H6394" i="75"/>
  <c r="H6395" i="75"/>
  <c r="H6396" i="75"/>
  <c r="H6397" i="75"/>
  <c r="H6398" i="75"/>
  <c r="H6399" i="75"/>
  <c r="H6400" i="75"/>
  <c r="H6401" i="75"/>
  <c r="H6402" i="75"/>
  <c r="H6403" i="75"/>
  <c r="H6404" i="75"/>
  <c r="H6405" i="75"/>
  <c r="H6406" i="75"/>
  <c r="H6407" i="75"/>
  <c r="H6408" i="75"/>
  <c r="H6409" i="75"/>
  <c r="H6410" i="75"/>
  <c r="H6411" i="75"/>
  <c r="H6412" i="75"/>
  <c r="H6413" i="75"/>
  <c r="H6414" i="75"/>
  <c r="H6416" i="75"/>
  <c r="H6417" i="75"/>
  <c r="H6418" i="75"/>
  <c r="H6419" i="75"/>
  <c r="H6420" i="75"/>
  <c r="H6421" i="75"/>
  <c r="H6422" i="75"/>
  <c r="H6423" i="75"/>
  <c r="H6424" i="75"/>
  <c r="H6425" i="75"/>
  <c r="H6426" i="75"/>
  <c r="H6427" i="75"/>
  <c r="H6428" i="75"/>
  <c r="H6429" i="75"/>
  <c r="H6430" i="75"/>
  <c r="H6431" i="75"/>
  <c r="H6432" i="75"/>
  <c r="H6433" i="75"/>
  <c r="H6434" i="75"/>
  <c r="H6435" i="75"/>
  <c r="H6436" i="75"/>
  <c r="H6438" i="75"/>
  <c r="H6439" i="75"/>
  <c r="H6440" i="75"/>
  <c r="H6441" i="75"/>
  <c r="H6442" i="75"/>
  <c r="H6443" i="75"/>
  <c r="H6444" i="75"/>
  <c r="H6445" i="75"/>
  <c r="H6446" i="75"/>
  <c r="H6447" i="75"/>
  <c r="H6448" i="75"/>
  <c r="H6449" i="75"/>
  <c r="H6450" i="75"/>
  <c r="H6451" i="75"/>
  <c r="H6452" i="75"/>
  <c r="H6453" i="75"/>
  <c r="H6454" i="75"/>
  <c r="H6455" i="75"/>
  <c r="H6456" i="75"/>
  <c r="H6457" i="75"/>
  <c r="H6458" i="75"/>
  <c r="H6460" i="75"/>
  <c r="H6461" i="75"/>
  <c r="H6462" i="75"/>
  <c r="H6463" i="75"/>
  <c r="H6464" i="75"/>
  <c r="H6465" i="75"/>
  <c r="H6466" i="75"/>
  <c r="H6467" i="75"/>
  <c r="H6468" i="75"/>
  <c r="H6469" i="75"/>
  <c r="H6470" i="75"/>
  <c r="H6471" i="75"/>
  <c r="H6472" i="75"/>
  <c r="H6473" i="75"/>
  <c r="H6474" i="75"/>
  <c r="H6475" i="75"/>
  <c r="H6476" i="75"/>
  <c r="H6477" i="75"/>
  <c r="H6478" i="75"/>
  <c r="H6479" i="75"/>
  <c r="H6480" i="75"/>
  <c r="H6482" i="75"/>
  <c r="H6483" i="75"/>
  <c r="H6484" i="75"/>
  <c r="H6485" i="75"/>
  <c r="H6486" i="75"/>
  <c r="H6487" i="75"/>
  <c r="H6488" i="75"/>
  <c r="H6489" i="75"/>
  <c r="H6490" i="75"/>
  <c r="H6491" i="75"/>
  <c r="H6492" i="75"/>
  <c r="H6493" i="75"/>
  <c r="H6494" i="75"/>
  <c r="H6495" i="75"/>
  <c r="H6496" i="75"/>
  <c r="H6497" i="75"/>
  <c r="H6498" i="75"/>
  <c r="H6499" i="75"/>
  <c r="H6500" i="75"/>
  <c r="H6501" i="75"/>
  <c r="H6502" i="75"/>
  <c r="H6504" i="75"/>
  <c r="H6505" i="75"/>
  <c r="H6506" i="75"/>
  <c r="H6507" i="75"/>
  <c r="H6508" i="75"/>
  <c r="H6509" i="75"/>
  <c r="H6510" i="75"/>
  <c r="H6511" i="75"/>
  <c r="H6512" i="75"/>
  <c r="H6513" i="75"/>
  <c r="H6514" i="75"/>
  <c r="H6515" i="75"/>
  <c r="H6516" i="75"/>
  <c r="H6517" i="75"/>
  <c r="H6518" i="75"/>
  <c r="H6519" i="75"/>
  <c r="H6520" i="75"/>
  <c r="H6521" i="75"/>
  <c r="H6522" i="75"/>
  <c r="H6523" i="75"/>
  <c r="H6524" i="75"/>
  <c r="H6526" i="75"/>
  <c r="H6527" i="75"/>
  <c r="H6528" i="75"/>
  <c r="H6529" i="75"/>
  <c r="H6530" i="75"/>
  <c r="H6531" i="75"/>
  <c r="H6532" i="75"/>
  <c r="H6533" i="75"/>
  <c r="H6534" i="75"/>
  <c r="H6535" i="75"/>
  <c r="H6536" i="75"/>
  <c r="H6537" i="75"/>
  <c r="H6538" i="75"/>
  <c r="H6539" i="75"/>
  <c r="H6540" i="75"/>
  <c r="H6541" i="75"/>
  <c r="H6542" i="75"/>
  <c r="H6543" i="75"/>
  <c r="H6544" i="75"/>
  <c r="H6545" i="75"/>
  <c r="H6546" i="75"/>
  <c r="H6548" i="75"/>
  <c r="H6549" i="75"/>
  <c r="H6550" i="75"/>
  <c r="H6551" i="75"/>
  <c r="H6552" i="75"/>
  <c r="H6553" i="75"/>
  <c r="H6554" i="75"/>
  <c r="H6555" i="75"/>
  <c r="H6556" i="75"/>
  <c r="H6557" i="75"/>
  <c r="H6558" i="75"/>
  <c r="H6559" i="75"/>
  <c r="H6560" i="75"/>
  <c r="H6561" i="75"/>
  <c r="H6562" i="75"/>
  <c r="H6563" i="75"/>
  <c r="H6564" i="75"/>
  <c r="H6565" i="75"/>
  <c r="H6566" i="75"/>
  <c r="H6567" i="75"/>
  <c r="H6568" i="75"/>
  <c r="H6570" i="75"/>
  <c r="H6571" i="75"/>
  <c r="H6572" i="75"/>
  <c r="H6573" i="75"/>
  <c r="H6574" i="75"/>
  <c r="H6575" i="75"/>
  <c r="H6576" i="75"/>
  <c r="H6577" i="75"/>
  <c r="H6578" i="75"/>
  <c r="H6579" i="75"/>
  <c r="H6580" i="75"/>
  <c r="H6581" i="75"/>
  <c r="H6582" i="75"/>
  <c r="H6583" i="75"/>
  <c r="H6584" i="75"/>
  <c r="H6585" i="75"/>
  <c r="H6586" i="75"/>
  <c r="H6587" i="75"/>
  <c r="H6588" i="75"/>
  <c r="H6589" i="75"/>
  <c r="H6590" i="75"/>
  <c r="H6592" i="75"/>
  <c r="H6593" i="75"/>
  <c r="H6594" i="75"/>
  <c r="H6595" i="75"/>
  <c r="H6596" i="75"/>
  <c r="H6597" i="75"/>
  <c r="H6599" i="75"/>
  <c r="H6600" i="75"/>
  <c r="H6601" i="75"/>
  <c r="H6602" i="75"/>
  <c r="H6603" i="75"/>
  <c r="H6604" i="75"/>
  <c r="H6605" i="75"/>
  <c r="H6607" i="75"/>
  <c r="H6608" i="75"/>
  <c r="H6609" i="75"/>
  <c r="H6610" i="75"/>
  <c r="H6611" i="75"/>
  <c r="H6612" i="75"/>
  <c r="H6613" i="75"/>
  <c r="H6614" i="75"/>
  <c r="H6615" i="75"/>
  <c r="H6616" i="75"/>
  <c r="H6617" i="75"/>
  <c r="H6618" i="75"/>
  <c r="H6619" i="75"/>
  <c r="H6621" i="75"/>
  <c r="H6622" i="75"/>
  <c r="H6623" i="75"/>
  <c r="H6624" i="75"/>
  <c r="H6625" i="75"/>
  <c r="H6626" i="75"/>
  <c r="H6627" i="75"/>
  <c r="H6629" i="75"/>
  <c r="H6630" i="75"/>
  <c r="H6631" i="75"/>
  <c r="H6632" i="75"/>
  <c r="H6633" i="75"/>
  <c r="H6634" i="75"/>
  <c r="H6635" i="75"/>
  <c r="H6636" i="75"/>
  <c r="H6637" i="75"/>
  <c r="H6638" i="75"/>
  <c r="H6639" i="75"/>
  <c r="H6640" i="75"/>
  <c r="H6641" i="75"/>
  <c r="H6642" i="75"/>
  <c r="H6643" i="75"/>
  <c r="H6644" i="75"/>
  <c r="H6645" i="75"/>
  <c r="H6646" i="75"/>
  <c r="H6647" i="75"/>
  <c r="H6648" i="75"/>
  <c r="H6649" i="75"/>
  <c r="H6650" i="75"/>
  <c r="H6651" i="75"/>
  <c r="H6652" i="75"/>
  <c r="H6653" i="75"/>
  <c r="H6654" i="75"/>
  <c r="H6655" i="75"/>
  <c r="H6656" i="75"/>
  <c r="H6657" i="75"/>
  <c r="H6658" i="75"/>
  <c r="H6659" i="75"/>
  <c r="H6660" i="75"/>
  <c r="H6661" i="75"/>
  <c r="H6662" i="75"/>
  <c r="H6663" i="75"/>
  <c r="H6664" i="75"/>
  <c r="H6665" i="75"/>
  <c r="H6666" i="75"/>
  <c r="H6667" i="75"/>
  <c r="H6668" i="75"/>
  <c r="H6669" i="75"/>
  <c r="H6670" i="75"/>
  <c r="H6671" i="75"/>
  <c r="H6672" i="75"/>
  <c r="H6673" i="75"/>
  <c r="H6674" i="75"/>
  <c r="H6675" i="75"/>
  <c r="H6676" i="75"/>
  <c r="H6677" i="75"/>
  <c r="H6678" i="75"/>
  <c r="H6679" i="75"/>
  <c r="H6680" i="75"/>
  <c r="H6681" i="75"/>
  <c r="H6682" i="75"/>
  <c r="H6683" i="75"/>
  <c r="H6684" i="75"/>
  <c r="H6685" i="75"/>
  <c r="H6686" i="75"/>
  <c r="H6687" i="75"/>
  <c r="H6688" i="75"/>
  <c r="H6689" i="75"/>
  <c r="H6690" i="75"/>
  <c r="H6691" i="75"/>
  <c r="H6692" i="75"/>
  <c r="H6693" i="75"/>
  <c r="H6694" i="75"/>
  <c r="H6695" i="75"/>
  <c r="H6696" i="75"/>
  <c r="H6697" i="75"/>
  <c r="H6698" i="75"/>
  <c r="H6699" i="75"/>
  <c r="H6700" i="75"/>
  <c r="H6701" i="75"/>
  <c r="H6702" i="75"/>
  <c r="H6703" i="75"/>
  <c r="H6704" i="75"/>
  <c r="H6705" i="75"/>
  <c r="H6706" i="75"/>
  <c r="H6707" i="75"/>
  <c r="H6708" i="75"/>
  <c r="H6709" i="75"/>
  <c r="H6710" i="75"/>
  <c r="H6711" i="75"/>
  <c r="H6712" i="75"/>
  <c r="H6713" i="75"/>
  <c r="H6714" i="75"/>
  <c r="H6715" i="75"/>
  <c r="H6716" i="75"/>
  <c r="H6717" i="75"/>
  <c r="H6718" i="75"/>
  <c r="H6719" i="75"/>
  <c r="H6720" i="75"/>
  <c r="H6721" i="75"/>
  <c r="H6722" i="75"/>
  <c r="H6723" i="75"/>
  <c r="H6724" i="75"/>
  <c r="H6725" i="75"/>
  <c r="H6726" i="75"/>
  <c r="H6727" i="75"/>
  <c r="H6728" i="75"/>
  <c r="H6729" i="75"/>
  <c r="AB21" i="33"/>
  <c r="H5914" i="75" s="1"/>
  <c r="P23" i="33"/>
  <c r="H5949" i="75" s="1"/>
  <c r="AB21" i="32"/>
  <c r="H5856" i="75" s="1"/>
  <c r="P23" i="32"/>
  <c r="H5891" i="75" s="1"/>
  <c r="AB21" i="31"/>
  <c r="H5798" i="75" s="1"/>
  <c r="P23" i="31"/>
  <c r="H5833" i="75" s="1"/>
  <c r="H5736" i="75"/>
  <c r="H5737" i="75"/>
  <c r="H5738" i="75"/>
  <c r="H5739" i="75"/>
  <c r="H5740" i="75"/>
  <c r="H5741" i="75"/>
  <c r="H5742" i="75"/>
  <c r="H5743" i="75"/>
  <c r="H5744" i="75"/>
  <c r="H5745" i="75"/>
  <c r="H5746" i="75"/>
  <c r="H5747" i="75"/>
  <c r="H5748" i="75"/>
  <c r="H5749" i="75"/>
  <c r="H5750" i="75"/>
  <c r="H5751" i="75"/>
  <c r="H5752" i="75"/>
  <c r="H5753" i="75"/>
  <c r="H5754" i="75"/>
  <c r="H5755" i="75"/>
  <c r="H5756" i="75"/>
  <c r="H5757" i="75"/>
  <c r="H5758" i="75"/>
  <c r="H5759" i="75"/>
  <c r="H5760" i="75"/>
  <c r="H5761" i="75"/>
  <c r="H5762" i="75"/>
  <c r="H5763" i="75"/>
  <c r="H5764" i="75"/>
  <c r="H5765" i="75"/>
  <c r="H5766" i="75"/>
  <c r="H5767" i="75"/>
  <c r="H5768" i="75"/>
  <c r="H5769" i="75"/>
  <c r="H5770" i="75"/>
  <c r="H5771" i="75"/>
  <c r="H5772" i="75"/>
  <c r="H5773" i="75"/>
  <c r="H5774" i="75"/>
  <c r="H5775" i="75"/>
  <c r="H5776" i="75"/>
  <c r="H5777" i="75"/>
  <c r="H5778" i="75"/>
  <c r="H5779" i="75"/>
  <c r="H5780" i="75"/>
  <c r="H5782" i="75"/>
  <c r="H5783" i="75"/>
  <c r="H5784" i="75"/>
  <c r="H5685" i="75"/>
  <c r="H5686" i="75"/>
  <c r="H5687" i="75"/>
  <c r="H5688" i="75"/>
  <c r="H5689" i="75"/>
  <c r="H5690" i="75"/>
  <c r="H5691" i="75"/>
  <c r="H5692" i="75"/>
  <c r="H5693" i="75"/>
  <c r="H5694" i="75"/>
  <c r="H5695" i="75"/>
  <c r="H5696" i="75"/>
  <c r="H5697" i="75"/>
  <c r="H5698" i="75"/>
  <c r="H5699" i="75"/>
  <c r="H5700" i="75"/>
  <c r="H5701" i="75"/>
  <c r="H5702" i="75"/>
  <c r="H5703" i="75"/>
  <c r="H5704" i="75"/>
  <c r="H5705" i="75"/>
  <c r="H5706" i="75"/>
  <c r="H5707" i="75"/>
  <c r="H5708" i="75"/>
  <c r="H5709" i="75"/>
  <c r="H5710" i="75"/>
  <c r="H5711" i="75"/>
  <c r="H5712" i="75"/>
  <c r="H5713" i="75"/>
  <c r="H5714" i="75"/>
  <c r="H5715" i="75"/>
  <c r="H5716" i="75"/>
  <c r="H5717" i="75"/>
  <c r="H5718" i="75"/>
  <c r="H5719" i="75"/>
  <c r="H5720" i="75"/>
  <c r="H5721" i="75"/>
  <c r="H5722" i="75"/>
  <c r="H5723" i="75"/>
  <c r="H5724" i="75"/>
  <c r="H5725" i="75"/>
  <c r="H5726" i="75"/>
  <c r="H5727" i="75"/>
  <c r="H5728" i="75"/>
  <c r="H5729" i="75"/>
  <c r="H5731" i="75"/>
  <c r="H5732" i="75"/>
  <c r="H5733" i="75"/>
  <c r="Q22" i="28"/>
  <c r="H5634" i="75" s="1"/>
  <c r="R22" i="28"/>
  <c r="H5635" i="75" s="1"/>
  <c r="S22" i="28"/>
  <c r="H5636" i="75" s="1"/>
  <c r="T22" i="28"/>
  <c r="H5637" i="75" s="1"/>
  <c r="U22" i="28"/>
  <c r="H5638" i="75" s="1"/>
  <c r="V22" i="28"/>
  <c r="W22" i="28"/>
  <c r="X22" i="28"/>
  <c r="H5641" i="75" s="1"/>
  <c r="Y22" i="28"/>
  <c r="H5642" i="75" s="1"/>
  <c r="Z22" i="28"/>
  <c r="AA22" i="28"/>
  <c r="H5644" i="75" s="1"/>
  <c r="AB22" i="28"/>
  <c r="H5645" i="75" s="1"/>
  <c r="AC22" i="28"/>
  <c r="AD22" i="28"/>
  <c r="AE22" i="28"/>
  <c r="AF22" i="28"/>
  <c r="AG22" i="28"/>
  <c r="AH22" i="28"/>
  <c r="AI22" i="28"/>
  <c r="AJ22" i="28"/>
  <c r="AK22" i="28"/>
  <c r="AL22" i="28"/>
  <c r="AM22" i="28"/>
  <c r="AN22" i="28"/>
  <c r="AO22" i="28"/>
  <c r="AP22" i="28"/>
  <c r="AQ22" i="28"/>
  <c r="AR22" i="28"/>
  <c r="AS22" i="28"/>
  <c r="AT22" i="28"/>
  <c r="AU22" i="28"/>
  <c r="AV22" i="28"/>
  <c r="AW22" i="28"/>
  <c r="AX22" i="28"/>
  <c r="AY22" i="28"/>
  <c r="AZ22" i="28"/>
  <c r="P23" i="28"/>
  <c r="H5680" i="75" s="1"/>
  <c r="P24" i="28"/>
  <c r="H5681" i="75" s="1"/>
  <c r="H5639" i="75"/>
  <c r="H5640" i="75"/>
  <c r="H5643" i="75"/>
  <c r="H5646" i="75"/>
  <c r="H5647" i="75"/>
  <c r="H5648" i="75"/>
  <c r="H5649" i="75"/>
  <c r="H5650" i="75"/>
  <c r="H5651" i="75"/>
  <c r="H5652" i="75"/>
  <c r="H5653" i="75"/>
  <c r="H5654" i="75"/>
  <c r="H5655" i="75"/>
  <c r="H5656" i="75"/>
  <c r="H5657" i="75"/>
  <c r="H5658" i="75"/>
  <c r="H5659" i="75"/>
  <c r="H5660" i="75"/>
  <c r="H5661" i="75"/>
  <c r="H5662" i="75"/>
  <c r="H5663" i="75"/>
  <c r="H5664" i="75"/>
  <c r="H5665" i="75"/>
  <c r="H5666" i="75"/>
  <c r="H5667" i="75"/>
  <c r="H5668" i="75"/>
  <c r="H5669" i="75"/>
  <c r="H5481" i="75"/>
  <c r="H5482" i="75"/>
  <c r="H5483" i="75"/>
  <c r="H5463" i="75"/>
  <c r="H5464" i="75"/>
  <c r="H5465" i="75"/>
  <c r="H5445" i="75"/>
  <c r="H5446" i="75"/>
  <c r="H5447" i="75"/>
  <c r="S27" i="73"/>
  <c r="H14805" i="75" s="1"/>
  <c r="R27" i="73"/>
  <c r="H14804" i="75" s="1"/>
  <c r="A15036" i="75"/>
  <c r="A14379" i="75"/>
  <c r="A14380" i="75"/>
  <c r="A11495" i="75"/>
  <c r="A11494" i="75"/>
  <c r="A11493" i="75"/>
  <c r="A11492" i="75"/>
  <c r="A11491" i="75"/>
  <c r="A11490" i="75"/>
  <c r="A11489" i="75"/>
  <c r="A11488" i="75"/>
  <c r="A11487" i="75"/>
  <c r="A11486" i="75"/>
  <c r="A11485" i="75"/>
  <c r="A11484" i="75"/>
  <c r="A11483" i="75"/>
  <c r="A11482" i="75"/>
  <c r="A11481" i="75"/>
  <c r="A11480" i="75"/>
  <c r="A11479" i="75"/>
  <c r="A11478" i="75"/>
  <c r="A11477" i="75"/>
  <c r="A11476" i="75"/>
  <c r="A11475" i="75"/>
  <c r="A11474" i="75"/>
  <c r="A11473" i="75"/>
  <c r="A11472" i="75"/>
  <c r="A11471" i="75"/>
  <c r="A11470" i="75"/>
  <c r="A11469" i="75"/>
  <c r="A11468" i="75"/>
  <c r="A11467" i="75"/>
  <c r="A11466" i="75"/>
  <c r="A11465" i="75"/>
  <c r="A11464" i="75"/>
  <c r="A11463" i="75"/>
  <c r="A11462" i="75"/>
  <c r="A11461" i="75"/>
  <c r="A11460" i="75"/>
  <c r="A11459" i="75"/>
  <c r="A11458" i="75"/>
  <c r="A11457" i="75"/>
  <c r="A11456" i="75"/>
  <c r="A11455" i="75"/>
  <c r="A11454" i="75"/>
  <c r="A11453" i="75"/>
  <c r="A11452" i="75"/>
  <c r="A11451" i="75"/>
  <c r="A11450" i="75"/>
  <c r="A11449" i="75"/>
  <c r="A11448" i="75"/>
  <c r="A11447" i="75"/>
  <c r="A11446" i="75"/>
  <c r="A11445" i="75"/>
  <c r="A11444" i="75"/>
  <c r="A11443" i="75"/>
  <c r="A11442" i="75"/>
  <c r="A11441" i="75"/>
  <c r="A11440" i="75"/>
  <c r="A11439" i="75"/>
  <c r="A11438" i="75"/>
  <c r="A11437" i="75"/>
  <c r="A11436" i="75"/>
  <c r="A11435" i="75"/>
  <c r="A11434" i="75"/>
  <c r="A11433" i="75"/>
  <c r="A11432" i="75"/>
  <c r="A11431" i="75"/>
  <c r="A11430" i="75"/>
  <c r="A11429" i="75"/>
  <c r="A11428" i="75"/>
  <c r="A11427" i="75"/>
  <c r="A11426" i="75"/>
  <c r="A11425" i="75"/>
  <c r="A11424" i="75"/>
  <c r="A11423" i="75"/>
  <c r="A11422" i="75"/>
  <c r="A11421" i="75"/>
  <c r="A11420" i="75"/>
  <c r="A11419" i="75"/>
  <c r="A11418" i="75"/>
  <c r="A11417" i="75"/>
  <c r="A11416" i="75"/>
  <c r="A11415" i="75"/>
  <c r="A11414" i="75"/>
  <c r="A11413" i="75"/>
  <c r="A11412" i="75"/>
  <c r="A11411" i="75"/>
  <c r="A11410" i="75"/>
  <c r="A11409" i="75"/>
  <c r="A11408" i="75"/>
  <c r="A11407" i="75"/>
  <c r="A11406" i="75"/>
  <c r="A11405" i="75"/>
  <c r="A11404" i="75"/>
  <c r="A11403" i="75"/>
  <c r="A11402" i="75"/>
  <c r="A11401" i="75"/>
  <c r="A11400" i="75"/>
  <c r="A11399" i="75"/>
  <c r="A11398" i="75"/>
  <c r="A11397" i="75"/>
  <c r="A11396" i="75"/>
  <c r="A11395" i="75"/>
  <c r="A11394" i="75"/>
  <c r="A11393" i="75"/>
  <c r="A11392" i="75"/>
  <c r="A11391" i="75"/>
  <c r="A11390" i="75"/>
  <c r="A11389" i="75"/>
  <c r="A11388" i="75"/>
  <c r="A11387" i="75"/>
  <c r="A11386" i="75"/>
  <c r="A11385" i="75"/>
  <c r="A11384" i="75"/>
  <c r="A11383" i="75"/>
  <c r="A11382" i="75"/>
  <c r="A11381" i="75"/>
  <c r="A11380" i="75"/>
  <c r="A11379" i="75"/>
  <c r="A11378" i="75"/>
  <c r="A11377" i="75"/>
  <c r="A11376" i="75"/>
  <c r="A10880" i="75"/>
  <c r="A10879" i="75"/>
  <c r="A10878" i="75"/>
  <c r="A10877" i="75"/>
  <c r="A10876" i="75"/>
  <c r="A10875" i="75"/>
  <c r="A10874" i="75"/>
  <c r="A10873" i="75"/>
  <c r="A10872" i="75"/>
  <c r="A10871" i="75"/>
  <c r="A10870" i="75"/>
  <c r="A10869" i="75"/>
  <c r="A10868" i="75"/>
  <c r="A10867" i="75"/>
  <c r="A10866" i="75"/>
  <c r="A10865" i="75"/>
  <c r="A10864" i="75"/>
  <c r="A10863" i="75"/>
  <c r="A10862" i="75"/>
  <c r="A10861" i="75"/>
  <c r="A10860" i="75"/>
  <c r="A10859" i="75"/>
  <c r="A10858" i="75"/>
  <c r="A10857" i="75"/>
  <c r="A10856" i="75"/>
  <c r="A10855" i="75"/>
  <c r="A10854" i="75"/>
  <c r="A10853" i="75"/>
  <c r="A10852" i="75"/>
  <c r="A10851" i="75"/>
  <c r="A10850" i="75"/>
  <c r="A10849" i="75"/>
  <c r="A10848" i="75"/>
  <c r="A10847" i="75"/>
  <c r="A10846" i="75"/>
  <c r="A10845" i="75"/>
  <c r="A10844" i="75"/>
  <c r="A10843" i="75"/>
  <c r="A10842" i="75"/>
  <c r="A10841" i="75"/>
  <c r="A10840" i="75"/>
  <c r="A10839" i="75"/>
  <c r="A10838" i="75"/>
  <c r="A10837" i="75"/>
  <c r="A10836" i="75"/>
  <c r="A10835" i="75"/>
  <c r="A10834" i="75"/>
  <c r="A10833" i="75"/>
  <c r="A10832" i="75"/>
  <c r="A10831" i="75"/>
  <c r="A10830" i="75"/>
  <c r="A10829" i="75"/>
  <c r="A10828" i="75"/>
  <c r="A10827" i="75"/>
  <c r="A10826" i="75"/>
  <c r="A10825" i="75"/>
  <c r="A10824" i="75"/>
  <c r="A10823" i="75"/>
  <c r="A10822" i="75"/>
  <c r="A10821" i="75"/>
  <c r="A10820" i="75"/>
  <c r="A10819" i="75"/>
  <c r="A10818" i="75"/>
  <c r="A10817" i="75"/>
  <c r="A10816" i="75"/>
  <c r="A10815" i="75"/>
  <c r="A10814" i="75"/>
  <c r="A10813" i="75"/>
  <c r="A10812" i="75"/>
  <c r="A10811" i="75"/>
  <c r="A10810" i="75"/>
  <c r="A10809" i="75"/>
  <c r="A10808" i="75"/>
  <c r="A10807" i="75"/>
  <c r="A10806" i="75"/>
  <c r="A10805" i="75"/>
  <c r="A10804" i="75"/>
  <c r="A10803" i="75"/>
  <c r="A10802" i="75"/>
  <c r="A10801" i="75"/>
  <c r="A10800" i="75"/>
  <c r="A10799" i="75"/>
  <c r="A10798" i="75"/>
  <c r="A10797" i="75"/>
  <c r="A10796" i="75"/>
  <c r="A10795" i="75"/>
  <c r="A10794" i="75"/>
  <c r="A10793" i="75"/>
  <c r="A10792" i="75"/>
  <c r="A10791" i="75"/>
  <c r="A10790" i="75"/>
  <c r="A10789" i="75"/>
  <c r="A10788" i="75"/>
  <c r="A10787" i="75"/>
  <c r="A10786" i="75"/>
  <c r="A10785" i="75"/>
  <c r="A10784" i="75"/>
  <c r="A10783" i="75"/>
  <c r="A10782" i="75"/>
  <c r="A10781" i="75"/>
  <c r="A10780" i="75"/>
  <c r="A10779" i="75"/>
  <c r="A10778" i="75"/>
  <c r="A10777" i="75"/>
  <c r="A10776" i="75"/>
  <c r="A10775" i="75"/>
  <c r="A10774" i="75"/>
  <c r="A10773" i="75"/>
  <c r="A10772" i="75"/>
  <c r="A10771" i="75"/>
  <c r="A10770" i="75"/>
  <c r="A10769" i="75"/>
  <c r="A10768" i="75"/>
  <c r="A10767" i="75"/>
  <c r="A10766" i="75"/>
  <c r="A10765" i="75"/>
  <c r="A10764" i="75"/>
  <c r="A10763" i="75"/>
  <c r="A10762" i="75"/>
  <c r="A10761" i="75"/>
  <c r="A10147" i="75"/>
  <c r="A10148" i="75"/>
  <c r="A10149" i="75"/>
  <c r="A10150" i="75"/>
  <c r="A10151" i="75"/>
  <c r="A10152" i="75"/>
  <c r="A10153" i="75"/>
  <c r="A10154" i="75"/>
  <c r="A10155" i="75"/>
  <c r="A10156" i="75"/>
  <c r="A10157" i="75"/>
  <c r="A10158" i="75"/>
  <c r="A10159" i="75"/>
  <c r="A10160" i="75"/>
  <c r="A10161" i="75"/>
  <c r="A10162" i="75"/>
  <c r="A10163" i="75"/>
  <c r="A10164" i="75"/>
  <c r="A10165" i="75"/>
  <c r="A10166" i="75"/>
  <c r="A10167" i="75"/>
  <c r="A10168" i="75"/>
  <c r="A10169" i="75"/>
  <c r="A10170" i="75"/>
  <c r="A10171" i="75"/>
  <c r="A10172" i="75"/>
  <c r="A10173" i="75"/>
  <c r="A10174" i="75"/>
  <c r="A10175" i="75"/>
  <c r="A10176" i="75"/>
  <c r="A10177" i="75"/>
  <c r="A10178" i="75"/>
  <c r="A10179" i="75"/>
  <c r="A10180" i="75"/>
  <c r="A10181" i="75"/>
  <c r="A10182" i="75"/>
  <c r="A10183" i="75"/>
  <c r="A10184" i="75"/>
  <c r="A10185" i="75"/>
  <c r="A10186" i="75"/>
  <c r="A10187" i="75"/>
  <c r="A10188" i="75"/>
  <c r="A10189" i="75"/>
  <c r="A10190" i="75"/>
  <c r="A10191" i="75"/>
  <c r="A10192" i="75"/>
  <c r="A10193" i="75"/>
  <c r="A10194" i="75"/>
  <c r="A10195" i="75"/>
  <c r="A10196" i="75"/>
  <c r="A10197" i="75"/>
  <c r="A10198" i="75"/>
  <c r="A10199" i="75"/>
  <c r="A10200" i="75"/>
  <c r="A10201" i="75"/>
  <c r="A10202" i="75"/>
  <c r="A10203" i="75"/>
  <c r="A10204" i="75"/>
  <c r="A10205" i="75"/>
  <c r="A10206" i="75"/>
  <c r="A10207" i="75"/>
  <c r="A10208" i="75"/>
  <c r="A10209" i="75"/>
  <c r="A10210" i="75"/>
  <c r="A10211" i="75"/>
  <c r="A10212" i="75"/>
  <c r="A10213" i="75"/>
  <c r="A10214" i="75"/>
  <c r="A10215" i="75"/>
  <c r="A10216" i="75"/>
  <c r="A10217" i="75"/>
  <c r="A10218" i="75"/>
  <c r="A10219" i="75"/>
  <c r="A10220" i="75"/>
  <c r="A10221" i="75"/>
  <c r="A10222" i="75"/>
  <c r="A10223" i="75"/>
  <c r="A10224" i="75"/>
  <c r="A10225" i="75"/>
  <c r="A10226" i="75"/>
  <c r="A10227" i="75"/>
  <c r="A10228" i="75"/>
  <c r="A10229" i="75"/>
  <c r="A10230" i="75"/>
  <c r="A10231" i="75"/>
  <c r="A10232" i="75"/>
  <c r="A10233" i="75"/>
  <c r="A10234" i="75"/>
  <c r="A10235" i="75"/>
  <c r="A10236" i="75"/>
  <c r="A10237" i="75"/>
  <c r="A10238" i="75"/>
  <c r="A10239" i="75"/>
  <c r="A10240" i="75"/>
  <c r="A10241" i="75"/>
  <c r="A10242" i="75"/>
  <c r="A10243" i="75"/>
  <c r="A10244" i="75"/>
  <c r="A10245" i="75"/>
  <c r="A10246" i="75"/>
  <c r="A10247" i="75"/>
  <c r="A10248" i="75"/>
  <c r="A10249" i="75"/>
  <c r="A10250" i="75"/>
  <c r="A10251" i="75"/>
  <c r="A10252" i="75"/>
  <c r="A10253" i="75"/>
  <c r="A10254" i="75"/>
  <c r="A10255" i="75"/>
  <c r="A10256" i="75"/>
  <c r="A10257" i="75"/>
  <c r="A10258" i="75"/>
  <c r="A10259" i="75"/>
  <c r="A10260" i="75"/>
  <c r="A10261" i="75"/>
  <c r="A10262" i="75"/>
  <c r="A10263" i="75"/>
  <c r="A10264" i="75"/>
  <c r="A10265" i="75"/>
  <c r="A10146" i="75"/>
  <c r="A9650" i="75"/>
  <c r="A9649" i="75"/>
  <c r="A9648" i="75"/>
  <c r="A9647" i="75"/>
  <c r="A9646" i="75"/>
  <c r="A9645" i="75"/>
  <c r="A9644" i="75"/>
  <c r="A9643" i="75"/>
  <c r="A9642" i="75"/>
  <c r="A9641" i="75"/>
  <c r="A9640" i="75"/>
  <c r="A9639" i="75"/>
  <c r="A9638" i="75"/>
  <c r="A9637" i="75"/>
  <c r="A9636" i="75"/>
  <c r="A9635" i="75"/>
  <c r="A9629" i="75"/>
  <c r="A9628" i="75"/>
  <c r="A9627" i="75"/>
  <c r="A9626" i="75"/>
  <c r="A9625" i="75"/>
  <c r="A9624" i="75"/>
  <c r="A9623" i="75"/>
  <c r="A9622" i="75"/>
  <c r="A9621" i="75"/>
  <c r="A9620" i="75"/>
  <c r="A9619" i="75"/>
  <c r="A9618" i="75"/>
  <c r="A9617" i="75"/>
  <c r="A9616" i="75"/>
  <c r="A9615" i="75"/>
  <c r="A9614" i="75"/>
  <c r="A9593" i="75"/>
  <c r="A9594" i="75"/>
  <c r="A9595" i="75"/>
  <c r="A9596" i="75"/>
  <c r="A9597" i="75"/>
  <c r="A9598" i="75"/>
  <c r="A9599" i="75"/>
  <c r="A9600" i="75"/>
  <c r="A9601" i="75"/>
  <c r="A9602" i="75"/>
  <c r="A9603" i="75"/>
  <c r="A9604" i="75"/>
  <c r="A9605" i="75"/>
  <c r="A9606" i="75"/>
  <c r="A9607" i="75"/>
  <c r="A9608" i="75"/>
  <c r="Q27" i="74"/>
  <c r="Q26" i="74" s="1"/>
  <c r="Q21" i="74" s="1"/>
  <c r="S27" i="74"/>
  <c r="S26" i="74"/>
  <c r="S21" i="74" s="1"/>
  <c r="U27" i="74"/>
  <c r="W27" i="74"/>
  <c r="W26" i="74" s="1"/>
  <c r="Y27" i="74"/>
  <c r="Y26" i="74"/>
  <c r="Y21" i="74" s="1"/>
  <c r="AA27" i="74"/>
  <c r="AA26" i="74" s="1"/>
  <c r="AA21" i="74" s="1"/>
  <c r="AC27" i="74"/>
  <c r="AE27" i="74"/>
  <c r="AE26" i="74" s="1"/>
  <c r="AG27" i="74"/>
  <c r="AG26" i="74" s="1"/>
  <c r="AG21" i="74" s="1"/>
  <c r="AI27" i="74"/>
  <c r="AI26" i="74" s="1"/>
  <c r="AI21" i="74" s="1"/>
  <c r="P22" i="74"/>
  <c r="P60" i="74"/>
  <c r="P61" i="74"/>
  <c r="R27" i="74"/>
  <c r="H15082" i="75" s="1"/>
  <c r="T27" i="74"/>
  <c r="H15084" i="75" s="1"/>
  <c r="V27" i="74"/>
  <c r="H15086" i="75" s="1"/>
  <c r="X27" i="74"/>
  <c r="H15088" i="75" s="1"/>
  <c r="Z27" i="74"/>
  <c r="H15090" i="75" s="1"/>
  <c r="AB27" i="74"/>
  <c r="H15092" i="75" s="1"/>
  <c r="AD27" i="74"/>
  <c r="H15094" i="75" s="1"/>
  <c r="AF27" i="74"/>
  <c r="H15096" i="75" s="1"/>
  <c r="AH27" i="74"/>
  <c r="H15098" i="75" s="1"/>
  <c r="AJ27" i="74"/>
  <c r="H15100" i="75" s="1"/>
  <c r="P48" i="74"/>
  <c r="P49" i="74"/>
  <c r="P53" i="74"/>
  <c r="P54" i="74"/>
  <c r="P55" i="74"/>
  <c r="P56" i="74"/>
  <c r="P57" i="74"/>
  <c r="P58" i="74"/>
  <c r="P59" i="74"/>
  <c r="P28" i="74"/>
  <c r="P29" i="74"/>
  <c r="P30" i="74"/>
  <c r="P31" i="74"/>
  <c r="P32" i="74"/>
  <c r="P33" i="74"/>
  <c r="P34" i="74"/>
  <c r="P35" i="74"/>
  <c r="P36" i="74"/>
  <c r="P37" i="74"/>
  <c r="P38" i="74"/>
  <c r="P42" i="74"/>
  <c r="P43" i="74"/>
  <c r="P44" i="74"/>
  <c r="P45" i="74"/>
  <c r="P46" i="74"/>
  <c r="P47" i="74"/>
  <c r="P23" i="74"/>
  <c r="P24" i="74"/>
  <c r="P25" i="74"/>
  <c r="P39" i="74"/>
  <c r="P40" i="74"/>
  <c r="P41" i="74"/>
  <c r="P50" i="74"/>
  <c r="P51" i="74"/>
  <c r="P52" i="74"/>
  <c r="P62" i="74"/>
  <c r="P63" i="74"/>
  <c r="P64" i="74"/>
  <c r="P65" i="74"/>
  <c r="P67" i="74"/>
  <c r="P66" i="74"/>
  <c r="P68" i="74"/>
  <c r="A12798" i="75"/>
  <c r="A12797" i="75"/>
  <c r="A12796" i="75"/>
  <c r="A12795" i="75"/>
  <c r="R21" i="76"/>
  <c r="Q21" i="76"/>
  <c r="P21" i="76"/>
  <c r="A9391" i="75"/>
  <c r="A9392" i="75"/>
  <c r="A9042" i="75"/>
  <c r="A9041" i="75"/>
  <c r="A9040" i="75"/>
  <c r="A9039" i="75"/>
  <c r="A9038" i="75"/>
  <c r="A9037" i="75"/>
  <c r="A9036" i="75"/>
  <c r="A9035" i="75"/>
  <c r="A9034" i="75"/>
  <c r="A9033" i="75"/>
  <c r="A9032" i="75"/>
  <c r="A9031" i="75"/>
  <c r="A9030" i="75"/>
  <c r="A9029" i="75"/>
  <c r="A9028" i="75"/>
  <c r="A9027" i="75"/>
  <c r="A9026" i="75"/>
  <c r="A9025" i="75"/>
  <c r="A9024" i="75"/>
  <c r="A9023" i="75"/>
  <c r="A9022" i="75"/>
  <c r="A9021" i="75"/>
  <c r="A9020" i="75"/>
  <c r="A9019" i="75"/>
  <c r="A9018" i="75"/>
  <c r="A9017" i="75"/>
  <c r="A9016" i="75"/>
  <c r="A9015" i="75"/>
  <c r="A9014" i="75"/>
  <c r="A9013" i="75"/>
  <c r="A9012" i="75"/>
  <c r="A9011" i="75"/>
  <c r="A9010" i="75"/>
  <c r="A9009" i="75"/>
  <c r="A9008" i="75"/>
  <c r="A9007" i="75"/>
  <c r="A9006" i="75"/>
  <c r="A9005" i="75"/>
  <c r="A9004" i="75"/>
  <c r="A9003" i="75"/>
  <c r="A9002" i="75"/>
  <c r="A9001" i="75"/>
  <c r="A9000" i="75"/>
  <c r="A8999" i="75"/>
  <c r="A8998" i="75"/>
  <c r="A8997" i="75"/>
  <c r="A8996" i="75"/>
  <c r="A8995" i="75"/>
  <c r="A8994" i="75"/>
  <c r="A8993" i="75"/>
  <c r="A8992" i="75"/>
  <c r="A8991" i="75"/>
  <c r="A8990" i="75"/>
  <c r="A8989" i="75"/>
  <c r="A8988" i="75"/>
  <c r="A8987" i="75"/>
  <c r="A8986" i="75"/>
  <c r="A8985" i="75"/>
  <c r="A8984" i="75"/>
  <c r="A8983" i="75"/>
  <c r="A8982" i="75"/>
  <c r="A8981" i="75"/>
  <c r="A8980" i="75"/>
  <c r="A8979" i="75"/>
  <c r="A8978" i="75"/>
  <c r="A8977" i="75"/>
  <c r="A8976" i="75"/>
  <c r="A8975" i="75"/>
  <c r="A8974" i="75"/>
  <c r="A8973" i="75"/>
  <c r="A8972" i="75"/>
  <c r="A8971" i="75"/>
  <c r="A8970" i="75"/>
  <c r="A8969" i="75"/>
  <c r="A8968" i="75"/>
  <c r="A8967" i="75"/>
  <c r="A8966" i="75"/>
  <c r="A8965" i="75"/>
  <c r="A8964" i="75"/>
  <c r="A8963" i="75"/>
  <c r="A8962" i="75"/>
  <c r="A8961" i="75"/>
  <c r="A8960" i="75"/>
  <c r="A8959" i="75"/>
  <c r="A8958" i="75"/>
  <c r="A8957" i="75"/>
  <c r="A8956" i="75"/>
  <c r="A8955" i="75"/>
  <c r="A8954" i="75"/>
  <c r="A8953" i="75"/>
  <c r="A8952" i="75"/>
  <c r="A8951" i="75"/>
  <c r="A8950" i="75"/>
  <c r="A8949" i="75"/>
  <c r="A8948" i="75"/>
  <c r="A8947" i="75"/>
  <c r="A8946" i="75"/>
  <c r="A8945" i="75"/>
  <c r="A8944" i="75"/>
  <c r="A8943" i="75"/>
  <c r="A8942" i="75"/>
  <c r="A8941" i="75"/>
  <c r="A8940" i="75"/>
  <c r="A8939" i="75"/>
  <c r="A8938" i="75"/>
  <c r="A8937" i="75"/>
  <c r="A8936" i="75"/>
  <c r="A8935" i="75"/>
  <c r="A8934" i="75"/>
  <c r="A8933" i="75"/>
  <c r="A8932" i="75"/>
  <c r="A8931" i="75"/>
  <c r="A8930" i="75"/>
  <c r="A8929" i="75"/>
  <c r="A8928" i="75"/>
  <c r="A8927" i="75"/>
  <c r="A8926" i="75"/>
  <c r="A8925" i="75"/>
  <c r="A8924" i="75"/>
  <c r="A8923" i="75"/>
  <c r="A8922" i="75"/>
  <c r="A8921" i="75"/>
  <c r="A8920" i="75"/>
  <c r="A8919" i="75"/>
  <c r="A8918" i="75"/>
  <c r="A8917" i="75"/>
  <c r="A8916" i="75"/>
  <c r="A8915" i="75"/>
  <c r="A8914" i="75"/>
  <c r="A8913" i="75"/>
  <c r="A8912" i="75"/>
  <c r="A8911" i="75"/>
  <c r="A8910" i="75"/>
  <c r="A8909" i="75"/>
  <c r="A8908" i="75"/>
  <c r="A8907" i="75"/>
  <c r="A8906" i="75"/>
  <c r="A8905" i="75"/>
  <c r="A8904" i="75"/>
  <c r="A8903" i="75"/>
  <c r="A8902" i="75"/>
  <c r="A8901" i="75"/>
  <c r="A8900" i="75"/>
  <c r="A8899" i="75"/>
  <c r="A8898" i="75"/>
  <c r="A8897" i="75"/>
  <c r="A8896" i="75"/>
  <c r="A8895" i="75"/>
  <c r="A8894" i="75"/>
  <c r="A8893" i="75"/>
  <c r="A8892" i="75"/>
  <c r="A8891" i="75"/>
  <c r="A8890" i="75"/>
  <c r="A8889" i="75"/>
  <c r="A8888" i="75"/>
  <c r="A8887" i="75"/>
  <c r="A8886" i="75"/>
  <c r="A8885" i="75"/>
  <c r="A8884" i="75"/>
  <c r="A8883" i="75"/>
  <c r="A8882" i="75"/>
  <c r="A8881" i="75"/>
  <c r="A8880" i="75"/>
  <c r="A8879" i="75"/>
  <c r="A8878" i="75"/>
  <c r="A8877" i="75"/>
  <c r="A8876" i="75"/>
  <c r="A8875" i="75"/>
  <c r="A8874" i="75"/>
  <c r="A8873" i="75"/>
  <c r="A8872" i="75"/>
  <c r="A8871" i="75"/>
  <c r="A8870" i="75"/>
  <c r="A8869" i="75"/>
  <c r="A8868" i="75"/>
  <c r="A8867" i="75"/>
  <c r="A8866" i="75"/>
  <c r="A8865" i="75"/>
  <c r="A8864" i="75"/>
  <c r="A8863" i="75"/>
  <c r="A8862" i="75"/>
  <c r="A8861" i="75"/>
  <c r="A8860" i="75"/>
  <c r="A8859" i="75"/>
  <c r="A8858" i="75"/>
  <c r="A8857" i="75"/>
  <c r="A8856" i="75"/>
  <c r="A8855" i="75"/>
  <c r="A8854" i="75"/>
  <c r="A8853" i="75"/>
  <c r="A8852" i="75"/>
  <c r="A8851" i="75"/>
  <c r="A8850" i="75"/>
  <c r="A8849" i="75"/>
  <c r="A8848" i="75"/>
  <c r="A8847" i="75"/>
  <c r="A8846" i="75"/>
  <c r="A8845" i="75"/>
  <c r="A8844" i="75"/>
  <c r="A8843" i="75"/>
  <c r="A8842" i="75"/>
  <c r="A8841" i="75"/>
  <c r="A8840" i="75"/>
  <c r="A8839" i="75"/>
  <c r="A8838" i="75"/>
  <c r="A8837" i="75"/>
  <c r="A8836" i="75"/>
  <c r="A8835" i="75"/>
  <c r="A8834" i="75"/>
  <c r="A8833" i="75"/>
  <c r="A8832" i="75"/>
  <c r="A8831" i="75"/>
  <c r="A8830" i="75"/>
  <c r="A8829" i="75"/>
  <c r="A8828" i="75"/>
  <c r="A8827" i="75"/>
  <c r="A8826" i="75"/>
  <c r="A8825" i="75"/>
  <c r="A8824" i="75"/>
  <c r="A8823" i="75"/>
  <c r="A8822" i="75"/>
  <c r="A8821" i="75"/>
  <c r="A8820" i="75"/>
  <c r="A8819" i="75"/>
  <c r="A8818" i="75"/>
  <c r="A8817" i="75"/>
  <c r="A8816" i="75"/>
  <c r="A8815" i="75"/>
  <c r="A8814" i="75"/>
  <c r="A8813" i="75"/>
  <c r="A8812" i="75"/>
  <c r="A8811" i="75"/>
  <c r="A8810" i="75"/>
  <c r="A8809" i="75"/>
  <c r="A8808" i="75"/>
  <c r="A8807" i="75"/>
  <c r="A8806" i="75"/>
  <c r="A8805" i="75"/>
  <c r="A8804" i="75"/>
  <c r="A8803" i="75"/>
  <c r="A8802" i="75"/>
  <c r="A8801" i="75"/>
  <c r="A8800" i="75"/>
  <c r="A8799" i="75"/>
  <c r="A8798" i="75"/>
  <c r="A8797" i="75"/>
  <c r="A8796" i="75"/>
  <c r="A8795" i="75"/>
  <c r="A8794" i="75"/>
  <c r="A8793" i="75"/>
  <c r="A8792" i="75"/>
  <c r="A8791" i="75"/>
  <c r="A8790" i="75"/>
  <c r="A8789" i="75"/>
  <c r="A8788" i="75"/>
  <c r="A8787" i="75"/>
  <c r="A8786" i="75"/>
  <c r="A8785" i="75"/>
  <c r="A8784" i="75"/>
  <c r="A8783" i="75"/>
  <c r="A8782" i="75"/>
  <c r="A8781" i="75"/>
  <c r="A8780" i="75"/>
  <c r="A8779" i="75"/>
  <c r="A8778" i="75"/>
  <c r="A8777" i="75"/>
  <c r="A8776" i="75"/>
  <c r="A8775" i="75"/>
  <c r="A8774" i="75"/>
  <c r="A8773" i="75"/>
  <c r="A8772" i="75"/>
  <c r="A8771" i="75"/>
  <c r="A8770" i="75"/>
  <c r="A8769" i="75"/>
  <c r="A8768" i="75"/>
  <c r="A8767" i="75"/>
  <c r="A8766" i="75"/>
  <c r="A8765" i="75"/>
  <c r="A8764" i="75"/>
  <c r="A8763" i="75"/>
  <c r="A8762" i="75"/>
  <c r="A8761" i="75"/>
  <c r="A8760" i="75"/>
  <c r="A8759" i="75"/>
  <c r="A8758" i="75"/>
  <c r="A8757" i="75"/>
  <c r="A8756" i="75"/>
  <c r="A8755" i="75"/>
  <c r="A8754" i="75"/>
  <c r="A8753" i="75"/>
  <c r="A8752" i="75"/>
  <c r="A8751" i="75"/>
  <c r="A8750" i="75"/>
  <c r="A8749" i="75"/>
  <c r="A8748" i="75"/>
  <c r="A8747" i="75"/>
  <c r="A8746" i="75"/>
  <c r="A8745" i="75"/>
  <c r="A8744" i="75"/>
  <c r="A8743" i="75"/>
  <c r="A8742" i="75"/>
  <c r="A8741" i="75"/>
  <c r="A8740" i="75"/>
  <c r="A8739" i="75"/>
  <c r="A8738" i="75"/>
  <c r="A8737" i="75"/>
  <c r="A8736" i="75"/>
  <c r="A8735" i="75"/>
  <c r="A8734" i="75"/>
  <c r="A8733" i="75"/>
  <c r="A8732" i="75"/>
  <c r="A8731" i="75"/>
  <c r="A8730" i="75"/>
  <c r="A8729" i="75"/>
  <c r="A8728" i="75"/>
  <c r="A8727" i="75"/>
  <c r="A8726" i="75"/>
  <c r="A8725" i="75"/>
  <c r="A8724" i="75"/>
  <c r="A8723" i="75"/>
  <c r="A8722" i="75"/>
  <c r="A8721" i="75"/>
  <c r="A8720" i="75"/>
  <c r="A8719" i="75"/>
  <c r="A8718" i="75"/>
  <c r="A8717" i="75"/>
  <c r="A8716" i="75"/>
  <c r="A8715" i="75"/>
  <c r="A8714" i="75"/>
  <c r="A8713" i="75"/>
  <c r="A8712" i="75"/>
  <c r="A8711" i="75"/>
  <c r="A8710" i="75"/>
  <c r="A8709" i="75"/>
  <c r="A8708" i="75"/>
  <c r="A8707" i="75"/>
  <c r="A8706" i="75"/>
  <c r="A8705" i="75"/>
  <c r="A8704" i="75"/>
  <c r="A8703" i="75"/>
  <c r="A8702" i="75"/>
  <c r="A8701" i="75"/>
  <c r="A8700" i="75"/>
  <c r="A8699" i="75"/>
  <c r="A8698" i="75"/>
  <c r="A8697" i="75"/>
  <c r="A8696" i="75"/>
  <c r="A8695" i="75"/>
  <c r="A8694" i="75"/>
  <c r="A8693" i="75"/>
  <c r="A8692" i="75"/>
  <c r="A8691" i="75"/>
  <c r="A8690" i="75"/>
  <c r="A8689" i="75"/>
  <c r="A8688" i="75"/>
  <c r="A8687" i="75"/>
  <c r="A8686" i="75"/>
  <c r="A8685" i="75"/>
  <c r="A8684" i="75"/>
  <c r="A8683" i="75"/>
  <c r="A8682" i="75"/>
  <c r="A8681" i="75"/>
  <c r="A8680" i="75"/>
  <c r="A8679" i="75"/>
  <c r="A8678" i="75"/>
  <c r="A8677" i="75"/>
  <c r="A8676" i="75"/>
  <c r="A8675" i="75"/>
  <c r="A8674" i="75"/>
  <c r="A8673" i="75"/>
  <c r="A8672" i="75"/>
  <c r="A8671" i="75"/>
  <c r="A8670" i="75"/>
  <c r="A8669" i="75"/>
  <c r="A8271" i="75"/>
  <c r="A8270" i="75"/>
  <c r="A8269" i="75"/>
  <c r="A8268" i="75"/>
  <c r="A8267" i="75"/>
  <c r="A8266" i="75"/>
  <c r="A8265" i="75"/>
  <c r="A8264" i="75"/>
  <c r="A8263" i="75"/>
  <c r="A8262" i="75"/>
  <c r="A8261" i="75"/>
  <c r="A8260" i="75"/>
  <c r="A8259" i="75"/>
  <c r="A8258" i="75"/>
  <c r="A8257" i="75"/>
  <c r="A8256" i="75"/>
  <c r="A8255" i="75"/>
  <c r="A8254" i="75"/>
  <c r="A8253" i="75"/>
  <c r="A8252" i="75"/>
  <c r="A8251" i="75"/>
  <c r="A8250" i="75"/>
  <c r="A8249" i="75"/>
  <c r="A8248" i="75"/>
  <c r="A8247" i="75"/>
  <c r="A8246" i="75"/>
  <c r="A8245" i="75"/>
  <c r="A8244" i="75"/>
  <c r="A8243" i="75"/>
  <c r="A8242" i="75"/>
  <c r="A8241" i="75"/>
  <c r="A8240" i="75"/>
  <c r="A8239" i="75"/>
  <c r="A8238" i="75"/>
  <c r="A8237" i="75"/>
  <c r="A8236" i="75"/>
  <c r="A8235" i="75"/>
  <c r="A8234" i="75"/>
  <c r="A8233" i="75"/>
  <c r="A8232" i="75"/>
  <c r="A8231" i="75"/>
  <c r="A8230" i="75"/>
  <c r="A8229" i="75"/>
  <c r="A8228" i="75"/>
  <c r="A8227" i="75"/>
  <c r="A8226" i="75"/>
  <c r="A8225" i="75"/>
  <c r="A8224" i="75"/>
  <c r="A8223" i="75"/>
  <c r="A8222" i="75"/>
  <c r="A8221" i="75"/>
  <c r="A8220" i="75"/>
  <c r="A8219" i="75"/>
  <c r="A8218" i="75"/>
  <c r="A8217" i="75"/>
  <c r="A8216" i="75"/>
  <c r="A8215" i="75"/>
  <c r="A8214" i="75"/>
  <c r="A8213" i="75"/>
  <c r="A8212" i="75"/>
  <c r="A8211" i="75"/>
  <c r="A8210" i="75"/>
  <c r="A8209" i="75"/>
  <c r="A8208" i="75"/>
  <c r="A8207" i="75"/>
  <c r="A8206" i="75"/>
  <c r="A8205" i="75"/>
  <c r="A8204" i="75"/>
  <c r="A8203" i="75"/>
  <c r="A8202" i="75"/>
  <c r="A8201" i="75"/>
  <c r="A8200" i="75"/>
  <c r="A8199" i="75"/>
  <c r="A8198" i="75"/>
  <c r="A8197" i="75"/>
  <c r="A8196" i="75"/>
  <c r="A8195" i="75"/>
  <c r="A8194" i="75"/>
  <c r="A8193" i="75"/>
  <c r="A8192" i="75"/>
  <c r="A8191" i="75"/>
  <c r="A8190" i="75"/>
  <c r="A8189" i="75"/>
  <c r="A8188" i="75"/>
  <c r="A8187" i="75"/>
  <c r="A8186" i="75"/>
  <c r="A8185" i="75"/>
  <c r="A8184" i="75"/>
  <c r="A8183" i="75"/>
  <c r="A8182" i="75"/>
  <c r="A8181" i="75"/>
  <c r="A8180" i="75"/>
  <c r="A8179" i="75"/>
  <c r="A8178" i="75"/>
  <c r="A8177" i="75"/>
  <c r="A8176" i="75"/>
  <c r="A8175" i="75"/>
  <c r="A8174" i="75"/>
  <c r="A8173" i="75"/>
  <c r="A8172" i="75"/>
  <c r="A8171" i="75"/>
  <c r="A8170" i="75"/>
  <c r="A8169" i="75"/>
  <c r="A8168" i="75"/>
  <c r="A8167" i="75"/>
  <c r="A8166" i="75"/>
  <c r="A8165" i="75"/>
  <c r="A8164" i="75"/>
  <c r="A8163" i="75"/>
  <c r="A8162" i="75"/>
  <c r="A8161" i="75"/>
  <c r="A8160" i="75"/>
  <c r="A8159" i="75"/>
  <c r="A8158" i="75"/>
  <c r="A8157" i="75"/>
  <c r="A8156" i="75"/>
  <c r="A8155" i="75"/>
  <c r="A8154" i="75"/>
  <c r="A8153" i="75"/>
  <c r="A8152" i="75"/>
  <c r="A8151" i="75"/>
  <c r="A8150" i="75"/>
  <c r="A8149" i="75"/>
  <c r="A8148" i="75"/>
  <c r="A8147" i="75"/>
  <c r="A8146" i="75"/>
  <c r="A8145" i="75"/>
  <c r="A8144" i="75"/>
  <c r="A8143" i="75"/>
  <c r="A8142" i="75"/>
  <c r="A8141" i="75"/>
  <c r="A8140" i="75"/>
  <c r="A8139" i="75"/>
  <c r="A8138" i="75"/>
  <c r="A8137" i="75"/>
  <c r="A8136" i="75"/>
  <c r="A8135" i="75"/>
  <c r="A8134" i="75"/>
  <c r="A8133" i="75"/>
  <c r="A8132" i="75"/>
  <c r="A8131" i="75"/>
  <c r="A8130" i="75"/>
  <c r="A8129" i="75"/>
  <c r="A8128" i="75"/>
  <c r="A8127" i="75"/>
  <c r="A8126" i="75"/>
  <c r="A8125" i="75"/>
  <c r="A8124" i="75"/>
  <c r="A8123" i="75"/>
  <c r="A8122" i="75"/>
  <c r="A8121" i="75"/>
  <c r="A8120" i="75"/>
  <c r="A8119" i="75"/>
  <c r="A8118" i="75"/>
  <c r="A8117" i="75"/>
  <c r="A8116" i="75"/>
  <c r="A8115" i="75"/>
  <c r="A8114" i="75"/>
  <c r="A8113" i="75"/>
  <c r="A8112" i="75"/>
  <c r="A8111" i="75"/>
  <c r="A8110" i="75"/>
  <c r="A8109" i="75"/>
  <c r="A8108" i="75"/>
  <c r="A8107" i="75"/>
  <c r="A8106" i="75"/>
  <c r="A8105" i="75"/>
  <c r="A8104" i="75"/>
  <c r="A8103" i="75"/>
  <c r="A8102" i="75"/>
  <c r="A8101" i="75"/>
  <c r="A8100" i="75"/>
  <c r="A8099" i="75"/>
  <c r="A8098" i="75"/>
  <c r="A8097" i="75"/>
  <c r="A8096" i="75"/>
  <c r="A8095" i="75"/>
  <c r="A8094" i="75"/>
  <c r="A8093" i="75"/>
  <c r="A8092" i="75"/>
  <c r="A8091" i="75"/>
  <c r="A8090" i="75"/>
  <c r="A8089" i="75"/>
  <c r="A8088" i="75"/>
  <c r="A8087" i="75"/>
  <c r="A8086" i="75"/>
  <c r="A8085" i="75"/>
  <c r="A8084" i="75"/>
  <c r="A8083" i="75"/>
  <c r="A8082" i="75"/>
  <c r="A8081" i="75"/>
  <c r="A8080" i="75"/>
  <c r="A8079" i="75"/>
  <c r="A8078" i="75"/>
  <c r="A8077" i="75"/>
  <c r="A8076" i="75"/>
  <c r="A8075" i="75"/>
  <c r="A8074" i="75"/>
  <c r="A8073" i="75"/>
  <c r="A8072" i="75"/>
  <c r="A8071" i="75"/>
  <c r="A8070" i="75"/>
  <c r="A8069" i="75"/>
  <c r="A8068" i="75"/>
  <c r="A8067" i="75"/>
  <c r="A8066" i="75"/>
  <c r="A8065" i="75"/>
  <c r="A8064" i="75"/>
  <c r="A8063" i="75"/>
  <c r="A8062" i="75"/>
  <c r="A8061" i="75"/>
  <c r="A8060" i="75"/>
  <c r="A8059" i="75"/>
  <c r="A8058" i="75"/>
  <c r="A8057" i="75"/>
  <c r="A8056" i="75"/>
  <c r="A8055" i="75"/>
  <c r="A8054" i="75"/>
  <c r="A8053" i="75"/>
  <c r="A8052" i="75"/>
  <c r="A8051" i="75"/>
  <c r="A8050" i="75"/>
  <c r="A8049" i="75"/>
  <c r="A8048" i="75"/>
  <c r="A8047" i="75"/>
  <c r="A8046" i="75"/>
  <c r="A8045" i="75"/>
  <c r="A8044" i="75"/>
  <c r="A8043" i="75"/>
  <c r="A8042" i="75"/>
  <c r="A8041" i="75"/>
  <c r="A8040" i="75"/>
  <c r="A8039" i="75"/>
  <c r="A8038" i="75"/>
  <c r="A8037" i="75"/>
  <c r="A8036" i="75"/>
  <c r="A8035" i="75"/>
  <c r="A8034" i="75"/>
  <c r="A8033" i="75"/>
  <c r="A8032" i="75"/>
  <c r="A8031" i="75"/>
  <c r="A8030" i="75"/>
  <c r="A8029" i="75"/>
  <c r="A8028" i="75"/>
  <c r="A8027" i="75"/>
  <c r="A8026" i="75"/>
  <c r="A8025" i="75"/>
  <c r="A8024" i="75"/>
  <c r="A8023" i="75"/>
  <c r="A8022" i="75"/>
  <c r="A8021" i="75"/>
  <c r="A8020" i="75"/>
  <c r="A8019" i="75"/>
  <c r="A8018" i="75"/>
  <c r="A8017" i="75"/>
  <c r="A8016" i="75"/>
  <c r="A8015" i="75"/>
  <c r="A8014" i="75"/>
  <c r="A8013" i="75"/>
  <c r="A8012" i="75"/>
  <c r="A8011" i="75"/>
  <c r="A8010" i="75"/>
  <c r="A8009" i="75"/>
  <c r="A8008" i="75"/>
  <c r="A8007" i="75"/>
  <c r="A8006" i="75"/>
  <c r="A8005" i="75"/>
  <c r="A8004" i="75"/>
  <c r="A8003" i="75"/>
  <c r="A8002" i="75"/>
  <c r="A8001" i="75"/>
  <c r="A8000" i="75"/>
  <c r="A7999" i="75"/>
  <c r="A7998" i="75"/>
  <c r="A7997" i="75"/>
  <c r="A7996" i="75"/>
  <c r="A7995" i="75"/>
  <c r="A7994" i="75"/>
  <c r="A7993" i="75"/>
  <c r="A7992" i="75"/>
  <c r="A7991" i="75"/>
  <c r="A7990" i="75"/>
  <c r="A7989" i="75"/>
  <c r="A7988" i="75"/>
  <c r="A7987" i="75"/>
  <c r="A7986" i="75"/>
  <c r="A7985" i="75"/>
  <c r="A7984" i="75"/>
  <c r="A7983" i="75"/>
  <c r="A7982" i="75"/>
  <c r="A7981" i="75"/>
  <c r="A7980" i="75"/>
  <c r="A7979" i="75"/>
  <c r="A7978" i="75"/>
  <c r="A7977" i="75"/>
  <c r="A7976" i="75"/>
  <c r="A7975" i="75"/>
  <c r="A7974" i="75"/>
  <c r="A7973" i="75"/>
  <c r="A7972" i="75"/>
  <c r="A7971" i="75"/>
  <c r="A7970" i="75"/>
  <c r="A7969" i="75"/>
  <c r="A7968" i="75"/>
  <c r="A7967" i="75"/>
  <c r="A7966" i="75"/>
  <c r="A7965" i="75"/>
  <c r="A7964" i="75"/>
  <c r="A7963" i="75"/>
  <c r="A7962" i="75"/>
  <c r="A7961" i="75"/>
  <c r="A7960" i="75"/>
  <c r="A7959" i="75"/>
  <c r="A7958" i="75"/>
  <c r="A7957" i="75"/>
  <c r="A7956" i="75"/>
  <c r="A7955" i="75"/>
  <c r="A7954" i="75"/>
  <c r="A7953" i="75"/>
  <c r="A7952" i="75"/>
  <c r="A7951" i="75"/>
  <c r="A7950" i="75"/>
  <c r="A7949" i="75"/>
  <c r="A7948" i="75"/>
  <c r="A7947" i="75"/>
  <c r="A7946" i="75"/>
  <c r="A7945" i="75"/>
  <c r="A7944" i="75"/>
  <c r="A7943" i="75"/>
  <c r="A7942" i="75"/>
  <c r="A7941" i="75"/>
  <c r="A7940" i="75"/>
  <c r="A7939" i="75"/>
  <c r="A7938" i="75"/>
  <c r="A7937" i="75"/>
  <c r="A7936" i="75"/>
  <c r="A7935" i="75"/>
  <c r="A7934" i="75"/>
  <c r="A7933" i="75"/>
  <c r="A7932" i="75"/>
  <c r="A7931" i="75"/>
  <c r="A7930" i="75"/>
  <c r="A7929" i="75"/>
  <c r="A7928" i="75"/>
  <c r="A7927" i="75"/>
  <c r="A7926" i="75"/>
  <c r="A7925" i="75"/>
  <c r="A7924" i="75"/>
  <c r="A7923" i="75"/>
  <c r="A7922" i="75"/>
  <c r="A7921" i="75"/>
  <c r="A7920" i="75"/>
  <c r="A7919" i="75"/>
  <c r="A7918" i="75"/>
  <c r="A7917" i="75"/>
  <c r="A7916" i="75"/>
  <c r="A7915" i="75"/>
  <c r="A7914" i="75"/>
  <c r="A7913" i="75"/>
  <c r="A7912" i="75"/>
  <c r="A7911" i="75"/>
  <c r="A7910" i="75"/>
  <c r="A7909" i="75"/>
  <c r="A7908" i="75"/>
  <c r="A7907" i="75"/>
  <c r="A7906" i="75"/>
  <c r="A7905" i="75"/>
  <c r="A7904" i="75"/>
  <c r="A7903" i="75"/>
  <c r="A7902" i="75"/>
  <c r="A7901" i="75"/>
  <c r="A7900" i="75"/>
  <c r="A7899" i="75"/>
  <c r="A7898" i="75"/>
  <c r="A7500" i="75"/>
  <c r="A7499" i="75"/>
  <c r="A7498" i="75"/>
  <c r="A7497" i="75"/>
  <c r="A7496" i="75"/>
  <c r="A7495" i="75"/>
  <c r="A7494" i="75"/>
  <c r="A7493" i="75"/>
  <c r="A7492" i="75"/>
  <c r="A7491" i="75"/>
  <c r="A7490" i="75"/>
  <c r="A7489" i="75"/>
  <c r="A7488" i="75"/>
  <c r="A7487" i="75"/>
  <c r="A7486" i="75"/>
  <c r="A7485" i="75"/>
  <c r="A7484" i="75"/>
  <c r="A7483" i="75"/>
  <c r="A7482" i="75"/>
  <c r="A7481" i="75"/>
  <c r="A7480" i="75"/>
  <c r="A7479" i="75"/>
  <c r="A7478" i="75"/>
  <c r="A7477" i="75"/>
  <c r="A7476" i="75"/>
  <c r="A7475" i="75"/>
  <c r="A7474" i="75"/>
  <c r="A7473" i="75"/>
  <c r="A7472" i="75"/>
  <c r="A7471" i="75"/>
  <c r="A7470" i="75"/>
  <c r="A7469" i="75"/>
  <c r="A7468" i="75"/>
  <c r="A7467" i="75"/>
  <c r="A7466" i="75"/>
  <c r="A7465" i="75"/>
  <c r="A7464" i="75"/>
  <c r="A7463" i="75"/>
  <c r="A7462" i="75"/>
  <c r="A7461" i="75"/>
  <c r="A7460" i="75"/>
  <c r="A7459" i="75"/>
  <c r="A7458" i="75"/>
  <c r="A7457" i="75"/>
  <c r="A7456" i="75"/>
  <c r="A7455" i="75"/>
  <c r="A7454" i="75"/>
  <c r="A7453" i="75"/>
  <c r="A7452" i="75"/>
  <c r="A7451" i="75"/>
  <c r="A7450" i="75"/>
  <c r="A7449" i="75"/>
  <c r="A7448" i="75"/>
  <c r="A7447" i="75"/>
  <c r="A7446" i="75"/>
  <c r="A7445" i="75"/>
  <c r="A7444" i="75"/>
  <c r="A7443" i="75"/>
  <c r="A7442" i="75"/>
  <c r="A7441" i="75"/>
  <c r="A7440" i="75"/>
  <c r="A7439" i="75"/>
  <c r="A7438" i="75"/>
  <c r="A7437" i="75"/>
  <c r="A7436" i="75"/>
  <c r="A7435" i="75"/>
  <c r="A7434" i="75"/>
  <c r="A7433" i="75"/>
  <c r="A7432" i="75"/>
  <c r="A7431" i="75"/>
  <c r="A7430" i="75"/>
  <c r="A7429" i="75"/>
  <c r="A7428" i="75"/>
  <c r="A7427" i="75"/>
  <c r="A7426" i="75"/>
  <c r="A7425" i="75"/>
  <c r="A7424" i="75"/>
  <c r="A7423" i="75"/>
  <c r="A7422" i="75"/>
  <c r="A7421" i="75"/>
  <c r="A7420" i="75"/>
  <c r="A7419" i="75"/>
  <c r="A7418" i="75"/>
  <c r="A7417" i="75"/>
  <c r="A7416" i="75"/>
  <c r="A7415" i="75"/>
  <c r="A7414" i="75"/>
  <c r="A7413" i="75"/>
  <c r="A7412" i="75"/>
  <c r="A7411" i="75"/>
  <c r="A7410" i="75"/>
  <c r="A7409" i="75"/>
  <c r="A7408" i="75"/>
  <c r="A7407" i="75"/>
  <c r="A7406" i="75"/>
  <c r="A7405" i="75"/>
  <c r="A7404" i="75"/>
  <c r="A7403" i="75"/>
  <c r="A7402" i="75"/>
  <c r="A7401" i="75"/>
  <c r="A7400" i="75"/>
  <c r="A7399" i="75"/>
  <c r="A7398" i="75"/>
  <c r="A7397" i="75"/>
  <c r="A7396" i="75"/>
  <c r="A7395" i="75"/>
  <c r="A7394" i="75"/>
  <c r="A7393" i="75"/>
  <c r="A7392" i="75"/>
  <c r="A7391" i="75"/>
  <c r="A7390" i="75"/>
  <c r="A7389" i="75"/>
  <c r="A7388" i="75"/>
  <c r="A7387" i="75"/>
  <c r="A7386" i="75"/>
  <c r="A7385" i="75"/>
  <c r="A7384" i="75"/>
  <c r="A7383" i="75"/>
  <c r="A7382" i="75"/>
  <c r="A7381" i="75"/>
  <c r="A7380" i="75"/>
  <c r="A7379" i="75"/>
  <c r="A7378" i="75"/>
  <c r="A7377" i="75"/>
  <c r="A7376" i="75"/>
  <c r="A7375" i="75"/>
  <c r="A7374" i="75"/>
  <c r="A7373" i="75"/>
  <c r="A7372" i="75"/>
  <c r="A7371" i="75"/>
  <c r="A7370" i="75"/>
  <c r="A7369" i="75"/>
  <c r="A7368" i="75"/>
  <c r="A7367" i="75"/>
  <c r="A7366" i="75"/>
  <c r="A7365" i="75"/>
  <c r="A7364" i="75"/>
  <c r="A7363" i="75"/>
  <c r="A7362" i="75"/>
  <c r="A7361" i="75"/>
  <c r="A7360" i="75"/>
  <c r="A7359" i="75"/>
  <c r="A7358" i="75"/>
  <c r="A7357" i="75"/>
  <c r="A7356" i="75"/>
  <c r="A7355" i="75"/>
  <c r="A7354" i="75"/>
  <c r="A7353" i="75"/>
  <c r="A7352" i="75"/>
  <c r="A7351" i="75"/>
  <c r="A7350" i="75"/>
  <c r="A7349" i="75"/>
  <c r="A7348" i="75"/>
  <c r="A7347" i="75"/>
  <c r="A7346" i="75"/>
  <c r="A7345" i="75"/>
  <c r="A7344" i="75"/>
  <c r="A7343" i="75"/>
  <c r="A7342" i="75"/>
  <c r="A7341" i="75"/>
  <c r="A7340" i="75"/>
  <c r="A7339" i="75"/>
  <c r="A7338" i="75"/>
  <c r="A7337" i="75"/>
  <c r="A7336" i="75"/>
  <c r="A7335" i="75"/>
  <c r="A7334" i="75"/>
  <c r="A7333" i="75"/>
  <c r="A7332" i="75"/>
  <c r="A7331" i="75"/>
  <c r="A7330" i="75"/>
  <c r="A7329" i="75"/>
  <c r="A7328" i="75"/>
  <c r="A7327" i="75"/>
  <c r="A7326" i="75"/>
  <c r="A7325" i="75"/>
  <c r="A7324" i="75"/>
  <c r="A7323" i="75"/>
  <c r="A7322" i="75"/>
  <c r="A7321" i="75"/>
  <c r="A7320" i="75"/>
  <c r="A7319" i="75"/>
  <c r="A7318" i="75"/>
  <c r="A7317" i="75"/>
  <c r="A7316" i="75"/>
  <c r="A7315" i="75"/>
  <c r="A7314" i="75"/>
  <c r="A7313" i="75"/>
  <c r="A7312" i="75"/>
  <c r="A7311" i="75"/>
  <c r="A7310" i="75"/>
  <c r="A7309" i="75"/>
  <c r="A7308" i="75"/>
  <c r="A7307" i="75"/>
  <c r="A7306" i="75"/>
  <c r="A7305" i="75"/>
  <c r="A7304" i="75"/>
  <c r="A7303" i="75"/>
  <c r="A7302" i="75"/>
  <c r="A7301" i="75"/>
  <c r="A7300" i="75"/>
  <c r="A7299" i="75"/>
  <c r="A7298" i="75"/>
  <c r="A7297" i="75"/>
  <c r="A7296" i="75"/>
  <c r="A7295" i="75"/>
  <c r="A7294" i="75"/>
  <c r="A7293" i="75"/>
  <c r="A7292" i="75"/>
  <c r="A7291" i="75"/>
  <c r="A7290" i="75"/>
  <c r="A7289" i="75"/>
  <c r="A7288" i="75"/>
  <c r="A7287" i="75"/>
  <c r="A7286" i="75"/>
  <c r="A7285" i="75"/>
  <c r="A7284" i="75"/>
  <c r="A7283" i="75"/>
  <c r="A7282" i="75"/>
  <c r="A7281" i="75"/>
  <c r="A7280" i="75"/>
  <c r="A7279" i="75"/>
  <c r="A7278" i="75"/>
  <c r="A7277" i="75"/>
  <c r="A7276" i="75"/>
  <c r="A7275" i="75"/>
  <c r="A7274" i="75"/>
  <c r="A7273" i="75"/>
  <c r="A7272" i="75"/>
  <c r="A7271" i="75"/>
  <c r="A7270" i="75"/>
  <c r="A7269" i="75"/>
  <c r="A7268" i="75"/>
  <c r="A7267" i="75"/>
  <c r="A7266" i="75"/>
  <c r="A7265" i="75"/>
  <c r="A7264" i="75"/>
  <c r="A7263" i="75"/>
  <c r="A7262" i="75"/>
  <c r="A7261" i="75"/>
  <c r="A7260" i="75"/>
  <c r="A7259" i="75"/>
  <c r="A7258" i="75"/>
  <c r="A7257" i="75"/>
  <c r="A7256" i="75"/>
  <c r="A7255" i="75"/>
  <c r="A7254" i="75"/>
  <c r="A7253" i="75"/>
  <c r="A7252" i="75"/>
  <c r="A7251" i="75"/>
  <c r="A7250" i="75"/>
  <c r="A7249" i="75"/>
  <c r="A7248" i="75"/>
  <c r="A7247" i="75"/>
  <c r="A7246" i="75"/>
  <c r="A7245" i="75"/>
  <c r="A7244" i="75"/>
  <c r="A7243" i="75"/>
  <c r="A7242" i="75"/>
  <c r="A7241" i="75"/>
  <c r="A7240" i="75"/>
  <c r="A7239" i="75"/>
  <c r="A7238" i="75"/>
  <c r="A7237" i="75"/>
  <c r="A7236" i="75"/>
  <c r="A7235" i="75"/>
  <c r="A7234" i="75"/>
  <c r="A7233" i="75"/>
  <c r="A7232" i="75"/>
  <c r="A7231" i="75"/>
  <c r="A7230" i="75"/>
  <c r="A7229" i="75"/>
  <c r="A7228" i="75"/>
  <c r="A7227" i="75"/>
  <c r="A7226" i="75"/>
  <c r="A7225" i="75"/>
  <c r="A7224" i="75"/>
  <c r="A7223" i="75"/>
  <c r="A7222" i="75"/>
  <c r="A7221" i="75"/>
  <c r="A7220" i="75"/>
  <c r="A7219" i="75"/>
  <c r="A7218" i="75"/>
  <c r="A7217" i="75"/>
  <c r="A7216" i="75"/>
  <c r="A7215" i="75"/>
  <c r="A7214" i="75"/>
  <c r="A7213" i="75"/>
  <c r="A7212" i="75"/>
  <c r="A7211" i="75"/>
  <c r="A7210" i="75"/>
  <c r="A7209" i="75"/>
  <c r="A7208" i="75"/>
  <c r="A7207" i="75"/>
  <c r="A7206" i="75"/>
  <c r="A7205" i="75"/>
  <c r="A7204" i="75"/>
  <c r="A7203" i="75"/>
  <c r="A7202" i="75"/>
  <c r="A7201" i="75"/>
  <c r="A7200" i="75"/>
  <c r="A7199" i="75"/>
  <c r="A7198" i="75"/>
  <c r="A7197" i="75"/>
  <c r="A7196" i="75"/>
  <c r="A7195" i="75"/>
  <c r="A7194" i="75"/>
  <c r="A7193" i="75"/>
  <c r="A7192" i="75"/>
  <c r="A7191" i="75"/>
  <c r="A7190" i="75"/>
  <c r="A7189" i="75"/>
  <c r="A7188" i="75"/>
  <c r="A7187" i="75"/>
  <c r="A7186" i="75"/>
  <c r="A7185" i="75"/>
  <c r="A7184" i="75"/>
  <c r="A7183" i="75"/>
  <c r="A7182" i="75"/>
  <c r="A7181" i="75"/>
  <c r="A7180" i="75"/>
  <c r="A7179" i="75"/>
  <c r="A7178" i="75"/>
  <c r="A7177" i="75"/>
  <c r="A7176" i="75"/>
  <c r="A7175" i="75"/>
  <c r="A7174" i="75"/>
  <c r="A7173" i="75"/>
  <c r="A7172" i="75"/>
  <c r="A7171" i="75"/>
  <c r="A7170" i="75"/>
  <c r="A7169" i="75"/>
  <c r="A7168" i="75"/>
  <c r="A7167" i="75"/>
  <c r="A7166" i="75"/>
  <c r="A7165" i="75"/>
  <c r="A7164" i="75"/>
  <c r="A7163" i="75"/>
  <c r="A7162" i="75"/>
  <c r="A7161" i="75"/>
  <c r="A7160" i="75"/>
  <c r="A7159" i="75"/>
  <c r="A7158" i="75"/>
  <c r="A7157" i="75"/>
  <c r="A7156" i="75"/>
  <c r="A7155" i="75"/>
  <c r="A7154" i="75"/>
  <c r="A7153" i="75"/>
  <c r="A7152" i="75"/>
  <c r="A7151" i="75"/>
  <c r="A7150" i="75"/>
  <c r="A7149" i="75"/>
  <c r="A7148" i="75"/>
  <c r="A7147" i="75"/>
  <c r="A7146" i="75"/>
  <c r="A7145" i="75"/>
  <c r="A7144" i="75"/>
  <c r="A7143" i="75"/>
  <c r="A7142" i="75"/>
  <c r="A7141" i="75"/>
  <c r="A7140" i="75"/>
  <c r="A7139" i="75"/>
  <c r="A7138" i="75"/>
  <c r="A7137" i="75"/>
  <c r="A7136" i="75"/>
  <c r="A7135" i="75"/>
  <c r="A7134" i="75"/>
  <c r="A7133" i="75"/>
  <c r="A7132" i="75"/>
  <c r="A7131" i="75"/>
  <c r="A7130" i="75"/>
  <c r="A7129" i="75"/>
  <c r="A7128" i="75"/>
  <c r="A7127" i="75"/>
  <c r="A6355" i="75"/>
  <c r="A6356" i="75"/>
  <c r="A6357" i="75"/>
  <c r="A6358" i="75"/>
  <c r="A6359" i="75"/>
  <c r="A6360" i="75"/>
  <c r="A6361" i="75"/>
  <c r="A6362" i="75"/>
  <c r="A6363" i="75"/>
  <c r="A6364" i="75"/>
  <c r="A6365" i="75"/>
  <c r="A6366" i="75"/>
  <c r="A6367" i="75"/>
  <c r="A6368" i="75"/>
  <c r="A6369" i="75"/>
  <c r="A6370" i="75"/>
  <c r="A6371" i="75"/>
  <c r="A6372" i="75"/>
  <c r="A6373" i="75"/>
  <c r="A6374" i="75"/>
  <c r="A6375" i="75"/>
  <c r="A6376" i="75"/>
  <c r="A6377" i="75"/>
  <c r="A6378" i="75"/>
  <c r="A6379" i="75"/>
  <c r="A6380" i="75"/>
  <c r="A6381" i="75"/>
  <c r="A6382" i="75"/>
  <c r="A6383" i="75"/>
  <c r="A6384" i="75"/>
  <c r="A6385" i="75"/>
  <c r="A6386" i="75"/>
  <c r="A6387" i="75"/>
  <c r="A6388" i="75"/>
  <c r="A6389" i="75"/>
  <c r="A6390" i="75"/>
  <c r="A6391" i="75"/>
  <c r="A6392" i="75"/>
  <c r="A6393" i="75"/>
  <c r="A6394" i="75"/>
  <c r="A6395" i="75"/>
  <c r="A6396" i="75"/>
  <c r="A6397" i="75"/>
  <c r="A6398" i="75"/>
  <c r="A6399" i="75"/>
  <c r="A6400" i="75"/>
  <c r="A6401" i="75"/>
  <c r="A6402" i="75"/>
  <c r="A6403" i="75"/>
  <c r="A6404" i="75"/>
  <c r="A6405" i="75"/>
  <c r="A6406" i="75"/>
  <c r="A6407" i="75"/>
  <c r="A6408" i="75"/>
  <c r="A6409" i="75"/>
  <c r="A6410" i="75"/>
  <c r="A6411" i="75"/>
  <c r="A6412" i="75"/>
  <c r="A6413" i="75"/>
  <c r="A6414" i="75"/>
  <c r="A6415" i="75"/>
  <c r="A6416" i="75"/>
  <c r="A6417" i="75"/>
  <c r="A6418" i="75"/>
  <c r="A6419" i="75"/>
  <c r="A6420" i="75"/>
  <c r="A6421" i="75"/>
  <c r="A6422" i="75"/>
  <c r="A6423" i="75"/>
  <c r="A6424" i="75"/>
  <c r="A6425" i="75"/>
  <c r="A6426" i="75"/>
  <c r="A6427" i="75"/>
  <c r="A6428" i="75"/>
  <c r="A6429" i="75"/>
  <c r="A6430" i="75"/>
  <c r="A6431" i="75"/>
  <c r="A6432" i="75"/>
  <c r="A6433" i="75"/>
  <c r="A6434" i="75"/>
  <c r="A6435" i="75"/>
  <c r="A6436" i="75"/>
  <c r="A6437" i="75"/>
  <c r="A6438" i="75"/>
  <c r="A6439" i="75"/>
  <c r="A6440" i="75"/>
  <c r="A6441" i="75"/>
  <c r="A6442" i="75"/>
  <c r="A6443" i="75"/>
  <c r="A6444" i="75"/>
  <c r="A6445" i="75"/>
  <c r="A6446" i="75"/>
  <c r="A6447" i="75"/>
  <c r="A6448" i="75"/>
  <c r="A6449" i="75"/>
  <c r="A6450" i="75"/>
  <c r="A6451" i="75"/>
  <c r="A6452" i="75"/>
  <c r="A6453" i="75"/>
  <c r="A6454" i="75"/>
  <c r="A6455" i="75"/>
  <c r="A6456" i="75"/>
  <c r="A6457" i="75"/>
  <c r="A6458" i="75"/>
  <c r="A6459" i="75"/>
  <c r="A6460" i="75"/>
  <c r="A6461" i="75"/>
  <c r="A6462" i="75"/>
  <c r="A6463" i="75"/>
  <c r="A6464" i="75"/>
  <c r="A6465" i="75"/>
  <c r="A6466" i="75"/>
  <c r="A6467" i="75"/>
  <c r="A6468" i="75"/>
  <c r="A6469" i="75"/>
  <c r="A6470" i="75"/>
  <c r="A6471" i="75"/>
  <c r="A6472" i="75"/>
  <c r="A6473" i="75"/>
  <c r="A6474" i="75"/>
  <c r="A6475" i="75"/>
  <c r="A6476" i="75"/>
  <c r="A6477" i="75"/>
  <c r="A6478" i="75"/>
  <c r="A6479" i="75"/>
  <c r="A6480" i="75"/>
  <c r="A6481" i="75"/>
  <c r="A6482" i="75"/>
  <c r="A6483" i="75"/>
  <c r="A6484" i="75"/>
  <c r="A6485" i="75"/>
  <c r="A6486" i="75"/>
  <c r="A6487" i="75"/>
  <c r="A6488" i="75"/>
  <c r="A6489" i="75"/>
  <c r="A6490" i="75"/>
  <c r="A6491" i="75"/>
  <c r="A6492" i="75"/>
  <c r="A6493" i="75"/>
  <c r="A6494" i="75"/>
  <c r="A6495" i="75"/>
  <c r="A6496" i="75"/>
  <c r="A6497" i="75"/>
  <c r="A6498" i="75"/>
  <c r="A6499" i="75"/>
  <c r="A6500" i="75"/>
  <c r="A6501" i="75"/>
  <c r="A6502" i="75"/>
  <c r="A6503" i="75"/>
  <c r="A6504" i="75"/>
  <c r="A6505" i="75"/>
  <c r="A6506" i="75"/>
  <c r="A6507" i="75"/>
  <c r="A6508" i="75"/>
  <c r="A6509" i="75"/>
  <c r="A6510" i="75"/>
  <c r="A6511" i="75"/>
  <c r="A6512" i="75"/>
  <c r="A6513" i="75"/>
  <c r="A6514" i="75"/>
  <c r="A6515" i="75"/>
  <c r="A6516" i="75"/>
  <c r="A6517" i="75"/>
  <c r="A6518" i="75"/>
  <c r="A6519" i="75"/>
  <c r="A6520" i="75"/>
  <c r="A6521" i="75"/>
  <c r="A6522" i="75"/>
  <c r="A6523" i="75"/>
  <c r="A6524" i="75"/>
  <c r="A6525" i="75"/>
  <c r="A6526" i="75"/>
  <c r="A6527" i="75"/>
  <c r="A6528" i="75"/>
  <c r="A6529" i="75"/>
  <c r="A6530" i="75"/>
  <c r="A6531" i="75"/>
  <c r="A6532" i="75"/>
  <c r="A6533" i="75"/>
  <c r="A6534" i="75"/>
  <c r="A6535" i="75"/>
  <c r="A6536" i="75"/>
  <c r="A6537" i="75"/>
  <c r="A6538" i="75"/>
  <c r="A6539" i="75"/>
  <c r="A6540" i="75"/>
  <c r="A6541" i="75"/>
  <c r="A6542" i="75"/>
  <c r="A6543" i="75"/>
  <c r="A6544" i="75"/>
  <c r="A6545" i="75"/>
  <c r="A6546" i="75"/>
  <c r="A6547" i="75"/>
  <c r="A6548" i="75"/>
  <c r="A6549" i="75"/>
  <c r="A6550" i="75"/>
  <c r="A6551" i="75"/>
  <c r="A6552" i="75"/>
  <c r="A6553" i="75"/>
  <c r="A6554" i="75"/>
  <c r="A6555" i="75"/>
  <c r="A6556" i="75"/>
  <c r="A6557" i="75"/>
  <c r="A6558" i="75"/>
  <c r="A6559" i="75"/>
  <c r="A6560" i="75"/>
  <c r="A6561" i="75"/>
  <c r="A6562" i="75"/>
  <c r="A6563" i="75"/>
  <c r="A6564" i="75"/>
  <c r="A6565" i="75"/>
  <c r="A6566" i="75"/>
  <c r="A6567" i="75"/>
  <c r="A6568" i="75"/>
  <c r="A6569" i="75"/>
  <c r="A6570" i="75"/>
  <c r="A6571" i="75"/>
  <c r="A6572" i="75"/>
  <c r="A6573" i="75"/>
  <c r="A6574" i="75"/>
  <c r="A6575" i="75"/>
  <c r="A6576" i="75"/>
  <c r="A6577" i="75"/>
  <c r="A6578" i="75"/>
  <c r="A6579" i="75"/>
  <c r="A6580" i="75"/>
  <c r="A6581" i="75"/>
  <c r="A6582" i="75"/>
  <c r="A6583" i="75"/>
  <c r="A6584" i="75"/>
  <c r="A6585" i="75"/>
  <c r="A6586" i="75"/>
  <c r="A6587" i="75"/>
  <c r="A6588" i="75"/>
  <c r="A6589" i="75"/>
  <c r="A6590" i="75"/>
  <c r="A6591" i="75"/>
  <c r="A6592" i="75"/>
  <c r="A6593" i="75"/>
  <c r="A6594" i="75"/>
  <c r="A6595" i="75"/>
  <c r="A6596" i="75"/>
  <c r="A6597" i="75"/>
  <c r="A6598" i="75"/>
  <c r="A6599" i="75"/>
  <c r="A6600" i="75"/>
  <c r="A6601" i="75"/>
  <c r="A6602" i="75"/>
  <c r="A6603" i="75"/>
  <c r="A6604" i="75"/>
  <c r="A6605" i="75"/>
  <c r="A6606" i="75"/>
  <c r="A6607" i="75"/>
  <c r="A6608" i="75"/>
  <c r="A6609" i="75"/>
  <c r="A6610" i="75"/>
  <c r="A6611" i="75"/>
  <c r="A6612" i="75"/>
  <c r="A6613" i="75"/>
  <c r="A6614" i="75"/>
  <c r="A6615" i="75"/>
  <c r="A6616" i="75"/>
  <c r="A6617" i="75"/>
  <c r="A6618" i="75"/>
  <c r="A6619" i="75"/>
  <c r="A6620" i="75"/>
  <c r="A6621" i="75"/>
  <c r="A6622" i="75"/>
  <c r="A6623" i="75"/>
  <c r="A6624" i="75"/>
  <c r="A6625" i="75"/>
  <c r="A6626" i="75"/>
  <c r="A6627" i="75"/>
  <c r="A6628" i="75"/>
  <c r="A6629" i="75"/>
  <c r="A6630" i="75"/>
  <c r="A6631" i="75"/>
  <c r="A6632" i="75"/>
  <c r="A6633" i="75"/>
  <c r="A6634" i="75"/>
  <c r="A6635" i="75"/>
  <c r="A6636" i="75"/>
  <c r="A6637" i="75"/>
  <c r="A6638" i="75"/>
  <c r="A6639" i="75"/>
  <c r="A6640" i="75"/>
  <c r="A6641" i="75"/>
  <c r="A6642" i="75"/>
  <c r="A6643" i="75"/>
  <c r="A6644" i="75"/>
  <c r="A6645" i="75"/>
  <c r="A6646" i="75"/>
  <c r="A6647" i="75"/>
  <c r="A6648" i="75"/>
  <c r="A6649" i="75"/>
  <c r="A6650" i="75"/>
  <c r="A6651" i="75"/>
  <c r="A6652" i="75"/>
  <c r="A6653" i="75"/>
  <c r="A6654" i="75"/>
  <c r="A6655" i="75"/>
  <c r="A6656" i="75"/>
  <c r="A6657" i="75"/>
  <c r="A6658" i="75"/>
  <c r="A6659" i="75"/>
  <c r="A6660" i="75"/>
  <c r="A6661" i="75"/>
  <c r="A6662" i="75"/>
  <c r="A6663" i="75"/>
  <c r="A6664" i="75"/>
  <c r="A6665" i="75"/>
  <c r="A6666" i="75"/>
  <c r="A6667" i="75"/>
  <c r="A6668" i="75"/>
  <c r="A6669" i="75"/>
  <c r="A6670" i="75"/>
  <c r="A6671" i="75"/>
  <c r="A6672" i="75"/>
  <c r="A6673" i="75"/>
  <c r="A6674" i="75"/>
  <c r="A6675" i="75"/>
  <c r="A6676" i="75"/>
  <c r="A6677" i="75"/>
  <c r="A6678" i="75"/>
  <c r="A6679" i="75"/>
  <c r="A6680" i="75"/>
  <c r="A6681" i="75"/>
  <c r="A6682" i="75"/>
  <c r="A6683" i="75"/>
  <c r="A6684" i="75"/>
  <c r="A6685" i="75"/>
  <c r="A6686" i="75"/>
  <c r="A6687" i="75"/>
  <c r="A6688" i="75"/>
  <c r="A6689" i="75"/>
  <c r="A6690" i="75"/>
  <c r="A6691" i="75"/>
  <c r="A6692" i="75"/>
  <c r="A6693" i="75"/>
  <c r="A6694" i="75"/>
  <c r="A6695" i="75"/>
  <c r="A6696" i="75"/>
  <c r="A6697" i="75"/>
  <c r="A6698" i="75"/>
  <c r="A6699" i="75"/>
  <c r="A6700" i="75"/>
  <c r="A6701" i="75"/>
  <c r="A6702" i="75"/>
  <c r="A6703" i="75"/>
  <c r="A6704" i="75"/>
  <c r="A6705" i="75"/>
  <c r="A6706" i="75"/>
  <c r="A6707" i="75"/>
  <c r="A6708" i="75"/>
  <c r="A6709" i="75"/>
  <c r="A6710" i="75"/>
  <c r="A6711" i="75"/>
  <c r="A6712" i="75"/>
  <c r="A6713" i="75"/>
  <c r="A6714" i="75"/>
  <c r="A6715" i="75"/>
  <c r="A6716" i="75"/>
  <c r="A6717" i="75"/>
  <c r="A6718" i="75"/>
  <c r="A6719" i="75"/>
  <c r="A6720" i="75"/>
  <c r="A6721" i="75"/>
  <c r="A6722" i="75"/>
  <c r="A6723" i="75"/>
  <c r="A6724" i="75"/>
  <c r="A6725" i="75"/>
  <c r="A6726" i="75"/>
  <c r="A6727" i="75"/>
  <c r="A6728" i="75"/>
  <c r="A6729" i="75"/>
  <c r="A5483" i="75"/>
  <c r="A5482" i="75"/>
  <c r="A5481" i="75"/>
  <c r="A5480" i="75"/>
  <c r="A5465" i="75"/>
  <c r="A5464" i="75"/>
  <c r="A5463" i="75"/>
  <c r="A5462" i="75"/>
  <c r="A5443" i="75"/>
  <c r="A5444" i="75"/>
  <c r="A5445" i="75"/>
  <c r="A5446" i="75"/>
  <c r="A5447" i="75"/>
  <c r="H5429" i="75"/>
  <c r="H5428" i="75"/>
  <c r="H5427" i="75"/>
  <c r="H5426" i="75"/>
  <c r="H5425" i="75"/>
  <c r="H5424" i="75"/>
  <c r="H5423" i="75"/>
  <c r="H5422" i="75"/>
  <c r="H5421" i="75"/>
  <c r="H5420" i="75"/>
  <c r="H5419" i="75"/>
  <c r="H5418" i="75"/>
  <c r="H5417" i="75"/>
  <c r="H5416" i="75"/>
  <c r="H5415" i="75"/>
  <c r="H5414" i="75"/>
  <c r="H5413" i="75"/>
  <c r="H5412" i="75"/>
  <c r="H5411" i="75"/>
  <c r="H5410" i="75"/>
  <c r="H5409" i="75"/>
  <c r="H5408" i="75"/>
  <c r="H5407" i="75"/>
  <c r="H5406" i="75"/>
  <c r="H5405" i="75"/>
  <c r="H5404" i="75"/>
  <c r="H5403" i="75"/>
  <c r="H5402" i="75"/>
  <c r="H5401" i="75"/>
  <c r="H5400" i="75"/>
  <c r="H5399" i="75"/>
  <c r="H5398" i="75"/>
  <c r="H5397" i="75"/>
  <c r="H5396" i="75"/>
  <c r="H5395" i="75"/>
  <c r="H5394" i="75"/>
  <c r="H5184" i="75"/>
  <c r="H5185" i="75"/>
  <c r="H5186" i="75"/>
  <c r="H5187" i="75"/>
  <c r="H5188" i="75"/>
  <c r="H5189" i="75"/>
  <c r="H5190" i="75"/>
  <c r="H5191" i="75"/>
  <c r="H5192" i="75"/>
  <c r="H5193" i="75"/>
  <c r="H5194" i="75"/>
  <c r="H5195" i="75"/>
  <c r="H5196" i="75"/>
  <c r="H5197" i="75"/>
  <c r="H5198" i="75"/>
  <c r="H5199" i="75"/>
  <c r="H5200" i="75"/>
  <c r="H5201" i="75"/>
  <c r="H5202" i="75"/>
  <c r="H5203" i="75"/>
  <c r="H5204" i="75"/>
  <c r="H5205" i="75"/>
  <c r="H5206" i="75"/>
  <c r="H5207" i="75"/>
  <c r="H5208" i="75"/>
  <c r="H5209" i="75"/>
  <c r="H5210" i="75"/>
  <c r="H5211" i="75"/>
  <c r="H5212" i="75"/>
  <c r="H5213" i="75"/>
  <c r="H5214" i="75"/>
  <c r="H5215" i="75"/>
  <c r="H5216" i="75"/>
  <c r="H5217" i="75"/>
  <c r="H5218" i="75"/>
  <c r="H5219" i="75"/>
  <c r="H5220" i="75"/>
  <c r="H5221" i="75"/>
  <c r="H5222" i="75"/>
  <c r="H5223" i="75"/>
  <c r="H5224" i="75"/>
  <c r="H5225" i="75"/>
  <c r="H5226" i="75"/>
  <c r="H5227" i="75"/>
  <c r="H5228" i="75"/>
  <c r="H5229" i="75"/>
  <c r="H5230" i="75"/>
  <c r="H5231" i="75"/>
  <c r="H5232" i="75"/>
  <c r="H5233" i="75"/>
  <c r="H5234" i="75"/>
  <c r="H5235" i="75"/>
  <c r="H5236" i="75"/>
  <c r="H5237" i="75"/>
  <c r="H5238" i="75"/>
  <c r="H5239" i="75"/>
  <c r="H5240" i="75"/>
  <c r="H5241" i="75"/>
  <c r="H5242" i="75"/>
  <c r="H5243" i="75"/>
  <c r="H5244" i="75"/>
  <c r="H5245" i="75"/>
  <c r="H5246" i="75"/>
  <c r="H5247" i="75"/>
  <c r="H5248" i="75"/>
  <c r="H5249" i="75"/>
  <c r="H5250" i="75"/>
  <c r="H5251" i="75"/>
  <c r="H5252" i="75"/>
  <c r="H5253" i="75"/>
  <c r="H5254" i="75"/>
  <c r="H5255" i="75"/>
  <c r="H5256" i="75"/>
  <c r="H5257" i="75"/>
  <c r="H5258" i="75"/>
  <c r="H5259" i="75"/>
  <c r="H5260" i="75"/>
  <c r="H5261" i="75"/>
  <c r="H5262" i="75"/>
  <c r="H5263" i="75"/>
  <c r="H5264" i="75"/>
  <c r="H5265" i="75"/>
  <c r="H5266" i="75"/>
  <c r="H5267" i="75"/>
  <c r="H5268" i="75"/>
  <c r="H5269" i="75"/>
  <c r="H5270" i="75"/>
  <c r="H5271" i="75"/>
  <c r="H5272" i="75"/>
  <c r="H5273" i="75"/>
  <c r="H5274" i="75"/>
  <c r="H5275" i="75"/>
  <c r="H5276" i="75"/>
  <c r="H5277" i="75"/>
  <c r="H5278" i="75"/>
  <c r="H5279" i="75"/>
  <c r="H5280" i="75"/>
  <c r="H5281" i="75"/>
  <c r="H5282" i="75"/>
  <c r="H5283" i="75"/>
  <c r="H5284" i="75"/>
  <c r="H5285" i="75"/>
  <c r="H5286" i="75"/>
  <c r="H5287" i="75"/>
  <c r="H5288" i="75"/>
  <c r="H5289" i="75"/>
  <c r="H5290" i="75"/>
  <c r="H5291" i="75"/>
  <c r="H5292" i="75"/>
  <c r="H5293" i="75"/>
  <c r="H5294" i="75"/>
  <c r="H5295" i="75"/>
  <c r="H5296" i="75"/>
  <c r="H5297" i="75"/>
  <c r="H5298" i="75"/>
  <c r="H5299" i="75"/>
  <c r="H5300" i="75"/>
  <c r="H5301" i="75"/>
  <c r="H5302" i="75"/>
  <c r="H5303" i="75"/>
  <c r="H5304" i="75"/>
  <c r="H5305" i="75"/>
  <c r="H5306" i="75"/>
  <c r="H5307" i="75"/>
  <c r="H5308" i="75"/>
  <c r="H5309" i="75"/>
  <c r="H5310" i="75"/>
  <c r="H5311" i="75"/>
  <c r="H5312" i="75"/>
  <c r="H5313" i="75"/>
  <c r="H5314" i="75"/>
  <c r="H5315" i="75"/>
  <c r="H5316" i="75"/>
  <c r="H5317" i="75"/>
  <c r="H5318" i="75"/>
  <c r="H5319" i="75"/>
  <c r="H5320" i="75"/>
  <c r="H5321" i="75"/>
  <c r="H5322" i="75"/>
  <c r="H5323" i="75"/>
  <c r="H5324" i="75"/>
  <c r="H5325" i="75"/>
  <c r="H5326" i="75"/>
  <c r="H5327" i="75"/>
  <c r="H5328" i="75"/>
  <c r="H5329" i="75"/>
  <c r="H5330" i="75"/>
  <c r="H5331" i="75"/>
  <c r="H5332" i="75"/>
  <c r="H5333" i="75"/>
  <c r="H5334" i="75"/>
  <c r="H5335" i="75"/>
  <c r="H5336" i="75"/>
  <c r="H5337" i="75"/>
  <c r="H5338" i="75"/>
  <c r="H5339" i="75"/>
  <c r="H5340" i="75"/>
  <c r="H5341" i="75"/>
  <c r="H5342" i="75"/>
  <c r="H5343" i="75"/>
  <c r="H5344" i="75"/>
  <c r="H5345" i="75"/>
  <c r="H5346" i="75"/>
  <c r="H5347" i="75"/>
  <c r="H5348" i="75"/>
  <c r="H5349" i="75"/>
  <c r="H5350" i="75"/>
  <c r="H5351" i="75"/>
  <c r="H5352" i="75"/>
  <c r="H5353" i="75"/>
  <c r="H5354" i="75"/>
  <c r="H5355" i="75"/>
  <c r="H5356" i="75"/>
  <c r="H5357" i="75"/>
  <c r="H5358" i="75"/>
  <c r="H5359" i="75"/>
  <c r="H5360" i="75"/>
  <c r="H5361" i="75"/>
  <c r="H5362" i="75"/>
  <c r="H5363" i="75"/>
  <c r="H5364" i="75"/>
  <c r="H5365" i="75"/>
  <c r="H5366" i="75"/>
  <c r="H5367" i="75"/>
  <c r="H5368" i="75"/>
  <c r="H5369" i="75"/>
  <c r="H5370" i="75"/>
  <c r="H5371" i="75"/>
  <c r="H5372" i="75"/>
  <c r="H5373" i="75"/>
  <c r="H5374" i="75"/>
  <c r="H5375" i="75"/>
  <c r="H5376" i="75"/>
  <c r="H5377" i="75"/>
  <c r="H5378" i="75"/>
  <c r="H5379" i="75"/>
  <c r="H5380" i="75"/>
  <c r="H5381" i="75"/>
  <c r="H5382" i="75"/>
  <c r="H5383" i="75"/>
  <c r="H5384" i="75"/>
  <c r="H5385" i="75"/>
  <c r="H5386" i="75"/>
  <c r="H5387" i="75"/>
  <c r="H5388" i="75"/>
  <c r="H5389" i="75"/>
  <c r="H5390" i="75"/>
  <c r="H5391" i="75"/>
  <c r="H5392" i="75"/>
  <c r="H5393" i="75"/>
  <c r="H5182" i="75"/>
  <c r="H5181" i="75"/>
  <c r="H5180" i="75"/>
  <c r="H5179" i="75"/>
  <c r="H5178" i="75"/>
  <c r="H5177" i="75"/>
  <c r="H5176" i="75"/>
  <c r="H5175" i="75"/>
  <c r="H5174" i="75"/>
  <c r="H5173" i="75"/>
  <c r="H5172" i="75"/>
  <c r="H5171" i="75"/>
  <c r="H5170" i="75"/>
  <c r="H5169" i="75"/>
  <c r="H5168" i="75"/>
  <c r="H5167" i="75"/>
  <c r="H5166" i="75"/>
  <c r="H5165" i="75"/>
  <c r="H5164" i="75"/>
  <c r="H5163" i="75"/>
  <c r="H5162" i="75"/>
  <c r="H5161" i="75"/>
  <c r="H5160" i="75"/>
  <c r="H5159" i="75"/>
  <c r="H5158" i="75"/>
  <c r="H5157" i="75"/>
  <c r="H5156" i="75"/>
  <c r="H5155" i="75"/>
  <c r="H5154" i="75"/>
  <c r="H5153" i="75"/>
  <c r="H5152" i="75"/>
  <c r="H5151" i="75"/>
  <c r="H5150" i="75"/>
  <c r="H5149" i="75"/>
  <c r="H5148" i="75"/>
  <c r="H5147" i="75"/>
  <c r="H4937" i="75"/>
  <c r="H4938" i="75"/>
  <c r="H4939" i="75"/>
  <c r="H4940" i="75"/>
  <c r="H4941" i="75"/>
  <c r="H4942" i="75"/>
  <c r="H4943" i="75"/>
  <c r="H4944" i="75"/>
  <c r="H4945" i="75"/>
  <c r="H4946" i="75"/>
  <c r="H4947" i="75"/>
  <c r="H4948" i="75"/>
  <c r="H4949" i="75"/>
  <c r="H4950" i="75"/>
  <c r="H4951" i="75"/>
  <c r="H4952" i="75"/>
  <c r="H4953" i="75"/>
  <c r="H4954" i="75"/>
  <c r="H4955" i="75"/>
  <c r="H4956" i="75"/>
  <c r="H4957" i="75"/>
  <c r="H4958" i="75"/>
  <c r="H4959" i="75"/>
  <c r="H4960" i="75"/>
  <c r="H4961" i="75"/>
  <c r="H4962" i="75"/>
  <c r="H4963" i="75"/>
  <c r="H4964" i="75"/>
  <c r="H4965" i="75"/>
  <c r="H4966" i="75"/>
  <c r="H4967" i="75"/>
  <c r="H4968" i="75"/>
  <c r="H4969" i="75"/>
  <c r="H4970" i="75"/>
  <c r="H4971" i="75"/>
  <c r="H4972" i="75"/>
  <c r="H4973" i="75"/>
  <c r="H4974" i="75"/>
  <c r="H4975" i="75"/>
  <c r="H4976" i="75"/>
  <c r="H4977" i="75"/>
  <c r="H4978" i="75"/>
  <c r="H4979" i="75"/>
  <c r="H4980" i="75"/>
  <c r="H4981" i="75"/>
  <c r="H4982" i="75"/>
  <c r="H4983" i="75"/>
  <c r="H4984" i="75"/>
  <c r="H4985" i="75"/>
  <c r="H4986" i="75"/>
  <c r="H4987" i="75"/>
  <c r="H4988" i="75"/>
  <c r="H4989" i="75"/>
  <c r="H4990" i="75"/>
  <c r="H4991" i="75"/>
  <c r="H4992" i="75"/>
  <c r="H4993" i="75"/>
  <c r="H4994" i="75"/>
  <c r="H4995" i="75"/>
  <c r="H4996" i="75"/>
  <c r="H4997" i="75"/>
  <c r="H4998" i="75"/>
  <c r="H4999" i="75"/>
  <c r="H5000" i="75"/>
  <c r="H5001" i="75"/>
  <c r="H5002" i="75"/>
  <c r="H5003" i="75"/>
  <c r="H5004" i="75"/>
  <c r="H5005" i="75"/>
  <c r="H5006" i="75"/>
  <c r="H5007" i="75"/>
  <c r="H5008" i="75"/>
  <c r="H5009" i="75"/>
  <c r="H5010" i="75"/>
  <c r="H5011" i="75"/>
  <c r="H5012" i="75"/>
  <c r="H5013" i="75"/>
  <c r="H5014" i="75"/>
  <c r="H5015" i="75"/>
  <c r="H5016" i="75"/>
  <c r="H5017" i="75"/>
  <c r="H5018" i="75"/>
  <c r="H5019" i="75"/>
  <c r="H5020" i="75"/>
  <c r="H5021" i="75"/>
  <c r="H5022" i="75"/>
  <c r="H5023" i="75"/>
  <c r="H5024" i="75"/>
  <c r="H5025" i="75"/>
  <c r="H5026" i="75"/>
  <c r="H5027" i="75"/>
  <c r="H5028" i="75"/>
  <c r="H5029" i="75"/>
  <c r="H5030" i="75"/>
  <c r="H5031" i="75"/>
  <c r="H5032" i="75"/>
  <c r="H5033" i="75"/>
  <c r="H5034" i="75"/>
  <c r="H5035" i="75"/>
  <c r="H5036" i="75"/>
  <c r="H5037" i="75"/>
  <c r="H5038" i="75"/>
  <c r="H5039" i="75"/>
  <c r="H5040" i="75"/>
  <c r="H5041" i="75"/>
  <c r="H5042" i="75"/>
  <c r="H5043" i="75"/>
  <c r="H5044" i="75"/>
  <c r="H5045" i="75"/>
  <c r="H5046" i="75"/>
  <c r="H5047" i="75"/>
  <c r="H5048" i="75"/>
  <c r="H5049" i="75"/>
  <c r="H5050" i="75"/>
  <c r="H5051" i="75"/>
  <c r="H5052" i="75"/>
  <c r="H5053" i="75"/>
  <c r="H5054" i="75"/>
  <c r="H5055" i="75"/>
  <c r="H5056" i="75"/>
  <c r="H5057" i="75"/>
  <c r="H5058" i="75"/>
  <c r="H5059" i="75"/>
  <c r="H5060" i="75"/>
  <c r="H5061" i="75"/>
  <c r="H5062" i="75"/>
  <c r="H5063" i="75"/>
  <c r="H5064" i="75"/>
  <c r="H5065" i="75"/>
  <c r="H5066" i="75"/>
  <c r="H5067" i="75"/>
  <c r="H5068" i="75"/>
  <c r="H5069" i="75"/>
  <c r="H5070" i="75"/>
  <c r="H5071" i="75"/>
  <c r="H5072" i="75"/>
  <c r="H5073" i="75"/>
  <c r="H5074" i="75"/>
  <c r="H5075" i="75"/>
  <c r="H5076" i="75"/>
  <c r="H5077" i="75"/>
  <c r="H5078" i="75"/>
  <c r="H5079" i="75"/>
  <c r="H5080" i="75"/>
  <c r="H5081" i="75"/>
  <c r="H5082" i="75"/>
  <c r="H5083" i="75"/>
  <c r="H5084" i="75"/>
  <c r="H5085" i="75"/>
  <c r="H5086" i="75"/>
  <c r="H5087" i="75"/>
  <c r="H5088" i="75"/>
  <c r="H5089" i="75"/>
  <c r="H5090" i="75"/>
  <c r="H5091" i="75"/>
  <c r="H5092" i="75"/>
  <c r="H5093" i="75"/>
  <c r="H5094" i="75"/>
  <c r="H5095" i="75"/>
  <c r="H5096" i="75"/>
  <c r="H5097" i="75"/>
  <c r="H5098" i="75"/>
  <c r="H5099" i="75"/>
  <c r="H5100" i="75"/>
  <c r="H5101" i="75"/>
  <c r="H5102" i="75"/>
  <c r="H5103" i="75"/>
  <c r="H5104" i="75"/>
  <c r="H5105" i="75"/>
  <c r="H5106" i="75"/>
  <c r="H5107" i="75"/>
  <c r="H5108" i="75"/>
  <c r="H5109" i="75"/>
  <c r="H5110" i="75"/>
  <c r="H5111" i="75"/>
  <c r="H5112" i="75"/>
  <c r="H5113" i="75"/>
  <c r="H5114" i="75"/>
  <c r="H5115" i="75"/>
  <c r="H5116" i="75"/>
  <c r="H5117" i="75"/>
  <c r="H5118" i="75"/>
  <c r="H5119" i="75"/>
  <c r="H5120" i="75"/>
  <c r="H5121" i="75"/>
  <c r="H5122" i="75"/>
  <c r="H5123" i="75"/>
  <c r="H5124" i="75"/>
  <c r="H5125" i="75"/>
  <c r="H5126" i="75"/>
  <c r="H5127" i="75"/>
  <c r="H5128" i="75"/>
  <c r="H5129" i="75"/>
  <c r="H5130" i="75"/>
  <c r="H5131" i="75"/>
  <c r="H5132" i="75"/>
  <c r="H5133" i="75"/>
  <c r="H5134" i="75"/>
  <c r="H5135" i="75"/>
  <c r="H5136" i="75"/>
  <c r="H5137" i="75"/>
  <c r="H5138" i="75"/>
  <c r="H5139" i="75"/>
  <c r="H5140" i="75"/>
  <c r="H5141" i="75"/>
  <c r="H5142" i="75"/>
  <c r="H5143" i="75"/>
  <c r="H5144" i="75"/>
  <c r="H5145" i="75"/>
  <c r="H5146" i="75"/>
  <c r="A5429" i="75"/>
  <c r="A5428" i="75"/>
  <c r="A5427" i="75"/>
  <c r="A5426" i="75"/>
  <c r="A5425" i="75"/>
  <c r="A5424" i="75"/>
  <c r="A5423" i="75"/>
  <c r="A5422" i="75"/>
  <c r="A5421" i="75"/>
  <c r="A5420" i="75"/>
  <c r="A5419" i="75"/>
  <c r="A5418" i="75"/>
  <c r="A5417" i="75"/>
  <c r="A5416" i="75"/>
  <c r="A5415" i="75"/>
  <c r="A5414" i="75"/>
  <c r="A5413" i="75"/>
  <c r="A5412" i="75"/>
  <c r="A5411" i="75"/>
  <c r="A5410" i="75"/>
  <c r="A5409" i="75"/>
  <c r="A5408" i="75"/>
  <c r="A5407" i="75"/>
  <c r="A5406" i="75"/>
  <c r="A5405" i="75"/>
  <c r="A5404" i="75"/>
  <c r="A5403" i="75"/>
  <c r="A5402" i="75"/>
  <c r="A5401" i="75"/>
  <c r="A5400" i="75"/>
  <c r="A5399" i="75"/>
  <c r="A5398" i="75"/>
  <c r="A5397" i="75"/>
  <c r="A5396" i="75"/>
  <c r="A5395" i="75"/>
  <c r="A5394" i="75"/>
  <c r="H4935" i="75"/>
  <c r="H4934" i="75"/>
  <c r="H4933" i="75"/>
  <c r="H4932" i="75"/>
  <c r="H4931" i="75"/>
  <c r="H4930" i="75"/>
  <c r="H4929" i="75"/>
  <c r="H4928" i="75"/>
  <c r="H4927" i="75"/>
  <c r="H4926" i="75"/>
  <c r="H4925" i="75"/>
  <c r="H4924" i="75"/>
  <c r="H4923" i="75"/>
  <c r="H4922" i="75"/>
  <c r="H4921" i="75"/>
  <c r="H4920" i="75"/>
  <c r="H4919" i="75"/>
  <c r="H4918" i="75"/>
  <c r="H4917" i="75"/>
  <c r="H4916" i="75"/>
  <c r="H4915" i="75"/>
  <c r="H4914" i="75"/>
  <c r="H4913" i="75"/>
  <c r="H4912" i="75"/>
  <c r="H4911" i="75"/>
  <c r="H4910" i="75"/>
  <c r="H4909" i="75"/>
  <c r="H4908" i="75"/>
  <c r="H4907" i="75"/>
  <c r="H4906" i="75"/>
  <c r="H4905" i="75"/>
  <c r="H4904" i="75"/>
  <c r="H4903" i="75"/>
  <c r="H4902" i="75"/>
  <c r="H4901" i="75"/>
  <c r="H4900" i="75"/>
  <c r="A5182" i="75"/>
  <c r="A5181" i="75"/>
  <c r="A5180" i="75"/>
  <c r="A5179" i="75"/>
  <c r="A5178" i="75"/>
  <c r="A5177" i="75"/>
  <c r="A5176" i="75"/>
  <c r="A5175" i="75"/>
  <c r="A5174" i="75"/>
  <c r="A5173" i="75"/>
  <c r="A5172" i="75"/>
  <c r="A5171" i="75"/>
  <c r="A5170" i="75"/>
  <c r="A5169" i="75"/>
  <c r="A5168" i="75"/>
  <c r="A5167" i="75"/>
  <c r="A5166" i="75"/>
  <c r="A5165" i="75"/>
  <c r="A5164" i="75"/>
  <c r="A5163" i="75"/>
  <c r="A5162" i="75"/>
  <c r="A5161" i="75"/>
  <c r="A5160" i="75"/>
  <c r="A5159" i="75"/>
  <c r="A5158" i="75"/>
  <c r="A5157" i="75"/>
  <c r="A5156" i="75"/>
  <c r="A5155" i="75"/>
  <c r="A5154" i="75"/>
  <c r="A5153" i="75"/>
  <c r="A5152" i="75"/>
  <c r="A5151" i="75"/>
  <c r="A5150" i="75"/>
  <c r="A5149" i="75"/>
  <c r="A5148" i="75"/>
  <c r="A5147" i="75"/>
  <c r="H4690" i="75"/>
  <c r="H4691" i="75"/>
  <c r="H4692" i="75"/>
  <c r="H4693" i="75"/>
  <c r="H4694" i="75"/>
  <c r="H4695" i="75"/>
  <c r="H4696" i="75"/>
  <c r="H4697" i="75"/>
  <c r="H4698" i="75"/>
  <c r="H4699" i="75"/>
  <c r="H4700" i="75"/>
  <c r="H4701" i="75"/>
  <c r="H4702" i="75"/>
  <c r="H4703" i="75"/>
  <c r="H4704" i="75"/>
  <c r="H4705" i="75"/>
  <c r="H4706" i="75"/>
  <c r="H4707" i="75"/>
  <c r="H4708" i="75"/>
  <c r="H4709" i="75"/>
  <c r="H4710" i="75"/>
  <c r="H4711" i="75"/>
  <c r="H4712" i="75"/>
  <c r="H4713" i="75"/>
  <c r="H4714" i="75"/>
  <c r="H4715" i="75"/>
  <c r="H4716" i="75"/>
  <c r="H4717" i="75"/>
  <c r="H4718" i="75"/>
  <c r="H4719" i="75"/>
  <c r="H4720" i="75"/>
  <c r="H4721" i="75"/>
  <c r="H4722" i="75"/>
  <c r="H4723" i="75"/>
  <c r="H4724" i="75"/>
  <c r="H4725" i="75"/>
  <c r="H4726" i="75"/>
  <c r="H4727" i="75"/>
  <c r="H4728" i="75"/>
  <c r="H4729" i="75"/>
  <c r="H4730" i="75"/>
  <c r="H4731" i="75"/>
  <c r="H4732" i="75"/>
  <c r="H4733" i="75"/>
  <c r="H4734" i="75"/>
  <c r="H4735" i="75"/>
  <c r="H4736" i="75"/>
  <c r="H4737" i="75"/>
  <c r="H4738" i="75"/>
  <c r="H4739" i="75"/>
  <c r="H4740" i="75"/>
  <c r="H4741" i="75"/>
  <c r="H4742" i="75"/>
  <c r="H4743" i="75"/>
  <c r="H4744" i="75"/>
  <c r="H4745" i="75"/>
  <c r="H4746" i="75"/>
  <c r="H4747" i="75"/>
  <c r="H4748" i="75"/>
  <c r="H4749" i="75"/>
  <c r="H4750" i="75"/>
  <c r="H4751" i="75"/>
  <c r="H4752" i="75"/>
  <c r="H4753" i="75"/>
  <c r="H4754" i="75"/>
  <c r="H4755" i="75"/>
  <c r="H4756" i="75"/>
  <c r="H4757" i="75"/>
  <c r="H4758" i="75"/>
  <c r="H4759" i="75"/>
  <c r="H4760" i="75"/>
  <c r="H4761" i="75"/>
  <c r="H4762" i="75"/>
  <c r="H4763" i="75"/>
  <c r="H4764" i="75"/>
  <c r="H4765" i="75"/>
  <c r="H4766" i="75"/>
  <c r="H4767" i="75"/>
  <c r="H4768" i="75"/>
  <c r="H4769" i="75"/>
  <c r="H4770" i="75"/>
  <c r="H4771" i="75"/>
  <c r="H4772" i="75"/>
  <c r="H4773" i="75"/>
  <c r="H4774" i="75"/>
  <c r="H4775" i="75"/>
  <c r="H4776" i="75"/>
  <c r="H4777" i="75"/>
  <c r="H4778" i="75"/>
  <c r="H4779" i="75"/>
  <c r="H4780" i="75"/>
  <c r="H4781" i="75"/>
  <c r="H4782" i="75"/>
  <c r="H4783" i="75"/>
  <c r="H4784" i="75"/>
  <c r="H4785" i="75"/>
  <c r="H4786" i="75"/>
  <c r="H4787" i="75"/>
  <c r="H4788" i="75"/>
  <c r="H4789" i="75"/>
  <c r="H4790" i="75"/>
  <c r="H4791" i="75"/>
  <c r="H4792" i="75"/>
  <c r="H4793" i="75"/>
  <c r="H4794" i="75"/>
  <c r="H4795" i="75"/>
  <c r="H4796" i="75"/>
  <c r="H4797" i="75"/>
  <c r="H4798" i="75"/>
  <c r="H4799" i="75"/>
  <c r="H4800" i="75"/>
  <c r="H4801" i="75"/>
  <c r="H4802" i="75"/>
  <c r="H4803" i="75"/>
  <c r="H4804" i="75"/>
  <c r="H4805" i="75"/>
  <c r="H4806" i="75"/>
  <c r="H4807" i="75"/>
  <c r="H4808" i="75"/>
  <c r="H4809" i="75"/>
  <c r="H4810" i="75"/>
  <c r="H4811" i="75"/>
  <c r="H4812" i="75"/>
  <c r="H4813" i="75"/>
  <c r="H4814" i="75"/>
  <c r="H4815" i="75"/>
  <c r="H4816" i="75"/>
  <c r="H4817" i="75"/>
  <c r="H4818" i="75"/>
  <c r="H4819" i="75"/>
  <c r="H4820" i="75"/>
  <c r="H4821" i="75"/>
  <c r="H4822" i="75"/>
  <c r="H4823" i="75"/>
  <c r="H4824" i="75"/>
  <c r="H4825" i="75"/>
  <c r="H4826" i="75"/>
  <c r="H4827" i="75"/>
  <c r="H4828" i="75"/>
  <c r="H4829" i="75"/>
  <c r="H4830" i="75"/>
  <c r="H4831" i="75"/>
  <c r="H4832" i="75"/>
  <c r="H4833" i="75"/>
  <c r="H4834" i="75"/>
  <c r="H4835" i="75"/>
  <c r="H4836" i="75"/>
  <c r="H4837" i="75"/>
  <c r="H4838" i="75"/>
  <c r="H4839" i="75"/>
  <c r="H4840" i="75"/>
  <c r="H4841" i="75"/>
  <c r="H4842" i="75"/>
  <c r="H4843" i="75"/>
  <c r="H4844" i="75"/>
  <c r="H4845" i="75"/>
  <c r="H4846" i="75"/>
  <c r="H4847" i="75"/>
  <c r="H4848" i="75"/>
  <c r="H4849" i="75"/>
  <c r="H4850" i="75"/>
  <c r="H4851" i="75"/>
  <c r="H4852" i="75"/>
  <c r="H4853" i="75"/>
  <c r="H4854" i="75"/>
  <c r="H4855" i="75"/>
  <c r="H4856" i="75"/>
  <c r="H4857" i="75"/>
  <c r="H4858" i="75"/>
  <c r="H4859" i="75"/>
  <c r="H4860" i="75"/>
  <c r="H4861" i="75"/>
  <c r="H4862" i="75"/>
  <c r="H4863" i="75"/>
  <c r="H4864" i="75"/>
  <c r="H4865" i="75"/>
  <c r="H4866" i="75"/>
  <c r="H4867" i="75"/>
  <c r="H4868" i="75"/>
  <c r="H4869" i="75"/>
  <c r="H4870" i="75"/>
  <c r="H4871" i="75"/>
  <c r="H4872" i="75"/>
  <c r="H4873" i="75"/>
  <c r="H4874" i="75"/>
  <c r="H4875" i="75"/>
  <c r="H4876" i="75"/>
  <c r="H4877" i="75"/>
  <c r="H4878" i="75"/>
  <c r="H4879" i="75"/>
  <c r="H4880" i="75"/>
  <c r="H4881" i="75"/>
  <c r="H4882" i="75"/>
  <c r="H4883" i="75"/>
  <c r="H4884" i="75"/>
  <c r="H4885" i="75"/>
  <c r="H4886" i="75"/>
  <c r="H4887" i="75"/>
  <c r="H4888" i="75"/>
  <c r="H4889" i="75"/>
  <c r="H4890" i="75"/>
  <c r="H4891" i="75"/>
  <c r="H4892" i="75"/>
  <c r="H4893" i="75"/>
  <c r="H4894" i="75"/>
  <c r="H4895" i="75"/>
  <c r="H4896" i="75"/>
  <c r="H4897" i="75"/>
  <c r="H4898" i="75"/>
  <c r="H4899" i="75"/>
  <c r="A4900" i="75"/>
  <c r="A4901" i="75"/>
  <c r="A4902" i="75"/>
  <c r="A4903" i="75"/>
  <c r="A4904" i="75"/>
  <c r="A4905" i="75"/>
  <c r="A4906" i="75"/>
  <c r="A4907" i="75"/>
  <c r="A4908" i="75"/>
  <c r="A4909" i="75"/>
  <c r="A4910" i="75"/>
  <c r="A4911" i="75"/>
  <c r="A4912" i="75"/>
  <c r="A4913" i="75"/>
  <c r="A4914" i="75"/>
  <c r="A4915" i="75"/>
  <c r="A4916" i="75"/>
  <c r="A4917" i="75"/>
  <c r="A4918" i="75"/>
  <c r="A4919" i="75"/>
  <c r="A4920" i="75"/>
  <c r="A4921" i="75"/>
  <c r="A4922" i="75"/>
  <c r="A4923" i="75"/>
  <c r="A4924" i="75"/>
  <c r="A4925" i="75"/>
  <c r="A4926" i="75"/>
  <c r="A4927" i="75"/>
  <c r="A4928" i="75"/>
  <c r="A4929" i="75"/>
  <c r="A4930" i="75"/>
  <c r="A4931" i="75"/>
  <c r="A4932" i="75"/>
  <c r="A4933" i="75"/>
  <c r="A4934" i="75"/>
  <c r="A4935" i="75"/>
  <c r="H4620" i="75"/>
  <c r="H4621" i="75"/>
  <c r="H4622" i="75"/>
  <c r="H4623" i="75"/>
  <c r="H4624" i="75"/>
  <c r="H4625" i="75"/>
  <c r="H4626" i="75"/>
  <c r="H4627" i="75"/>
  <c r="H4628" i="75"/>
  <c r="H4629" i="75"/>
  <c r="H4630" i="75"/>
  <c r="H4631" i="75"/>
  <c r="H4632" i="75"/>
  <c r="A4688" i="75"/>
  <c r="A4687" i="75"/>
  <c r="A4686" i="75"/>
  <c r="A4685" i="75"/>
  <c r="A4684" i="75"/>
  <c r="A4683" i="75"/>
  <c r="A4682" i="75"/>
  <c r="A4681" i="75"/>
  <c r="A4680" i="75"/>
  <c r="A4679" i="75"/>
  <c r="A4678" i="75"/>
  <c r="A4677" i="75"/>
  <c r="A4676" i="75"/>
  <c r="A4675" i="75"/>
  <c r="H4549" i="75"/>
  <c r="H4550" i="75"/>
  <c r="H4551" i="75"/>
  <c r="H4552" i="75"/>
  <c r="H4553" i="75"/>
  <c r="H4554" i="75"/>
  <c r="H4555" i="75"/>
  <c r="H4556" i="75"/>
  <c r="H4557" i="75"/>
  <c r="H4558" i="75"/>
  <c r="H4559" i="75"/>
  <c r="H4560" i="75"/>
  <c r="H4561" i="75"/>
  <c r="A4617" i="75"/>
  <c r="A4616" i="75"/>
  <c r="A4615" i="75"/>
  <c r="A4614" i="75"/>
  <c r="A4613" i="75"/>
  <c r="A4612" i="75"/>
  <c r="A4611" i="75"/>
  <c r="A4610" i="75"/>
  <c r="A4609" i="75"/>
  <c r="A4608" i="75"/>
  <c r="A4607" i="75"/>
  <c r="A4606" i="75"/>
  <c r="A4605" i="75"/>
  <c r="A4604" i="75"/>
  <c r="H4478" i="75"/>
  <c r="H4479" i="75"/>
  <c r="H4480" i="75"/>
  <c r="H4481" i="75"/>
  <c r="H4482" i="75"/>
  <c r="H4483" i="75"/>
  <c r="H4484" i="75"/>
  <c r="H4485" i="75"/>
  <c r="H4486" i="75"/>
  <c r="H4487" i="75"/>
  <c r="H4488" i="75"/>
  <c r="H4489" i="75"/>
  <c r="H4490" i="75"/>
  <c r="A4533" i="75"/>
  <c r="A4534" i="75"/>
  <c r="A4535" i="75"/>
  <c r="A4536" i="75"/>
  <c r="A4537" i="75"/>
  <c r="A4538" i="75"/>
  <c r="A4539" i="75"/>
  <c r="A4540" i="75"/>
  <c r="A4541" i="75"/>
  <c r="A4542" i="75"/>
  <c r="A4543" i="75"/>
  <c r="A4544" i="75"/>
  <c r="A4545" i="75"/>
  <c r="A4546" i="75"/>
  <c r="H4475" i="75"/>
  <c r="H4474" i="75"/>
  <c r="H4473" i="75"/>
  <c r="H4472" i="75"/>
  <c r="H4471" i="75"/>
  <c r="H4470" i="75"/>
  <c r="H4469" i="75"/>
  <c r="H4468" i="75"/>
  <c r="H4467" i="75"/>
  <c r="H4466" i="75"/>
  <c r="H4465" i="75"/>
  <c r="H4464" i="75"/>
  <c r="H4463" i="75"/>
  <c r="H4462" i="75"/>
  <c r="AD30" i="14"/>
  <c r="H4292" i="75" s="1"/>
  <c r="AC30" i="14"/>
  <c r="H4458" i="75"/>
  <c r="H4445" i="75"/>
  <c r="H4444" i="75"/>
  <c r="H4443" i="75"/>
  <c r="H4442" i="75"/>
  <c r="H4441" i="75"/>
  <c r="H4440" i="75"/>
  <c r="H4439" i="75"/>
  <c r="H4438" i="75"/>
  <c r="H4437" i="75"/>
  <c r="H4436" i="75"/>
  <c r="H4435" i="75"/>
  <c r="H4434" i="75"/>
  <c r="H4433" i="75"/>
  <c r="H4432" i="75"/>
  <c r="AB29" i="14"/>
  <c r="AC29" i="14"/>
  <c r="H4261" i="75" s="1"/>
  <c r="AD29" i="14"/>
  <c r="H4262" i="75" s="1"/>
  <c r="P23" i="14"/>
  <c r="H4415" i="75" s="1"/>
  <c r="H4260" i="75"/>
  <c r="P24" i="14"/>
  <c r="H4416" i="75" s="1"/>
  <c r="H4275" i="75"/>
  <c r="H4277" i="75"/>
  <c r="H4290" i="75"/>
  <c r="H4305" i="75"/>
  <c r="H4320" i="75"/>
  <c r="H4335" i="75"/>
  <c r="H4350" i="75"/>
  <c r="H4365" i="75"/>
  <c r="H4369" i="75"/>
  <c r="H4370" i="75"/>
  <c r="H4371" i="75"/>
  <c r="H4372" i="75"/>
  <c r="H4373" i="75"/>
  <c r="H4374" i="75"/>
  <c r="H4375" i="75"/>
  <c r="H4376" i="75"/>
  <c r="H4377" i="75"/>
  <c r="H4378" i="75"/>
  <c r="H4379" i="75"/>
  <c r="H4380" i="75"/>
  <c r="H4381" i="75"/>
  <c r="H4382" i="75"/>
  <c r="H4384" i="75"/>
  <c r="H4385" i="75"/>
  <c r="H4386" i="75"/>
  <c r="H4387" i="75"/>
  <c r="H4388" i="75"/>
  <c r="H4389" i="75"/>
  <c r="H4390" i="75"/>
  <c r="H4391" i="75"/>
  <c r="H4392" i="75"/>
  <c r="H4393" i="75"/>
  <c r="H4394" i="75"/>
  <c r="H4395" i="75"/>
  <c r="H4396" i="75"/>
  <c r="H4397" i="75"/>
  <c r="H4399" i="75"/>
  <c r="H4400" i="75"/>
  <c r="H4401" i="75"/>
  <c r="H4402" i="75"/>
  <c r="H4403" i="75"/>
  <c r="H4404" i="75"/>
  <c r="H4405" i="75"/>
  <c r="H4406" i="75"/>
  <c r="H4407" i="75"/>
  <c r="H4408" i="75"/>
  <c r="H4409" i="75"/>
  <c r="H4410" i="75"/>
  <c r="H4411" i="75"/>
  <c r="H4412" i="75"/>
  <c r="A4475" i="75"/>
  <c r="A4474" i="75"/>
  <c r="A4473" i="75"/>
  <c r="A4472" i="75"/>
  <c r="A4471" i="75"/>
  <c r="A4470" i="75"/>
  <c r="A4469" i="75"/>
  <c r="A4468" i="75"/>
  <c r="A4467" i="75"/>
  <c r="A4466" i="75"/>
  <c r="A4465" i="75"/>
  <c r="A4464" i="75"/>
  <c r="A4463" i="75"/>
  <c r="A4462" i="75"/>
  <c r="A4461" i="75"/>
  <c r="A4460" i="75"/>
  <c r="A4459" i="75"/>
  <c r="A4458" i="75"/>
  <c r="A4457" i="75"/>
  <c r="A4456" i="75"/>
  <c r="A4455" i="75"/>
  <c r="A4454" i="75"/>
  <c r="A4453" i="75"/>
  <c r="A4452" i="75"/>
  <c r="A4451" i="75"/>
  <c r="A4450" i="75"/>
  <c r="A4449" i="75"/>
  <c r="A4448" i="75"/>
  <c r="A4447" i="75"/>
  <c r="A4446" i="75"/>
  <c r="A4445" i="75"/>
  <c r="A4444" i="75"/>
  <c r="A4443" i="75"/>
  <c r="A4442" i="75"/>
  <c r="A4441" i="75"/>
  <c r="A4440" i="75"/>
  <c r="A4439" i="75"/>
  <c r="A4438" i="75"/>
  <c r="A4437" i="75"/>
  <c r="A4436" i="75"/>
  <c r="A4435" i="75"/>
  <c r="A4434" i="75"/>
  <c r="A4433" i="75"/>
  <c r="A4432" i="75"/>
  <c r="A4431" i="75"/>
  <c r="H4017" i="75"/>
  <c r="H4016" i="75"/>
  <c r="H4015" i="75"/>
  <c r="H4014" i="75"/>
  <c r="H4013" i="75"/>
  <c r="H4012" i="75"/>
  <c r="H4011" i="75"/>
  <c r="H4010" i="75"/>
  <c r="H4009" i="75"/>
  <c r="H4008" i="75"/>
  <c r="H4007" i="75"/>
  <c r="H4006" i="75"/>
  <c r="H4005" i="75"/>
  <c r="H4004" i="75"/>
  <c r="AD30" i="12"/>
  <c r="AC30" i="12"/>
  <c r="H4001" i="75" s="1"/>
  <c r="H4000" i="75"/>
  <c r="H3987" i="75"/>
  <c r="H3986" i="75"/>
  <c r="H3985" i="75"/>
  <c r="H3984" i="75"/>
  <c r="H3983" i="75"/>
  <c r="H3982" i="75"/>
  <c r="H3981" i="75"/>
  <c r="H3980" i="75"/>
  <c r="H3979" i="75"/>
  <c r="H3978" i="75"/>
  <c r="H3977" i="75"/>
  <c r="H3976" i="75"/>
  <c r="H3975" i="75"/>
  <c r="H3974" i="75"/>
  <c r="A4246" i="75"/>
  <c r="A4245" i="75"/>
  <c r="A4244" i="75"/>
  <c r="A4243" i="75"/>
  <c r="A4242" i="75"/>
  <c r="A4241" i="75"/>
  <c r="A4240" i="75"/>
  <c r="A4239" i="75"/>
  <c r="A4238" i="75"/>
  <c r="A4237" i="75"/>
  <c r="A4236" i="75"/>
  <c r="A4235" i="75"/>
  <c r="A4234" i="75"/>
  <c r="A4233" i="75"/>
  <c r="A4232" i="75"/>
  <c r="A4231" i="75"/>
  <c r="A4230" i="75"/>
  <c r="A4229" i="75"/>
  <c r="A4228" i="75"/>
  <c r="A4227" i="75"/>
  <c r="A4226" i="75"/>
  <c r="A4225" i="75"/>
  <c r="A4224" i="75"/>
  <c r="A4223" i="75"/>
  <c r="A4222" i="75"/>
  <c r="A4221" i="75"/>
  <c r="A4220" i="75"/>
  <c r="A4219" i="75"/>
  <c r="A4218" i="75"/>
  <c r="A4217" i="75"/>
  <c r="A4216" i="75"/>
  <c r="A4215" i="75"/>
  <c r="A4214" i="75"/>
  <c r="A4213" i="75"/>
  <c r="A4212" i="75"/>
  <c r="A4211" i="75"/>
  <c r="A4210" i="75"/>
  <c r="A4209" i="75"/>
  <c r="A4208" i="75"/>
  <c r="A4207" i="75"/>
  <c r="A4206" i="75"/>
  <c r="A4205" i="75"/>
  <c r="A4204" i="75"/>
  <c r="A4203" i="75"/>
  <c r="A4202" i="75"/>
  <c r="AB29" i="12"/>
  <c r="H3802" i="75" s="1"/>
  <c r="P23" i="12"/>
  <c r="H3957" i="75" s="1"/>
  <c r="P24" i="12"/>
  <c r="H3958" i="75" s="1"/>
  <c r="H3817" i="75"/>
  <c r="H3832" i="75"/>
  <c r="H3847" i="75"/>
  <c r="H3848" i="75"/>
  <c r="H3862" i="75"/>
  <c r="H3877" i="75"/>
  <c r="H3878" i="75"/>
  <c r="H3892" i="75"/>
  <c r="H3907" i="75"/>
  <c r="H3908" i="75"/>
  <c r="H3911" i="75"/>
  <c r="H3912" i="75"/>
  <c r="H3913" i="75"/>
  <c r="H3914" i="75"/>
  <c r="H3915" i="75"/>
  <c r="H3916" i="75"/>
  <c r="H3917" i="75"/>
  <c r="H3918" i="75"/>
  <c r="H3919" i="75"/>
  <c r="H3920" i="75"/>
  <c r="H3921" i="75"/>
  <c r="H3922" i="75"/>
  <c r="H3923" i="75"/>
  <c r="H3924" i="75"/>
  <c r="H3926" i="75"/>
  <c r="H3927" i="75"/>
  <c r="H3928" i="75"/>
  <c r="H3929" i="75"/>
  <c r="H3930" i="75"/>
  <c r="H3931" i="75"/>
  <c r="H3932" i="75"/>
  <c r="H3933" i="75"/>
  <c r="H3934" i="75"/>
  <c r="H3935" i="75"/>
  <c r="H3936" i="75"/>
  <c r="H3937" i="75"/>
  <c r="H3938" i="75"/>
  <c r="H3939" i="75"/>
  <c r="H3941" i="75"/>
  <c r="H3942" i="75"/>
  <c r="H3943" i="75"/>
  <c r="H3944" i="75"/>
  <c r="H3945" i="75"/>
  <c r="H3946" i="75"/>
  <c r="H3947" i="75"/>
  <c r="H3948" i="75"/>
  <c r="H3949" i="75"/>
  <c r="H3950" i="75"/>
  <c r="H3951" i="75"/>
  <c r="H3952" i="75"/>
  <c r="H3953" i="75"/>
  <c r="H3954" i="75"/>
  <c r="H3094" i="75"/>
  <c r="H3095" i="75"/>
  <c r="H3096" i="75"/>
  <c r="H3097" i="75"/>
  <c r="H3098" i="75"/>
  <c r="H3099" i="75"/>
  <c r="H3100" i="75"/>
  <c r="H3101" i="75"/>
  <c r="H3102" i="75"/>
  <c r="H3103" i="75"/>
  <c r="H3104" i="75"/>
  <c r="H3105" i="75"/>
  <c r="H3106" i="75"/>
  <c r="H3107" i="75"/>
  <c r="H3108" i="75"/>
  <c r="H3109" i="75"/>
  <c r="H3110" i="75"/>
  <c r="H3111" i="75"/>
  <c r="H3112" i="75"/>
  <c r="H3113" i="75"/>
  <c r="H3114" i="75"/>
  <c r="H3115" i="75"/>
  <c r="H3116" i="75"/>
  <c r="H3117" i="75"/>
  <c r="H3118" i="75"/>
  <c r="H3119" i="75"/>
  <c r="H3120" i="75"/>
  <c r="H3121" i="75"/>
  <c r="H3122" i="75"/>
  <c r="H3123" i="75"/>
  <c r="H3124" i="75"/>
  <c r="H3125" i="75"/>
  <c r="H3126" i="75"/>
  <c r="H3127" i="75"/>
  <c r="H3128" i="75"/>
  <c r="H3129" i="75"/>
  <c r="H3130" i="75"/>
  <c r="H3131" i="75"/>
  <c r="H3132" i="75"/>
  <c r="H3133" i="75"/>
  <c r="H3134" i="75"/>
  <c r="H3135" i="75"/>
  <c r="H3136" i="75"/>
  <c r="H3137" i="75"/>
  <c r="H3139" i="75"/>
  <c r="H3140" i="75"/>
  <c r="H3141" i="75"/>
  <c r="H3142" i="75"/>
  <c r="H3143" i="75"/>
  <c r="H3144" i="75"/>
  <c r="H3145" i="75"/>
  <c r="H3146" i="75"/>
  <c r="H3147" i="75"/>
  <c r="H3148" i="75"/>
  <c r="H3149" i="75"/>
  <c r="H3150" i="75"/>
  <c r="H3151" i="75"/>
  <c r="H3152" i="75"/>
  <c r="H3153" i="75"/>
  <c r="H3154" i="75"/>
  <c r="H3155" i="75"/>
  <c r="H3156" i="75"/>
  <c r="H3157" i="75"/>
  <c r="H3158" i="75"/>
  <c r="H3159" i="75"/>
  <c r="H3160" i="75"/>
  <c r="H3161" i="75"/>
  <c r="H3162" i="75"/>
  <c r="H3163" i="75"/>
  <c r="H3164" i="75"/>
  <c r="H3165" i="75"/>
  <c r="H3166" i="75"/>
  <c r="H3167" i="75"/>
  <c r="H3168" i="75"/>
  <c r="H3169" i="75"/>
  <c r="H3170" i="75"/>
  <c r="H3171" i="75"/>
  <c r="H3172" i="75"/>
  <c r="H3173" i="75"/>
  <c r="H3174" i="75"/>
  <c r="H3175" i="75"/>
  <c r="H3176" i="75"/>
  <c r="H3177" i="75"/>
  <c r="H3178" i="75"/>
  <c r="H3179" i="75"/>
  <c r="H3180" i="75"/>
  <c r="H3181" i="75"/>
  <c r="H3182" i="75"/>
  <c r="H3184" i="75"/>
  <c r="H3185" i="75"/>
  <c r="H3186" i="75"/>
  <c r="H3187" i="75"/>
  <c r="H3188" i="75"/>
  <c r="H3189" i="75"/>
  <c r="H3190" i="75"/>
  <c r="H3191" i="75"/>
  <c r="H3192" i="75"/>
  <c r="H3193" i="75"/>
  <c r="H3194" i="75"/>
  <c r="H3195" i="75"/>
  <c r="H3196" i="75"/>
  <c r="H3197" i="75"/>
  <c r="H3198" i="75"/>
  <c r="H3199" i="75"/>
  <c r="H3200" i="75"/>
  <c r="H3201" i="75"/>
  <c r="H3202" i="75"/>
  <c r="H3203" i="75"/>
  <c r="H3204" i="75"/>
  <c r="H3205" i="75"/>
  <c r="H3206" i="75"/>
  <c r="H3207" i="75"/>
  <c r="H3208" i="75"/>
  <c r="H3209" i="75"/>
  <c r="H3210" i="75"/>
  <c r="H3211" i="75"/>
  <c r="H3212" i="75"/>
  <c r="H3213" i="75"/>
  <c r="H3214" i="75"/>
  <c r="H3215" i="75"/>
  <c r="H3216" i="75"/>
  <c r="H3217" i="75"/>
  <c r="H3218" i="75"/>
  <c r="H3219" i="75"/>
  <c r="H3220" i="75"/>
  <c r="H3221" i="75"/>
  <c r="H3222" i="75"/>
  <c r="H3223" i="75"/>
  <c r="H3224" i="75"/>
  <c r="H3225" i="75"/>
  <c r="H3226" i="75"/>
  <c r="H3227" i="75"/>
  <c r="H3472" i="75"/>
  <c r="H3473" i="75"/>
  <c r="H3474" i="75"/>
  <c r="H3475" i="75"/>
  <c r="H3476" i="75"/>
  <c r="H3477" i="75"/>
  <c r="H3478" i="75"/>
  <c r="H3479" i="75"/>
  <c r="H3480" i="75"/>
  <c r="H3481" i="75"/>
  <c r="H3482" i="75"/>
  <c r="H3483" i="75"/>
  <c r="H3484" i="75"/>
  <c r="H3485" i="75"/>
  <c r="H3486" i="75"/>
  <c r="H3487" i="75"/>
  <c r="H3488" i="75"/>
  <c r="H3489" i="75"/>
  <c r="H3490" i="75"/>
  <c r="H3491" i="75"/>
  <c r="H3492" i="75"/>
  <c r="H3493" i="75"/>
  <c r="H3494" i="75"/>
  <c r="H3495" i="75"/>
  <c r="H3496" i="75"/>
  <c r="H3497" i="75"/>
  <c r="H3498" i="75"/>
  <c r="H3499" i="75"/>
  <c r="H3500" i="75"/>
  <c r="H3501" i="75"/>
  <c r="H3502" i="75"/>
  <c r="H3503" i="75"/>
  <c r="H3504" i="75"/>
  <c r="H3505" i="75"/>
  <c r="H3506" i="75"/>
  <c r="H3507" i="75"/>
  <c r="H3508" i="75"/>
  <c r="H3509" i="75"/>
  <c r="H3510" i="75"/>
  <c r="H3511" i="75"/>
  <c r="H3512" i="75"/>
  <c r="H3513" i="75"/>
  <c r="H3514" i="75"/>
  <c r="H3515" i="75"/>
  <c r="H3516" i="75"/>
  <c r="H3517" i="75"/>
  <c r="H3518" i="75"/>
  <c r="H3519" i="75"/>
  <c r="H3520" i="75"/>
  <c r="H3521" i="75"/>
  <c r="H3522" i="75"/>
  <c r="H3523" i="75"/>
  <c r="H3524" i="75"/>
  <c r="H3525" i="75"/>
  <c r="H3526" i="75"/>
  <c r="H3527" i="75"/>
  <c r="H3528" i="75"/>
  <c r="H3529" i="75"/>
  <c r="H3530" i="75"/>
  <c r="H3531" i="75"/>
  <c r="H3532" i="75"/>
  <c r="H3533" i="75"/>
  <c r="H3534" i="75"/>
  <c r="H3535" i="75"/>
  <c r="H3536" i="75"/>
  <c r="H3537" i="75"/>
  <c r="H3584" i="75"/>
  <c r="H3585" i="75"/>
  <c r="H3586" i="75"/>
  <c r="H3587" i="75"/>
  <c r="H3588" i="75"/>
  <c r="H3589" i="75"/>
  <c r="H3590" i="75"/>
  <c r="H3591" i="75"/>
  <c r="H3592" i="75"/>
  <c r="H3593" i="75"/>
  <c r="H3594" i="75"/>
  <c r="H3595" i="75"/>
  <c r="H3596" i="75"/>
  <c r="H3597" i="75"/>
  <c r="H3598" i="75"/>
  <c r="H3599" i="75"/>
  <c r="H3600" i="75"/>
  <c r="H3601" i="75"/>
  <c r="H3602" i="75"/>
  <c r="H3603" i="75"/>
  <c r="H3604" i="75"/>
  <c r="H3605" i="75"/>
  <c r="H3606" i="75"/>
  <c r="H3607" i="75"/>
  <c r="H3608" i="75"/>
  <c r="H3609" i="75"/>
  <c r="H3610" i="75"/>
  <c r="H3611" i="75"/>
  <c r="H3612" i="75"/>
  <c r="H3613" i="75"/>
  <c r="H3614" i="75"/>
  <c r="H3615" i="75"/>
  <c r="H3616" i="75"/>
  <c r="H3617" i="75"/>
  <c r="H3618" i="75"/>
  <c r="H3619" i="75"/>
  <c r="H3620" i="75"/>
  <c r="H3621" i="75"/>
  <c r="H3622" i="75"/>
  <c r="H3623" i="75"/>
  <c r="H3624" i="75"/>
  <c r="H3625" i="75"/>
  <c r="H3626" i="75"/>
  <c r="H3627" i="75"/>
  <c r="H3679" i="75"/>
  <c r="H3680" i="75"/>
  <c r="H3681" i="75"/>
  <c r="H3682" i="75"/>
  <c r="H3683" i="75"/>
  <c r="H3684" i="75"/>
  <c r="H3685" i="75"/>
  <c r="H3686" i="75"/>
  <c r="H3687" i="75"/>
  <c r="H3688" i="75"/>
  <c r="H3689" i="75"/>
  <c r="H3690" i="75"/>
  <c r="H3691" i="75"/>
  <c r="H3692" i="75"/>
  <c r="H3693" i="75"/>
  <c r="H3694" i="75"/>
  <c r="H3695" i="75"/>
  <c r="H3696" i="75"/>
  <c r="H3697" i="75"/>
  <c r="H3698" i="75"/>
  <c r="H3699" i="75"/>
  <c r="H3700" i="75"/>
  <c r="H3701" i="75"/>
  <c r="H3702" i="75"/>
  <c r="H3703" i="75"/>
  <c r="H3704" i="75"/>
  <c r="H3705" i="75"/>
  <c r="H3706" i="75"/>
  <c r="H3707" i="75"/>
  <c r="H3708" i="75"/>
  <c r="H3709" i="75"/>
  <c r="H3710" i="75"/>
  <c r="H3711" i="75"/>
  <c r="H3712" i="75"/>
  <c r="H3713" i="75"/>
  <c r="H3714" i="75"/>
  <c r="H3715" i="75"/>
  <c r="H3716" i="75"/>
  <c r="H3717" i="75"/>
  <c r="H3718" i="75"/>
  <c r="H3719" i="75"/>
  <c r="H3720" i="75"/>
  <c r="H3721" i="75"/>
  <c r="H3722" i="75"/>
  <c r="H3756" i="75"/>
  <c r="H3757" i="75"/>
  <c r="H3758" i="75"/>
  <c r="H3759" i="75"/>
  <c r="H3760" i="75"/>
  <c r="H3761" i="75"/>
  <c r="H3762" i="75"/>
  <c r="H3763" i="75"/>
  <c r="H3764" i="75"/>
  <c r="H3765" i="75"/>
  <c r="H3766" i="75"/>
  <c r="H3767" i="75"/>
  <c r="H3768" i="75"/>
  <c r="H3769" i="75"/>
  <c r="H3770" i="75"/>
  <c r="H3771" i="75"/>
  <c r="H3772" i="75"/>
  <c r="H3773" i="75"/>
  <c r="H3774" i="75"/>
  <c r="H3775" i="75"/>
  <c r="H3776" i="75"/>
  <c r="H3777" i="75"/>
  <c r="H3778" i="75"/>
  <c r="H3779" i="75"/>
  <c r="H3780" i="75"/>
  <c r="H3781" i="75"/>
  <c r="H3782" i="75"/>
  <c r="H3783" i="75"/>
  <c r="H3784" i="75"/>
  <c r="H3785" i="75"/>
  <c r="H3786" i="75"/>
  <c r="H3787" i="75"/>
  <c r="H3788" i="75"/>
  <c r="H2823" i="75"/>
  <c r="H2822" i="75"/>
  <c r="H2821" i="75"/>
  <c r="H2820" i="75"/>
  <c r="H2819" i="75"/>
  <c r="H2818" i="75"/>
  <c r="H2817" i="75"/>
  <c r="H2816" i="75"/>
  <c r="H2815" i="75"/>
  <c r="H2814" i="75"/>
  <c r="H2813" i="75"/>
  <c r="H2812" i="75"/>
  <c r="H2811" i="75"/>
  <c r="H2810" i="75"/>
  <c r="H2809" i="75"/>
  <c r="H2808" i="75"/>
  <c r="H2807" i="75"/>
  <c r="H2806" i="75"/>
  <c r="H2805" i="75"/>
  <c r="H2804" i="75"/>
  <c r="H2803" i="75"/>
  <c r="H2802" i="75"/>
  <c r="H2801" i="75"/>
  <c r="H2800" i="75"/>
  <c r="H2799" i="75"/>
  <c r="H2798" i="75"/>
  <c r="H2797" i="75"/>
  <c r="H2796" i="75"/>
  <c r="H2795" i="75"/>
  <c r="H2794" i="75"/>
  <c r="H2793" i="75"/>
  <c r="H2792" i="75"/>
  <c r="H2791" i="75"/>
  <c r="H2757" i="75"/>
  <c r="H2756" i="75"/>
  <c r="H2755" i="75"/>
  <c r="H2754" i="75"/>
  <c r="H2753" i="75"/>
  <c r="H2752" i="75"/>
  <c r="H2751" i="75"/>
  <c r="H2750" i="75"/>
  <c r="H2749" i="75"/>
  <c r="H2748" i="75"/>
  <c r="H2747" i="75"/>
  <c r="H2746" i="75"/>
  <c r="H2745" i="75"/>
  <c r="H2744" i="75"/>
  <c r="H2743" i="75"/>
  <c r="H2742" i="75"/>
  <c r="H2741" i="75"/>
  <c r="H2740" i="75"/>
  <c r="H2739" i="75"/>
  <c r="H2738" i="75"/>
  <c r="H2737" i="75"/>
  <c r="H2736" i="75"/>
  <c r="H2735" i="75"/>
  <c r="H2734" i="75"/>
  <c r="H2733" i="75"/>
  <c r="H2732" i="75"/>
  <c r="H2731" i="75"/>
  <c r="H2730" i="75"/>
  <c r="H2729" i="75"/>
  <c r="H2728" i="75"/>
  <c r="H2727" i="75"/>
  <c r="H2726" i="75"/>
  <c r="H2725" i="75"/>
  <c r="H2724" i="75"/>
  <c r="H2723" i="75"/>
  <c r="H2722" i="75"/>
  <c r="H2721" i="75"/>
  <c r="H2720" i="75"/>
  <c r="H2719" i="75"/>
  <c r="H2718" i="75"/>
  <c r="H2717" i="75"/>
  <c r="H2716" i="75"/>
  <c r="H2715" i="75"/>
  <c r="H2714" i="75"/>
  <c r="H2662" i="75"/>
  <c r="H2661" i="75"/>
  <c r="H2660" i="75"/>
  <c r="H2659" i="75"/>
  <c r="H2658" i="75"/>
  <c r="H2657" i="75"/>
  <c r="H2656" i="75"/>
  <c r="H2655" i="75"/>
  <c r="H2654" i="75"/>
  <c r="H2653" i="75"/>
  <c r="H2652" i="75"/>
  <c r="H2651" i="75"/>
  <c r="H2650" i="75"/>
  <c r="H2649" i="75"/>
  <c r="H2648" i="75"/>
  <c r="H2647" i="75"/>
  <c r="H2646" i="75"/>
  <c r="H2645" i="75"/>
  <c r="H2644" i="75"/>
  <c r="H2643" i="75"/>
  <c r="H2642" i="75"/>
  <c r="H2641" i="75"/>
  <c r="H2640" i="75"/>
  <c r="H2639" i="75"/>
  <c r="H2638" i="75"/>
  <c r="H2637" i="75"/>
  <c r="H2636" i="75"/>
  <c r="H2635" i="75"/>
  <c r="H2634" i="75"/>
  <c r="H2633" i="75"/>
  <c r="H2632" i="75"/>
  <c r="H2631" i="75"/>
  <c r="H2630" i="75"/>
  <c r="H2629" i="75"/>
  <c r="H2628" i="75"/>
  <c r="H2627" i="75"/>
  <c r="H2626" i="75"/>
  <c r="H2625" i="75"/>
  <c r="H2624" i="75"/>
  <c r="H2623" i="75"/>
  <c r="H2622" i="75"/>
  <c r="H2621" i="75"/>
  <c r="H2620" i="75"/>
  <c r="H2619" i="75"/>
  <c r="A4007" i="75"/>
  <c r="A4008" i="75"/>
  <c r="A4009" i="75"/>
  <c r="A4010" i="75"/>
  <c r="A4011" i="75"/>
  <c r="A4012" i="75"/>
  <c r="A4013" i="75"/>
  <c r="A4014" i="75"/>
  <c r="A4015" i="75"/>
  <c r="A4016" i="75"/>
  <c r="A4017" i="75"/>
  <c r="A3973" i="75"/>
  <c r="A3974" i="75"/>
  <c r="A3975" i="75"/>
  <c r="A3976" i="75"/>
  <c r="A3977" i="75"/>
  <c r="A3978" i="75"/>
  <c r="A3979" i="75"/>
  <c r="A3980" i="75"/>
  <c r="A3981" i="75"/>
  <c r="A3982" i="75"/>
  <c r="A3983" i="75"/>
  <c r="A3984" i="75"/>
  <c r="A3985" i="75"/>
  <c r="A3986" i="75"/>
  <c r="A3987" i="75"/>
  <c r="A3988" i="75"/>
  <c r="A3989" i="75"/>
  <c r="A3990" i="75"/>
  <c r="A3991" i="75"/>
  <c r="A3992" i="75"/>
  <c r="A3993" i="75"/>
  <c r="A3994" i="75"/>
  <c r="A3995" i="75"/>
  <c r="A3996" i="75"/>
  <c r="A3997" i="75"/>
  <c r="A3998" i="75"/>
  <c r="A3999" i="75"/>
  <c r="A4000" i="75"/>
  <c r="A4001" i="75"/>
  <c r="A4002" i="75"/>
  <c r="A4003" i="75"/>
  <c r="A4004" i="75"/>
  <c r="A4005" i="75"/>
  <c r="A4006" i="75"/>
  <c r="A3788" i="75"/>
  <c r="A3787" i="75"/>
  <c r="A3786" i="75"/>
  <c r="A3785" i="75"/>
  <c r="A3784" i="75"/>
  <c r="A3783" i="75"/>
  <c r="A3782" i="75"/>
  <c r="A3781" i="75"/>
  <c r="A3780" i="75"/>
  <c r="A3779" i="75"/>
  <c r="A3778" i="75"/>
  <c r="A3777" i="75"/>
  <c r="A3776" i="75"/>
  <c r="A3775" i="75"/>
  <c r="A3774" i="75"/>
  <c r="A3773" i="75"/>
  <c r="A3772" i="75"/>
  <c r="A3771" i="75"/>
  <c r="A3770" i="75"/>
  <c r="A3769" i="75"/>
  <c r="A3768" i="75"/>
  <c r="A3767" i="75"/>
  <c r="A3766" i="75"/>
  <c r="A3765" i="75"/>
  <c r="A3764" i="75"/>
  <c r="A3763" i="75"/>
  <c r="A3762" i="75"/>
  <c r="A3761" i="75"/>
  <c r="A3760" i="75"/>
  <c r="A3759" i="75"/>
  <c r="A3758" i="75"/>
  <c r="A3757" i="75"/>
  <c r="A3756" i="75"/>
  <c r="A3755" i="75"/>
  <c r="A3754" i="75"/>
  <c r="A3753" i="75"/>
  <c r="A3752" i="75"/>
  <c r="A3751" i="75"/>
  <c r="A3750" i="75"/>
  <c r="A3749" i="75"/>
  <c r="A3748" i="75"/>
  <c r="A3747" i="75"/>
  <c r="A3746" i="75"/>
  <c r="A3745" i="75"/>
  <c r="A3744" i="75"/>
  <c r="A3743" i="75"/>
  <c r="A3742" i="75"/>
  <c r="A3741" i="75"/>
  <c r="A3740" i="75"/>
  <c r="A3739" i="75"/>
  <c r="A3738" i="75"/>
  <c r="A3737" i="75"/>
  <c r="A3736" i="75"/>
  <c r="A3735" i="75"/>
  <c r="A3734" i="75"/>
  <c r="A3733" i="75"/>
  <c r="A3732" i="75"/>
  <c r="A3731" i="75"/>
  <c r="A3730" i="75"/>
  <c r="A3729" i="75"/>
  <c r="A3728" i="75"/>
  <c r="A3727" i="75"/>
  <c r="A3726" i="75"/>
  <c r="A3725" i="75"/>
  <c r="A3724" i="75"/>
  <c r="A3723" i="75"/>
  <c r="A3722" i="75"/>
  <c r="A3721" i="75"/>
  <c r="A3720" i="75"/>
  <c r="A3719" i="75"/>
  <c r="A3718" i="75"/>
  <c r="A3717" i="75"/>
  <c r="A3716" i="75"/>
  <c r="A3715" i="75"/>
  <c r="A3714" i="75"/>
  <c r="A3713" i="75"/>
  <c r="A3712" i="75"/>
  <c r="A3711" i="75"/>
  <c r="A3710" i="75"/>
  <c r="A3709" i="75"/>
  <c r="A3708" i="75"/>
  <c r="A3707" i="75"/>
  <c r="A3706" i="75"/>
  <c r="A3705" i="75"/>
  <c r="A3704" i="75"/>
  <c r="A3703" i="75"/>
  <c r="A3702" i="75"/>
  <c r="A3701" i="75"/>
  <c r="A3700" i="75"/>
  <c r="A3699" i="75"/>
  <c r="A3698" i="75"/>
  <c r="A3697" i="75"/>
  <c r="A3696" i="75"/>
  <c r="A3695" i="75"/>
  <c r="A3694" i="75"/>
  <c r="A3693" i="75"/>
  <c r="A3692" i="75"/>
  <c r="A3691" i="75"/>
  <c r="A3690" i="75"/>
  <c r="A3689" i="75"/>
  <c r="A3688" i="75"/>
  <c r="A3687" i="75"/>
  <c r="A3686" i="75"/>
  <c r="A3685" i="75"/>
  <c r="A3684" i="75"/>
  <c r="A3683" i="75"/>
  <c r="A3682" i="75"/>
  <c r="A3681" i="75"/>
  <c r="A3680" i="75"/>
  <c r="A3679" i="75"/>
  <c r="A3678" i="75"/>
  <c r="A3677" i="75"/>
  <c r="A3676" i="75"/>
  <c r="A3675" i="75"/>
  <c r="A3674" i="75"/>
  <c r="A3673" i="75"/>
  <c r="A3672" i="75"/>
  <c r="A3671" i="75"/>
  <c r="A3670" i="75"/>
  <c r="A3669" i="75"/>
  <c r="A3668" i="75"/>
  <c r="A3667" i="75"/>
  <c r="A3666" i="75"/>
  <c r="A3665" i="75"/>
  <c r="A3664" i="75"/>
  <c r="A3663" i="75"/>
  <c r="A3662" i="75"/>
  <c r="A3661" i="75"/>
  <c r="A3660" i="75"/>
  <c r="A3659" i="75"/>
  <c r="A3658" i="75"/>
  <c r="A3657" i="75"/>
  <c r="A3656" i="75"/>
  <c r="A3655" i="75"/>
  <c r="A3654" i="75"/>
  <c r="A3653" i="75"/>
  <c r="A3652" i="75"/>
  <c r="A3651" i="75"/>
  <c r="A3650" i="75"/>
  <c r="A3649" i="75"/>
  <c r="A3648" i="75"/>
  <c r="A3647" i="75"/>
  <c r="A3646" i="75"/>
  <c r="A3645" i="75"/>
  <c r="A3644" i="75"/>
  <c r="A3643" i="75"/>
  <c r="A3642" i="75"/>
  <c r="A3641" i="75"/>
  <c r="A3640" i="75"/>
  <c r="A3639" i="75"/>
  <c r="A3638" i="75"/>
  <c r="A3637" i="75"/>
  <c r="A3636" i="75"/>
  <c r="A3635" i="75"/>
  <c r="A3634" i="75"/>
  <c r="A3633" i="75"/>
  <c r="A3627" i="75"/>
  <c r="A3626" i="75"/>
  <c r="A3625" i="75"/>
  <c r="A3624" i="75"/>
  <c r="A3623" i="75"/>
  <c r="A3622" i="75"/>
  <c r="A3621" i="75"/>
  <c r="A3620" i="75"/>
  <c r="A3619" i="75"/>
  <c r="A3618" i="75"/>
  <c r="A3617" i="75"/>
  <c r="A3616" i="75"/>
  <c r="A3615" i="75"/>
  <c r="A3614" i="75"/>
  <c r="A3613" i="75"/>
  <c r="A3612" i="75"/>
  <c r="A3611" i="75"/>
  <c r="A3610" i="75"/>
  <c r="A3609" i="75"/>
  <c r="A3608" i="75"/>
  <c r="A3607" i="75"/>
  <c r="A3606" i="75"/>
  <c r="A3605" i="75"/>
  <c r="A3604" i="75"/>
  <c r="A3603" i="75"/>
  <c r="A3602" i="75"/>
  <c r="A3601" i="75"/>
  <c r="A3600" i="75"/>
  <c r="A3599" i="75"/>
  <c r="A3598" i="75"/>
  <c r="A3597" i="75"/>
  <c r="A3596" i="75"/>
  <c r="A3595" i="75"/>
  <c r="A3594" i="75"/>
  <c r="A3593" i="75"/>
  <c r="A3592" i="75"/>
  <c r="A3591" i="75"/>
  <c r="A3590" i="75"/>
  <c r="A3589" i="75"/>
  <c r="A3588" i="75"/>
  <c r="A3587" i="75"/>
  <c r="A3586" i="75"/>
  <c r="A3585" i="75"/>
  <c r="A3584" i="75"/>
  <c r="A3583" i="75"/>
  <c r="A3582" i="75"/>
  <c r="A3581" i="75"/>
  <c r="A3580" i="75"/>
  <c r="A3579" i="75"/>
  <c r="A3578" i="75"/>
  <c r="A3577" i="75"/>
  <c r="A3576" i="75"/>
  <c r="A3575" i="75"/>
  <c r="A3574" i="75"/>
  <c r="A3573" i="75"/>
  <c r="A3572" i="75"/>
  <c r="A3571" i="75"/>
  <c r="A3570" i="75"/>
  <c r="A3569" i="75"/>
  <c r="A3568" i="75"/>
  <c r="A3567" i="75"/>
  <c r="A3566" i="75"/>
  <c r="A3565" i="75"/>
  <c r="A3564" i="75"/>
  <c r="A3563" i="75"/>
  <c r="A3562" i="75"/>
  <c r="A3561" i="75"/>
  <c r="A3560" i="75"/>
  <c r="A3559" i="75"/>
  <c r="A3558" i="75"/>
  <c r="A3557" i="75"/>
  <c r="A3556" i="75"/>
  <c r="A3555" i="75"/>
  <c r="A3554" i="75"/>
  <c r="A3553" i="75"/>
  <c r="A3552" i="75"/>
  <c r="A3551" i="75"/>
  <c r="A3550" i="75"/>
  <c r="A3549" i="75"/>
  <c r="A3548" i="75"/>
  <c r="A3547" i="75"/>
  <c r="A3546" i="75"/>
  <c r="A3545" i="75"/>
  <c r="A3544" i="75"/>
  <c r="A3543" i="75"/>
  <c r="A3542" i="75"/>
  <c r="A3541" i="75"/>
  <c r="A3540" i="75"/>
  <c r="A3539" i="75"/>
  <c r="A3538" i="75"/>
  <c r="A3789" i="75"/>
  <c r="A3790" i="75"/>
  <c r="A3791" i="75"/>
  <c r="A3792" i="75"/>
  <c r="A3793" i="75"/>
  <c r="A3794" i="75"/>
  <c r="A3795" i="75"/>
  <c r="A3796" i="75"/>
  <c r="A3797" i="75"/>
  <c r="A3798" i="75"/>
  <c r="A3799" i="75"/>
  <c r="A3800" i="75"/>
  <c r="A3801" i="75"/>
  <c r="A3802" i="75"/>
  <c r="A3803" i="75"/>
  <c r="A3804" i="75"/>
  <c r="A3805" i="75"/>
  <c r="A3806" i="75"/>
  <c r="A3807" i="75"/>
  <c r="A3808" i="75"/>
  <c r="A3809" i="75"/>
  <c r="A3810" i="75"/>
  <c r="A3811" i="75"/>
  <c r="A3812" i="75"/>
  <c r="A3813" i="75"/>
  <c r="A3814" i="75"/>
  <c r="A3815" i="75"/>
  <c r="A3816" i="75"/>
  <c r="A3817" i="75"/>
  <c r="A3818" i="75"/>
  <c r="A3819" i="75"/>
  <c r="A3820" i="75"/>
  <c r="A3821" i="75"/>
  <c r="A3822" i="75"/>
  <c r="A3823" i="75"/>
  <c r="A3824" i="75"/>
  <c r="A3825" i="75"/>
  <c r="A3826" i="75"/>
  <c r="A3827" i="75"/>
  <c r="A3828" i="75"/>
  <c r="A3829" i="75"/>
  <c r="A3830" i="75"/>
  <c r="A3831" i="75"/>
  <c r="A3832" i="75"/>
  <c r="A3833" i="75"/>
  <c r="A3834" i="75"/>
  <c r="A3835" i="75"/>
  <c r="A3836" i="75"/>
  <c r="A3837" i="75"/>
  <c r="A3838" i="75"/>
  <c r="A3839" i="75"/>
  <c r="A3840" i="75"/>
  <c r="A3841" i="75"/>
  <c r="A3842" i="75"/>
  <c r="A3843" i="75"/>
  <c r="A3844" i="75"/>
  <c r="A3845" i="75"/>
  <c r="A3846" i="75"/>
  <c r="A3847" i="75"/>
  <c r="A3848" i="75"/>
  <c r="A3849" i="75"/>
  <c r="A3850" i="75"/>
  <c r="A3851" i="75"/>
  <c r="A3852" i="75"/>
  <c r="A3853" i="75"/>
  <c r="A3854" i="75"/>
  <c r="A3855" i="75"/>
  <c r="A3856" i="75"/>
  <c r="A3857" i="75"/>
  <c r="A3858" i="75"/>
  <c r="A3859" i="75"/>
  <c r="A3860" i="75"/>
  <c r="A3861" i="75"/>
  <c r="A3862" i="75"/>
  <c r="A3863" i="75"/>
  <c r="A3864" i="75"/>
  <c r="H1858" i="75"/>
  <c r="H1857" i="75"/>
  <c r="H1856" i="75"/>
  <c r="H1855" i="75"/>
  <c r="H1854" i="75"/>
  <c r="H1853" i="75"/>
  <c r="H1852" i="75"/>
  <c r="H1851" i="75"/>
  <c r="H1850" i="75"/>
  <c r="H1849" i="75"/>
  <c r="H1848" i="75"/>
  <c r="H1847" i="75"/>
  <c r="H1846" i="75"/>
  <c r="H1845" i="75"/>
  <c r="H1844" i="75"/>
  <c r="H1843" i="75"/>
  <c r="H1842" i="75"/>
  <c r="H1841" i="75"/>
  <c r="H1840" i="75"/>
  <c r="H1839" i="75"/>
  <c r="H1838" i="75"/>
  <c r="H1837" i="75"/>
  <c r="H1836" i="75"/>
  <c r="H1835" i="75"/>
  <c r="H1834" i="75"/>
  <c r="H1833" i="75"/>
  <c r="H1832" i="75"/>
  <c r="H1831" i="75"/>
  <c r="H1830" i="75"/>
  <c r="H1829" i="75"/>
  <c r="H1828" i="75"/>
  <c r="H1827" i="75"/>
  <c r="H1826" i="75"/>
  <c r="H1792" i="75"/>
  <c r="H1791" i="75"/>
  <c r="H1790" i="75"/>
  <c r="H1789" i="75"/>
  <c r="H1788" i="75"/>
  <c r="H1787" i="75"/>
  <c r="H1786" i="75"/>
  <c r="H1785" i="75"/>
  <c r="H1784" i="75"/>
  <c r="H1783" i="75"/>
  <c r="H1782" i="75"/>
  <c r="H1781" i="75"/>
  <c r="H1780" i="75"/>
  <c r="H1779" i="75"/>
  <c r="H1778" i="75"/>
  <c r="H1777" i="75"/>
  <c r="H1776" i="75"/>
  <c r="H1775" i="75"/>
  <c r="H1774" i="75"/>
  <c r="H1773" i="75"/>
  <c r="H1772" i="75"/>
  <c r="H1771" i="75"/>
  <c r="H1770" i="75"/>
  <c r="H1769" i="75"/>
  <c r="H1768" i="75"/>
  <c r="H1767" i="75"/>
  <c r="H1766" i="75"/>
  <c r="H1765" i="75"/>
  <c r="H1764" i="75"/>
  <c r="H1763" i="75"/>
  <c r="H1762" i="75"/>
  <c r="H1761" i="75"/>
  <c r="H1760" i="75"/>
  <c r="H1759" i="75"/>
  <c r="H1758" i="75"/>
  <c r="H1757" i="75"/>
  <c r="H1756" i="75"/>
  <c r="H1755" i="75"/>
  <c r="H1754" i="75"/>
  <c r="H1753" i="75"/>
  <c r="H1752" i="75"/>
  <c r="H1751" i="75"/>
  <c r="H1750" i="75"/>
  <c r="H1749" i="75"/>
  <c r="H1697" i="75"/>
  <c r="H1696" i="75"/>
  <c r="H1695" i="75"/>
  <c r="H1694" i="75"/>
  <c r="H1693" i="75"/>
  <c r="H1692" i="75"/>
  <c r="H1691" i="75"/>
  <c r="H1690" i="75"/>
  <c r="H1689" i="75"/>
  <c r="H1688" i="75"/>
  <c r="H1687" i="75"/>
  <c r="H1686" i="75"/>
  <c r="H1685" i="75"/>
  <c r="H1684" i="75"/>
  <c r="H1683" i="75"/>
  <c r="H1682" i="75"/>
  <c r="H1681" i="75"/>
  <c r="H1680" i="75"/>
  <c r="H1679" i="75"/>
  <c r="H1678" i="75"/>
  <c r="H1677" i="75"/>
  <c r="H1676" i="75"/>
  <c r="H1675" i="75"/>
  <c r="H1674" i="75"/>
  <c r="H1673" i="75"/>
  <c r="H1672" i="75"/>
  <c r="H1671" i="75"/>
  <c r="H1670" i="75"/>
  <c r="H1669" i="75"/>
  <c r="H1668" i="75"/>
  <c r="H1667" i="75"/>
  <c r="H1666" i="75"/>
  <c r="H1665" i="75"/>
  <c r="H1664" i="75"/>
  <c r="H1663" i="75"/>
  <c r="H1662" i="75"/>
  <c r="H1661" i="75"/>
  <c r="H1660" i="75"/>
  <c r="H1659" i="75"/>
  <c r="H1658" i="75"/>
  <c r="H1657" i="75"/>
  <c r="H1656" i="75"/>
  <c r="H1655" i="75"/>
  <c r="H1654" i="75"/>
  <c r="H2129" i="75"/>
  <c r="H2130" i="75"/>
  <c r="H2131" i="75"/>
  <c r="H2132" i="75"/>
  <c r="H2133" i="75"/>
  <c r="H2134" i="75"/>
  <c r="H2135" i="75"/>
  <c r="H2136" i="75"/>
  <c r="H2137" i="75"/>
  <c r="H2138" i="75"/>
  <c r="H2139" i="75"/>
  <c r="H2140" i="75"/>
  <c r="H2141" i="75"/>
  <c r="H2142" i="75"/>
  <c r="H2143" i="75"/>
  <c r="H2144" i="75"/>
  <c r="H2145" i="75"/>
  <c r="H2146" i="75"/>
  <c r="H2147" i="75"/>
  <c r="H2148" i="75"/>
  <c r="H2149" i="75"/>
  <c r="H2150" i="75"/>
  <c r="H2151" i="75"/>
  <c r="H2152" i="75"/>
  <c r="H2153" i="75"/>
  <c r="H2154" i="75"/>
  <c r="H2155" i="75"/>
  <c r="H2156" i="75"/>
  <c r="H2157" i="75"/>
  <c r="H2158" i="75"/>
  <c r="H2159" i="75"/>
  <c r="H2160" i="75"/>
  <c r="H2161" i="75"/>
  <c r="H2162" i="75"/>
  <c r="H2163" i="75"/>
  <c r="H2164" i="75"/>
  <c r="H2165" i="75"/>
  <c r="H2166" i="75"/>
  <c r="H2167" i="75"/>
  <c r="H2168" i="75"/>
  <c r="H2169" i="75"/>
  <c r="H2170" i="75"/>
  <c r="H2171" i="75"/>
  <c r="H2172" i="75"/>
  <c r="H2174" i="75"/>
  <c r="H2175" i="75"/>
  <c r="H2176" i="75"/>
  <c r="H2177" i="75"/>
  <c r="H2178" i="75"/>
  <c r="H2179" i="75"/>
  <c r="H2180" i="75"/>
  <c r="H2181" i="75"/>
  <c r="H2182" i="75"/>
  <c r="H2183" i="75"/>
  <c r="H2184" i="75"/>
  <c r="H2185" i="75"/>
  <c r="H2186" i="75"/>
  <c r="H2187" i="75"/>
  <c r="H2188" i="75"/>
  <c r="H2189" i="75"/>
  <c r="H2190" i="75"/>
  <c r="H2191" i="75"/>
  <c r="H2192" i="75"/>
  <c r="H2193" i="75"/>
  <c r="H2194" i="75"/>
  <c r="H2195" i="75"/>
  <c r="H2196" i="75"/>
  <c r="H2197" i="75"/>
  <c r="H2198" i="75"/>
  <c r="H2199" i="75"/>
  <c r="H2200" i="75"/>
  <c r="H2201" i="75"/>
  <c r="H2202" i="75"/>
  <c r="H2203" i="75"/>
  <c r="H2204" i="75"/>
  <c r="H2205" i="75"/>
  <c r="H2206" i="75"/>
  <c r="H2207" i="75"/>
  <c r="H2208" i="75"/>
  <c r="H2209" i="75"/>
  <c r="H2210" i="75"/>
  <c r="H2211" i="75"/>
  <c r="H2212" i="75"/>
  <c r="H2213" i="75"/>
  <c r="H2214" i="75"/>
  <c r="H2215" i="75"/>
  <c r="H2216" i="75"/>
  <c r="H2217" i="75"/>
  <c r="H2219" i="75"/>
  <c r="H2220" i="75"/>
  <c r="H2221" i="75"/>
  <c r="H2222" i="75"/>
  <c r="H2223" i="75"/>
  <c r="H2224" i="75"/>
  <c r="H2225" i="75"/>
  <c r="H2226" i="75"/>
  <c r="H2227" i="75"/>
  <c r="H2228" i="75"/>
  <c r="H2229" i="75"/>
  <c r="H2230" i="75"/>
  <c r="H2231" i="75"/>
  <c r="H2232" i="75"/>
  <c r="H2233" i="75"/>
  <c r="H2234" i="75"/>
  <c r="H2235" i="75"/>
  <c r="H2236" i="75"/>
  <c r="H2237" i="75"/>
  <c r="H2238" i="75"/>
  <c r="H2239" i="75"/>
  <c r="H2240" i="75"/>
  <c r="H2241" i="75"/>
  <c r="H2242" i="75"/>
  <c r="H2243" i="75"/>
  <c r="H2244" i="75"/>
  <c r="H2245" i="75"/>
  <c r="H2246" i="75"/>
  <c r="H2247" i="75"/>
  <c r="H2248" i="75"/>
  <c r="H2249" i="75"/>
  <c r="H2250" i="75"/>
  <c r="H2251" i="75"/>
  <c r="H2252" i="75"/>
  <c r="H2253" i="75"/>
  <c r="H2254" i="75"/>
  <c r="H2255" i="75"/>
  <c r="H2256" i="75"/>
  <c r="H2257" i="75"/>
  <c r="H2258" i="75"/>
  <c r="H2259" i="75"/>
  <c r="H2260" i="75"/>
  <c r="H2261" i="75"/>
  <c r="H2262" i="75"/>
  <c r="H2507" i="75"/>
  <c r="H2508" i="75"/>
  <c r="H2509" i="75"/>
  <c r="H2510" i="75"/>
  <c r="H2511" i="75"/>
  <c r="H2512" i="75"/>
  <c r="H2513" i="75"/>
  <c r="H2514" i="75"/>
  <c r="H2515" i="75"/>
  <c r="H2516" i="75"/>
  <c r="H2517" i="75"/>
  <c r="H2518" i="75"/>
  <c r="H2519" i="75"/>
  <c r="H2520" i="75"/>
  <c r="H2521" i="75"/>
  <c r="H2522" i="75"/>
  <c r="H2523" i="75"/>
  <c r="H2524" i="75"/>
  <c r="H2525" i="75"/>
  <c r="H2526" i="75"/>
  <c r="H2527" i="75"/>
  <c r="H2528" i="75"/>
  <c r="H2529" i="75"/>
  <c r="H2530" i="75"/>
  <c r="H2531" i="75"/>
  <c r="H2532" i="75"/>
  <c r="H2533" i="75"/>
  <c r="H2534" i="75"/>
  <c r="H2535" i="75"/>
  <c r="H2536" i="75"/>
  <c r="H2537" i="75"/>
  <c r="H2538" i="75"/>
  <c r="H2539" i="75"/>
  <c r="H2540" i="75"/>
  <c r="H2541" i="75"/>
  <c r="H2542" i="75"/>
  <c r="H2543" i="75"/>
  <c r="H2544" i="75"/>
  <c r="H2545" i="75"/>
  <c r="H2546" i="75"/>
  <c r="H2547" i="75"/>
  <c r="H2548" i="75"/>
  <c r="H2549" i="75"/>
  <c r="H2550" i="75"/>
  <c r="H2551" i="75"/>
  <c r="H2552" i="75"/>
  <c r="H2553" i="75"/>
  <c r="H2554" i="75"/>
  <c r="H2555" i="75"/>
  <c r="H2556" i="75"/>
  <c r="H2557" i="75"/>
  <c r="H2558" i="75"/>
  <c r="H2559" i="75"/>
  <c r="H2560" i="75"/>
  <c r="H2561" i="75"/>
  <c r="H2562" i="75"/>
  <c r="H2563" i="75"/>
  <c r="H2564" i="75"/>
  <c r="H2565" i="75"/>
  <c r="H2566" i="75"/>
  <c r="H2567" i="75"/>
  <c r="H2568" i="75"/>
  <c r="H2569" i="75"/>
  <c r="H2570" i="75"/>
  <c r="H2571" i="75"/>
  <c r="H2572" i="75"/>
  <c r="A2823" i="75"/>
  <c r="A2822" i="75"/>
  <c r="A2821" i="75"/>
  <c r="A2820" i="75"/>
  <c r="A2819" i="75"/>
  <c r="A2818" i="75"/>
  <c r="A2817" i="75"/>
  <c r="A2816" i="75"/>
  <c r="A2815" i="75"/>
  <c r="A2814" i="75"/>
  <c r="A2813" i="75"/>
  <c r="A2812" i="75"/>
  <c r="A2811" i="75"/>
  <c r="A2810" i="75"/>
  <c r="A2809" i="75"/>
  <c r="A2808" i="75"/>
  <c r="A2807" i="75"/>
  <c r="A2806" i="75"/>
  <c r="A2805" i="75"/>
  <c r="A2804" i="75"/>
  <c r="A2803" i="75"/>
  <c r="A2802" i="75"/>
  <c r="A2801" i="75"/>
  <c r="A2800" i="75"/>
  <c r="A2799" i="75"/>
  <c r="A2798" i="75"/>
  <c r="A2797" i="75"/>
  <c r="A2796" i="75"/>
  <c r="A2795" i="75"/>
  <c r="A2794" i="75"/>
  <c r="A2793" i="75"/>
  <c r="A2792" i="75"/>
  <c r="A2791" i="75"/>
  <c r="A2790" i="75"/>
  <c r="A2789" i="75"/>
  <c r="A2788" i="75"/>
  <c r="A2787" i="75"/>
  <c r="A2786" i="75"/>
  <c r="A2785" i="75"/>
  <c r="A2784" i="75"/>
  <c r="A2783" i="75"/>
  <c r="A2782" i="75"/>
  <c r="A2781" i="75"/>
  <c r="A2780" i="75"/>
  <c r="A2779" i="75"/>
  <c r="A2778" i="75"/>
  <c r="A2777" i="75"/>
  <c r="A2776" i="75"/>
  <c r="A2775" i="75"/>
  <c r="A2774" i="75"/>
  <c r="A2773" i="75"/>
  <c r="A2772" i="75"/>
  <c r="A2771" i="75"/>
  <c r="A2770" i="75"/>
  <c r="A2769" i="75"/>
  <c r="A2768" i="75"/>
  <c r="A2767" i="75"/>
  <c r="A2766" i="75"/>
  <c r="A2765" i="75"/>
  <c r="A2764" i="75"/>
  <c r="A2763" i="75"/>
  <c r="A2762" i="75"/>
  <c r="A2761" i="75"/>
  <c r="A2760" i="75"/>
  <c r="A2759" i="75"/>
  <c r="A2758" i="75"/>
  <c r="A2757" i="75"/>
  <c r="A2756" i="75"/>
  <c r="A2755" i="75"/>
  <c r="A2754" i="75"/>
  <c r="A2753" i="75"/>
  <c r="A2752" i="75"/>
  <c r="A2751" i="75"/>
  <c r="A2750" i="75"/>
  <c r="A2749" i="75"/>
  <c r="A2748" i="75"/>
  <c r="A2747" i="75"/>
  <c r="A2746" i="75"/>
  <c r="A2745" i="75"/>
  <c r="A2744" i="75"/>
  <c r="A2743" i="75"/>
  <c r="A2742" i="75"/>
  <c r="A2741" i="75"/>
  <c r="A2740" i="75"/>
  <c r="A2739" i="75"/>
  <c r="A2738" i="75"/>
  <c r="A2737" i="75"/>
  <c r="A2736" i="75"/>
  <c r="A2735" i="75"/>
  <c r="A2734" i="75"/>
  <c r="A2733" i="75"/>
  <c r="A2732" i="75"/>
  <c r="A2731" i="75"/>
  <c r="A2730" i="75"/>
  <c r="A2729" i="75"/>
  <c r="A2728" i="75"/>
  <c r="A2727" i="75"/>
  <c r="A2726" i="75"/>
  <c r="A2725" i="75"/>
  <c r="A2724" i="75"/>
  <c r="A2723" i="75"/>
  <c r="A2722" i="75"/>
  <c r="A2721" i="75"/>
  <c r="A2720" i="75"/>
  <c r="A2719" i="75"/>
  <c r="A2718" i="75"/>
  <c r="A2717" i="75"/>
  <c r="A2716" i="75"/>
  <c r="A2715" i="75"/>
  <c r="A2714" i="75"/>
  <c r="A2713" i="75"/>
  <c r="A2712" i="75"/>
  <c r="A2711" i="75"/>
  <c r="A2710" i="75"/>
  <c r="A2709" i="75"/>
  <c r="A2708" i="75"/>
  <c r="A2707" i="75"/>
  <c r="A2706" i="75"/>
  <c r="A2705" i="75"/>
  <c r="A2704" i="75"/>
  <c r="A2703" i="75"/>
  <c r="A2702" i="75"/>
  <c r="A2701" i="75"/>
  <c r="A2700" i="75"/>
  <c r="A2699" i="75"/>
  <c r="A2698" i="75"/>
  <c r="A2697" i="75"/>
  <c r="A2696" i="75"/>
  <c r="A2695" i="75"/>
  <c r="A2694" i="75"/>
  <c r="A2693" i="75"/>
  <c r="A2692" i="75"/>
  <c r="A2691" i="75"/>
  <c r="A2690" i="75"/>
  <c r="A2689" i="75"/>
  <c r="A2688" i="75"/>
  <c r="A2687" i="75"/>
  <c r="A2686" i="75"/>
  <c r="A2685" i="75"/>
  <c r="A2684" i="75"/>
  <c r="A2683" i="75"/>
  <c r="A2682" i="75"/>
  <c r="A2681" i="75"/>
  <c r="A2680" i="75"/>
  <c r="A2679" i="75"/>
  <c r="A2678" i="75"/>
  <c r="A2677" i="75"/>
  <c r="A2676" i="75"/>
  <c r="A2675" i="75"/>
  <c r="A2674" i="75"/>
  <c r="A2673" i="75"/>
  <c r="A2672" i="75"/>
  <c r="A2671" i="75"/>
  <c r="A2670" i="75"/>
  <c r="A2669" i="75"/>
  <c r="A2668" i="75"/>
  <c r="A2662" i="75"/>
  <c r="A2661" i="75"/>
  <c r="A2660" i="75"/>
  <c r="A2659" i="75"/>
  <c r="A2658" i="75"/>
  <c r="A2657" i="75"/>
  <c r="A2656" i="75"/>
  <c r="A2655" i="75"/>
  <c r="A2654" i="75"/>
  <c r="A2653" i="75"/>
  <c r="A2652" i="75"/>
  <c r="A2651" i="75"/>
  <c r="A2650" i="75"/>
  <c r="A2649" i="75"/>
  <c r="A2648" i="75"/>
  <c r="A2647" i="75"/>
  <c r="A2646" i="75"/>
  <c r="A2645" i="75"/>
  <c r="A2644" i="75"/>
  <c r="A2643" i="75"/>
  <c r="A2642" i="75"/>
  <c r="A2641" i="75"/>
  <c r="A2640" i="75"/>
  <c r="A2639" i="75"/>
  <c r="A2638" i="75"/>
  <c r="A2637" i="75"/>
  <c r="A2636" i="75"/>
  <c r="A2635" i="75"/>
  <c r="A2634" i="75"/>
  <c r="A2633" i="75"/>
  <c r="A2632" i="75"/>
  <c r="A2631" i="75"/>
  <c r="A2630" i="75"/>
  <c r="A2629" i="75"/>
  <c r="A2628" i="75"/>
  <c r="A2627" i="75"/>
  <c r="A2626" i="75"/>
  <c r="A2625" i="75"/>
  <c r="A2624" i="75"/>
  <c r="A2623" i="75"/>
  <c r="A2622" i="75"/>
  <c r="A2621" i="75"/>
  <c r="A2620" i="75"/>
  <c r="A2619" i="75"/>
  <c r="A2618" i="75"/>
  <c r="A2617" i="75"/>
  <c r="A2616" i="75"/>
  <c r="A2615" i="75"/>
  <c r="A2614" i="75"/>
  <c r="A2613" i="75"/>
  <c r="A2612" i="75"/>
  <c r="A2611" i="75"/>
  <c r="A2610" i="75"/>
  <c r="A2609" i="75"/>
  <c r="A2608" i="75"/>
  <c r="A2607" i="75"/>
  <c r="A2606" i="75"/>
  <c r="A2605" i="75"/>
  <c r="A2604" i="75"/>
  <c r="A2603" i="75"/>
  <c r="A2602" i="75"/>
  <c r="A2601" i="75"/>
  <c r="A2600" i="75"/>
  <c r="A2599" i="75"/>
  <c r="A2598" i="75"/>
  <c r="A2597" i="75"/>
  <c r="A2596" i="75"/>
  <c r="A2595" i="75"/>
  <c r="A2594" i="75"/>
  <c r="A2593" i="75"/>
  <c r="A2592" i="75"/>
  <c r="A2591" i="75"/>
  <c r="A2590" i="75"/>
  <c r="A2589" i="75"/>
  <c r="A2588" i="75"/>
  <c r="A2587" i="75"/>
  <c r="A2586" i="75"/>
  <c r="A2585" i="75"/>
  <c r="A2584" i="75"/>
  <c r="A2583" i="75"/>
  <c r="A2582" i="75"/>
  <c r="A2581" i="75"/>
  <c r="A2580" i="75"/>
  <c r="A2579" i="75"/>
  <c r="A2578" i="75"/>
  <c r="A2577" i="75"/>
  <c r="A2576" i="75"/>
  <c r="A2575" i="75"/>
  <c r="A2574" i="75"/>
  <c r="A2573" i="75"/>
  <c r="A2824" i="75"/>
  <c r="A2825" i="75"/>
  <c r="A2826" i="75"/>
  <c r="A2827" i="75"/>
  <c r="A2828" i="75"/>
  <c r="A2829" i="75"/>
  <c r="A2830" i="75"/>
  <c r="A2831" i="75"/>
  <c r="A2832" i="75"/>
  <c r="A2833" i="75"/>
  <c r="A2834" i="75"/>
  <c r="A2835" i="75"/>
  <c r="A2836" i="75"/>
  <c r="A2837" i="75"/>
  <c r="A2838" i="75"/>
  <c r="A2839" i="75"/>
  <c r="A2840" i="75"/>
  <c r="A2841" i="75"/>
  <c r="A2842" i="75"/>
  <c r="A2843" i="75"/>
  <c r="A2844" i="75"/>
  <c r="A2845" i="75"/>
  <c r="A2846" i="75"/>
  <c r="A2847" i="75"/>
  <c r="A2848" i="75"/>
  <c r="A2849" i="75"/>
  <c r="A2850" i="75"/>
  <c r="A2851" i="75"/>
  <c r="A2852" i="75"/>
  <c r="A2853" i="75"/>
  <c r="A2854" i="75"/>
  <c r="A2855" i="75"/>
  <c r="A2856" i="75"/>
  <c r="A2857" i="75"/>
  <c r="A2858" i="75"/>
  <c r="A2859" i="75"/>
  <c r="A2860" i="75"/>
  <c r="A2861" i="75"/>
  <c r="A2862" i="75"/>
  <c r="A2863" i="75"/>
  <c r="A2864" i="75"/>
  <c r="A2865" i="75"/>
  <c r="A2866" i="75"/>
  <c r="A2867" i="75"/>
  <c r="A2868" i="75"/>
  <c r="A2869" i="75"/>
  <c r="A2870" i="75"/>
  <c r="A2871" i="75"/>
  <c r="A2872" i="75"/>
  <c r="A2873" i="75"/>
  <c r="A2874" i="75"/>
  <c r="A2875" i="75"/>
  <c r="A2876" i="75"/>
  <c r="A2877" i="75"/>
  <c r="A2878" i="75"/>
  <c r="A2879" i="75"/>
  <c r="A2880" i="75"/>
  <c r="A2881" i="75"/>
  <c r="A2882" i="75"/>
  <c r="A2883" i="75"/>
  <c r="A2884" i="75"/>
  <c r="A2885" i="75"/>
  <c r="A2886" i="75"/>
  <c r="A2887" i="75"/>
  <c r="A2888" i="75"/>
  <c r="A2889" i="75"/>
  <c r="A2890" i="75"/>
  <c r="A2891" i="75"/>
  <c r="A2892" i="75"/>
  <c r="A2893" i="75"/>
  <c r="A2894" i="75"/>
  <c r="A2895" i="75"/>
  <c r="A2896" i="75"/>
  <c r="A2897" i="75"/>
  <c r="A2898" i="75"/>
  <c r="H1164" i="75"/>
  <c r="H1165" i="75"/>
  <c r="H1166" i="75"/>
  <c r="H1167" i="75"/>
  <c r="H1168" i="75"/>
  <c r="H1169" i="75"/>
  <c r="H1170" i="75"/>
  <c r="H1171" i="75"/>
  <c r="H1172" i="75"/>
  <c r="H1173" i="75"/>
  <c r="H1174" i="75"/>
  <c r="H1175" i="75"/>
  <c r="H1176" i="75"/>
  <c r="H1177" i="75"/>
  <c r="H1178" i="75"/>
  <c r="H1179" i="75"/>
  <c r="H1180" i="75"/>
  <c r="H1181" i="75"/>
  <c r="H1182" i="75"/>
  <c r="H1183" i="75"/>
  <c r="H1184" i="75"/>
  <c r="H1185" i="75"/>
  <c r="H1186" i="75"/>
  <c r="H1187" i="75"/>
  <c r="H1188" i="75"/>
  <c r="H1189" i="75"/>
  <c r="H1190" i="75"/>
  <c r="H1191" i="75"/>
  <c r="H1192" i="75"/>
  <c r="H1193" i="75"/>
  <c r="H1194" i="75"/>
  <c r="H1195" i="75"/>
  <c r="H1196" i="75"/>
  <c r="H1197" i="75"/>
  <c r="H1198" i="75"/>
  <c r="H1199" i="75"/>
  <c r="H1200" i="75"/>
  <c r="H1201" i="75"/>
  <c r="H1202" i="75"/>
  <c r="H1203" i="75"/>
  <c r="H1204" i="75"/>
  <c r="H1205" i="75"/>
  <c r="H1206" i="75"/>
  <c r="H1207" i="75"/>
  <c r="H1209" i="75"/>
  <c r="H1210" i="75"/>
  <c r="H1211" i="75"/>
  <c r="H1212" i="75"/>
  <c r="H1213" i="75"/>
  <c r="H1214" i="75"/>
  <c r="H1215" i="75"/>
  <c r="H1216" i="75"/>
  <c r="H1217" i="75"/>
  <c r="H1218" i="75"/>
  <c r="H1219" i="75"/>
  <c r="H1220" i="75"/>
  <c r="H1221" i="75"/>
  <c r="H1222" i="75"/>
  <c r="H1223" i="75"/>
  <c r="H1224" i="75"/>
  <c r="H1225" i="75"/>
  <c r="H1226" i="75"/>
  <c r="H1227" i="75"/>
  <c r="H1228" i="75"/>
  <c r="H1229" i="75"/>
  <c r="H1230" i="75"/>
  <c r="H1231" i="75"/>
  <c r="H1232" i="75"/>
  <c r="H1233" i="75"/>
  <c r="H1234" i="75"/>
  <c r="H1235" i="75"/>
  <c r="H1236" i="75"/>
  <c r="H1237" i="75"/>
  <c r="H1238" i="75"/>
  <c r="H1239" i="75"/>
  <c r="H1240" i="75"/>
  <c r="H1241" i="75"/>
  <c r="H1242" i="75"/>
  <c r="H1243" i="75"/>
  <c r="H1244" i="75"/>
  <c r="H1245" i="75"/>
  <c r="H1246" i="75"/>
  <c r="H1247" i="75"/>
  <c r="H1248" i="75"/>
  <c r="H1249" i="75"/>
  <c r="H1250" i="75"/>
  <c r="H1251" i="75"/>
  <c r="H1252" i="75"/>
  <c r="H1254" i="75"/>
  <c r="H1255" i="75"/>
  <c r="H1256" i="75"/>
  <c r="H1257" i="75"/>
  <c r="H1258" i="75"/>
  <c r="H1259" i="75"/>
  <c r="H1260" i="75"/>
  <c r="H1261" i="75"/>
  <c r="H1262" i="75"/>
  <c r="H1263" i="75"/>
  <c r="H1264" i="75"/>
  <c r="H1265" i="75"/>
  <c r="H1266" i="75"/>
  <c r="H1267" i="75"/>
  <c r="H1268" i="75"/>
  <c r="H1269" i="75"/>
  <c r="H1270" i="75"/>
  <c r="H1271" i="75"/>
  <c r="H1272" i="75"/>
  <c r="H1273" i="75"/>
  <c r="H1274" i="75"/>
  <c r="H1275" i="75"/>
  <c r="H1276" i="75"/>
  <c r="H1277" i="75"/>
  <c r="H1278" i="75"/>
  <c r="H1279" i="75"/>
  <c r="H1280" i="75"/>
  <c r="H1281" i="75"/>
  <c r="H1282" i="75"/>
  <c r="H1283" i="75"/>
  <c r="H1284" i="75"/>
  <c r="H1285" i="75"/>
  <c r="H1286" i="75"/>
  <c r="H1287" i="75"/>
  <c r="H1288" i="75"/>
  <c r="H1289" i="75"/>
  <c r="H1290" i="75"/>
  <c r="H1291" i="75"/>
  <c r="H1292" i="75"/>
  <c r="H1293" i="75"/>
  <c r="H1294" i="75"/>
  <c r="H1295" i="75"/>
  <c r="H1296" i="75"/>
  <c r="H1297" i="75"/>
  <c r="H1542" i="75"/>
  <c r="H1543" i="75"/>
  <c r="H1544" i="75"/>
  <c r="H1545" i="75"/>
  <c r="H1546" i="75"/>
  <c r="H1547" i="75"/>
  <c r="H1548" i="75"/>
  <c r="H1549" i="75"/>
  <c r="H1550" i="75"/>
  <c r="H1551" i="75"/>
  <c r="H1552" i="75"/>
  <c r="H1553" i="75"/>
  <c r="H1554" i="75"/>
  <c r="H1555" i="75"/>
  <c r="H1556" i="75"/>
  <c r="H1557" i="75"/>
  <c r="H1558" i="75"/>
  <c r="H1559" i="75"/>
  <c r="H1560" i="75"/>
  <c r="H1561" i="75"/>
  <c r="H1562" i="75"/>
  <c r="H1563" i="75"/>
  <c r="H1564" i="75"/>
  <c r="H1565" i="75"/>
  <c r="H1566" i="75"/>
  <c r="H1567" i="75"/>
  <c r="H1568" i="75"/>
  <c r="H1569" i="75"/>
  <c r="H1570" i="75"/>
  <c r="H1571" i="75"/>
  <c r="H1572" i="75"/>
  <c r="H1573" i="75"/>
  <c r="H1574" i="75"/>
  <c r="H1575" i="75"/>
  <c r="H1576" i="75"/>
  <c r="H1577" i="75"/>
  <c r="H1578" i="75"/>
  <c r="H1579" i="75"/>
  <c r="H1580" i="75"/>
  <c r="H1581" i="75"/>
  <c r="H1582" i="75"/>
  <c r="H1583" i="75"/>
  <c r="H1584" i="75"/>
  <c r="H1585" i="75"/>
  <c r="H1586" i="75"/>
  <c r="H1587" i="75"/>
  <c r="H1588" i="75"/>
  <c r="H1589" i="75"/>
  <c r="H1590" i="75"/>
  <c r="H1591" i="75"/>
  <c r="H1592" i="75"/>
  <c r="H1593" i="75"/>
  <c r="H1594" i="75"/>
  <c r="H1595" i="75"/>
  <c r="H1596" i="75"/>
  <c r="H1597" i="75"/>
  <c r="H1598" i="75"/>
  <c r="H1599" i="75"/>
  <c r="H1600" i="75"/>
  <c r="H1601" i="75"/>
  <c r="H1602" i="75"/>
  <c r="H1603" i="75"/>
  <c r="H1604" i="75"/>
  <c r="H1605" i="75"/>
  <c r="H1606" i="75"/>
  <c r="H1607" i="75"/>
  <c r="A1793" i="75"/>
  <c r="A1794" i="75"/>
  <c r="A1795" i="75"/>
  <c r="A1796" i="75"/>
  <c r="A1797" i="75"/>
  <c r="A1798" i="75"/>
  <c r="A1799" i="75"/>
  <c r="A1800" i="75"/>
  <c r="A1801" i="75"/>
  <c r="A1802" i="75"/>
  <c r="A1803" i="75"/>
  <c r="A1804" i="75"/>
  <c r="A1805" i="75"/>
  <c r="A1806" i="75"/>
  <c r="A1807" i="75"/>
  <c r="A1808" i="75"/>
  <c r="A1809" i="75"/>
  <c r="A1810" i="75"/>
  <c r="A1811" i="75"/>
  <c r="A1812" i="75"/>
  <c r="A1813" i="75"/>
  <c r="A1814" i="75"/>
  <c r="A1815" i="75"/>
  <c r="A1816" i="75"/>
  <c r="A1817" i="75"/>
  <c r="A1818" i="75"/>
  <c r="A1819" i="75"/>
  <c r="A1820" i="75"/>
  <c r="A1821" i="75"/>
  <c r="A1822" i="75"/>
  <c r="A1823" i="75"/>
  <c r="A1824" i="75"/>
  <c r="A1825" i="75"/>
  <c r="A1826" i="75"/>
  <c r="A1827" i="75"/>
  <c r="A1828" i="75"/>
  <c r="A1829" i="75"/>
  <c r="A1830" i="75"/>
  <c r="A1831" i="75"/>
  <c r="A1832" i="75"/>
  <c r="A1833" i="75"/>
  <c r="A1834" i="75"/>
  <c r="A1835" i="75"/>
  <c r="A1836" i="75"/>
  <c r="A1837" i="75"/>
  <c r="A1838" i="75"/>
  <c r="A1839" i="75"/>
  <c r="A1840" i="75"/>
  <c r="A1841" i="75"/>
  <c r="A1842" i="75"/>
  <c r="A1843" i="75"/>
  <c r="A1844" i="75"/>
  <c r="A1845" i="75"/>
  <c r="A1846" i="75"/>
  <c r="A1847" i="75"/>
  <c r="A1848" i="75"/>
  <c r="A1849" i="75"/>
  <c r="A1850" i="75"/>
  <c r="A1851" i="75"/>
  <c r="A1852" i="75"/>
  <c r="A1853" i="75"/>
  <c r="A1854" i="75"/>
  <c r="A1855" i="75"/>
  <c r="A1856" i="75"/>
  <c r="A1857" i="75"/>
  <c r="A1858" i="75"/>
  <c r="A1758" i="75"/>
  <c r="A1759" i="75"/>
  <c r="A1760" i="75"/>
  <c r="A1761" i="75"/>
  <c r="A1762" i="75"/>
  <c r="A1763" i="75"/>
  <c r="A1764" i="75"/>
  <c r="A1765" i="75"/>
  <c r="A1766" i="75"/>
  <c r="A1767" i="75"/>
  <c r="A1768" i="75"/>
  <c r="A1769" i="75"/>
  <c r="A1770" i="75"/>
  <c r="A1771" i="75"/>
  <c r="A1772" i="75"/>
  <c r="A1773" i="75"/>
  <c r="A1774" i="75"/>
  <c r="A1775" i="75"/>
  <c r="A1776" i="75"/>
  <c r="A1777" i="75"/>
  <c r="A1778" i="75"/>
  <c r="A1779" i="75"/>
  <c r="A1780" i="75"/>
  <c r="A1781" i="75"/>
  <c r="A1782" i="75"/>
  <c r="A1783" i="75"/>
  <c r="A1784" i="75"/>
  <c r="A1785" i="75"/>
  <c r="A1786" i="75"/>
  <c r="A1787" i="75"/>
  <c r="A1788" i="75"/>
  <c r="A1789" i="75"/>
  <c r="A1790" i="75"/>
  <c r="A1791" i="75"/>
  <c r="A1792" i="75"/>
  <c r="A1704" i="75"/>
  <c r="A1705" i="75"/>
  <c r="A1706" i="75"/>
  <c r="A1707" i="75"/>
  <c r="A1708" i="75"/>
  <c r="A1709" i="75"/>
  <c r="A1710" i="75"/>
  <c r="A1711" i="75"/>
  <c r="A1712" i="75"/>
  <c r="A1713" i="75"/>
  <c r="A1714" i="75"/>
  <c r="A1715" i="75"/>
  <c r="A1716" i="75"/>
  <c r="A1717" i="75"/>
  <c r="A1718" i="75"/>
  <c r="A1719" i="75"/>
  <c r="A1720" i="75"/>
  <c r="A1721" i="75"/>
  <c r="A1722" i="75"/>
  <c r="A1723" i="75"/>
  <c r="A1724" i="75"/>
  <c r="A1725" i="75"/>
  <c r="A1726" i="75"/>
  <c r="A1727" i="75"/>
  <c r="A1728" i="75"/>
  <c r="A1729" i="75"/>
  <c r="A1730" i="75"/>
  <c r="A1731" i="75"/>
  <c r="A1732" i="75"/>
  <c r="A1733" i="75"/>
  <c r="A1734" i="75"/>
  <c r="A1735" i="75"/>
  <c r="A1736" i="75"/>
  <c r="A1737" i="75"/>
  <c r="A1738" i="75"/>
  <c r="A1739" i="75"/>
  <c r="A1740" i="75"/>
  <c r="A1741" i="75"/>
  <c r="A1742" i="75"/>
  <c r="A1743" i="75"/>
  <c r="A1744" i="75"/>
  <c r="A1745" i="75"/>
  <c r="A1746" i="75"/>
  <c r="A1747" i="75"/>
  <c r="A1748" i="75"/>
  <c r="A1749" i="75"/>
  <c r="A1750" i="75"/>
  <c r="A1751" i="75"/>
  <c r="A1752" i="75"/>
  <c r="A1753" i="75"/>
  <c r="A1754" i="75"/>
  <c r="A1755" i="75"/>
  <c r="A1756" i="75"/>
  <c r="A1757" i="75"/>
  <c r="A1652" i="75"/>
  <c r="A1653" i="75"/>
  <c r="A1654" i="75"/>
  <c r="A1655" i="75"/>
  <c r="A1656" i="75"/>
  <c r="A1657" i="75"/>
  <c r="A1658" i="75"/>
  <c r="A1659" i="75"/>
  <c r="A1660" i="75"/>
  <c r="A1661" i="75"/>
  <c r="A1662" i="75"/>
  <c r="A1663" i="75"/>
  <c r="A1664" i="75"/>
  <c r="A1665" i="75"/>
  <c r="A1666" i="75"/>
  <c r="A1667" i="75"/>
  <c r="A1668" i="75"/>
  <c r="A1669" i="75"/>
  <c r="A1670" i="75"/>
  <c r="A1671" i="75"/>
  <c r="A1672" i="75"/>
  <c r="A1673" i="75"/>
  <c r="A1674" i="75"/>
  <c r="A1675" i="75"/>
  <c r="A1676" i="75"/>
  <c r="A1677" i="75"/>
  <c r="A1678" i="75"/>
  <c r="A1679" i="75"/>
  <c r="A1680" i="75"/>
  <c r="A1681" i="75"/>
  <c r="A1682" i="75"/>
  <c r="A1683" i="75"/>
  <c r="A1684" i="75"/>
  <c r="A1685" i="75"/>
  <c r="A1686" i="75"/>
  <c r="A1687" i="75"/>
  <c r="A1688" i="75"/>
  <c r="A1689" i="75"/>
  <c r="A1690" i="75"/>
  <c r="A1691" i="75"/>
  <c r="A1692" i="75"/>
  <c r="A1693" i="75"/>
  <c r="A1694" i="75"/>
  <c r="A1695" i="75"/>
  <c r="A1696" i="75"/>
  <c r="A1697" i="75"/>
  <c r="A1703" i="75"/>
  <c r="A1609" i="75"/>
  <c r="A1610" i="75"/>
  <c r="A1611" i="75"/>
  <c r="A1612" i="75"/>
  <c r="A1613" i="75"/>
  <c r="A1614" i="75"/>
  <c r="A1615" i="75"/>
  <c r="A1616" i="75"/>
  <c r="A1617" i="75"/>
  <c r="A1618" i="75"/>
  <c r="A1619" i="75"/>
  <c r="A1620" i="75"/>
  <c r="A1621" i="75"/>
  <c r="A1622" i="75"/>
  <c r="A1623" i="75"/>
  <c r="A1624" i="75"/>
  <c r="A1625" i="75"/>
  <c r="A1626" i="75"/>
  <c r="A1627" i="75"/>
  <c r="A1628" i="75"/>
  <c r="A1629" i="75"/>
  <c r="A1630" i="75"/>
  <c r="A1631" i="75"/>
  <c r="A1632" i="75"/>
  <c r="A1633" i="75"/>
  <c r="A1634" i="75"/>
  <c r="A1635" i="75"/>
  <c r="A1636" i="75"/>
  <c r="A1637" i="75"/>
  <c r="A1638" i="75"/>
  <c r="A1639" i="75"/>
  <c r="A1640" i="75"/>
  <c r="A1641" i="75"/>
  <c r="A1642" i="75"/>
  <c r="A1643" i="75"/>
  <c r="A1644" i="75"/>
  <c r="A1645" i="75"/>
  <c r="A1646" i="75"/>
  <c r="A1647" i="75"/>
  <c r="A1648" i="75"/>
  <c r="A1649" i="75"/>
  <c r="A1650" i="75"/>
  <c r="A1651" i="75"/>
  <c r="A1608" i="75"/>
  <c r="H797" i="75"/>
  <c r="H798" i="75"/>
  <c r="H799" i="75"/>
  <c r="H800" i="75"/>
  <c r="H801" i="75"/>
  <c r="H802" i="75"/>
  <c r="H803" i="75"/>
  <c r="H804" i="75"/>
  <c r="H805" i="75"/>
  <c r="H806" i="75"/>
  <c r="H807" i="75"/>
  <c r="H808" i="75"/>
  <c r="H809" i="75"/>
  <c r="H811" i="75"/>
  <c r="H812" i="75"/>
  <c r="H813" i="75"/>
  <c r="H814" i="75"/>
  <c r="H815" i="75"/>
  <c r="H816" i="75"/>
  <c r="H817" i="75"/>
  <c r="H818" i="75"/>
  <c r="H819" i="75"/>
  <c r="H820" i="75"/>
  <c r="H821" i="75"/>
  <c r="H822" i="75"/>
  <c r="H823" i="75"/>
  <c r="H825" i="75"/>
  <c r="H826" i="75"/>
  <c r="H827" i="75"/>
  <c r="H828" i="75"/>
  <c r="H829" i="75"/>
  <c r="H830" i="75"/>
  <c r="H831" i="75"/>
  <c r="H832" i="75"/>
  <c r="H833" i="75"/>
  <c r="H834" i="75"/>
  <c r="H835" i="75"/>
  <c r="H836" i="75"/>
  <c r="H837" i="75"/>
  <c r="H853" i="75"/>
  <c r="H854" i="75"/>
  <c r="H855" i="75"/>
  <c r="H856" i="75"/>
  <c r="H857" i="75"/>
  <c r="H858" i="75"/>
  <c r="H859" i="75"/>
  <c r="H860" i="75"/>
  <c r="H861" i="75"/>
  <c r="H862" i="75"/>
  <c r="H863" i="75"/>
  <c r="H864" i="75"/>
  <c r="H865" i="75"/>
  <c r="H881" i="75"/>
  <c r="H882" i="75"/>
  <c r="H883" i="75"/>
  <c r="H884" i="75"/>
  <c r="H885" i="75"/>
  <c r="H886" i="75"/>
  <c r="H887" i="75"/>
  <c r="H888" i="75"/>
  <c r="H889" i="75"/>
  <c r="H890" i="75"/>
  <c r="H891" i="75"/>
  <c r="H892" i="75"/>
  <c r="H893" i="75"/>
  <c r="H453" i="75"/>
  <c r="H452" i="75"/>
  <c r="H451" i="75"/>
  <c r="H450" i="75"/>
  <c r="H449" i="75"/>
  <c r="H448" i="75"/>
  <c r="H447" i="75"/>
  <c r="H446" i="75"/>
  <c r="H445" i="75"/>
  <c r="H444" i="75"/>
  <c r="H443" i="75"/>
  <c r="H442" i="75"/>
  <c r="H441" i="75"/>
  <c r="H425" i="75"/>
  <c r="H424" i="75"/>
  <c r="H423" i="75"/>
  <c r="H422" i="75"/>
  <c r="H421" i="75"/>
  <c r="H420" i="75"/>
  <c r="H419" i="75"/>
  <c r="H418" i="75"/>
  <c r="H417" i="75"/>
  <c r="H416" i="75"/>
  <c r="H415" i="75"/>
  <c r="H414" i="75"/>
  <c r="H413" i="75"/>
  <c r="A893" i="75"/>
  <c r="A892" i="75"/>
  <c r="A891" i="75"/>
  <c r="A890" i="75"/>
  <c r="A889" i="75"/>
  <c r="A888" i="75"/>
  <c r="A887" i="75"/>
  <c r="A886" i="75"/>
  <c r="A885" i="75"/>
  <c r="A884" i="75"/>
  <c r="A883" i="75"/>
  <c r="A882" i="75"/>
  <c r="A881" i="75"/>
  <c r="A880" i="75"/>
  <c r="A879" i="75"/>
  <c r="A878" i="75"/>
  <c r="A877" i="75"/>
  <c r="A876" i="75"/>
  <c r="A875" i="75"/>
  <c r="A874" i="75"/>
  <c r="A873" i="75"/>
  <c r="A872" i="75"/>
  <c r="A871" i="75"/>
  <c r="A870" i="75"/>
  <c r="A869" i="75"/>
  <c r="A868" i="75"/>
  <c r="A867" i="75"/>
  <c r="A866" i="75"/>
  <c r="A865" i="75"/>
  <c r="A864" i="75"/>
  <c r="A863" i="75"/>
  <c r="A862" i="75"/>
  <c r="A861" i="75"/>
  <c r="A860" i="75"/>
  <c r="A859" i="75"/>
  <c r="A858" i="75"/>
  <c r="A857" i="75"/>
  <c r="A856" i="75"/>
  <c r="A855" i="75"/>
  <c r="A854" i="75"/>
  <c r="A853" i="75"/>
  <c r="A852" i="75"/>
  <c r="A851" i="75"/>
  <c r="A850" i="75"/>
  <c r="A849" i="75"/>
  <c r="A848" i="75"/>
  <c r="A847" i="75"/>
  <c r="A846" i="75"/>
  <c r="A845" i="75"/>
  <c r="A844" i="75"/>
  <c r="A843" i="75"/>
  <c r="A842" i="75"/>
  <c r="A841" i="75"/>
  <c r="A840" i="75"/>
  <c r="A839" i="75"/>
  <c r="A838" i="75"/>
  <c r="H673" i="75"/>
  <c r="H672" i="75"/>
  <c r="H671" i="75"/>
  <c r="H670" i="75"/>
  <c r="H669" i="75"/>
  <c r="H668" i="75"/>
  <c r="H667" i="75"/>
  <c r="H666" i="75"/>
  <c r="H665" i="75"/>
  <c r="H664" i="75"/>
  <c r="H663" i="75"/>
  <c r="H662" i="75"/>
  <c r="H661" i="75"/>
  <c r="H645" i="75"/>
  <c r="H644" i="75"/>
  <c r="H643" i="75"/>
  <c r="H642" i="75"/>
  <c r="H641" i="75"/>
  <c r="H640" i="75"/>
  <c r="H639" i="75"/>
  <c r="H638" i="75"/>
  <c r="H637" i="75"/>
  <c r="H636" i="75"/>
  <c r="H635" i="75"/>
  <c r="H634" i="75"/>
  <c r="H633" i="75"/>
  <c r="H577" i="75"/>
  <c r="H578" i="75"/>
  <c r="H579" i="75"/>
  <c r="H580" i="75"/>
  <c r="H581" i="75"/>
  <c r="H582" i="75"/>
  <c r="H583" i="75"/>
  <c r="H584" i="75"/>
  <c r="H585" i="75"/>
  <c r="H586" i="75"/>
  <c r="H587" i="75"/>
  <c r="H588" i="75"/>
  <c r="H589" i="75"/>
  <c r="H591" i="75"/>
  <c r="H592" i="75"/>
  <c r="H593" i="75"/>
  <c r="H594" i="75"/>
  <c r="H595" i="75"/>
  <c r="H596" i="75"/>
  <c r="H597" i="75"/>
  <c r="H598" i="75"/>
  <c r="H599" i="75"/>
  <c r="H600" i="75"/>
  <c r="H601" i="75"/>
  <c r="H602" i="75"/>
  <c r="H603" i="75"/>
  <c r="H605" i="75"/>
  <c r="H606" i="75"/>
  <c r="H607" i="75"/>
  <c r="H608" i="75"/>
  <c r="H609" i="75"/>
  <c r="H610" i="75"/>
  <c r="H611" i="75"/>
  <c r="H612" i="75"/>
  <c r="H613" i="75"/>
  <c r="H614" i="75"/>
  <c r="H615" i="75"/>
  <c r="H616" i="75"/>
  <c r="H617" i="75"/>
  <c r="A673" i="75"/>
  <c r="A672" i="75"/>
  <c r="A671" i="75"/>
  <c r="A670" i="75"/>
  <c r="A669" i="75"/>
  <c r="A668" i="75"/>
  <c r="A667" i="75"/>
  <c r="A666" i="75"/>
  <c r="A665" i="75"/>
  <c r="A664" i="75"/>
  <c r="A663" i="75"/>
  <c r="A662" i="75"/>
  <c r="A661" i="75"/>
  <c r="A660" i="75"/>
  <c r="A659" i="75"/>
  <c r="A658" i="75"/>
  <c r="A657" i="75"/>
  <c r="A656" i="75"/>
  <c r="A655" i="75"/>
  <c r="A654" i="75"/>
  <c r="A653" i="75"/>
  <c r="A652" i="75"/>
  <c r="A651" i="75"/>
  <c r="A650" i="75"/>
  <c r="A649" i="75"/>
  <c r="A648" i="75"/>
  <c r="A647" i="75"/>
  <c r="A646" i="75"/>
  <c r="A645" i="75"/>
  <c r="A644" i="75"/>
  <c r="A643" i="75"/>
  <c r="A642" i="75"/>
  <c r="A641" i="75"/>
  <c r="A640" i="75"/>
  <c r="A639" i="75"/>
  <c r="A638" i="75"/>
  <c r="A637" i="75"/>
  <c r="A636" i="75"/>
  <c r="A635" i="75"/>
  <c r="A634" i="75"/>
  <c r="A633" i="75"/>
  <c r="A632" i="75"/>
  <c r="A631" i="75"/>
  <c r="A630" i="75"/>
  <c r="A629" i="75"/>
  <c r="A628" i="75"/>
  <c r="A627" i="75"/>
  <c r="A626" i="75"/>
  <c r="A625" i="75"/>
  <c r="A624" i="75"/>
  <c r="A623" i="75"/>
  <c r="A622" i="75"/>
  <c r="A621" i="75"/>
  <c r="A620" i="75"/>
  <c r="A619" i="75"/>
  <c r="A618" i="75"/>
  <c r="H357" i="75"/>
  <c r="H358" i="75"/>
  <c r="H359" i="75"/>
  <c r="H360" i="75"/>
  <c r="H361" i="75"/>
  <c r="H362" i="75"/>
  <c r="H363" i="75"/>
  <c r="H364" i="75"/>
  <c r="H365" i="75"/>
  <c r="H366" i="75"/>
  <c r="H367" i="75"/>
  <c r="H368" i="75"/>
  <c r="H369" i="75"/>
  <c r="H371" i="75"/>
  <c r="H372" i="75"/>
  <c r="H373" i="75"/>
  <c r="H374" i="75"/>
  <c r="H375" i="75"/>
  <c r="H376" i="75"/>
  <c r="H377" i="75"/>
  <c r="H378" i="75"/>
  <c r="H379" i="75"/>
  <c r="H380" i="75"/>
  <c r="H381" i="75"/>
  <c r="H382" i="75"/>
  <c r="H383" i="75"/>
  <c r="H385" i="75"/>
  <c r="H386" i="75"/>
  <c r="H387" i="75"/>
  <c r="H388" i="75"/>
  <c r="H389" i="75"/>
  <c r="H390" i="75"/>
  <c r="H391" i="75"/>
  <c r="H392" i="75"/>
  <c r="H393" i="75"/>
  <c r="H394" i="75"/>
  <c r="H395" i="75"/>
  <c r="H396" i="75"/>
  <c r="H397" i="75"/>
  <c r="A440" i="75"/>
  <c r="A441" i="75"/>
  <c r="A442" i="75"/>
  <c r="A443" i="75"/>
  <c r="A444" i="75"/>
  <c r="A445" i="75"/>
  <c r="A446" i="75"/>
  <c r="A447" i="75"/>
  <c r="A448" i="75"/>
  <c r="A449" i="75"/>
  <c r="A450" i="75"/>
  <c r="A451" i="75"/>
  <c r="A452" i="75"/>
  <c r="A453" i="75"/>
  <c r="A413" i="75"/>
  <c r="A414" i="75"/>
  <c r="A415" i="75"/>
  <c r="A416" i="75"/>
  <c r="A417" i="75"/>
  <c r="A418" i="75"/>
  <c r="A419" i="75"/>
  <c r="A420" i="75"/>
  <c r="A421" i="75"/>
  <c r="A422" i="75"/>
  <c r="A423" i="75"/>
  <c r="A424" i="75"/>
  <c r="A425" i="75"/>
  <c r="A426" i="75"/>
  <c r="A427" i="75"/>
  <c r="A428" i="75"/>
  <c r="A429" i="75"/>
  <c r="A430" i="75"/>
  <c r="A431" i="75"/>
  <c r="A432" i="75"/>
  <c r="A433" i="75"/>
  <c r="A434" i="75"/>
  <c r="A435" i="75"/>
  <c r="A436" i="75"/>
  <c r="A437" i="75"/>
  <c r="A438" i="75"/>
  <c r="A439" i="75"/>
  <c r="A412" i="75"/>
  <c r="A398" i="75"/>
  <c r="A399" i="75"/>
  <c r="A400" i="75"/>
  <c r="A401" i="75"/>
  <c r="A402" i="75"/>
  <c r="A403" i="75"/>
  <c r="A404" i="75"/>
  <c r="A405" i="75"/>
  <c r="A406" i="75"/>
  <c r="A407" i="75"/>
  <c r="A408" i="75"/>
  <c r="A409" i="75"/>
  <c r="A410" i="75"/>
  <c r="A411" i="75"/>
  <c r="H7" i="75"/>
  <c r="H8" i="75"/>
  <c r="H9" i="75"/>
  <c r="H10" i="75"/>
  <c r="P69" i="71"/>
  <c r="A15291" i="75"/>
  <c r="A15292" i="75"/>
  <c r="A15293" i="75"/>
  <c r="A15294" i="75"/>
  <c r="A15295" i="75"/>
  <c r="A15296" i="75"/>
  <c r="A15297" i="75"/>
  <c r="A15298" i="75"/>
  <c r="A15299" i="75"/>
  <c r="A15300" i="75"/>
  <c r="A15301" i="75"/>
  <c r="A15302" i="75"/>
  <c r="A15303" i="75"/>
  <c r="A15304" i="75"/>
  <c r="A15305" i="75"/>
  <c r="A15306" i="75"/>
  <c r="A15307" i="75"/>
  <c r="A15308" i="75"/>
  <c r="A15309" i="75"/>
  <c r="A15310" i="75"/>
  <c r="A15311" i="75"/>
  <c r="A15312" i="75"/>
  <c r="A15313" i="75"/>
  <c r="A15314" i="75"/>
  <c r="A15315" i="75"/>
  <c r="A15316" i="75"/>
  <c r="A15317" i="75"/>
  <c r="A15318" i="75"/>
  <c r="A15319" i="75"/>
  <c r="A15320" i="75"/>
  <c r="A15321" i="75"/>
  <c r="A15322" i="75"/>
  <c r="A15323" i="75"/>
  <c r="A15324" i="75"/>
  <c r="A15325" i="75"/>
  <c r="A15326" i="75"/>
  <c r="A15327" i="75"/>
  <c r="A15328" i="75"/>
  <c r="A15329" i="75"/>
  <c r="A15330" i="75"/>
  <c r="A15331" i="75"/>
  <c r="A15332" i="75"/>
  <c r="A15333" i="75"/>
  <c r="A15334" i="75"/>
  <c r="A15335" i="75"/>
  <c r="A15336" i="75"/>
  <c r="A15337" i="75"/>
  <c r="A15338" i="75"/>
  <c r="A15339" i="75"/>
  <c r="A15340" i="75"/>
  <c r="A15341" i="75"/>
  <c r="A15342" i="75"/>
  <c r="A15343" i="75"/>
  <c r="A15344" i="75"/>
  <c r="A15345" i="75"/>
  <c r="A15346" i="75"/>
  <c r="A15347" i="75"/>
  <c r="A15348" i="75"/>
  <c r="A15349" i="75"/>
  <c r="A15350" i="75"/>
  <c r="A15351" i="75"/>
  <c r="A15352" i="75"/>
  <c r="A15353" i="75"/>
  <c r="A15354" i="75"/>
  <c r="A15355" i="75"/>
  <c r="A15356" i="75"/>
  <c r="A15357" i="75"/>
  <c r="A15358" i="75"/>
  <c r="A15359" i="75"/>
  <c r="A15360" i="75"/>
  <c r="A15361" i="75"/>
  <c r="A15362" i="75"/>
  <c r="A15363" i="75"/>
  <c r="A15364" i="75"/>
  <c r="A15365" i="75"/>
  <c r="A15366" i="75"/>
  <c r="A15367" i="75"/>
  <c r="A15368" i="75"/>
  <c r="A15369" i="75"/>
  <c r="A15370" i="75"/>
  <c r="A15371" i="75"/>
  <c r="A15372" i="75"/>
  <c r="A15373" i="75"/>
  <c r="A15374" i="75"/>
  <c r="A15375" i="75"/>
  <c r="A15376" i="75"/>
  <c r="A15377" i="75"/>
  <c r="A15378" i="75"/>
  <c r="A15379" i="75"/>
  <c r="A15380" i="75"/>
  <c r="A15381" i="75"/>
  <c r="A15382" i="75"/>
  <c r="A15383" i="75"/>
  <c r="A15384" i="75"/>
  <c r="A15385" i="75"/>
  <c r="A15386" i="75"/>
  <c r="A15387" i="75"/>
  <c r="A15388" i="75"/>
  <c r="A15389" i="75"/>
  <c r="A15390" i="75"/>
  <c r="A15391" i="75"/>
  <c r="A15392" i="75"/>
  <c r="A15393" i="75"/>
  <c r="A15394" i="75"/>
  <c r="A15395" i="75"/>
  <c r="A15396" i="75"/>
  <c r="A15397" i="75"/>
  <c r="A15398" i="75"/>
  <c r="A15399" i="75"/>
  <c r="A15400" i="75"/>
  <c r="A15401" i="75"/>
  <c r="A15402" i="75"/>
  <c r="A15403" i="75"/>
  <c r="A15404" i="75"/>
  <c r="A15405" i="75"/>
  <c r="A15406" i="75"/>
  <c r="A15407" i="75"/>
  <c r="A15408" i="75"/>
  <c r="A15409" i="75"/>
  <c r="A15410" i="75"/>
  <c r="A15411" i="75"/>
  <c r="A15412" i="75"/>
  <c r="A15413" i="75"/>
  <c r="A15414" i="75"/>
  <c r="A15415" i="75"/>
  <c r="A15416" i="75"/>
  <c r="A15417" i="75"/>
  <c r="A15418" i="75"/>
  <c r="A15419" i="75"/>
  <c r="A15420" i="75"/>
  <c r="A15421" i="75"/>
  <c r="A15422" i="75"/>
  <c r="A15423" i="75"/>
  <c r="A15424" i="75"/>
  <c r="A15425" i="75"/>
  <c r="A15426" i="75"/>
  <c r="A15427" i="75"/>
  <c r="A15428" i="75"/>
  <c r="A15429" i="75"/>
  <c r="A15430" i="75"/>
  <c r="A15431" i="75"/>
  <c r="A15432" i="75"/>
  <c r="A15433" i="75"/>
  <c r="A15434" i="75"/>
  <c r="A15435" i="75"/>
  <c r="A15436" i="75"/>
  <c r="A15437" i="75"/>
  <c r="A15438" i="75"/>
  <c r="A15439" i="75"/>
  <c r="A15440" i="75"/>
  <c r="A15441" i="75"/>
  <c r="A15442" i="75"/>
  <c r="A15443" i="75"/>
  <c r="A15444" i="75"/>
  <c r="A15445" i="75"/>
  <c r="A15446" i="75"/>
  <c r="A15447" i="75"/>
  <c r="A15448" i="75"/>
  <c r="A15449" i="75"/>
  <c r="A15450" i="75"/>
  <c r="A15451" i="75"/>
  <c r="A15452" i="75"/>
  <c r="A15453" i="75"/>
  <c r="A15454" i="75"/>
  <c r="A15455" i="75"/>
  <c r="A15456" i="75"/>
  <c r="A15457" i="75"/>
  <c r="A15458" i="75"/>
  <c r="A15459" i="75"/>
  <c r="A15460" i="75"/>
  <c r="A15461" i="75"/>
  <c r="A15462" i="75"/>
  <c r="A15463" i="75"/>
  <c r="A15464" i="75"/>
  <c r="A15465" i="75"/>
  <c r="A15466" i="75"/>
  <c r="A15467" i="75"/>
  <c r="A15468" i="75"/>
  <c r="A15469" i="75"/>
  <c r="A15470" i="75"/>
  <c r="A15471" i="75"/>
  <c r="A15472" i="75"/>
  <c r="A15473" i="75"/>
  <c r="A15474" i="75"/>
  <c r="A15475" i="75"/>
  <c r="A15476" i="75"/>
  <c r="A15477" i="75"/>
  <c r="A15478" i="75"/>
  <c r="A15479" i="75"/>
  <c r="A15480" i="75"/>
  <c r="A15481" i="75"/>
  <c r="A15482" i="75"/>
  <c r="A15483" i="75"/>
  <c r="A15484" i="75"/>
  <c r="A15485" i="75"/>
  <c r="A15486" i="75"/>
  <c r="A15487" i="75"/>
  <c r="A15488" i="75"/>
  <c r="A15489" i="75"/>
  <c r="A15490" i="75"/>
  <c r="A15491" i="75"/>
  <c r="A15492" i="75"/>
  <c r="A15493" i="75"/>
  <c r="A15494" i="75"/>
  <c r="A15495" i="75"/>
  <c r="A15496" i="75"/>
  <c r="A15497" i="75"/>
  <c r="A15498" i="75"/>
  <c r="A15499" i="75"/>
  <c r="A15500" i="75"/>
  <c r="A15501" i="75"/>
  <c r="A15502" i="75"/>
  <c r="A15503" i="75"/>
  <c r="A15504" i="75"/>
  <c r="A15505" i="75"/>
  <c r="A15506" i="75"/>
  <c r="A15507" i="75"/>
  <c r="A15508" i="75"/>
  <c r="A15509" i="75"/>
  <c r="A15510" i="75"/>
  <c r="A15511" i="75"/>
  <c r="A15512" i="75"/>
  <c r="A15513" i="75"/>
  <c r="A15514" i="75"/>
  <c r="A15515" i="75"/>
  <c r="A15516" i="75"/>
  <c r="A15517" i="75"/>
  <c r="A15518" i="75"/>
  <c r="A15519" i="75"/>
  <c r="A15520" i="75"/>
  <c r="A15521" i="75"/>
  <c r="A15522" i="75"/>
  <c r="A15523" i="75"/>
  <c r="A15524" i="75"/>
  <c r="A15525" i="75"/>
  <c r="A15526" i="75"/>
  <c r="A15527" i="75"/>
  <c r="A15528" i="75"/>
  <c r="A15529" i="75"/>
  <c r="A15530" i="75"/>
  <c r="A15531" i="75"/>
  <c r="A15532" i="75"/>
  <c r="A15533" i="75"/>
  <c r="A15534" i="75"/>
  <c r="A15535" i="75"/>
  <c r="A15536" i="75"/>
  <c r="A15537" i="75"/>
  <c r="A15538" i="75"/>
  <c r="A15539" i="75"/>
  <c r="A15540" i="75"/>
  <c r="A15541" i="75"/>
  <c r="A15542" i="75"/>
  <c r="A15543" i="75"/>
  <c r="A15544" i="75"/>
  <c r="A15545" i="75"/>
  <c r="A15546" i="75"/>
  <c r="A15547" i="75"/>
  <c r="A15548" i="75"/>
  <c r="A15549" i="75"/>
  <c r="A15550" i="75"/>
  <c r="A15551" i="75"/>
  <c r="A15552" i="75"/>
  <c r="A15553" i="75"/>
  <c r="A15554" i="75"/>
  <c r="A15555" i="75"/>
  <c r="A15556" i="75"/>
  <c r="A15557" i="75"/>
  <c r="A15558" i="75"/>
  <c r="A15559" i="75"/>
  <c r="A15560" i="75"/>
  <c r="A15561" i="75"/>
  <c r="A15562" i="75"/>
  <c r="A15563" i="75"/>
  <c r="A15564" i="75"/>
  <c r="A15565" i="75"/>
  <c r="A15566" i="75"/>
  <c r="A15567" i="75"/>
  <c r="A15568" i="75"/>
  <c r="A15569" i="75"/>
  <c r="A15570" i="75"/>
  <c r="A15571" i="75"/>
  <c r="A15572" i="75"/>
  <c r="A15573" i="75"/>
  <c r="A15574" i="75"/>
  <c r="A15575" i="75"/>
  <c r="A15576" i="75"/>
  <c r="A15577" i="75"/>
  <c r="A15578" i="75"/>
  <c r="A15579" i="75"/>
  <c r="A15580" i="75"/>
  <c r="A15581" i="75"/>
  <c r="A15582" i="75"/>
  <c r="A15583" i="75"/>
  <c r="A15584" i="75"/>
  <c r="A15585" i="75"/>
  <c r="A15586" i="75"/>
  <c r="A15587" i="75"/>
  <c r="A15588" i="75"/>
  <c r="A15589" i="75"/>
  <c r="A15590" i="75"/>
  <c r="A15591" i="75"/>
  <c r="A15592" i="75"/>
  <c r="A15593" i="75"/>
  <c r="A15594" i="75"/>
  <c r="A15595" i="75"/>
  <c r="A15596" i="75"/>
  <c r="A15597" i="75"/>
  <c r="A15598" i="75"/>
  <c r="A15599" i="75"/>
  <c r="A15600" i="75"/>
  <c r="A15601" i="75"/>
  <c r="A15602" i="75"/>
  <c r="A15603" i="75"/>
  <c r="A15604" i="75"/>
  <c r="A15605" i="75"/>
  <c r="A15606" i="75"/>
  <c r="A15607" i="75"/>
  <c r="A15608" i="75"/>
  <c r="A15609" i="75"/>
  <c r="A15610" i="75"/>
  <c r="A15611" i="75"/>
  <c r="A15612" i="75"/>
  <c r="A15613" i="75"/>
  <c r="A15614" i="75"/>
  <c r="A15615" i="75"/>
  <c r="A15616" i="75"/>
  <c r="A15617" i="75"/>
  <c r="A15618" i="75"/>
  <c r="A15619" i="75"/>
  <c r="A15620" i="75"/>
  <c r="A15621" i="75"/>
  <c r="A15622" i="75"/>
  <c r="A15623" i="75"/>
  <c r="A15624" i="75"/>
  <c r="A15625" i="75"/>
  <c r="A15626" i="75"/>
  <c r="A15627" i="75"/>
  <c r="A15628" i="75"/>
  <c r="A15629" i="75"/>
  <c r="A15630" i="75"/>
  <c r="A15631" i="75"/>
  <c r="A15632" i="75"/>
  <c r="A15633" i="75"/>
  <c r="A15634" i="75"/>
  <c r="A15635" i="75"/>
  <c r="A15636" i="75"/>
  <c r="A15637" i="75"/>
  <c r="A15638" i="75"/>
  <c r="A15639" i="75"/>
  <c r="A15640" i="75"/>
  <c r="A15641" i="75"/>
  <c r="A15642" i="75"/>
  <c r="A15643" i="75"/>
  <c r="A15644" i="75"/>
  <c r="A15645" i="75"/>
  <c r="A15646" i="75"/>
  <c r="A15647" i="75"/>
  <c r="A15648" i="75"/>
  <c r="A15649" i="75"/>
  <c r="A15650" i="75"/>
  <c r="A15651" i="75"/>
  <c r="A15652" i="75"/>
  <c r="A15653" i="75"/>
  <c r="A15654" i="75"/>
  <c r="A15655" i="75"/>
  <c r="A15656" i="75"/>
  <c r="A15657" i="75"/>
  <c r="A15658" i="75"/>
  <c r="A15659" i="75"/>
  <c r="A15660" i="75"/>
  <c r="A15661" i="75"/>
  <c r="A15662" i="75"/>
  <c r="A15663" i="75"/>
  <c r="A15664" i="75"/>
  <c r="A15665" i="75"/>
  <c r="A15666" i="75"/>
  <c r="A15667" i="75"/>
  <c r="A15668" i="75"/>
  <c r="A15669" i="75"/>
  <c r="A15670" i="75"/>
  <c r="A15671" i="75"/>
  <c r="A15672" i="75"/>
  <c r="A15673" i="75"/>
  <c r="A15674" i="75"/>
  <c r="A15675" i="75"/>
  <c r="A15676" i="75"/>
  <c r="A15677" i="75"/>
  <c r="A15678" i="75"/>
  <c r="A15679" i="75"/>
  <c r="A15680" i="75"/>
  <c r="A15681" i="75"/>
  <c r="A15682" i="75"/>
  <c r="A15683" i="75"/>
  <c r="A15684" i="75"/>
  <c r="A15685" i="75"/>
  <c r="A15686" i="75"/>
  <c r="A15687" i="75"/>
  <c r="A15688" i="75"/>
  <c r="A15689" i="75"/>
  <c r="A15690" i="75"/>
  <c r="A15691" i="75"/>
  <c r="A15692" i="75"/>
  <c r="A15693" i="75"/>
  <c r="A15694" i="75"/>
  <c r="A15695" i="75"/>
  <c r="A15696" i="75"/>
  <c r="A15697" i="75"/>
  <c r="A15698" i="75"/>
  <c r="A15699" i="75"/>
  <c r="A15700" i="75"/>
  <c r="A15701" i="75"/>
  <c r="A15702" i="75"/>
  <c r="A15703" i="75"/>
  <c r="A15704" i="75"/>
  <c r="A15705" i="75"/>
  <c r="A15706" i="75"/>
  <c r="A15707" i="75"/>
  <c r="A15708" i="75"/>
  <c r="A15709" i="75"/>
  <c r="A15710" i="75"/>
  <c r="A15711" i="75"/>
  <c r="A15712" i="75"/>
  <c r="A15713" i="75"/>
  <c r="A15714" i="75"/>
  <c r="A15715" i="75"/>
  <c r="A15716" i="75"/>
  <c r="A15717" i="75"/>
  <c r="A15718" i="75"/>
  <c r="A15719" i="75"/>
  <c r="A15720" i="75"/>
  <c r="A15721" i="75"/>
  <c r="A15722" i="75"/>
  <c r="A15723" i="75"/>
  <c r="A15724" i="75"/>
  <c r="A15725" i="75"/>
  <c r="A15726" i="75"/>
  <c r="A15727" i="75"/>
  <c r="A15728" i="75"/>
  <c r="A15729" i="75"/>
  <c r="A15730" i="75"/>
  <c r="A15731" i="75"/>
  <c r="A15732" i="75"/>
  <c r="A15733" i="75"/>
  <c r="A15734" i="75"/>
  <c r="A15735" i="75"/>
  <c r="A15736" i="75"/>
  <c r="A15737" i="75"/>
  <c r="A15738" i="75"/>
  <c r="A15739" i="75"/>
  <c r="A15740" i="75"/>
  <c r="A15741" i="75"/>
  <c r="A15742" i="75"/>
  <c r="A15743" i="75"/>
  <c r="A15744" i="75"/>
  <c r="A15745" i="75"/>
  <c r="A15746" i="75"/>
  <c r="A15747" i="75"/>
  <c r="A15748" i="75"/>
  <c r="A15749" i="75"/>
  <c r="A15750" i="75"/>
  <c r="A15751" i="75"/>
  <c r="A15752" i="75"/>
  <c r="A15753" i="75"/>
  <c r="A15754" i="75"/>
  <c r="A15755" i="75"/>
  <c r="A15756" i="75"/>
  <c r="A15757" i="75"/>
  <c r="A15758" i="75"/>
  <c r="A15759" i="75"/>
  <c r="A15760" i="75"/>
  <c r="A15761" i="75"/>
  <c r="A15762" i="75"/>
  <c r="A15763" i="75"/>
  <c r="A15764" i="75"/>
  <c r="A15765" i="75"/>
  <c r="A15766" i="75"/>
  <c r="A15767" i="75"/>
  <c r="A15768" i="75"/>
  <c r="A15769" i="75"/>
  <c r="A15770" i="75"/>
  <c r="A15771" i="75"/>
  <c r="A15772" i="75"/>
  <c r="A15773" i="75"/>
  <c r="A15774" i="75"/>
  <c r="A15775" i="75"/>
  <c r="A15776" i="75"/>
  <c r="A15777" i="75"/>
  <c r="A15778" i="75"/>
  <c r="A15779" i="75"/>
  <c r="A15780" i="75"/>
  <c r="A15781" i="75"/>
  <c r="A15782" i="75"/>
  <c r="A15783" i="75"/>
  <c r="A15784" i="75"/>
  <c r="A15785" i="75"/>
  <c r="A15786" i="75"/>
  <c r="A15787" i="75"/>
  <c r="A15788" i="75"/>
  <c r="A15789" i="75"/>
  <c r="A15790" i="75"/>
  <c r="A15791" i="75"/>
  <c r="A15792" i="75"/>
  <c r="A15793" i="75"/>
  <c r="A15794" i="75"/>
  <c r="A15795" i="75"/>
  <c r="A15796" i="75"/>
  <c r="H16" i="75"/>
  <c r="H18" i="75"/>
  <c r="H19" i="75"/>
  <c r="A19" i="75"/>
  <c r="A15053" i="75"/>
  <c r="A15054" i="75"/>
  <c r="A15055" i="75"/>
  <c r="A15056" i="75"/>
  <c r="A15057" i="75"/>
  <c r="A15058" i="75"/>
  <c r="A15059" i="75"/>
  <c r="A15060" i="75"/>
  <c r="A15061" i="75"/>
  <c r="A15062" i="75"/>
  <c r="A15063" i="75"/>
  <c r="A15064" i="75"/>
  <c r="A15065" i="75"/>
  <c r="A15066" i="75"/>
  <c r="A15067" i="75"/>
  <c r="A15068" i="75"/>
  <c r="A15069" i="75"/>
  <c r="A15070" i="75"/>
  <c r="A15071" i="75"/>
  <c r="A15072" i="75"/>
  <c r="A15073" i="75"/>
  <c r="A15074" i="75"/>
  <c r="A15075" i="75"/>
  <c r="A15076" i="75"/>
  <c r="A15077" i="75"/>
  <c r="A15078" i="75"/>
  <c r="A15079" i="75"/>
  <c r="A15080" i="75"/>
  <c r="A15081" i="75"/>
  <c r="A15082" i="75"/>
  <c r="A15083" i="75"/>
  <c r="A15084" i="75"/>
  <c r="A15085" i="75"/>
  <c r="A15086" i="75"/>
  <c r="A15087" i="75"/>
  <c r="A15088" i="75"/>
  <c r="A15089" i="75"/>
  <c r="A15090" i="75"/>
  <c r="A15091" i="75"/>
  <c r="A15092" i="75"/>
  <c r="A15093" i="75"/>
  <c r="A15094" i="75"/>
  <c r="A15095" i="75"/>
  <c r="A15096" i="75"/>
  <c r="A15097" i="75"/>
  <c r="A15098" i="75"/>
  <c r="A15099" i="75"/>
  <c r="A15100" i="75"/>
  <c r="A15101" i="75"/>
  <c r="A15102" i="75"/>
  <c r="A15103" i="75"/>
  <c r="A15104" i="75"/>
  <c r="A15105" i="75"/>
  <c r="A15106" i="75"/>
  <c r="A15107" i="75"/>
  <c r="A15108" i="75"/>
  <c r="A15109" i="75"/>
  <c r="A15110" i="75"/>
  <c r="A15111" i="75"/>
  <c r="A15112" i="75"/>
  <c r="A15113" i="75"/>
  <c r="A15114" i="75"/>
  <c r="A15115" i="75"/>
  <c r="A15116" i="75"/>
  <c r="A15117" i="75"/>
  <c r="A15118" i="75"/>
  <c r="A15119" i="75"/>
  <c r="A15120" i="75"/>
  <c r="A15121" i="75"/>
  <c r="A15122" i="75"/>
  <c r="A15123" i="75"/>
  <c r="A15124" i="75"/>
  <c r="A15125" i="75"/>
  <c r="A15126" i="75"/>
  <c r="A15127" i="75"/>
  <c r="A15128" i="75"/>
  <c r="A15129" i="75"/>
  <c r="A15130" i="75"/>
  <c r="A15131" i="75"/>
  <c r="A15132" i="75"/>
  <c r="A15133" i="75"/>
  <c r="A15134" i="75"/>
  <c r="A15135" i="75"/>
  <c r="A15136" i="75"/>
  <c r="A15137" i="75"/>
  <c r="A15138" i="75"/>
  <c r="A15139" i="75"/>
  <c r="A15140" i="75"/>
  <c r="A15141" i="75"/>
  <c r="A15142" i="75"/>
  <c r="A15143" i="75"/>
  <c r="A15144" i="75"/>
  <c r="A15145" i="75"/>
  <c r="A15146" i="75"/>
  <c r="A15147" i="75"/>
  <c r="A15148" i="75"/>
  <c r="A15149" i="75"/>
  <c r="A15150" i="75"/>
  <c r="A15151" i="75"/>
  <c r="A15152" i="75"/>
  <c r="A15153" i="75"/>
  <c r="A15154" i="75"/>
  <c r="A15155" i="75"/>
  <c r="A15156" i="75"/>
  <c r="A15157" i="75"/>
  <c r="A15158" i="75"/>
  <c r="A15159" i="75"/>
  <c r="A15160" i="75"/>
  <c r="A15161" i="75"/>
  <c r="A15162" i="75"/>
  <c r="A15163" i="75"/>
  <c r="A15164" i="75"/>
  <c r="A15165" i="75"/>
  <c r="A15166" i="75"/>
  <c r="A15167" i="75"/>
  <c r="A15168" i="75"/>
  <c r="A15169" i="75"/>
  <c r="A15170" i="75"/>
  <c r="A15171" i="75"/>
  <c r="A15172" i="75"/>
  <c r="A15173" i="75"/>
  <c r="A15174" i="75"/>
  <c r="A15175" i="75"/>
  <c r="A15176" i="75"/>
  <c r="A15177" i="75"/>
  <c r="A15178" i="75"/>
  <c r="A15179" i="75"/>
  <c r="A15180" i="75"/>
  <c r="A15181" i="75"/>
  <c r="A15182" i="75"/>
  <c r="A15183" i="75"/>
  <c r="A15184" i="75"/>
  <c r="A15185" i="75"/>
  <c r="A15186" i="75"/>
  <c r="A15187" i="75"/>
  <c r="A15188" i="75"/>
  <c r="A15189" i="75"/>
  <c r="A15190" i="75"/>
  <c r="A15191" i="75"/>
  <c r="A15192" i="75"/>
  <c r="A15193" i="75"/>
  <c r="A15194" i="75"/>
  <c r="A15195" i="75"/>
  <c r="A15196" i="75"/>
  <c r="A15197" i="75"/>
  <c r="A15198" i="75"/>
  <c r="A15199" i="75"/>
  <c r="A15200" i="75"/>
  <c r="A15201" i="75"/>
  <c r="A15202" i="75"/>
  <c r="A15203" i="75"/>
  <c r="A15204" i="75"/>
  <c r="A15205" i="75"/>
  <c r="A15206" i="75"/>
  <c r="A15207" i="75"/>
  <c r="A15208" i="75"/>
  <c r="A15209" i="75"/>
  <c r="A15210" i="75"/>
  <c r="A15211" i="75"/>
  <c r="A15212" i="75"/>
  <c r="A15213" i="75"/>
  <c r="A15214" i="75"/>
  <c r="A15215" i="75"/>
  <c r="A15216" i="75"/>
  <c r="A15217" i="75"/>
  <c r="A15218" i="75"/>
  <c r="A15219" i="75"/>
  <c r="A15220" i="75"/>
  <c r="A15221" i="75"/>
  <c r="A15222" i="75"/>
  <c r="A15223" i="75"/>
  <c r="A15224" i="75"/>
  <c r="A15225" i="75"/>
  <c r="A15226" i="75"/>
  <c r="A15227" i="75"/>
  <c r="A15228" i="75"/>
  <c r="A15229" i="75"/>
  <c r="A15230" i="75"/>
  <c r="A15231" i="75"/>
  <c r="A15232" i="75"/>
  <c r="A15233" i="75"/>
  <c r="A15234" i="75"/>
  <c r="A15235" i="75"/>
  <c r="A15236" i="75"/>
  <c r="A15237" i="75"/>
  <c r="A15238" i="75"/>
  <c r="A15239" i="75"/>
  <c r="A15240" i="75"/>
  <c r="A15241" i="75"/>
  <c r="A15242" i="75"/>
  <c r="A15243" i="75"/>
  <c r="A15244" i="75"/>
  <c r="A15245" i="75"/>
  <c r="A15246" i="75"/>
  <c r="A15247" i="75"/>
  <c r="A15248" i="75"/>
  <c r="A15249" i="75"/>
  <c r="A15250" i="75"/>
  <c r="A15251" i="75"/>
  <c r="A15252" i="75"/>
  <c r="A15253" i="75"/>
  <c r="A15254" i="75"/>
  <c r="A15255" i="75"/>
  <c r="A15256" i="75"/>
  <c r="A15257" i="75"/>
  <c r="A15258" i="75"/>
  <c r="A15259" i="75"/>
  <c r="A15260" i="75"/>
  <c r="A15261" i="75"/>
  <c r="A15262" i="75"/>
  <c r="A15263" i="75"/>
  <c r="A15264" i="75"/>
  <c r="A15265" i="75"/>
  <c r="A15266" i="75"/>
  <c r="A15267" i="75"/>
  <c r="A15268" i="75"/>
  <c r="A15269" i="75"/>
  <c r="A15270" i="75"/>
  <c r="A15271" i="75"/>
  <c r="A15272" i="75"/>
  <c r="A15273" i="75"/>
  <c r="A15274" i="75"/>
  <c r="A15275" i="75"/>
  <c r="A15276" i="75"/>
  <c r="A15277" i="75"/>
  <c r="A15278" i="75"/>
  <c r="A15279" i="75"/>
  <c r="A15280" i="75"/>
  <c r="A15281" i="75"/>
  <c r="A15282" i="75"/>
  <c r="A15283" i="75"/>
  <c r="A15284" i="75"/>
  <c r="A15285" i="75"/>
  <c r="A15286" i="75"/>
  <c r="A15287" i="75"/>
  <c r="A15288" i="75"/>
  <c r="A15289" i="75"/>
  <c r="A15290" i="75"/>
  <c r="A15037" i="75"/>
  <c r="A15052" i="75"/>
  <c r="A15051" i="75"/>
  <c r="A15050" i="75"/>
  <c r="A15049" i="75"/>
  <c r="A15048" i="75"/>
  <c r="A15047" i="75"/>
  <c r="A15046" i="75"/>
  <c r="A15045" i="75"/>
  <c r="A15044" i="75"/>
  <c r="A15043" i="75"/>
  <c r="A15042" i="75"/>
  <c r="A15041" i="75"/>
  <c r="A15040" i="75"/>
  <c r="A15039" i="75"/>
  <c r="A15038" i="75"/>
  <c r="Q27" i="73"/>
  <c r="T27" i="73"/>
  <c r="U27" i="73"/>
  <c r="H14807" i="75" s="1"/>
  <c r="V27" i="73"/>
  <c r="H14808" i="75" s="1"/>
  <c r="W27" i="73"/>
  <c r="W26" i="73" s="1"/>
  <c r="W21" i="73" s="1"/>
  <c r="X27" i="73"/>
  <c r="H14810" i="75" s="1"/>
  <c r="Y27" i="73"/>
  <c r="H14811" i="75" s="1"/>
  <c r="P27" i="73"/>
  <c r="H14802" i="75" s="1"/>
  <c r="Q26" i="73"/>
  <c r="Y26" i="73"/>
  <c r="Y21" i="73" s="1"/>
  <c r="A14952" i="75"/>
  <c r="A14953" i="75"/>
  <c r="A14954" i="75"/>
  <c r="A14955" i="75"/>
  <c r="A14956" i="75"/>
  <c r="A14957" i="75"/>
  <c r="A14958" i="75"/>
  <c r="A14959" i="75"/>
  <c r="A14960" i="75"/>
  <c r="A14961" i="75"/>
  <c r="A14962" i="75"/>
  <c r="A14963" i="75"/>
  <c r="A14964" i="75"/>
  <c r="A14965" i="75"/>
  <c r="A14966" i="75"/>
  <c r="A14967" i="75"/>
  <c r="A14968" i="75"/>
  <c r="A14969" i="75"/>
  <c r="A14970" i="75"/>
  <c r="A14971" i="75"/>
  <c r="A14972" i="75"/>
  <c r="A14973" i="75"/>
  <c r="A14974" i="75"/>
  <c r="A14975" i="75"/>
  <c r="A14976" i="75"/>
  <c r="A14977" i="75"/>
  <c r="A14978" i="75"/>
  <c r="A14979" i="75"/>
  <c r="A14980" i="75"/>
  <c r="A14981" i="75"/>
  <c r="A14982" i="75"/>
  <c r="A14983" i="75"/>
  <c r="A14984" i="75"/>
  <c r="A14985" i="75"/>
  <c r="A14986" i="75"/>
  <c r="A14987" i="75"/>
  <c r="A14988" i="75"/>
  <c r="A14989" i="75"/>
  <c r="A14990" i="75"/>
  <c r="A14991" i="75"/>
  <c r="A14992" i="75"/>
  <c r="A14993" i="75"/>
  <c r="A14994" i="75"/>
  <c r="A14995" i="75"/>
  <c r="A14996" i="75"/>
  <c r="A14997" i="75"/>
  <c r="A14998" i="75"/>
  <c r="A14999" i="75"/>
  <c r="A15000" i="75"/>
  <c r="A15001" i="75"/>
  <c r="A15002" i="75"/>
  <c r="A15003" i="75"/>
  <c r="A15004" i="75"/>
  <c r="A15005" i="75"/>
  <c r="A15006" i="75"/>
  <c r="A15007" i="75"/>
  <c r="A15008" i="75"/>
  <c r="A15009" i="75"/>
  <c r="A15010" i="75"/>
  <c r="A15011" i="75"/>
  <c r="A15012" i="75"/>
  <c r="A15013" i="75"/>
  <c r="A15014" i="75"/>
  <c r="A15015" i="75"/>
  <c r="A15016" i="75"/>
  <c r="A15017" i="75"/>
  <c r="A15018" i="75"/>
  <c r="A15019" i="75"/>
  <c r="A15020" i="75"/>
  <c r="A15021" i="75"/>
  <c r="A15022" i="75"/>
  <c r="A15023" i="75"/>
  <c r="A15024" i="75"/>
  <c r="A15025" i="75"/>
  <c r="A15026" i="75"/>
  <c r="A15027" i="75"/>
  <c r="A15028" i="75"/>
  <c r="A15029" i="75"/>
  <c r="A15030" i="75"/>
  <c r="A15031" i="75"/>
  <c r="A15032" i="75"/>
  <c r="A15033" i="75"/>
  <c r="A15034" i="75"/>
  <c r="A15035" i="75"/>
  <c r="A14892" i="75"/>
  <c r="A14893" i="75"/>
  <c r="A14894" i="75"/>
  <c r="A14895" i="75"/>
  <c r="A14896" i="75"/>
  <c r="A14897" i="75"/>
  <c r="A14898" i="75"/>
  <c r="A14899" i="75"/>
  <c r="A14900" i="75"/>
  <c r="A14901" i="75"/>
  <c r="A14902" i="75"/>
  <c r="A14903" i="75"/>
  <c r="A14904" i="75"/>
  <c r="A14905" i="75"/>
  <c r="A14906" i="75"/>
  <c r="A14907" i="75"/>
  <c r="A14908" i="75"/>
  <c r="A14909" i="75"/>
  <c r="A14910" i="75"/>
  <c r="A14911" i="75"/>
  <c r="A14912" i="75"/>
  <c r="A14913" i="75"/>
  <c r="A14914" i="75"/>
  <c r="A14915" i="75"/>
  <c r="A14916" i="75"/>
  <c r="A14917" i="75"/>
  <c r="A14918" i="75"/>
  <c r="A14919" i="75"/>
  <c r="A14920" i="75"/>
  <c r="A14921" i="75"/>
  <c r="A14922" i="75"/>
  <c r="A14923" i="75"/>
  <c r="A14924" i="75"/>
  <c r="A14925" i="75"/>
  <c r="A14926" i="75"/>
  <c r="A14927" i="75"/>
  <c r="A14928" i="75"/>
  <c r="A14929" i="75"/>
  <c r="A14930" i="75"/>
  <c r="A14931" i="75"/>
  <c r="A14932" i="75"/>
  <c r="A14933" i="75"/>
  <c r="A14934" i="75"/>
  <c r="A14935" i="75"/>
  <c r="A14936" i="75"/>
  <c r="A14937" i="75"/>
  <c r="A14938" i="75"/>
  <c r="A14939" i="75"/>
  <c r="A14940" i="75"/>
  <c r="A14941" i="75"/>
  <c r="A14942" i="75"/>
  <c r="A14943" i="75"/>
  <c r="A14944" i="75"/>
  <c r="A14945" i="75"/>
  <c r="A14946" i="75"/>
  <c r="A14947" i="75"/>
  <c r="A14948" i="75"/>
  <c r="A14949" i="75"/>
  <c r="A14950" i="75"/>
  <c r="A14951" i="75"/>
  <c r="A14781" i="75"/>
  <c r="A14891" i="75"/>
  <c r="A14890" i="75"/>
  <c r="A14889" i="75"/>
  <c r="A14888" i="75"/>
  <c r="A14887" i="75"/>
  <c r="A14886" i="75"/>
  <c r="A14885" i="75"/>
  <c r="A14884" i="75"/>
  <c r="A14883" i="75"/>
  <c r="A14882" i="75"/>
  <c r="A14881" i="75"/>
  <c r="A14880" i="75"/>
  <c r="A14879" i="75"/>
  <c r="A14878" i="75"/>
  <c r="A14877" i="75"/>
  <c r="A14876" i="75"/>
  <c r="A14875" i="75"/>
  <c r="A14874" i="75"/>
  <c r="A14873" i="75"/>
  <c r="A14872" i="75"/>
  <c r="A14871" i="75"/>
  <c r="A14870" i="75"/>
  <c r="A14869" i="75"/>
  <c r="A14868" i="75"/>
  <c r="A14867" i="75"/>
  <c r="A14866" i="75"/>
  <c r="A14865" i="75"/>
  <c r="A14864" i="75"/>
  <c r="A14863" i="75"/>
  <c r="A14862" i="75"/>
  <c r="A14861" i="75"/>
  <c r="A14860" i="75"/>
  <c r="A14859" i="75"/>
  <c r="A14858" i="75"/>
  <c r="A14857" i="75"/>
  <c r="A14856" i="75"/>
  <c r="A14855" i="75"/>
  <c r="A14854" i="75"/>
  <c r="A14853" i="75"/>
  <c r="A14852" i="75"/>
  <c r="A14851" i="75"/>
  <c r="A14850" i="75"/>
  <c r="A14849" i="75"/>
  <c r="A14848" i="75"/>
  <c r="A14847" i="75"/>
  <c r="A14846" i="75"/>
  <c r="A14845" i="75"/>
  <c r="A14844" i="75"/>
  <c r="A14843" i="75"/>
  <c r="A14842" i="75"/>
  <c r="A14841" i="75"/>
  <c r="A14840" i="75"/>
  <c r="A14839" i="75"/>
  <c r="A14838" i="75"/>
  <c r="A14837" i="75"/>
  <c r="A14836" i="75"/>
  <c r="A14835" i="75"/>
  <c r="A14834" i="75"/>
  <c r="A14833" i="75"/>
  <c r="A14832" i="75"/>
  <c r="A14831" i="75"/>
  <c r="A14830" i="75"/>
  <c r="A14829" i="75"/>
  <c r="A14828" i="75"/>
  <c r="A14827" i="75"/>
  <c r="A14826" i="75"/>
  <c r="A14825" i="75"/>
  <c r="A14824" i="75"/>
  <c r="A14823" i="75"/>
  <c r="A14822" i="75"/>
  <c r="A14821" i="75"/>
  <c r="A14820" i="75"/>
  <c r="A14819" i="75"/>
  <c r="A14818" i="75"/>
  <c r="A14817" i="75"/>
  <c r="A14816" i="75"/>
  <c r="A14815" i="75"/>
  <c r="A14814" i="75"/>
  <c r="A14813" i="75"/>
  <c r="A14812" i="75"/>
  <c r="A14811" i="75"/>
  <c r="A14810" i="75"/>
  <c r="A14809" i="75"/>
  <c r="A14808" i="75"/>
  <c r="A14807" i="75"/>
  <c r="A14806" i="75"/>
  <c r="A14805" i="75"/>
  <c r="A14804" i="75"/>
  <c r="A14803" i="75"/>
  <c r="A14802" i="75"/>
  <c r="A14801" i="75"/>
  <c r="A14800" i="75"/>
  <c r="A14799" i="75"/>
  <c r="A14798" i="75"/>
  <c r="A14797" i="75"/>
  <c r="A14796" i="75"/>
  <c r="A14795" i="75"/>
  <c r="A14794" i="75"/>
  <c r="A14793" i="75"/>
  <c r="A14792" i="75"/>
  <c r="A14791" i="75"/>
  <c r="A14790" i="75"/>
  <c r="A14789" i="75"/>
  <c r="A14788" i="75"/>
  <c r="A14787" i="75"/>
  <c r="A14786" i="75"/>
  <c r="A14785" i="75"/>
  <c r="A14784" i="75"/>
  <c r="A14783" i="75"/>
  <c r="A14782" i="75"/>
  <c r="A14518" i="75"/>
  <c r="A14519" i="75"/>
  <c r="A14520" i="75"/>
  <c r="A14521" i="75"/>
  <c r="A14522" i="75"/>
  <c r="A14523" i="75"/>
  <c r="A14524" i="75"/>
  <c r="A14525" i="75"/>
  <c r="A14526" i="75"/>
  <c r="A14470" i="75"/>
  <c r="A14471" i="75"/>
  <c r="A14472" i="75"/>
  <c r="A14473" i="75"/>
  <c r="A14474" i="75"/>
  <c r="A14475" i="75"/>
  <c r="A14476" i="75"/>
  <c r="A14477" i="75"/>
  <c r="A14478" i="75"/>
  <c r="A14422" i="75"/>
  <c r="A14423" i="75"/>
  <c r="A14424" i="75"/>
  <c r="A14425" i="75"/>
  <c r="A14426" i="75"/>
  <c r="A14427" i="75"/>
  <c r="A14428" i="75"/>
  <c r="A14429" i="75"/>
  <c r="A14430" i="75"/>
  <c r="A14773" i="75"/>
  <c r="A14774" i="75"/>
  <c r="A14775" i="75"/>
  <c r="A14776" i="75"/>
  <c r="A14777" i="75"/>
  <c r="A14778" i="75"/>
  <c r="A14779" i="75"/>
  <c r="A14780" i="75"/>
  <c r="A14772" i="75"/>
  <c r="A14771" i="75"/>
  <c r="A14770" i="75"/>
  <c r="Q24" i="71"/>
  <c r="Q23" i="71" s="1"/>
  <c r="H14696" i="75" s="1"/>
  <c r="P24" i="71"/>
  <c r="A14714" i="75"/>
  <c r="A14715" i="75"/>
  <c r="A14716" i="75"/>
  <c r="A14717" i="75"/>
  <c r="A14718" i="75"/>
  <c r="A14719" i="75"/>
  <c r="A14720" i="75"/>
  <c r="A14721" i="75"/>
  <c r="A14722" i="75"/>
  <c r="A14723" i="75"/>
  <c r="A14724" i="75"/>
  <c r="A14725" i="75"/>
  <c r="A14726" i="75"/>
  <c r="A14727" i="75"/>
  <c r="A14728" i="75"/>
  <c r="A14729" i="75"/>
  <c r="A14730" i="75"/>
  <c r="A14731" i="75"/>
  <c r="A14732" i="75"/>
  <c r="A14733" i="75"/>
  <c r="A14734" i="75"/>
  <c r="A14735" i="75"/>
  <c r="A14736" i="75"/>
  <c r="A14737" i="75"/>
  <c r="A14738" i="75"/>
  <c r="A14739" i="75"/>
  <c r="A14740" i="75"/>
  <c r="A14741" i="75"/>
  <c r="A14742" i="75"/>
  <c r="A14743" i="75"/>
  <c r="A14744" i="75"/>
  <c r="A14745" i="75"/>
  <c r="A14746" i="75"/>
  <c r="A14747" i="75"/>
  <c r="A14748" i="75"/>
  <c r="A14749" i="75"/>
  <c r="A14750" i="75"/>
  <c r="A14751" i="75"/>
  <c r="A14752" i="75"/>
  <c r="A14753" i="75"/>
  <c r="A14754" i="75"/>
  <c r="A14755" i="75"/>
  <c r="A14756" i="75"/>
  <c r="A14757" i="75"/>
  <c r="A14758" i="75"/>
  <c r="A14759" i="75"/>
  <c r="A14760" i="75"/>
  <c r="A14761" i="75"/>
  <c r="A14762" i="75"/>
  <c r="A14763" i="75"/>
  <c r="A14764" i="75"/>
  <c r="A14765" i="75"/>
  <c r="A14766" i="75"/>
  <c r="A14767" i="75"/>
  <c r="A14768" i="75"/>
  <c r="A14769" i="75"/>
  <c r="A14695" i="75"/>
  <c r="A14696" i="75"/>
  <c r="A14697" i="75"/>
  <c r="A14698" i="75"/>
  <c r="A14699" i="75"/>
  <c r="A14700" i="75"/>
  <c r="A14701" i="75"/>
  <c r="A14702" i="75"/>
  <c r="A14703" i="75"/>
  <c r="A14704" i="75"/>
  <c r="A14705" i="75"/>
  <c r="A14706" i="75"/>
  <c r="A14707" i="75"/>
  <c r="A14708" i="75"/>
  <c r="A14709" i="75"/>
  <c r="A14710" i="75"/>
  <c r="A14711" i="75"/>
  <c r="A14712" i="75"/>
  <c r="A14713" i="75"/>
  <c r="A14694" i="75"/>
  <c r="A14693" i="75"/>
  <c r="A14692" i="75"/>
  <c r="A14652" i="75"/>
  <c r="A14653" i="75"/>
  <c r="A14654" i="75"/>
  <c r="A14655" i="75"/>
  <c r="A14656" i="75"/>
  <c r="A14657" i="75"/>
  <c r="A14658" i="75"/>
  <c r="A14659" i="75"/>
  <c r="A14660" i="75"/>
  <c r="A14661" i="75"/>
  <c r="A14662" i="75"/>
  <c r="A14663" i="75"/>
  <c r="A14664" i="75"/>
  <c r="A14665" i="75"/>
  <c r="A14666" i="75"/>
  <c r="A14667" i="75"/>
  <c r="A14668" i="75"/>
  <c r="A14669" i="75"/>
  <c r="A14670" i="75"/>
  <c r="A14671" i="75"/>
  <c r="A14672" i="75"/>
  <c r="A14673" i="75"/>
  <c r="A14674" i="75"/>
  <c r="A14675" i="75"/>
  <c r="A14676" i="75"/>
  <c r="A14677" i="75"/>
  <c r="A14678" i="75"/>
  <c r="A14679" i="75"/>
  <c r="A14680" i="75"/>
  <c r="A14681" i="75"/>
  <c r="A14682" i="75"/>
  <c r="A14683" i="75"/>
  <c r="A14684" i="75"/>
  <c r="A14685" i="75"/>
  <c r="A14686" i="75"/>
  <c r="A14687" i="75"/>
  <c r="A14688" i="75"/>
  <c r="A14689" i="75"/>
  <c r="A14690" i="75"/>
  <c r="A14691" i="75"/>
  <c r="Y27" i="70"/>
  <c r="H14566" i="75" s="1"/>
  <c r="Z27" i="70"/>
  <c r="H14567" i="75" s="1"/>
  <c r="AA27" i="70"/>
  <c r="H14568" i="75" s="1"/>
  <c r="AA26" i="70"/>
  <c r="AB27" i="70"/>
  <c r="H14569" i="75" s="1"/>
  <c r="AC27" i="70"/>
  <c r="H14570" i="75" s="1"/>
  <c r="AD27" i="70"/>
  <c r="H14571" i="75" s="1"/>
  <c r="X27" i="70"/>
  <c r="H14565" i="75" s="1"/>
  <c r="R27" i="70"/>
  <c r="H14559" i="75" s="1"/>
  <c r="S27" i="70"/>
  <c r="H14560" i="75" s="1"/>
  <c r="T27" i="70"/>
  <c r="H14561" i="75" s="1"/>
  <c r="U27" i="70"/>
  <c r="H14562" i="75" s="1"/>
  <c r="V27" i="70"/>
  <c r="H14563" i="75" s="1"/>
  <c r="Q27" i="70"/>
  <c r="H14558" i="75" s="1"/>
  <c r="W22" i="70"/>
  <c r="W23" i="70"/>
  <c r="H14433" i="75" s="1"/>
  <c r="W24" i="70"/>
  <c r="H14434" i="75" s="1"/>
  <c r="W25" i="70"/>
  <c r="H14435" i="75" s="1"/>
  <c r="W28" i="70"/>
  <c r="H14438" i="75" s="1"/>
  <c r="W29" i="70"/>
  <c r="H14439" i="75" s="1"/>
  <c r="W30" i="70"/>
  <c r="H14440" i="75" s="1"/>
  <c r="W31" i="70"/>
  <c r="H14441" i="75" s="1"/>
  <c r="W32" i="70"/>
  <c r="H14442" i="75" s="1"/>
  <c r="W33" i="70"/>
  <c r="H14443" i="75" s="1"/>
  <c r="W34" i="70"/>
  <c r="H14444" i="75" s="1"/>
  <c r="W35" i="70"/>
  <c r="H14445" i="75" s="1"/>
  <c r="W36" i="70"/>
  <c r="H14446" i="75" s="1"/>
  <c r="W37" i="70"/>
  <c r="H14447" i="75" s="1"/>
  <c r="W38" i="70"/>
  <c r="W39" i="70"/>
  <c r="H14449" i="75" s="1"/>
  <c r="W40" i="70"/>
  <c r="H14450" i="75" s="1"/>
  <c r="W41" i="70"/>
  <c r="H14451" i="75" s="1"/>
  <c r="W42" i="70"/>
  <c r="H14452" i="75" s="1"/>
  <c r="W43" i="70"/>
  <c r="H14453" i="75" s="1"/>
  <c r="W44" i="70"/>
  <c r="H14454" i="75" s="1"/>
  <c r="W45" i="70"/>
  <c r="H14455" i="75" s="1"/>
  <c r="W46" i="70"/>
  <c r="H14456" i="75" s="1"/>
  <c r="W47" i="70"/>
  <c r="H14457" i="75" s="1"/>
  <c r="W48" i="70"/>
  <c r="H14458" i="75" s="1"/>
  <c r="W49" i="70"/>
  <c r="W50" i="70"/>
  <c r="H14460" i="75" s="1"/>
  <c r="W51" i="70"/>
  <c r="H14461" i="75" s="1"/>
  <c r="W52" i="70"/>
  <c r="H14462" i="75" s="1"/>
  <c r="W53" i="70"/>
  <c r="H14463" i="75" s="1"/>
  <c r="W54" i="70"/>
  <c r="H14464" i="75" s="1"/>
  <c r="W55" i="70"/>
  <c r="H14465" i="75" s="1"/>
  <c r="W56" i="70"/>
  <c r="H14466" i="75" s="1"/>
  <c r="W57" i="70"/>
  <c r="H14467" i="75" s="1"/>
  <c r="W58" i="70"/>
  <c r="H14468" i="75" s="1"/>
  <c r="W59" i="70"/>
  <c r="H14469" i="75" s="1"/>
  <c r="W60" i="70"/>
  <c r="H14470" i="75" s="1"/>
  <c r="W61" i="70"/>
  <c r="W62" i="70"/>
  <c r="H14472" i="75" s="1"/>
  <c r="W63" i="70"/>
  <c r="H14473" i="75" s="1"/>
  <c r="W64" i="70"/>
  <c r="H14474" i="75" s="1"/>
  <c r="W65" i="70"/>
  <c r="W66" i="70"/>
  <c r="H14476" i="75" s="1"/>
  <c r="W67" i="70"/>
  <c r="W68" i="70"/>
  <c r="H14478" i="75" s="1"/>
  <c r="P22" i="70"/>
  <c r="P23" i="70"/>
  <c r="P24" i="70"/>
  <c r="P25" i="70"/>
  <c r="P28" i="70"/>
  <c r="P29" i="70"/>
  <c r="P30" i="70"/>
  <c r="P31" i="70"/>
  <c r="P32" i="70"/>
  <c r="P33" i="70"/>
  <c r="P34" i="70"/>
  <c r="P35" i="70"/>
  <c r="P36" i="70"/>
  <c r="P37" i="70"/>
  <c r="P38" i="70"/>
  <c r="P39" i="70"/>
  <c r="P40" i="70"/>
  <c r="P41" i="70"/>
  <c r="P42" i="70"/>
  <c r="P43" i="70"/>
  <c r="P44" i="70"/>
  <c r="P45" i="70"/>
  <c r="P46" i="70"/>
  <c r="P47" i="70"/>
  <c r="P48" i="70"/>
  <c r="P49" i="70"/>
  <c r="P50" i="70"/>
  <c r="P51" i="70"/>
  <c r="P52" i="70"/>
  <c r="P53" i="70"/>
  <c r="P54" i="70"/>
  <c r="P55" i="70"/>
  <c r="P56" i="70"/>
  <c r="P57" i="70"/>
  <c r="P58" i="70"/>
  <c r="P59" i="70"/>
  <c r="P60" i="70"/>
  <c r="P61" i="70"/>
  <c r="P62" i="70"/>
  <c r="P63" i="70"/>
  <c r="P64" i="70"/>
  <c r="P65" i="70"/>
  <c r="P66" i="70"/>
  <c r="P67" i="70"/>
  <c r="P68" i="70"/>
  <c r="A14385" i="75"/>
  <c r="A14386" i="75"/>
  <c r="A14387" i="75"/>
  <c r="A14388" i="75"/>
  <c r="A14389" i="75"/>
  <c r="A14390" i="75"/>
  <c r="A14391" i="75"/>
  <c r="A14392" i="75"/>
  <c r="A14393" i="75"/>
  <c r="A14394" i="75"/>
  <c r="A14395" i="75"/>
  <c r="A14396" i="75"/>
  <c r="A14397" i="75"/>
  <c r="A14398" i="75"/>
  <c r="A14399" i="75"/>
  <c r="A14400" i="75"/>
  <c r="A14401" i="75"/>
  <c r="A14402" i="75"/>
  <c r="A14403" i="75"/>
  <c r="A14404" i="75"/>
  <c r="A14405" i="75"/>
  <c r="A14406" i="75"/>
  <c r="A14407" i="75"/>
  <c r="A14408" i="75"/>
  <c r="A14409" i="75"/>
  <c r="A14410" i="75"/>
  <c r="A14411" i="75"/>
  <c r="A14412" i="75"/>
  <c r="A14413" i="75"/>
  <c r="A14414" i="75"/>
  <c r="A14415" i="75"/>
  <c r="A14416" i="75"/>
  <c r="A14417" i="75"/>
  <c r="A14418" i="75"/>
  <c r="A14419" i="75"/>
  <c r="A14420" i="75"/>
  <c r="A14421" i="75"/>
  <c r="A14431" i="75"/>
  <c r="A14432" i="75"/>
  <c r="A14433" i="75"/>
  <c r="A14434" i="75"/>
  <c r="A14435" i="75"/>
  <c r="A14436" i="75"/>
  <c r="A14437" i="75"/>
  <c r="A14438" i="75"/>
  <c r="A14439" i="75"/>
  <c r="A14440" i="75"/>
  <c r="A14441" i="75"/>
  <c r="A14442" i="75"/>
  <c r="A14443" i="75"/>
  <c r="A14444" i="75"/>
  <c r="A14445" i="75"/>
  <c r="A14446" i="75"/>
  <c r="A14447" i="75"/>
  <c r="A14448" i="75"/>
  <c r="A14449" i="75"/>
  <c r="A14450" i="75"/>
  <c r="A14451" i="75"/>
  <c r="A14452" i="75"/>
  <c r="A14453" i="75"/>
  <c r="A14454" i="75"/>
  <c r="A14455" i="75"/>
  <c r="A14456" i="75"/>
  <c r="A14457" i="75"/>
  <c r="A14458" i="75"/>
  <c r="A14459" i="75"/>
  <c r="A14460" i="75"/>
  <c r="A14461" i="75"/>
  <c r="A14462" i="75"/>
  <c r="A14463" i="75"/>
  <c r="A14464" i="75"/>
  <c r="A14465" i="75"/>
  <c r="A14466" i="75"/>
  <c r="A14467" i="75"/>
  <c r="A14468" i="75"/>
  <c r="A14469" i="75"/>
  <c r="A14479" i="75"/>
  <c r="A14480" i="75"/>
  <c r="A14481" i="75"/>
  <c r="A14482" i="75"/>
  <c r="A14483" i="75"/>
  <c r="A14484" i="75"/>
  <c r="A14485" i="75"/>
  <c r="A14486" i="75"/>
  <c r="A14487" i="75"/>
  <c r="A14488" i="75"/>
  <c r="A14489" i="75"/>
  <c r="A14490" i="75"/>
  <c r="A14491" i="75"/>
  <c r="A14492" i="75"/>
  <c r="A14493" i="75"/>
  <c r="A14494" i="75"/>
  <c r="A14495" i="75"/>
  <c r="A14496" i="75"/>
  <c r="A14497" i="75"/>
  <c r="A14498" i="75"/>
  <c r="A14499" i="75"/>
  <c r="A14500" i="75"/>
  <c r="A14501" i="75"/>
  <c r="A14502" i="75"/>
  <c r="A14503" i="75"/>
  <c r="A14504" i="75"/>
  <c r="A14505" i="75"/>
  <c r="A14506" i="75"/>
  <c r="A14507" i="75"/>
  <c r="A14508" i="75"/>
  <c r="A14509" i="75"/>
  <c r="A14510" i="75"/>
  <c r="A14511" i="75"/>
  <c r="A14512" i="75"/>
  <c r="A14513" i="75"/>
  <c r="A14514" i="75"/>
  <c r="A14515" i="75"/>
  <c r="A14516" i="75"/>
  <c r="A14517" i="75"/>
  <c r="A14527" i="75"/>
  <c r="A14528" i="75"/>
  <c r="A14529" i="75"/>
  <c r="A14530" i="75"/>
  <c r="A14531" i="75"/>
  <c r="A14532" i="75"/>
  <c r="A14533" i="75"/>
  <c r="A14534" i="75"/>
  <c r="A14535" i="75"/>
  <c r="A14536" i="75"/>
  <c r="A14537" i="75"/>
  <c r="A14538" i="75"/>
  <c r="A14539" i="75"/>
  <c r="A14540" i="75"/>
  <c r="A14541" i="75"/>
  <c r="A14542" i="75"/>
  <c r="A14543" i="75"/>
  <c r="A14544" i="75"/>
  <c r="A14545" i="75"/>
  <c r="A14546" i="75"/>
  <c r="A14547" i="75"/>
  <c r="A14548" i="75"/>
  <c r="A14549" i="75"/>
  <c r="A14550" i="75"/>
  <c r="A14551" i="75"/>
  <c r="A14552" i="75"/>
  <c r="A14553" i="75"/>
  <c r="A14554" i="75"/>
  <c r="A14555" i="75"/>
  <c r="A14556" i="75"/>
  <c r="A14557" i="75"/>
  <c r="A14558" i="75"/>
  <c r="A14559" i="75"/>
  <c r="A14560" i="75"/>
  <c r="A14561" i="75"/>
  <c r="A14562" i="75"/>
  <c r="A14563" i="75"/>
  <c r="A14564" i="75"/>
  <c r="A14565" i="75"/>
  <c r="A14566" i="75"/>
  <c r="A14567" i="75"/>
  <c r="A14568" i="75"/>
  <c r="A14569" i="75"/>
  <c r="A14570" i="75"/>
  <c r="A14571" i="75"/>
  <c r="A14572" i="75"/>
  <c r="A14573" i="75"/>
  <c r="A14574" i="75"/>
  <c r="A14575" i="75"/>
  <c r="A14576" i="75"/>
  <c r="A14577" i="75"/>
  <c r="A14578" i="75"/>
  <c r="A14579" i="75"/>
  <c r="A14580" i="75"/>
  <c r="A14581" i="75"/>
  <c r="A14582" i="75"/>
  <c r="A14583" i="75"/>
  <c r="A14584" i="75"/>
  <c r="A14585" i="75"/>
  <c r="A14586" i="75"/>
  <c r="A14587" i="75"/>
  <c r="A14588" i="75"/>
  <c r="A14589" i="75"/>
  <c r="A14590" i="75"/>
  <c r="A14591" i="75"/>
  <c r="A14592" i="75"/>
  <c r="A14593" i="75"/>
  <c r="A14594" i="75"/>
  <c r="A14595" i="75"/>
  <c r="A14596" i="75"/>
  <c r="A14597" i="75"/>
  <c r="A14598" i="75"/>
  <c r="A14599" i="75"/>
  <c r="A14600" i="75"/>
  <c r="A14601" i="75"/>
  <c r="A14602" i="75"/>
  <c r="A14603" i="75"/>
  <c r="A14604" i="75"/>
  <c r="A14605" i="75"/>
  <c r="A14606" i="75"/>
  <c r="A14607" i="75"/>
  <c r="A14608" i="75"/>
  <c r="A14609" i="75"/>
  <c r="A14610" i="75"/>
  <c r="A14611" i="75"/>
  <c r="A14612" i="75"/>
  <c r="A14613" i="75"/>
  <c r="A14614" i="75"/>
  <c r="A14615" i="75"/>
  <c r="A14616" i="75"/>
  <c r="A14617" i="75"/>
  <c r="A14618" i="75"/>
  <c r="A14619" i="75"/>
  <c r="A14620" i="75"/>
  <c r="A14621" i="75"/>
  <c r="A14622" i="75"/>
  <c r="A14623" i="75"/>
  <c r="A14624" i="75"/>
  <c r="A14625" i="75"/>
  <c r="A14626" i="75"/>
  <c r="A14627" i="75"/>
  <c r="A14628" i="75"/>
  <c r="A14629" i="75"/>
  <c r="A14630" i="75"/>
  <c r="A14631" i="75"/>
  <c r="A14632" i="75"/>
  <c r="A14633" i="75"/>
  <c r="A14634" i="75"/>
  <c r="A14635" i="75"/>
  <c r="A14636" i="75"/>
  <c r="A14637" i="75"/>
  <c r="A14638" i="75"/>
  <c r="A14639" i="75"/>
  <c r="A14640" i="75"/>
  <c r="A14641" i="75"/>
  <c r="A14642" i="75"/>
  <c r="A14643" i="75"/>
  <c r="A14644" i="75"/>
  <c r="A14645" i="75"/>
  <c r="A14646" i="75"/>
  <c r="A14647" i="75"/>
  <c r="A14648" i="75"/>
  <c r="A14649" i="75"/>
  <c r="A14650" i="75"/>
  <c r="A14651" i="75"/>
  <c r="A14384" i="75"/>
  <c r="A14383" i="75"/>
  <c r="A14382" i="75"/>
  <c r="A14266" i="75"/>
  <c r="A14267" i="75"/>
  <c r="A14268" i="75"/>
  <c r="A14269" i="75"/>
  <c r="A14270" i="75"/>
  <c r="A14271" i="75"/>
  <c r="A14272" i="75"/>
  <c r="A14273" i="75"/>
  <c r="A14274" i="75"/>
  <c r="A14275" i="75"/>
  <c r="A14276" i="75"/>
  <c r="A14277" i="75"/>
  <c r="A14278" i="75"/>
  <c r="A14279" i="75"/>
  <c r="A14280" i="75"/>
  <c r="A14281" i="75"/>
  <c r="A14282" i="75"/>
  <c r="A14283" i="75"/>
  <c r="A14284" i="75"/>
  <c r="A14285" i="75"/>
  <c r="A14286" i="75"/>
  <c r="A14287" i="75"/>
  <c r="A14288" i="75"/>
  <c r="A14289" i="75"/>
  <c r="A14290" i="75"/>
  <c r="A14291" i="75"/>
  <c r="A14292" i="75"/>
  <c r="A14293" i="75"/>
  <c r="A14294" i="75"/>
  <c r="A14295" i="75"/>
  <c r="A14296" i="75"/>
  <c r="A14297" i="75"/>
  <c r="A14298" i="75"/>
  <c r="A14299" i="75"/>
  <c r="A14300" i="75"/>
  <c r="A14301" i="75"/>
  <c r="A14302" i="75"/>
  <c r="A14303" i="75"/>
  <c r="A14304" i="75"/>
  <c r="A14305" i="75"/>
  <c r="A14306" i="75"/>
  <c r="A14307" i="75"/>
  <c r="A14308" i="75"/>
  <c r="A14309" i="75"/>
  <c r="A14310" i="75"/>
  <c r="A14311" i="75"/>
  <c r="A14312" i="75"/>
  <c r="A14313" i="75"/>
  <c r="A14314" i="75"/>
  <c r="A14315" i="75"/>
  <c r="A14316" i="75"/>
  <c r="A14317" i="75"/>
  <c r="A14318" i="75"/>
  <c r="A14319" i="75"/>
  <c r="A14320" i="75"/>
  <c r="A14321" i="75"/>
  <c r="A14322" i="75"/>
  <c r="A14323" i="75"/>
  <c r="A14324" i="75"/>
  <c r="A14325" i="75"/>
  <c r="A14326" i="75"/>
  <c r="A14327" i="75"/>
  <c r="A14328" i="75"/>
  <c r="A14329" i="75"/>
  <c r="A14330" i="75"/>
  <c r="A14331" i="75"/>
  <c r="A14332" i="75"/>
  <c r="A14333" i="75"/>
  <c r="A14334" i="75"/>
  <c r="A14335" i="75"/>
  <c r="A14336" i="75"/>
  <c r="A14337" i="75"/>
  <c r="A14338" i="75"/>
  <c r="A14339" i="75"/>
  <c r="A14340" i="75"/>
  <c r="A14341" i="75"/>
  <c r="A14342" i="75"/>
  <c r="A14343" i="75"/>
  <c r="A14344" i="75"/>
  <c r="A14345" i="75"/>
  <c r="A14346" i="75"/>
  <c r="A14347" i="75"/>
  <c r="A14348" i="75"/>
  <c r="A14349" i="75"/>
  <c r="A14350" i="75"/>
  <c r="A14351" i="75"/>
  <c r="A14352" i="75"/>
  <c r="A14353" i="75"/>
  <c r="A14354" i="75"/>
  <c r="A14355" i="75"/>
  <c r="A14356" i="75"/>
  <c r="A14357" i="75"/>
  <c r="A14358" i="75"/>
  <c r="A14359" i="75"/>
  <c r="A14360" i="75"/>
  <c r="A14361" i="75"/>
  <c r="A14362" i="75"/>
  <c r="A14363" i="75"/>
  <c r="A14364" i="75"/>
  <c r="A14365" i="75"/>
  <c r="A14366" i="75"/>
  <c r="A14367" i="75"/>
  <c r="A14368" i="75"/>
  <c r="A14369" i="75"/>
  <c r="A14370" i="75"/>
  <c r="A14371" i="75"/>
  <c r="A14372" i="75"/>
  <c r="A14373" i="75"/>
  <c r="A14374" i="75"/>
  <c r="A14375" i="75"/>
  <c r="A14376" i="75"/>
  <c r="A14377" i="75"/>
  <c r="A14378" i="75"/>
  <c r="A14381" i="75"/>
  <c r="A14067" i="75"/>
  <c r="A14068" i="75"/>
  <c r="A14069" i="75"/>
  <c r="A14070" i="75"/>
  <c r="A14071" i="75"/>
  <c r="A14072" i="75"/>
  <c r="A14073" i="75"/>
  <c r="A14074" i="75"/>
  <c r="A14075" i="75"/>
  <c r="A14076" i="75"/>
  <c r="A14077" i="75"/>
  <c r="A14078" i="75"/>
  <c r="A14079" i="75"/>
  <c r="A14080" i="75"/>
  <c r="A14081" i="75"/>
  <c r="A14082" i="75"/>
  <c r="A14083" i="75"/>
  <c r="A14084" i="75"/>
  <c r="A14085" i="75"/>
  <c r="A14086" i="75"/>
  <c r="A14087" i="75"/>
  <c r="A14088" i="75"/>
  <c r="A14089" i="75"/>
  <c r="A14090" i="75"/>
  <c r="A14091" i="75"/>
  <c r="A14092" i="75"/>
  <c r="A14093" i="75"/>
  <c r="A14094" i="75"/>
  <c r="A14095" i="75"/>
  <c r="A14096" i="75"/>
  <c r="A14097" i="75"/>
  <c r="A14098" i="75"/>
  <c r="A14099" i="75"/>
  <c r="A14100" i="75"/>
  <c r="A14101" i="75"/>
  <c r="A14102" i="75"/>
  <c r="A14103" i="75"/>
  <c r="A14104" i="75"/>
  <c r="A14105" i="75"/>
  <c r="A14106" i="75"/>
  <c r="A14107" i="75"/>
  <c r="A14108" i="75"/>
  <c r="A14109" i="75"/>
  <c r="A14110" i="75"/>
  <c r="A14111" i="75"/>
  <c r="A14112" i="75"/>
  <c r="A14113" i="75"/>
  <c r="A14114" i="75"/>
  <c r="A14115" i="75"/>
  <c r="A14116" i="75"/>
  <c r="A14117" i="75"/>
  <c r="A14118" i="75"/>
  <c r="A14119" i="75"/>
  <c r="A14120" i="75"/>
  <c r="A14121" i="75"/>
  <c r="A14122" i="75"/>
  <c r="A14123" i="75"/>
  <c r="A14124" i="75"/>
  <c r="A14125" i="75"/>
  <c r="A14126" i="75"/>
  <c r="A14127" i="75"/>
  <c r="A14128" i="75"/>
  <c r="A14129" i="75"/>
  <c r="A14130" i="75"/>
  <c r="A14131" i="75"/>
  <c r="A14132" i="75"/>
  <c r="A14133" i="75"/>
  <c r="A14134" i="75"/>
  <c r="A14135" i="75"/>
  <c r="A14136" i="75"/>
  <c r="A14137" i="75"/>
  <c r="A14138" i="75"/>
  <c r="A14139" i="75"/>
  <c r="A14140" i="75"/>
  <c r="A14141" i="75"/>
  <c r="A14142" i="75"/>
  <c r="A14143" i="75"/>
  <c r="A14144" i="75"/>
  <c r="A14145" i="75"/>
  <c r="A14146" i="75"/>
  <c r="A14147" i="75"/>
  <c r="A14148" i="75"/>
  <c r="A14149" i="75"/>
  <c r="A14150" i="75"/>
  <c r="A14151" i="75"/>
  <c r="A14152" i="75"/>
  <c r="A14153" i="75"/>
  <c r="A14154" i="75"/>
  <c r="A14155" i="75"/>
  <c r="A14156" i="75"/>
  <c r="A14157" i="75"/>
  <c r="A14158" i="75"/>
  <c r="A14159" i="75"/>
  <c r="A14160" i="75"/>
  <c r="A14161" i="75"/>
  <c r="A14162" i="75"/>
  <c r="A14163" i="75"/>
  <c r="A14164" i="75"/>
  <c r="A14165" i="75"/>
  <c r="A14166" i="75"/>
  <c r="A14167" i="75"/>
  <c r="A14168" i="75"/>
  <c r="A14169" i="75"/>
  <c r="A14170" i="75"/>
  <c r="A14171" i="75"/>
  <c r="A14172" i="75"/>
  <c r="A14173" i="75"/>
  <c r="A14174" i="75"/>
  <c r="A14175" i="75"/>
  <c r="A14176" i="75"/>
  <c r="A14177" i="75"/>
  <c r="A14178" i="75"/>
  <c r="A14179" i="75"/>
  <c r="A14180" i="75"/>
  <c r="A14181" i="75"/>
  <c r="A14182" i="75"/>
  <c r="A14183" i="75"/>
  <c r="A14184" i="75"/>
  <c r="A14185" i="75"/>
  <c r="A14186" i="75"/>
  <c r="A14187" i="75"/>
  <c r="A14188" i="75"/>
  <c r="A14189" i="75"/>
  <c r="A14190" i="75"/>
  <c r="A14191" i="75"/>
  <c r="A14192" i="75"/>
  <c r="A14193" i="75"/>
  <c r="A14194" i="75"/>
  <c r="A14195" i="75"/>
  <c r="A14196" i="75"/>
  <c r="A14197" i="75"/>
  <c r="A14198" i="75"/>
  <c r="A14199" i="75"/>
  <c r="A14200" i="75"/>
  <c r="A14201" i="75"/>
  <c r="A14202" i="75"/>
  <c r="A14203" i="75"/>
  <c r="A14204" i="75"/>
  <c r="A14205" i="75"/>
  <c r="A14206" i="75"/>
  <c r="A14207" i="75"/>
  <c r="A14208" i="75"/>
  <c r="A14209" i="75"/>
  <c r="A14210" i="75"/>
  <c r="A14211" i="75"/>
  <c r="A14212" i="75"/>
  <c r="A14213" i="75"/>
  <c r="A14214" i="75"/>
  <c r="A14215" i="75"/>
  <c r="A14216" i="75"/>
  <c r="A14217" i="75"/>
  <c r="A14218" i="75"/>
  <c r="A14219" i="75"/>
  <c r="A14220" i="75"/>
  <c r="A14221" i="75"/>
  <c r="A14222" i="75"/>
  <c r="A14223" i="75"/>
  <c r="A14224" i="75"/>
  <c r="A14225" i="75"/>
  <c r="A14226" i="75"/>
  <c r="A14227" i="75"/>
  <c r="A14228" i="75"/>
  <c r="A14229" i="75"/>
  <c r="A14230" i="75"/>
  <c r="A14231" i="75"/>
  <c r="A14232" i="75"/>
  <c r="A14233" i="75"/>
  <c r="A14234" i="75"/>
  <c r="A14235" i="75"/>
  <c r="A14236" i="75"/>
  <c r="A14237" i="75"/>
  <c r="A14238" i="75"/>
  <c r="A14239" i="75"/>
  <c r="A14240" i="75"/>
  <c r="A14241" i="75"/>
  <c r="A14242" i="75"/>
  <c r="A14243" i="75"/>
  <c r="A14244" i="75"/>
  <c r="A14245" i="75"/>
  <c r="A14246" i="75"/>
  <c r="A14247" i="75"/>
  <c r="A14248" i="75"/>
  <c r="A14249" i="75"/>
  <c r="A14250" i="75"/>
  <c r="A14251" i="75"/>
  <c r="A14252" i="75"/>
  <c r="A14253" i="75"/>
  <c r="A14254" i="75"/>
  <c r="A14255" i="75"/>
  <c r="A14256" i="75"/>
  <c r="A14257" i="75"/>
  <c r="A14258" i="75"/>
  <c r="A14259" i="75"/>
  <c r="A14260" i="75"/>
  <c r="A14261" i="75"/>
  <c r="A14262" i="75"/>
  <c r="A14263" i="75"/>
  <c r="A14264" i="75"/>
  <c r="A14265" i="75"/>
  <c r="A13929" i="75"/>
  <c r="A13930" i="75"/>
  <c r="A13931" i="75"/>
  <c r="A13932" i="75"/>
  <c r="A13933" i="75"/>
  <c r="A13934" i="75"/>
  <c r="A13935" i="75"/>
  <c r="A13936" i="75"/>
  <c r="A13937" i="75"/>
  <c r="A13938" i="75"/>
  <c r="A13939" i="75"/>
  <c r="A13940" i="75"/>
  <c r="A13941" i="75"/>
  <c r="A13942" i="75"/>
  <c r="A13943" i="75"/>
  <c r="A13944" i="75"/>
  <c r="A13945" i="75"/>
  <c r="A13946" i="75"/>
  <c r="A13947" i="75"/>
  <c r="A13948" i="75"/>
  <c r="A13949" i="75"/>
  <c r="A13950" i="75"/>
  <c r="A13951" i="75"/>
  <c r="A13952" i="75"/>
  <c r="A13953" i="75"/>
  <c r="A13954" i="75"/>
  <c r="A13955" i="75"/>
  <c r="A13956" i="75"/>
  <c r="A13957" i="75"/>
  <c r="A13958" i="75"/>
  <c r="A13959" i="75"/>
  <c r="A13960" i="75"/>
  <c r="A13961" i="75"/>
  <c r="A13962" i="75"/>
  <c r="A13963" i="75"/>
  <c r="A13964" i="75"/>
  <c r="A13965" i="75"/>
  <c r="A13966" i="75"/>
  <c r="A13967" i="75"/>
  <c r="A13968" i="75"/>
  <c r="A13969" i="75"/>
  <c r="A13970" i="75"/>
  <c r="A13971" i="75"/>
  <c r="A13972" i="75"/>
  <c r="A13973" i="75"/>
  <c r="A13974" i="75"/>
  <c r="A13975" i="75"/>
  <c r="A13976" i="75"/>
  <c r="A13977" i="75"/>
  <c r="A13978" i="75"/>
  <c r="A13979" i="75"/>
  <c r="A13980" i="75"/>
  <c r="A13981" i="75"/>
  <c r="A13982" i="75"/>
  <c r="A13983" i="75"/>
  <c r="A13984" i="75"/>
  <c r="A13985" i="75"/>
  <c r="A13986" i="75"/>
  <c r="A13987" i="75"/>
  <c r="A13988" i="75"/>
  <c r="A13989" i="75"/>
  <c r="A13990" i="75"/>
  <c r="A13991" i="75"/>
  <c r="A13992" i="75"/>
  <c r="A13993" i="75"/>
  <c r="A13994" i="75"/>
  <c r="A13995" i="75"/>
  <c r="A13996" i="75"/>
  <c r="A13997" i="75"/>
  <c r="A13998" i="75"/>
  <c r="A13999" i="75"/>
  <c r="A14000" i="75"/>
  <c r="A14001" i="75"/>
  <c r="A14002" i="75"/>
  <c r="A14003" i="75"/>
  <c r="A14004" i="75"/>
  <c r="A14005" i="75"/>
  <c r="A14006" i="75"/>
  <c r="A14007" i="75"/>
  <c r="A14008" i="75"/>
  <c r="A14009" i="75"/>
  <c r="A14010" i="75"/>
  <c r="A14011" i="75"/>
  <c r="A14012" i="75"/>
  <c r="A14013" i="75"/>
  <c r="A14014" i="75"/>
  <c r="A14015" i="75"/>
  <c r="A14016" i="75"/>
  <c r="A14017" i="75"/>
  <c r="A14018" i="75"/>
  <c r="A14019" i="75"/>
  <c r="A14020" i="75"/>
  <c r="A14021" i="75"/>
  <c r="A14022" i="75"/>
  <c r="A14023" i="75"/>
  <c r="A14024" i="75"/>
  <c r="A14025" i="75"/>
  <c r="A14026" i="75"/>
  <c r="A14027" i="75"/>
  <c r="A14028" i="75"/>
  <c r="A14029" i="75"/>
  <c r="A14030" i="75"/>
  <c r="A14031" i="75"/>
  <c r="A14032" i="75"/>
  <c r="A14033" i="75"/>
  <c r="A14034" i="75"/>
  <c r="A14035" i="75"/>
  <c r="A14036" i="75"/>
  <c r="A14037" i="75"/>
  <c r="A14038" i="75"/>
  <c r="A14039" i="75"/>
  <c r="A14040" i="75"/>
  <c r="A14041" i="75"/>
  <c r="A14042" i="75"/>
  <c r="A14043" i="75"/>
  <c r="A14044" i="75"/>
  <c r="A14045" i="75"/>
  <c r="A14046" i="75"/>
  <c r="A14047" i="75"/>
  <c r="A14048" i="75"/>
  <c r="A14049" i="75"/>
  <c r="A14050" i="75"/>
  <c r="A14051" i="75"/>
  <c r="A14052" i="75"/>
  <c r="A14053" i="75"/>
  <c r="A14054" i="75"/>
  <c r="A14055" i="75"/>
  <c r="A14056" i="75"/>
  <c r="A14057" i="75"/>
  <c r="A14058" i="75"/>
  <c r="A14059" i="75"/>
  <c r="A14060" i="75"/>
  <c r="A14061" i="75"/>
  <c r="A14062" i="75"/>
  <c r="A14063" i="75"/>
  <c r="A14064" i="75"/>
  <c r="A14065" i="75"/>
  <c r="A14066" i="75"/>
  <c r="A13831" i="75"/>
  <c r="A13832" i="75"/>
  <c r="A13833" i="75"/>
  <c r="A13834" i="75"/>
  <c r="A13835" i="75"/>
  <c r="A13836" i="75"/>
  <c r="A13837" i="75"/>
  <c r="A13838" i="75"/>
  <c r="A13839" i="75"/>
  <c r="A13840" i="75"/>
  <c r="A13841" i="75"/>
  <c r="A13842" i="75"/>
  <c r="A13843" i="75"/>
  <c r="A13844" i="75"/>
  <c r="A13845" i="75"/>
  <c r="A13846" i="75"/>
  <c r="A13847" i="75"/>
  <c r="A13848" i="75"/>
  <c r="A13849" i="75"/>
  <c r="A13850" i="75"/>
  <c r="A13851" i="75"/>
  <c r="A13852" i="75"/>
  <c r="A13853" i="75"/>
  <c r="A13854" i="75"/>
  <c r="A13855" i="75"/>
  <c r="A13856" i="75"/>
  <c r="A13857" i="75"/>
  <c r="A13858" i="75"/>
  <c r="A13859" i="75"/>
  <c r="A13860" i="75"/>
  <c r="A13861" i="75"/>
  <c r="A13862" i="75"/>
  <c r="A13863" i="75"/>
  <c r="A13864" i="75"/>
  <c r="A13865" i="75"/>
  <c r="A13866" i="75"/>
  <c r="A13867" i="75"/>
  <c r="A13868" i="75"/>
  <c r="A13869" i="75"/>
  <c r="A13870" i="75"/>
  <c r="A13871" i="75"/>
  <c r="A13872" i="75"/>
  <c r="A13873" i="75"/>
  <c r="A13874" i="75"/>
  <c r="A13875" i="75"/>
  <c r="A13876" i="75"/>
  <c r="A13877" i="75"/>
  <c r="A13878" i="75"/>
  <c r="A13879" i="75"/>
  <c r="A13880" i="75"/>
  <c r="A13881" i="75"/>
  <c r="A13882" i="75"/>
  <c r="A13883" i="75"/>
  <c r="A13884" i="75"/>
  <c r="A13885" i="75"/>
  <c r="A13886" i="75"/>
  <c r="A13887" i="75"/>
  <c r="A13888" i="75"/>
  <c r="A13889" i="75"/>
  <c r="A13890" i="75"/>
  <c r="A13891" i="75"/>
  <c r="A13892" i="75"/>
  <c r="A13893" i="75"/>
  <c r="A13894" i="75"/>
  <c r="A13895" i="75"/>
  <c r="A13896" i="75"/>
  <c r="A13897" i="75"/>
  <c r="A13898" i="75"/>
  <c r="A13899" i="75"/>
  <c r="A13900" i="75"/>
  <c r="A13901" i="75"/>
  <c r="A13902" i="75"/>
  <c r="A13903" i="75"/>
  <c r="A13904" i="75"/>
  <c r="A13905" i="75"/>
  <c r="A13906" i="75"/>
  <c r="A13907" i="75"/>
  <c r="A13908" i="75"/>
  <c r="A13909" i="75"/>
  <c r="A13910" i="75"/>
  <c r="A13911" i="75"/>
  <c r="A13912" i="75"/>
  <c r="A13913" i="75"/>
  <c r="A13914" i="75"/>
  <c r="A13915" i="75"/>
  <c r="A13916" i="75"/>
  <c r="A13917" i="75"/>
  <c r="A13918" i="75"/>
  <c r="A13919" i="75"/>
  <c r="A13920" i="75"/>
  <c r="A13921" i="75"/>
  <c r="A13922" i="75"/>
  <c r="A13923" i="75"/>
  <c r="A13924" i="75"/>
  <c r="A13925" i="75"/>
  <c r="A13926" i="75"/>
  <c r="A13927" i="75"/>
  <c r="A13928" i="75"/>
  <c r="A13807" i="75"/>
  <c r="A13808" i="75"/>
  <c r="A13809" i="75"/>
  <c r="A13810" i="75"/>
  <c r="A13811" i="75"/>
  <c r="A13812" i="75"/>
  <c r="A13813" i="75"/>
  <c r="A13814" i="75"/>
  <c r="A13815" i="75"/>
  <c r="A13816" i="75"/>
  <c r="A13817" i="75"/>
  <c r="A13818" i="75"/>
  <c r="A13819" i="75"/>
  <c r="A13820" i="75"/>
  <c r="A13821" i="75"/>
  <c r="A13822" i="75"/>
  <c r="A13823" i="75"/>
  <c r="A13824" i="75"/>
  <c r="A13825" i="75"/>
  <c r="A13826" i="75"/>
  <c r="A13827" i="75"/>
  <c r="A13828" i="75"/>
  <c r="A13829" i="75"/>
  <c r="A13830" i="75"/>
  <c r="A13806" i="75"/>
  <c r="A13805" i="75"/>
  <c r="A13804" i="75"/>
  <c r="P78" i="69"/>
  <c r="Q27" i="69"/>
  <c r="Q26" i="69" s="1"/>
  <c r="Q21" i="69" s="1"/>
  <c r="R27" i="69"/>
  <c r="H13833" i="75" s="1"/>
  <c r="S27" i="69"/>
  <c r="H13834" i="75" s="1"/>
  <c r="T27" i="69"/>
  <c r="H13835" i="75" s="1"/>
  <c r="U27" i="69"/>
  <c r="H13836" i="75" s="1"/>
  <c r="V27" i="69"/>
  <c r="H13837" i="75" s="1"/>
  <c r="W27" i="69"/>
  <c r="X27" i="69"/>
  <c r="H13839" i="75" s="1"/>
  <c r="Y27" i="69"/>
  <c r="H13840" i="75" s="1"/>
  <c r="Z27" i="69"/>
  <c r="H13841" i="75" s="1"/>
  <c r="AA27" i="69"/>
  <c r="H13842" i="75" s="1"/>
  <c r="AB27" i="69"/>
  <c r="H13843" i="75" s="1"/>
  <c r="P27" i="69"/>
  <c r="V26" i="69"/>
  <c r="A13803" i="75"/>
  <c r="A13802" i="75"/>
  <c r="A13801" i="75"/>
  <c r="A13800" i="75"/>
  <c r="A13799" i="75"/>
  <c r="A13798" i="75"/>
  <c r="A13797" i="75"/>
  <c r="A13796" i="75"/>
  <c r="A13795" i="75"/>
  <c r="A13794" i="75"/>
  <c r="A13793" i="75"/>
  <c r="A13792" i="75"/>
  <c r="A13791" i="75"/>
  <c r="A13790" i="75"/>
  <c r="A13789" i="75"/>
  <c r="A13788" i="75"/>
  <c r="A13787" i="75"/>
  <c r="A13786" i="75"/>
  <c r="A13785" i="75"/>
  <c r="A13784" i="75"/>
  <c r="A13783" i="75"/>
  <c r="A13782" i="75"/>
  <c r="A13781" i="75"/>
  <c r="A13780" i="75"/>
  <c r="A13779" i="75"/>
  <c r="A13778" i="75"/>
  <c r="A13777" i="75"/>
  <c r="A13776" i="75"/>
  <c r="A13775" i="75"/>
  <c r="A13774" i="75"/>
  <c r="A13773" i="75"/>
  <c r="A13772" i="75"/>
  <c r="A13771" i="75"/>
  <c r="A13770" i="75"/>
  <c r="A13769" i="75"/>
  <c r="A13768" i="75"/>
  <c r="A13767" i="75"/>
  <c r="A13766" i="75"/>
  <c r="A13765" i="75"/>
  <c r="A13764" i="75"/>
  <c r="A13763" i="75"/>
  <c r="A13762" i="75"/>
  <c r="A13761" i="75"/>
  <c r="A13760" i="75"/>
  <c r="A13759" i="75"/>
  <c r="A13758" i="75"/>
  <c r="A13757" i="75"/>
  <c r="A13756" i="75"/>
  <c r="A13755" i="75"/>
  <c r="A13754" i="75"/>
  <c r="A13753" i="75"/>
  <c r="A13752" i="75"/>
  <c r="A13751" i="75"/>
  <c r="A13750" i="75"/>
  <c r="A13749" i="75"/>
  <c r="A13748" i="75"/>
  <c r="A13747" i="75"/>
  <c r="A13746" i="75"/>
  <c r="A13745" i="75"/>
  <c r="A13744" i="75"/>
  <c r="A13743" i="75"/>
  <c r="A13742" i="75"/>
  <c r="A13741" i="75"/>
  <c r="A13740" i="75"/>
  <c r="A13739" i="75"/>
  <c r="A13738" i="75"/>
  <c r="A13737" i="75"/>
  <c r="A13736" i="75"/>
  <c r="A13735" i="75"/>
  <c r="A13734" i="75"/>
  <c r="A13733" i="75"/>
  <c r="A13732" i="75"/>
  <c r="A13731" i="75"/>
  <c r="A13730" i="75"/>
  <c r="A13729" i="75"/>
  <c r="A13728" i="75"/>
  <c r="A13727" i="75"/>
  <c r="A13726" i="75"/>
  <c r="A13725" i="75"/>
  <c r="A13724" i="75"/>
  <c r="A13723" i="75"/>
  <c r="A13722" i="75"/>
  <c r="A13721" i="75"/>
  <c r="A13720" i="75"/>
  <c r="A13719" i="75"/>
  <c r="A13718" i="75"/>
  <c r="A13717" i="75"/>
  <c r="A13716" i="75"/>
  <c r="A13715" i="75"/>
  <c r="A13714" i="75"/>
  <c r="A13713" i="75"/>
  <c r="A13712" i="75"/>
  <c r="A13711" i="75"/>
  <c r="A13710" i="75"/>
  <c r="A13709" i="75"/>
  <c r="A13708" i="75"/>
  <c r="A13707" i="75"/>
  <c r="A13706" i="75"/>
  <c r="A13705" i="75"/>
  <c r="A13704" i="75"/>
  <c r="A13703" i="75"/>
  <c r="A13702" i="75"/>
  <c r="A13701" i="75"/>
  <c r="A13700" i="75"/>
  <c r="A13699" i="75"/>
  <c r="A13698" i="75"/>
  <c r="A13697" i="75"/>
  <c r="A13696" i="75"/>
  <c r="A13695" i="75"/>
  <c r="A13694" i="75"/>
  <c r="A13693" i="75"/>
  <c r="A13692" i="75"/>
  <c r="A13691" i="75"/>
  <c r="A13690" i="75"/>
  <c r="A13689" i="75"/>
  <c r="A13688" i="75"/>
  <c r="A13687" i="75"/>
  <c r="A13686" i="75"/>
  <c r="A13685" i="75"/>
  <c r="A13684" i="75"/>
  <c r="A13683" i="75"/>
  <c r="A13682" i="75"/>
  <c r="A13681" i="75"/>
  <c r="A13680" i="75"/>
  <c r="A13679" i="75"/>
  <c r="A13678" i="75"/>
  <c r="A13677" i="75"/>
  <c r="A13676" i="75"/>
  <c r="A13675" i="75"/>
  <c r="A13674" i="75"/>
  <c r="A13673" i="75"/>
  <c r="A13672" i="75"/>
  <c r="A13671" i="75"/>
  <c r="A13670" i="75"/>
  <c r="A13669" i="75"/>
  <c r="A13668" i="75"/>
  <c r="A13667" i="75"/>
  <c r="A13666" i="75"/>
  <c r="A13665" i="75"/>
  <c r="A13664" i="75"/>
  <c r="A13663" i="75"/>
  <c r="A13662" i="75"/>
  <c r="A13661" i="75"/>
  <c r="A13660" i="75"/>
  <c r="A13659" i="75"/>
  <c r="A13658" i="75"/>
  <c r="A13657" i="75"/>
  <c r="A13656" i="75"/>
  <c r="A13655" i="75"/>
  <c r="A13654" i="75"/>
  <c r="A13653" i="75"/>
  <c r="A13652" i="75"/>
  <c r="A13651" i="75"/>
  <c r="A13650" i="75"/>
  <c r="A13649" i="75"/>
  <c r="A13648" i="75"/>
  <c r="A13647" i="75"/>
  <c r="A13646" i="75"/>
  <c r="A13645" i="75"/>
  <c r="A13644" i="75"/>
  <c r="A13643" i="75"/>
  <c r="A13642" i="75"/>
  <c r="A13641" i="75"/>
  <c r="A13640" i="75"/>
  <c r="A13639" i="75"/>
  <c r="A13638" i="75"/>
  <c r="A13637" i="75"/>
  <c r="A13636" i="75"/>
  <c r="A13635" i="75"/>
  <c r="A13634" i="75"/>
  <c r="A13633" i="75"/>
  <c r="A13632" i="75"/>
  <c r="A13631" i="75"/>
  <c r="A13630" i="75"/>
  <c r="A13629" i="75"/>
  <c r="A13628" i="75"/>
  <c r="A13627" i="75"/>
  <c r="A13626" i="75"/>
  <c r="A13625" i="75"/>
  <c r="A13624" i="75"/>
  <c r="A13623" i="75"/>
  <c r="A13622" i="75"/>
  <c r="A13621" i="75"/>
  <c r="A13620" i="75"/>
  <c r="A13619" i="75"/>
  <c r="A13618" i="75"/>
  <c r="A13617" i="75"/>
  <c r="A13616" i="75"/>
  <c r="A13615" i="75"/>
  <c r="A13614" i="75"/>
  <c r="A13613" i="75"/>
  <c r="A13612" i="75"/>
  <c r="A13611" i="75"/>
  <c r="A13610" i="75"/>
  <c r="A13609" i="75"/>
  <c r="A13608" i="75"/>
  <c r="A13607" i="75"/>
  <c r="A13606" i="75"/>
  <c r="A13605" i="75"/>
  <c r="A13604" i="75"/>
  <c r="A13603" i="75"/>
  <c r="A13602" i="75"/>
  <c r="A13601" i="75"/>
  <c r="A13600" i="75"/>
  <c r="A13599" i="75"/>
  <c r="A13598" i="75"/>
  <c r="A13597" i="75"/>
  <c r="A13596" i="75"/>
  <c r="A13595" i="75"/>
  <c r="A13594" i="75"/>
  <c r="A13593" i="75"/>
  <c r="A13592" i="75"/>
  <c r="A13591" i="75"/>
  <c r="A13590" i="75"/>
  <c r="A13589" i="75"/>
  <c r="A13588" i="75"/>
  <c r="A13587" i="75"/>
  <c r="A13586" i="75"/>
  <c r="A13585" i="75"/>
  <c r="A13584" i="75"/>
  <c r="A13583" i="75"/>
  <c r="A13582" i="75"/>
  <c r="A13581" i="75"/>
  <c r="A13580" i="75"/>
  <c r="A13579" i="75"/>
  <c r="A13578" i="75"/>
  <c r="A13577" i="75"/>
  <c r="A13576" i="75"/>
  <c r="A13575" i="75"/>
  <c r="A13574" i="75"/>
  <c r="A13573" i="75"/>
  <c r="A13572" i="75"/>
  <c r="A13571" i="75"/>
  <c r="A13570" i="75"/>
  <c r="A13569" i="75"/>
  <c r="A13568" i="75"/>
  <c r="A13567" i="75"/>
  <c r="A13566" i="75"/>
  <c r="A13565" i="75"/>
  <c r="A13564" i="75"/>
  <c r="A13563" i="75"/>
  <c r="A13562" i="75"/>
  <c r="A13561" i="75"/>
  <c r="A13560" i="75"/>
  <c r="A13559" i="75"/>
  <c r="A13558" i="75"/>
  <c r="A13557" i="75"/>
  <c r="A13556" i="75"/>
  <c r="A13555" i="75"/>
  <c r="A13554" i="75"/>
  <c r="A13553" i="75"/>
  <c r="A13552" i="75"/>
  <c r="A13551" i="75"/>
  <c r="A13550" i="75"/>
  <c r="A13549" i="75"/>
  <c r="A13548" i="75"/>
  <c r="A13547" i="75"/>
  <c r="A13546" i="75"/>
  <c r="A13545" i="75"/>
  <c r="A13544" i="75"/>
  <c r="A13543" i="75"/>
  <c r="A13542" i="75"/>
  <c r="A13541" i="75"/>
  <c r="A13540" i="75"/>
  <c r="A13539" i="75"/>
  <c r="A13538" i="75"/>
  <c r="A13537" i="75"/>
  <c r="A13536" i="75"/>
  <c r="A13535" i="75"/>
  <c r="A13534" i="75"/>
  <c r="A13533" i="75"/>
  <c r="A13532" i="75"/>
  <c r="A13531" i="75"/>
  <c r="A13530" i="75"/>
  <c r="A13529" i="75"/>
  <c r="A13528" i="75"/>
  <c r="A13527" i="75"/>
  <c r="A13526" i="75"/>
  <c r="A13525" i="75"/>
  <c r="A13524" i="75"/>
  <c r="A13523" i="75"/>
  <c r="A13522" i="75"/>
  <c r="A13521" i="75"/>
  <c r="A13520" i="75"/>
  <c r="A13519" i="75"/>
  <c r="A13518" i="75"/>
  <c r="A13517" i="75"/>
  <c r="A13516" i="75"/>
  <c r="A13515" i="75"/>
  <c r="A13514" i="75"/>
  <c r="A13513" i="75"/>
  <c r="A13512" i="75"/>
  <c r="A13511" i="75"/>
  <c r="A13510" i="75"/>
  <c r="A13509" i="75"/>
  <c r="A13508" i="75"/>
  <c r="A13507" i="75"/>
  <c r="A13506" i="75"/>
  <c r="A13505" i="75"/>
  <c r="A13504" i="75"/>
  <c r="A13503" i="75"/>
  <c r="A13502" i="75"/>
  <c r="A13501" i="75"/>
  <c r="A13500" i="75"/>
  <c r="A13499" i="75"/>
  <c r="A13498" i="75"/>
  <c r="A13497" i="75"/>
  <c r="A13496" i="75"/>
  <c r="A13495" i="75"/>
  <c r="A13494" i="75"/>
  <c r="A13493" i="75"/>
  <c r="A13492" i="75"/>
  <c r="A13491" i="75"/>
  <c r="A13490" i="75"/>
  <c r="A13489" i="75"/>
  <c r="A13488" i="75"/>
  <c r="A13487" i="75"/>
  <c r="A13486" i="75"/>
  <c r="A13485" i="75"/>
  <c r="A13484" i="75"/>
  <c r="A13483" i="75"/>
  <c r="A13482" i="75"/>
  <c r="A13481" i="75"/>
  <c r="A13480" i="75"/>
  <c r="A13479" i="75"/>
  <c r="A13478" i="75"/>
  <c r="A13477" i="75"/>
  <c r="A13476" i="75"/>
  <c r="A13475" i="75"/>
  <c r="A13474" i="75"/>
  <c r="A13473" i="75"/>
  <c r="A13472" i="75"/>
  <c r="A13471" i="75"/>
  <c r="A13470" i="75"/>
  <c r="A13469" i="75"/>
  <c r="A13468" i="75"/>
  <c r="A13467" i="75"/>
  <c r="A13466" i="75"/>
  <c r="A13465" i="75"/>
  <c r="A13464" i="75"/>
  <c r="A13463" i="75"/>
  <c r="A13462" i="75"/>
  <c r="A13461" i="75"/>
  <c r="A13460" i="75"/>
  <c r="A13459" i="75"/>
  <c r="A13458" i="75"/>
  <c r="A13457" i="75"/>
  <c r="A13456" i="75"/>
  <c r="A13455" i="75"/>
  <c r="A13454" i="75"/>
  <c r="A13453" i="75"/>
  <c r="A13452" i="75"/>
  <c r="A13451" i="75"/>
  <c r="A13450" i="75"/>
  <c r="A13449" i="75"/>
  <c r="A13448" i="75"/>
  <c r="A13447" i="75"/>
  <c r="A13446" i="75"/>
  <c r="A13445" i="75"/>
  <c r="A13444" i="75"/>
  <c r="A13443" i="75"/>
  <c r="A13442" i="75"/>
  <c r="A13441" i="75"/>
  <c r="A13440" i="75"/>
  <c r="A13439" i="75"/>
  <c r="A13438" i="75"/>
  <c r="A13437" i="75"/>
  <c r="A13436" i="75"/>
  <c r="A13435" i="75"/>
  <c r="A13434" i="75"/>
  <c r="A13433" i="75"/>
  <c r="A13432" i="75"/>
  <c r="A13431" i="75"/>
  <c r="A13430" i="75"/>
  <c r="A13429" i="75"/>
  <c r="A13428" i="75"/>
  <c r="A13427" i="75"/>
  <c r="A13426" i="75"/>
  <c r="A13425" i="75"/>
  <c r="A13424" i="75"/>
  <c r="A13423" i="75"/>
  <c r="A13422" i="75"/>
  <c r="A13421" i="75"/>
  <c r="A13420" i="75"/>
  <c r="A13419" i="75"/>
  <c r="A13418" i="75"/>
  <c r="A13417" i="75"/>
  <c r="A13416" i="75"/>
  <c r="A13415" i="75"/>
  <c r="A13414" i="75"/>
  <c r="A13413" i="75"/>
  <c r="A13412" i="75"/>
  <c r="A13411" i="75"/>
  <c r="A13410" i="75"/>
  <c r="A13409" i="75"/>
  <c r="A13408" i="75"/>
  <c r="A13407" i="75"/>
  <c r="A13406" i="75"/>
  <c r="A13405" i="75"/>
  <c r="A13404" i="75"/>
  <c r="A13403" i="75"/>
  <c r="A13402" i="75"/>
  <c r="A13401" i="75"/>
  <c r="A13400" i="75"/>
  <c r="A13399" i="75"/>
  <c r="A13398" i="75"/>
  <c r="A13397" i="75"/>
  <c r="A13396" i="75"/>
  <c r="A13395" i="75"/>
  <c r="A13394" i="75"/>
  <c r="A13393" i="75"/>
  <c r="A13392" i="75"/>
  <c r="A13391" i="75"/>
  <c r="A13390" i="75"/>
  <c r="A13389" i="75"/>
  <c r="A13388" i="75"/>
  <c r="A13387" i="75"/>
  <c r="A13386" i="75"/>
  <c r="A13385" i="75"/>
  <c r="A13384" i="75"/>
  <c r="A13383" i="75"/>
  <c r="A13382" i="75"/>
  <c r="A13381" i="75"/>
  <c r="A13380" i="75"/>
  <c r="A13379" i="75"/>
  <c r="A13378" i="75"/>
  <c r="A13377" i="75"/>
  <c r="A13376" i="75"/>
  <c r="A13375" i="75"/>
  <c r="A13374" i="75"/>
  <c r="A13373" i="75"/>
  <c r="A13372" i="75"/>
  <c r="A13371" i="75"/>
  <c r="A13370" i="75"/>
  <c r="A13369" i="75"/>
  <c r="A13368" i="75"/>
  <c r="A13367" i="75"/>
  <c r="A13366" i="75"/>
  <c r="A13365" i="75"/>
  <c r="A13364" i="75"/>
  <c r="A13363" i="75"/>
  <c r="A13362" i="75"/>
  <c r="A13361" i="75"/>
  <c r="A13360" i="75"/>
  <c r="A13359" i="75"/>
  <c r="A13358" i="75"/>
  <c r="A13357" i="75"/>
  <c r="A13356" i="75"/>
  <c r="A13355" i="75"/>
  <c r="A13354" i="75"/>
  <c r="A13353" i="75"/>
  <c r="A13352" i="75"/>
  <c r="A13351" i="75"/>
  <c r="A13350" i="75"/>
  <c r="A13349" i="75"/>
  <c r="A13348" i="75"/>
  <c r="A13347" i="75"/>
  <c r="A13346" i="75"/>
  <c r="A13345" i="75"/>
  <c r="A13344" i="75"/>
  <c r="A13343" i="75"/>
  <c r="A13342" i="75"/>
  <c r="A13341" i="75"/>
  <c r="A13340" i="75"/>
  <c r="A13339" i="75"/>
  <c r="A13338" i="75"/>
  <c r="A13337" i="75"/>
  <c r="A13336" i="75"/>
  <c r="A13335" i="75"/>
  <c r="A13334" i="75"/>
  <c r="A13333" i="75"/>
  <c r="A13332" i="75"/>
  <c r="A13331" i="75"/>
  <c r="A13330" i="75"/>
  <c r="A13329" i="75"/>
  <c r="A13328" i="75"/>
  <c r="A13327" i="75"/>
  <c r="A13326" i="75"/>
  <c r="A13325" i="75"/>
  <c r="A13324" i="75"/>
  <c r="A13323" i="75"/>
  <c r="A13322" i="75"/>
  <c r="A13321" i="75"/>
  <c r="A13320" i="75"/>
  <c r="A13319" i="75"/>
  <c r="A13318" i="75"/>
  <c r="A13317" i="75"/>
  <c r="A13316" i="75"/>
  <c r="A13315" i="75"/>
  <c r="A13314" i="75"/>
  <c r="A13313" i="75"/>
  <c r="A13312" i="75"/>
  <c r="A13311" i="75"/>
  <c r="A13310" i="75"/>
  <c r="A13309" i="75"/>
  <c r="A13308" i="75"/>
  <c r="A13307" i="75"/>
  <c r="A13306" i="75"/>
  <c r="A13305" i="75"/>
  <c r="A13304" i="75"/>
  <c r="A13303" i="75"/>
  <c r="A13302" i="75"/>
  <c r="A13301" i="75"/>
  <c r="A13300" i="75"/>
  <c r="A13299" i="75"/>
  <c r="A13298" i="75"/>
  <c r="A13297" i="75"/>
  <c r="A13296" i="75"/>
  <c r="A13295" i="75"/>
  <c r="A13294" i="75"/>
  <c r="A13293" i="75"/>
  <c r="A13292" i="75"/>
  <c r="A13291" i="75"/>
  <c r="A13290" i="75"/>
  <c r="A13289" i="75"/>
  <c r="A13288" i="75"/>
  <c r="A13287" i="75"/>
  <c r="A13286" i="75"/>
  <c r="A13285" i="75"/>
  <c r="A13284" i="75"/>
  <c r="A13283" i="75"/>
  <c r="A13282" i="75"/>
  <c r="A13281" i="75"/>
  <c r="A13280" i="75"/>
  <c r="A13279" i="75"/>
  <c r="A13278" i="75"/>
  <c r="A13277" i="75"/>
  <c r="A13276" i="75"/>
  <c r="A13275" i="75"/>
  <c r="A13274" i="75"/>
  <c r="A13273" i="75"/>
  <c r="A13272" i="75"/>
  <c r="A13271" i="75"/>
  <c r="A13270" i="75"/>
  <c r="A13269" i="75"/>
  <c r="A13268" i="75"/>
  <c r="A13267" i="75"/>
  <c r="A13266" i="75"/>
  <c r="A13265" i="75"/>
  <c r="A13264" i="75"/>
  <c r="A13263" i="75"/>
  <c r="A13262" i="75"/>
  <c r="A13261" i="75"/>
  <c r="A13260" i="75"/>
  <c r="A13259" i="75"/>
  <c r="A13258" i="75"/>
  <c r="A13257" i="75"/>
  <c r="A13256" i="75"/>
  <c r="A13255" i="75"/>
  <c r="A13254" i="75"/>
  <c r="A13253" i="75"/>
  <c r="A13252" i="75"/>
  <c r="A13251" i="75"/>
  <c r="A13250" i="75"/>
  <c r="A13249" i="75"/>
  <c r="A13248" i="75"/>
  <c r="A13247" i="75"/>
  <c r="A13246" i="75"/>
  <c r="A13245" i="75"/>
  <c r="A13244" i="75"/>
  <c r="A13243" i="75"/>
  <c r="A13242" i="75"/>
  <c r="A13241" i="75"/>
  <c r="A13240" i="75"/>
  <c r="A13239" i="75"/>
  <c r="A13238" i="75"/>
  <c r="A13237" i="75"/>
  <c r="A13236" i="75"/>
  <c r="A13235" i="75"/>
  <c r="A13234" i="75"/>
  <c r="A13233" i="75"/>
  <c r="A13232" i="75"/>
  <c r="A13231" i="75"/>
  <c r="A13230" i="75"/>
  <c r="A13229" i="75"/>
  <c r="A13228" i="75"/>
  <c r="A13227" i="75"/>
  <c r="A13226" i="75"/>
  <c r="A13225" i="75"/>
  <c r="A13224" i="75"/>
  <c r="A13223" i="75"/>
  <c r="A13222" i="75"/>
  <c r="A13221" i="75"/>
  <c r="A13220" i="75"/>
  <c r="A13219" i="75"/>
  <c r="A13218" i="75"/>
  <c r="A13217" i="75"/>
  <c r="A13216" i="75"/>
  <c r="A13215" i="75"/>
  <c r="A13214" i="75"/>
  <c r="A13213" i="75"/>
  <c r="A13212" i="75"/>
  <c r="A13211" i="75"/>
  <c r="A13210" i="75"/>
  <c r="A13209" i="75"/>
  <c r="A13208" i="75"/>
  <c r="A13207" i="75"/>
  <c r="A13206" i="75"/>
  <c r="A13205" i="75"/>
  <c r="A13204" i="75"/>
  <c r="A13203" i="75"/>
  <c r="A13202" i="75"/>
  <c r="A13201" i="75"/>
  <c r="A13200" i="75"/>
  <c r="A13199" i="75"/>
  <c r="A13198" i="75"/>
  <c r="A13197" i="75"/>
  <c r="A13196" i="75"/>
  <c r="A13195" i="75"/>
  <c r="A13194" i="75"/>
  <c r="A13193" i="75"/>
  <c r="A13192" i="75"/>
  <c r="A13191" i="75"/>
  <c r="A13190" i="75"/>
  <c r="A13189" i="75"/>
  <c r="A13188" i="75"/>
  <c r="A13187" i="75"/>
  <c r="A13186" i="75"/>
  <c r="A13185" i="75"/>
  <c r="A13184" i="75"/>
  <c r="A13183" i="75"/>
  <c r="A13182" i="75"/>
  <c r="A13181" i="75"/>
  <c r="A13180" i="75"/>
  <c r="A13179" i="75"/>
  <c r="A13178" i="75"/>
  <c r="A13177" i="75"/>
  <c r="A13176" i="75"/>
  <c r="A13175" i="75"/>
  <c r="A13174" i="75"/>
  <c r="A13173" i="75"/>
  <c r="A13172" i="75"/>
  <c r="A13171" i="75"/>
  <c r="A13170" i="75"/>
  <c r="A13169" i="75"/>
  <c r="A13168" i="75"/>
  <c r="A13167" i="75"/>
  <c r="A13166" i="75"/>
  <c r="A13165" i="75"/>
  <c r="A13164" i="75"/>
  <c r="A13163" i="75"/>
  <c r="A13162" i="75"/>
  <c r="A13161" i="75"/>
  <c r="A13160" i="75"/>
  <c r="A13159" i="75"/>
  <c r="A13158" i="75"/>
  <c r="A13157" i="75"/>
  <c r="A13156" i="75"/>
  <c r="A13155" i="75"/>
  <c r="A13154" i="75"/>
  <c r="A13153" i="75"/>
  <c r="A13152" i="75"/>
  <c r="A13151" i="75"/>
  <c r="A13150" i="75"/>
  <c r="A13149" i="75"/>
  <c r="A13148" i="75"/>
  <c r="A13147" i="75"/>
  <c r="A13146" i="75"/>
  <c r="A13145" i="75"/>
  <c r="A13144" i="75"/>
  <c r="A13143" i="75"/>
  <c r="A13142" i="75"/>
  <c r="A13141" i="75"/>
  <c r="A13140" i="75"/>
  <c r="A13139" i="75"/>
  <c r="A13138" i="75"/>
  <c r="A13137" i="75"/>
  <c r="A13136" i="75"/>
  <c r="A13135" i="75"/>
  <c r="A13134" i="75"/>
  <c r="A12803" i="75"/>
  <c r="A12804" i="75"/>
  <c r="A12805" i="75"/>
  <c r="A12806" i="75"/>
  <c r="A12807" i="75"/>
  <c r="A12808" i="75"/>
  <c r="A12809" i="75"/>
  <c r="A12810" i="75"/>
  <c r="A12811" i="75"/>
  <c r="A12812" i="75"/>
  <c r="A12813" i="75"/>
  <c r="A12814" i="75"/>
  <c r="A12815" i="75"/>
  <c r="A12816" i="75"/>
  <c r="A12817" i="75"/>
  <c r="A12818" i="75"/>
  <c r="A12819" i="75"/>
  <c r="A12820" i="75"/>
  <c r="A12821" i="75"/>
  <c r="A12822" i="75"/>
  <c r="A12823" i="75"/>
  <c r="A12824" i="75"/>
  <c r="A12825" i="75"/>
  <c r="A12826" i="75"/>
  <c r="A12827" i="75"/>
  <c r="A12828" i="75"/>
  <c r="A12829" i="75"/>
  <c r="A12830" i="75"/>
  <c r="A12831" i="75"/>
  <c r="A12832" i="75"/>
  <c r="A12833" i="75"/>
  <c r="A12834" i="75"/>
  <c r="A12835" i="75"/>
  <c r="A12836" i="75"/>
  <c r="A12837" i="75"/>
  <c r="A12838" i="75"/>
  <c r="A12839" i="75"/>
  <c r="A12840" i="75"/>
  <c r="A12841" i="75"/>
  <c r="A12842" i="75"/>
  <c r="A12843" i="75"/>
  <c r="A12844" i="75"/>
  <c r="A12845" i="75"/>
  <c r="A12846" i="75"/>
  <c r="A12847" i="75"/>
  <c r="A12848" i="75"/>
  <c r="A12849" i="75"/>
  <c r="A12850" i="75"/>
  <c r="A12851" i="75"/>
  <c r="A12852" i="75"/>
  <c r="A12853" i="75"/>
  <c r="A12854" i="75"/>
  <c r="A12855" i="75"/>
  <c r="A12856" i="75"/>
  <c r="A12857" i="75"/>
  <c r="A12858" i="75"/>
  <c r="A12859" i="75"/>
  <c r="A12860" i="75"/>
  <c r="A12861" i="75"/>
  <c r="A12862" i="75"/>
  <c r="A12863" i="75"/>
  <c r="A12864" i="75"/>
  <c r="A12865" i="75"/>
  <c r="A12866" i="75"/>
  <c r="A12867" i="75"/>
  <c r="A12868" i="75"/>
  <c r="A12869" i="75"/>
  <c r="A12870" i="75"/>
  <c r="A12871" i="75"/>
  <c r="A12872" i="75"/>
  <c r="A12873" i="75"/>
  <c r="A12874" i="75"/>
  <c r="A12875" i="75"/>
  <c r="A12876" i="75"/>
  <c r="A12877" i="75"/>
  <c r="A12878" i="75"/>
  <c r="A12879" i="75"/>
  <c r="A12880" i="75"/>
  <c r="A12881" i="75"/>
  <c r="A12882" i="75"/>
  <c r="A12883" i="75"/>
  <c r="A12884" i="75"/>
  <c r="A12885" i="75"/>
  <c r="A12886" i="75"/>
  <c r="A12887" i="75"/>
  <c r="A12888" i="75"/>
  <c r="A12889" i="75"/>
  <c r="A12890" i="75"/>
  <c r="A12891" i="75"/>
  <c r="A12892" i="75"/>
  <c r="A12893" i="75"/>
  <c r="A12894" i="75"/>
  <c r="A12895" i="75"/>
  <c r="A12896" i="75"/>
  <c r="A12897" i="75"/>
  <c r="A12898" i="75"/>
  <c r="A12899" i="75"/>
  <c r="A12900" i="75"/>
  <c r="A12901" i="75"/>
  <c r="A12902" i="75"/>
  <c r="A12903" i="75"/>
  <c r="A12904" i="75"/>
  <c r="A12905" i="75"/>
  <c r="A12906" i="75"/>
  <c r="A12907" i="75"/>
  <c r="A12908" i="75"/>
  <c r="A12909" i="75"/>
  <c r="A12910" i="75"/>
  <c r="A12911" i="75"/>
  <c r="A12912" i="75"/>
  <c r="A12913" i="75"/>
  <c r="A12914" i="75"/>
  <c r="A12915" i="75"/>
  <c r="A12916" i="75"/>
  <c r="A12917" i="75"/>
  <c r="A12918" i="75"/>
  <c r="A12919" i="75"/>
  <c r="A12920" i="75"/>
  <c r="A12921" i="75"/>
  <c r="A12922" i="75"/>
  <c r="A12923" i="75"/>
  <c r="A12924" i="75"/>
  <c r="A12925" i="75"/>
  <c r="A12926" i="75"/>
  <c r="A12927" i="75"/>
  <c r="A12928" i="75"/>
  <c r="A12929" i="75"/>
  <c r="A12930" i="75"/>
  <c r="A12931" i="75"/>
  <c r="A12932" i="75"/>
  <c r="A12933" i="75"/>
  <c r="A12934" i="75"/>
  <c r="A12935" i="75"/>
  <c r="A12936" i="75"/>
  <c r="A12937" i="75"/>
  <c r="A12938" i="75"/>
  <c r="A12939" i="75"/>
  <c r="A12940" i="75"/>
  <c r="A12941" i="75"/>
  <c r="A12942" i="75"/>
  <c r="A12943" i="75"/>
  <c r="A12944" i="75"/>
  <c r="A12945" i="75"/>
  <c r="A12946" i="75"/>
  <c r="A12947" i="75"/>
  <c r="A12948" i="75"/>
  <c r="A12949" i="75"/>
  <c r="A12950" i="75"/>
  <c r="A12951" i="75"/>
  <c r="A12952" i="75"/>
  <c r="A12953" i="75"/>
  <c r="A12954" i="75"/>
  <c r="A12955" i="75"/>
  <c r="A12956" i="75"/>
  <c r="A12957" i="75"/>
  <c r="A12958" i="75"/>
  <c r="A12959" i="75"/>
  <c r="A12960" i="75"/>
  <c r="A12961" i="75"/>
  <c r="A12962" i="75"/>
  <c r="A12963" i="75"/>
  <c r="A12964" i="75"/>
  <c r="A12965" i="75"/>
  <c r="A12966" i="75"/>
  <c r="A12967" i="75"/>
  <c r="A12968" i="75"/>
  <c r="A12969" i="75"/>
  <c r="A12970" i="75"/>
  <c r="A12971" i="75"/>
  <c r="A12972" i="75"/>
  <c r="A12973" i="75"/>
  <c r="A12974" i="75"/>
  <c r="A12975" i="75"/>
  <c r="A12976" i="75"/>
  <c r="A12977" i="75"/>
  <c r="A12978" i="75"/>
  <c r="A12979" i="75"/>
  <c r="A12980" i="75"/>
  <c r="A12981" i="75"/>
  <c r="A12982" i="75"/>
  <c r="A12983" i="75"/>
  <c r="A12984" i="75"/>
  <c r="A12985" i="75"/>
  <c r="A12986" i="75"/>
  <c r="A12987" i="75"/>
  <c r="A12988" i="75"/>
  <c r="A12989" i="75"/>
  <c r="A12990" i="75"/>
  <c r="A12991" i="75"/>
  <c r="A12992" i="75"/>
  <c r="A12993" i="75"/>
  <c r="A12994" i="75"/>
  <c r="A12995" i="75"/>
  <c r="A12996" i="75"/>
  <c r="A12997" i="75"/>
  <c r="A12998" i="75"/>
  <c r="A12999" i="75"/>
  <c r="A13000" i="75"/>
  <c r="A13001" i="75"/>
  <c r="A13002" i="75"/>
  <c r="A13003" i="75"/>
  <c r="A13004" i="75"/>
  <c r="A13005" i="75"/>
  <c r="A13006" i="75"/>
  <c r="A13007" i="75"/>
  <c r="A13008" i="75"/>
  <c r="A13009" i="75"/>
  <c r="A13010" i="75"/>
  <c r="A13011" i="75"/>
  <c r="A13012" i="75"/>
  <c r="A13013" i="75"/>
  <c r="A13014" i="75"/>
  <c r="A13015" i="75"/>
  <c r="A13016" i="75"/>
  <c r="A13017" i="75"/>
  <c r="A13018" i="75"/>
  <c r="A13019" i="75"/>
  <c r="A13020" i="75"/>
  <c r="A13021" i="75"/>
  <c r="A13022" i="75"/>
  <c r="A13023" i="75"/>
  <c r="A13024" i="75"/>
  <c r="A13025" i="75"/>
  <c r="A13026" i="75"/>
  <c r="A13027" i="75"/>
  <c r="A13028" i="75"/>
  <c r="A13029" i="75"/>
  <c r="A13030" i="75"/>
  <c r="A13031" i="75"/>
  <c r="A13032" i="75"/>
  <c r="A13033" i="75"/>
  <c r="A13034" i="75"/>
  <c r="A13035" i="75"/>
  <c r="A13036" i="75"/>
  <c r="A13037" i="75"/>
  <c r="A13038" i="75"/>
  <c r="A13039" i="75"/>
  <c r="A13040" i="75"/>
  <c r="A13041" i="75"/>
  <c r="A13042" i="75"/>
  <c r="A13043" i="75"/>
  <c r="A13044" i="75"/>
  <c r="A13045" i="75"/>
  <c r="A13046" i="75"/>
  <c r="A13047" i="75"/>
  <c r="A13048" i="75"/>
  <c r="A13049" i="75"/>
  <c r="A13050" i="75"/>
  <c r="A13051" i="75"/>
  <c r="A13052" i="75"/>
  <c r="A13053" i="75"/>
  <c r="A13054" i="75"/>
  <c r="A13055" i="75"/>
  <c r="A13056" i="75"/>
  <c r="A13057" i="75"/>
  <c r="A13058" i="75"/>
  <c r="A13059" i="75"/>
  <c r="A13060" i="75"/>
  <c r="A13061" i="75"/>
  <c r="A13062" i="75"/>
  <c r="A13063" i="75"/>
  <c r="A13064" i="75"/>
  <c r="A13065" i="75"/>
  <c r="A13066" i="75"/>
  <c r="A13067" i="75"/>
  <c r="A13068" i="75"/>
  <c r="A13069" i="75"/>
  <c r="A13070" i="75"/>
  <c r="A13071" i="75"/>
  <c r="A13072" i="75"/>
  <c r="A13073" i="75"/>
  <c r="A13074" i="75"/>
  <c r="A13075" i="75"/>
  <c r="A13076" i="75"/>
  <c r="A13077" i="75"/>
  <c r="A13078" i="75"/>
  <c r="A13079" i="75"/>
  <c r="A13080" i="75"/>
  <c r="A13081" i="75"/>
  <c r="A13082" i="75"/>
  <c r="A13083" i="75"/>
  <c r="A13084" i="75"/>
  <c r="A13085" i="75"/>
  <c r="A13086" i="75"/>
  <c r="A13087" i="75"/>
  <c r="A13088" i="75"/>
  <c r="A13089" i="75"/>
  <c r="A13090" i="75"/>
  <c r="A13091" i="75"/>
  <c r="A13092" i="75"/>
  <c r="A13093" i="75"/>
  <c r="A13094" i="75"/>
  <c r="A13095" i="75"/>
  <c r="A13096" i="75"/>
  <c r="A13097" i="75"/>
  <c r="A13098" i="75"/>
  <c r="A13099" i="75"/>
  <c r="A13100" i="75"/>
  <c r="A13101" i="75"/>
  <c r="A13102" i="75"/>
  <c r="A13103" i="75"/>
  <c r="A13104" i="75"/>
  <c r="A13105" i="75"/>
  <c r="A13106" i="75"/>
  <c r="A13107" i="75"/>
  <c r="A13108" i="75"/>
  <c r="A13109" i="75"/>
  <c r="A13110" i="75"/>
  <c r="A13111" i="75"/>
  <c r="A13112" i="75"/>
  <c r="A13113" i="75"/>
  <c r="A13114" i="75"/>
  <c r="A13115" i="75"/>
  <c r="A13116" i="75"/>
  <c r="A13117" i="75"/>
  <c r="A13118" i="75"/>
  <c r="A13119" i="75"/>
  <c r="A13120" i="75"/>
  <c r="A13121" i="75"/>
  <c r="A13122" i="75"/>
  <c r="A13123" i="75"/>
  <c r="A13124" i="75"/>
  <c r="A13125" i="75"/>
  <c r="A13126" i="75"/>
  <c r="A13127" i="75"/>
  <c r="A13128" i="75"/>
  <c r="A13129" i="75"/>
  <c r="A13130" i="75"/>
  <c r="A13131" i="75"/>
  <c r="A13132" i="75"/>
  <c r="A13133" i="75"/>
  <c r="A12802" i="75"/>
  <c r="A12801" i="75"/>
  <c r="A12800" i="75"/>
  <c r="A12799" i="75"/>
  <c r="H24" i="75"/>
  <c r="A24" i="75"/>
  <c r="W187" i="68"/>
  <c r="H13803" i="75" s="1"/>
  <c r="P187" i="68"/>
  <c r="H13636" i="75" s="1"/>
  <c r="W186" i="68"/>
  <c r="H13802" i="75" s="1"/>
  <c r="P186" i="68"/>
  <c r="H13635" i="75" s="1"/>
  <c r="W185" i="68"/>
  <c r="H13801" i="75" s="1"/>
  <c r="P185" i="68"/>
  <c r="H13634" i="75" s="1"/>
  <c r="W184" i="68"/>
  <c r="H13800" i="75" s="1"/>
  <c r="P184" i="68"/>
  <c r="H13633" i="75" s="1"/>
  <c r="W183" i="68"/>
  <c r="H13799" i="75" s="1"/>
  <c r="P183" i="68"/>
  <c r="H13632" i="75" s="1"/>
  <c r="W182" i="68"/>
  <c r="H13798" i="75" s="1"/>
  <c r="P182" i="68"/>
  <c r="H13631" i="75" s="1"/>
  <c r="W181" i="68"/>
  <c r="H13797" i="75" s="1"/>
  <c r="P181" i="68"/>
  <c r="H13630" i="75" s="1"/>
  <c r="W180" i="68"/>
  <c r="H13796" i="75" s="1"/>
  <c r="P180" i="68"/>
  <c r="H13629" i="75" s="1"/>
  <c r="W179" i="68"/>
  <c r="H13795" i="75" s="1"/>
  <c r="P179" i="68"/>
  <c r="H13628" i="75" s="1"/>
  <c r="W178" i="68"/>
  <c r="H13794" i="75" s="1"/>
  <c r="P178" i="68"/>
  <c r="H13627" i="75" s="1"/>
  <c r="W177" i="68"/>
  <c r="H13793" i="75" s="1"/>
  <c r="P177" i="68"/>
  <c r="H13626" i="75" s="1"/>
  <c r="W176" i="68"/>
  <c r="H13792" i="75" s="1"/>
  <c r="P176" i="68"/>
  <c r="H13625" i="75" s="1"/>
  <c r="W175" i="68"/>
  <c r="H13791" i="75" s="1"/>
  <c r="P175" i="68"/>
  <c r="H13624" i="75" s="1"/>
  <c r="W174" i="68"/>
  <c r="H13790" i="75" s="1"/>
  <c r="P174" i="68"/>
  <c r="H13623" i="75" s="1"/>
  <c r="W173" i="68"/>
  <c r="H13789" i="75" s="1"/>
  <c r="P173" i="68"/>
  <c r="H13622" i="75" s="1"/>
  <c r="W172" i="68"/>
  <c r="H13788" i="75" s="1"/>
  <c r="P172" i="68"/>
  <c r="H13621" i="75" s="1"/>
  <c r="W171" i="68"/>
  <c r="H13787" i="75" s="1"/>
  <c r="P171" i="68"/>
  <c r="H13620" i="75" s="1"/>
  <c r="W170" i="68"/>
  <c r="H13786" i="75" s="1"/>
  <c r="P170" i="68"/>
  <c r="H13619" i="75" s="1"/>
  <c r="W169" i="68"/>
  <c r="H13785" i="75" s="1"/>
  <c r="P169" i="68"/>
  <c r="H13618" i="75" s="1"/>
  <c r="W168" i="68"/>
  <c r="H13784" i="75" s="1"/>
  <c r="P168" i="68"/>
  <c r="H13617" i="75" s="1"/>
  <c r="W167" i="68"/>
  <c r="H13783" i="75" s="1"/>
  <c r="P167" i="68"/>
  <c r="H13616" i="75" s="1"/>
  <c r="W166" i="68"/>
  <c r="H13782" i="75" s="1"/>
  <c r="P166" i="68"/>
  <c r="H13615" i="75" s="1"/>
  <c r="W165" i="68"/>
  <c r="H13781" i="75" s="1"/>
  <c r="P165" i="68"/>
  <c r="H13614" i="75" s="1"/>
  <c r="W164" i="68"/>
  <c r="H13780" i="75" s="1"/>
  <c r="P164" i="68"/>
  <c r="H13613" i="75" s="1"/>
  <c r="W163" i="68"/>
  <c r="H13779" i="75" s="1"/>
  <c r="P163" i="68"/>
  <c r="H13612" i="75" s="1"/>
  <c r="W162" i="68"/>
  <c r="H13778" i="75" s="1"/>
  <c r="P162" i="68"/>
  <c r="H13611" i="75" s="1"/>
  <c r="W161" i="68"/>
  <c r="H13777" i="75" s="1"/>
  <c r="P161" i="68"/>
  <c r="H13610" i="75" s="1"/>
  <c r="W160" i="68"/>
  <c r="H13776" i="75" s="1"/>
  <c r="P160" i="68"/>
  <c r="H13609" i="75" s="1"/>
  <c r="W159" i="68"/>
  <c r="H13775" i="75" s="1"/>
  <c r="P159" i="68"/>
  <c r="H13608" i="75" s="1"/>
  <c r="W158" i="68"/>
  <c r="H13774" i="75" s="1"/>
  <c r="P158" i="68"/>
  <c r="H13607" i="75" s="1"/>
  <c r="W157" i="68"/>
  <c r="H13773" i="75" s="1"/>
  <c r="P157" i="68"/>
  <c r="H13606" i="75" s="1"/>
  <c r="W156" i="68"/>
  <c r="H13772" i="75" s="1"/>
  <c r="P156" i="68"/>
  <c r="H13605" i="75" s="1"/>
  <c r="W155" i="68"/>
  <c r="H13771" i="75" s="1"/>
  <c r="P155" i="68"/>
  <c r="H13604" i="75" s="1"/>
  <c r="W154" i="68"/>
  <c r="H13770" i="75" s="1"/>
  <c r="P154" i="68"/>
  <c r="H13603" i="75" s="1"/>
  <c r="W153" i="68"/>
  <c r="H13769" i="75" s="1"/>
  <c r="P153" i="68"/>
  <c r="H13602" i="75" s="1"/>
  <c r="W152" i="68"/>
  <c r="H13768" i="75" s="1"/>
  <c r="P152" i="68"/>
  <c r="H13601" i="75" s="1"/>
  <c r="W151" i="68"/>
  <c r="H13767" i="75" s="1"/>
  <c r="P151" i="68"/>
  <c r="H13600" i="75" s="1"/>
  <c r="W150" i="68"/>
  <c r="H13766" i="75" s="1"/>
  <c r="P150" i="68"/>
  <c r="H13599" i="75" s="1"/>
  <c r="W149" i="68"/>
  <c r="H13765" i="75" s="1"/>
  <c r="P149" i="68"/>
  <c r="H13598" i="75" s="1"/>
  <c r="W148" i="68"/>
  <c r="H13764" i="75" s="1"/>
  <c r="P148" i="68"/>
  <c r="H13597" i="75" s="1"/>
  <c r="W147" i="68"/>
  <c r="H13763" i="75" s="1"/>
  <c r="P147" i="68"/>
  <c r="H13596" i="75" s="1"/>
  <c r="W146" i="68"/>
  <c r="H13762" i="75" s="1"/>
  <c r="P146" i="68"/>
  <c r="H13595" i="75" s="1"/>
  <c r="W145" i="68"/>
  <c r="H13761" i="75" s="1"/>
  <c r="P145" i="68"/>
  <c r="H13594" i="75" s="1"/>
  <c r="W144" i="68"/>
  <c r="H13760" i="75" s="1"/>
  <c r="P144" i="68"/>
  <c r="H13593" i="75" s="1"/>
  <c r="W143" i="68"/>
  <c r="H13759" i="75" s="1"/>
  <c r="P143" i="68"/>
  <c r="H13592" i="75" s="1"/>
  <c r="W142" i="68"/>
  <c r="H13758" i="75" s="1"/>
  <c r="P142" i="68"/>
  <c r="H13591" i="75" s="1"/>
  <c r="W141" i="68"/>
  <c r="H13757" i="75" s="1"/>
  <c r="P141" i="68"/>
  <c r="H13590" i="75" s="1"/>
  <c r="W140" i="68"/>
  <c r="H13756" i="75" s="1"/>
  <c r="P140" i="68"/>
  <c r="H13589" i="75" s="1"/>
  <c r="W139" i="68"/>
  <c r="H13755" i="75" s="1"/>
  <c r="P139" i="68"/>
  <c r="H13588" i="75" s="1"/>
  <c r="W138" i="68"/>
  <c r="H13754" i="75" s="1"/>
  <c r="P138" i="68"/>
  <c r="H13587" i="75" s="1"/>
  <c r="W137" i="68"/>
  <c r="H13753" i="75" s="1"/>
  <c r="P137" i="68"/>
  <c r="H13586" i="75" s="1"/>
  <c r="W136" i="68"/>
  <c r="H13752" i="75" s="1"/>
  <c r="P136" i="68"/>
  <c r="H13585" i="75" s="1"/>
  <c r="W135" i="68"/>
  <c r="H13751" i="75" s="1"/>
  <c r="P135" i="68"/>
  <c r="H13584" i="75" s="1"/>
  <c r="W134" i="68"/>
  <c r="H13750" i="75" s="1"/>
  <c r="P134" i="68"/>
  <c r="H13583" i="75" s="1"/>
  <c r="W133" i="68"/>
  <c r="H13749" i="75" s="1"/>
  <c r="P133" i="68"/>
  <c r="H13582" i="75" s="1"/>
  <c r="W132" i="68"/>
  <c r="H13748" i="75" s="1"/>
  <c r="P132" i="68"/>
  <c r="H13581" i="75" s="1"/>
  <c r="W131" i="68"/>
  <c r="H13747" i="75" s="1"/>
  <c r="P131" i="68"/>
  <c r="H13580" i="75" s="1"/>
  <c r="W130" i="68"/>
  <c r="H13746" i="75" s="1"/>
  <c r="P130" i="68"/>
  <c r="H13579" i="75" s="1"/>
  <c r="W129" i="68"/>
  <c r="H13745" i="75" s="1"/>
  <c r="P129" i="68"/>
  <c r="H13578" i="75" s="1"/>
  <c r="W128" i="68"/>
  <c r="H13744" i="75" s="1"/>
  <c r="P128" i="68"/>
  <c r="H13577" i="75" s="1"/>
  <c r="W127" i="68"/>
  <c r="H13743" i="75" s="1"/>
  <c r="P127" i="68"/>
  <c r="H13576" i="75" s="1"/>
  <c r="W126" i="68"/>
  <c r="H13742" i="75" s="1"/>
  <c r="P126" i="68"/>
  <c r="H13575" i="75" s="1"/>
  <c r="W125" i="68"/>
  <c r="H13741" i="75" s="1"/>
  <c r="P125" i="68"/>
  <c r="H13574" i="75" s="1"/>
  <c r="W124" i="68"/>
  <c r="H13740" i="75" s="1"/>
  <c r="P124" i="68"/>
  <c r="H13573" i="75" s="1"/>
  <c r="W123" i="68"/>
  <c r="H13739" i="75" s="1"/>
  <c r="P123" i="68"/>
  <c r="H13572" i="75" s="1"/>
  <c r="W122" i="68"/>
  <c r="H13738" i="75" s="1"/>
  <c r="P122" i="68"/>
  <c r="H13571" i="75" s="1"/>
  <c r="W121" i="68"/>
  <c r="H13737" i="75" s="1"/>
  <c r="P121" i="68"/>
  <c r="H13570" i="75" s="1"/>
  <c r="W120" i="68"/>
  <c r="H13736" i="75" s="1"/>
  <c r="P120" i="68"/>
  <c r="H13569" i="75" s="1"/>
  <c r="W119" i="68"/>
  <c r="H13735" i="75" s="1"/>
  <c r="P119" i="68"/>
  <c r="H13568" i="75" s="1"/>
  <c r="W118" i="68"/>
  <c r="H13734" i="75" s="1"/>
  <c r="P118" i="68"/>
  <c r="H13567" i="75" s="1"/>
  <c r="W117" i="68"/>
  <c r="H13733" i="75" s="1"/>
  <c r="P117" i="68"/>
  <c r="H13566" i="75" s="1"/>
  <c r="W116" i="68"/>
  <c r="H13732" i="75" s="1"/>
  <c r="P116" i="68"/>
  <c r="H13565" i="75" s="1"/>
  <c r="W115" i="68"/>
  <c r="H13731" i="75" s="1"/>
  <c r="P115" i="68"/>
  <c r="H13564" i="75" s="1"/>
  <c r="W114" i="68"/>
  <c r="H13730" i="75" s="1"/>
  <c r="P114" i="68"/>
  <c r="H13563" i="75" s="1"/>
  <c r="W113" i="68"/>
  <c r="H13729" i="75" s="1"/>
  <c r="P113" i="68"/>
  <c r="H13562" i="75" s="1"/>
  <c r="W112" i="68"/>
  <c r="H13728" i="75" s="1"/>
  <c r="P112" i="68"/>
  <c r="H13561" i="75" s="1"/>
  <c r="W111" i="68"/>
  <c r="H13727" i="75" s="1"/>
  <c r="P111" i="68"/>
  <c r="H13560" i="75" s="1"/>
  <c r="W110" i="68"/>
  <c r="H13726" i="75" s="1"/>
  <c r="P110" i="68"/>
  <c r="H13559" i="75" s="1"/>
  <c r="W109" i="68"/>
  <c r="H13725" i="75" s="1"/>
  <c r="P109" i="68"/>
  <c r="H13558" i="75" s="1"/>
  <c r="W108" i="68"/>
  <c r="H13724" i="75" s="1"/>
  <c r="P108" i="68"/>
  <c r="H13557" i="75" s="1"/>
  <c r="W107" i="68"/>
  <c r="H13723" i="75" s="1"/>
  <c r="P107" i="68"/>
  <c r="H13556" i="75" s="1"/>
  <c r="W106" i="68"/>
  <c r="H13722" i="75" s="1"/>
  <c r="P106" i="68"/>
  <c r="H13555" i="75" s="1"/>
  <c r="W105" i="68"/>
  <c r="H13721" i="75" s="1"/>
  <c r="P105" i="68"/>
  <c r="H13554" i="75" s="1"/>
  <c r="W104" i="68"/>
  <c r="H13720" i="75" s="1"/>
  <c r="P104" i="68"/>
  <c r="H13553" i="75" s="1"/>
  <c r="W103" i="68"/>
  <c r="H13719" i="75" s="1"/>
  <c r="P103" i="68"/>
  <c r="H13552" i="75" s="1"/>
  <c r="W102" i="68"/>
  <c r="H13718" i="75" s="1"/>
  <c r="P102" i="68"/>
  <c r="H13551" i="75" s="1"/>
  <c r="W101" i="68"/>
  <c r="H13717" i="75" s="1"/>
  <c r="P101" i="68"/>
  <c r="H13550" i="75" s="1"/>
  <c r="W100" i="68"/>
  <c r="H13716" i="75" s="1"/>
  <c r="P100" i="68"/>
  <c r="H13549" i="75" s="1"/>
  <c r="W99" i="68"/>
  <c r="H13715" i="75" s="1"/>
  <c r="P99" i="68"/>
  <c r="H13548" i="75" s="1"/>
  <c r="W98" i="68"/>
  <c r="H13714" i="75" s="1"/>
  <c r="P98" i="68"/>
  <c r="H13547" i="75" s="1"/>
  <c r="W97" i="68"/>
  <c r="H13713" i="75" s="1"/>
  <c r="P97" i="68"/>
  <c r="H13546" i="75" s="1"/>
  <c r="W96" i="68"/>
  <c r="H13712" i="75" s="1"/>
  <c r="P96" i="68"/>
  <c r="H13545" i="75" s="1"/>
  <c r="W95" i="68"/>
  <c r="H13711" i="75" s="1"/>
  <c r="P95" i="68"/>
  <c r="H13544" i="75" s="1"/>
  <c r="W94" i="68"/>
  <c r="H13710" i="75" s="1"/>
  <c r="P94" i="68"/>
  <c r="H13543" i="75" s="1"/>
  <c r="W93" i="68"/>
  <c r="H13709" i="75" s="1"/>
  <c r="P93" i="68"/>
  <c r="H13542" i="75" s="1"/>
  <c r="W92" i="68"/>
  <c r="H13708" i="75" s="1"/>
  <c r="P92" i="68"/>
  <c r="H13541" i="75" s="1"/>
  <c r="W91" i="68"/>
  <c r="H13707" i="75" s="1"/>
  <c r="P91" i="68"/>
  <c r="H13540" i="75" s="1"/>
  <c r="W90" i="68"/>
  <c r="H13706" i="75" s="1"/>
  <c r="P90" i="68"/>
  <c r="H13539" i="75" s="1"/>
  <c r="W89" i="68"/>
  <c r="H13705" i="75" s="1"/>
  <c r="P89" i="68"/>
  <c r="H13538" i="75" s="1"/>
  <c r="W88" i="68"/>
  <c r="H13704" i="75" s="1"/>
  <c r="P88" i="68"/>
  <c r="H13537" i="75" s="1"/>
  <c r="W87" i="68"/>
  <c r="H13703" i="75" s="1"/>
  <c r="P87" i="68"/>
  <c r="H13536" i="75" s="1"/>
  <c r="W86" i="68"/>
  <c r="H13702" i="75" s="1"/>
  <c r="P86" i="68"/>
  <c r="H13535" i="75" s="1"/>
  <c r="W85" i="68"/>
  <c r="P85" i="68"/>
  <c r="H13534" i="75" s="1"/>
  <c r="W84" i="68"/>
  <c r="H13700" i="75" s="1"/>
  <c r="P84" i="68"/>
  <c r="H13533" i="75" s="1"/>
  <c r="W83" i="68"/>
  <c r="H13699" i="75" s="1"/>
  <c r="P83" i="68"/>
  <c r="H13532" i="75" s="1"/>
  <c r="W82" i="68"/>
  <c r="H13698" i="75" s="1"/>
  <c r="P82" i="68"/>
  <c r="H13531" i="75" s="1"/>
  <c r="W81" i="68"/>
  <c r="H13697" i="75" s="1"/>
  <c r="P81" i="68"/>
  <c r="H13530" i="75" s="1"/>
  <c r="W80" i="68"/>
  <c r="H13696" i="75" s="1"/>
  <c r="P80" i="68"/>
  <c r="H13529" i="75" s="1"/>
  <c r="W79" i="68"/>
  <c r="H13695" i="75" s="1"/>
  <c r="P79" i="68"/>
  <c r="H13528" i="75" s="1"/>
  <c r="W78" i="68"/>
  <c r="H13694" i="75" s="1"/>
  <c r="P78" i="68"/>
  <c r="H13527" i="75" s="1"/>
  <c r="W77" i="68"/>
  <c r="H13693" i="75" s="1"/>
  <c r="P77" i="68"/>
  <c r="H13526" i="75" s="1"/>
  <c r="W76" i="68"/>
  <c r="H13692" i="75" s="1"/>
  <c r="P76" i="68"/>
  <c r="H13525" i="75" s="1"/>
  <c r="W75" i="68"/>
  <c r="H13691" i="75" s="1"/>
  <c r="P75" i="68"/>
  <c r="H13524" i="75" s="1"/>
  <c r="W74" i="68"/>
  <c r="H13690" i="75" s="1"/>
  <c r="P74" i="68"/>
  <c r="H13523" i="75" s="1"/>
  <c r="W73" i="68"/>
  <c r="H13689" i="75" s="1"/>
  <c r="P73" i="68"/>
  <c r="H13522" i="75" s="1"/>
  <c r="W72" i="68"/>
  <c r="H13688" i="75" s="1"/>
  <c r="P72" i="68"/>
  <c r="H13521" i="75" s="1"/>
  <c r="W71" i="68"/>
  <c r="H13687" i="75" s="1"/>
  <c r="P71" i="68"/>
  <c r="H13520" i="75" s="1"/>
  <c r="W70" i="68"/>
  <c r="H13686" i="75" s="1"/>
  <c r="P70" i="68"/>
  <c r="H13519" i="75" s="1"/>
  <c r="W69" i="68"/>
  <c r="H13685" i="75" s="1"/>
  <c r="P69" i="68"/>
  <c r="H13518" i="75" s="1"/>
  <c r="W68" i="68"/>
  <c r="H13684" i="75" s="1"/>
  <c r="P68" i="68"/>
  <c r="H13517" i="75" s="1"/>
  <c r="W67" i="68"/>
  <c r="H13683" i="75" s="1"/>
  <c r="P67" i="68"/>
  <c r="H13516" i="75" s="1"/>
  <c r="W66" i="68"/>
  <c r="H13682" i="75" s="1"/>
  <c r="P66" i="68"/>
  <c r="H13515" i="75" s="1"/>
  <c r="W65" i="68"/>
  <c r="H13681" i="75" s="1"/>
  <c r="P65" i="68"/>
  <c r="H13514" i="75" s="1"/>
  <c r="W64" i="68"/>
  <c r="H13680" i="75" s="1"/>
  <c r="P64" i="68"/>
  <c r="H13513" i="75" s="1"/>
  <c r="W63" i="68"/>
  <c r="H13679" i="75" s="1"/>
  <c r="P63" i="68"/>
  <c r="H13512" i="75" s="1"/>
  <c r="W62" i="68"/>
  <c r="H13678" i="75" s="1"/>
  <c r="P62" i="68"/>
  <c r="H13511" i="75" s="1"/>
  <c r="W61" i="68"/>
  <c r="H13677" i="75" s="1"/>
  <c r="P61" i="68"/>
  <c r="H13510" i="75" s="1"/>
  <c r="W60" i="68"/>
  <c r="H13676" i="75" s="1"/>
  <c r="P60" i="68"/>
  <c r="H13509" i="75" s="1"/>
  <c r="W59" i="68"/>
  <c r="H13675" i="75" s="1"/>
  <c r="P59" i="68"/>
  <c r="H13508" i="75" s="1"/>
  <c r="W58" i="68"/>
  <c r="H13674" i="75" s="1"/>
  <c r="P58" i="68"/>
  <c r="H13507" i="75" s="1"/>
  <c r="W57" i="68"/>
  <c r="H13673" i="75" s="1"/>
  <c r="P57" i="68"/>
  <c r="H13506" i="75" s="1"/>
  <c r="W56" i="68"/>
  <c r="H13672" i="75" s="1"/>
  <c r="P56" i="68"/>
  <c r="H13505" i="75" s="1"/>
  <c r="W55" i="68"/>
  <c r="H13671" i="75" s="1"/>
  <c r="P55" i="68"/>
  <c r="H13504" i="75" s="1"/>
  <c r="W54" i="68"/>
  <c r="H13670" i="75" s="1"/>
  <c r="P54" i="68"/>
  <c r="H13503" i="75" s="1"/>
  <c r="W53" i="68"/>
  <c r="H13669" i="75" s="1"/>
  <c r="P53" i="68"/>
  <c r="H13502" i="75" s="1"/>
  <c r="W52" i="68"/>
  <c r="H13668" i="75" s="1"/>
  <c r="P52" i="68"/>
  <c r="H13501" i="75" s="1"/>
  <c r="W51" i="68"/>
  <c r="H13667" i="75" s="1"/>
  <c r="P51" i="68"/>
  <c r="H13500" i="75" s="1"/>
  <c r="W50" i="68"/>
  <c r="H13666" i="75" s="1"/>
  <c r="P50" i="68"/>
  <c r="H13499" i="75" s="1"/>
  <c r="W49" i="68"/>
  <c r="H13665" i="75" s="1"/>
  <c r="P49" i="68"/>
  <c r="H13498" i="75" s="1"/>
  <c r="W48" i="68"/>
  <c r="H13664" i="75" s="1"/>
  <c r="P48" i="68"/>
  <c r="H13497" i="75" s="1"/>
  <c r="W47" i="68"/>
  <c r="H13663" i="75" s="1"/>
  <c r="P47" i="68"/>
  <c r="H13496" i="75" s="1"/>
  <c r="W46" i="68"/>
  <c r="H13662" i="75" s="1"/>
  <c r="P46" i="68"/>
  <c r="H13495" i="75" s="1"/>
  <c r="W45" i="68"/>
  <c r="H13661" i="75" s="1"/>
  <c r="P45" i="68"/>
  <c r="H13494" i="75" s="1"/>
  <c r="W44" i="68"/>
  <c r="H13660" i="75" s="1"/>
  <c r="P44" i="68"/>
  <c r="H13493" i="75" s="1"/>
  <c r="W43" i="68"/>
  <c r="H13659" i="75" s="1"/>
  <c r="P43" i="68"/>
  <c r="H13492" i="75" s="1"/>
  <c r="W42" i="68"/>
  <c r="H13658" i="75" s="1"/>
  <c r="P42" i="68"/>
  <c r="H13491" i="75" s="1"/>
  <c r="W41" i="68"/>
  <c r="H13657" i="75" s="1"/>
  <c r="P41" i="68"/>
  <c r="H13490" i="75" s="1"/>
  <c r="W40" i="68"/>
  <c r="H13656" i="75" s="1"/>
  <c r="P40" i="68"/>
  <c r="H13489" i="75" s="1"/>
  <c r="W39" i="68"/>
  <c r="H13655" i="75" s="1"/>
  <c r="P39" i="68"/>
  <c r="H13488" i="75" s="1"/>
  <c r="W38" i="68"/>
  <c r="H13654" i="75" s="1"/>
  <c r="P38" i="68"/>
  <c r="H13487" i="75" s="1"/>
  <c r="W37" i="68"/>
  <c r="H13653" i="75" s="1"/>
  <c r="P37" i="68"/>
  <c r="H13486" i="75" s="1"/>
  <c r="W36" i="68"/>
  <c r="H13652" i="75" s="1"/>
  <c r="P36" i="68"/>
  <c r="H13485" i="75" s="1"/>
  <c r="W35" i="68"/>
  <c r="H13651" i="75" s="1"/>
  <c r="P35" i="68"/>
  <c r="H13484" i="75" s="1"/>
  <c r="W34" i="68"/>
  <c r="H13650" i="75" s="1"/>
  <c r="P34" i="68"/>
  <c r="H13483" i="75" s="1"/>
  <c r="W33" i="68"/>
  <c r="H13649" i="75" s="1"/>
  <c r="P33" i="68"/>
  <c r="H13482" i="75" s="1"/>
  <c r="W32" i="68"/>
  <c r="H13648" i="75" s="1"/>
  <c r="P32" i="68"/>
  <c r="H13481" i="75" s="1"/>
  <c r="W31" i="68"/>
  <c r="H13647" i="75" s="1"/>
  <c r="P31" i="68"/>
  <c r="H13480" i="75" s="1"/>
  <c r="W30" i="68"/>
  <c r="H13646" i="75" s="1"/>
  <c r="P30" i="68"/>
  <c r="H13479" i="75" s="1"/>
  <c r="W29" i="68"/>
  <c r="H13645" i="75" s="1"/>
  <c r="P29" i="68"/>
  <c r="H13478" i="75" s="1"/>
  <c r="W28" i="68"/>
  <c r="H13644" i="75" s="1"/>
  <c r="P28" i="68"/>
  <c r="H13477" i="75" s="1"/>
  <c r="W27" i="68"/>
  <c r="H13643" i="75" s="1"/>
  <c r="P27" i="68"/>
  <c r="H13476" i="75" s="1"/>
  <c r="W26" i="68"/>
  <c r="H13642" i="75" s="1"/>
  <c r="P26" i="68"/>
  <c r="H13475" i="75" s="1"/>
  <c r="W25" i="68"/>
  <c r="H13641" i="75" s="1"/>
  <c r="P25" i="68"/>
  <c r="H13474" i="75" s="1"/>
  <c r="W24" i="68"/>
  <c r="H13640" i="75" s="1"/>
  <c r="P24" i="68"/>
  <c r="H13473" i="75" s="1"/>
  <c r="W23" i="68"/>
  <c r="H13639" i="75" s="1"/>
  <c r="P23" i="68"/>
  <c r="H13472" i="75" s="1"/>
  <c r="W22" i="68"/>
  <c r="H13638" i="75" s="1"/>
  <c r="P22" i="68"/>
  <c r="H13471" i="75" s="1"/>
  <c r="W21" i="68"/>
  <c r="P21" i="68"/>
  <c r="H13470" i="75" s="1"/>
  <c r="W187" i="67"/>
  <c r="H13468" i="75" s="1"/>
  <c r="P187" i="67"/>
  <c r="H13301" i="75" s="1"/>
  <c r="W186" i="67"/>
  <c r="H13467" i="75" s="1"/>
  <c r="P186" i="67"/>
  <c r="H13300" i="75" s="1"/>
  <c r="W185" i="67"/>
  <c r="H13466" i="75" s="1"/>
  <c r="P185" i="67"/>
  <c r="H13299" i="75" s="1"/>
  <c r="W184" i="67"/>
  <c r="H13465" i="75" s="1"/>
  <c r="P184" i="67"/>
  <c r="H13298" i="75" s="1"/>
  <c r="W183" i="67"/>
  <c r="H13464" i="75" s="1"/>
  <c r="P183" i="67"/>
  <c r="H13297" i="75" s="1"/>
  <c r="W182" i="67"/>
  <c r="H13463" i="75" s="1"/>
  <c r="P182" i="67"/>
  <c r="H13296" i="75" s="1"/>
  <c r="W181" i="67"/>
  <c r="H13462" i="75" s="1"/>
  <c r="P181" i="67"/>
  <c r="H13295" i="75" s="1"/>
  <c r="W180" i="67"/>
  <c r="H13461" i="75" s="1"/>
  <c r="P180" i="67"/>
  <c r="H13294" i="75" s="1"/>
  <c r="W179" i="67"/>
  <c r="H13460" i="75" s="1"/>
  <c r="P179" i="67"/>
  <c r="H13293" i="75" s="1"/>
  <c r="W178" i="67"/>
  <c r="H13459" i="75" s="1"/>
  <c r="P178" i="67"/>
  <c r="H13292" i="75" s="1"/>
  <c r="W177" i="67"/>
  <c r="H13458" i="75" s="1"/>
  <c r="P177" i="67"/>
  <c r="H13291" i="75" s="1"/>
  <c r="W176" i="67"/>
  <c r="H13457" i="75" s="1"/>
  <c r="P176" i="67"/>
  <c r="H13290" i="75" s="1"/>
  <c r="W175" i="67"/>
  <c r="H13456" i="75" s="1"/>
  <c r="P175" i="67"/>
  <c r="H13289" i="75" s="1"/>
  <c r="W174" i="67"/>
  <c r="H13455" i="75" s="1"/>
  <c r="P174" i="67"/>
  <c r="H13288" i="75" s="1"/>
  <c r="W173" i="67"/>
  <c r="H13454" i="75" s="1"/>
  <c r="P173" i="67"/>
  <c r="H13287" i="75" s="1"/>
  <c r="W172" i="67"/>
  <c r="H13453" i="75" s="1"/>
  <c r="P172" i="67"/>
  <c r="H13286" i="75" s="1"/>
  <c r="W171" i="67"/>
  <c r="H13452" i="75" s="1"/>
  <c r="P171" i="67"/>
  <c r="H13285" i="75" s="1"/>
  <c r="W170" i="67"/>
  <c r="H13451" i="75" s="1"/>
  <c r="P170" i="67"/>
  <c r="H13284" i="75" s="1"/>
  <c r="W169" i="67"/>
  <c r="H13450" i="75" s="1"/>
  <c r="P169" i="67"/>
  <c r="H13283" i="75" s="1"/>
  <c r="W168" i="67"/>
  <c r="H13449" i="75" s="1"/>
  <c r="P168" i="67"/>
  <c r="H13282" i="75" s="1"/>
  <c r="W167" i="67"/>
  <c r="H13448" i="75" s="1"/>
  <c r="P167" i="67"/>
  <c r="H13281" i="75" s="1"/>
  <c r="W166" i="67"/>
  <c r="H13447" i="75" s="1"/>
  <c r="P166" i="67"/>
  <c r="H13280" i="75" s="1"/>
  <c r="W165" i="67"/>
  <c r="H13446" i="75" s="1"/>
  <c r="P165" i="67"/>
  <c r="H13279" i="75" s="1"/>
  <c r="W164" i="67"/>
  <c r="H13445" i="75" s="1"/>
  <c r="P164" i="67"/>
  <c r="H13278" i="75" s="1"/>
  <c r="W163" i="67"/>
  <c r="H13444" i="75" s="1"/>
  <c r="P163" i="67"/>
  <c r="H13277" i="75" s="1"/>
  <c r="W162" i="67"/>
  <c r="H13443" i="75" s="1"/>
  <c r="P162" i="67"/>
  <c r="H13276" i="75" s="1"/>
  <c r="W161" i="67"/>
  <c r="H13442" i="75" s="1"/>
  <c r="P161" i="67"/>
  <c r="H13275" i="75" s="1"/>
  <c r="W160" i="67"/>
  <c r="H13441" i="75" s="1"/>
  <c r="P160" i="67"/>
  <c r="H13274" i="75" s="1"/>
  <c r="W159" i="67"/>
  <c r="H13440" i="75" s="1"/>
  <c r="P159" i="67"/>
  <c r="H13273" i="75" s="1"/>
  <c r="W158" i="67"/>
  <c r="H13439" i="75" s="1"/>
  <c r="P158" i="67"/>
  <c r="H13272" i="75" s="1"/>
  <c r="W157" i="67"/>
  <c r="H13438" i="75" s="1"/>
  <c r="P157" i="67"/>
  <c r="H13271" i="75" s="1"/>
  <c r="W156" i="67"/>
  <c r="H13437" i="75" s="1"/>
  <c r="P156" i="67"/>
  <c r="H13270" i="75" s="1"/>
  <c r="W155" i="67"/>
  <c r="H13436" i="75" s="1"/>
  <c r="P155" i="67"/>
  <c r="H13269" i="75" s="1"/>
  <c r="W154" i="67"/>
  <c r="H13435" i="75" s="1"/>
  <c r="P154" i="67"/>
  <c r="H13268" i="75" s="1"/>
  <c r="W153" i="67"/>
  <c r="H13434" i="75" s="1"/>
  <c r="P153" i="67"/>
  <c r="H13267" i="75" s="1"/>
  <c r="W152" i="67"/>
  <c r="H13433" i="75" s="1"/>
  <c r="P152" i="67"/>
  <c r="H13266" i="75" s="1"/>
  <c r="W151" i="67"/>
  <c r="H13432" i="75" s="1"/>
  <c r="P151" i="67"/>
  <c r="H13265" i="75" s="1"/>
  <c r="W150" i="67"/>
  <c r="H13431" i="75" s="1"/>
  <c r="P150" i="67"/>
  <c r="H13264" i="75" s="1"/>
  <c r="W149" i="67"/>
  <c r="H13430" i="75" s="1"/>
  <c r="P149" i="67"/>
  <c r="H13263" i="75" s="1"/>
  <c r="W148" i="67"/>
  <c r="H13429" i="75" s="1"/>
  <c r="P148" i="67"/>
  <c r="H13262" i="75" s="1"/>
  <c r="W147" i="67"/>
  <c r="H13428" i="75" s="1"/>
  <c r="P147" i="67"/>
  <c r="H13261" i="75" s="1"/>
  <c r="W146" i="67"/>
  <c r="H13427" i="75" s="1"/>
  <c r="P146" i="67"/>
  <c r="H13260" i="75" s="1"/>
  <c r="W145" i="67"/>
  <c r="H13426" i="75" s="1"/>
  <c r="P145" i="67"/>
  <c r="H13259" i="75" s="1"/>
  <c r="W144" i="67"/>
  <c r="H13425" i="75" s="1"/>
  <c r="P144" i="67"/>
  <c r="H13258" i="75" s="1"/>
  <c r="W143" i="67"/>
  <c r="H13424" i="75" s="1"/>
  <c r="P143" i="67"/>
  <c r="H13257" i="75" s="1"/>
  <c r="W142" i="67"/>
  <c r="H13423" i="75" s="1"/>
  <c r="P142" i="67"/>
  <c r="H13256" i="75" s="1"/>
  <c r="W141" i="67"/>
  <c r="H13422" i="75" s="1"/>
  <c r="P141" i="67"/>
  <c r="H13255" i="75" s="1"/>
  <c r="W140" i="67"/>
  <c r="H13421" i="75" s="1"/>
  <c r="P140" i="67"/>
  <c r="H13254" i="75" s="1"/>
  <c r="W139" i="67"/>
  <c r="H13420" i="75" s="1"/>
  <c r="P139" i="67"/>
  <c r="H13253" i="75" s="1"/>
  <c r="W138" i="67"/>
  <c r="H13419" i="75" s="1"/>
  <c r="P138" i="67"/>
  <c r="H13252" i="75" s="1"/>
  <c r="W137" i="67"/>
  <c r="H13418" i="75" s="1"/>
  <c r="P137" i="67"/>
  <c r="H13251" i="75" s="1"/>
  <c r="W136" i="67"/>
  <c r="H13417" i="75" s="1"/>
  <c r="P136" i="67"/>
  <c r="H13250" i="75" s="1"/>
  <c r="W135" i="67"/>
  <c r="H13416" i="75" s="1"/>
  <c r="P135" i="67"/>
  <c r="H13249" i="75" s="1"/>
  <c r="W134" i="67"/>
  <c r="H13415" i="75" s="1"/>
  <c r="P134" i="67"/>
  <c r="H13248" i="75" s="1"/>
  <c r="W133" i="67"/>
  <c r="H13414" i="75" s="1"/>
  <c r="P133" i="67"/>
  <c r="H13247" i="75" s="1"/>
  <c r="W132" i="67"/>
  <c r="H13413" i="75" s="1"/>
  <c r="P132" i="67"/>
  <c r="H13246" i="75" s="1"/>
  <c r="W131" i="67"/>
  <c r="H13412" i="75" s="1"/>
  <c r="P131" i="67"/>
  <c r="H13245" i="75" s="1"/>
  <c r="W130" i="67"/>
  <c r="H13411" i="75" s="1"/>
  <c r="P130" i="67"/>
  <c r="H13244" i="75" s="1"/>
  <c r="W129" i="67"/>
  <c r="H13410" i="75" s="1"/>
  <c r="P129" i="67"/>
  <c r="H13243" i="75" s="1"/>
  <c r="W128" i="67"/>
  <c r="H13409" i="75" s="1"/>
  <c r="P128" i="67"/>
  <c r="H13242" i="75" s="1"/>
  <c r="W127" i="67"/>
  <c r="H13408" i="75" s="1"/>
  <c r="P127" i="67"/>
  <c r="H13241" i="75" s="1"/>
  <c r="W126" i="67"/>
  <c r="H13407" i="75" s="1"/>
  <c r="P126" i="67"/>
  <c r="H13240" i="75" s="1"/>
  <c r="W125" i="67"/>
  <c r="H13406" i="75" s="1"/>
  <c r="P125" i="67"/>
  <c r="H13239" i="75" s="1"/>
  <c r="W124" i="67"/>
  <c r="H13405" i="75" s="1"/>
  <c r="P124" i="67"/>
  <c r="H13238" i="75" s="1"/>
  <c r="W123" i="67"/>
  <c r="H13404" i="75" s="1"/>
  <c r="P123" i="67"/>
  <c r="H13237" i="75" s="1"/>
  <c r="W122" i="67"/>
  <c r="H13403" i="75" s="1"/>
  <c r="P122" i="67"/>
  <c r="H13236" i="75" s="1"/>
  <c r="W121" i="67"/>
  <c r="H13402" i="75" s="1"/>
  <c r="P121" i="67"/>
  <c r="H13235" i="75" s="1"/>
  <c r="W120" i="67"/>
  <c r="H13401" i="75" s="1"/>
  <c r="P120" i="67"/>
  <c r="H13234" i="75" s="1"/>
  <c r="W119" i="67"/>
  <c r="H13400" i="75" s="1"/>
  <c r="P119" i="67"/>
  <c r="H13233" i="75" s="1"/>
  <c r="W118" i="67"/>
  <c r="H13399" i="75" s="1"/>
  <c r="P118" i="67"/>
  <c r="H13232" i="75" s="1"/>
  <c r="W117" i="67"/>
  <c r="H13398" i="75" s="1"/>
  <c r="P117" i="67"/>
  <c r="H13231" i="75" s="1"/>
  <c r="W116" i="67"/>
  <c r="H13397" i="75" s="1"/>
  <c r="P116" i="67"/>
  <c r="H13230" i="75" s="1"/>
  <c r="W115" i="67"/>
  <c r="H13396" i="75" s="1"/>
  <c r="P115" i="67"/>
  <c r="H13229" i="75" s="1"/>
  <c r="W114" i="67"/>
  <c r="H13395" i="75" s="1"/>
  <c r="P114" i="67"/>
  <c r="H13228" i="75" s="1"/>
  <c r="W113" i="67"/>
  <c r="H13394" i="75" s="1"/>
  <c r="P113" i="67"/>
  <c r="H13227" i="75" s="1"/>
  <c r="W112" i="67"/>
  <c r="H13393" i="75" s="1"/>
  <c r="P112" i="67"/>
  <c r="H13226" i="75" s="1"/>
  <c r="W111" i="67"/>
  <c r="H13392" i="75" s="1"/>
  <c r="P111" i="67"/>
  <c r="H13225" i="75" s="1"/>
  <c r="W110" i="67"/>
  <c r="H13391" i="75" s="1"/>
  <c r="P110" i="67"/>
  <c r="H13224" i="75" s="1"/>
  <c r="W109" i="67"/>
  <c r="H13390" i="75" s="1"/>
  <c r="P109" i="67"/>
  <c r="H13223" i="75" s="1"/>
  <c r="W108" i="67"/>
  <c r="H13389" i="75" s="1"/>
  <c r="P108" i="67"/>
  <c r="H13222" i="75" s="1"/>
  <c r="W107" i="67"/>
  <c r="H13388" i="75" s="1"/>
  <c r="P107" i="67"/>
  <c r="H13221" i="75" s="1"/>
  <c r="W106" i="67"/>
  <c r="H13387" i="75" s="1"/>
  <c r="P106" i="67"/>
  <c r="H13220" i="75" s="1"/>
  <c r="W105" i="67"/>
  <c r="H13386" i="75" s="1"/>
  <c r="P105" i="67"/>
  <c r="H13219" i="75" s="1"/>
  <c r="W104" i="67"/>
  <c r="H13385" i="75" s="1"/>
  <c r="P104" i="67"/>
  <c r="H13218" i="75" s="1"/>
  <c r="W103" i="67"/>
  <c r="H13384" i="75" s="1"/>
  <c r="P103" i="67"/>
  <c r="H13217" i="75" s="1"/>
  <c r="W102" i="67"/>
  <c r="H13383" i="75" s="1"/>
  <c r="P102" i="67"/>
  <c r="H13216" i="75" s="1"/>
  <c r="W101" i="67"/>
  <c r="H13382" i="75" s="1"/>
  <c r="P101" i="67"/>
  <c r="H13215" i="75" s="1"/>
  <c r="W100" i="67"/>
  <c r="H13381" i="75" s="1"/>
  <c r="P100" i="67"/>
  <c r="H13214" i="75" s="1"/>
  <c r="W99" i="67"/>
  <c r="H13380" i="75" s="1"/>
  <c r="P99" i="67"/>
  <c r="H13213" i="75" s="1"/>
  <c r="W98" i="67"/>
  <c r="H13379" i="75" s="1"/>
  <c r="P98" i="67"/>
  <c r="H13212" i="75" s="1"/>
  <c r="W97" i="67"/>
  <c r="H13378" i="75" s="1"/>
  <c r="P97" i="67"/>
  <c r="H13211" i="75" s="1"/>
  <c r="W96" i="67"/>
  <c r="H13377" i="75" s="1"/>
  <c r="P96" i="67"/>
  <c r="H13210" i="75" s="1"/>
  <c r="W95" i="67"/>
  <c r="H13376" i="75" s="1"/>
  <c r="P95" i="67"/>
  <c r="H13209" i="75" s="1"/>
  <c r="W94" i="67"/>
  <c r="H13375" i="75" s="1"/>
  <c r="P94" i="67"/>
  <c r="H13208" i="75" s="1"/>
  <c r="W93" i="67"/>
  <c r="H13374" i="75" s="1"/>
  <c r="P93" i="67"/>
  <c r="H13207" i="75" s="1"/>
  <c r="W92" i="67"/>
  <c r="H13373" i="75" s="1"/>
  <c r="P92" i="67"/>
  <c r="H13206" i="75" s="1"/>
  <c r="W91" i="67"/>
  <c r="H13372" i="75" s="1"/>
  <c r="P91" i="67"/>
  <c r="H13205" i="75" s="1"/>
  <c r="W90" i="67"/>
  <c r="H13371" i="75" s="1"/>
  <c r="P90" i="67"/>
  <c r="H13204" i="75" s="1"/>
  <c r="W89" i="67"/>
  <c r="H13370" i="75" s="1"/>
  <c r="P89" i="67"/>
  <c r="H13203" i="75" s="1"/>
  <c r="W88" i="67"/>
  <c r="H13369" i="75" s="1"/>
  <c r="P88" i="67"/>
  <c r="H13202" i="75" s="1"/>
  <c r="W87" i="67"/>
  <c r="H13368" i="75" s="1"/>
  <c r="P87" i="67"/>
  <c r="H13201" i="75" s="1"/>
  <c r="W86" i="67"/>
  <c r="H13367" i="75" s="1"/>
  <c r="P86" i="67"/>
  <c r="H13200" i="75" s="1"/>
  <c r="W85" i="67"/>
  <c r="P85" i="67"/>
  <c r="H13199" i="75" s="1"/>
  <c r="W84" i="67"/>
  <c r="H13365" i="75" s="1"/>
  <c r="P84" i="67"/>
  <c r="H13198" i="75" s="1"/>
  <c r="W83" i="67"/>
  <c r="H13364" i="75" s="1"/>
  <c r="P83" i="67"/>
  <c r="H13197" i="75" s="1"/>
  <c r="W82" i="67"/>
  <c r="H13363" i="75" s="1"/>
  <c r="P82" i="67"/>
  <c r="H13196" i="75" s="1"/>
  <c r="W81" i="67"/>
  <c r="H13362" i="75" s="1"/>
  <c r="P81" i="67"/>
  <c r="H13195" i="75" s="1"/>
  <c r="W80" i="67"/>
  <c r="H13361" i="75" s="1"/>
  <c r="P80" i="67"/>
  <c r="H13194" i="75" s="1"/>
  <c r="W79" i="67"/>
  <c r="H13360" i="75" s="1"/>
  <c r="P79" i="67"/>
  <c r="H13193" i="75" s="1"/>
  <c r="W78" i="67"/>
  <c r="H13359" i="75" s="1"/>
  <c r="P78" i="67"/>
  <c r="H13192" i="75" s="1"/>
  <c r="W77" i="67"/>
  <c r="H13358" i="75" s="1"/>
  <c r="P77" i="67"/>
  <c r="H13191" i="75" s="1"/>
  <c r="W76" i="67"/>
  <c r="H13357" i="75" s="1"/>
  <c r="P76" i="67"/>
  <c r="H13190" i="75" s="1"/>
  <c r="W75" i="67"/>
  <c r="H13356" i="75" s="1"/>
  <c r="P75" i="67"/>
  <c r="H13189" i="75" s="1"/>
  <c r="W74" i="67"/>
  <c r="H13355" i="75" s="1"/>
  <c r="P74" i="67"/>
  <c r="H13188" i="75" s="1"/>
  <c r="W73" i="67"/>
  <c r="H13354" i="75" s="1"/>
  <c r="P73" i="67"/>
  <c r="H13187" i="75" s="1"/>
  <c r="W72" i="67"/>
  <c r="H13353" i="75" s="1"/>
  <c r="P72" i="67"/>
  <c r="H13186" i="75" s="1"/>
  <c r="W71" i="67"/>
  <c r="H13352" i="75" s="1"/>
  <c r="P71" i="67"/>
  <c r="H13185" i="75" s="1"/>
  <c r="W70" i="67"/>
  <c r="H13351" i="75" s="1"/>
  <c r="P70" i="67"/>
  <c r="H13184" i="75" s="1"/>
  <c r="W69" i="67"/>
  <c r="H13350" i="75" s="1"/>
  <c r="P69" i="67"/>
  <c r="H13183" i="75" s="1"/>
  <c r="W68" i="67"/>
  <c r="H13349" i="75" s="1"/>
  <c r="P68" i="67"/>
  <c r="H13182" i="75" s="1"/>
  <c r="W67" i="67"/>
  <c r="H13348" i="75" s="1"/>
  <c r="P67" i="67"/>
  <c r="H13181" i="75" s="1"/>
  <c r="W66" i="67"/>
  <c r="H13347" i="75" s="1"/>
  <c r="P66" i="67"/>
  <c r="H13180" i="75" s="1"/>
  <c r="W65" i="67"/>
  <c r="H13346" i="75" s="1"/>
  <c r="P65" i="67"/>
  <c r="H13179" i="75" s="1"/>
  <c r="W64" i="67"/>
  <c r="H13345" i="75" s="1"/>
  <c r="P64" i="67"/>
  <c r="H13178" i="75" s="1"/>
  <c r="W63" i="67"/>
  <c r="H13344" i="75" s="1"/>
  <c r="P63" i="67"/>
  <c r="H13177" i="75" s="1"/>
  <c r="W62" i="67"/>
  <c r="H13343" i="75" s="1"/>
  <c r="P62" i="67"/>
  <c r="H13176" i="75" s="1"/>
  <c r="W61" i="67"/>
  <c r="H13342" i="75" s="1"/>
  <c r="P61" i="67"/>
  <c r="H13175" i="75" s="1"/>
  <c r="W60" i="67"/>
  <c r="H13341" i="75" s="1"/>
  <c r="P60" i="67"/>
  <c r="H13174" i="75" s="1"/>
  <c r="W59" i="67"/>
  <c r="H13340" i="75" s="1"/>
  <c r="P59" i="67"/>
  <c r="H13173" i="75" s="1"/>
  <c r="W58" i="67"/>
  <c r="H13339" i="75" s="1"/>
  <c r="P58" i="67"/>
  <c r="H13172" i="75" s="1"/>
  <c r="W57" i="67"/>
  <c r="H13338" i="75" s="1"/>
  <c r="P57" i="67"/>
  <c r="H13171" i="75" s="1"/>
  <c r="W56" i="67"/>
  <c r="H13337" i="75" s="1"/>
  <c r="P56" i="67"/>
  <c r="H13170" i="75" s="1"/>
  <c r="W55" i="67"/>
  <c r="H13336" i="75" s="1"/>
  <c r="P55" i="67"/>
  <c r="H13169" i="75" s="1"/>
  <c r="W54" i="67"/>
  <c r="H13335" i="75" s="1"/>
  <c r="P54" i="67"/>
  <c r="H13168" i="75" s="1"/>
  <c r="W53" i="67"/>
  <c r="H13334" i="75" s="1"/>
  <c r="P53" i="67"/>
  <c r="H13167" i="75" s="1"/>
  <c r="W52" i="67"/>
  <c r="H13333" i="75" s="1"/>
  <c r="P52" i="67"/>
  <c r="H13166" i="75" s="1"/>
  <c r="W51" i="67"/>
  <c r="H13332" i="75" s="1"/>
  <c r="P51" i="67"/>
  <c r="H13165" i="75" s="1"/>
  <c r="W50" i="67"/>
  <c r="H13331" i="75" s="1"/>
  <c r="P50" i="67"/>
  <c r="H13164" i="75" s="1"/>
  <c r="W49" i="67"/>
  <c r="H13330" i="75" s="1"/>
  <c r="P49" i="67"/>
  <c r="H13163" i="75" s="1"/>
  <c r="W48" i="67"/>
  <c r="H13329" i="75" s="1"/>
  <c r="P48" i="67"/>
  <c r="H13162" i="75" s="1"/>
  <c r="W47" i="67"/>
  <c r="H13328" i="75" s="1"/>
  <c r="P47" i="67"/>
  <c r="H13161" i="75" s="1"/>
  <c r="W46" i="67"/>
  <c r="H13327" i="75" s="1"/>
  <c r="P46" i="67"/>
  <c r="H13160" i="75" s="1"/>
  <c r="W45" i="67"/>
  <c r="H13326" i="75" s="1"/>
  <c r="P45" i="67"/>
  <c r="H13159" i="75" s="1"/>
  <c r="W44" i="67"/>
  <c r="H13325" i="75" s="1"/>
  <c r="P44" i="67"/>
  <c r="H13158" i="75" s="1"/>
  <c r="W43" i="67"/>
  <c r="H13324" i="75" s="1"/>
  <c r="P43" i="67"/>
  <c r="H13157" i="75" s="1"/>
  <c r="W42" i="67"/>
  <c r="H13323" i="75" s="1"/>
  <c r="P42" i="67"/>
  <c r="H13156" i="75" s="1"/>
  <c r="W41" i="67"/>
  <c r="H13322" i="75" s="1"/>
  <c r="P41" i="67"/>
  <c r="H13155" i="75" s="1"/>
  <c r="W40" i="67"/>
  <c r="H13321" i="75" s="1"/>
  <c r="P40" i="67"/>
  <c r="H13154" i="75" s="1"/>
  <c r="W39" i="67"/>
  <c r="H13320" i="75" s="1"/>
  <c r="P39" i="67"/>
  <c r="H13153" i="75" s="1"/>
  <c r="W38" i="67"/>
  <c r="H13319" i="75" s="1"/>
  <c r="P38" i="67"/>
  <c r="H13152" i="75" s="1"/>
  <c r="W37" i="67"/>
  <c r="H13318" i="75" s="1"/>
  <c r="P37" i="67"/>
  <c r="H13151" i="75" s="1"/>
  <c r="W36" i="67"/>
  <c r="H13317" i="75" s="1"/>
  <c r="P36" i="67"/>
  <c r="H13150" i="75" s="1"/>
  <c r="W35" i="67"/>
  <c r="H13316" i="75" s="1"/>
  <c r="P35" i="67"/>
  <c r="H13149" i="75" s="1"/>
  <c r="W34" i="67"/>
  <c r="H13315" i="75" s="1"/>
  <c r="P34" i="67"/>
  <c r="H13148" i="75" s="1"/>
  <c r="W33" i="67"/>
  <c r="H13314" i="75" s="1"/>
  <c r="P33" i="67"/>
  <c r="H13147" i="75" s="1"/>
  <c r="W32" i="67"/>
  <c r="H13313" i="75" s="1"/>
  <c r="P32" i="67"/>
  <c r="H13146" i="75" s="1"/>
  <c r="W31" i="67"/>
  <c r="H13312" i="75" s="1"/>
  <c r="P31" i="67"/>
  <c r="H13145" i="75" s="1"/>
  <c r="W30" i="67"/>
  <c r="H13311" i="75" s="1"/>
  <c r="P30" i="67"/>
  <c r="H13144" i="75" s="1"/>
  <c r="W29" i="67"/>
  <c r="H13310" i="75" s="1"/>
  <c r="P29" i="67"/>
  <c r="H13143" i="75" s="1"/>
  <c r="W28" i="67"/>
  <c r="H13309" i="75" s="1"/>
  <c r="P28" i="67"/>
  <c r="H13142" i="75" s="1"/>
  <c r="W27" i="67"/>
  <c r="H13308" i="75" s="1"/>
  <c r="P27" i="67"/>
  <c r="H13141" i="75" s="1"/>
  <c r="W26" i="67"/>
  <c r="H13307" i="75" s="1"/>
  <c r="P26" i="67"/>
  <c r="H13140" i="75" s="1"/>
  <c r="W25" i="67"/>
  <c r="H13306" i="75" s="1"/>
  <c r="P25" i="67"/>
  <c r="H13139" i="75" s="1"/>
  <c r="W24" i="67"/>
  <c r="H13305" i="75" s="1"/>
  <c r="P24" i="67"/>
  <c r="H13138" i="75" s="1"/>
  <c r="W23" i="67"/>
  <c r="H13304" i="75" s="1"/>
  <c r="P23" i="67"/>
  <c r="H13137" i="75" s="1"/>
  <c r="W22" i="67"/>
  <c r="H13303" i="75" s="1"/>
  <c r="P22" i="67"/>
  <c r="H13136" i="75" s="1"/>
  <c r="W21" i="67"/>
  <c r="P21" i="67"/>
  <c r="H13135" i="75" s="1"/>
  <c r="W22" i="66"/>
  <c r="H12968" i="75" s="1"/>
  <c r="W23" i="66"/>
  <c r="H12969" i="75" s="1"/>
  <c r="W24" i="66"/>
  <c r="H12970" i="75" s="1"/>
  <c r="W25" i="66"/>
  <c r="H12971" i="75" s="1"/>
  <c r="W26" i="66"/>
  <c r="H12972" i="75" s="1"/>
  <c r="W27" i="66"/>
  <c r="H12973" i="75" s="1"/>
  <c r="W28" i="66"/>
  <c r="H12974" i="75" s="1"/>
  <c r="W29" i="66"/>
  <c r="H12975" i="75" s="1"/>
  <c r="W30" i="66"/>
  <c r="H12976" i="75" s="1"/>
  <c r="W31" i="66"/>
  <c r="H12977" i="75" s="1"/>
  <c r="W32" i="66"/>
  <c r="H12978" i="75" s="1"/>
  <c r="W33" i="66"/>
  <c r="H12979" i="75" s="1"/>
  <c r="W34" i="66"/>
  <c r="H12980" i="75" s="1"/>
  <c r="W35" i="66"/>
  <c r="H12981" i="75" s="1"/>
  <c r="W36" i="66"/>
  <c r="H12982" i="75" s="1"/>
  <c r="W37" i="66"/>
  <c r="H12983" i="75" s="1"/>
  <c r="W38" i="66"/>
  <c r="H12984" i="75" s="1"/>
  <c r="W39" i="66"/>
  <c r="H12985" i="75" s="1"/>
  <c r="W40" i="66"/>
  <c r="H12986" i="75" s="1"/>
  <c r="W41" i="66"/>
  <c r="H12987" i="75" s="1"/>
  <c r="W42" i="66"/>
  <c r="H12988" i="75" s="1"/>
  <c r="W43" i="66"/>
  <c r="H12989" i="75" s="1"/>
  <c r="W44" i="66"/>
  <c r="H12990" i="75" s="1"/>
  <c r="W45" i="66"/>
  <c r="H12991" i="75" s="1"/>
  <c r="W46" i="66"/>
  <c r="H12992" i="75" s="1"/>
  <c r="W47" i="66"/>
  <c r="H12993" i="75" s="1"/>
  <c r="W48" i="66"/>
  <c r="H12994" i="75" s="1"/>
  <c r="W49" i="66"/>
  <c r="H12995" i="75" s="1"/>
  <c r="W50" i="66"/>
  <c r="H12996" i="75" s="1"/>
  <c r="W51" i="66"/>
  <c r="H12997" i="75" s="1"/>
  <c r="W52" i="66"/>
  <c r="H12998" i="75" s="1"/>
  <c r="W53" i="66"/>
  <c r="H12999" i="75" s="1"/>
  <c r="W54" i="66"/>
  <c r="H13000" i="75" s="1"/>
  <c r="W55" i="66"/>
  <c r="H13001" i="75" s="1"/>
  <c r="W56" i="66"/>
  <c r="H13002" i="75" s="1"/>
  <c r="W57" i="66"/>
  <c r="H13003" i="75" s="1"/>
  <c r="W58" i="66"/>
  <c r="H13004" i="75" s="1"/>
  <c r="W59" i="66"/>
  <c r="H13005" i="75" s="1"/>
  <c r="W60" i="66"/>
  <c r="H13006" i="75" s="1"/>
  <c r="W61" i="66"/>
  <c r="H13007" i="75" s="1"/>
  <c r="W62" i="66"/>
  <c r="H13008" i="75" s="1"/>
  <c r="W63" i="66"/>
  <c r="H13009" i="75" s="1"/>
  <c r="W64" i="66"/>
  <c r="H13010" i="75" s="1"/>
  <c r="W65" i="66"/>
  <c r="H13011" i="75" s="1"/>
  <c r="W66" i="66"/>
  <c r="H13012" i="75" s="1"/>
  <c r="W67" i="66"/>
  <c r="H13013" i="75" s="1"/>
  <c r="W68" i="66"/>
  <c r="H13014" i="75" s="1"/>
  <c r="W69" i="66"/>
  <c r="H13015" i="75" s="1"/>
  <c r="W70" i="66"/>
  <c r="H13016" i="75" s="1"/>
  <c r="W71" i="66"/>
  <c r="H13017" i="75" s="1"/>
  <c r="W72" i="66"/>
  <c r="H13018" i="75" s="1"/>
  <c r="W73" i="66"/>
  <c r="H13019" i="75" s="1"/>
  <c r="W74" i="66"/>
  <c r="H13020" i="75" s="1"/>
  <c r="W75" i="66"/>
  <c r="H13021" i="75" s="1"/>
  <c r="W76" i="66"/>
  <c r="H13022" i="75" s="1"/>
  <c r="W77" i="66"/>
  <c r="H13023" i="75" s="1"/>
  <c r="W78" i="66"/>
  <c r="H13024" i="75" s="1"/>
  <c r="W79" i="66"/>
  <c r="H13025" i="75" s="1"/>
  <c r="W80" i="66"/>
  <c r="H13026" i="75" s="1"/>
  <c r="W81" i="66"/>
  <c r="H13027" i="75" s="1"/>
  <c r="W82" i="66"/>
  <c r="H13028" i="75" s="1"/>
  <c r="W83" i="66"/>
  <c r="H13029" i="75" s="1"/>
  <c r="W84" i="66"/>
  <c r="H13030" i="75" s="1"/>
  <c r="W85" i="66"/>
  <c r="W86" i="66"/>
  <c r="H13032" i="75" s="1"/>
  <c r="W87" i="66"/>
  <c r="H13033" i="75" s="1"/>
  <c r="W88" i="66"/>
  <c r="H13034" i="75" s="1"/>
  <c r="W89" i="66"/>
  <c r="H13035" i="75" s="1"/>
  <c r="W90" i="66"/>
  <c r="H13036" i="75" s="1"/>
  <c r="W91" i="66"/>
  <c r="H13037" i="75" s="1"/>
  <c r="W92" i="66"/>
  <c r="H13038" i="75" s="1"/>
  <c r="W93" i="66"/>
  <c r="H13039" i="75" s="1"/>
  <c r="W94" i="66"/>
  <c r="H13040" i="75" s="1"/>
  <c r="W95" i="66"/>
  <c r="H13041" i="75" s="1"/>
  <c r="W96" i="66"/>
  <c r="H13042" i="75" s="1"/>
  <c r="W97" i="66"/>
  <c r="H13043" i="75" s="1"/>
  <c r="W98" i="66"/>
  <c r="H13044" i="75" s="1"/>
  <c r="W99" i="66"/>
  <c r="H13045" i="75" s="1"/>
  <c r="W100" i="66"/>
  <c r="H13046" i="75" s="1"/>
  <c r="W101" i="66"/>
  <c r="H13047" i="75" s="1"/>
  <c r="W102" i="66"/>
  <c r="H13048" i="75" s="1"/>
  <c r="W103" i="66"/>
  <c r="H13049" i="75" s="1"/>
  <c r="W104" i="66"/>
  <c r="H13050" i="75" s="1"/>
  <c r="W105" i="66"/>
  <c r="H13051" i="75" s="1"/>
  <c r="W106" i="66"/>
  <c r="H13052" i="75" s="1"/>
  <c r="W107" i="66"/>
  <c r="H13053" i="75" s="1"/>
  <c r="W108" i="66"/>
  <c r="H13054" i="75" s="1"/>
  <c r="W109" i="66"/>
  <c r="H13055" i="75" s="1"/>
  <c r="W110" i="66"/>
  <c r="H13056" i="75" s="1"/>
  <c r="W111" i="66"/>
  <c r="H13057" i="75" s="1"/>
  <c r="W112" i="66"/>
  <c r="H13058" i="75" s="1"/>
  <c r="W113" i="66"/>
  <c r="H13059" i="75" s="1"/>
  <c r="W114" i="66"/>
  <c r="H13060" i="75" s="1"/>
  <c r="W115" i="66"/>
  <c r="H13061" i="75" s="1"/>
  <c r="W116" i="66"/>
  <c r="H13062" i="75" s="1"/>
  <c r="W117" i="66"/>
  <c r="H13063" i="75" s="1"/>
  <c r="W118" i="66"/>
  <c r="H13064" i="75" s="1"/>
  <c r="W119" i="66"/>
  <c r="H13065" i="75" s="1"/>
  <c r="W120" i="66"/>
  <c r="H13066" i="75" s="1"/>
  <c r="W121" i="66"/>
  <c r="H13067" i="75" s="1"/>
  <c r="W122" i="66"/>
  <c r="H13068" i="75" s="1"/>
  <c r="W123" i="66"/>
  <c r="H13069" i="75" s="1"/>
  <c r="W124" i="66"/>
  <c r="H13070" i="75" s="1"/>
  <c r="W125" i="66"/>
  <c r="H13071" i="75" s="1"/>
  <c r="W126" i="66"/>
  <c r="H13072" i="75" s="1"/>
  <c r="W127" i="66"/>
  <c r="H13073" i="75" s="1"/>
  <c r="W128" i="66"/>
  <c r="H13074" i="75" s="1"/>
  <c r="W129" i="66"/>
  <c r="H13075" i="75" s="1"/>
  <c r="W130" i="66"/>
  <c r="H13076" i="75" s="1"/>
  <c r="W131" i="66"/>
  <c r="H13077" i="75" s="1"/>
  <c r="W132" i="66"/>
  <c r="H13078" i="75" s="1"/>
  <c r="W133" i="66"/>
  <c r="H13079" i="75" s="1"/>
  <c r="W134" i="66"/>
  <c r="H13080" i="75" s="1"/>
  <c r="W135" i="66"/>
  <c r="H13081" i="75" s="1"/>
  <c r="W136" i="66"/>
  <c r="H13082" i="75" s="1"/>
  <c r="W137" i="66"/>
  <c r="H13083" i="75" s="1"/>
  <c r="W138" i="66"/>
  <c r="H13084" i="75" s="1"/>
  <c r="W139" i="66"/>
  <c r="H13085" i="75" s="1"/>
  <c r="W140" i="66"/>
  <c r="H13086" i="75" s="1"/>
  <c r="W141" i="66"/>
  <c r="H13087" i="75" s="1"/>
  <c r="W142" i="66"/>
  <c r="H13088" i="75" s="1"/>
  <c r="W143" i="66"/>
  <c r="H13089" i="75" s="1"/>
  <c r="W144" i="66"/>
  <c r="H13090" i="75" s="1"/>
  <c r="W145" i="66"/>
  <c r="H13091" i="75" s="1"/>
  <c r="W146" i="66"/>
  <c r="H13092" i="75" s="1"/>
  <c r="W147" i="66"/>
  <c r="H13093" i="75" s="1"/>
  <c r="W148" i="66"/>
  <c r="H13094" i="75" s="1"/>
  <c r="W149" i="66"/>
  <c r="H13095" i="75" s="1"/>
  <c r="W150" i="66"/>
  <c r="H13096" i="75" s="1"/>
  <c r="W151" i="66"/>
  <c r="H13097" i="75" s="1"/>
  <c r="W152" i="66"/>
  <c r="H13098" i="75" s="1"/>
  <c r="W153" i="66"/>
  <c r="H13099" i="75" s="1"/>
  <c r="W154" i="66"/>
  <c r="H13100" i="75" s="1"/>
  <c r="W155" i="66"/>
  <c r="H13101" i="75" s="1"/>
  <c r="W156" i="66"/>
  <c r="H13102" i="75" s="1"/>
  <c r="W157" i="66"/>
  <c r="H13103" i="75" s="1"/>
  <c r="W158" i="66"/>
  <c r="H13104" i="75" s="1"/>
  <c r="W159" i="66"/>
  <c r="H13105" i="75" s="1"/>
  <c r="W160" i="66"/>
  <c r="H13106" i="75" s="1"/>
  <c r="W161" i="66"/>
  <c r="H13107" i="75" s="1"/>
  <c r="W162" i="66"/>
  <c r="H13108" i="75" s="1"/>
  <c r="W163" i="66"/>
  <c r="H13109" i="75" s="1"/>
  <c r="W164" i="66"/>
  <c r="H13110" i="75" s="1"/>
  <c r="W165" i="66"/>
  <c r="H13111" i="75" s="1"/>
  <c r="W166" i="66"/>
  <c r="H13112" i="75" s="1"/>
  <c r="W167" i="66"/>
  <c r="H13113" i="75" s="1"/>
  <c r="W168" i="66"/>
  <c r="H13114" i="75" s="1"/>
  <c r="W169" i="66"/>
  <c r="H13115" i="75" s="1"/>
  <c r="W170" i="66"/>
  <c r="H13116" i="75" s="1"/>
  <c r="W171" i="66"/>
  <c r="H13117" i="75" s="1"/>
  <c r="W172" i="66"/>
  <c r="H13118" i="75" s="1"/>
  <c r="W173" i="66"/>
  <c r="H13119" i="75" s="1"/>
  <c r="W174" i="66"/>
  <c r="H13120" i="75" s="1"/>
  <c r="W175" i="66"/>
  <c r="H13121" i="75" s="1"/>
  <c r="W176" i="66"/>
  <c r="H13122" i="75" s="1"/>
  <c r="W177" i="66"/>
  <c r="H13123" i="75" s="1"/>
  <c r="W178" i="66"/>
  <c r="H13124" i="75" s="1"/>
  <c r="W179" i="66"/>
  <c r="H13125" i="75" s="1"/>
  <c r="W180" i="66"/>
  <c r="H13126" i="75" s="1"/>
  <c r="W181" i="66"/>
  <c r="H13127" i="75" s="1"/>
  <c r="W182" i="66"/>
  <c r="H13128" i="75" s="1"/>
  <c r="W183" i="66"/>
  <c r="H13129" i="75" s="1"/>
  <c r="W184" i="66"/>
  <c r="H13130" i="75" s="1"/>
  <c r="W185" i="66"/>
  <c r="H13131" i="75" s="1"/>
  <c r="W186" i="66"/>
  <c r="H13132" i="75" s="1"/>
  <c r="W187" i="66"/>
  <c r="H13133" i="75" s="1"/>
  <c r="W21" i="66"/>
  <c r="P22" i="66"/>
  <c r="H12801" i="75" s="1"/>
  <c r="P23" i="66"/>
  <c r="H12802" i="75" s="1"/>
  <c r="P24" i="66"/>
  <c r="H12803" i="75" s="1"/>
  <c r="P25" i="66"/>
  <c r="H12804" i="75" s="1"/>
  <c r="P26" i="66"/>
  <c r="H12805" i="75" s="1"/>
  <c r="P27" i="66"/>
  <c r="H12806" i="75" s="1"/>
  <c r="P28" i="66"/>
  <c r="H12807" i="75" s="1"/>
  <c r="P29" i="66"/>
  <c r="H12808" i="75" s="1"/>
  <c r="P30" i="66"/>
  <c r="H12809" i="75" s="1"/>
  <c r="P31" i="66"/>
  <c r="H12810" i="75" s="1"/>
  <c r="P32" i="66"/>
  <c r="H12811" i="75" s="1"/>
  <c r="P33" i="66"/>
  <c r="H12812" i="75" s="1"/>
  <c r="P34" i="66"/>
  <c r="H12813" i="75" s="1"/>
  <c r="P35" i="66"/>
  <c r="H12814" i="75" s="1"/>
  <c r="P36" i="66"/>
  <c r="H12815" i="75" s="1"/>
  <c r="P37" i="66"/>
  <c r="H12816" i="75" s="1"/>
  <c r="P38" i="66"/>
  <c r="H12817" i="75" s="1"/>
  <c r="P39" i="66"/>
  <c r="H12818" i="75" s="1"/>
  <c r="P40" i="66"/>
  <c r="H12819" i="75" s="1"/>
  <c r="P41" i="66"/>
  <c r="H12820" i="75" s="1"/>
  <c r="P42" i="66"/>
  <c r="H12821" i="75" s="1"/>
  <c r="P43" i="66"/>
  <c r="H12822" i="75" s="1"/>
  <c r="P44" i="66"/>
  <c r="H12823" i="75" s="1"/>
  <c r="P45" i="66"/>
  <c r="H12824" i="75" s="1"/>
  <c r="P46" i="66"/>
  <c r="H12825" i="75" s="1"/>
  <c r="P47" i="66"/>
  <c r="H12826" i="75" s="1"/>
  <c r="P48" i="66"/>
  <c r="H12827" i="75" s="1"/>
  <c r="P49" i="66"/>
  <c r="H12828" i="75" s="1"/>
  <c r="P50" i="66"/>
  <c r="H12829" i="75" s="1"/>
  <c r="P51" i="66"/>
  <c r="H12830" i="75" s="1"/>
  <c r="P52" i="66"/>
  <c r="H12831" i="75" s="1"/>
  <c r="P53" i="66"/>
  <c r="H12832" i="75" s="1"/>
  <c r="P54" i="66"/>
  <c r="H12833" i="75" s="1"/>
  <c r="P55" i="66"/>
  <c r="H12834" i="75" s="1"/>
  <c r="P56" i="66"/>
  <c r="H12835" i="75" s="1"/>
  <c r="P57" i="66"/>
  <c r="H12836" i="75" s="1"/>
  <c r="P58" i="66"/>
  <c r="H12837" i="75" s="1"/>
  <c r="P59" i="66"/>
  <c r="H12838" i="75" s="1"/>
  <c r="P60" i="66"/>
  <c r="H12839" i="75" s="1"/>
  <c r="P61" i="66"/>
  <c r="H12840" i="75" s="1"/>
  <c r="P62" i="66"/>
  <c r="H12841" i="75" s="1"/>
  <c r="P63" i="66"/>
  <c r="H12842" i="75" s="1"/>
  <c r="P64" i="66"/>
  <c r="H12843" i="75" s="1"/>
  <c r="P65" i="66"/>
  <c r="H12844" i="75" s="1"/>
  <c r="P66" i="66"/>
  <c r="H12845" i="75" s="1"/>
  <c r="P67" i="66"/>
  <c r="H12846" i="75" s="1"/>
  <c r="P68" i="66"/>
  <c r="H12847" i="75" s="1"/>
  <c r="P69" i="66"/>
  <c r="H12848" i="75" s="1"/>
  <c r="P70" i="66"/>
  <c r="H12849" i="75" s="1"/>
  <c r="P71" i="66"/>
  <c r="H12850" i="75" s="1"/>
  <c r="P72" i="66"/>
  <c r="H12851" i="75" s="1"/>
  <c r="P73" i="66"/>
  <c r="H12852" i="75" s="1"/>
  <c r="P74" i="66"/>
  <c r="H12853" i="75" s="1"/>
  <c r="P75" i="66"/>
  <c r="H12854" i="75" s="1"/>
  <c r="P76" i="66"/>
  <c r="H12855" i="75" s="1"/>
  <c r="P77" i="66"/>
  <c r="H12856" i="75" s="1"/>
  <c r="P78" i="66"/>
  <c r="H12857" i="75" s="1"/>
  <c r="P79" i="66"/>
  <c r="H12858" i="75" s="1"/>
  <c r="P80" i="66"/>
  <c r="H12859" i="75" s="1"/>
  <c r="P81" i="66"/>
  <c r="H12860" i="75" s="1"/>
  <c r="P82" i="66"/>
  <c r="H12861" i="75" s="1"/>
  <c r="P83" i="66"/>
  <c r="H12862" i="75" s="1"/>
  <c r="P84" i="66"/>
  <c r="H12863" i="75" s="1"/>
  <c r="P85" i="66"/>
  <c r="H12864" i="75" s="1"/>
  <c r="P86" i="66"/>
  <c r="H12865" i="75" s="1"/>
  <c r="P87" i="66"/>
  <c r="H12866" i="75" s="1"/>
  <c r="P88" i="66"/>
  <c r="H12867" i="75" s="1"/>
  <c r="P89" i="66"/>
  <c r="H12868" i="75" s="1"/>
  <c r="P90" i="66"/>
  <c r="H12869" i="75" s="1"/>
  <c r="P91" i="66"/>
  <c r="H12870" i="75" s="1"/>
  <c r="P92" i="66"/>
  <c r="H12871" i="75" s="1"/>
  <c r="P93" i="66"/>
  <c r="H12872" i="75" s="1"/>
  <c r="P94" i="66"/>
  <c r="H12873" i="75" s="1"/>
  <c r="P95" i="66"/>
  <c r="H12874" i="75" s="1"/>
  <c r="P96" i="66"/>
  <c r="H12875" i="75" s="1"/>
  <c r="P97" i="66"/>
  <c r="H12876" i="75" s="1"/>
  <c r="P98" i="66"/>
  <c r="H12877" i="75" s="1"/>
  <c r="P99" i="66"/>
  <c r="H12878" i="75" s="1"/>
  <c r="P100" i="66"/>
  <c r="H12879" i="75" s="1"/>
  <c r="P101" i="66"/>
  <c r="H12880" i="75" s="1"/>
  <c r="P102" i="66"/>
  <c r="H12881" i="75" s="1"/>
  <c r="P103" i="66"/>
  <c r="H12882" i="75" s="1"/>
  <c r="P104" i="66"/>
  <c r="H12883" i="75" s="1"/>
  <c r="P105" i="66"/>
  <c r="H12884" i="75" s="1"/>
  <c r="P106" i="66"/>
  <c r="H12885" i="75" s="1"/>
  <c r="P107" i="66"/>
  <c r="H12886" i="75" s="1"/>
  <c r="P108" i="66"/>
  <c r="H12887" i="75" s="1"/>
  <c r="P109" i="66"/>
  <c r="H12888" i="75" s="1"/>
  <c r="P110" i="66"/>
  <c r="H12889" i="75" s="1"/>
  <c r="P111" i="66"/>
  <c r="H12890" i="75" s="1"/>
  <c r="P112" i="66"/>
  <c r="H12891" i="75" s="1"/>
  <c r="P113" i="66"/>
  <c r="H12892" i="75" s="1"/>
  <c r="P114" i="66"/>
  <c r="H12893" i="75" s="1"/>
  <c r="P115" i="66"/>
  <c r="H12894" i="75" s="1"/>
  <c r="P116" i="66"/>
  <c r="H12895" i="75" s="1"/>
  <c r="P117" i="66"/>
  <c r="H12896" i="75" s="1"/>
  <c r="P118" i="66"/>
  <c r="H12897" i="75" s="1"/>
  <c r="P119" i="66"/>
  <c r="H12898" i="75" s="1"/>
  <c r="P120" i="66"/>
  <c r="H12899" i="75" s="1"/>
  <c r="P121" i="66"/>
  <c r="H12900" i="75" s="1"/>
  <c r="P122" i="66"/>
  <c r="H12901" i="75" s="1"/>
  <c r="P123" i="66"/>
  <c r="H12902" i="75" s="1"/>
  <c r="P124" i="66"/>
  <c r="H12903" i="75" s="1"/>
  <c r="P125" i="66"/>
  <c r="H12904" i="75" s="1"/>
  <c r="P126" i="66"/>
  <c r="H12905" i="75" s="1"/>
  <c r="P127" i="66"/>
  <c r="H12906" i="75" s="1"/>
  <c r="P128" i="66"/>
  <c r="H12907" i="75" s="1"/>
  <c r="P129" i="66"/>
  <c r="H12908" i="75" s="1"/>
  <c r="P130" i="66"/>
  <c r="H12909" i="75" s="1"/>
  <c r="P131" i="66"/>
  <c r="H12910" i="75" s="1"/>
  <c r="P132" i="66"/>
  <c r="H12911" i="75" s="1"/>
  <c r="P133" i="66"/>
  <c r="H12912" i="75" s="1"/>
  <c r="P134" i="66"/>
  <c r="H12913" i="75" s="1"/>
  <c r="P135" i="66"/>
  <c r="H12914" i="75" s="1"/>
  <c r="P136" i="66"/>
  <c r="H12915" i="75" s="1"/>
  <c r="P137" i="66"/>
  <c r="H12916" i="75" s="1"/>
  <c r="P138" i="66"/>
  <c r="H12917" i="75" s="1"/>
  <c r="P139" i="66"/>
  <c r="H12918" i="75" s="1"/>
  <c r="P140" i="66"/>
  <c r="H12919" i="75" s="1"/>
  <c r="P141" i="66"/>
  <c r="H12920" i="75" s="1"/>
  <c r="P142" i="66"/>
  <c r="H12921" i="75" s="1"/>
  <c r="P143" i="66"/>
  <c r="H12922" i="75" s="1"/>
  <c r="P144" i="66"/>
  <c r="H12923" i="75" s="1"/>
  <c r="P145" i="66"/>
  <c r="H12924" i="75" s="1"/>
  <c r="P146" i="66"/>
  <c r="H12925" i="75" s="1"/>
  <c r="P147" i="66"/>
  <c r="H12926" i="75" s="1"/>
  <c r="P148" i="66"/>
  <c r="H12927" i="75" s="1"/>
  <c r="P149" i="66"/>
  <c r="H12928" i="75" s="1"/>
  <c r="P150" i="66"/>
  <c r="H12929" i="75" s="1"/>
  <c r="P151" i="66"/>
  <c r="H12930" i="75" s="1"/>
  <c r="P152" i="66"/>
  <c r="H12931" i="75" s="1"/>
  <c r="P153" i="66"/>
  <c r="H12932" i="75" s="1"/>
  <c r="P154" i="66"/>
  <c r="H12933" i="75" s="1"/>
  <c r="P155" i="66"/>
  <c r="H12934" i="75" s="1"/>
  <c r="P156" i="66"/>
  <c r="H12935" i="75" s="1"/>
  <c r="P157" i="66"/>
  <c r="H12936" i="75" s="1"/>
  <c r="P158" i="66"/>
  <c r="H12937" i="75" s="1"/>
  <c r="P159" i="66"/>
  <c r="H12938" i="75" s="1"/>
  <c r="P160" i="66"/>
  <c r="H12939" i="75" s="1"/>
  <c r="P161" i="66"/>
  <c r="H12940" i="75" s="1"/>
  <c r="P162" i="66"/>
  <c r="H12941" i="75" s="1"/>
  <c r="P163" i="66"/>
  <c r="H12942" i="75" s="1"/>
  <c r="P164" i="66"/>
  <c r="H12943" i="75" s="1"/>
  <c r="P165" i="66"/>
  <c r="H12944" i="75" s="1"/>
  <c r="P166" i="66"/>
  <c r="H12945" i="75" s="1"/>
  <c r="P167" i="66"/>
  <c r="H12946" i="75" s="1"/>
  <c r="P168" i="66"/>
  <c r="H12947" i="75" s="1"/>
  <c r="P169" i="66"/>
  <c r="H12948" i="75" s="1"/>
  <c r="P170" i="66"/>
  <c r="H12949" i="75" s="1"/>
  <c r="P171" i="66"/>
  <c r="H12950" i="75" s="1"/>
  <c r="P172" i="66"/>
  <c r="H12951" i="75" s="1"/>
  <c r="P173" i="66"/>
  <c r="H12952" i="75" s="1"/>
  <c r="P174" i="66"/>
  <c r="H12953" i="75" s="1"/>
  <c r="P175" i="66"/>
  <c r="H12954" i="75" s="1"/>
  <c r="P176" i="66"/>
  <c r="H12955" i="75" s="1"/>
  <c r="P177" i="66"/>
  <c r="H12956" i="75" s="1"/>
  <c r="P178" i="66"/>
  <c r="H12957" i="75" s="1"/>
  <c r="P179" i="66"/>
  <c r="H12958" i="75" s="1"/>
  <c r="P180" i="66"/>
  <c r="H12959" i="75" s="1"/>
  <c r="P181" i="66"/>
  <c r="H12960" i="75" s="1"/>
  <c r="P182" i="66"/>
  <c r="H12961" i="75" s="1"/>
  <c r="P183" i="66"/>
  <c r="H12962" i="75" s="1"/>
  <c r="P184" i="66"/>
  <c r="H12963" i="75" s="1"/>
  <c r="P185" i="66"/>
  <c r="H12964" i="75" s="1"/>
  <c r="P186" i="66"/>
  <c r="H12965" i="75" s="1"/>
  <c r="P187" i="66"/>
  <c r="H12966" i="75" s="1"/>
  <c r="P21" i="66"/>
  <c r="H12800" i="75" s="1"/>
  <c r="R21" i="65"/>
  <c r="Q21" i="65"/>
  <c r="P21" i="65"/>
  <c r="R21" i="64"/>
  <c r="Q21" i="64"/>
  <c r="P21" i="64"/>
  <c r="A12794" i="75"/>
  <c r="A12793" i="75"/>
  <c r="A12792" i="75"/>
  <c r="A12791" i="75"/>
  <c r="A12790" i="75"/>
  <c r="A12789" i="75"/>
  <c r="A12788" i="75"/>
  <c r="A12787" i="75"/>
  <c r="A12786" i="75"/>
  <c r="A12785" i="75"/>
  <c r="A12784" i="75"/>
  <c r="A12783" i="75"/>
  <c r="A12782" i="75"/>
  <c r="A12781" i="75"/>
  <c r="A12780" i="75"/>
  <c r="A12779" i="75"/>
  <c r="A12778" i="75"/>
  <c r="A12777" i="75"/>
  <c r="A12776" i="75"/>
  <c r="A12775" i="75"/>
  <c r="A12774" i="75"/>
  <c r="A12773" i="75"/>
  <c r="A12772" i="75"/>
  <c r="A12771" i="75"/>
  <c r="A12770" i="75"/>
  <c r="A12769" i="75"/>
  <c r="A12768" i="75"/>
  <c r="A12767" i="75"/>
  <c r="A12766" i="75"/>
  <c r="A12765" i="75"/>
  <c r="A12764" i="75"/>
  <c r="A12763" i="75"/>
  <c r="A12762" i="75"/>
  <c r="A12761" i="75"/>
  <c r="A12760" i="75"/>
  <c r="A12759" i="75"/>
  <c r="A12758" i="75"/>
  <c r="A12757" i="75"/>
  <c r="A12756" i="75"/>
  <c r="A12755" i="75"/>
  <c r="A12754" i="75"/>
  <c r="A12753" i="75"/>
  <c r="A12752" i="75"/>
  <c r="A12751" i="75"/>
  <c r="A12750" i="75"/>
  <c r="A12749" i="75"/>
  <c r="A12748" i="75"/>
  <c r="A12747" i="75"/>
  <c r="A12746" i="75"/>
  <c r="A12745" i="75"/>
  <c r="A12744" i="75"/>
  <c r="A12743" i="75"/>
  <c r="A12742" i="75"/>
  <c r="A12741" i="75"/>
  <c r="A12740" i="75"/>
  <c r="A12739" i="75"/>
  <c r="A12738" i="75"/>
  <c r="A12737" i="75"/>
  <c r="A12736" i="75"/>
  <c r="A12735" i="75"/>
  <c r="A12734" i="75"/>
  <c r="A12733" i="75"/>
  <c r="A12732" i="75"/>
  <c r="A12731" i="75"/>
  <c r="A12730" i="75"/>
  <c r="A12729" i="75"/>
  <c r="A12728" i="75"/>
  <c r="A12727" i="75"/>
  <c r="A12726" i="75"/>
  <c r="A12725" i="75"/>
  <c r="A12724" i="75"/>
  <c r="A12723" i="75"/>
  <c r="A12722" i="75"/>
  <c r="A12721" i="75"/>
  <c r="A12720" i="75"/>
  <c r="A12719" i="75"/>
  <c r="A12718" i="75"/>
  <c r="A12717" i="75"/>
  <c r="A12716" i="75"/>
  <c r="A12715" i="75"/>
  <c r="A12714" i="75"/>
  <c r="A12713" i="75"/>
  <c r="A12712" i="75"/>
  <c r="A12711" i="75"/>
  <c r="A12710" i="75"/>
  <c r="A12709" i="75"/>
  <c r="A12708" i="75"/>
  <c r="A12707" i="75"/>
  <c r="A12706" i="75"/>
  <c r="A12705" i="75"/>
  <c r="A12704" i="75"/>
  <c r="A12703" i="75"/>
  <c r="A12702" i="75"/>
  <c r="A12701" i="75"/>
  <c r="A12700" i="75"/>
  <c r="A12699" i="75"/>
  <c r="A12698" i="75"/>
  <c r="A12697" i="75"/>
  <c r="A12696" i="75"/>
  <c r="A12695" i="75"/>
  <c r="A12694" i="75"/>
  <c r="A12693" i="75"/>
  <c r="A12692" i="75"/>
  <c r="A12691" i="75"/>
  <c r="A12690" i="75"/>
  <c r="A12689" i="75"/>
  <c r="A12688" i="75"/>
  <c r="A12687" i="75"/>
  <c r="A12686" i="75"/>
  <c r="A12685" i="75"/>
  <c r="A12684" i="75"/>
  <c r="A12683" i="75"/>
  <c r="A12682" i="75"/>
  <c r="A12681" i="75"/>
  <c r="A12680" i="75"/>
  <c r="A12679" i="75"/>
  <c r="A12678" i="75"/>
  <c r="A12677" i="75"/>
  <c r="A12676" i="75"/>
  <c r="A12675" i="75"/>
  <c r="A12674" i="75"/>
  <c r="A12673" i="75"/>
  <c r="A12672" i="75"/>
  <c r="A12671" i="75"/>
  <c r="A12670" i="75"/>
  <c r="A12669" i="75"/>
  <c r="A12668" i="75"/>
  <c r="A12667" i="75"/>
  <c r="A12666" i="75"/>
  <c r="A12665" i="75"/>
  <c r="A12664" i="75"/>
  <c r="A12663" i="75"/>
  <c r="A12662" i="75"/>
  <c r="A12661" i="75"/>
  <c r="A12660" i="75"/>
  <c r="A12659" i="75"/>
  <c r="A12658" i="75"/>
  <c r="A12657" i="75"/>
  <c r="A12656" i="75"/>
  <c r="A12655" i="75"/>
  <c r="A12654" i="75"/>
  <c r="A12653" i="75"/>
  <c r="A12652" i="75"/>
  <c r="A12651" i="75"/>
  <c r="A12650" i="75"/>
  <c r="A12649" i="75"/>
  <c r="A12648" i="75"/>
  <c r="A12647" i="75"/>
  <c r="A12646" i="75"/>
  <c r="A12645" i="75"/>
  <c r="A12644" i="75"/>
  <c r="A12643" i="75"/>
  <c r="A12642" i="75"/>
  <c r="A12641" i="75"/>
  <c r="A12640" i="75"/>
  <c r="A12639" i="75"/>
  <c r="A12638" i="75"/>
  <c r="A12637" i="75"/>
  <c r="A12636" i="75"/>
  <c r="A12635" i="75"/>
  <c r="A12634" i="75"/>
  <c r="A12633" i="75"/>
  <c r="A12632" i="75"/>
  <c r="A12631" i="75"/>
  <c r="A12630" i="75"/>
  <c r="A12629" i="75"/>
  <c r="A12628" i="75"/>
  <c r="A12627" i="75"/>
  <c r="A12626" i="75"/>
  <c r="A12625" i="75"/>
  <c r="A12624" i="75"/>
  <c r="A12623" i="75"/>
  <c r="A12622" i="75"/>
  <c r="A12621" i="75"/>
  <c r="A12620" i="75"/>
  <c r="A12619" i="75"/>
  <c r="A12618" i="75"/>
  <c r="A12617" i="75"/>
  <c r="A12616" i="75"/>
  <c r="A12615" i="75"/>
  <c r="A12614" i="75"/>
  <c r="A12613" i="75"/>
  <c r="A12612" i="75"/>
  <c r="A12611" i="75"/>
  <c r="A12610" i="75"/>
  <c r="A12609" i="75"/>
  <c r="A12608" i="75"/>
  <c r="A12607" i="75"/>
  <c r="A12606" i="75"/>
  <c r="A12605" i="75"/>
  <c r="A12604" i="75"/>
  <c r="A12603" i="75"/>
  <c r="A12602" i="75"/>
  <c r="A12601" i="75"/>
  <c r="A12600" i="75"/>
  <c r="A12599" i="75"/>
  <c r="A12598" i="75"/>
  <c r="A12597" i="75"/>
  <c r="A12596" i="75"/>
  <c r="A12595" i="75"/>
  <c r="A12594" i="75"/>
  <c r="A12593" i="75"/>
  <c r="A12592" i="75"/>
  <c r="A12591" i="75"/>
  <c r="A12590" i="75"/>
  <c r="A12589" i="75"/>
  <c r="A12588" i="75"/>
  <c r="A12587" i="75"/>
  <c r="A12586" i="75"/>
  <c r="A12585" i="75"/>
  <c r="A12584" i="75"/>
  <c r="A12583" i="75"/>
  <c r="A12582" i="75"/>
  <c r="A12581" i="75"/>
  <c r="A12580" i="75"/>
  <c r="A12579" i="75"/>
  <c r="A12578" i="75"/>
  <c r="A12577" i="75"/>
  <c r="A12576" i="75"/>
  <c r="A12575" i="75"/>
  <c r="A12574" i="75"/>
  <c r="A12573" i="75"/>
  <c r="A12572" i="75"/>
  <c r="A12571" i="75"/>
  <c r="A12570" i="75"/>
  <c r="A12569" i="75"/>
  <c r="A12568" i="75"/>
  <c r="A12567" i="75"/>
  <c r="A12566" i="75"/>
  <c r="A12565" i="75"/>
  <c r="A12564" i="75"/>
  <c r="A12563" i="75"/>
  <c r="A12562" i="75"/>
  <c r="A12561" i="75"/>
  <c r="A12560" i="75"/>
  <c r="A12559" i="75"/>
  <c r="A12558" i="75"/>
  <c r="A12557" i="75"/>
  <c r="A12556" i="75"/>
  <c r="A12555" i="75"/>
  <c r="A12554" i="75"/>
  <c r="A12553" i="75"/>
  <c r="A12552" i="75"/>
  <c r="A12551" i="75"/>
  <c r="A12550" i="75"/>
  <c r="A12549" i="75"/>
  <c r="A12548" i="75"/>
  <c r="A12547" i="75"/>
  <c r="A12546" i="75"/>
  <c r="A12545" i="75"/>
  <c r="A12544" i="75"/>
  <c r="A12543" i="75"/>
  <c r="A12542" i="75"/>
  <c r="A12541" i="75"/>
  <c r="A12540" i="75"/>
  <c r="A12539" i="75"/>
  <c r="A12538" i="75"/>
  <c r="A12537" i="75"/>
  <c r="A12536" i="75"/>
  <c r="A12535" i="75"/>
  <c r="A12534" i="75"/>
  <c r="A12533" i="75"/>
  <c r="A12532" i="75"/>
  <c r="A12531" i="75"/>
  <c r="A12530" i="75"/>
  <c r="A12529" i="75"/>
  <c r="A12528" i="75"/>
  <c r="A12527" i="75"/>
  <c r="A12526" i="75"/>
  <c r="A12525" i="75"/>
  <c r="A12524" i="75"/>
  <c r="A12523" i="75"/>
  <c r="A12522" i="75"/>
  <c r="A12521" i="75"/>
  <c r="A12520" i="75"/>
  <c r="A12519" i="75"/>
  <c r="A12518" i="75"/>
  <c r="A12517" i="75"/>
  <c r="A12516" i="75"/>
  <c r="A12515" i="75"/>
  <c r="A12514" i="75"/>
  <c r="A12513" i="75"/>
  <c r="A12512" i="75"/>
  <c r="A12511" i="75"/>
  <c r="A12510" i="75"/>
  <c r="A12509" i="75"/>
  <c r="A12508" i="75"/>
  <c r="A12507" i="75"/>
  <c r="A12506" i="75"/>
  <c r="A12505" i="75"/>
  <c r="A12504" i="75"/>
  <c r="A12503" i="75"/>
  <c r="A12502" i="75"/>
  <c r="A12501" i="75"/>
  <c r="A12500" i="75"/>
  <c r="A12499" i="75"/>
  <c r="A12498" i="75"/>
  <c r="A12497" i="75"/>
  <c r="A12496" i="75"/>
  <c r="A12495" i="75"/>
  <c r="A12494" i="75"/>
  <c r="A12493" i="75"/>
  <c r="A12492" i="75"/>
  <c r="A12491" i="75"/>
  <c r="A12490" i="75"/>
  <c r="A12489" i="75"/>
  <c r="A12488" i="75"/>
  <c r="A12487" i="75"/>
  <c r="A12486" i="75"/>
  <c r="A12485" i="75"/>
  <c r="A12484" i="75"/>
  <c r="A12483" i="75"/>
  <c r="A12482" i="75"/>
  <c r="A12481" i="75"/>
  <c r="A12480" i="75"/>
  <c r="A12479" i="75"/>
  <c r="A12478" i="75"/>
  <c r="A12477" i="75"/>
  <c r="A12476" i="75"/>
  <c r="A12475" i="75"/>
  <c r="A12474" i="75"/>
  <c r="A12473" i="75"/>
  <c r="A12472" i="75"/>
  <c r="A12471" i="75"/>
  <c r="A12470" i="75"/>
  <c r="A12469" i="75"/>
  <c r="A12468" i="75"/>
  <c r="A12467" i="75"/>
  <c r="A12466" i="75"/>
  <c r="A12465" i="75"/>
  <c r="A12464" i="75"/>
  <c r="A12463" i="75"/>
  <c r="A12462" i="75"/>
  <c r="A12461" i="75"/>
  <c r="A12460" i="75"/>
  <c r="A12459" i="75"/>
  <c r="A12458" i="75"/>
  <c r="A12457" i="75"/>
  <c r="A12456" i="75"/>
  <c r="A12455" i="75"/>
  <c r="A12454" i="75"/>
  <c r="A12453" i="75"/>
  <c r="A12452" i="75"/>
  <c r="A12451" i="75"/>
  <c r="A12450" i="75"/>
  <c r="A12449" i="75"/>
  <c r="A12448" i="75"/>
  <c r="A12447" i="75"/>
  <c r="A12446" i="75"/>
  <c r="A12445" i="75"/>
  <c r="A12444" i="75"/>
  <c r="A12443" i="75"/>
  <c r="A12442" i="75"/>
  <c r="A12441" i="75"/>
  <c r="A12440" i="75"/>
  <c r="A12439" i="75"/>
  <c r="A12438" i="75"/>
  <c r="A12437" i="75"/>
  <c r="A12436" i="75"/>
  <c r="A12435" i="75"/>
  <c r="A12434" i="75"/>
  <c r="A12433" i="75"/>
  <c r="A12432" i="75"/>
  <c r="A12431" i="75"/>
  <c r="A12430" i="75"/>
  <c r="A12429" i="75"/>
  <c r="A12428" i="75"/>
  <c r="A12427" i="75"/>
  <c r="A12426" i="75"/>
  <c r="A12425" i="75"/>
  <c r="A12424" i="75"/>
  <c r="A12423" i="75"/>
  <c r="A12422" i="75"/>
  <c r="A12421" i="75"/>
  <c r="A12420" i="75"/>
  <c r="A12419" i="75"/>
  <c r="A12418" i="75"/>
  <c r="A12417" i="75"/>
  <c r="A12416" i="75"/>
  <c r="A12415" i="75"/>
  <c r="A12414" i="75"/>
  <c r="A12413" i="75"/>
  <c r="A12412" i="75"/>
  <c r="A12411" i="75"/>
  <c r="A12410" i="75"/>
  <c r="A12409" i="75"/>
  <c r="A12408" i="75"/>
  <c r="A12407" i="75"/>
  <c r="A12406" i="75"/>
  <c r="A12405" i="75"/>
  <c r="A12404" i="75"/>
  <c r="A12403" i="75"/>
  <c r="A12402" i="75"/>
  <c r="A12401" i="75"/>
  <c r="A12400" i="75"/>
  <c r="A12399" i="75"/>
  <c r="A12398" i="75"/>
  <c r="A12397" i="75"/>
  <c r="A12396" i="75"/>
  <c r="A12395" i="75"/>
  <c r="A12394" i="75"/>
  <c r="A12393" i="75"/>
  <c r="A12392" i="75"/>
  <c r="A12391" i="75"/>
  <c r="A12390" i="75"/>
  <c r="A12389" i="75"/>
  <c r="A12388" i="75"/>
  <c r="A12387" i="75"/>
  <c r="A12386" i="75"/>
  <c r="A12385" i="75"/>
  <c r="A12384" i="75"/>
  <c r="A12383" i="75"/>
  <c r="A12382" i="75"/>
  <c r="A12381" i="75"/>
  <c r="A12380" i="75"/>
  <c r="A12379" i="75"/>
  <c r="A12378" i="75"/>
  <c r="A12377" i="75"/>
  <c r="A12376" i="75"/>
  <c r="A12375" i="75"/>
  <c r="A12374" i="75"/>
  <c r="A12373" i="75"/>
  <c r="A12372" i="75"/>
  <c r="A12371" i="75"/>
  <c r="A12370" i="75"/>
  <c r="A12369" i="75"/>
  <c r="A12368" i="75"/>
  <c r="A12367" i="75"/>
  <c r="A12366" i="75"/>
  <c r="A12365" i="75"/>
  <c r="A12364" i="75"/>
  <c r="A12363" i="75"/>
  <c r="A12362" i="75"/>
  <c r="A12361" i="75"/>
  <c r="A12360" i="75"/>
  <c r="A12359" i="75"/>
  <c r="A12358" i="75"/>
  <c r="A12357" i="75"/>
  <c r="A12356" i="75"/>
  <c r="A12355" i="75"/>
  <c r="A12354" i="75"/>
  <c r="A12353" i="75"/>
  <c r="A12352" i="75"/>
  <c r="A12351" i="75"/>
  <c r="A12350" i="75"/>
  <c r="A12349" i="75"/>
  <c r="A12348" i="75"/>
  <c r="A12347" i="75"/>
  <c r="A12346" i="75"/>
  <c r="A12345" i="75"/>
  <c r="A12344" i="75"/>
  <c r="A12343" i="75"/>
  <c r="A12342" i="75"/>
  <c r="A12341" i="75"/>
  <c r="A12340" i="75"/>
  <c r="A12339" i="75"/>
  <c r="A12338" i="75"/>
  <c r="A12337" i="75"/>
  <c r="A12336" i="75"/>
  <c r="A12335" i="75"/>
  <c r="A12334" i="75"/>
  <c r="A12333" i="75"/>
  <c r="A12332" i="75"/>
  <c r="A12331" i="75"/>
  <c r="A12330" i="75"/>
  <c r="A12329" i="75"/>
  <c r="A12328" i="75"/>
  <c r="A12327" i="75"/>
  <c r="A12326" i="75"/>
  <c r="A12325" i="75"/>
  <c r="A12324" i="75"/>
  <c r="A12323" i="75"/>
  <c r="A12322" i="75"/>
  <c r="A12321" i="75"/>
  <c r="A12320" i="75"/>
  <c r="A12319" i="75"/>
  <c r="A12318" i="75"/>
  <c r="A12317" i="75"/>
  <c r="A12316" i="75"/>
  <c r="A12315" i="75"/>
  <c r="A12314" i="75"/>
  <c r="A12313" i="75"/>
  <c r="A12312" i="75"/>
  <c r="A12311" i="75"/>
  <c r="A12310" i="75"/>
  <c r="A12309" i="75"/>
  <c r="A12308" i="75"/>
  <c r="A12307" i="75"/>
  <c r="A12306" i="75"/>
  <c r="A12305" i="75"/>
  <c r="A12304" i="75"/>
  <c r="A12303" i="75"/>
  <c r="A12302" i="75"/>
  <c r="A12301" i="75"/>
  <c r="A12300" i="75"/>
  <c r="A12299" i="75"/>
  <c r="A12298" i="75"/>
  <c r="A12297" i="75"/>
  <c r="A12296" i="75"/>
  <c r="A12295" i="75"/>
  <c r="A12294" i="75"/>
  <c r="A12293" i="75"/>
  <c r="Q21" i="63"/>
  <c r="R21" i="63"/>
  <c r="P21" i="63"/>
  <c r="AA21" i="62"/>
  <c r="Z21" i="62"/>
  <c r="H12549" i="75" s="1"/>
  <c r="Y21" i="62"/>
  <c r="X21" i="62"/>
  <c r="W21" i="62"/>
  <c r="V21" i="62"/>
  <c r="U21" i="62"/>
  <c r="T21" i="62"/>
  <c r="S21" i="62"/>
  <c r="R21" i="62"/>
  <c r="Q21" i="62"/>
  <c r="P21" i="62"/>
  <c r="AA21" i="61"/>
  <c r="Z21" i="61"/>
  <c r="Y21" i="61"/>
  <c r="X21" i="61"/>
  <c r="W21" i="61"/>
  <c r="V21" i="61"/>
  <c r="U21" i="61"/>
  <c r="T21" i="61"/>
  <c r="S21" i="61"/>
  <c r="R21" i="61"/>
  <c r="Q21" i="61"/>
  <c r="P21" i="61"/>
  <c r="Q21" i="60"/>
  <c r="R21" i="60"/>
  <c r="S21" i="60"/>
  <c r="T21" i="60"/>
  <c r="U21" i="60"/>
  <c r="V21" i="60"/>
  <c r="W21" i="60"/>
  <c r="X21" i="60"/>
  <c r="Y21" i="60"/>
  <c r="Z21" i="60"/>
  <c r="AA21" i="60"/>
  <c r="P21" i="60"/>
  <c r="A12234" i="75"/>
  <c r="A12235" i="75"/>
  <c r="A12236" i="75"/>
  <c r="A12237" i="75"/>
  <c r="A12238" i="75"/>
  <c r="A12239" i="75"/>
  <c r="A12240" i="75"/>
  <c r="A12241" i="75"/>
  <c r="A12242" i="75"/>
  <c r="A12243" i="75"/>
  <c r="A12244" i="75"/>
  <c r="A12245" i="75"/>
  <c r="A12246" i="75"/>
  <c r="A12247" i="75"/>
  <c r="A12248" i="75"/>
  <c r="A12249" i="75"/>
  <c r="A12250" i="75"/>
  <c r="A12251" i="75"/>
  <c r="A12252" i="75"/>
  <c r="A12253" i="75"/>
  <c r="A12254" i="75"/>
  <c r="A12255" i="75"/>
  <c r="A12256" i="75"/>
  <c r="A12257" i="75"/>
  <c r="A12258" i="75"/>
  <c r="A12259" i="75"/>
  <c r="A12260" i="75"/>
  <c r="A12261" i="75"/>
  <c r="A12262" i="75"/>
  <c r="A12263" i="75"/>
  <c r="A12264" i="75"/>
  <c r="A12265" i="75"/>
  <c r="A12266" i="75"/>
  <c r="A12267" i="75"/>
  <c r="A12268" i="75"/>
  <c r="A12269" i="75"/>
  <c r="A12270" i="75"/>
  <c r="A12271" i="75"/>
  <c r="A12272" i="75"/>
  <c r="A12273" i="75"/>
  <c r="A12274" i="75"/>
  <c r="A12275" i="75"/>
  <c r="A12276" i="75"/>
  <c r="A12277" i="75"/>
  <c r="A12278" i="75"/>
  <c r="A12279" i="75"/>
  <c r="A12280" i="75"/>
  <c r="A12281" i="75"/>
  <c r="A12282" i="75"/>
  <c r="A12283" i="75"/>
  <c r="A12284" i="75"/>
  <c r="A12285" i="75"/>
  <c r="A12286" i="75"/>
  <c r="A12287" i="75"/>
  <c r="A12288" i="75"/>
  <c r="A12289" i="75"/>
  <c r="A12290" i="75"/>
  <c r="A12291" i="75"/>
  <c r="A12292" i="75"/>
  <c r="A12058" i="75"/>
  <c r="A12059" i="75"/>
  <c r="A12060" i="75"/>
  <c r="A12061" i="75"/>
  <c r="A12062" i="75"/>
  <c r="A12063" i="75"/>
  <c r="A12233" i="75"/>
  <c r="A12232" i="75"/>
  <c r="A12231" i="75"/>
  <c r="A12230" i="75"/>
  <c r="A12229" i="75"/>
  <c r="A12228" i="75"/>
  <c r="A12227" i="75"/>
  <c r="A12226" i="75"/>
  <c r="A12225" i="75"/>
  <c r="A12224" i="75"/>
  <c r="A12223" i="75"/>
  <c r="A12222" i="75"/>
  <c r="A12221" i="75"/>
  <c r="A12220" i="75"/>
  <c r="A12219" i="75"/>
  <c r="A12218" i="75"/>
  <c r="A12217" i="75"/>
  <c r="A12216" i="75"/>
  <c r="A12215" i="75"/>
  <c r="A12214" i="75"/>
  <c r="A12213" i="75"/>
  <c r="A12212" i="75"/>
  <c r="A12211" i="75"/>
  <c r="A12210" i="75"/>
  <c r="A12209" i="75"/>
  <c r="A12208" i="75"/>
  <c r="A12207" i="75"/>
  <c r="A12206" i="75"/>
  <c r="A12205" i="75"/>
  <c r="A12204" i="75"/>
  <c r="A12203" i="75"/>
  <c r="A12202" i="75"/>
  <c r="A12201" i="75"/>
  <c r="A12200" i="75"/>
  <c r="A12199" i="75"/>
  <c r="A12198" i="75"/>
  <c r="A12197" i="75"/>
  <c r="A12196" i="75"/>
  <c r="A12195" i="75"/>
  <c r="A12194" i="75"/>
  <c r="A12193" i="75"/>
  <c r="A12192" i="75"/>
  <c r="A12191" i="75"/>
  <c r="A12190" i="75"/>
  <c r="A12189" i="75"/>
  <c r="A12188" i="75"/>
  <c r="A12187" i="75"/>
  <c r="A12186" i="75"/>
  <c r="A12185" i="75"/>
  <c r="A12184" i="75"/>
  <c r="A12183" i="75"/>
  <c r="A12182" i="75"/>
  <c r="A12181" i="75"/>
  <c r="A12180" i="75"/>
  <c r="A12179" i="75"/>
  <c r="A12178" i="75"/>
  <c r="A12177" i="75"/>
  <c r="A12176" i="75"/>
  <c r="A12175" i="75"/>
  <c r="A12174" i="75"/>
  <c r="A12173" i="75"/>
  <c r="A12172" i="75"/>
  <c r="A12171" i="75"/>
  <c r="A12170" i="75"/>
  <c r="A12169" i="75"/>
  <c r="A12168" i="75"/>
  <c r="A12167" i="75"/>
  <c r="A12166" i="75"/>
  <c r="A12165" i="75"/>
  <c r="A12164" i="75"/>
  <c r="A12163" i="75"/>
  <c r="A12162" i="75"/>
  <c r="A12161" i="75"/>
  <c r="A12160" i="75"/>
  <c r="A12159" i="75"/>
  <c r="A12158" i="75"/>
  <c r="A12157" i="75"/>
  <c r="A12156" i="75"/>
  <c r="A12155" i="75"/>
  <c r="A12154" i="75"/>
  <c r="A12153" i="75"/>
  <c r="A12152" i="75"/>
  <c r="A12151" i="75"/>
  <c r="A12150" i="75"/>
  <c r="A12149" i="75"/>
  <c r="A12148" i="75"/>
  <c r="A12147" i="75"/>
  <c r="A12146" i="75"/>
  <c r="A12145" i="75"/>
  <c r="A12144" i="75"/>
  <c r="A12143" i="75"/>
  <c r="A12142" i="75"/>
  <c r="A12141" i="75"/>
  <c r="A12140" i="75"/>
  <c r="A12139" i="75"/>
  <c r="A12138" i="75"/>
  <c r="A12137" i="75"/>
  <c r="A12136" i="75"/>
  <c r="A12135" i="75"/>
  <c r="A12134" i="75"/>
  <c r="A12133" i="75"/>
  <c r="A12132" i="75"/>
  <c r="A12131" i="75"/>
  <c r="A12130" i="75"/>
  <c r="A12129" i="75"/>
  <c r="A12128" i="75"/>
  <c r="A12127" i="75"/>
  <c r="A12126" i="75"/>
  <c r="A12125" i="75"/>
  <c r="A12124" i="75"/>
  <c r="A12123" i="75"/>
  <c r="A12122" i="75"/>
  <c r="A12121" i="75"/>
  <c r="A12120" i="75"/>
  <c r="A12119" i="75"/>
  <c r="A12118" i="75"/>
  <c r="A12117" i="75"/>
  <c r="A12116" i="75"/>
  <c r="A12115" i="75"/>
  <c r="A12114" i="75"/>
  <c r="A12113" i="75"/>
  <c r="A12112" i="75"/>
  <c r="A12111" i="75"/>
  <c r="A12110" i="75"/>
  <c r="A12109" i="75"/>
  <c r="A12108" i="75"/>
  <c r="A12107" i="75"/>
  <c r="A12106" i="75"/>
  <c r="A12105" i="75"/>
  <c r="A12104" i="75"/>
  <c r="A12103" i="75"/>
  <c r="A12102" i="75"/>
  <c r="A12101" i="75"/>
  <c r="A12100" i="75"/>
  <c r="A12099" i="75"/>
  <c r="A12098" i="75"/>
  <c r="A12097" i="75"/>
  <c r="A12096" i="75"/>
  <c r="A12095" i="75"/>
  <c r="A12094" i="75"/>
  <c r="A12093" i="75"/>
  <c r="A12092" i="75"/>
  <c r="A12091" i="75"/>
  <c r="A12090" i="75"/>
  <c r="A12089" i="75"/>
  <c r="A12088" i="75"/>
  <c r="A12087" i="75"/>
  <c r="A12086" i="75"/>
  <c r="A12085" i="75"/>
  <c r="A12084" i="75"/>
  <c r="A12083" i="75"/>
  <c r="A12082" i="75"/>
  <c r="A12081" i="75"/>
  <c r="A12080" i="75"/>
  <c r="A12079" i="75"/>
  <c r="A12078" i="75"/>
  <c r="A12077" i="75"/>
  <c r="A12076" i="75"/>
  <c r="A12075" i="75"/>
  <c r="A12074" i="75"/>
  <c r="A12073" i="75"/>
  <c r="A12072" i="75"/>
  <c r="A12071" i="75"/>
  <c r="A12070" i="75"/>
  <c r="A12069" i="75"/>
  <c r="A12068" i="75"/>
  <c r="A12067" i="75"/>
  <c r="A12066" i="75"/>
  <c r="A12065" i="75"/>
  <c r="A12064" i="75"/>
  <c r="A12057" i="75"/>
  <c r="A12056" i="75"/>
  <c r="A12055" i="75"/>
  <c r="A12054" i="75"/>
  <c r="A12053" i="75"/>
  <c r="A12052" i="75"/>
  <c r="A12051" i="75"/>
  <c r="A12050" i="75"/>
  <c r="A12049" i="75"/>
  <c r="A12048" i="75"/>
  <c r="A12047" i="75"/>
  <c r="A12046" i="75"/>
  <c r="A12045" i="75"/>
  <c r="A12044" i="75"/>
  <c r="A12043" i="75"/>
  <c r="A12042" i="75"/>
  <c r="A12041" i="75"/>
  <c r="A12040" i="75"/>
  <c r="A12039" i="75"/>
  <c r="A12038" i="75"/>
  <c r="A12037" i="75"/>
  <c r="A12036" i="75"/>
  <c r="A12035" i="75"/>
  <c r="A12034" i="75"/>
  <c r="A12033" i="75"/>
  <c r="A12032" i="75"/>
  <c r="A12031" i="75"/>
  <c r="A12030" i="75"/>
  <c r="A12029" i="75"/>
  <c r="A12028" i="75"/>
  <c r="A12027" i="75"/>
  <c r="A12026" i="75"/>
  <c r="A12025" i="75"/>
  <c r="A12024" i="75"/>
  <c r="A12023" i="75"/>
  <c r="A12022" i="75"/>
  <c r="A12021" i="75"/>
  <c r="A12020" i="75"/>
  <c r="A12019" i="75"/>
  <c r="A12018" i="75"/>
  <c r="A12017" i="75"/>
  <c r="A12016" i="75"/>
  <c r="A12015" i="75"/>
  <c r="A12014" i="75"/>
  <c r="A12013" i="75"/>
  <c r="A12012" i="75"/>
  <c r="A12011" i="75"/>
  <c r="A12010" i="75"/>
  <c r="A12009" i="75"/>
  <c r="A12008" i="75"/>
  <c r="A12007" i="75"/>
  <c r="A12006" i="75"/>
  <c r="A12005" i="75"/>
  <c r="A12004" i="75"/>
  <c r="A12003" i="75"/>
  <c r="A12002" i="75"/>
  <c r="A12001" i="75"/>
  <c r="A12000" i="75"/>
  <c r="A11999" i="75"/>
  <c r="A11998" i="75"/>
  <c r="A11997" i="75"/>
  <c r="A11996" i="75"/>
  <c r="A11995" i="75"/>
  <c r="A11994" i="75"/>
  <c r="A11993" i="75"/>
  <c r="A11992" i="75"/>
  <c r="A11991" i="75"/>
  <c r="A11990" i="75"/>
  <c r="A11989" i="75"/>
  <c r="A11988" i="75"/>
  <c r="A11987" i="75"/>
  <c r="A11986" i="75"/>
  <c r="A11985" i="75"/>
  <c r="A11984" i="75"/>
  <c r="A11983" i="75"/>
  <c r="A11982" i="75"/>
  <c r="A11981" i="75"/>
  <c r="A11980" i="75"/>
  <c r="A11979" i="75"/>
  <c r="A11978" i="75"/>
  <c r="A11977" i="75"/>
  <c r="A11976" i="75"/>
  <c r="A11975" i="75"/>
  <c r="A11974" i="75"/>
  <c r="A11973" i="75"/>
  <c r="A11972" i="75"/>
  <c r="A11971" i="75"/>
  <c r="A11970" i="75"/>
  <c r="A11969" i="75"/>
  <c r="A11968" i="75"/>
  <c r="A11967" i="75"/>
  <c r="A11966" i="75"/>
  <c r="A11965" i="75"/>
  <c r="A11964" i="75"/>
  <c r="A11963" i="75"/>
  <c r="A11962" i="75"/>
  <c r="A11961" i="75"/>
  <c r="A11960" i="75"/>
  <c r="A11959" i="75"/>
  <c r="A11958" i="75"/>
  <c r="A11957" i="75"/>
  <c r="A11956" i="75"/>
  <c r="A11955" i="75"/>
  <c r="A11954" i="75"/>
  <c r="A11953" i="75"/>
  <c r="A11952" i="75"/>
  <c r="A11951" i="75"/>
  <c r="A11950" i="75"/>
  <c r="A11949" i="75"/>
  <c r="A11948" i="75"/>
  <c r="A11947" i="75"/>
  <c r="A11946" i="75"/>
  <c r="A11945" i="75"/>
  <c r="A11944" i="75"/>
  <c r="A11943" i="75"/>
  <c r="A11942" i="75"/>
  <c r="A11941" i="75"/>
  <c r="A11940" i="75"/>
  <c r="A11939" i="75"/>
  <c r="A11938" i="75"/>
  <c r="A11937" i="75"/>
  <c r="A11936" i="75"/>
  <c r="A11935" i="75"/>
  <c r="A11934" i="75"/>
  <c r="A11933" i="75"/>
  <c r="A11932" i="75"/>
  <c r="A11931" i="75"/>
  <c r="A11930" i="75"/>
  <c r="A11929" i="75"/>
  <c r="A11928" i="75"/>
  <c r="A11927" i="75"/>
  <c r="A11926" i="75"/>
  <c r="A11925" i="75"/>
  <c r="A11924" i="75"/>
  <c r="A11923" i="75"/>
  <c r="A11922" i="75"/>
  <c r="A11921" i="75"/>
  <c r="A11920" i="75"/>
  <c r="A11919" i="75"/>
  <c r="A11918" i="75"/>
  <c r="A11917" i="75"/>
  <c r="A11916" i="75"/>
  <c r="A11915" i="75"/>
  <c r="A11914" i="75"/>
  <c r="A11913" i="75"/>
  <c r="A11912" i="75"/>
  <c r="A11911" i="75"/>
  <c r="A11910" i="75"/>
  <c r="A11909" i="75"/>
  <c r="A11908" i="75"/>
  <c r="A11907" i="75"/>
  <c r="A11906" i="75"/>
  <c r="A11905" i="75"/>
  <c r="A11904" i="75"/>
  <c r="A11903" i="75"/>
  <c r="A11902" i="75"/>
  <c r="A11901" i="75"/>
  <c r="A11900" i="75"/>
  <c r="A11899" i="75"/>
  <c r="A11898" i="75"/>
  <c r="A11897" i="75"/>
  <c r="A11896" i="75"/>
  <c r="A11895" i="75"/>
  <c r="A11894" i="75"/>
  <c r="A11893" i="75"/>
  <c r="A11892" i="75"/>
  <c r="A11891" i="75"/>
  <c r="A11890" i="75"/>
  <c r="A11889" i="75"/>
  <c r="A11888" i="75"/>
  <c r="A11887" i="75"/>
  <c r="A11886" i="75"/>
  <c r="A11885" i="75"/>
  <c r="A11884" i="75"/>
  <c r="A11883" i="75"/>
  <c r="A11882" i="75"/>
  <c r="A11881" i="75"/>
  <c r="A11880" i="75"/>
  <c r="A11879" i="75"/>
  <c r="A11878" i="75"/>
  <c r="A11877" i="75"/>
  <c r="A11876" i="75"/>
  <c r="A11875" i="75"/>
  <c r="A11874" i="75"/>
  <c r="A11873" i="75"/>
  <c r="A11872" i="75"/>
  <c r="A11871" i="75"/>
  <c r="A11870" i="75"/>
  <c r="A11869" i="75"/>
  <c r="A11868" i="75"/>
  <c r="A11867" i="75"/>
  <c r="A11866" i="75"/>
  <c r="A11865" i="75"/>
  <c r="A11864" i="75"/>
  <c r="A11863" i="75"/>
  <c r="A11862" i="75"/>
  <c r="A11861" i="75"/>
  <c r="A11860" i="75"/>
  <c r="A11859" i="75"/>
  <c r="A11858" i="75"/>
  <c r="A11857" i="75"/>
  <c r="A11856" i="75"/>
  <c r="A11855" i="75"/>
  <c r="A11854" i="75"/>
  <c r="A11853" i="75"/>
  <c r="A11852" i="75"/>
  <c r="A11851" i="75"/>
  <c r="A11850" i="75"/>
  <c r="A11849" i="75"/>
  <c r="A11848" i="75"/>
  <c r="A11847" i="75"/>
  <c r="A11846" i="75"/>
  <c r="A11845" i="75"/>
  <c r="A11844" i="75"/>
  <c r="A11843" i="75"/>
  <c r="A11842" i="75"/>
  <c r="A11841" i="75"/>
  <c r="A11840" i="75"/>
  <c r="A11839" i="75"/>
  <c r="A11838" i="75"/>
  <c r="A11837" i="75"/>
  <c r="A11836" i="75"/>
  <c r="A11835" i="75"/>
  <c r="A11834" i="75"/>
  <c r="A11833" i="75"/>
  <c r="A11832" i="75"/>
  <c r="A11831" i="75"/>
  <c r="A11830" i="75"/>
  <c r="A11829" i="75"/>
  <c r="A11828" i="75"/>
  <c r="A11827" i="75"/>
  <c r="A11826" i="75"/>
  <c r="A11825" i="75"/>
  <c r="A11824" i="75"/>
  <c r="A11823" i="75"/>
  <c r="A11822" i="75"/>
  <c r="A11821" i="75"/>
  <c r="A11820" i="75"/>
  <c r="A11819" i="75"/>
  <c r="A11818" i="75"/>
  <c r="A11817" i="75"/>
  <c r="A11816" i="75"/>
  <c r="A11815" i="75"/>
  <c r="A11814" i="75"/>
  <c r="A11813" i="75"/>
  <c r="A11812" i="75"/>
  <c r="A11811" i="75"/>
  <c r="A11810" i="75"/>
  <c r="A11809" i="75"/>
  <c r="A11808" i="75"/>
  <c r="A11807" i="75"/>
  <c r="A11806" i="75"/>
  <c r="A11805" i="75"/>
  <c r="A11804" i="75"/>
  <c r="A11803" i="75"/>
  <c r="A11802" i="75"/>
  <c r="A11801" i="75"/>
  <c r="A11800" i="75"/>
  <c r="A11799" i="75"/>
  <c r="A11798" i="75"/>
  <c r="A11797" i="75"/>
  <c r="A11796" i="75"/>
  <c r="A11795" i="75"/>
  <c r="A11794" i="75"/>
  <c r="A11793" i="75"/>
  <c r="A11792" i="75"/>
  <c r="A11791" i="75"/>
  <c r="A11790" i="75"/>
  <c r="A11789" i="75"/>
  <c r="A11788" i="75"/>
  <c r="A11787" i="75"/>
  <c r="A11786" i="75"/>
  <c r="A11785" i="75"/>
  <c r="A11784" i="75"/>
  <c r="A11783" i="75"/>
  <c r="A11782" i="75"/>
  <c r="A11781" i="75"/>
  <c r="A11780" i="75"/>
  <c r="A11779" i="75"/>
  <c r="A11778" i="75"/>
  <c r="A11777" i="75"/>
  <c r="A11776" i="75"/>
  <c r="A11775" i="75"/>
  <c r="A11774" i="75"/>
  <c r="A11773" i="75"/>
  <c r="A11772" i="75"/>
  <c r="A11771" i="75"/>
  <c r="A11770" i="75"/>
  <c r="A11769" i="75"/>
  <c r="A11768" i="75"/>
  <c r="A11767" i="75"/>
  <c r="A11766" i="75"/>
  <c r="A11765" i="75"/>
  <c r="A11764" i="75"/>
  <c r="A11763" i="75"/>
  <c r="A11762" i="75"/>
  <c r="A11761" i="75"/>
  <c r="A11760" i="75"/>
  <c r="A11759" i="75"/>
  <c r="A11758" i="75"/>
  <c r="A11757" i="75"/>
  <c r="A11756" i="75"/>
  <c r="A11755" i="75"/>
  <c r="A11754" i="75"/>
  <c r="A11753" i="75"/>
  <c r="A11752" i="75"/>
  <c r="A11751" i="75"/>
  <c r="A11750" i="75"/>
  <c r="A11749" i="75"/>
  <c r="A11748" i="75"/>
  <c r="A11747" i="75"/>
  <c r="A11746" i="75"/>
  <c r="A11745" i="75"/>
  <c r="A11744" i="75"/>
  <c r="A11743" i="75"/>
  <c r="A11742" i="75"/>
  <c r="A11741" i="75"/>
  <c r="A11740" i="75"/>
  <c r="A11739" i="75"/>
  <c r="A11738" i="75"/>
  <c r="A11737" i="75"/>
  <c r="A11736" i="75"/>
  <c r="A11735" i="75"/>
  <c r="A11734" i="75"/>
  <c r="A11733" i="75"/>
  <c r="A11732" i="75"/>
  <c r="A11731" i="75"/>
  <c r="A11730" i="75"/>
  <c r="A11729" i="75"/>
  <c r="A11728" i="75"/>
  <c r="A11727" i="75"/>
  <c r="A11726" i="75"/>
  <c r="A11725" i="75"/>
  <c r="A11724" i="75"/>
  <c r="A11723" i="75"/>
  <c r="A11722" i="75"/>
  <c r="A11721" i="75"/>
  <c r="A11720" i="75"/>
  <c r="A11719" i="75"/>
  <c r="A11718" i="75"/>
  <c r="A11717" i="75"/>
  <c r="A11716" i="75"/>
  <c r="A11715" i="75"/>
  <c r="A11714" i="75"/>
  <c r="A11713" i="75"/>
  <c r="A11712" i="75"/>
  <c r="A11711" i="75"/>
  <c r="A11710" i="75"/>
  <c r="A11709" i="75"/>
  <c r="A11708" i="75"/>
  <c r="A11707" i="75"/>
  <c r="A11706" i="75"/>
  <c r="A11705" i="75"/>
  <c r="A11704" i="75"/>
  <c r="A11703" i="75"/>
  <c r="A11702" i="75"/>
  <c r="A11701" i="75"/>
  <c r="A11700" i="75"/>
  <c r="A11699" i="75"/>
  <c r="A11698" i="75"/>
  <c r="A11697" i="75"/>
  <c r="A11696" i="75"/>
  <c r="A11695" i="75"/>
  <c r="A11694" i="75"/>
  <c r="A11693" i="75"/>
  <c r="A11692" i="75"/>
  <c r="A11691" i="75"/>
  <c r="A11690" i="75"/>
  <c r="A11689" i="75"/>
  <c r="A11688" i="75"/>
  <c r="A11687" i="75"/>
  <c r="A11686" i="75"/>
  <c r="A11685" i="75"/>
  <c r="A11684" i="75"/>
  <c r="A11683" i="75"/>
  <c r="A11682" i="75"/>
  <c r="A11681" i="75"/>
  <c r="A11680" i="75"/>
  <c r="A11660" i="75"/>
  <c r="A11661" i="75"/>
  <c r="A11662" i="75"/>
  <c r="A11663" i="75"/>
  <c r="A11664" i="75"/>
  <c r="A11665" i="75"/>
  <c r="A11666" i="75"/>
  <c r="A11667" i="75"/>
  <c r="A11668" i="75"/>
  <c r="A11669" i="75"/>
  <c r="A11670" i="75"/>
  <c r="A11671" i="75"/>
  <c r="A11672" i="75"/>
  <c r="A11673" i="75"/>
  <c r="A11674" i="75"/>
  <c r="A11675" i="75"/>
  <c r="A11676" i="75"/>
  <c r="A11677" i="75"/>
  <c r="A11678" i="75"/>
  <c r="A11679" i="75"/>
  <c r="A11499" i="75"/>
  <c r="A11500" i="75"/>
  <c r="A11501" i="75"/>
  <c r="A11502" i="75"/>
  <c r="A11503" i="75"/>
  <c r="A11504" i="75"/>
  <c r="A11505" i="75"/>
  <c r="A11506" i="75"/>
  <c r="A11507" i="75"/>
  <c r="A11508" i="75"/>
  <c r="A11509" i="75"/>
  <c r="A11510" i="75"/>
  <c r="A11511" i="75"/>
  <c r="A11512" i="75"/>
  <c r="A11513" i="75"/>
  <c r="A11514" i="75"/>
  <c r="A11515" i="75"/>
  <c r="A11516" i="75"/>
  <c r="A11517" i="75"/>
  <c r="A11518" i="75"/>
  <c r="A11519" i="75"/>
  <c r="A11520" i="75"/>
  <c r="A11521" i="75"/>
  <c r="A11522" i="75"/>
  <c r="A11523" i="75"/>
  <c r="A11524" i="75"/>
  <c r="A11525" i="75"/>
  <c r="A11526" i="75"/>
  <c r="A11527" i="75"/>
  <c r="A11528" i="75"/>
  <c r="A11529" i="75"/>
  <c r="A11530" i="75"/>
  <c r="A11531" i="75"/>
  <c r="A11532" i="75"/>
  <c r="A11533" i="75"/>
  <c r="A11534" i="75"/>
  <c r="A11535" i="75"/>
  <c r="A11536" i="75"/>
  <c r="A11537" i="75"/>
  <c r="A11538" i="75"/>
  <c r="A11539" i="75"/>
  <c r="A11540" i="75"/>
  <c r="A11541" i="75"/>
  <c r="A11542" i="75"/>
  <c r="A11543" i="75"/>
  <c r="A11544" i="75"/>
  <c r="A11545" i="75"/>
  <c r="A11546" i="75"/>
  <c r="A11547" i="75"/>
  <c r="A11548" i="75"/>
  <c r="A11549" i="75"/>
  <c r="A11550" i="75"/>
  <c r="A11551" i="75"/>
  <c r="A11552" i="75"/>
  <c r="A11553" i="75"/>
  <c r="A11554" i="75"/>
  <c r="A11555" i="75"/>
  <c r="A11556" i="75"/>
  <c r="A11557" i="75"/>
  <c r="A11558" i="75"/>
  <c r="A11559" i="75"/>
  <c r="A11560" i="75"/>
  <c r="A11561" i="75"/>
  <c r="A11562" i="75"/>
  <c r="A11563" i="75"/>
  <c r="A11564" i="75"/>
  <c r="A11565" i="75"/>
  <c r="A11566" i="75"/>
  <c r="A11567" i="75"/>
  <c r="A11568" i="75"/>
  <c r="A11569" i="75"/>
  <c r="A11570" i="75"/>
  <c r="A11571" i="75"/>
  <c r="A11572" i="75"/>
  <c r="A11573" i="75"/>
  <c r="A11574" i="75"/>
  <c r="A11575" i="75"/>
  <c r="A11576" i="75"/>
  <c r="A11577" i="75"/>
  <c r="A11578" i="75"/>
  <c r="A11579" i="75"/>
  <c r="A11580" i="75"/>
  <c r="A11581" i="75"/>
  <c r="A11582" i="75"/>
  <c r="A11583" i="75"/>
  <c r="A11584" i="75"/>
  <c r="A11585" i="75"/>
  <c r="A11586" i="75"/>
  <c r="A11587" i="75"/>
  <c r="A11588" i="75"/>
  <c r="A11589" i="75"/>
  <c r="A11590" i="75"/>
  <c r="A11591" i="75"/>
  <c r="A11592" i="75"/>
  <c r="A11593" i="75"/>
  <c r="A11594" i="75"/>
  <c r="A11595" i="75"/>
  <c r="A11596" i="75"/>
  <c r="A11597" i="75"/>
  <c r="A11598" i="75"/>
  <c r="A11599" i="75"/>
  <c r="A11600" i="75"/>
  <c r="A11601" i="75"/>
  <c r="A11602" i="75"/>
  <c r="A11603" i="75"/>
  <c r="A11604" i="75"/>
  <c r="A11605" i="75"/>
  <c r="A11606" i="75"/>
  <c r="A11607" i="75"/>
  <c r="A11608" i="75"/>
  <c r="A11609" i="75"/>
  <c r="A11610" i="75"/>
  <c r="A11611" i="75"/>
  <c r="A11612" i="75"/>
  <c r="A11613" i="75"/>
  <c r="A11614" i="75"/>
  <c r="A11615" i="75"/>
  <c r="A11616" i="75"/>
  <c r="A11617" i="75"/>
  <c r="A11618" i="75"/>
  <c r="A11619" i="75"/>
  <c r="A11620" i="75"/>
  <c r="A11621" i="75"/>
  <c r="A11622" i="75"/>
  <c r="A11623" i="75"/>
  <c r="A11624" i="75"/>
  <c r="A11625" i="75"/>
  <c r="A11626" i="75"/>
  <c r="A11627" i="75"/>
  <c r="A11628" i="75"/>
  <c r="A11629" i="75"/>
  <c r="A11630" i="75"/>
  <c r="A11631" i="75"/>
  <c r="A11632" i="75"/>
  <c r="A11633" i="75"/>
  <c r="A11634" i="75"/>
  <c r="A11635" i="75"/>
  <c r="A11636" i="75"/>
  <c r="A11637" i="75"/>
  <c r="A11638" i="75"/>
  <c r="A11639" i="75"/>
  <c r="A11640" i="75"/>
  <c r="A11641" i="75"/>
  <c r="A11642" i="75"/>
  <c r="A11643" i="75"/>
  <c r="A11644" i="75"/>
  <c r="A11645" i="75"/>
  <c r="A11646" i="75"/>
  <c r="A11647" i="75"/>
  <c r="A11648" i="75"/>
  <c r="A11649" i="75"/>
  <c r="A11650" i="75"/>
  <c r="A11651" i="75"/>
  <c r="A11652" i="75"/>
  <c r="A11653" i="75"/>
  <c r="A11654" i="75"/>
  <c r="A11655" i="75"/>
  <c r="A11656" i="75"/>
  <c r="A11657" i="75"/>
  <c r="A11658" i="75"/>
  <c r="A11659" i="75"/>
  <c r="A11498" i="75"/>
  <c r="A11497" i="75"/>
  <c r="A11496" i="75"/>
  <c r="X21" i="59"/>
  <c r="W21" i="59"/>
  <c r="V21" i="59"/>
  <c r="U21" i="59"/>
  <c r="T21" i="59"/>
  <c r="S21" i="59"/>
  <c r="R21" i="59"/>
  <c r="Q21" i="59"/>
  <c r="P21" i="59"/>
  <c r="X21" i="58"/>
  <c r="W21" i="58"/>
  <c r="V21" i="58"/>
  <c r="U21" i="58"/>
  <c r="T21" i="58"/>
  <c r="S21" i="58"/>
  <c r="R21" i="58"/>
  <c r="Q21" i="58"/>
  <c r="P21" i="58"/>
  <c r="Q21" i="57"/>
  <c r="R21" i="57"/>
  <c r="S21" i="57"/>
  <c r="T21" i="57"/>
  <c r="U21" i="57"/>
  <c r="V21" i="57"/>
  <c r="W21" i="57"/>
  <c r="X21" i="57"/>
  <c r="P21" i="57"/>
  <c r="A11375" i="75"/>
  <c r="A11374" i="75"/>
  <c r="A11373" i="75"/>
  <c r="A11372" i="75"/>
  <c r="A11371" i="75"/>
  <c r="A11370" i="75"/>
  <c r="A11369" i="75"/>
  <c r="A11368" i="75"/>
  <c r="A11367" i="75"/>
  <c r="A11366" i="75"/>
  <c r="A11365" i="75"/>
  <c r="A11364" i="75"/>
  <c r="A11363" i="75"/>
  <c r="A11362" i="75"/>
  <c r="A11361" i="75"/>
  <c r="A11360" i="75"/>
  <c r="A11359" i="75"/>
  <c r="A11358" i="75"/>
  <c r="A11357" i="75"/>
  <c r="A11356" i="75"/>
  <c r="A11355" i="75"/>
  <c r="A11354" i="75"/>
  <c r="A11353" i="75"/>
  <c r="A11352" i="75"/>
  <c r="A11351" i="75"/>
  <c r="A11350" i="75"/>
  <c r="A11349" i="75"/>
  <c r="A11348" i="75"/>
  <c r="A11347" i="75"/>
  <c r="A11346" i="75"/>
  <c r="A11345" i="75"/>
  <c r="A11344" i="75"/>
  <c r="A11343" i="75"/>
  <c r="A11342" i="75"/>
  <c r="A11341" i="75"/>
  <c r="A11340" i="75"/>
  <c r="A11339" i="75"/>
  <c r="A11338" i="75"/>
  <c r="A11337" i="75"/>
  <c r="A11336" i="75"/>
  <c r="A11335" i="75"/>
  <c r="A11334" i="75"/>
  <c r="A11333" i="75"/>
  <c r="A11332" i="75"/>
  <c r="A11331" i="75"/>
  <c r="A11330" i="75"/>
  <c r="A11329" i="75"/>
  <c r="A11328" i="75"/>
  <c r="A11327" i="75"/>
  <c r="A11326" i="75"/>
  <c r="A11325" i="75"/>
  <c r="A11324" i="75"/>
  <c r="A11323" i="75"/>
  <c r="A11322" i="75"/>
  <c r="A11321" i="75"/>
  <c r="A11320" i="75"/>
  <c r="A11319" i="75"/>
  <c r="A11318" i="75"/>
  <c r="A11317" i="75"/>
  <c r="A11316" i="75"/>
  <c r="A11315" i="75"/>
  <c r="A11314" i="75"/>
  <c r="A11313" i="75"/>
  <c r="A11312" i="75"/>
  <c r="A11311" i="75"/>
  <c r="A11310" i="75"/>
  <c r="A11309" i="75"/>
  <c r="A11308" i="75"/>
  <c r="A11307" i="75"/>
  <c r="A11306" i="75"/>
  <c r="A11305" i="75"/>
  <c r="A11304" i="75"/>
  <c r="A11303" i="75"/>
  <c r="A11302" i="75"/>
  <c r="A11301" i="75"/>
  <c r="A11300" i="75"/>
  <c r="A11299" i="75"/>
  <c r="A11298" i="75"/>
  <c r="A11297" i="75"/>
  <c r="A11296" i="75"/>
  <c r="A11295" i="75"/>
  <c r="A11294" i="75"/>
  <c r="A11293" i="75"/>
  <c r="A11292" i="75"/>
  <c r="A11291" i="75"/>
  <c r="A11290" i="75"/>
  <c r="A11289" i="75"/>
  <c r="A11288" i="75"/>
  <c r="A11287" i="75"/>
  <c r="A11286" i="75"/>
  <c r="A11285" i="75"/>
  <c r="A11284" i="75"/>
  <c r="A11283" i="75"/>
  <c r="A11282" i="75"/>
  <c r="A11281" i="75"/>
  <c r="A11280" i="75"/>
  <c r="A11279" i="75"/>
  <c r="A11278" i="75"/>
  <c r="A11277" i="75"/>
  <c r="A11276" i="75"/>
  <c r="A11275" i="75"/>
  <c r="A11274" i="75"/>
  <c r="A11273" i="75"/>
  <c r="A11272" i="75"/>
  <c r="A11271" i="75"/>
  <c r="A11270" i="75"/>
  <c r="A11269" i="75"/>
  <c r="A11268" i="75"/>
  <c r="A11267" i="75"/>
  <c r="A11266" i="75"/>
  <c r="A11265" i="75"/>
  <c r="A11264" i="75"/>
  <c r="A11263" i="75"/>
  <c r="A11262" i="75"/>
  <c r="A11261" i="75"/>
  <c r="A11260" i="75"/>
  <c r="A11259" i="75"/>
  <c r="A11258" i="75"/>
  <c r="A11257" i="75"/>
  <c r="A11256" i="75"/>
  <c r="A11255" i="75"/>
  <c r="A11254" i="75"/>
  <c r="A11253" i="75"/>
  <c r="A11252" i="75"/>
  <c r="A11251" i="75"/>
  <c r="A11250" i="75"/>
  <c r="A11249" i="75"/>
  <c r="A11248" i="75"/>
  <c r="A11247" i="75"/>
  <c r="A11246" i="75"/>
  <c r="A11245" i="75"/>
  <c r="A11244" i="75"/>
  <c r="A11243" i="75"/>
  <c r="A11242" i="75"/>
  <c r="A11241" i="75"/>
  <c r="A11240" i="75"/>
  <c r="A11239" i="75"/>
  <c r="A11238" i="75"/>
  <c r="A11237" i="75"/>
  <c r="A11236" i="75"/>
  <c r="A11235" i="75"/>
  <c r="A11234" i="75"/>
  <c r="A11233" i="75"/>
  <c r="A11232" i="75"/>
  <c r="A11231" i="75"/>
  <c r="A11230" i="75"/>
  <c r="A11229" i="75"/>
  <c r="A11228" i="75"/>
  <c r="A11227" i="75"/>
  <c r="A11226" i="75"/>
  <c r="A11225" i="75"/>
  <c r="A11224" i="75"/>
  <c r="A11223" i="75"/>
  <c r="A11222" i="75"/>
  <c r="A11221" i="75"/>
  <c r="A11220" i="75"/>
  <c r="A11219" i="75"/>
  <c r="A11218" i="75"/>
  <c r="A11217" i="75"/>
  <c r="A11216" i="75"/>
  <c r="A11215" i="75"/>
  <c r="A11214" i="75"/>
  <c r="A11213" i="75"/>
  <c r="A11212" i="75"/>
  <c r="A11211" i="75"/>
  <c r="A11210" i="75"/>
  <c r="A11209" i="75"/>
  <c r="A11208" i="75"/>
  <c r="A11207" i="75"/>
  <c r="A11206" i="75"/>
  <c r="A11205" i="75"/>
  <c r="A11204" i="75"/>
  <c r="A11203" i="75"/>
  <c r="A11202" i="75"/>
  <c r="A11201" i="75"/>
  <c r="A11200" i="75"/>
  <c r="A11199" i="75"/>
  <c r="A11198" i="75"/>
  <c r="A11197" i="75"/>
  <c r="A11196" i="75"/>
  <c r="A11195" i="75"/>
  <c r="A11194" i="75"/>
  <c r="A11193" i="75"/>
  <c r="A11192" i="75"/>
  <c r="A11191" i="75"/>
  <c r="A11190" i="75"/>
  <c r="A11189" i="75"/>
  <c r="A11188" i="75"/>
  <c r="A11187" i="75"/>
  <c r="A11186" i="75"/>
  <c r="A11185" i="75"/>
  <c r="A11184" i="75"/>
  <c r="A11183" i="75"/>
  <c r="A11182" i="75"/>
  <c r="A11181" i="75"/>
  <c r="A11180" i="75"/>
  <c r="A11179" i="75"/>
  <c r="A11178" i="75"/>
  <c r="A11177" i="75"/>
  <c r="A11176" i="75"/>
  <c r="A11175" i="75"/>
  <c r="A11174" i="75"/>
  <c r="A11173" i="75"/>
  <c r="A11172" i="75"/>
  <c r="A11171" i="75"/>
  <c r="A11170" i="75"/>
  <c r="A11169" i="75"/>
  <c r="A11168" i="75"/>
  <c r="A11167" i="75"/>
  <c r="A11166" i="75"/>
  <c r="A11165" i="75"/>
  <c r="A11164" i="75"/>
  <c r="A11163" i="75"/>
  <c r="A11162" i="75"/>
  <c r="A11161" i="75"/>
  <c r="A11160" i="75"/>
  <c r="A11159" i="75"/>
  <c r="A11158" i="75"/>
  <c r="A11157" i="75"/>
  <c r="A11156" i="75"/>
  <c r="A11155" i="75"/>
  <c r="A11154" i="75"/>
  <c r="A11153" i="75"/>
  <c r="A11152" i="75"/>
  <c r="A11151" i="75"/>
  <c r="A11150" i="75"/>
  <c r="A11149" i="75"/>
  <c r="A11148" i="75"/>
  <c r="A11147" i="75"/>
  <c r="A11146" i="75"/>
  <c r="A11145" i="75"/>
  <c r="A11144" i="75"/>
  <c r="A11143" i="75"/>
  <c r="A11142" i="75"/>
  <c r="A11141" i="75"/>
  <c r="A11140" i="75"/>
  <c r="A11139" i="75"/>
  <c r="A11138" i="75"/>
  <c r="A11137" i="75"/>
  <c r="A11136" i="75"/>
  <c r="A11135" i="75"/>
  <c r="A11134" i="75"/>
  <c r="A11133" i="75"/>
  <c r="A11132" i="75"/>
  <c r="A11131" i="75"/>
  <c r="A11130" i="75"/>
  <c r="A11129" i="75"/>
  <c r="A11128" i="75"/>
  <c r="A11127" i="75"/>
  <c r="A11126" i="75"/>
  <c r="A11125" i="75"/>
  <c r="A11124" i="75"/>
  <c r="A11123" i="75"/>
  <c r="A11122" i="75"/>
  <c r="A11121" i="75"/>
  <c r="A11120" i="75"/>
  <c r="A11119" i="75"/>
  <c r="A11118" i="75"/>
  <c r="A11117" i="75"/>
  <c r="A11116" i="75"/>
  <c r="A11115" i="75"/>
  <c r="A11114" i="75"/>
  <c r="A11113" i="75"/>
  <c r="A11112" i="75"/>
  <c r="A11111" i="75"/>
  <c r="A11110" i="75"/>
  <c r="A11109" i="75"/>
  <c r="A11108" i="75"/>
  <c r="A11107" i="75"/>
  <c r="A11106" i="75"/>
  <c r="A11105" i="75"/>
  <c r="A11104" i="75"/>
  <c r="A11103" i="75"/>
  <c r="A11102" i="75"/>
  <c r="A11101" i="75"/>
  <c r="A11100" i="75"/>
  <c r="A11099" i="75"/>
  <c r="A11098" i="75"/>
  <c r="A11097" i="75"/>
  <c r="A11096" i="75"/>
  <c r="A11095" i="75"/>
  <c r="A11094" i="75"/>
  <c r="A11093" i="75"/>
  <c r="A11092" i="75"/>
  <c r="A11091" i="75"/>
  <c r="A11090" i="75"/>
  <c r="A11089" i="75"/>
  <c r="A11088" i="75"/>
  <c r="A11087" i="75"/>
  <c r="A11086" i="75"/>
  <c r="A11085" i="75"/>
  <c r="A11084" i="75"/>
  <c r="A11083" i="75"/>
  <c r="A11082" i="75"/>
  <c r="A11081" i="75"/>
  <c r="A11080" i="75"/>
  <c r="A11079" i="75"/>
  <c r="A11078" i="75"/>
  <c r="A11077" i="75"/>
  <c r="A11076" i="75"/>
  <c r="A11075" i="75"/>
  <c r="A11074" i="75"/>
  <c r="A11073" i="75"/>
  <c r="A11072" i="75"/>
  <c r="A11071" i="75"/>
  <c r="A11070" i="75"/>
  <c r="A11069" i="75"/>
  <c r="A11068" i="75"/>
  <c r="A11067" i="75"/>
  <c r="A11066" i="75"/>
  <c r="A11065" i="75"/>
  <c r="A11064" i="75"/>
  <c r="A11063" i="75"/>
  <c r="A11062" i="75"/>
  <c r="A11061" i="75"/>
  <c r="A11060" i="75"/>
  <c r="A11059" i="75"/>
  <c r="A11058" i="75"/>
  <c r="A11057" i="75"/>
  <c r="A11056" i="75"/>
  <c r="A11055" i="75"/>
  <c r="A11054" i="75"/>
  <c r="A11053" i="75"/>
  <c r="A11052" i="75"/>
  <c r="A11051" i="75"/>
  <c r="A11050" i="75"/>
  <c r="A11049" i="75"/>
  <c r="A11048" i="75"/>
  <c r="A11047" i="75"/>
  <c r="A11046" i="75"/>
  <c r="A11045" i="75"/>
  <c r="A11044" i="75"/>
  <c r="A11043" i="75"/>
  <c r="A11042" i="75"/>
  <c r="A11041" i="75"/>
  <c r="A11040" i="75"/>
  <c r="A11039" i="75"/>
  <c r="A11038" i="75"/>
  <c r="A11037" i="75"/>
  <c r="A11036" i="75"/>
  <c r="A11035" i="75"/>
  <c r="A11034" i="75"/>
  <c r="A11033" i="75"/>
  <c r="A11032" i="75"/>
  <c r="A11031" i="75"/>
  <c r="A11030" i="75"/>
  <c r="A11029" i="75"/>
  <c r="A11028" i="75"/>
  <c r="A11027" i="75"/>
  <c r="A11026" i="75"/>
  <c r="A11025" i="75"/>
  <c r="A11024" i="75"/>
  <c r="A11023" i="75"/>
  <c r="A11022" i="75"/>
  <c r="A11021" i="75"/>
  <c r="A11020" i="75"/>
  <c r="A11019" i="75"/>
  <c r="A11018" i="75"/>
  <c r="A11017" i="75"/>
  <c r="A11016" i="75"/>
  <c r="A11015" i="75"/>
  <c r="A11014" i="75"/>
  <c r="A11013" i="75"/>
  <c r="A11012" i="75"/>
  <c r="A11011" i="75"/>
  <c r="A11010" i="75"/>
  <c r="A11009" i="75"/>
  <c r="A11008" i="75"/>
  <c r="A11007" i="75"/>
  <c r="A11006" i="75"/>
  <c r="A11005" i="75"/>
  <c r="A11004" i="75"/>
  <c r="A11003" i="75"/>
  <c r="A11002" i="75"/>
  <c r="A11001" i="75"/>
  <c r="A11000" i="75"/>
  <c r="A10999" i="75"/>
  <c r="A10998" i="75"/>
  <c r="A10997" i="75"/>
  <c r="A10996" i="75"/>
  <c r="A10995" i="75"/>
  <c r="A10994" i="75"/>
  <c r="A10993" i="75"/>
  <c r="A10992" i="75"/>
  <c r="A10991" i="75"/>
  <c r="A10990" i="75"/>
  <c r="A10989" i="75"/>
  <c r="A10988" i="75"/>
  <c r="A10987" i="75"/>
  <c r="A10986" i="75"/>
  <c r="A10985" i="75"/>
  <c r="A10984" i="75"/>
  <c r="A10983" i="75"/>
  <c r="A10982" i="75"/>
  <c r="A10981" i="75"/>
  <c r="A10980" i="75"/>
  <c r="A10979" i="75"/>
  <c r="A10978" i="75"/>
  <c r="A10977" i="75"/>
  <c r="A10976" i="75"/>
  <c r="A10975" i="75"/>
  <c r="A10974" i="75"/>
  <c r="A10973" i="75"/>
  <c r="A10972" i="75"/>
  <c r="A10971" i="75"/>
  <c r="A10970" i="75"/>
  <c r="A10969" i="75"/>
  <c r="A10968" i="75"/>
  <c r="A10967" i="75"/>
  <c r="A10966" i="75"/>
  <c r="A10965" i="75"/>
  <c r="A10964" i="75"/>
  <c r="A10963" i="75"/>
  <c r="A10962" i="75"/>
  <c r="A10961" i="75"/>
  <c r="A10960" i="75"/>
  <c r="A10959" i="75"/>
  <c r="A10958" i="75"/>
  <c r="A10957" i="75"/>
  <c r="A10956" i="75"/>
  <c r="A10955" i="75"/>
  <c r="A10954" i="75"/>
  <c r="A10953" i="75"/>
  <c r="A10952" i="75"/>
  <c r="A10951" i="75"/>
  <c r="A10950" i="75"/>
  <c r="A10949" i="75"/>
  <c r="A10948" i="75"/>
  <c r="A10947" i="75"/>
  <c r="A10946" i="75"/>
  <c r="A10945" i="75"/>
  <c r="A10944" i="75"/>
  <c r="A10943" i="75"/>
  <c r="A10942" i="75"/>
  <c r="A10941" i="75"/>
  <c r="A10940" i="75"/>
  <c r="A10939" i="75"/>
  <c r="A10938" i="75"/>
  <c r="A10937" i="75"/>
  <c r="A10936" i="75"/>
  <c r="A10935" i="75"/>
  <c r="A10934" i="75"/>
  <c r="A10933" i="75"/>
  <c r="A10932" i="75"/>
  <c r="A10931" i="75"/>
  <c r="A10930" i="75"/>
  <c r="A10929" i="75"/>
  <c r="A10928" i="75"/>
  <c r="A10927" i="75"/>
  <c r="A10926" i="75"/>
  <c r="A10925" i="75"/>
  <c r="A10924" i="75"/>
  <c r="A10923" i="75"/>
  <c r="A10922" i="75"/>
  <c r="A10921" i="75"/>
  <c r="A10920" i="75"/>
  <c r="A10919" i="75"/>
  <c r="A10918" i="75"/>
  <c r="A10917" i="75"/>
  <c r="A10916" i="75"/>
  <c r="A10915" i="75"/>
  <c r="A10914" i="75"/>
  <c r="A10913" i="75"/>
  <c r="A10912" i="75"/>
  <c r="A10911" i="75"/>
  <c r="A10910" i="75"/>
  <c r="A10909" i="75"/>
  <c r="A10908" i="75"/>
  <c r="A10907" i="75"/>
  <c r="A10906" i="75"/>
  <c r="A10905" i="75"/>
  <c r="A10904" i="75"/>
  <c r="A10903" i="75"/>
  <c r="A10902" i="75"/>
  <c r="A10901" i="75"/>
  <c r="A10900" i="75"/>
  <c r="A10899" i="75"/>
  <c r="A10898" i="75"/>
  <c r="A10897" i="75"/>
  <c r="A10896" i="75"/>
  <c r="A10895" i="75"/>
  <c r="A10894" i="75"/>
  <c r="A10893" i="75"/>
  <c r="A10892" i="75"/>
  <c r="A10891" i="75"/>
  <c r="A10890" i="75"/>
  <c r="A10889" i="75"/>
  <c r="A10888" i="75"/>
  <c r="A10887" i="75"/>
  <c r="A10886" i="75"/>
  <c r="A10885" i="75"/>
  <c r="A10884" i="75"/>
  <c r="A10883" i="75"/>
  <c r="A10882" i="75"/>
  <c r="A10881" i="75"/>
  <c r="A10760" i="75"/>
  <c r="A10759" i="75"/>
  <c r="A10758" i="75"/>
  <c r="A10757" i="75"/>
  <c r="A10756" i="75"/>
  <c r="A10755" i="75"/>
  <c r="A10754" i="75"/>
  <c r="A10753" i="75"/>
  <c r="A10752" i="75"/>
  <c r="A10751" i="75"/>
  <c r="A10750" i="75"/>
  <c r="A10749" i="75"/>
  <c r="A10748" i="75"/>
  <c r="A10747" i="75"/>
  <c r="A10746" i="75"/>
  <c r="A10745" i="75"/>
  <c r="A10744" i="75"/>
  <c r="A10743" i="75"/>
  <c r="A10742" i="75"/>
  <c r="A10741" i="75"/>
  <c r="A10740" i="75"/>
  <c r="A10739" i="75"/>
  <c r="A10738" i="75"/>
  <c r="A10737" i="75"/>
  <c r="A10736" i="75"/>
  <c r="A10735" i="75"/>
  <c r="A10734" i="75"/>
  <c r="A10733" i="75"/>
  <c r="A10732" i="75"/>
  <c r="A10731" i="75"/>
  <c r="A10730" i="75"/>
  <c r="A10729" i="75"/>
  <c r="A10728" i="75"/>
  <c r="A10727" i="75"/>
  <c r="A10726" i="75"/>
  <c r="A10725" i="75"/>
  <c r="A10724" i="75"/>
  <c r="A10723" i="75"/>
  <c r="A10722" i="75"/>
  <c r="A10721" i="75"/>
  <c r="A10720" i="75"/>
  <c r="A10719" i="75"/>
  <c r="A10718" i="75"/>
  <c r="A10717" i="75"/>
  <c r="A10716" i="75"/>
  <c r="A10715" i="75"/>
  <c r="A10714" i="75"/>
  <c r="A10713" i="75"/>
  <c r="A10712" i="75"/>
  <c r="A10711" i="75"/>
  <c r="A10710" i="75"/>
  <c r="A10709" i="75"/>
  <c r="A10708" i="75"/>
  <c r="A10707" i="75"/>
  <c r="A10706" i="75"/>
  <c r="A10705" i="75"/>
  <c r="A10704" i="75"/>
  <c r="A10703" i="75"/>
  <c r="A10702" i="75"/>
  <c r="A10701" i="75"/>
  <c r="A10700" i="75"/>
  <c r="A10699" i="75"/>
  <c r="A10698" i="75"/>
  <c r="A10697" i="75"/>
  <c r="A10696" i="75"/>
  <c r="A10695" i="75"/>
  <c r="A10694" i="75"/>
  <c r="A10693" i="75"/>
  <c r="A10692" i="75"/>
  <c r="A10691" i="75"/>
  <c r="A10690" i="75"/>
  <c r="A10689" i="75"/>
  <c r="A10688" i="75"/>
  <c r="A10687" i="75"/>
  <c r="A10686" i="75"/>
  <c r="A10685" i="75"/>
  <c r="A10684" i="75"/>
  <c r="A10683" i="75"/>
  <c r="A10682" i="75"/>
  <c r="A10681" i="75"/>
  <c r="A10680" i="75"/>
  <c r="A10679" i="75"/>
  <c r="A10678" i="75"/>
  <c r="A10677" i="75"/>
  <c r="A10676" i="75"/>
  <c r="A10675" i="75"/>
  <c r="A10674" i="75"/>
  <c r="A10673" i="75"/>
  <c r="A10672" i="75"/>
  <c r="A10671" i="75"/>
  <c r="A10670" i="75"/>
  <c r="A10669" i="75"/>
  <c r="A10668" i="75"/>
  <c r="A10667" i="75"/>
  <c r="A10666" i="75"/>
  <c r="A10665" i="75"/>
  <c r="A10664" i="75"/>
  <c r="A10663" i="75"/>
  <c r="A10662" i="75"/>
  <c r="A10661" i="75"/>
  <c r="A10660" i="75"/>
  <c r="A10659" i="75"/>
  <c r="A10658" i="75"/>
  <c r="A10657" i="75"/>
  <c r="A10656" i="75"/>
  <c r="A10655" i="75"/>
  <c r="A10654" i="75"/>
  <c r="A10653" i="75"/>
  <c r="A10652" i="75"/>
  <c r="A10651" i="75"/>
  <c r="A10650" i="75"/>
  <c r="A10649" i="75"/>
  <c r="A10648" i="75"/>
  <c r="A10647" i="75"/>
  <c r="A10646" i="75"/>
  <c r="A10645" i="75"/>
  <c r="A10644" i="75"/>
  <c r="A10643" i="75"/>
  <c r="A10642" i="75"/>
  <c r="A10641" i="75"/>
  <c r="A10640" i="75"/>
  <c r="A10639" i="75"/>
  <c r="A10638" i="75"/>
  <c r="A10637" i="75"/>
  <c r="A10636" i="75"/>
  <c r="A10635" i="75"/>
  <c r="A10634" i="75"/>
  <c r="A10633" i="75"/>
  <c r="A10632" i="75"/>
  <c r="A10631" i="75"/>
  <c r="A10630" i="75"/>
  <c r="A10629" i="75"/>
  <c r="A10628" i="75"/>
  <c r="A10627" i="75"/>
  <c r="A10626" i="75"/>
  <c r="A10625" i="75"/>
  <c r="A10624" i="75"/>
  <c r="A10623" i="75"/>
  <c r="A10622" i="75"/>
  <c r="A10621" i="75"/>
  <c r="A10620" i="75"/>
  <c r="A10619" i="75"/>
  <c r="A10618" i="75"/>
  <c r="A10617" i="75"/>
  <c r="A10616" i="75"/>
  <c r="A10615" i="75"/>
  <c r="A10614" i="75"/>
  <c r="A10613" i="75"/>
  <c r="A10612" i="75"/>
  <c r="A10611" i="75"/>
  <c r="A10610" i="75"/>
  <c r="A10609" i="75"/>
  <c r="A10608" i="75"/>
  <c r="A10607" i="75"/>
  <c r="A10606" i="75"/>
  <c r="A10605" i="75"/>
  <c r="A10604" i="75"/>
  <c r="A10603" i="75"/>
  <c r="A10602" i="75"/>
  <c r="A10601" i="75"/>
  <c r="A10600" i="75"/>
  <c r="A10599" i="75"/>
  <c r="A10598" i="75"/>
  <c r="A10597" i="75"/>
  <c r="A10596" i="75"/>
  <c r="A10595" i="75"/>
  <c r="A10594" i="75"/>
  <c r="A10593" i="75"/>
  <c r="A10592" i="75"/>
  <c r="A10591" i="75"/>
  <c r="A10590" i="75"/>
  <c r="A10589" i="75"/>
  <c r="A10588" i="75"/>
  <c r="A10587" i="75"/>
  <c r="A10586" i="75"/>
  <c r="A10585" i="75"/>
  <c r="A10584" i="75"/>
  <c r="A10583" i="75"/>
  <c r="A10582" i="75"/>
  <c r="A10581" i="75"/>
  <c r="A10580" i="75"/>
  <c r="A10579" i="75"/>
  <c r="A10578" i="75"/>
  <c r="A10577" i="75"/>
  <c r="A10576" i="75"/>
  <c r="A10575" i="75"/>
  <c r="A10574" i="75"/>
  <c r="A10573" i="75"/>
  <c r="A10572" i="75"/>
  <c r="A10571" i="75"/>
  <c r="A10570" i="75"/>
  <c r="A10569" i="75"/>
  <c r="A10568" i="75"/>
  <c r="A10567" i="75"/>
  <c r="A10566" i="75"/>
  <c r="A10565" i="75"/>
  <c r="A10564" i="75"/>
  <c r="A10563" i="75"/>
  <c r="A10562" i="75"/>
  <c r="A10561" i="75"/>
  <c r="A10560" i="75"/>
  <c r="A10559" i="75"/>
  <c r="A10558" i="75"/>
  <c r="A10557" i="75"/>
  <c r="A10556" i="75"/>
  <c r="A10555" i="75"/>
  <c r="A10554" i="75"/>
  <c r="A10553" i="75"/>
  <c r="A10552" i="75"/>
  <c r="A10551" i="75"/>
  <c r="A10550" i="75"/>
  <c r="A10549" i="75"/>
  <c r="A10548" i="75"/>
  <c r="A10547" i="75"/>
  <c r="A10546" i="75"/>
  <c r="A10545" i="75"/>
  <c r="A10544" i="75"/>
  <c r="A10543" i="75"/>
  <c r="A10542" i="75"/>
  <c r="A10541" i="75"/>
  <c r="A10540" i="75"/>
  <c r="A10539" i="75"/>
  <c r="A10538" i="75"/>
  <c r="A10537" i="75"/>
  <c r="A10536" i="75"/>
  <c r="A10535" i="75"/>
  <c r="A10534" i="75"/>
  <c r="A10533" i="75"/>
  <c r="A10532" i="75"/>
  <c r="A10531" i="75"/>
  <c r="A10530" i="75"/>
  <c r="A10529" i="75"/>
  <c r="A10528" i="75"/>
  <c r="A10527" i="75"/>
  <c r="A10526" i="75"/>
  <c r="A10525" i="75"/>
  <c r="A10524" i="75"/>
  <c r="A10523" i="75"/>
  <c r="A10522" i="75"/>
  <c r="A10521" i="75"/>
  <c r="A10520" i="75"/>
  <c r="A10519" i="75"/>
  <c r="A10518" i="75"/>
  <c r="A10517" i="75"/>
  <c r="A10516" i="75"/>
  <c r="A10515" i="75"/>
  <c r="A10514" i="75"/>
  <c r="A10513" i="75"/>
  <c r="A10512" i="75"/>
  <c r="A10511" i="75"/>
  <c r="A10510" i="75"/>
  <c r="A10509" i="75"/>
  <c r="A10508" i="75"/>
  <c r="A10507" i="75"/>
  <c r="A10506" i="75"/>
  <c r="A10505" i="75"/>
  <c r="A10504" i="75"/>
  <c r="A10503" i="75"/>
  <c r="A10502" i="75"/>
  <c r="A10501" i="75"/>
  <c r="A10500" i="75"/>
  <c r="A10499" i="75"/>
  <c r="A10498" i="75"/>
  <c r="A10497" i="75"/>
  <c r="A10496" i="75"/>
  <c r="A10495" i="75"/>
  <c r="A10494" i="75"/>
  <c r="A10493" i="75"/>
  <c r="A10492" i="75"/>
  <c r="A10491" i="75"/>
  <c r="A10490" i="75"/>
  <c r="A10489" i="75"/>
  <c r="A10488" i="75"/>
  <c r="A10487" i="75"/>
  <c r="A10486" i="75"/>
  <c r="A10485" i="75"/>
  <c r="A10484" i="75"/>
  <c r="A10483" i="75"/>
  <c r="A10482" i="75"/>
  <c r="A10481" i="75"/>
  <c r="A10480" i="75"/>
  <c r="A10479" i="75"/>
  <c r="A10478" i="75"/>
  <c r="A10477" i="75"/>
  <c r="A10476" i="75"/>
  <c r="A10475" i="75"/>
  <c r="A10474" i="75"/>
  <c r="A10473" i="75"/>
  <c r="A10472" i="75"/>
  <c r="A10471" i="75"/>
  <c r="A10470" i="75"/>
  <c r="A10469" i="75"/>
  <c r="A10468" i="75"/>
  <c r="A10467" i="75"/>
  <c r="A10466" i="75"/>
  <c r="A10465" i="75"/>
  <c r="A10464" i="75"/>
  <c r="A10463" i="75"/>
  <c r="A10462" i="75"/>
  <c r="A10461" i="75"/>
  <c r="A10460" i="75"/>
  <c r="A10459" i="75"/>
  <c r="A10458" i="75"/>
  <c r="A10457" i="75"/>
  <c r="A10456" i="75"/>
  <c r="A10455" i="75"/>
  <c r="A10454" i="75"/>
  <c r="A10453" i="75"/>
  <c r="A10452" i="75"/>
  <c r="A10451" i="75"/>
  <c r="A10450" i="75"/>
  <c r="A10449" i="75"/>
  <c r="A10448" i="75"/>
  <c r="A10447" i="75"/>
  <c r="A10446" i="75"/>
  <c r="A10445" i="75"/>
  <c r="A10444" i="75"/>
  <c r="A10443" i="75"/>
  <c r="A10442" i="75"/>
  <c r="A10441" i="75"/>
  <c r="A10440" i="75"/>
  <c r="A10439" i="75"/>
  <c r="A10438" i="75"/>
  <c r="A10437" i="75"/>
  <c r="A10436" i="75"/>
  <c r="A10435" i="75"/>
  <c r="A10434" i="75"/>
  <c r="A10433" i="75"/>
  <c r="A10432" i="75"/>
  <c r="A10431" i="75"/>
  <c r="A10430" i="75"/>
  <c r="A10429" i="75"/>
  <c r="A10428" i="75"/>
  <c r="A10427" i="75"/>
  <c r="A10426" i="75"/>
  <c r="A10425" i="75"/>
  <c r="A10424" i="75"/>
  <c r="A10423" i="75"/>
  <c r="A10422" i="75"/>
  <c r="A10421" i="75"/>
  <c r="A10420" i="75"/>
  <c r="A10419" i="75"/>
  <c r="A10418" i="75"/>
  <c r="A10417" i="75"/>
  <c r="A10416" i="75"/>
  <c r="A10415" i="75"/>
  <c r="A10414" i="75"/>
  <c r="A10413" i="75"/>
  <c r="A10412" i="75"/>
  <c r="A10411" i="75"/>
  <c r="A10410" i="75"/>
  <c r="A10409" i="75"/>
  <c r="A10408" i="75"/>
  <c r="A10407" i="75"/>
  <c r="A10406" i="75"/>
  <c r="A10405" i="75"/>
  <c r="A10404" i="75"/>
  <c r="A10403" i="75"/>
  <c r="A10402" i="75"/>
  <c r="A10401" i="75"/>
  <c r="A10400" i="75"/>
  <c r="A10399" i="75"/>
  <c r="A10398" i="75"/>
  <c r="A10397" i="75"/>
  <c r="A10396" i="75"/>
  <c r="A10395" i="75"/>
  <c r="A10394" i="75"/>
  <c r="A10393" i="75"/>
  <c r="A10392" i="75"/>
  <c r="A10391" i="75"/>
  <c r="A10390" i="75"/>
  <c r="A10389" i="75"/>
  <c r="A10388" i="75"/>
  <c r="A10387" i="75"/>
  <c r="A10386" i="75"/>
  <c r="A10385" i="75"/>
  <c r="A10384" i="75"/>
  <c r="A10383" i="75"/>
  <c r="A10382" i="75"/>
  <c r="A10381" i="75"/>
  <c r="A10380" i="75"/>
  <c r="A10379" i="75"/>
  <c r="A10378" i="75"/>
  <c r="A10377" i="75"/>
  <c r="A10376" i="75"/>
  <c r="A10375" i="75"/>
  <c r="A10374" i="75"/>
  <c r="A10373" i="75"/>
  <c r="A10372" i="75"/>
  <c r="A10371" i="75"/>
  <c r="A10370" i="75"/>
  <c r="A10369" i="75"/>
  <c r="A10368" i="75"/>
  <c r="A10367" i="75"/>
  <c r="A10366" i="75"/>
  <c r="A10365" i="75"/>
  <c r="A10364" i="75"/>
  <c r="A10363" i="75"/>
  <c r="A10362" i="75"/>
  <c r="A10361" i="75"/>
  <c r="A10360" i="75"/>
  <c r="A10359" i="75"/>
  <c r="A10358" i="75"/>
  <c r="A10357" i="75"/>
  <c r="A10356" i="75"/>
  <c r="A10355" i="75"/>
  <c r="A10354" i="75"/>
  <c r="A10353" i="75"/>
  <c r="A10352" i="75"/>
  <c r="A10351" i="75"/>
  <c r="A10350" i="75"/>
  <c r="A10349" i="75"/>
  <c r="A10348" i="75"/>
  <c r="A10347" i="75"/>
  <c r="A10346" i="75"/>
  <c r="A10345" i="75"/>
  <c r="A10344" i="75"/>
  <c r="A10343" i="75"/>
  <c r="A10342" i="75"/>
  <c r="A10341" i="75"/>
  <c r="A10340" i="75"/>
  <c r="A10339" i="75"/>
  <c r="A10338" i="75"/>
  <c r="A10337" i="75"/>
  <c r="A10336" i="75"/>
  <c r="A10335" i="75"/>
  <c r="A10334" i="75"/>
  <c r="A10333" i="75"/>
  <c r="A10332" i="75"/>
  <c r="A10331" i="75"/>
  <c r="A10330" i="75"/>
  <c r="A10329" i="75"/>
  <c r="A10328" i="75"/>
  <c r="A10327" i="75"/>
  <c r="A10326" i="75"/>
  <c r="A10325" i="75"/>
  <c r="A10324" i="75"/>
  <c r="A10323" i="75"/>
  <c r="A10322" i="75"/>
  <c r="A10321" i="75"/>
  <c r="A10320" i="75"/>
  <c r="A10319" i="75"/>
  <c r="A10318" i="75"/>
  <c r="A10317" i="75"/>
  <c r="A10316" i="75"/>
  <c r="A10315" i="75"/>
  <c r="A10314" i="75"/>
  <c r="A10313" i="75"/>
  <c r="A10312" i="75"/>
  <c r="A10311" i="75"/>
  <c r="A10310" i="75"/>
  <c r="A10309" i="75"/>
  <c r="A10308" i="75"/>
  <c r="A10307" i="75"/>
  <c r="A10306" i="75"/>
  <c r="A10305" i="75"/>
  <c r="A10304" i="75"/>
  <c r="A10303" i="75"/>
  <c r="A10302" i="75"/>
  <c r="A10301" i="75"/>
  <c r="A10300" i="75"/>
  <c r="A10299" i="75"/>
  <c r="A10298" i="75"/>
  <c r="A10297" i="75"/>
  <c r="A10296" i="75"/>
  <c r="A10295" i="75"/>
  <c r="A10294" i="75"/>
  <c r="A10293" i="75"/>
  <c r="A10292" i="75"/>
  <c r="A10291" i="75"/>
  <c r="A10290" i="75"/>
  <c r="A10289" i="75"/>
  <c r="A10288" i="75"/>
  <c r="A10287" i="75"/>
  <c r="A10286" i="75"/>
  <c r="A10285" i="75"/>
  <c r="A10284" i="75"/>
  <c r="A10283" i="75"/>
  <c r="A10282" i="75"/>
  <c r="A10281" i="75"/>
  <c r="A10280" i="75"/>
  <c r="A10279" i="75"/>
  <c r="A10278" i="75"/>
  <c r="A10277" i="75"/>
  <c r="A10276" i="75"/>
  <c r="A10275" i="75"/>
  <c r="A10274" i="75"/>
  <c r="A10273" i="75"/>
  <c r="A10272" i="75"/>
  <c r="A10271" i="75"/>
  <c r="A10270" i="75"/>
  <c r="A10269" i="75"/>
  <c r="A10268" i="75"/>
  <c r="A10267" i="75"/>
  <c r="A10266" i="75"/>
  <c r="H14" i="75"/>
  <c r="H13" i="75"/>
  <c r="H12" i="75"/>
  <c r="H11" i="75"/>
  <c r="A9877" i="75"/>
  <c r="A9878" i="75"/>
  <c r="A9879" i="75"/>
  <c r="A9880" i="75"/>
  <c r="A9881" i="75"/>
  <c r="A9882" i="75"/>
  <c r="A9883" i="75"/>
  <c r="A9884" i="75"/>
  <c r="A9885" i="75"/>
  <c r="A9886" i="75"/>
  <c r="A9887" i="75"/>
  <c r="A9888" i="75"/>
  <c r="A9889" i="75"/>
  <c r="A9890" i="75"/>
  <c r="A9891" i="75"/>
  <c r="A9892" i="75"/>
  <c r="A9893" i="75"/>
  <c r="A9894" i="75"/>
  <c r="A9895" i="75"/>
  <c r="A9896" i="75"/>
  <c r="A9897" i="75"/>
  <c r="A9898" i="75"/>
  <c r="A9899" i="75"/>
  <c r="A9900" i="75"/>
  <c r="A9901" i="75"/>
  <c r="A9902" i="75"/>
  <c r="A9903" i="75"/>
  <c r="A9904" i="75"/>
  <c r="A9905" i="75"/>
  <c r="A9906" i="75"/>
  <c r="A9907" i="75"/>
  <c r="A9908" i="75"/>
  <c r="A9909" i="75"/>
  <c r="A9910" i="75"/>
  <c r="A9911" i="75"/>
  <c r="A9912" i="75"/>
  <c r="A9913" i="75"/>
  <c r="A9914" i="75"/>
  <c r="A9915" i="75"/>
  <c r="A9916" i="75"/>
  <c r="A9917" i="75"/>
  <c r="A9918" i="75"/>
  <c r="A9919" i="75"/>
  <c r="A9920" i="75"/>
  <c r="A9921" i="75"/>
  <c r="A9922" i="75"/>
  <c r="A9923" i="75"/>
  <c r="A9924" i="75"/>
  <c r="A9925" i="75"/>
  <c r="A9926" i="75"/>
  <c r="A9927" i="75"/>
  <c r="A9928" i="75"/>
  <c r="A9929" i="75"/>
  <c r="A9930" i="75"/>
  <c r="A9931" i="75"/>
  <c r="A9932" i="75"/>
  <c r="A9933" i="75"/>
  <c r="A9934" i="75"/>
  <c r="A9935" i="75"/>
  <c r="A9936" i="75"/>
  <c r="A9937" i="75"/>
  <c r="A9938" i="75"/>
  <c r="A9939" i="75"/>
  <c r="A9940" i="75"/>
  <c r="A9941" i="75"/>
  <c r="A9942" i="75"/>
  <c r="A9943" i="75"/>
  <c r="A9944" i="75"/>
  <c r="A9945" i="75"/>
  <c r="A9946" i="75"/>
  <c r="A9947" i="75"/>
  <c r="A9948" i="75"/>
  <c r="A9949" i="75"/>
  <c r="A9950" i="75"/>
  <c r="A9951" i="75"/>
  <c r="A9952" i="75"/>
  <c r="A9953" i="75"/>
  <c r="A9954" i="75"/>
  <c r="A9955" i="75"/>
  <c r="A9956" i="75"/>
  <c r="A9957" i="75"/>
  <c r="A9958" i="75"/>
  <c r="A9959" i="75"/>
  <c r="A9960" i="75"/>
  <c r="A9961" i="75"/>
  <c r="A9962" i="75"/>
  <c r="A9963" i="75"/>
  <c r="A9964" i="75"/>
  <c r="A9965" i="75"/>
  <c r="A9966" i="75"/>
  <c r="A9967" i="75"/>
  <c r="A9968" i="75"/>
  <c r="A9969" i="75"/>
  <c r="A9970" i="75"/>
  <c r="A9971" i="75"/>
  <c r="A9972" i="75"/>
  <c r="A9973" i="75"/>
  <c r="A9974" i="75"/>
  <c r="A9975" i="75"/>
  <c r="A9976" i="75"/>
  <c r="A9977" i="75"/>
  <c r="A9978" i="75"/>
  <c r="A9979" i="75"/>
  <c r="A9980" i="75"/>
  <c r="A9981" i="75"/>
  <c r="A9982" i="75"/>
  <c r="A9983" i="75"/>
  <c r="A9984" i="75"/>
  <c r="A9985" i="75"/>
  <c r="A9986" i="75"/>
  <c r="A9987" i="75"/>
  <c r="A9988" i="75"/>
  <c r="A9989" i="75"/>
  <c r="A9990" i="75"/>
  <c r="A9991" i="75"/>
  <c r="A9992" i="75"/>
  <c r="A9993" i="75"/>
  <c r="A9994" i="75"/>
  <c r="A9995" i="75"/>
  <c r="A9996" i="75"/>
  <c r="A9997" i="75"/>
  <c r="A9998" i="75"/>
  <c r="A9999" i="75"/>
  <c r="A10000" i="75"/>
  <c r="A10001" i="75"/>
  <c r="A10002" i="75"/>
  <c r="A10003" i="75"/>
  <c r="A10004" i="75"/>
  <c r="A10005" i="75"/>
  <c r="A10006" i="75"/>
  <c r="A10007" i="75"/>
  <c r="A10008" i="75"/>
  <c r="A10009" i="75"/>
  <c r="A10010" i="75"/>
  <c r="A10011" i="75"/>
  <c r="A10012" i="75"/>
  <c r="A10013" i="75"/>
  <c r="A10014" i="75"/>
  <c r="A10015" i="75"/>
  <c r="A10016" i="75"/>
  <c r="A10017" i="75"/>
  <c r="A10018" i="75"/>
  <c r="A10019" i="75"/>
  <c r="A10020" i="75"/>
  <c r="A10021" i="75"/>
  <c r="A10022" i="75"/>
  <c r="A10023" i="75"/>
  <c r="A10024" i="75"/>
  <c r="A10025" i="75"/>
  <c r="A10026" i="75"/>
  <c r="A10027" i="75"/>
  <c r="A10028" i="75"/>
  <c r="A10029" i="75"/>
  <c r="A10030" i="75"/>
  <c r="A10031" i="75"/>
  <c r="A10032" i="75"/>
  <c r="A10033" i="75"/>
  <c r="A10034" i="75"/>
  <c r="A10035" i="75"/>
  <c r="A10036" i="75"/>
  <c r="A10037" i="75"/>
  <c r="A10038" i="75"/>
  <c r="A10039" i="75"/>
  <c r="A10040" i="75"/>
  <c r="A10041" i="75"/>
  <c r="A10042" i="75"/>
  <c r="A10043" i="75"/>
  <c r="A10044" i="75"/>
  <c r="A10045" i="75"/>
  <c r="A10046" i="75"/>
  <c r="A10047" i="75"/>
  <c r="A10048" i="75"/>
  <c r="A10049" i="75"/>
  <c r="A10050" i="75"/>
  <c r="A10051" i="75"/>
  <c r="A10052" i="75"/>
  <c r="A10053" i="75"/>
  <c r="A10054" i="75"/>
  <c r="A10055" i="75"/>
  <c r="A10056" i="75"/>
  <c r="A10057" i="75"/>
  <c r="A10058" i="75"/>
  <c r="A10059" i="75"/>
  <c r="A10060" i="75"/>
  <c r="A10061" i="75"/>
  <c r="A10062" i="75"/>
  <c r="A10063" i="75"/>
  <c r="A10064" i="75"/>
  <c r="A10065" i="75"/>
  <c r="A10066" i="75"/>
  <c r="A10067" i="75"/>
  <c r="A10068" i="75"/>
  <c r="A10069" i="75"/>
  <c r="A10070" i="75"/>
  <c r="A10071" i="75"/>
  <c r="A10072" i="75"/>
  <c r="A10073" i="75"/>
  <c r="A10074" i="75"/>
  <c r="A10075" i="75"/>
  <c r="A10076" i="75"/>
  <c r="A10077" i="75"/>
  <c r="A10078" i="75"/>
  <c r="A10079" i="75"/>
  <c r="A10080" i="75"/>
  <c r="A10081" i="75"/>
  <c r="A10082" i="75"/>
  <c r="A10083" i="75"/>
  <c r="A10084" i="75"/>
  <c r="A10085" i="75"/>
  <c r="A10086" i="75"/>
  <c r="A10087" i="75"/>
  <c r="A10088" i="75"/>
  <c r="A10089" i="75"/>
  <c r="A10090" i="75"/>
  <c r="A10091" i="75"/>
  <c r="A10092" i="75"/>
  <c r="A10093" i="75"/>
  <c r="A10094" i="75"/>
  <c r="A10095" i="75"/>
  <c r="A10096" i="75"/>
  <c r="A10097" i="75"/>
  <c r="A10098" i="75"/>
  <c r="A10099" i="75"/>
  <c r="A10100" i="75"/>
  <c r="A10101" i="75"/>
  <c r="A10102" i="75"/>
  <c r="A10103" i="75"/>
  <c r="A10104" i="75"/>
  <c r="A10105" i="75"/>
  <c r="A10106" i="75"/>
  <c r="A10107" i="75"/>
  <c r="A10108" i="75"/>
  <c r="A10109" i="75"/>
  <c r="A10110" i="75"/>
  <c r="A10111" i="75"/>
  <c r="A10112" i="75"/>
  <c r="A10113" i="75"/>
  <c r="A10114" i="75"/>
  <c r="A10115" i="75"/>
  <c r="A10116" i="75"/>
  <c r="A10117" i="75"/>
  <c r="A10118" i="75"/>
  <c r="A10119" i="75"/>
  <c r="A10120" i="75"/>
  <c r="A10121" i="75"/>
  <c r="A10122" i="75"/>
  <c r="A10123" i="75"/>
  <c r="A10124" i="75"/>
  <c r="A10125" i="75"/>
  <c r="A10126" i="75"/>
  <c r="A10127" i="75"/>
  <c r="A10128" i="75"/>
  <c r="A10129" i="75"/>
  <c r="A10130" i="75"/>
  <c r="A10131" i="75"/>
  <c r="A10132" i="75"/>
  <c r="A10133" i="75"/>
  <c r="A10134" i="75"/>
  <c r="A10135" i="75"/>
  <c r="A10136" i="75"/>
  <c r="A10137" i="75"/>
  <c r="A10138" i="75"/>
  <c r="A10139" i="75"/>
  <c r="A10140" i="75"/>
  <c r="A10141" i="75"/>
  <c r="A10142" i="75"/>
  <c r="A10143" i="75"/>
  <c r="A10144" i="75"/>
  <c r="A10145" i="75"/>
  <c r="A9654" i="75"/>
  <c r="A9655" i="75"/>
  <c r="A9656" i="75"/>
  <c r="A9657" i="75"/>
  <c r="A9658" i="75"/>
  <c r="A9659" i="75"/>
  <c r="A9660" i="75"/>
  <c r="A9661" i="75"/>
  <c r="A9662" i="75"/>
  <c r="A9663" i="75"/>
  <c r="A9664" i="75"/>
  <c r="A9665" i="75"/>
  <c r="A9666" i="75"/>
  <c r="A9667" i="75"/>
  <c r="A9668" i="75"/>
  <c r="A9669" i="75"/>
  <c r="A9670" i="75"/>
  <c r="A9671" i="75"/>
  <c r="A9672" i="75"/>
  <c r="A9673" i="75"/>
  <c r="A9674" i="75"/>
  <c r="A9675" i="75"/>
  <c r="A9676" i="75"/>
  <c r="A9677" i="75"/>
  <c r="A9678" i="75"/>
  <c r="A9679" i="75"/>
  <c r="A9680" i="75"/>
  <c r="A9681" i="75"/>
  <c r="A9682" i="75"/>
  <c r="A9683" i="75"/>
  <c r="A9684" i="75"/>
  <c r="A9685" i="75"/>
  <c r="A9686" i="75"/>
  <c r="A9687" i="75"/>
  <c r="A9688" i="75"/>
  <c r="A9689" i="75"/>
  <c r="A9690" i="75"/>
  <c r="A9691" i="75"/>
  <c r="A9692" i="75"/>
  <c r="A9693" i="75"/>
  <c r="A9694" i="75"/>
  <c r="A9695" i="75"/>
  <c r="A9696" i="75"/>
  <c r="A9697" i="75"/>
  <c r="A9698" i="75"/>
  <c r="A9699" i="75"/>
  <c r="A9700" i="75"/>
  <c r="A9701" i="75"/>
  <c r="A9702" i="75"/>
  <c r="A9703" i="75"/>
  <c r="A9704" i="75"/>
  <c r="A9705" i="75"/>
  <c r="A9706" i="75"/>
  <c r="A9707" i="75"/>
  <c r="A9708" i="75"/>
  <c r="A9709" i="75"/>
  <c r="A9710" i="75"/>
  <c r="A9711" i="75"/>
  <c r="A9712" i="75"/>
  <c r="A9713" i="75"/>
  <c r="A9714" i="75"/>
  <c r="A9715" i="75"/>
  <c r="A9716" i="75"/>
  <c r="A9717" i="75"/>
  <c r="A9718" i="75"/>
  <c r="A9719" i="75"/>
  <c r="A9720" i="75"/>
  <c r="A9721" i="75"/>
  <c r="A9722" i="75"/>
  <c r="A9723" i="75"/>
  <c r="A9724" i="75"/>
  <c r="A9725" i="75"/>
  <c r="A9726" i="75"/>
  <c r="A9727" i="75"/>
  <c r="A9728" i="75"/>
  <c r="A9729" i="75"/>
  <c r="A9730" i="75"/>
  <c r="A9731" i="75"/>
  <c r="A9732" i="75"/>
  <c r="A9733" i="75"/>
  <c r="A9734" i="75"/>
  <c r="A9735" i="75"/>
  <c r="A9736" i="75"/>
  <c r="A9737" i="75"/>
  <c r="A9738" i="75"/>
  <c r="A9739" i="75"/>
  <c r="A9740" i="75"/>
  <c r="A9741" i="75"/>
  <c r="A9742" i="75"/>
  <c r="A9743" i="75"/>
  <c r="A9744" i="75"/>
  <c r="A9745" i="75"/>
  <c r="A9746" i="75"/>
  <c r="A9747" i="75"/>
  <c r="A9748" i="75"/>
  <c r="A9749" i="75"/>
  <c r="A9750" i="75"/>
  <c r="A9751" i="75"/>
  <c r="A9752" i="75"/>
  <c r="A9753" i="75"/>
  <c r="A9754" i="75"/>
  <c r="A9755" i="75"/>
  <c r="A9756" i="75"/>
  <c r="A9757" i="75"/>
  <c r="A9758" i="75"/>
  <c r="A9759" i="75"/>
  <c r="A9760" i="75"/>
  <c r="A9761" i="75"/>
  <c r="A9762" i="75"/>
  <c r="A9763" i="75"/>
  <c r="A9764" i="75"/>
  <c r="A9765" i="75"/>
  <c r="A9766" i="75"/>
  <c r="A9767" i="75"/>
  <c r="A9768" i="75"/>
  <c r="A9769" i="75"/>
  <c r="A9770" i="75"/>
  <c r="A9771" i="75"/>
  <c r="A9772" i="75"/>
  <c r="A9773" i="75"/>
  <c r="A9774" i="75"/>
  <c r="A9775" i="75"/>
  <c r="A9776" i="75"/>
  <c r="A9777" i="75"/>
  <c r="A9778" i="75"/>
  <c r="A9779" i="75"/>
  <c r="A9780" i="75"/>
  <c r="A9781" i="75"/>
  <c r="A9782" i="75"/>
  <c r="A9783" i="75"/>
  <c r="A9784" i="75"/>
  <c r="A9785" i="75"/>
  <c r="A9786" i="75"/>
  <c r="A9787" i="75"/>
  <c r="A9788" i="75"/>
  <c r="A9789" i="75"/>
  <c r="A9790" i="75"/>
  <c r="A9791" i="75"/>
  <c r="A9792" i="75"/>
  <c r="A9793" i="75"/>
  <c r="A9794" i="75"/>
  <c r="A9795" i="75"/>
  <c r="A9796" i="75"/>
  <c r="A9797" i="75"/>
  <c r="A9798" i="75"/>
  <c r="A9799" i="75"/>
  <c r="A9800" i="75"/>
  <c r="A9801" i="75"/>
  <c r="A9802" i="75"/>
  <c r="A9803" i="75"/>
  <c r="A9804" i="75"/>
  <c r="A9805" i="75"/>
  <c r="A9806" i="75"/>
  <c r="A9807" i="75"/>
  <c r="A9808" i="75"/>
  <c r="A9809" i="75"/>
  <c r="A9810" i="75"/>
  <c r="A9811" i="75"/>
  <c r="A9812" i="75"/>
  <c r="A9813" i="75"/>
  <c r="A9814" i="75"/>
  <c r="A9815" i="75"/>
  <c r="A9816" i="75"/>
  <c r="A9817" i="75"/>
  <c r="A9818" i="75"/>
  <c r="A9819" i="75"/>
  <c r="A9820" i="75"/>
  <c r="A9821" i="75"/>
  <c r="A9822" i="75"/>
  <c r="A9823" i="75"/>
  <c r="A9824" i="75"/>
  <c r="A9825" i="75"/>
  <c r="A9826" i="75"/>
  <c r="A9827" i="75"/>
  <c r="A9828" i="75"/>
  <c r="A9829" i="75"/>
  <c r="A9830" i="75"/>
  <c r="A9831" i="75"/>
  <c r="A9832" i="75"/>
  <c r="A9833" i="75"/>
  <c r="A9834" i="75"/>
  <c r="A9835" i="75"/>
  <c r="A9836" i="75"/>
  <c r="A9837" i="75"/>
  <c r="A9838" i="75"/>
  <c r="A9839" i="75"/>
  <c r="A9840" i="75"/>
  <c r="A9841" i="75"/>
  <c r="A9842" i="75"/>
  <c r="A9843" i="75"/>
  <c r="A9844" i="75"/>
  <c r="A9845" i="75"/>
  <c r="A9846" i="75"/>
  <c r="A9847" i="75"/>
  <c r="A9848" i="75"/>
  <c r="A9849" i="75"/>
  <c r="A9850" i="75"/>
  <c r="A9851" i="75"/>
  <c r="A9852" i="75"/>
  <c r="A9853" i="75"/>
  <c r="A9854" i="75"/>
  <c r="A9855" i="75"/>
  <c r="A9856" i="75"/>
  <c r="A9857" i="75"/>
  <c r="A9858" i="75"/>
  <c r="A9859" i="75"/>
  <c r="A9860" i="75"/>
  <c r="A9861" i="75"/>
  <c r="A9862" i="75"/>
  <c r="A9863" i="75"/>
  <c r="A9864" i="75"/>
  <c r="A9865" i="75"/>
  <c r="A9866" i="75"/>
  <c r="A9867" i="75"/>
  <c r="A9868" i="75"/>
  <c r="A9869" i="75"/>
  <c r="A9870" i="75"/>
  <c r="A9871" i="75"/>
  <c r="A9872" i="75"/>
  <c r="A9873" i="75"/>
  <c r="A9874" i="75"/>
  <c r="A9875" i="75"/>
  <c r="A9876" i="75"/>
  <c r="AD21" i="56"/>
  <c r="H10955" i="75" s="1"/>
  <c r="AC21" i="56"/>
  <c r="H10954" i="75" s="1"/>
  <c r="AB21" i="56"/>
  <c r="H10953" i="75" s="1"/>
  <c r="AA21" i="56"/>
  <c r="H10952" i="75" s="1"/>
  <c r="Z21" i="56"/>
  <c r="Y21" i="56"/>
  <c r="H10950" i="75" s="1"/>
  <c r="X21" i="56"/>
  <c r="H10949" i="75" s="1"/>
  <c r="W21" i="56"/>
  <c r="H10948" i="75" s="1"/>
  <c r="V21" i="56"/>
  <c r="H10947" i="75" s="1"/>
  <c r="U21" i="56"/>
  <c r="H10946" i="75" s="1"/>
  <c r="T21" i="56"/>
  <c r="H10945" i="75" s="1"/>
  <c r="S21" i="56"/>
  <c r="H10944" i="75" s="1"/>
  <c r="R21" i="56"/>
  <c r="H10943" i="75" s="1"/>
  <c r="AD21" i="55"/>
  <c r="H10340" i="75" s="1"/>
  <c r="AC21" i="55"/>
  <c r="H10339" i="75" s="1"/>
  <c r="AB21" i="55"/>
  <c r="H10338" i="75" s="1"/>
  <c r="AA21" i="55"/>
  <c r="H10337" i="75" s="1"/>
  <c r="Z21" i="55"/>
  <c r="Y21" i="55"/>
  <c r="H10335" i="75" s="1"/>
  <c r="X21" i="55"/>
  <c r="H10334" i="75" s="1"/>
  <c r="W21" i="55"/>
  <c r="H10333" i="75" s="1"/>
  <c r="V21" i="55"/>
  <c r="H10332" i="75" s="1"/>
  <c r="U21" i="55"/>
  <c r="H10331" i="75" s="1"/>
  <c r="T21" i="55"/>
  <c r="H10330" i="75" s="1"/>
  <c r="S21" i="55"/>
  <c r="H10329" i="75" s="1"/>
  <c r="R21" i="55"/>
  <c r="H10328" i="75" s="1"/>
  <c r="Q80" i="56"/>
  <c r="Q79" i="56"/>
  <c r="Q78" i="56"/>
  <c r="Q77" i="56"/>
  <c r="Q76" i="56"/>
  <c r="Q75" i="56"/>
  <c r="Q74" i="56"/>
  <c r="Q73" i="56"/>
  <c r="Q72" i="56"/>
  <c r="Q71" i="56"/>
  <c r="Q70" i="56"/>
  <c r="Q69" i="56"/>
  <c r="Q68" i="56"/>
  <c r="Q67" i="56"/>
  <c r="Q66" i="56"/>
  <c r="Q65" i="56"/>
  <c r="Q64" i="56"/>
  <c r="Q63" i="56"/>
  <c r="Q62" i="56"/>
  <c r="Q61" i="56"/>
  <c r="Q60" i="56"/>
  <c r="Q59" i="56"/>
  <c r="Q58" i="56"/>
  <c r="Q57" i="56"/>
  <c r="Q56" i="56"/>
  <c r="Q55" i="56"/>
  <c r="Q54" i="56"/>
  <c r="Q53" i="56"/>
  <c r="Q52" i="56"/>
  <c r="Q51" i="56"/>
  <c r="Q50" i="56"/>
  <c r="Q49" i="56"/>
  <c r="Q48" i="56"/>
  <c r="Q47" i="56"/>
  <c r="Q46" i="56"/>
  <c r="Q45" i="56"/>
  <c r="Q44" i="56"/>
  <c r="Q43" i="56"/>
  <c r="Q42" i="56"/>
  <c r="Q41" i="56"/>
  <c r="Q40" i="56"/>
  <c r="Q39" i="56"/>
  <c r="Q38" i="56"/>
  <c r="Q37" i="56"/>
  <c r="Q36" i="56"/>
  <c r="Q35" i="56"/>
  <c r="Q34" i="56"/>
  <c r="Q33" i="56"/>
  <c r="Q32" i="56"/>
  <c r="Q31" i="56"/>
  <c r="Q30" i="56"/>
  <c r="Q29" i="56"/>
  <c r="Q28" i="56"/>
  <c r="Q27" i="56"/>
  <c r="Q26" i="56"/>
  <c r="Q25" i="56"/>
  <c r="Q24" i="56"/>
  <c r="Q23" i="56"/>
  <c r="Q22" i="56"/>
  <c r="Q80" i="55"/>
  <c r="Q79" i="55"/>
  <c r="Q78" i="55"/>
  <c r="Q77" i="55"/>
  <c r="Q76" i="55"/>
  <c r="Q75" i="55"/>
  <c r="Q74" i="55"/>
  <c r="Q73" i="55"/>
  <c r="Q72" i="55"/>
  <c r="Q71" i="55"/>
  <c r="Q70" i="55"/>
  <c r="Q69" i="55"/>
  <c r="Q68" i="55"/>
  <c r="Q67" i="55"/>
  <c r="Q66" i="55"/>
  <c r="Q65" i="55"/>
  <c r="Q64" i="55"/>
  <c r="Q63" i="55"/>
  <c r="Q62" i="55"/>
  <c r="Q61" i="55"/>
  <c r="Q60" i="55"/>
  <c r="Q59" i="55"/>
  <c r="Q58" i="55"/>
  <c r="Q57" i="55"/>
  <c r="Q56" i="55"/>
  <c r="Q55" i="55"/>
  <c r="Q54" i="55"/>
  <c r="Q53" i="55"/>
  <c r="Q52" i="55"/>
  <c r="Q51" i="55"/>
  <c r="Q50" i="55"/>
  <c r="Q49" i="55"/>
  <c r="Q48" i="55"/>
  <c r="Q47" i="55"/>
  <c r="Q46" i="55"/>
  <c r="Q45" i="55"/>
  <c r="Q44" i="55"/>
  <c r="Q43" i="55"/>
  <c r="Q42" i="55"/>
  <c r="Q41" i="55"/>
  <c r="Q40" i="55"/>
  <c r="Q39" i="55"/>
  <c r="Q38" i="55"/>
  <c r="Q37" i="55"/>
  <c r="Q36" i="55"/>
  <c r="Q35" i="55"/>
  <c r="Q34" i="55"/>
  <c r="Q33" i="55"/>
  <c r="Q32" i="55"/>
  <c r="Q31" i="55"/>
  <c r="Q30" i="55"/>
  <c r="Q29" i="55"/>
  <c r="Q28" i="55"/>
  <c r="Q27" i="55"/>
  <c r="Q26" i="55"/>
  <c r="Q25" i="55"/>
  <c r="Q24" i="55"/>
  <c r="Q23" i="55"/>
  <c r="Q22" i="55"/>
  <c r="S21" i="54"/>
  <c r="H9714" i="75" s="1"/>
  <c r="T21" i="54"/>
  <c r="H9715" i="75" s="1"/>
  <c r="U21" i="54"/>
  <c r="H9716" i="75" s="1"/>
  <c r="V21" i="54"/>
  <c r="H9717" i="75" s="1"/>
  <c r="W21" i="54"/>
  <c r="H9718" i="75" s="1"/>
  <c r="X21" i="54"/>
  <c r="H9719" i="75" s="1"/>
  <c r="Y21" i="54"/>
  <c r="H9720" i="75" s="1"/>
  <c r="Z21" i="54"/>
  <c r="AA21" i="54"/>
  <c r="H9722" i="75" s="1"/>
  <c r="AB21" i="54"/>
  <c r="H9723" i="75" s="1"/>
  <c r="AC21" i="54"/>
  <c r="H9724" i="75" s="1"/>
  <c r="AD21" i="54"/>
  <c r="H9725" i="75" s="1"/>
  <c r="R21" i="54"/>
  <c r="H9713" i="75" s="1"/>
  <c r="Q22" i="54"/>
  <c r="Q23" i="54"/>
  <c r="Q24" i="54"/>
  <c r="Q25" i="54"/>
  <c r="Q26" i="54"/>
  <c r="Q27" i="54"/>
  <c r="Q28" i="54"/>
  <c r="Q29" i="54"/>
  <c r="Q30" i="54"/>
  <c r="Q31" i="54"/>
  <c r="Q32" i="54"/>
  <c r="Q33" i="54"/>
  <c r="Q34" i="54"/>
  <c r="Q35" i="54"/>
  <c r="Q36" i="54"/>
  <c r="Q37" i="54"/>
  <c r="Q38" i="54"/>
  <c r="Q39" i="54"/>
  <c r="Q40" i="54"/>
  <c r="Q41" i="54"/>
  <c r="Q42" i="54"/>
  <c r="Q43" i="54"/>
  <c r="Q44" i="54"/>
  <c r="Q45" i="54"/>
  <c r="Q46" i="54"/>
  <c r="Q47" i="54"/>
  <c r="Q48" i="54"/>
  <c r="Q49" i="54"/>
  <c r="Q50" i="54"/>
  <c r="Q51" i="54"/>
  <c r="Q52" i="54"/>
  <c r="Q53" i="54"/>
  <c r="Q54" i="54"/>
  <c r="Q55" i="54"/>
  <c r="Q56" i="54"/>
  <c r="Q57" i="54"/>
  <c r="Q58" i="54"/>
  <c r="Q59" i="54"/>
  <c r="Q60" i="54"/>
  <c r="Q61" i="54"/>
  <c r="Q62" i="54"/>
  <c r="Q63" i="54"/>
  <c r="Q64" i="54"/>
  <c r="Q65" i="54"/>
  <c r="Q66" i="54"/>
  <c r="Q67" i="54"/>
  <c r="Q68" i="54"/>
  <c r="Q69" i="54"/>
  <c r="Q70" i="54"/>
  <c r="Q71" i="54"/>
  <c r="Q72" i="54"/>
  <c r="Q73" i="54"/>
  <c r="Q74" i="54"/>
  <c r="Q75" i="54"/>
  <c r="Q76" i="54"/>
  <c r="Q77" i="54"/>
  <c r="Q78" i="54"/>
  <c r="Q79" i="54"/>
  <c r="Q80" i="54"/>
  <c r="A9653" i="75"/>
  <c r="A9652" i="75"/>
  <c r="A9651" i="75"/>
  <c r="Q22" i="53"/>
  <c r="H9634" i="75" s="1"/>
  <c r="P22" i="53"/>
  <c r="Q22" i="52"/>
  <c r="H9613" i="75" s="1"/>
  <c r="P22" i="52"/>
  <c r="A9634" i="75"/>
  <c r="A9633" i="75"/>
  <c r="A9632" i="75"/>
  <c r="A9631" i="75"/>
  <c r="A9630" i="75"/>
  <c r="A9613" i="75"/>
  <c r="A9612" i="75"/>
  <c r="A9611" i="75"/>
  <c r="A9610" i="75"/>
  <c r="A9609" i="75"/>
  <c r="A9591" i="75"/>
  <c r="A9592" i="75"/>
  <c r="Q22" i="51"/>
  <c r="H9592" i="75" s="1"/>
  <c r="P22" i="51"/>
  <c r="A9590" i="75"/>
  <c r="A9589" i="75"/>
  <c r="A9588" i="75"/>
  <c r="A9587" i="75"/>
  <c r="A9586" i="75"/>
  <c r="A9585" i="75"/>
  <c r="A9584" i="75"/>
  <c r="A9583" i="75"/>
  <c r="A9582" i="75"/>
  <c r="A9581" i="75"/>
  <c r="A9580" i="75"/>
  <c r="A9579" i="75"/>
  <c r="A9578" i="75"/>
  <c r="A9577" i="75"/>
  <c r="A9576" i="75"/>
  <c r="A9575" i="75"/>
  <c r="A9574" i="75"/>
  <c r="A9573" i="75"/>
  <c r="A9572" i="75"/>
  <c r="A9571" i="75"/>
  <c r="A9570" i="75"/>
  <c r="A9569" i="75"/>
  <c r="A9568" i="75"/>
  <c r="A9567" i="75"/>
  <c r="A9566" i="75"/>
  <c r="A9565" i="75"/>
  <c r="A9564" i="75"/>
  <c r="A9563" i="75"/>
  <c r="A9562" i="75"/>
  <c r="A9561" i="75"/>
  <c r="A9560" i="75"/>
  <c r="A9559" i="75"/>
  <c r="A9558" i="75"/>
  <c r="A9557" i="75"/>
  <c r="A9556" i="75"/>
  <c r="A9555" i="75"/>
  <c r="A9554" i="75"/>
  <c r="A9553" i="75"/>
  <c r="A9552" i="75"/>
  <c r="A9551" i="75"/>
  <c r="A9550" i="75"/>
  <c r="A9549" i="75"/>
  <c r="A9548" i="75"/>
  <c r="A9547" i="75"/>
  <c r="A9546" i="75"/>
  <c r="A9545" i="75"/>
  <c r="A9544" i="75"/>
  <c r="A9543" i="75"/>
  <c r="A9542" i="75"/>
  <c r="A9541" i="75"/>
  <c r="A9540" i="75"/>
  <c r="A9539" i="75"/>
  <c r="A9538" i="75"/>
  <c r="A9537" i="75"/>
  <c r="A9536" i="75"/>
  <c r="A9535" i="75"/>
  <c r="A9534" i="75"/>
  <c r="A9533" i="75"/>
  <c r="A9532" i="75"/>
  <c r="A9531" i="75"/>
  <c r="A9530" i="75"/>
  <c r="A9529" i="75"/>
  <c r="A9528" i="75"/>
  <c r="A9527" i="75"/>
  <c r="A9526" i="75"/>
  <c r="A9525" i="75"/>
  <c r="A9524" i="75"/>
  <c r="A9523" i="75"/>
  <c r="A9522" i="75"/>
  <c r="A9521" i="75"/>
  <c r="A9520" i="75"/>
  <c r="A9519" i="75"/>
  <c r="A9518" i="75"/>
  <c r="A9517" i="75"/>
  <c r="A9516" i="75"/>
  <c r="A9515" i="75"/>
  <c r="A9514" i="75"/>
  <c r="A9513" i="75"/>
  <c r="A9512" i="75"/>
  <c r="A9511" i="75"/>
  <c r="A9510" i="75"/>
  <c r="A9509" i="75"/>
  <c r="A9508" i="75"/>
  <c r="A9493" i="75"/>
  <c r="A9494" i="75"/>
  <c r="A9495" i="75"/>
  <c r="A9496" i="75"/>
  <c r="A9497" i="75"/>
  <c r="A9498" i="75"/>
  <c r="A9499" i="75"/>
  <c r="A9500" i="75"/>
  <c r="A9501" i="75"/>
  <c r="A9502" i="75"/>
  <c r="A9503" i="75"/>
  <c r="A9504" i="75"/>
  <c r="A9505" i="75"/>
  <c r="A9506" i="75"/>
  <c r="A9507" i="75"/>
  <c r="A9492" i="75"/>
  <c r="A9491" i="75"/>
  <c r="A9490" i="75"/>
  <c r="A9489" i="75"/>
  <c r="A9488" i="75"/>
  <c r="A9487" i="75"/>
  <c r="A9486" i="75"/>
  <c r="A9485" i="75"/>
  <c r="A9484" i="75"/>
  <c r="A9483" i="75"/>
  <c r="A9482" i="75"/>
  <c r="A9481" i="75"/>
  <c r="A9480" i="75"/>
  <c r="A9479" i="75"/>
  <c r="A9478" i="75"/>
  <c r="A9477" i="75"/>
  <c r="A9476" i="75"/>
  <c r="A9475" i="75"/>
  <c r="A9474" i="75"/>
  <c r="A9473" i="75"/>
  <c r="A9472" i="75"/>
  <c r="A9471" i="75"/>
  <c r="A9470" i="75"/>
  <c r="A9469" i="75"/>
  <c r="A9468" i="75"/>
  <c r="U21" i="47"/>
  <c r="H9449" i="75" s="1"/>
  <c r="T21" i="47"/>
  <c r="H9448" i="75" s="1"/>
  <c r="S21" i="47"/>
  <c r="R21" i="47"/>
  <c r="H9446" i="75" s="1"/>
  <c r="Q21" i="47"/>
  <c r="H9445" i="75" s="1"/>
  <c r="P21" i="47"/>
  <c r="H9444" i="75" s="1"/>
  <c r="U21" i="46"/>
  <c r="H9424" i="75" s="1"/>
  <c r="T21" i="46"/>
  <c r="H9423" i="75" s="1"/>
  <c r="S21" i="46"/>
  <c r="R21" i="46"/>
  <c r="H9421" i="75" s="1"/>
  <c r="Q21" i="46"/>
  <c r="H9420" i="75" s="1"/>
  <c r="P21" i="46"/>
  <c r="H9419" i="75" s="1"/>
  <c r="Q21" i="45"/>
  <c r="H9395" i="75" s="1"/>
  <c r="R21" i="45"/>
  <c r="H9396" i="75" s="1"/>
  <c r="S21" i="45"/>
  <c r="T21" i="45"/>
  <c r="H9398" i="75" s="1"/>
  <c r="U21" i="45"/>
  <c r="H9399" i="75" s="1"/>
  <c r="P21" i="45"/>
  <c r="H9394" i="75" s="1"/>
  <c r="A9467" i="75"/>
  <c r="A9466" i="75"/>
  <c r="A9465" i="75"/>
  <c r="A9464" i="75"/>
  <c r="A9463" i="75"/>
  <c r="A9462" i="75"/>
  <c r="A9461" i="75"/>
  <c r="A9460" i="75"/>
  <c r="A9459" i="75"/>
  <c r="A9458" i="75"/>
  <c r="A9457" i="75"/>
  <c r="A9456" i="75"/>
  <c r="A9455" i="75"/>
  <c r="A9454" i="75"/>
  <c r="A9453" i="75"/>
  <c r="A9452" i="75"/>
  <c r="A9451" i="75"/>
  <c r="A9450" i="75"/>
  <c r="A9449" i="75"/>
  <c r="A9448" i="75"/>
  <c r="A9447" i="75"/>
  <c r="A9446" i="75"/>
  <c r="A9445" i="75"/>
  <c r="A9444" i="75"/>
  <c r="A9443" i="75"/>
  <c r="A9442" i="75"/>
  <c r="A9441" i="75"/>
  <c r="A9440" i="75"/>
  <c r="A9439" i="75"/>
  <c r="A9438" i="75"/>
  <c r="A9437" i="75"/>
  <c r="A9436" i="75"/>
  <c r="A9435" i="75"/>
  <c r="A9434" i="75"/>
  <c r="A9433" i="75"/>
  <c r="A9432" i="75"/>
  <c r="A9431" i="75"/>
  <c r="A9430" i="75"/>
  <c r="A9429" i="75"/>
  <c r="A9428" i="75"/>
  <c r="A9427" i="75"/>
  <c r="A9426" i="75"/>
  <c r="A9425" i="75"/>
  <c r="A9424" i="75"/>
  <c r="A9423" i="75"/>
  <c r="A9422" i="75"/>
  <c r="A9421" i="75"/>
  <c r="A9420" i="75"/>
  <c r="A9419" i="75"/>
  <c r="A9418" i="75"/>
  <c r="A9396" i="75"/>
  <c r="A9397" i="75"/>
  <c r="A9398" i="75"/>
  <c r="A9399" i="75"/>
  <c r="A9400" i="75"/>
  <c r="A9401" i="75"/>
  <c r="A9402" i="75"/>
  <c r="A9403" i="75"/>
  <c r="A9404" i="75"/>
  <c r="A9405" i="75"/>
  <c r="A9406" i="75"/>
  <c r="A9407" i="75"/>
  <c r="A9408" i="75"/>
  <c r="A9409" i="75"/>
  <c r="A9410" i="75"/>
  <c r="A9411" i="75"/>
  <c r="A9412" i="75"/>
  <c r="A9413" i="75"/>
  <c r="A9414" i="75"/>
  <c r="A9415" i="75"/>
  <c r="A9416" i="75"/>
  <c r="A9417" i="75"/>
  <c r="A9395" i="75"/>
  <c r="A9394" i="75"/>
  <c r="A9393" i="75"/>
  <c r="A9390" i="75"/>
  <c r="A9389" i="75"/>
  <c r="A9388" i="75"/>
  <c r="A9387" i="75"/>
  <c r="A9386" i="75"/>
  <c r="A9385" i="75"/>
  <c r="A9384" i="75"/>
  <c r="A9383" i="75"/>
  <c r="A9382" i="75"/>
  <c r="A9381" i="75"/>
  <c r="A9380" i="75"/>
  <c r="A9379" i="75"/>
  <c r="A9378" i="75"/>
  <c r="A9377" i="75"/>
  <c r="A9376" i="75"/>
  <c r="A9375" i="75"/>
  <c r="A9374" i="75"/>
  <c r="A9373" i="75"/>
  <c r="A9372" i="75"/>
  <c r="A9371" i="75"/>
  <c r="A9370" i="75"/>
  <c r="A9369" i="75"/>
  <c r="A9368" i="75"/>
  <c r="A9367" i="75"/>
  <c r="A9366" i="75"/>
  <c r="A9365" i="75"/>
  <c r="A9364" i="75"/>
  <c r="A9363" i="75"/>
  <c r="A9362" i="75"/>
  <c r="A9361" i="75"/>
  <c r="A9360" i="75"/>
  <c r="A9359" i="75"/>
  <c r="A9358" i="75"/>
  <c r="A9357" i="75"/>
  <c r="A9356" i="75"/>
  <c r="A9355" i="75"/>
  <c r="A9354" i="75"/>
  <c r="A9353" i="75"/>
  <c r="A9352" i="75"/>
  <c r="A9351" i="75"/>
  <c r="A9350" i="75"/>
  <c r="A9349" i="75"/>
  <c r="A9348" i="75"/>
  <c r="A9347" i="75"/>
  <c r="A9346" i="75"/>
  <c r="A9345" i="75"/>
  <c r="A9344" i="75"/>
  <c r="A9343" i="75"/>
  <c r="A9342" i="75"/>
  <c r="A9341" i="75"/>
  <c r="A9340" i="75"/>
  <c r="A9339" i="75"/>
  <c r="A9338" i="75"/>
  <c r="A9337" i="75"/>
  <c r="A9336" i="75"/>
  <c r="A9335" i="75"/>
  <c r="A9334" i="75"/>
  <c r="A9333" i="75"/>
  <c r="A9332" i="75"/>
  <c r="A9331" i="75"/>
  <c r="A9330" i="75"/>
  <c r="A9329" i="75"/>
  <c r="A9328" i="75"/>
  <c r="A9327" i="75"/>
  <c r="A9326" i="75"/>
  <c r="A9325" i="75"/>
  <c r="A9324" i="75"/>
  <c r="A9323" i="75"/>
  <c r="A9322" i="75"/>
  <c r="A9321" i="75"/>
  <c r="A9320" i="75"/>
  <c r="A9319" i="75"/>
  <c r="A9318" i="75"/>
  <c r="A9317" i="75"/>
  <c r="A9316" i="75"/>
  <c r="A9315" i="75"/>
  <c r="A9314" i="75"/>
  <c r="A9313" i="75"/>
  <c r="A9312" i="75"/>
  <c r="A9311" i="75"/>
  <c r="A9310" i="75"/>
  <c r="A9309" i="75"/>
  <c r="A9308" i="75"/>
  <c r="A9307" i="75"/>
  <c r="A9306" i="75"/>
  <c r="A9305" i="75"/>
  <c r="A9304" i="75"/>
  <c r="A9303" i="75"/>
  <c r="A9302" i="75"/>
  <c r="A9301" i="75"/>
  <c r="A9300" i="75"/>
  <c r="A9299" i="75"/>
  <c r="A9298" i="75"/>
  <c r="A9297" i="75"/>
  <c r="A9296" i="75"/>
  <c r="A9295" i="75"/>
  <c r="A9294" i="75"/>
  <c r="A9293" i="75"/>
  <c r="A9292" i="75"/>
  <c r="A9291" i="75"/>
  <c r="A9290" i="75"/>
  <c r="A9289" i="75"/>
  <c r="A9288" i="75"/>
  <c r="A9287" i="75"/>
  <c r="A9286" i="75"/>
  <c r="A9285" i="75"/>
  <c r="A9284" i="75"/>
  <c r="A9283" i="75"/>
  <c r="A9282" i="75"/>
  <c r="A9281" i="75"/>
  <c r="A9280" i="75"/>
  <c r="A9279" i="75"/>
  <c r="A9278" i="75"/>
  <c r="A9277" i="75"/>
  <c r="A9276" i="75"/>
  <c r="A9275" i="75"/>
  <c r="A9274" i="75"/>
  <c r="A9273" i="75"/>
  <c r="A9272" i="75"/>
  <c r="A9271" i="75"/>
  <c r="A9270" i="75"/>
  <c r="A9269" i="75"/>
  <c r="A9268" i="75"/>
  <c r="A9267" i="75"/>
  <c r="A9266" i="75"/>
  <c r="A9265" i="75"/>
  <c r="A9264" i="75"/>
  <c r="A9263" i="75"/>
  <c r="A9262" i="75"/>
  <c r="A9261" i="75"/>
  <c r="A9260" i="75"/>
  <c r="A9259" i="75"/>
  <c r="A9258" i="75"/>
  <c r="A9257" i="75"/>
  <c r="A9256" i="75"/>
  <c r="A9255" i="75"/>
  <c r="A9254" i="75"/>
  <c r="A9253" i="75"/>
  <c r="A9252" i="75"/>
  <c r="A9251" i="75"/>
  <c r="A9250" i="75"/>
  <c r="A9249" i="75"/>
  <c r="A9248" i="75"/>
  <c r="A9247" i="75"/>
  <c r="A9246" i="75"/>
  <c r="A9245" i="75"/>
  <c r="A9244" i="75"/>
  <c r="A9225" i="75"/>
  <c r="A9226" i="75"/>
  <c r="A9227" i="75"/>
  <c r="A9228" i="75"/>
  <c r="A9229" i="75"/>
  <c r="A9230" i="75"/>
  <c r="A9231" i="75"/>
  <c r="A9232" i="75"/>
  <c r="A9233" i="75"/>
  <c r="A9234" i="75"/>
  <c r="A9235" i="75"/>
  <c r="A9236" i="75"/>
  <c r="A9237" i="75"/>
  <c r="A9238" i="75"/>
  <c r="A9239" i="75"/>
  <c r="A9240" i="75"/>
  <c r="A9241" i="75"/>
  <c r="A9242" i="75"/>
  <c r="A9243" i="75"/>
  <c r="S21" i="41"/>
  <c r="H9176" i="75" s="1"/>
  <c r="T21" i="41"/>
  <c r="H9177" i="75" s="1"/>
  <c r="U21" i="41"/>
  <c r="H9178" i="75" s="1"/>
  <c r="V21" i="41"/>
  <c r="H9179" i="75" s="1"/>
  <c r="W21" i="41"/>
  <c r="H9180" i="75" s="1"/>
  <c r="X21" i="41"/>
  <c r="H9181" i="75" s="1"/>
  <c r="Q21" i="41"/>
  <c r="P22" i="41"/>
  <c r="P23" i="41"/>
  <c r="P24" i="41"/>
  <c r="P25" i="41"/>
  <c r="P26" i="41"/>
  <c r="P27" i="41"/>
  <c r="P28" i="41"/>
  <c r="P30" i="41"/>
  <c r="P31" i="41"/>
  <c r="P32" i="41"/>
  <c r="P33" i="41"/>
  <c r="P41" i="37"/>
  <c r="P40" i="37"/>
  <c r="P39" i="37"/>
  <c r="P38" i="37"/>
  <c r="P37" i="37"/>
  <c r="P36" i="37"/>
  <c r="P35" i="37"/>
  <c r="P34" i="37"/>
  <c r="P33" i="37"/>
  <c r="P32" i="37"/>
  <c r="P31" i="37"/>
  <c r="P30" i="37"/>
  <c r="P28" i="37"/>
  <c r="P27" i="37"/>
  <c r="P26" i="37"/>
  <c r="P25" i="37"/>
  <c r="P24" i="37"/>
  <c r="P23" i="37"/>
  <c r="P22" i="37"/>
  <c r="A9180" i="75"/>
  <c r="A9181" i="75"/>
  <c r="A9182" i="75"/>
  <c r="A9183" i="75"/>
  <c r="A9184" i="75"/>
  <c r="A9185" i="75"/>
  <c r="A9186" i="75"/>
  <c r="A9187" i="75"/>
  <c r="A9188" i="75"/>
  <c r="A9189" i="75"/>
  <c r="A9190" i="75"/>
  <c r="A9191" i="75"/>
  <c r="A9192" i="75"/>
  <c r="A9193" i="75"/>
  <c r="A9194" i="75"/>
  <c r="A9195" i="75"/>
  <c r="A9196" i="75"/>
  <c r="A9197" i="75"/>
  <c r="A9198" i="75"/>
  <c r="A9199" i="75"/>
  <c r="A9200" i="75"/>
  <c r="A9201" i="75"/>
  <c r="A9202" i="75"/>
  <c r="A9203" i="75"/>
  <c r="A9204" i="75"/>
  <c r="A9205" i="75"/>
  <c r="A9206" i="75"/>
  <c r="A9207" i="75"/>
  <c r="A9208" i="75"/>
  <c r="A9209" i="75"/>
  <c r="A9210" i="75"/>
  <c r="A9211" i="75"/>
  <c r="A9212" i="75"/>
  <c r="A9213" i="75"/>
  <c r="A9214" i="75"/>
  <c r="A9215" i="75"/>
  <c r="A9216" i="75"/>
  <c r="A9217" i="75"/>
  <c r="A9218" i="75"/>
  <c r="A9219" i="75"/>
  <c r="A9220" i="75"/>
  <c r="A9221" i="75"/>
  <c r="A9222" i="75"/>
  <c r="A9223" i="75"/>
  <c r="A9224" i="75"/>
  <c r="A9179" i="75"/>
  <c r="A9178" i="75"/>
  <c r="A9177" i="75"/>
  <c r="A9176" i="75"/>
  <c r="A9175" i="75"/>
  <c r="A9174" i="75"/>
  <c r="A9173" i="75"/>
  <c r="A9172" i="75"/>
  <c r="A9129" i="75"/>
  <c r="A9086" i="75"/>
  <c r="A9046" i="75"/>
  <c r="A9047" i="75"/>
  <c r="A9048" i="75"/>
  <c r="A9049" i="75"/>
  <c r="A9050" i="75"/>
  <c r="A9045" i="75"/>
  <c r="A9044" i="75"/>
  <c r="A9043" i="75"/>
  <c r="AK29" i="37"/>
  <c r="H8316" i="75" s="1"/>
  <c r="AJ29" i="37"/>
  <c r="H8315" i="75" s="1"/>
  <c r="AI29" i="37"/>
  <c r="H8314" i="75" s="1"/>
  <c r="AH29" i="37"/>
  <c r="H8313" i="75" s="1"/>
  <c r="AG29" i="37"/>
  <c r="AF29" i="37"/>
  <c r="V29" i="37"/>
  <c r="H8301" i="75" s="1"/>
  <c r="W29" i="37"/>
  <c r="H8302" i="75" s="1"/>
  <c r="X29" i="37"/>
  <c r="H8303" i="75" s="1"/>
  <c r="Z29" i="37"/>
  <c r="AA29" i="37"/>
  <c r="AB29" i="37"/>
  <c r="H8307" i="75" s="1"/>
  <c r="AC29" i="37"/>
  <c r="AD29" i="37"/>
  <c r="U29" i="37"/>
  <c r="H8300" i="75" s="1"/>
  <c r="T29" i="37"/>
  <c r="H8299" i="75" s="1"/>
  <c r="S29" i="37"/>
  <c r="H8298" i="75" s="1"/>
  <c r="R29" i="37"/>
  <c r="H8297" i="75" s="1"/>
  <c r="Q29" i="37"/>
  <c r="AK21" i="37"/>
  <c r="H8294" i="75" s="1"/>
  <c r="AJ21" i="37"/>
  <c r="H8293" i="75" s="1"/>
  <c r="AI21" i="37"/>
  <c r="H8292" i="75" s="1"/>
  <c r="AH21" i="37"/>
  <c r="H8291" i="75" s="1"/>
  <c r="AG21" i="37"/>
  <c r="AF21" i="37"/>
  <c r="V21" i="37"/>
  <c r="H8279" i="75" s="1"/>
  <c r="W21" i="37"/>
  <c r="H8280" i="75" s="1"/>
  <c r="X21" i="37"/>
  <c r="H8281" i="75" s="1"/>
  <c r="Z21" i="37"/>
  <c r="AA21" i="37"/>
  <c r="AB21" i="37"/>
  <c r="H8285" i="75" s="1"/>
  <c r="AC21" i="37"/>
  <c r="AD21" i="37"/>
  <c r="U21" i="37"/>
  <c r="H8278" i="75" s="1"/>
  <c r="T21" i="37"/>
  <c r="H8277" i="75" s="1"/>
  <c r="S21" i="37"/>
  <c r="H8276" i="75" s="1"/>
  <c r="R21" i="37"/>
  <c r="H8275" i="75" s="1"/>
  <c r="Q21" i="37"/>
  <c r="A8668" i="75"/>
  <c r="A8667" i="75"/>
  <c r="A8666" i="75"/>
  <c r="A8665" i="75"/>
  <c r="A8664" i="75"/>
  <c r="A8663" i="75"/>
  <c r="A8662" i="75"/>
  <c r="A8661" i="75"/>
  <c r="A8660" i="75"/>
  <c r="A8659" i="75"/>
  <c r="A8658" i="75"/>
  <c r="A8657" i="75"/>
  <c r="A8656" i="75"/>
  <c r="A8655" i="75"/>
  <c r="A8654" i="75"/>
  <c r="A8653" i="75"/>
  <c r="A8652" i="75"/>
  <c r="A8651" i="75"/>
  <c r="A8650" i="75"/>
  <c r="A8649" i="75"/>
  <c r="A8648" i="75"/>
  <c r="A8647" i="75"/>
  <c r="A8646" i="75"/>
  <c r="A8645" i="75"/>
  <c r="A8644" i="75"/>
  <c r="A8643" i="75"/>
  <c r="A8642" i="75"/>
  <c r="A8641" i="75"/>
  <c r="A8640" i="75"/>
  <c r="A8639" i="75"/>
  <c r="A8638" i="75"/>
  <c r="A8637" i="75"/>
  <c r="A8636" i="75"/>
  <c r="A8635" i="75"/>
  <c r="A8634" i="75"/>
  <c r="A8633" i="75"/>
  <c r="A8632" i="75"/>
  <c r="A8631" i="75"/>
  <c r="A8630" i="75"/>
  <c r="A8629" i="75"/>
  <c r="A8628" i="75"/>
  <c r="A8627" i="75"/>
  <c r="A8626" i="75"/>
  <c r="A8625" i="75"/>
  <c r="A8624" i="75"/>
  <c r="A8623" i="75"/>
  <c r="A8622" i="75"/>
  <c r="A8621" i="75"/>
  <c r="A8620" i="75"/>
  <c r="A8619" i="75"/>
  <c r="A8618" i="75"/>
  <c r="A8617" i="75"/>
  <c r="A8616" i="75"/>
  <c r="A8615" i="75"/>
  <c r="A8614" i="75"/>
  <c r="A8613" i="75"/>
  <c r="A8612" i="75"/>
  <c r="A8611" i="75"/>
  <c r="A8610" i="75"/>
  <c r="A8609" i="75"/>
  <c r="A8608" i="75"/>
  <c r="A8607" i="75"/>
  <c r="A8606" i="75"/>
  <c r="A8605" i="75"/>
  <c r="A8604" i="75"/>
  <c r="A8603" i="75"/>
  <c r="A8602" i="75"/>
  <c r="A8601" i="75"/>
  <c r="A8600" i="75"/>
  <c r="A8599" i="75"/>
  <c r="A8598" i="75"/>
  <c r="A8597" i="75"/>
  <c r="A8596" i="75"/>
  <c r="A8595" i="75"/>
  <c r="A8594" i="75"/>
  <c r="A8593" i="75"/>
  <c r="A8592" i="75"/>
  <c r="A8591" i="75"/>
  <c r="A8590" i="75"/>
  <c r="A8589" i="75"/>
  <c r="A8588" i="75"/>
  <c r="A8587" i="75"/>
  <c r="A8586" i="75"/>
  <c r="A8585" i="75"/>
  <c r="A8584" i="75"/>
  <c r="A8583" i="75"/>
  <c r="A8582" i="75"/>
  <c r="A8581" i="75"/>
  <c r="A8580" i="75"/>
  <c r="A8579" i="75"/>
  <c r="A8578" i="75"/>
  <c r="A8577" i="75"/>
  <c r="A8576" i="75"/>
  <c r="A8575" i="75"/>
  <c r="A8574" i="75"/>
  <c r="A8573" i="75"/>
  <c r="A8572" i="75"/>
  <c r="A8571" i="75"/>
  <c r="A8570" i="75"/>
  <c r="A8569" i="75"/>
  <c r="A8568" i="75"/>
  <c r="A8567" i="75"/>
  <c r="A8566" i="75"/>
  <c r="A8565" i="75"/>
  <c r="A8564" i="75"/>
  <c r="A8563" i="75"/>
  <c r="A8562" i="75"/>
  <c r="A8561" i="75"/>
  <c r="A8560" i="75"/>
  <c r="A8559" i="75"/>
  <c r="A8558" i="75"/>
  <c r="A8557" i="75"/>
  <c r="A8556" i="75"/>
  <c r="A8555" i="75"/>
  <c r="A8554" i="75"/>
  <c r="A8553" i="75"/>
  <c r="A8552" i="75"/>
  <c r="A8551" i="75"/>
  <c r="A8550" i="75"/>
  <c r="A8549" i="75"/>
  <c r="A8548" i="75"/>
  <c r="A8547" i="75"/>
  <c r="A8546" i="75"/>
  <c r="A8545" i="75"/>
  <c r="A8544" i="75"/>
  <c r="A8543" i="75"/>
  <c r="A8542" i="75"/>
  <c r="A8541" i="75"/>
  <c r="A8540" i="75"/>
  <c r="A8539" i="75"/>
  <c r="A8538" i="75"/>
  <c r="A8537" i="75"/>
  <c r="A8536" i="75"/>
  <c r="A8535" i="75"/>
  <c r="A8534" i="75"/>
  <c r="A8533" i="75"/>
  <c r="A8532" i="75"/>
  <c r="A8531" i="75"/>
  <c r="A8530" i="75"/>
  <c r="A8529" i="75"/>
  <c r="A8528" i="75"/>
  <c r="A8527" i="75"/>
  <c r="A8526" i="75"/>
  <c r="A8525" i="75"/>
  <c r="A8524" i="75"/>
  <c r="A8523" i="75"/>
  <c r="A8522" i="75"/>
  <c r="A8521" i="75"/>
  <c r="A8520" i="75"/>
  <c r="A8519" i="75"/>
  <c r="A8518" i="75"/>
  <c r="A8517" i="75"/>
  <c r="A8516" i="75"/>
  <c r="A8515" i="75"/>
  <c r="A8514" i="75"/>
  <c r="A8513" i="75"/>
  <c r="A8512" i="75"/>
  <c r="A8511" i="75"/>
  <c r="A8510" i="75"/>
  <c r="A8509" i="75"/>
  <c r="A8508" i="75"/>
  <c r="A8507" i="75"/>
  <c r="A8506" i="75"/>
  <c r="A8505" i="75"/>
  <c r="A8504" i="75"/>
  <c r="A8503" i="75"/>
  <c r="A8502" i="75"/>
  <c r="A8501" i="75"/>
  <c r="A8500" i="75"/>
  <c r="A8499" i="75"/>
  <c r="A8498" i="75"/>
  <c r="A8497" i="75"/>
  <c r="A8496" i="75"/>
  <c r="A8495" i="75"/>
  <c r="A8494" i="75"/>
  <c r="A8493" i="75"/>
  <c r="A8492" i="75"/>
  <c r="A8491" i="75"/>
  <c r="A8490" i="75"/>
  <c r="A8489" i="75"/>
  <c r="A8488" i="75"/>
  <c r="A8487" i="75"/>
  <c r="A8486" i="75"/>
  <c r="A8485" i="75"/>
  <c r="A8484" i="75"/>
  <c r="A8483" i="75"/>
  <c r="A8482" i="75"/>
  <c r="A8481" i="75"/>
  <c r="A8480" i="75"/>
  <c r="A8479" i="75"/>
  <c r="A8478" i="75"/>
  <c r="A8477" i="75"/>
  <c r="A8476" i="75"/>
  <c r="A8475" i="75"/>
  <c r="A8474" i="75"/>
  <c r="A8473" i="75"/>
  <c r="A8472" i="75"/>
  <c r="A8471" i="75"/>
  <c r="A8470" i="75"/>
  <c r="A8469" i="75"/>
  <c r="A8468" i="75"/>
  <c r="A8467" i="75"/>
  <c r="A8466" i="75"/>
  <c r="A8465" i="75"/>
  <c r="A8464" i="75"/>
  <c r="A8463" i="75"/>
  <c r="A8462" i="75"/>
  <c r="A8461" i="75"/>
  <c r="A8460" i="75"/>
  <c r="A8459" i="75"/>
  <c r="A8458" i="75"/>
  <c r="A8457" i="75"/>
  <c r="A8456" i="75"/>
  <c r="A8455" i="75"/>
  <c r="A8454" i="75"/>
  <c r="A8453" i="75"/>
  <c r="A8452" i="75"/>
  <c r="A8451" i="75"/>
  <c r="A8450" i="75"/>
  <c r="A8449" i="75"/>
  <c r="A8448" i="75"/>
  <c r="A8447" i="75"/>
  <c r="A8446" i="75"/>
  <c r="A8445" i="75"/>
  <c r="A8444" i="75"/>
  <c r="A8443" i="75"/>
  <c r="A8442" i="75"/>
  <c r="A8441" i="75"/>
  <c r="A8440" i="75"/>
  <c r="A8439" i="75"/>
  <c r="A8438" i="75"/>
  <c r="A8437" i="75"/>
  <c r="A8436" i="75"/>
  <c r="A8435" i="75"/>
  <c r="A8434" i="75"/>
  <c r="A8433" i="75"/>
  <c r="A8432" i="75"/>
  <c r="A8431" i="75"/>
  <c r="A8430" i="75"/>
  <c r="A8429" i="75"/>
  <c r="A8428" i="75"/>
  <c r="A8427" i="75"/>
  <c r="A8426" i="75"/>
  <c r="A8425" i="75"/>
  <c r="A8424" i="75"/>
  <c r="A8423" i="75"/>
  <c r="A8422" i="75"/>
  <c r="A8421" i="75"/>
  <c r="A8420" i="75"/>
  <c r="A8419" i="75"/>
  <c r="A8418" i="75"/>
  <c r="A8417" i="75"/>
  <c r="A8416" i="75"/>
  <c r="A8415" i="75"/>
  <c r="A8414" i="75"/>
  <c r="A8413" i="75"/>
  <c r="A8412" i="75"/>
  <c r="A8411" i="75"/>
  <c r="A8410" i="75"/>
  <c r="A8409" i="75"/>
  <c r="A8408" i="75"/>
  <c r="A8407" i="75"/>
  <c r="A8406" i="75"/>
  <c r="A8405" i="75"/>
  <c r="A8404" i="75"/>
  <c r="A8403" i="75"/>
  <c r="A8402" i="75"/>
  <c r="A8401" i="75"/>
  <c r="A8400" i="75"/>
  <c r="A8399" i="75"/>
  <c r="A8398" i="75"/>
  <c r="A8397" i="75"/>
  <c r="A8396" i="75"/>
  <c r="A8395" i="75"/>
  <c r="A8394" i="75"/>
  <c r="A8393" i="75"/>
  <c r="A8392" i="75"/>
  <c r="A8391" i="75"/>
  <c r="A8390" i="75"/>
  <c r="A8389" i="75"/>
  <c r="A8388" i="75"/>
  <c r="A8387" i="75"/>
  <c r="A8386" i="75"/>
  <c r="A8385" i="75"/>
  <c r="A8384" i="75"/>
  <c r="A8383" i="75"/>
  <c r="A8382" i="75"/>
  <c r="A8381" i="75"/>
  <c r="A8380" i="75"/>
  <c r="A8379" i="75"/>
  <c r="A8378" i="75"/>
  <c r="A8377" i="75"/>
  <c r="A8376" i="75"/>
  <c r="A8375" i="75"/>
  <c r="A8374" i="75"/>
  <c r="A8373" i="75"/>
  <c r="A8372" i="75"/>
  <c r="A8371" i="75"/>
  <c r="A8370" i="75"/>
  <c r="A8369" i="75"/>
  <c r="A8368" i="75"/>
  <c r="A8367" i="75"/>
  <c r="A8366" i="75"/>
  <c r="A8365" i="75"/>
  <c r="A8364" i="75"/>
  <c r="A8363" i="75"/>
  <c r="A8362" i="75"/>
  <c r="A8361" i="75"/>
  <c r="A8360" i="75"/>
  <c r="A8359" i="75"/>
  <c r="A8358" i="75"/>
  <c r="A8357" i="75"/>
  <c r="A8356" i="75"/>
  <c r="A8355" i="75"/>
  <c r="A8354" i="75"/>
  <c r="A8353" i="75"/>
  <c r="A8352" i="75"/>
  <c r="A8351" i="75"/>
  <c r="A8350" i="75"/>
  <c r="A8349" i="75"/>
  <c r="A8348" i="75"/>
  <c r="A8347" i="75"/>
  <c r="A8346" i="75"/>
  <c r="A8345" i="75"/>
  <c r="A8344" i="75"/>
  <c r="A8343" i="75"/>
  <c r="A8342" i="75"/>
  <c r="A8341" i="75"/>
  <c r="A8340" i="75"/>
  <c r="A8339" i="75"/>
  <c r="A8338" i="75"/>
  <c r="A8337" i="75"/>
  <c r="A8336" i="75"/>
  <c r="A8335" i="75"/>
  <c r="A8334" i="75"/>
  <c r="A8333" i="75"/>
  <c r="A8332" i="75"/>
  <c r="A8331" i="75"/>
  <c r="A8330" i="75"/>
  <c r="A8329" i="75"/>
  <c r="A8328" i="75"/>
  <c r="A8327" i="75"/>
  <c r="A8326" i="75"/>
  <c r="A8325" i="75"/>
  <c r="A8324" i="75"/>
  <c r="A8323" i="75"/>
  <c r="A8322" i="75"/>
  <c r="A8321" i="75"/>
  <c r="A8320" i="75"/>
  <c r="A8319" i="75"/>
  <c r="A8318" i="75"/>
  <c r="A8317" i="75"/>
  <c r="A8316" i="75"/>
  <c r="A8315" i="75"/>
  <c r="A8314" i="75"/>
  <c r="A8313" i="75"/>
  <c r="A8312" i="75"/>
  <c r="A8311" i="75"/>
  <c r="A8310" i="75"/>
  <c r="A8309" i="75"/>
  <c r="A8308" i="75"/>
  <c r="A8307" i="75"/>
  <c r="A8306" i="75"/>
  <c r="A8305" i="75"/>
  <c r="A8304" i="75"/>
  <c r="A8303" i="75"/>
  <c r="A8302" i="75"/>
  <c r="A8301" i="75"/>
  <c r="A8300" i="75"/>
  <c r="A8299" i="75"/>
  <c r="A8298" i="75"/>
  <c r="A8297" i="75"/>
  <c r="A8296" i="75"/>
  <c r="A8295" i="75"/>
  <c r="A8294" i="75"/>
  <c r="A8293" i="75"/>
  <c r="A8292" i="75"/>
  <c r="A8291" i="75"/>
  <c r="A8290" i="75"/>
  <c r="A8289" i="75"/>
  <c r="A8288" i="75"/>
  <c r="A8287" i="75"/>
  <c r="A8286" i="75"/>
  <c r="A8285" i="75"/>
  <c r="A8284" i="75"/>
  <c r="A8283" i="75"/>
  <c r="A8282" i="75"/>
  <c r="A8281" i="75"/>
  <c r="A8280" i="75"/>
  <c r="A8279" i="75"/>
  <c r="A8278" i="75"/>
  <c r="A8277" i="75"/>
  <c r="A8276" i="75"/>
  <c r="A8275" i="75"/>
  <c r="A8274" i="75"/>
  <c r="A8273" i="75"/>
  <c r="A8272" i="75"/>
  <c r="A7897" i="75"/>
  <c r="A7896" i="75"/>
  <c r="A7895" i="75"/>
  <c r="A7894" i="75"/>
  <c r="A7893" i="75"/>
  <c r="A7892" i="75"/>
  <c r="A7891" i="75"/>
  <c r="A7890" i="75"/>
  <c r="A7889" i="75"/>
  <c r="A7888" i="75"/>
  <c r="A7887" i="75"/>
  <c r="A7886" i="75"/>
  <c r="A7885" i="75"/>
  <c r="A7884" i="75"/>
  <c r="A7883" i="75"/>
  <c r="A7882" i="75"/>
  <c r="A7881" i="75"/>
  <c r="A7880" i="75"/>
  <c r="A7879" i="75"/>
  <c r="A7878" i="75"/>
  <c r="A7877" i="75"/>
  <c r="A7876" i="75"/>
  <c r="A7875" i="75"/>
  <c r="A7874" i="75"/>
  <c r="A7873" i="75"/>
  <c r="A7872" i="75"/>
  <c r="A7871" i="75"/>
  <c r="A7870" i="75"/>
  <c r="A7869" i="75"/>
  <c r="A7868" i="75"/>
  <c r="A7867" i="75"/>
  <c r="A7866" i="75"/>
  <c r="A7865" i="75"/>
  <c r="A7864" i="75"/>
  <c r="A7863" i="75"/>
  <c r="A7862" i="75"/>
  <c r="A7861" i="75"/>
  <c r="A7860" i="75"/>
  <c r="A7859" i="75"/>
  <c r="A7858" i="75"/>
  <c r="A7857" i="75"/>
  <c r="A7856" i="75"/>
  <c r="A7855" i="75"/>
  <c r="A7854" i="75"/>
  <c r="A7853" i="75"/>
  <c r="A7852" i="75"/>
  <c r="A7851" i="75"/>
  <c r="A7850" i="75"/>
  <c r="A7849" i="75"/>
  <c r="A7848" i="75"/>
  <c r="A7847" i="75"/>
  <c r="A7846" i="75"/>
  <c r="A7845" i="75"/>
  <c r="A7844" i="75"/>
  <c r="A7843" i="75"/>
  <c r="A7842" i="75"/>
  <c r="A7841" i="75"/>
  <c r="A7840" i="75"/>
  <c r="A7839" i="75"/>
  <c r="A7838" i="75"/>
  <c r="A7837" i="75"/>
  <c r="A7836" i="75"/>
  <c r="A7835" i="75"/>
  <c r="A7834" i="75"/>
  <c r="A7833" i="75"/>
  <c r="A7832" i="75"/>
  <c r="A7831" i="75"/>
  <c r="A7830" i="75"/>
  <c r="A7829" i="75"/>
  <c r="A7828" i="75"/>
  <c r="A7827" i="75"/>
  <c r="A7826" i="75"/>
  <c r="A7825" i="75"/>
  <c r="A7824" i="75"/>
  <c r="A7823" i="75"/>
  <c r="A7822" i="75"/>
  <c r="A7821" i="75"/>
  <c r="A7820" i="75"/>
  <c r="A7819" i="75"/>
  <c r="A7818" i="75"/>
  <c r="A7817" i="75"/>
  <c r="A7816" i="75"/>
  <c r="A7815" i="75"/>
  <c r="A7814" i="75"/>
  <c r="A7813" i="75"/>
  <c r="A7812" i="75"/>
  <c r="A7811" i="75"/>
  <c r="A7810" i="75"/>
  <c r="A7809" i="75"/>
  <c r="A7808" i="75"/>
  <c r="A7807" i="75"/>
  <c r="A7806" i="75"/>
  <c r="A7805" i="75"/>
  <c r="A7804" i="75"/>
  <c r="A7803" i="75"/>
  <c r="A7802" i="75"/>
  <c r="A7801" i="75"/>
  <c r="A7800" i="75"/>
  <c r="A7799" i="75"/>
  <c r="A7798" i="75"/>
  <c r="A7797" i="75"/>
  <c r="A7796" i="75"/>
  <c r="A7795" i="75"/>
  <c r="A7794" i="75"/>
  <c r="A7793" i="75"/>
  <c r="A7792" i="75"/>
  <c r="A7791" i="75"/>
  <c r="A7790" i="75"/>
  <c r="A7789" i="75"/>
  <c r="A7788" i="75"/>
  <c r="A7787" i="75"/>
  <c r="A7786" i="75"/>
  <c r="A7785" i="75"/>
  <c r="A7784" i="75"/>
  <c r="A7783" i="75"/>
  <c r="A7782" i="75"/>
  <c r="A7781" i="75"/>
  <c r="A7780" i="75"/>
  <c r="A7779" i="75"/>
  <c r="A7778" i="75"/>
  <c r="A7777" i="75"/>
  <c r="A7776" i="75"/>
  <c r="A7775" i="75"/>
  <c r="A7774" i="75"/>
  <c r="A7773" i="75"/>
  <c r="A7772" i="75"/>
  <c r="A7771" i="75"/>
  <c r="A7770" i="75"/>
  <c r="A7769" i="75"/>
  <c r="A7768" i="75"/>
  <c r="A7767" i="75"/>
  <c r="A7766" i="75"/>
  <c r="A7765" i="75"/>
  <c r="A7764" i="75"/>
  <c r="A7763" i="75"/>
  <c r="A7762" i="75"/>
  <c r="A7761" i="75"/>
  <c r="A7760" i="75"/>
  <c r="A7759" i="75"/>
  <c r="A7758" i="75"/>
  <c r="A7757" i="75"/>
  <c r="A7756" i="75"/>
  <c r="A7755" i="75"/>
  <c r="A7754" i="75"/>
  <c r="A7753" i="75"/>
  <c r="A7752" i="75"/>
  <c r="A7751" i="75"/>
  <c r="A7750" i="75"/>
  <c r="A7749" i="75"/>
  <c r="A7748" i="75"/>
  <c r="A7747" i="75"/>
  <c r="A7746" i="75"/>
  <c r="A7745" i="75"/>
  <c r="A7744" i="75"/>
  <c r="A7743" i="75"/>
  <c r="A7742" i="75"/>
  <c r="A7741" i="75"/>
  <c r="A7740" i="75"/>
  <c r="A7739" i="75"/>
  <c r="A7738" i="75"/>
  <c r="A7737" i="75"/>
  <c r="A7736" i="75"/>
  <c r="A7735" i="75"/>
  <c r="A7734" i="75"/>
  <c r="A7733" i="75"/>
  <c r="A7732" i="75"/>
  <c r="A7731" i="75"/>
  <c r="A7730" i="75"/>
  <c r="A7729" i="75"/>
  <c r="A7728" i="75"/>
  <c r="A7727" i="75"/>
  <c r="A7726" i="75"/>
  <c r="A7725" i="75"/>
  <c r="A7724" i="75"/>
  <c r="A7723" i="75"/>
  <c r="A7722" i="75"/>
  <c r="A7721" i="75"/>
  <c r="A7720" i="75"/>
  <c r="A7719" i="75"/>
  <c r="A7718" i="75"/>
  <c r="A7717" i="75"/>
  <c r="A7716" i="75"/>
  <c r="A7715" i="75"/>
  <c r="A7714" i="75"/>
  <c r="A7713" i="75"/>
  <c r="A7712" i="75"/>
  <c r="A7711" i="75"/>
  <c r="A7710" i="75"/>
  <c r="A7709" i="75"/>
  <c r="A7708" i="75"/>
  <c r="A7707" i="75"/>
  <c r="A7706" i="75"/>
  <c r="A7705" i="75"/>
  <c r="A7704" i="75"/>
  <c r="A7703" i="75"/>
  <c r="A7702" i="75"/>
  <c r="A7701" i="75"/>
  <c r="A7700" i="75"/>
  <c r="A7699" i="75"/>
  <c r="A7698" i="75"/>
  <c r="A7697" i="75"/>
  <c r="A7696" i="75"/>
  <c r="A7695" i="75"/>
  <c r="A7694" i="75"/>
  <c r="A7693" i="75"/>
  <c r="A7692" i="75"/>
  <c r="A7691" i="75"/>
  <c r="A7690" i="75"/>
  <c r="A7689" i="75"/>
  <c r="A7688" i="75"/>
  <c r="A7687" i="75"/>
  <c r="A7686" i="75"/>
  <c r="A7685" i="75"/>
  <c r="A7684" i="75"/>
  <c r="A7683" i="75"/>
  <c r="A7682" i="75"/>
  <c r="A7681" i="75"/>
  <c r="A7680" i="75"/>
  <c r="A7679" i="75"/>
  <c r="A7678" i="75"/>
  <c r="A7677" i="75"/>
  <c r="A7676" i="75"/>
  <c r="A7675" i="75"/>
  <c r="A7674" i="75"/>
  <c r="A7673" i="75"/>
  <c r="A7672" i="75"/>
  <c r="A7671" i="75"/>
  <c r="A7670" i="75"/>
  <c r="A7669" i="75"/>
  <c r="A7668" i="75"/>
  <c r="A7667" i="75"/>
  <c r="A7666" i="75"/>
  <c r="A7665" i="75"/>
  <c r="A7664" i="75"/>
  <c r="A7663" i="75"/>
  <c r="A7662" i="75"/>
  <c r="A7661" i="75"/>
  <c r="A7660" i="75"/>
  <c r="A7659" i="75"/>
  <c r="A7658" i="75"/>
  <c r="A7657" i="75"/>
  <c r="A7656" i="75"/>
  <c r="A7655" i="75"/>
  <c r="A7654" i="75"/>
  <c r="A7653" i="75"/>
  <c r="A7652" i="75"/>
  <c r="A7651" i="75"/>
  <c r="A7650" i="75"/>
  <c r="A7649" i="75"/>
  <c r="A7648" i="75"/>
  <c r="A7647" i="75"/>
  <c r="A7646" i="75"/>
  <c r="A7645" i="75"/>
  <c r="A7644" i="75"/>
  <c r="A7643" i="75"/>
  <c r="A7642" i="75"/>
  <c r="A7641" i="75"/>
  <c r="A7640" i="75"/>
  <c r="A7639" i="75"/>
  <c r="A7638" i="75"/>
  <c r="A7637" i="75"/>
  <c r="A7636" i="75"/>
  <c r="A7635" i="75"/>
  <c r="A7634" i="75"/>
  <c r="A7633" i="75"/>
  <c r="A7632" i="75"/>
  <c r="A7631" i="75"/>
  <c r="A7630" i="75"/>
  <c r="A7629" i="75"/>
  <c r="A7628" i="75"/>
  <c r="A7627" i="75"/>
  <c r="A7626" i="75"/>
  <c r="A7625" i="75"/>
  <c r="A7624" i="75"/>
  <c r="A7623" i="75"/>
  <c r="A7622" i="75"/>
  <c r="A7621" i="75"/>
  <c r="A7620" i="75"/>
  <c r="A7619" i="75"/>
  <c r="A7618" i="75"/>
  <c r="A7617" i="75"/>
  <c r="A7616" i="75"/>
  <c r="A7615" i="75"/>
  <c r="A7614" i="75"/>
  <c r="A7613" i="75"/>
  <c r="A7612" i="75"/>
  <c r="A7611" i="75"/>
  <c r="A7610" i="75"/>
  <c r="A7609" i="75"/>
  <c r="A7608" i="75"/>
  <c r="A7607" i="75"/>
  <c r="A7606" i="75"/>
  <c r="A7605" i="75"/>
  <c r="A7604" i="75"/>
  <c r="A7603" i="75"/>
  <c r="A7602" i="75"/>
  <c r="A7601" i="75"/>
  <c r="A7600" i="75"/>
  <c r="A7599" i="75"/>
  <c r="A7598" i="75"/>
  <c r="A7597" i="75"/>
  <c r="A7596" i="75"/>
  <c r="A7595" i="75"/>
  <c r="A7594" i="75"/>
  <c r="A7593" i="75"/>
  <c r="A7592" i="75"/>
  <c r="A7591" i="75"/>
  <c r="A7590" i="75"/>
  <c r="A7589" i="75"/>
  <c r="A7588" i="75"/>
  <c r="A7587" i="75"/>
  <c r="A7586" i="75"/>
  <c r="A7585" i="75"/>
  <c r="A7584" i="75"/>
  <c r="A7583" i="75"/>
  <c r="A7582" i="75"/>
  <c r="A7581" i="75"/>
  <c r="A7580" i="75"/>
  <c r="A7579" i="75"/>
  <c r="A7578" i="75"/>
  <c r="A7577" i="75"/>
  <c r="A7576" i="75"/>
  <c r="A7575" i="75"/>
  <c r="A7574" i="75"/>
  <c r="A7573" i="75"/>
  <c r="A7572" i="75"/>
  <c r="A7571" i="75"/>
  <c r="A7570" i="75"/>
  <c r="A7569" i="75"/>
  <c r="A7568" i="75"/>
  <c r="A7545" i="75"/>
  <c r="A7544" i="75"/>
  <c r="A7543" i="75"/>
  <c r="A7542" i="75"/>
  <c r="A7541" i="75"/>
  <c r="A7540" i="75"/>
  <c r="A7539" i="75"/>
  <c r="A7538" i="75"/>
  <c r="A7537" i="75"/>
  <c r="A7536" i="75"/>
  <c r="A7535" i="75"/>
  <c r="A7534" i="75"/>
  <c r="A7533" i="75"/>
  <c r="A7532" i="75"/>
  <c r="A7531" i="75"/>
  <c r="A7530" i="75"/>
  <c r="A7529" i="75"/>
  <c r="A7528" i="75"/>
  <c r="A7527" i="75"/>
  <c r="A7526" i="75"/>
  <c r="A7525" i="75"/>
  <c r="A7524" i="75"/>
  <c r="A7523" i="75"/>
  <c r="A7522" i="75"/>
  <c r="A7521" i="75"/>
  <c r="A7520" i="75"/>
  <c r="A7519" i="75"/>
  <c r="A7518" i="75"/>
  <c r="A7517" i="75"/>
  <c r="A7516" i="75"/>
  <c r="A7515" i="75"/>
  <c r="A7514" i="75"/>
  <c r="A7513" i="75"/>
  <c r="A7512" i="75"/>
  <c r="A7511" i="75"/>
  <c r="A7510" i="75"/>
  <c r="A7509" i="75"/>
  <c r="A7508" i="75"/>
  <c r="A7507" i="75"/>
  <c r="A7506" i="75"/>
  <c r="A7505" i="75"/>
  <c r="A7504" i="75"/>
  <c r="A7503" i="75"/>
  <c r="A7502" i="75"/>
  <c r="A7501" i="75"/>
  <c r="A7126" i="75"/>
  <c r="A7125" i="75"/>
  <c r="A7124" i="75"/>
  <c r="A7123" i="75"/>
  <c r="A7122" i="75"/>
  <c r="A7121" i="75"/>
  <c r="A7120" i="75"/>
  <c r="A7119" i="75"/>
  <c r="A7118" i="75"/>
  <c r="A7117" i="75"/>
  <c r="A7116" i="75"/>
  <c r="A7115" i="75"/>
  <c r="A7114" i="75"/>
  <c r="A7113" i="75"/>
  <c r="A7112" i="75"/>
  <c r="A7111" i="75"/>
  <c r="A7110" i="75"/>
  <c r="A7109" i="75"/>
  <c r="A7108" i="75"/>
  <c r="A7107" i="75"/>
  <c r="A7106" i="75"/>
  <c r="A7105" i="75"/>
  <c r="A7104" i="75"/>
  <c r="A7103" i="75"/>
  <c r="A7102" i="75"/>
  <c r="A7101" i="75"/>
  <c r="A7100" i="75"/>
  <c r="A7099" i="75"/>
  <c r="A7098" i="75"/>
  <c r="A7097" i="75"/>
  <c r="A7096" i="75"/>
  <c r="A7095" i="75"/>
  <c r="A7094" i="75"/>
  <c r="A7093" i="75"/>
  <c r="A7092" i="75"/>
  <c r="A7091" i="75"/>
  <c r="A7090" i="75"/>
  <c r="A7089" i="75"/>
  <c r="A7088" i="75"/>
  <c r="A7087" i="75"/>
  <c r="A7086" i="75"/>
  <c r="A7085" i="75"/>
  <c r="A7084" i="75"/>
  <c r="A7083" i="75"/>
  <c r="A7082" i="75"/>
  <c r="A7081" i="75"/>
  <c r="A7080" i="75"/>
  <c r="A7079" i="75"/>
  <c r="A7078" i="75"/>
  <c r="A7077" i="75"/>
  <c r="A7076" i="75"/>
  <c r="A7075" i="75"/>
  <c r="A7074" i="75"/>
  <c r="A7073" i="75"/>
  <c r="A7072" i="75"/>
  <c r="A7071" i="75"/>
  <c r="A7070" i="75"/>
  <c r="A7069" i="75"/>
  <c r="A7068" i="75"/>
  <c r="A7067" i="75"/>
  <c r="A7066" i="75"/>
  <c r="A7065" i="75"/>
  <c r="A7064" i="75"/>
  <c r="A7063" i="75"/>
  <c r="A7062" i="75"/>
  <c r="A7061" i="75"/>
  <c r="A7060" i="75"/>
  <c r="A7059" i="75"/>
  <c r="A7058" i="75"/>
  <c r="A7057" i="75"/>
  <c r="A7056" i="75"/>
  <c r="A7055" i="75"/>
  <c r="A7054" i="75"/>
  <c r="A7053" i="75"/>
  <c r="A7052" i="75"/>
  <c r="A7051" i="75"/>
  <c r="A7050" i="75"/>
  <c r="A7049" i="75"/>
  <c r="A7048" i="75"/>
  <c r="A7047" i="75"/>
  <c r="A7046" i="75"/>
  <c r="A7045" i="75"/>
  <c r="A7044" i="75"/>
  <c r="A7043" i="75"/>
  <c r="A7042" i="75"/>
  <c r="A7041" i="75"/>
  <c r="A7040" i="75"/>
  <c r="A7039" i="75"/>
  <c r="A7038" i="75"/>
  <c r="A7037" i="75"/>
  <c r="A7036" i="75"/>
  <c r="A7035" i="75"/>
  <c r="A7034" i="75"/>
  <c r="A7033" i="75"/>
  <c r="A7032" i="75"/>
  <c r="A7031" i="75"/>
  <c r="A7030" i="75"/>
  <c r="A7029" i="75"/>
  <c r="A7028" i="75"/>
  <c r="A7027" i="75"/>
  <c r="A7026" i="75"/>
  <c r="A7025" i="75"/>
  <c r="A7024" i="75"/>
  <c r="A7023" i="75"/>
  <c r="A7022" i="75"/>
  <c r="A7021" i="75"/>
  <c r="A7020" i="75"/>
  <c r="A7019" i="75"/>
  <c r="A7018" i="75"/>
  <c r="A7017" i="75"/>
  <c r="A7016" i="75"/>
  <c r="A7015" i="75"/>
  <c r="A7014" i="75"/>
  <c r="A7013" i="75"/>
  <c r="A7012" i="75"/>
  <c r="A7011" i="75"/>
  <c r="A7010" i="75"/>
  <c r="A7009" i="75"/>
  <c r="A7008" i="75"/>
  <c r="A7007" i="75"/>
  <c r="A7006" i="75"/>
  <c r="A7005" i="75"/>
  <c r="A7004" i="75"/>
  <c r="A7003" i="75"/>
  <c r="A7002" i="75"/>
  <c r="A7001" i="75"/>
  <c r="A7000" i="75"/>
  <c r="A6999" i="75"/>
  <c r="A6998" i="75"/>
  <c r="A6997" i="75"/>
  <c r="A6996" i="75"/>
  <c r="A6995" i="75"/>
  <c r="A6994" i="75"/>
  <c r="A6993" i="75"/>
  <c r="A6992" i="75"/>
  <c r="A6991" i="75"/>
  <c r="A6990" i="75"/>
  <c r="A6989" i="75"/>
  <c r="A6988" i="75"/>
  <c r="A6987" i="75"/>
  <c r="A6986" i="75"/>
  <c r="A6985" i="75"/>
  <c r="A6984" i="75"/>
  <c r="A6983" i="75"/>
  <c r="A6982" i="75"/>
  <c r="A6981" i="75"/>
  <c r="A6980" i="75"/>
  <c r="A6979" i="75"/>
  <c r="A6978" i="75"/>
  <c r="A6977" i="75"/>
  <c r="A6976" i="75"/>
  <c r="A6975" i="75"/>
  <c r="A6974" i="75"/>
  <c r="A6973" i="75"/>
  <c r="A6972" i="75"/>
  <c r="A6971" i="75"/>
  <c r="A6970" i="75"/>
  <c r="A6969" i="75"/>
  <c r="A6968" i="75"/>
  <c r="A6967" i="75"/>
  <c r="A6966" i="75"/>
  <c r="A6965" i="75"/>
  <c r="A6964" i="75"/>
  <c r="A6963" i="75"/>
  <c r="A6962" i="75"/>
  <c r="A6961" i="75"/>
  <c r="A6960" i="75"/>
  <c r="A6959" i="75"/>
  <c r="A6958" i="75"/>
  <c r="A6957" i="75"/>
  <c r="A6956" i="75"/>
  <c r="A6955" i="75"/>
  <c r="A6954" i="75"/>
  <c r="A6953" i="75"/>
  <c r="A6952" i="75"/>
  <c r="A6951" i="75"/>
  <c r="A6950" i="75"/>
  <c r="A6949" i="75"/>
  <c r="A6948" i="75"/>
  <c r="A6947" i="75"/>
  <c r="A6946" i="75"/>
  <c r="A6945" i="75"/>
  <c r="A6944" i="75"/>
  <c r="A6943" i="75"/>
  <c r="A6942" i="75"/>
  <c r="A6941" i="75"/>
  <c r="A6940" i="75"/>
  <c r="A6939" i="75"/>
  <c r="A6938" i="75"/>
  <c r="A6937" i="75"/>
  <c r="A6936" i="75"/>
  <c r="A6935" i="75"/>
  <c r="A6934" i="75"/>
  <c r="A6933" i="75"/>
  <c r="A6932" i="75"/>
  <c r="A6931" i="75"/>
  <c r="A6930" i="75"/>
  <c r="A6929" i="75"/>
  <c r="A6928" i="75"/>
  <c r="A6927" i="75"/>
  <c r="A6926" i="75"/>
  <c r="A6925" i="75"/>
  <c r="A6924" i="75"/>
  <c r="A6923" i="75"/>
  <c r="A6922" i="75"/>
  <c r="A6921" i="75"/>
  <c r="A6920" i="75"/>
  <c r="A6919" i="75"/>
  <c r="A6918" i="75"/>
  <c r="A6917" i="75"/>
  <c r="A6916" i="75"/>
  <c r="A6915" i="75"/>
  <c r="A6914" i="75"/>
  <c r="A6913" i="75"/>
  <c r="A6912" i="75"/>
  <c r="A6911" i="75"/>
  <c r="A6910" i="75"/>
  <c r="A6909" i="75"/>
  <c r="A6908" i="75"/>
  <c r="A6907" i="75"/>
  <c r="A6906" i="75"/>
  <c r="A6905" i="75"/>
  <c r="A6904" i="75"/>
  <c r="A6903" i="75"/>
  <c r="A6902" i="75"/>
  <c r="A6901" i="75"/>
  <c r="A6900" i="75"/>
  <c r="A6899" i="75"/>
  <c r="A6898" i="75"/>
  <c r="A6897" i="75"/>
  <c r="A6896" i="75"/>
  <c r="A6895" i="75"/>
  <c r="A6894" i="75"/>
  <c r="A6893" i="75"/>
  <c r="A6892" i="75"/>
  <c r="A6891" i="75"/>
  <c r="A6890" i="75"/>
  <c r="A6889" i="75"/>
  <c r="A6888" i="75"/>
  <c r="A6887" i="75"/>
  <c r="A6886" i="75"/>
  <c r="A6885" i="75"/>
  <c r="A6884" i="75"/>
  <c r="A6883" i="75"/>
  <c r="A6882" i="75"/>
  <c r="A6881" i="75"/>
  <c r="A6880" i="75"/>
  <c r="A6879" i="75"/>
  <c r="A6878" i="75"/>
  <c r="A6877" i="75"/>
  <c r="A6876" i="75"/>
  <c r="A6875" i="75"/>
  <c r="A6874" i="75"/>
  <c r="A6873" i="75"/>
  <c r="A6872" i="75"/>
  <c r="A6871" i="75"/>
  <c r="A6870" i="75"/>
  <c r="A6869" i="75"/>
  <c r="A6868" i="75"/>
  <c r="A6867" i="75"/>
  <c r="A6866" i="75"/>
  <c r="A6865" i="75"/>
  <c r="A6864" i="75"/>
  <c r="A6863" i="75"/>
  <c r="A6862" i="75"/>
  <c r="A6861" i="75"/>
  <c r="A6860" i="75"/>
  <c r="A6859" i="75"/>
  <c r="A6858" i="75"/>
  <c r="A6857" i="75"/>
  <c r="A6856" i="75"/>
  <c r="A6855" i="75"/>
  <c r="A6854" i="75"/>
  <c r="A6853" i="75"/>
  <c r="A6852" i="75"/>
  <c r="A6851" i="75"/>
  <c r="A6850" i="75"/>
  <c r="A6849" i="75"/>
  <c r="A6848" i="75"/>
  <c r="A6847" i="75"/>
  <c r="A6846" i="75"/>
  <c r="A6845" i="75"/>
  <c r="A6844" i="75"/>
  <c r="A6843" i="75"/>
  <c r="A6842" i="75"/>
  <c r="A6841" i="75"/>
  <c r="A6840" i="75"/>
  <c r="A6839" i="75"/>
  <c r="A6838" i="75"/>
  <c r="A6837" i="75"/>
  <c r="A6836" i="75"/>
  <c r="A6835" i="75"/>
  <c r="A6834" i="75"/>
  <c r="A6833" i="75"/>
  <c r="A6832" i="75"/>
  <c r="A6831" i="75"/>
  <c r="A6830" i="75"/>
  <c r="A6829" i="75"/>
  <c r="A6828" i="75"/>
  <c r="A6827" i="75"/>
  <c r="A6826" i="75"/>
  <c r="A6825" i="75"/>
  <c r="A6824" i="75"/>
  <c r="A6823" i="75"/>
  <c r="A6822" i="75"/>
  <c r="A6821" i="75"/>
  <c r="A6820" i="75"/>
  <c r="A6819" i="75"/>
  <c r="A6818" i="75"/>
  <c r="A6817" i="75"/>
  <c r="A6816" i="75"/>
  <c r="A6815" i="75"/>
  <c r="A6814" i="75"/>
  <c r="A6813" i="75"/>
  <c r="A6812" i="75"/>
  <c r="A6811" i="75"/>
  <c r="A6810" i="75"/>
  <c r="A6809" i="75"/>
  <c r="A6808" i="75"/>
  <c r="A6807" i="75"/>
  <c r="A6806" i="75"/>
  <c r="A6805" i="75"/>
  <c r="A6804" i="75"/>
  <c r="A6803" i="75"/>
  <c r="A6802" i="75"/>
  <c r="A6801" i="75"/>
  <c r="A6800" i="75"/>
  <c r="A6799" i="75"/>
  <c r="A6798" i="75"/>
  <c r="A6797" i="75"/>
  <c r="A6796" i="75"/>
  <c r="A6795" i="75"/>
  <c r="A6794" i="75"/>
  <c r="A6793" i="75"/>
  <c r="A6792" i="75"/>
  <c r="A6791" i="75"/>
  <c r="A6790" i="75"/>
  <c r="A6789" i="75"/>
  <c r="A6788" i="75"/>
  <c r="A6787" i="75"/>
  <c r="A6786" i="75"/>
  <c r="A6785" i="75"/>
  <c r="A6784" i="75"/>
  <c r="A6783" i="75"/>
  <c r="A6782" i="75"/>
  <c r="A6781" i="75"/>
  <c r="A6780" i="75"/>
  <c r="A6779" i="75"/>
  <c r="A6778" i="75"/>
  <c r="A6777" i="75"/>
  <c r="A6776" i="75"/>
  <c r="A6775" i="75"/>
  <c r="A6774" i="75"/>
  <c r="A6773" i="75"/>
  <c r="A6772" i="75"/>
  <c r="A6771" i="75"/>
  <c r="A6770" i="75"/>
  <c r="A6769" i="75"/>
  <c r="A6768" i="75"/>
  <c r="A6767" i="75"/>
  <c r="A6766" i="75"/>
  <c r="A6765" i="75"/>
  <c r="A6764" i="75"/>
  <c r="A6763" i="75"/>
  <c r="A6762" i="75"/>
  <c r="A6761" i="75"/>
  <c r="A6760" i="75"/>
  <c r="A6759" i="75"/>
  <c r="A6758" i="75"/>
  <c r="A6757" i="75"/>
  <c r="A6756" i="75"/>
  <c r="A6755" i="75"/>
  <c r="A6754" i="75"/>
  <c r="A6753" i="75"/>
  <c r="A6752" i="75"/>
  <c r="A6751" i="75"/>
  <c r="A6750" i="75"/>
  <c r="A6749" i="75"/>
  <c r="A6748" i="75"/>
  <c r="A6747" i="75"/>
  <c r="A6746" i="75"/>
  <c r="A6745" i="75"/>
  <c r="A6744" i="75"/>
  <c r="A6743" i="75"/>
  <c r="A6742" i="75"/>
  <c r="A6741" i="75"/>
  <c r="A6740" i="75"/>
  <c r="A6739" i="75"/>
  <c r="A6738" i="75"/>
  <c r="A6737" i="75"/>
  <c r="A6736" i="75"/>
  <c r="A6735" i="75"/>
  <c r="A6734" i="75"/>
  <c r="A6733" i="75"/>
  <c r="A6732" i="75"/>
  <c r="A6731" i="75"/>
  <c r="A6730" i="75"/>
  <c r="A6299" i="75"/>
  <c r="A6300" i="75"/>
  <c r="A6301" i="75"/>
  <c r="A6302" i="75"/>
  <c r="A6303" i="75"/>
  <c r="A6304" i="75"/>
  <c r="A6305" i="75"/>
  <c r="A6306" i="75"/>
  <c r="A6307" i="75"/>
  <c r="A6308" i="75"/>
  <c r="A6309" i="75"/>
  <c r="A6310" i="75"/>
  <c r="A6311" i="75"/>
  <c r="A6312" i="75"/>
  <c r="A6313" i="75"/>
  <c r="A6314" i="75"/>
  <c r="A6315" i="75"/>
  <c r="A6316" i="75"/>
  <c r="A6317" i="75"/>
  <c r="A6318" i="75"/>
  <c r="A6319" i="75"/>
  <c r="A6320" i="75"/>
  <c r="A6321" i="75"/>
  <c r="A6322" i="75"/>
  <c r="A6323" i="75"/>
  <c r="A6324" i="75"/>
  <c r="A6325" i="75"/>
  <c r="A6326" i="75"/>
  <c r="A6327" i="75"/>
  <c r="A6328" i="75"/>
  <c r="A6329" i="75"/>
  <c r="A6330" i="75"/>
  <c r="A6331" i="75"/>
  <c r="A6332" i="75"/>
  <c r="A6333" i="75"/>
  <c r="A6334" i="75"/>
  <c r="A6335" i="75"/>
  <c r="A6336" i="75"/>
  <c r="A6337" i="75"/>
  <c r="A6338" i="75"/>
  <c r="A6339" i="75"/>
  <c r="A6340" i="75"/>
  <c r="A6341" i="75"/>
  <c r="A6342" i="75"/>
  <c r="A6343" i="75"/>
  <c r="A6344" i="75"/>
  <c r="A6345" i="75"/>
  <c r="A6346" i="75"/>
  <c r="A6347" i="75"/>
  <c r="A6348" i="75"/>
  <c r="A6349" i="75"/>
  <c r="A6350" i="75"/>
  <c r="A6351" i="75"/>
  <c r="A6352" i="75"/>
  <c r="A6353" i="75"/>
  <c r="A6354" i="75"/>
  <c r="A6049" i="75"/>
  <c r="A6050" i="75"/>
  <c r="A6051" i="75"/>
  <c r="A6052" i="75"/>
  <c r="A6053" i="75"/>
  <c r="A6054" i="75"/>
  <c r="A6055" i="75"/>
  <c r="A6056" i="75"/>
  <c r="A6057" i="75"/>
  <c r="A6058" i="75"/>
  <c r="A6059" i="75"/>
  <c r="A6060" i="75"/>
  <c r="A6061" i="75"/>
  <c r="A6062" i="75"/>
  <c r="A6063" i="75"/>
  <c r="A6064" i="75"/>
  <c r="A6065" i="75"/>
  <c r="A6066" i="75"/>
  <c r="A6067" i="75"/>
  <c r="A6068" i="75"/>
  <c r="A6069" i="75"/>
  <c r="A6070" i="75"/>
  <c r="A6071" i="75"/>
  <c r="A6072" i="75"/>
  <c r="A6073" i="75"/>
  <c r="A6074" i="75"/>
  <c r="A6075" i="75"/>
  <c r="A6076" i="75"/>
  <c r="A6077" i="75"/>
  <c r="A6078" i="75"/>
  <c r="A6079" i="75"/>
  <c r="A6080" i="75"/>
  <c r="A6081" i="75"/>
  <c r="A6082" i="75"/>
  <c r="A6083" i="75"/>
  <c r="A6084" i="75"/>
  <c r="A6085" i="75"/>
  <c r="A6086" i="75"/>
  <c r="A6087" i="75"/>
  <c r="A6088" i="75"/>
  <c r="A6089" i="75"/>
  <c r="A6090" i="75"/>
  <c r="A6091" i="75"/>
  <c r="A6092" i="75"/>
  <c r="A6093" i="75"/>
  <c r="A6094" i="75"/>
  <c r="A6095" i="75"/>
  <c r="A6096" i="75"/>
  <c r="A6097" i="75"/>
  <c r="A6098" i="75"/>
  <c r="A6099" i="75"/>
  <c r="A6100" i="75"/>
  <c r="A6101" i="75"/>
  <c r="A6102" i="75"/>
  <c r="A6103" i="75"/>
  <c r="A6104" i="75"/>
  <c r="A6105" i="75"/>
  <c r="A6106" i="75"/>
  <c r="A6107" i="75"/>
  <c r="A6108" i="75"/>
  <c r="A6109" i="75"/>
  <c r="A6110" i="75"/>
  <c r="A6111" i="75"/>
  <c r="A6112" i="75"/>
  <c r="A6113" i="75"/>
  <c r="A6114" i="75"/>
  <c r="A6115" i="75"/>
  <c r="A6116" i="75"/>
  <c r="A6117" i="75"/>
  <c r="A6118" i="75"/>
  <c r="A6119" i="75"/>
  <c r="A6120" i="75"/>
  <c r="A6121" i="75"/>
  <c r="A6122" i="75"/>
  <c r="A6123" i="75"/>
  <c r="A6124" i="75"/>
  <c r="A6125" i="75"/>
  <c r="A6126" i="75"/>
  <c r="A6127" i="75"/>
  <c r="A6128" i="75"/>
  <c r="A6129" i="75"/>
  <c r="A6130" i="75"/>
  <c r="A6131" i="75"/>
  <c r="A6132" i="75"/>
  <c r="A6133" i="75"/>
  <c r="A6134" i="75"/>
  <c r="A6135" i="75"/>
  <c r="A6136" i="75"/>
  <c r="A6137" i="75"/>
  <c r="A6138" i="75"/>
  <c r="A6139" i="75"/>
  <c r="A6140" i="75"/>
  <c r="A6141" i="75"/>
  <c r="A6142" i="75"/>
  <c r="A6143" i="75"/>
  <c r="A6144" i="75"/>
  <c r="A6145" i="75"/>
  <c r="A6146" i="75"/>
  <c r="A6147" i="75"/>
  <c r="A6148" i="75"/>
  <c r="A6149" i="75"/>
  <c r="A6150" i="75"/>
  <c r="A6151" i="75"/>
  <c r="A6152" i="75"/>
  <c r="A6153" i="75"/>
  <c r="A6154" i="75"/>
  <c r="A6155" i="75"/>
  <c r="A6156" i="75"/>
  <c r="A6157" i="75"/>
  <c r="A6158" i="75"/>
  <c r="A6159" i="75"/>
  <c r="A6160" i="75"/>
  <c r="A6161" i="75"/>
  <c r="A6162" i="75"/>
  <c r="A6163" i="75"/>
  <c r="A6164" i="75"/>
  <c r="A6165" i="75"/>
  <c r="A6166" i="75"/>
  <c r="A6167" i="75"/>
  <c r="A6168" i="75"/>
  <c r="A6169" i="75"/>
  <c r="A6170" i="75"/>
  <c r="A6171" i="75"/>
  <c r="A6172" i="75"/>
  <c r="A6173" i="75"/>
  <c r="A6174" i="75"/>
  <c r="A6175" i="75"/>
  <c r="A6176" i="75"/>
  <c r="A6177" i="75"/>
  <c r="A6178" i="75"/>
  <c r="A6179" i="75"/>
  <c r="A6180" i="75"/>
  <c r="A6181" i="75"/>
  <c r="A6182" i="75"/>
  <c r="A6183" i="75"/>
  <c r="A6184" i="75"/>
  <c r="A6185" i="75"/>
  <c r="A6186" i="75"/>
  <c r="A6187" i="75"/>
  <c r="A6188" i="75"/>
  <c r="A6189" i="75"/>
  <c r="A6190" i="75"/>
  <c r="A6191" i="75"/>
  <c r="A6192" i="75"/>
  <c r="A6193" i="75"/>
  <c r="A6194" i="75"/>
  <c r="A6195" i="75"/>
  <c r="A6196" i="75"/>
  <c r="A6197" i="75"/>
  <c r="A6198" i="75"/>
  <c r="A6199" i="75"/>
  <c r="A6200" i="75"/>
  <c r="A6201" i="75"/>
  <c r="A6202" i="75"/>
  <c r="A6203" i="75"/>
  <c r="A6204" i="75"/>
  <c r="A6205" i="75"/>
  <c r="A6206" i="75"/>
  <c r="A6207" i="75"/>
  <c r="A6208" i="75"/>
  <c r="A6209" i="75"/>
  <c r="A6210" i="75"/>
  <c r="A6211" i="75"/>
  <c r="A6212" i="75"/>
  <c r="A6213" i="75"/>
  <c r="A6214" i="75"/>
  <c r="A6215" i="75"/>
  <c r="A6216" i="75"/>
  <c r="A6217" i="75"/>
  <c r="A6218" i="75"/>
  <c r="A6219" i="75"/>
  <c r="A6220" i="75"/>
  <c r="A6221" i="75"/>
  <c r="A6222" i="75"/>
  <c r="A6223" i="75"/>
  <c r="A6224" i="75"/>
  <c r="A6225" i="75"/>
  <c r="A6226" i="75"/>
  <c r="A6227" i="75"/>
  <c r="A6228" i="75"/>
  <c r="A6229" i="75"/>
  <c r="A6230" i="75"/>
  <c r="A6231" i="75"/>
  <c r="A6232" i="75"/>
  <c r="A6233" i="75"/>
  <c r="A6234" i="75"/>
  <c r="A6235" i="75"/>
  <c r="A6236" i="75"/>
  <c r="A6237" i="75"/>
  <c r="A6238" i="75"/>
  <c r="A6239" i="75"/>
  <c r="A6240" i="75"/>
  <c r="A6241" i="75"/>
  <c r="A6242" i="75"/>
  <c r="A6243" i="75"/>
  <c r="A6244" i="75"/>
  <c r="A6245" i="75"/>
  <c r="A6246" i="75"/>
  <c r="A6247" i="75"/>
  <c r="A6248" i="75"/>
  <c r="A6249" i="75"/>
  <c r="A6250" i="75"/>
  <c r="A6251" i="75"/>
  <c r="A6252" i="75"/>
  <c r="A6253" i="75"/>
  <c r="A6254" i="75"/>
  <c r="A6255" i="75"/>
  <c r="A6256" i="75"/>
  <c r="A6257" i="75"/>
  <c r="A6258" i="75"/>
  <c r="A6259" i="75"/>
  <c r="A6260" i="75"/>
  <c r="A6261" i="75"/>
  <c r="A6262" i="75"/>
  <c r="A6263" i="75"/>
  <c r="A6264" i="75"/>
  <c r="A6265" i="75"/>
  <c r="A6266" i="75"/>
  <c r="A6267" i="75"/>
  <c r="A6268" i="75"/>
  <c r="A6269" i="75"/>
  <c r="A6270" i="75"/>
  <c r="A6271" i="75"/>
  <c r="A6272" i="75"/>
  <c r="A6273" i="75"/>
  <c r="A6274" i="75"/>
  <c r="A6275" i="75"/>
  <c r="A6276" i="75"/>
  <c r="A6277" i="75"/>
  <c r="A6278" i="75"/>
  <c r="A6279" i="75"/>
  <c r="A6280" i="75"/>
  <c r="A6281" i="75"/>
  <c r="A6282" i="75"/>
  <c r="A6283" i="75"/>
  <c r="A6284" i="75"/>
  <c r="A6285" i="75"/>
  <c r="A6286" i="75"/>
  <c r="A6287" i="75"/>
  <c r="A6288" i="75"/>
  <c r="A6289" i="75"/>
  <c r="A6290" i="75"/>
  <c r="A6291" i="75"/>
  <c r="A6292" i="75"/>
  <c r="A6293" i="75"/>
  <c r="A6294" i="75"/>
  <c r="A6295" i="75"/>
  <c r="A6296" i="75"/>
  <c r="A6297" i="75"/>
  <c r="A6298" i="75"/>
  <c r="A6016" i="75"/>
  <c r="A6017" i="75"/>
  <c r="A6018" i="75"/>
  <c r="A6019" i="75"/>
  <c r="A6020" i="75"/>
  <c r="A6021" i="75"/>
  <c r="A6022" i="75"/>
  <c r="A6023" i="75"/>
  <c r="A6024" i="75"/>
  <c r="A6025" i="75"/>
  <c r="A6026" i="75"/>
  <c r="A6027" i="75"/>
  <c r="A6028" i="75"/>
  <c r="A6029" i="75"/>
  <c r="A6030" i="75"/>
  <c r="A6031" i="75"/>
  <c r="A6032" i="75"/>
  <c r="A6033" i="75"/>
  <c r="A6034" i="75"/>
  <c r="A6035" i="75"/>
  <c r="A6036" i="75"/>
  <c r="A6037" i="75"/>
  <c r="A6038" i="75"/>
  <c r="A6039" i="75"/>
  <c r="A6040" i="75"/>
  <c r="A6041" i="75"/>
  <c r="A6042" i="75"/>
  <c r="A6043" i="75"/>
  <c r="A6044" i="75"/>
  <c r="A6045" i="75"/>
  <c r="A6046" i="75"/>
  <c r="A6047" i="75"/>
  <c r="A6048" i="75"/>
  <c r="A5962" i="75"/>
  <c r="A5963" i="75"/>
  <c r="A5964" i="75"/>
  <c r="A5965" i="75"/>
  <c r="A5966" i="75"/>
  <c r="A5967" i="75"/>
  <c r="A5968" i="75"/>
  <c r="A5969" i="75"/>
  <c r="A5970" i="75"/>
  <c r="A5971" i="75"/>
  <c r="A5972" i="75"/>
  <c r="A5973" i="75"/>
  <c r="A5974" i="75"/>
  <c r="A5975" i="75"/>
  <c r="A5976" i="75"/>
  <c r="A5977" i="75"/>
  <c r="A5978" i="75"/>
  <c r="A5979" i="75"/>
  <c r="A5980" i="75"/>
  <c r="A5981" i="75"/>
  <c r="A5982" i="75"/>
  <c r="A5983" i="75"/>
  <c r="A5984" i="75"/>
  <c r="A5985" i="75"/>
  <c r="A5986" i="75"/>
  <c r="A5987" i="75"/>
  <c r="A5988" i="75"/>
  <c r="A5989" i="75"/>
  <c r="A5990" i="75"/>
  <c r="A5991" i="75"/>
  <c r="A5992" i="75"/>
  <c r="A5993" i="75"/>
  <c r="A5994" i="75"/>
  <c r="A5995" i="75"/>
  <c r="A5996" i="75"/>
  <c r="A5997" i="75"/>
  <c r="A5998" i="75"/>
  <c r="A5999" i="75"/>
  <c r="A6000" i="75"/>
  <c r="A6001" i="75"/>
  <c r="A6002" i="75"/>
  <c r="A6003" i="75"/>
  <c r="A6004" i="75"/>
  <c r="A6005" i="75"/>
  <c r="A6006" i="75"/>
  <c r="A6007" i="75"/>
  <c r="A6008" i="75"/>
  <c r="A6009" i="75"/>
  <c r="A6010" i="75"/>
  <c r="A6011" i="75"/>
  <c r="A6012" i="75"/>
  <c r="A6013" i="75"/>
  <c r="A6014" i="75"/>
  <c r="A6015" i="75"/>
  <c r="A5961" i="75"/>
  <c r="A5960" i="75"/>
  <c r="A5959" i="75"/>
  <c r="A5958" i="75"/>
  <c r="A5957" i="75"/>
  <c r="A5956" i="75"/>
  <c r="A5955" i="75"/>
  <c r="A5954" i="75"/>
  <c r="A5953" i="75"/>
  <c r="A5952" i="75"/>
  <c r="A5951" i="75"/>
  <c r="A5950" i="75"/>
  <c r="A5949" i="75"/>
  <c r="A5948" i="75"/>
  <c r="A5947" i="75"/>
  <c r="A5946" i="75"/>
  <c r="A5945" i="75"/>
  <c r="A5944" i="75"/>
  <c r="A5943" i="75"/>
  <c r="A5942" i="75"/>
  <c r="A5941" i="75"/>
  <c r="A5940" i="75"/>
  <c r="A5939" i="75"/>
  <c r="A5938" i="75"/>
  <c r="A5937" i="75"/>
  <c r="A5936" i="75"/>
  <c r="A5935" i="75"/>
  <c r="A5934" i="75"/>
  <c r="A5933" i="75"/>
  <c r="A5932" i="75"/>
  <c r="A5931" i="75"/>
  <c r="A5930" i="75"/>
  <c r="A5929" i="75"/>
  <c r="A5928" i="75"/>
  <c r="A5927" i="75"/>
  <c r="A5926" i="75"/>
  <c r="A5925" i="75"/>
  <c r="A5924" i="75"/>
  <c r="A5923" i="75"/>
  <c r="A5922" i="75"/>
  <c r="A5921" i="75"/>
  <c r="A5920" i="75"/>
  <c r="A5919" i="75"/>
  <c r="A5918" i="75"/>
  <c r="A5917" i="75"/>
  <c r="A5916" i="75"/>
  <c r="A5915" i="75"/>
  <c r="A5914" i="75"/>
  <c r="A5913" i="75"/>
  <c r="A5912" i="75"/>
  <c r="A5911" i="75"/>
  <c r="A5910" i="75"/>
  <c r="A5909" i="75"/>
  <c r="A5908" i="75"/>
  <c r="A5907" i="75"/>
  <c r="A5906" i="75"/>
  <c r="A5905" i="75"/>
  <c r="A5904" i="75"/>
  <c r="A5903" i="75"/>
  <c r="A5902" i="75"/>
  <c r="A5901" i="75"/>
  <c r="A5900" i="75"/>
  <c r="A5899" i="75"/>
  <c r="A5898" i="75"/>
  <c r="A5897" i="75"/>
  <c r="A5896" i="75"/>
  <c r="A5895" i="75"/>
  <c r="A5894" i="75"/>
  <c r="A5893" i="75"/>
  <c r="A5892" i="75"/>
  <c r="A5891" i="75"/>
  <c r="A5890" i="75"/>
  <c r="A5889" i="75"/>
  <c r="A5888" i="75"/>
  <c r="A5887" i="75"/>
  <c r="A5886" i="75"/>
  <c r="A5885" i="75"/>
  <c r="A5884" i="75"/>
  <c r="A5883" i="75"/>
  <c r="A5882" i="75"/>
  <c r="A5881" i="75"/>
  <c r="A5880" i="75"/>
  <c r="A5879" i="75"/>
  <c r="A5878" i="75"/>
  <c r="A5877" i="75"/>
  <c r="A5876" i="75"/>
  <c r="A5875" i="75"/>
  <c r="A5874" i="75"/>
  <c r="A5873" i="75"/>
  <c r="A5872" i="75"/>
  <c r="A5871" i="75"/>
  <c r="A5870" i="75"/>
  <c r="A5869" i="75"/>
  <c r="A5868" i="75"/>
  <c r="A5867" i="75"/>
  <c r="A5866" i="75"/>
  <c r="A5865" i="75"/>
  <c r="A5864" i="75"/>
  <c r="A5863" i="75"/>
  <c r="A5862" i="75"/>
  <c r="A5861" i="75"/>
  <c r="A5860" i="75"/>
  <c r="A5859" i="75"/>
  <c r="A5858" i="75"/>
  <c r="A5857" i="75"/>
  <c r="A5856" i="75"/>
  <c r="A5855" i="75"/>
  <c r="A5854" i="75"/>
  <c r="A5853" i="75"/>
  <c r="A5852" i="75"/>
  <c r="A5851" i="75"/>
  <c r="A5850" i="75"/>
  <c r="A5849" i="75"/>
  <c r="A5848" i="75"/>
  <c r="A5847" i="75"/>
  <c r="A5846" i="75"/>
  <c r="A5845" i="75"/>
  <c r="A5844" i="75"/>
  <c r="A5843" i="75"/>
  <c r="A5817" i="75"/>
  <c r="A5818" i="75"/>
  <c r="A5819" i="75"/>
  <c r="A5820" i="75"/>
  <c r="A5821" i="75"/>
  <c r="A5822" i="75"/>
  <c r="A5823" i="75"/>
  <c r="A5824" i="75"/>
  <c r="A5825" i="75"/>
  <c r="A5826" i="75"/>
  <c r="A5827" i="75"/>
  <c r="A5828" i="75"/>
  <c r="A5829" i="75"/>
  <c r="A5830" i="75"/>
  <c r="A5831" i="75"/>
  <c r="A5832" i="75"/>
  <c r="A5833" i="75"/>
  <c r="A5834" i="75"/>
  <c r="A5835" i="75"/>
  <c r="A5836" i="75"/>
  <c r="A5837" i="75"/>
  <c r="A5838" i="75"/>
  <c r="A5839" i="75"/>
  <c r="A5840" i="75"/>
  <c r="A5841" i="75"/>
  <c r="A5842" i="75"/>
  <c r="P32" i="33"/>
  <c r="H5958" i="75" s="1"/>
  <c r="P31" i="33"/>
  <c r="H5957" i="75" s="1"/>
  <c r="P30" i="33"/>
  <c r="H5956" i="75" s="1"/>
  <c r="P29" i="33"/>
  <c r="H5955" i="75" s="1"/>
  <c r="P28" i="33"/>
  <c r="H5954" i="75" s="1"/>
  <c r="P27" i="33"/>
  <c r="H5953" i="75" s="1"/>
  <c r="AD26" i="33"/>
  <c r="AC26" i="33"/>
  <c r="AB26" i="33"/>
  <c r="AA26" i="33"/>
  <c r="Z26" i="33"/>
  <c r="Y26" i="33"/>
  <c r="X26" i="33"/>
  <c r="W26" i="33"/>
  <c r="V26" i="33"/>
  <c r="U26" i="33"/>
  <c r="T26" i="33"/>
  <c r="S26" i="33"/>
  <c r="R26" i="33"/>
  <c r="Q26" i="33"/>
  <c r="P25" i="33"/>
  <c r="H5951" i="75" s="1"/>
  <c r="P24" i="33"/>
  <c r="H5950" i="75" s="1"/>
  <c r="P22" i="33"/>
  <c r="H5948" i="75" s="1"/>
  <c r="AD21" i="33"/>
  <c r="H5916" i="75" s="1"/>
  <c r="AC21" i="33"/>
  <c r="H5915" i="75" s="1"/>
  <c r="AA21" i="33"/>
  <c r="H5913" i="75" s="1"/>
  <c r="Z21" i="33"/>
  <c r="H5912" i="75" s="1"/>
  <c r="Y21" i="33"/>
  <c r="H5911" i="75" s="1"/>
  <c r="X21" i="33"/>
  <c r="H5910" i="75" s="1"/>
  <c r="W21" i="33"/>
  <c r="H5909" i="75" s="1"/>
  <c r="V21" i="33"/>
  <c r="H5908" i="75" s="1"/>
  <c r="U21" i="33"/>
  <c r="H5907" i="75" s="1"/>
  <c r="T21" i="33"/>
  <c r="H5906" i="75" s="1"/>
  <c r="S21" i="33"/>
  <c r="H5905" i="75" s="1"/>
  <c r="R21" i="33"/>
  <c r="H5904" i="75" s="1"/>
  <c r="Q21" i="33"/>
  <c r="P32" i="32"/>
  <c r="H5900" i="75" s="1"/>
  <c r="P31" i="32"/>
  <c r="H5899" i="75" s="1"/>
  <c r="P30" i="32"/>
  <c r="H5898" i="75" s="1"/>
  <c r="P29" i="32"/>
  <c r="H5897" i="75" s="1"/>
  <c r="P28" i="32"/>
  <c r="H5896" i="75" s="1"/>
  <c r="P27" i="32"/>
  <c r="H5895" i="75" s="1"/>
  <c r="AD26" i="32"/>
  <c r="AC26" i="32"/>
  <c r="AB26" i="32"/>
  <c r="AA26" i="32"/>
  <c r="Z26" i="32"/>
  <c r="Y26" i="32"/>
  <c r="X26" i="32"/>
  <c r="W26" i="32"/>
  <c r="V26" i="32"/>
  <c r="U26" i="32"/>
  <c r="T26" i="32"/>
  <c r="S26" i="32"/>
  <c r="R26" i="32"/>
  <c r="Q26" i="32"/>
  <c r="P25" i="32"/>
  <c r="H5893" i="75" s="1"/>
  <c r="P24" i="32"/>
  <c r="H5892" i="75" s="1"/>
  <c r="P22" i="32"/>
  <c r="H5890" i="75" s="1"/>
  <c r="AD21" i="32"/>
  <c r="H5858" i="75" s="1"/>
  <c r="AC21" i="32"/>
  <c r="H5857" i="75" s="1"/>
  <c r="AA21" i="32"/>
  <c r="H5855" i="75" s="1"/>
  <c r="Z21" i="32"/>
  <c r="H5854" i="75" s="1"/>
  <c r="Y21" i="32"/>
  <c r="H5853" i="75" s="1"/>
  <c r="X21" i="32"/>
  <c r="H5852" i="75" s="1"/>
  <c r="W21" i="32"/>
  <c r="H5851" i="75" s="1"/>
  <c r="V21" i="32"/>
  <c r="H5850" i="75" s="1"/>
  <c r="U21" i="32"/>
  <c r="H5849" i="75" s="1"/>
  <c r="T21" i="32"/>
  <c r="H5848" i="75" s="1"/>
  <c r="S21" i="32"/>
  <c r="H5847" i="75" s="1"/>
  <c r="R21" i="32"/>
  <c r="H5846" i="75" s="1"/>
  <c r="Q21" i="32"/>
  <c r="R26" i="31"/>
  <c r="S26" i="31"/>
  <c r="T26" i="31"/>
  <c r="U26" i="31"/>
  <c r="V26" i="31"/>
  <c r="W26" i="31"/>
  <c r="X26" i="31"/>
  <c r="Y26" i="31"/>
  <c r="Z26" i="31"/>
  <c r="AA26" i="31"/>
  <c r="AB26" i="31"/>
  <c r="AC26" i="31"/>
  <c r="AD26" i="31"/>
  <c r="Q26" i="31"/>
  <c r="A5788" i="75"/>
  <c r="A5789" i="75"/>
  <c r="A5790" i="75"/>
  <c r="A5791" i="75"/>
  <c r="A5792" i="75"/>
  <c r="A5793" i="75"/>
  <c r="A5794" i="75"/>
  <c r="A5795" i="75"/>
  <c r="A5796" i="75"/>
  <c r="A5797" i="75"/>
  <c r="A5798" i="75"/>
  <c r="A5799" i="75"/>
  <c r="A5800" i="75"/>
  <c r="A5801" i="75"/>
  <c r="A5802" i="75"/>
  <c r="A5803" i="75"/>
  <c r="A5804" i="75"/>
  <c r="A5805" i="75"/>
  <c r="A5806" i="75"/>
  <c r="A5807" i="75"/>
  <c r="A5808" i="75"/>
  <c r="A5809" i="75"/>
  <c r="A5810" i="75"/>
  <c r="A5811" i="75"/>
  <c r="A5812" i="75"/>
  <c r="A5813" i="75"/>
  <c r="A5814" i="75"/>
  <c r="A5815" i="75"/>
  <c r="A5816" i="75"/>
  <c r="R21" i="31"/>
  <c r="H5788" i="75" s="1"/>
  <c r="S21" i="31"/>
  <c r="H5789" i="75" s="1"/>
  <c r="T21" i="31"/>
  <c r="H5790" i="75" s="1"/>
  <c r="U21" i="31"/>
  <c r="H5791" i="75" s="1"/>
  <c r="V21" i="31"/>
  <c r="H5792" i="75" s="1"/>
  <c r="W21" i="31"/>
  <c r="H5793" i="75" s="1"/>
  <c r="X21" i="31"/>
  <c r="H5794" i="75" s="1"/>
  <c r="Y21" i="31"/>
  <c r="H5795" i="75" s="1"/>
  <c r="Z21" i="31"/>
  <c r="H5796" i="75" s="1"/>
  <c r="AA21" i="31"/>
  <c r="H5797" i="75" s="1"/>
  <c r="AC21" i="31"/>
  <c r="H5799" i="75" s="1"/>
  <c r="AD21" i="31"/>
  <c r="H5800" i="75" s="1"/>
  <c r="Q21" i="31"/>
  <c r="P22" i="31"/>
  <c r="H5832" i="75" s="1"/>
  <c r="P24" i="31"/>
  <c r="H5834" i="75" s="1"/>
  <c r="P25" i="31"/>
  <c r="H5835" i="75" s="1"/>
  <c r="P27" i="31"/>
  <c r="H5837" i="75" s="1"/>
  <c r="P28" i="31"/>
  <c r="H5838" i="75" s="1"/>
  <c r="P29" i="31"/>
  <c r="H5839" i="75" s="1"/>
  <c r="P30" i="31"/>
  <c r="H5840" i="75" s="1"/>
  <c r="P31" i="31"/>
  <c r="H5841" i="75" s="1"/>
  <c r="P32" i="31"/>
  <c r="H5842" i="75" s="1"/>
  <c r="A5787" i="75"/>
  <c r="A5786" i="75"/>
  <c r="A5785" i="75"/>
  <c r="A5784" i="75"/>
  <c r="A5783" i="75"/>
  <c r="A5782" i="75"/>
  <c r="A5781" i="75"/>
  <c r="A5780" i="75"/>
  <c r="A5779" i="75"/>
  <c r="A5778" i="75"/>
  <c r="A5777" i="75"/>
  <c r="A5776" i="75"/>
  <c r="A5775" i="75"/>
  <c r="A5774" i="75"/>
  <c r="A5773" i="75"/>
  <c r="A5772" i="75"/>
  <c r="A5771" i="75"/>
  <c r="A5770" i="75"/>
  <c r="A5769" i="75"/>
  <c r="A5768" i="75"/>
  <c r="A5767" i="75"/>
  <c r="A5766" i="75"/>
  <c r="A5765" i="75"/>
  <c r="A5764" i="75"/>
  <c r="A5763" i="75"/>
  <c r="A5762" i="75"/>
  <c r="A5761" i="75"/>
  <c r="A5760" i="75"/>
  <c r="A5759" i="75"/>
  <c r="A5758" i="75"/>
  <c r="A5757" i="75"/>
  <c r="A5756" i="75"/>
  <c r="A5755" i="75"/>
  <c r="A5754" i="75"/>
  <c r="A5753" i="75"/>
  <c r="A5752" i="75"/>
  <c r="A5751" i="75"/>
  <c r="A5750" i="75"/>
  <c r="A5749" i="75"/>
  <c r="A5748" i="75"/>
  <c r="A5747" i="75"/>
  <c r="A5746" i="75"/>
  <c r="A5745" i="75"/>
  <c r="A5744" i="75"/>
  <c r="A5743" i="75"/>
  <c r="A5742" i="75"/>
  <c r="A5741" i="75"/>
  <c r="A5740" i="75"/>
  <c r="A5739" i="75"/>
  <c r="A5738" i="75"/>
  <c r="A5737" i="75"/>
  <c r="A5736" i="75"/>
  <c r="A5735" i="75"/>
  <c r="A5734" i="75"/>
  <c r="A5733" i="75"/>
  <c r="A5732" i="75"/>
  <c r="A5731" i="75"/>
  <c r="A5730" i="75"/>
  <c r="A5729" i="75"/>
  <c r="A5728" i="75"/>
  <c r="A5727" i="75"/>
  <c r="A5726" i="75"/>
  <c r="A5725" i="75"/>
  <c r="A5724" i="75"/>
  <c r="A5723" i="75"/>
  <c r="A5722" i="75"/>
  <c r="A5721" i="75"/>
  <c r="A5720" i="75"/>
  <c r="A5719" i="75"/>
  <c r="A5718" i="75"/>
  <c r="A5717" i="75"/>
  <c r="A5716" i="75"/>
  <c r="A5715" i="75"/>
  <c r="A5714" i="75"/>
  <c r="A5713" i="75"/>
  <c r="A5712" i="75"/>
  <c r="A5711" i="75"/>
  <c r="A5710" i="75"/>
  <c r="A5709" i="75"/>
  <c r="A5708" i="75"/>
  <c r="A5707" i="75"/>
  <c r="A5706" i="75"/>
  <c r="A5705" i="75"/>
  <c r="A5704" i="75"/>
  <c r="A5703" i="75"/>
  <c r="A5702" i="75"/>
  <c r="A5701" i="75"/>
  <c r="A5700" i="75"/>
  <c r="A5699" i="75"/>
  <c r="A5698" i="75"/>
  <c r="A5697" i="75"/>
  <c r="A5696" i="75"/>
  <c r="A5695" i="75"/>
  <c r="A5694" i="75"/>
  <c r="A5693" i="75"/>
  <c r="A5692" i="75"/>
  <c r="A5691" i="75"/>
  <c r="A5690" i="75"/>
  <c r="A5689" i="75"/>
  <c r="A5688" i="75"/>
  <c r="A5687" i="75"/>
  <c r="A5686" i="75"/>
  <c r="A5685" i="75"/>
  <c r="A5684" i="75"/>
  <c r="A5683" i="75"/>
  <c r="BA22" i="28"/>
  <c r="H5670" i="75" s="1"/>
  <c r="BB22" i="28"/>
  <c r="H5671" i="75" s="1"/>
  <c r="BC22" i="28"/>
  <c r="H5672" i="75" s="1"/>
  <c r="BD22" i="28"/>
  <c r="H5673" i="75" s="1"/>
  <c r="BE22" i="28"/>
  <c r="H5674" i="75" s="1"/>
  <c r="BF22" i="28"/>
  <c r="H5675" i="75" s="1"/>
  <c r="BG22" i="28"/>
  <c r="H5676" i="75" s="1"/>
  <c r="BH22" i="28"/>
  <c r="H5677" i="75" s="1"/>
  <c r="P25" i="28"/>
  <c r="H5682" i="75" s="1"/>
  <c r="P21" i="28"/>
  <c r="H5678" i="75" s="1"/>
  <c r="A5669" i="75"/>
  <c r="A5670" i="75"/>
  <c r="A5671" i="75"/>
  <c r="A5672" i="75"/>
  <c r="A5673" i="75"/>
  <c r="A5674" i="75"/>
  <c r="A5675" i="75"/>
  <c r="A5676" i="75"/>
  <c r="A5677" i="75"/>
  <c r="A5678" i="75"/>
  <c r="A5679" i="75"/>
  <c r="A5680" i="75"/>
  <c r="A5681" i="75"/>
  <c r="A5682" i="75"/>
  <c r="A5668" i="75"/>
  <c r="A5667" i="75"/>
  <c r="A5666" i="75"/>
  <c r="A5665" i="75"/>
  <c r="A5664" i="75"/>
  <c r="A5663" i="75"/>
  <c r="A5662" i="75"/>
  <c r="A5661" i="75"/>
  <c r="A5660" i="75"/>
  <c r="A5659" i="75"/>
  <c r="A5658" i="75"/>
  <c r="A5657" i="75"/>
  <c r="A5656" i="75"/>
  <c r="A5655" i="75"/>
  <c r="A5654" i="75"/>
  <c r="A5653" i="75"/>
  <c r="A5652" i="75"/>
  <c r="A5651" i="75"/>
  <c r="A5650" i="75"/>
  <c r="A5649" i="75"/>
  <c r="A5648" i="75"/>
  <c r="A5647" i="75"/>
  <c r="A5646" i="75"/>
  <c r="A5645" i="75"/>
  <c r="A5644" i="75"/>
  <c r="A5643" i="75"/>
  <c r="A5642" i="75"/>
  <c r="A5641" i="75"/>
  <c r="A5640" i="75"/>
  <c r="A5639" i="75"/>
  <c r="A5638" i="75"/>
  <c r="A5637" i="75"/>
  <c r="A5636" i="75"/>
  <c r="A5635" i="75"/>
  <c r="A5634" i="75"/>
  <c r="A5633" i="75"/>
  <c r="A5632" i="75"/>
  <c r="P28" i="27"/>
  <c r="H5631" i="75" s="1"/>
  <c r="P27" i="27"/>
  <c r="H5630" i="75" s="1"/>
  <c r="P26" i="27"/>
  <c r="H5629" i="75" s="1"/>
  <c r="AC25" i="27"/>
  <c r="H5623" i="75" s="1"/>
  <c r="AB25" i="27"/>
  <c r="H5622" i="75" s="1"/>
  <c r="AA25" i="27"/>
  <c r="Z25" i="27"/>
  <c r="H5620" i="75" s="1"/>
  <c r="Y25" i="27"/>
  <c r="X25" i="27"/>
  <c r="H5618" i="75" s="1"/>
  <c r="W25" i="27"/>
  <c r="H5617" i="75" s="1"/>
  <c r="V25" i="27"/>
  <c r="H5616" i="75" s="1"/>
  <c r="U25" i="27"/>
  <c r="H5615" i="75" s="1"/>
  <c r="T25" i="27"/>
  <c r="H5614" i="75" s="1"/>
  <c r="S25" i="27"/>
  <c r="H5613" i="75" s="1"/>
  <c r="R25" i="27"/>
  <c r="H5612" i="75" s="1"/>
  <c r="Q25" i="27"/>
  <c r="H5611" i="75" s="1"/>
  <c r="P24" i="27"/>
  <c r="H5627" i="75" s="1"/>
  <c r="P23" i="27"/>
  <c r="H5626" i="75" s="1"/>
  <c r="P22" i="27"/>
  <c r="H5625" i="75" s="1"/>
  <c r="AC21" i="27"/>
  <c r="H5609" i="75" s="1"/>
  <c r="AB21" i="27"/>
  <c r="H5608" i="75" s="1"/>
  <c r="AA21" i="27"/>
  <c r="H5607" i="75" s="1"/>
  <c r="Z21" i="27"/>
  <c r="H5606" i="75" s="1"/>
  <c r="Y21" i="27"/>
  <c r="H5605" i="75" s="1"/>
  <c r="X21" i="27"/>
  <c r="H5604" i="75" s="1"/>
  <c r="W21" i="27"/>
  <c r="H5603" i="75" s="1"/>
  <c r="V21" i="27"/>
  <c r="H5602" i="75" s="1"/>
  <c r="U21" i="27"/>
  <c r="H5601" i="75" s="1"/>
  <c r="T21" i="27"/>
  <c r="H5600" i="75" s="1"/>
  <c r="S21" i="27"/>
  <c r="H5599" i="75" s="1"/>
  <c r="R21" i="27"/>
  <c r="H5598" i="75" s="1"/>
  <c r="Q21" i="27"/>
  <c r="H5597" i="75" s="1"/>
  <c r="A5631" i="75"/>
  <c r="A5630" i="75"/>
  <c r="A5629" i="75"/>
  <c r="A5628" i="75"/>
  <c r="A5627" i="75"/>
  <c r="A5626" i="75"/>
  <c r="A5625" i="75"/>
  <c r="A5624" i="75"/>
  <c r="A5623" i="75"/>
  <c r="A5622" i="75"/>
  <c r="A5621" i="75"/>
  <c r="A5620" i="75"/>
  <c r="A5619" i="75"/>
  <c r="A5618" i="75"/>
  <c r="A5617" i="75"/>
  <c r="A5616" i="75"/>
  <c r="A5615" i="75"/>
  <c r="A5614" i="75"/>
  <c r="A5613" i="75"/>
  <c r="A5612" i="75"/>
  <c r="A5611" i="75"/>
  <c r="A5610" i="75"/>
  <c r="A5609" i="75"/>
  <c r="A5608" i="75"/>
  <c r="A5607" i="75"/>
  <c r="A5606" i="75"/>
  <c r="A5605" i="75"/>
  <c r="A5604" i="75"/>
  <c r="A5603" i="75"/>
  <c r="A5602" i="75"/>
  <c r="A5601" i="75"/>
  <c r="A5600" i="75"/>
  <c r="A5599" i="75"/>
  <c r="A5598" i="75"/>
  <c r="A5597" i="75"/>
  <c r="A5596" i="75"/>
  <c r="A5595" i="75"/>
  <c r="A5594" i="75"/>
  <c r="A5593" i="75"/>
  <c r="A5592" i="75"/>
  <c r="A5591" i="75"/>
  <c r="A5590" i="75"/>
  <c r="A5589" i="75"/>
  <c r="A5588" i="75"/>
  <c r="A5587" i="75"/>
  <c r="A5586" i="75"/>
  <c r="A5585" i="75"/>
  <c r="A5584" i="75"/>
  <c r="A5583" i="75"/>
  <c r="A5582" i="75"/>
  <c r="A5581" i="75"/>
  <c r="A5580" i="75"/>
  <c r="A5579" i="75"/>
  <c r="A5578" i="75"/>
  <c r="A5577" i="75"/>
  <c r="A5576" i="75"/>
  <c r="A5575" i="75"/>
  <c r="A5574" i="75"/>
  <c r="A5573" i="75"/>
  <c r="A5572" i="75"/>
  <c r="A5571" i="75"/>
  <c r="A5570" i="75"/>
  <c r="A5569" i="75"/>
  <c r="A5568" i="75"/>
  <c r="A5567" i="75"/>
  <c r="A5566" i="75"/>
  <c r="A5565" i="75"/>
  <c r="A5564" i="75"/>
  <c r="A5563" i="75"/>
  <c r="A5562" i="75"/>
  <c r="A5561" i="75"/>
  <c r="A5560" i="75"/>
  <c r="A5559" i="75"/>
  <c r="A5558" i="75"/>
  <c r="A5557" i="75"/>
  <c r="A5556" i="75"/>
  <c r="A5555" i="75"/>
  <c r="A5554" i="75"/>
  <c r="A5553" i="75"/>
  <c r="A5552" i="75"/>
  <c r="A5551" i="75"/>
  <c r="A5550" i="75"/>
  <c r="A5549" i="75"/>
  <c r="A5548" i="75"/>
  <c r="A5547" i="75"/>
  <c r="A5546" i="75"/>
  <c r="A5545" i="75"/>
  <c r="A5544" i="75"/>
  <c r="A5543" i="75"/>
  <c r="A5542" i="75"/>
  <c r="A5541" i="75"/>
  <c r="A5540" i="75"/>
  <c r="A5539" i="75"/>
  <c r="A5538" i="75"/>
  <c r="A5537" i="75"/>
  <c r="A5536" i="75"/>
  <c r="A5535" i="75"/>
  <c r="A5534" i="75"/>
  <c r="A5533" i="75"/>
  <c r="A5532" i="75"/>
  <c r="A5531" i="75"/>
  <c r="A5530" i="75"/>
  <c r="A5529" i="75"/>
  <c r="A5528" i="75"/>
  <c r="A5527" i="75"/>
  <c r="A5526" i="75"/>
  <c r="A5525" i="75"/>
  <c r="A5524" i="75"/>
  <c r="A5523" i="75"/>
  <c r="A5522" i="75"/>
  <c r="A5521" i="75"/>
  <c r="A5498" i="75"/>
  <c r="A5499" i="75"/>
  <c r="A5500" i="75"/>
  <c r="A5501" i="75"/>
  <c r="A5502" i="75"/>
  <c r="A5503" i="75"/>
  <c r="A5504" i="75"/>
  <c r="A5505" i="75"/>
  <c r="A5506" i="75"/>
  <c r="A5507" i="75"/>
  <c r="A5508" i="75"/>
  <c r="A5509" i="75"/>
  <c r="A5510" i="75"/>
  <c r="A5511" i="75"/>
  <c r="A5512" i="75"/>
  <c r="A5513" i="75"/>
  <c r="A5514" i="75"/>
  <c r="A5515" i="75"/>
  <c r="A5516" i="75"/>
  <c r="A5517" i="75"/>
  <c r="A5518" i="75"/>
  <c r="A5519" i="75"/>
  <c r="A5520" i="75"/>
  <c r="A5497" i="75"/>
  <c r="A5496" i="75"/>
  <c r="A5495" i="75"/>
  <c r="A5494" i="75"/>
  <c r="A5493" i="75"/>
  <c r="A5492" i="75"/>
  <c r="A5491" i="75"/>
  <c r="A5490" i="75"/>
  <c r="A5489" i="75"/>
  <c r="A5488" i="75"/>
  <c r="A5487" i="75"/>
  <c r="A5486" i="75"/>
  <c r="A5485" i="75"/>
  <c r="A5484" i="75"/>
  <c r="P28" i="26"/>
  <c r="H5594" i="75" s="1"/>
  <c r="P27" i="26"/>
  <c r="H5593" i="75" s="1"/>
  <c r="P26" i="26"/>
  <c r="H5592" i="75" s="1"/>
  <c r="AC25" i="26"/>
  <c r="H5586" i="75" s="1"/>
  <c r="AB25" i="26"/>
  <c r="H5585" i="75" s="1"/>
  <c r="AA25" i="26"/>
  <c r="Z25" i="26"/>
  <c r="H5583" i="75" s="1"/>
  <c r="Y25" i="26"/>
  <c r="X25" i="26"/>
  <c r="H5581" i="75" s="1"/>
  <c r="W25" i="26"/>
  <c r="H5580" i="75" s="1"/>
  <c r="V25" i="26"/>
  <c r="H5579" i="75" s="1"/>
  <c r="U25" i="26"/>
  <c r="H5578" i="75" s="1"/>
  <c r="T25" i="26"/>
  <c r="H5577" i="75" s="1"/>
  <c r="S25" i="26"/>
  <c r="H5576" i="75" s="1"/>
  <c r="R25" i="26"/>
  <c r="H5575" i="75" s="1"/>
  <c r="Q25" i="26"/>
  <c r="H5574" i="75" s="1"/>
  <c r="P24" i="26"/>
  <c r="H5590" i="75" s="1"/>
  <c r="P23" i="26"/>
  <c r="H5589" i="75" s="1"/>
  <c r="P22" i="26"/>
  <c r="H5588" i="75" s="1"/>
  <c r="AC21" i="26"/>
  <c r="H5572" i="75" s="1"/>
  <c r="AB21" i="26"/>
  <c r="H5571" i="75" s="1"/>
  <c r="AA21" i="26"/>
  <c r="H5570" i="75" s="1"/>
  <c r="Z21" i="26"/>
  <c r="H5569" i="75" s="1"/>
  <c r="Y21" i="26"/>
  <c r="H5568" i="75" s="1"/>
  <c r="X21" i="26"/>
  <c r="H5567" i="75" s="1"/>
  <c r="W21" i="26"/>
  <c r="H5566" i="75" s="1"/>
  <c r="V21" i="26"/>
  <c r="H5565" i="75" s="1"/>
  <c r="U21" i="26"/>
  <c r="H5564" i="75" s="1"/>
  <c r="T21" i="26"/>
  <c r="H5563" i="75" s="1"/>
  <c r="S21" i="26"/>
  <c r="H5562" i="75" s="1"/>
  <c r="R21" i="26"/>
  <c r="H5561" i="75" s="1"/>
  <c r="Q21" i="26"/>
  <c r="H5560" i="75" s="1"/>
  <c r="P28" i="25"/>
  <c r="H5557" i="75" s="1"/>
  <c r="P27" i="25"/>
  <c r="H5556" i="75" s="1"/>
  <c r="P26" i="25"/>
  <c r="H5555" i="75" s="1"/>
  <c r="AC25" i="25"/>
  <c r="H5549" i="75" s="1"/>
  <c r="AB25" i="25"/>
  <c r="H5548" i="75" s="1"/>
  <c r="AA25" i="25"/>
  <c r="Z25" i="25"/>
  <c r="H5546" i="75" s="1"/>
  <c r="Y25" i="25"/>
  <c r="X25" i="25"/>
  <c r="H5544" i="75" s="1"/>
  <c r="W25" i="25"/>
  <c r="H5543" i="75" s="1"/>
  <c r="V25" i="25"/>
  <c r="H5542" i="75" s="1"/>
  <c r="U25" i="25"/>
  <c r="H5541" i="75" s="1"/>
  <c r="T25" i="25"/>
  <c r="H5540" i="75" s="1"/>
  <c r="S25" i="25"/>
  <c r="H5539" i="75" s="1"/>
  <c r="R25" i="25"/>
  <c r="H5538" i="75" s="1"/>
  <c r="Q25" i="25"/>
  <c r="H5537" i="75" s="1"/>
  <c r="P24" i="25"/>
  <c r="H5553" i="75" s="1"/>
  <c r="P23" i="25"/>
  <c r="H5552" i="75" s="1"/>
  <c r="P22" i="25"/>
  <c r="H5551" i="75" s="1"/>
  <c r="AC21" i="25"/>
  <c r="H5535" i="75" s="1"/>
  <c r="AB21" i="25"/>
  <c r="H5534" i="75" s="1"/>
  <c r="AA21" i="25"/>
  <c r="H5533" i="75" s="1"/>
  <c r="Z21" i="25"/>
  <c r="H5532" i="75" s="1"/>
  <c r="Y21" i="25"/>
  <c r="H5531" i="75" s="1"/>
  <c r="X21" i="25"/>
  <c r="H5530" i="75" s="1"/>
  <c r="W21" i="25"/>
  <c r="H5529" i="75" s="1"/>
  <c r="V21" i="25"/>
  <c r="H5528" i="75" s="1"/>
  <c r="U21" i="25"/>
  <c r="H5527" i="75" s="1"/>
  <c r="T21" i="25"/>
  <c r="H5526" i="75" s="1"/>
  <c r="S21" i="25"/>
  <c r="H5525" i="75" s="1"/>
  <c r="R21" i="25"/>
  <c r="H5524" i="75" s="1"/>
  <c r="Q21" i="25"/>
  <c r="H5523" i="75" s="1"/>
  <c r="R25" i="24"/>
  <c r="H5501" i="75" s="1"/>
  <c r="S25" i="24"/>
  <c r="H5502" i="75" s="1"/>
  <c r="T25" i="24"/>
  <c r="H5503" i="75" s="1"/>
  <c r="U25" i="24"/>
  <c r="H5504" i="75" s="1"/>
  <c r="V25" i="24"/>
  <c r="H5505" i="75" s="1"/>
  <c r="W25" i="24"/>
  <c r="H5506" i="75" s="1"/>
  <c r="X25" i="24"/>
  <c r="H5507" i="75" s="1"/>
  <c r="Y25" i="24"/>
  <c r="Z25" i="24"/>
  <c r="H5509" i="75" s="1"/>
  <c r="AA25" i="24"/>
  <c r="AB25" i="24"/>
  <c r="H5511" i="75" s="1"/>
  <c r="AC25" i="24"/>
  <c r="H5512" i="75" s="1"/>
  <c r="Q25" i="24"/>
  <c r="H5500" i="75" s="1"/>
  <c r="R21" i="24"/>
  <c r="H5487" i="75" s="1"/>
  <c r="S21" i="24"/>
  <c r="H5488" i="75" s="1"/>
  <c r="T21" i="24"/>
  <c r="H5489" i="75" s="1"/>
  <c r="U21" i="24"/>
  <c r="H5490" i="75" s="1"/>
  <c r="V21" i="24"/>
  <c r="H5491" i="75" s="1"/>
  <c r="W21" i="24"/>
  <c r="H5492" i="75" s="1"/>
  <c r="X21" i="24"/>
  <c r="H5493" i="75" s="1"/>
  <c r="Y21" i="24"/>
  <c r="H5494" i="75" s="1"/>
  <c r="Z21" i="24"/>
  <c r="H5495" i="75" s="1"/>
  <c r="AA21" i="24"/>
  <c r="H5496" i="75" s="1"/>
  <c r="AB21" i="24"/>
  <c r="H5497" i="75" s="1"/>
  <c r="AC21" i="24"/>
  <c r="H5498" i="75" s="1"/>
  <c r="Q21" i="24"/>
  <c r="H5486" i="75" s="1"/>
  <c r="P22" i="24"/>
  <c r="H5514" i="75" s="1"/>
  <c r="P23" i="24"/>
  <c r="H5515" i="75" s="1"/>
  <c r="P24" i="24"/>
  <c r="H5516" i="75" s="1"/>
  <c r="P26" i="24"/>
  <c r="H5518" i="75" s="1"/>
  <c r="P27" i="24"/>
  <c r="H5519" i="75" s="1"/>
  <c r="P28" i="24"/>
  <c r="H5520" i="75" s="1"/>
  <c r="A5479" i="75"/>
  <c r="A5478" i="75"/>
  <c r="A5477" i="75"/>
  <c r="A5476" i="75"/>
  <c r="A5475" i="75"/>
  <c r="A5474" i="75"/>
  <c r="A5473" i="75"/>
  <c r="A5472" i="75"/>
  <c r="A5471" i="75"/>
  <c r="A5470" i="75"/>
  <c r="A5469" i="75"/>
  <c r="A5468" i="75"/>
  <c r="A5467" i="75"/>
  <c r="A5466" i="75"/>
  <c r="A5461" i="75"/>
  <c r="A5460" i="75"/>
  <c r="A5459" i="75"/>
  <c r="A5458" i="75"/>
  <c r="A5457" i="75"/>
  <c r="A5456" i="75"/>
  <c r="A5455" i="75"/>
  <c r="A5454" i="75"/>
  <c r="A5453" i="75"/>
  <c r="A5452" i="75"/>
  <c r="A5451" i="75"/>
  <c r="A5450" i="75"/>
  <c r="A5449" i="75"/>
  <c r="A5448" i="75"/>
  <c r="A5433" i="75"/>
  <c r="A5434" i="75"/>
  <c r="A5435" i="75"/>
  <c r="A5436" i="75"/>
  <c r="A5437" i="75"/>
  <c r="A5438" i="75"/>
  <c r="A5439" i="75"/>
  <c r="A5440" i="75"/>
  <c r="A5441" i="75"/>
  <c r="A5442" i="75"/>
  <c r="A5432" i="75"/>
  <c r="A5431" i="75"/>
  <c r="A5430" i="75"/>
  <c r="P25" i="23"/>
  <c r="H5475" i="75" s="1"/>
  <c r="P24" i="23"/>
  <c r="H5474" i="75" s="1"/>
  <c r="P23" i="23"/>
  <c r="H5473" i="75" s="1"/>
  <c r="P22" i="23"/>
  <c r="H5472" i="75" s="1"/>
  <c r="S21" i="23"/>
  <c r="R21" i="23"/>
  <c r="Q21" i="23"/>
  <c r="P25" i="22"/>
  <c r="H5457" i="75" s="1"/>
  <c r="P24" i="22"/>
  <c r="H5456" i="75" s="1"/>
  <c r="P23" i="22"/>
  <c r="H5455" i="75" s="1"/>
  <c r="P22" i="22"/>
  <c r="H5454" i="75" s="1"/>
  <c r="S21" i="22"/>
  <c r="R21" i="22"/>
  <c r="Q21" i="22"/>
  <c r="R21" i="21"/>
  <c r="S21" i="21"/>
  <c r="Q21" i="21"/>
  <c r="P22" i="21"/>
  <c r="H5436" i="75" s="1"/>
  <c r="P23" i="21"/>
  <c r="H5437" i="75" s="1"/>
  <c r="P24" i="21"/>
  <c r="H5438" i="75" s="1"/>
  <c r="P25" i="21"/>
  <c r="H5439" i="75" s="1"/>
  <c r="A5393" i="75"/>
  <c r="A5392" i="75"/>
  <c r="A5391" i="75"/>
  <c r="A5390" i="75"/>
  <c r="A5389" i="75"/>
  <c r="A5388" i="75"/>
  <c r="A5387" i="75"/>
  <c r="A5386" i="75"/>
  <c r="A5385" i="75"/>
  <c r="A5384" i="75"/>
  <c r="A5383" i="75"/>
  <c r="A5382" i="75"/>
  <c r="A5381" i="75"/>
  <c r="A5380" i="75"/>
  <c r="A5379" i="75"/>
  <c r="A5378" i="75"/>
  <c r="A5377" i="75"/>
  <c r="A5376" i="75"/>
  <c r="A5375" i="75"/>
  <c r="A5374" i="75"/>
  <c r="A5373" i="75"/>
  <c r="A5372" i="75"/>
  <c r="A5371" i="75"/>
  <c r="A5370" i="75"/>
  <c r="A5369" i="75"/>
  <c r="A5368" i="75"/>
  <c r="A5367" i="75"/>
  <c r="A5366" i="75"/>
  <c r="A5365" i="75"/>
  <c r="A5364" i="75"/>
  <c r="A5363" i="75"/>
  <c r="A5362" i="75"/>
  <c r="A5361" i="75"/>
  <c r="A5360" i="75"/>
  <c r="A5359" i="75"/>
  <c r="A5358" i="75"/>
  <c r="A5357" i="75"/>
  <c r="A5356" i="75"/>
  <c r="A5355" i="75"/>
  <c r="A5354" i="75"/>
  <c r="A5353" i="75"/>
  <c r="A5352" i="75"/>
  <c r="A5351" i="75"/>
  <c r="A5350" i="75"/>
  <c r="A5349" i="75"/>
  <c r="A5348" i="75"/>
  <c r="A5347" i="75"/>
  <c r="A5346" i="75"/>
  <c r="A5345" i="75"/>
  <c r="A5344" i="75"/>
  <c r="A5343" i="75"/>
  <c r="A5342" i="75"/>
  <c r="A5341" i="75"/>
  <c r="A5340" i="75"/>
  <c r="A5339" i="75"/>
  <c r="A5338" i="75"/>
  <c r="A5337" i="75"/>
  <c r="A5336" i="75"/>
  <c r="A5335" i="75"/>
  <c r="A5334" i="75"/>
  <c r="A5333" i="75"/>
  <c r="A5332" i="75"/>
  <c r="A5331" i="75"/>
  <c r="A5330" i="75"/>
  <c r="A5329" i="75"/>
  <c r="A5328" i="75"/>
  <c r="A5327" i="75"/>
  <c r="A5326" i="75"/>
  <c r="A5325" i="75"/>
  <c r="A5324" i="75"/>
  <c r="A5323" i="75"/>
  <c r="A5322" i="75"/>
  <c r="A5321" i="75"/>
  <c r="A5320" i="75"/>
  <c r="A5319" i="75"/>
  <c r="A5318" i="75"/>
  <c r="A5317" i="75"/>
  <c r="A5316" i="75"/>
  <c r="A5315" i="75"/>
  <c r="A5314" i="75"/>
  <c r="A5313" i="75"/>
  <c r="A5312" i="75"/>
  <c r="A5311" i="75"/>
  <c r="A5310" i="75"/>
  <c r="A5309" i="75"/>
  <c r="A5308" i="75"/>
  <c r="A5307" i="75"/>
  <c r="A5306" i="75"/>
  <c r="A5305" i="75"/>
  <c r="A5304" i="75"/>
  <c r="A5303" i="75"/>
  <c r="A5302" i="75"/>
  <c r="A5301" i="75"/>
  <c r="A5300" i="75"/>
  <c r="A5299" i="75"/>
  <c r="A5298" i="75"/>
  <c r="A5297" i="75"/>
  <c r="A5296" i="75"/>
  <c r="A5295" i="75"/>
  <c r="A5294" i="75"/>
  <c r="A5293" i="75"/>
  <c r="A5292" i="75"/>
  <c r="A5291" i="75"/>
  <c r="A5290" i="75"/>
  <c r="A5289" i="75"/>
  <c r="A5288" i="75"/>
  <c r="A5287" i="75"/>
  <c r="A5286" i="75"/>
  <c r="A5285" i="75"/>
  <c r="A5284" i="75"/>
  <c r="A5283" i="75"/>
  <c r="A5282" i="75"/>
  <c r="A5281" i="75"/>
  <c r="A5280" i="75"/>
  <c r="A5279" i="75"/>
  <c r="A5278" i="75"/>
  <c r="A5277" i="75"/>
  <c r="A5276" i="75"/>
  <c r="A5275" i="75"/>
  <c r="A5274" i="75"/>
  <c r="A5273" i="75"/>
  <c r="A5272" i="75"/>
  <c r="A5271" i="75"/>
  <c r="A5270" i="75"/>
  <c r="A5269" i="75"/>
  <c r="A5268" i="75"/>
  <c r="A5267" i="75"/>
  <c r="A5266" i="75"/>
  <c r="A5265" i="75"/>
  <c r="A5264" i="75"/>
  <c r="A5263" i="75"/>
  <c r="A5262" i="75"/>
  <c r="A5261" i="75"/>
  <c r="A5260" i="75"/>
  <c r="A5259" i="75"/>
  <c r="A5258" i="75"/>
  <c r="A5257" i="75"/>
  <c r="A5256" i="75"/>
  <c r="A5255" i="75"/>
  <c r="A5254" i="75"/>
  <c r="A5253" i="75"/>
  <c r="A5252" i="75"/>
  <c r="A5251" i="75"/>
  <c r="A5250" i="75"/>
  <c r="A5249" i="75"/>
  <c r="A5248" i="75"/>
  <c r="A5247" i="75"/>
  <c r="A5246" i="75"/>
  <c r="A5245" i="75"/>
  <c r="A5244" i="75"/>
  <c r="A5243" i="75"/>
  <c r="A5242" i="75"/>
  <c r="A5241" i="75"/>
  <c r="A5240" i="75"/>
  <c r="A5239" i="75"/>
  <c r="A5238" i="75"/>
  <c r="A5237" i="75"/>
  <c r="A5236" i="75"/>
  <c r="A5235" i="75"/>
  <c r="A5234" i="75"/>
  <c r="A5233" i="75"/>
  <c r="A5232" i="75"/>
  <c r="A5231" i="75"/>
  <c r="A5230" i="75"/>
  <c r="A5229" i="75"/>
  <c r="A5228" i="75"/>
  <c r="A5227" i="75"/>
  <c r="A5226" i="75"/>
  <c r="A5225" i="75"/>
  <c r="A5224" i="75"/>
  <c r="A5223" i="75"/>
  <c r="A5222" i="75"/>
  <c r="A5221" i="75"/>
  <c r="A5220" i="75"/>
  <c r="A5219" i="75"/>
  <c r="A5218" i="75"/>
  <c r="A5217" i="75"/>
  <c r="A5216" i="75"/>
  <c r="A5215" i="75"/>
  <c r="A5214" i="75"/>
  <c r="A5213" i="75"/>
  <c r="A5212" i="75"/>
  <c r="A5211" i="75"/>
  <c r="A5210" i="75"/>
  <c r="A5209" i="75"/>
  <c r="A5208" i="75"/>
  <c r="A5207" i="75"/>
  <c r="A5206" i="75"/>
  <c r="A5205" i="75"/>
  <c r="A5204" i="75"/>
  <c r="A5203" i="75"/>
  <c r="A5202" i="75"/>
  <c r="A5201" i="75"/>
  <c r="A5200" i="75"/>
  <c r="A5199" i="75"/>
  <c r="A5198" i="75"/>
  <c r="A5197" i="75"/>
  <c r="A5196" i="75"/>
  <c r="A5195" i="75"/>
  <c r="A5194" i="75"/>
  <c r="A5193" i="75"/>
  <c r="A5192" i="75"/>
  <c r="A5191" i="75"/>
  <c r="A5190" i="75"/>
  <c r="A5189" i="75"/>
  <c r="A5188" i="75"/>
  <c r="A5187" i="75"/>
  <c r="A5186" i="75"/>
  <c r="A5185" i="75"/>
  <c r="A5184" i="75"/>
  <c r="A5183" i="75"/>
  <c r="A5146" i="75"/>
  <c r="A5145" i="75"/>
  <c r="A5144" i="75"/>
  <c r="A5143" i="75"/>
  <c r="A5142" i="75"/>
  <c r="A5141" i="75"/>
  <c r="A5140" i="75"/>
  <c r="A5139" i="75"/>
  <c r="A5138" i="75"/>
  <c r="A5137" i="75"/>
  <c r="A5136" i="75"/>
  <c r="A5135" i="75"/>
  <c r="A5134" i="75"/>
  <c r="A5133" i="75"/>
  <c r="A5132" i="75"/>
  <c r="A5131" i="75"/>
  <c r="A5130" i="75"/>
  <c r="A5129" i="75"/>
  <c r="A5128" i="75"/>
  <c r="A5127" i="75"/>
  <c r="A5126" i="75"/>
  <c r="A5125" i="75"/>
  <c r="A5124" i="75"/>
  <c r="A5123" i="75"/>
  <c r="A5122" i="75"/>
  <c r="A5121" i="75"/>
  <c r="A5120" i="75"/>
  <c r="A5119" i="75"/>
  <c r="A5118" i="75"/>
  <c r="A5117" i="75"/>
  <c r="A5116" i="75"/>
  <c r="A5115" i="75"/>
  <c r="A5114" i="75"/>
  <c r="A5113" i="75"/>
  <c r="A5112" i="75"/>
  <c r="A5111" i="75"/>
  <c r="A5110" i="75"/>
  <c r="A5109" i="75"/>
  <c r="A5108" i="75"/>
  <c r="A5107" i="75"/>
  <c r="A5106" i="75"/>
  <c r="A5105" i="75"/>
  <c r="A5104" i="75"/>
  <c r="A5103" i="75"/>
  <c r="A5102" i="75"/>
  <c r="A5101" i="75"/>
  <c r="A5100" i="75"/>
  <c r="A5099" i="75"/>
  <c r="A5098" i="75"/>
  <c r="A5097" i="75"/>
  <c r="A5096" i="75"/>
  <c r="A5095" i="75"/>
  <c r="A5094" i="75"/>
  <c r="A5093" i="75"/>
  <c r="A5092" i="75"/>
  <c r="A5091" i="75"/>
  <c r="A5090" i="75"/>
  <c r="A5089" i="75"/>
  <c r="A5088" i="75"/>
  <c r="A5087" i="75"/>
  <c r="A5086" i="75"/>
  <c r="A5085" i="75"/>
  <c r="A5084" i="75"/>
  <c r="A5083" i="75"/>
  <c r="A5082" i="75"/>
  <c r="A5081" i="75"/>
  <c r="A5080" i="75"/>
  <c r="A5079" i="75"/>
  <c r="A5078" i="75"/>
  <c r="A5077" i="75"/>
  <c r="A5076" i="75"/>
  <c r="A5075" i="75"/>
  <c r="A5074" i="75"/>
  <c r="A5073" i="75"/>
  <c r="A5072" i="75"/>
  <c r="A5071" i="75"/>
  <c r="A5070" i="75"/>
  <c r="A5069" i="75"/>
  <c r="A5068" i="75"/>
  <c r="A5067" i="75"/>
  <c r="A5066" i="75"/>
  <c r="A5065" i="75"/>
  <c r="A5064" i="75"/>
  <c r="A5063" i="75"/>
  <c r="A5062" i="75"/>
  <c r="A5061" i="75"/>
  <c r="A5060" i="75"/>
  <c r="A5059" i="75"/>
  <c r="A5058" i="75"/>
  <c r="A5057" i="75"/>
  <c r="A5056" i="75"/>
  <c r="A5055" i="75"/>
  <c r="A5054" i="75"/>
  <c r="A5053" i="75"/>
  <c r="A5052" i="75"/>
  <c r="A5051" i="75"/>
  <c r="A5050" i="75"/>
  <c r="A5049" i="75"/>
  <c r="A5048" i="75"/>
  <c r="A5047" i="75"/>
  <c r="A5046" i="75"/>
  <c r="A5045" i="75"/>
  <c r="A5044" i="75"/>
  <c r="A5043" i="75"/>
  <c r="A5042" i="75"/>
  <c r="A5041" i="75"/>
  <c r="A5040" i="75"/>
  <c r="A5039" i="75"/>
  <c r="A5038" i="75"/>
  <c r="A5037" i="75"/>
  <c r="A5036" i="75"/>
  <c r="A5035" i="75"/>
  <c r="A5034" i="75"/>
  <c r="A5033" i="75"/>
  <c r="A5032" i="75"/>
  <c r="A5031" i="75"/>
  <c r="A5030" i="75"/>
  <c r="A5029" i="75"/>
  <c r="A5028" i="75"/>
  <c r="A5027" i="75"/>
  <c r="A5026" i="75"/>
  <c r="A5025" i="75"/>
  <c r="A5024" i="75"/>
  <c r="A5023" i="75"/>
  <c r="A5022" i="75"/>
  <c r="A5021" i="75"/>
  <c r="A5020" i="75"/>
  <c r="A5019" i="75"/>
  <c r="A5018" i="75"/>
  <c r="A5017" i="75"/>
  <c r="A5016" i="75"/>
  <c r="A5015" i="75"/>
  <c r="A5014" i="75"/>
  <c r="A5013" i="75"/>
  <c r="A5012" i="75"/>
  <c r="A5011" i="75"/>
  <c r="A5010" i="75"/>
  <c r="A5009" i="75"/>
  <c r="A5008" i="75"/>
  <c r="A5007" i="75"/>
  <c r="A5006" i="75"/>
  <c r="A5005" i="75"/>
  <c r="A5004" i="75"/>
  <c r="A5003" i="75"/>
  <c r="A5002" i="75"/>
  <c r="A5001" i="75"/>
  <c r="A5000" i="75"/>
  <c r="A4999" i="75"/>
  <c r="A4998" i="75"/>
  <c r="A4997" i="75"/>
  <c r="A4996" i="75"/>
  <c r="A4995" i="75"/>
  <c r="A4994" i="75"/>
  <c r="A4993" i="75"/>
  <c r="A4992" i="75"/>
  <c r="A4991" i="75"/>
  <c r="A4990" i="75"/>
  <c r="A4989" i="75"/>
  <c r="A4988" i="75"/>
  <c r="A4987" i="75"/>
  <c r="A4986" i="75"/>
  <c r="A4985" i="75"/>
  <c r="A4984" i="75"/>
  <c r="A4983" i="75"/>
  <c r="A4982" i="75"/>
  <c r="A4981" i="75"/>
  <c r="A4980" i="75"/>
  <c r="A4979" i="75"/>
  <c r="A4978" i="75"/>
  <c r="A4977" i="75"/>
  <c r="A4976" i="75"/>
  <c r="A4975" i="75"/>
  <c r="A4974" i="75"/>
  <c r="A4973" i="75"/>
  <c r="A4972" i="75"/>
  <c r="A4971" i="75"/>
  <c r="A4970" i="75"/>
  <c r="A4969" i="75"/>
  <c r="A4968" i="75"/>
  <c r="A4967" i="75"/>
  <c r="A4966" i="75"/>
  <c r="A4965" i="75"/>
  <c r="A4964" i="75"/>
  <c r="A4963" i="75"/>
  <c r="A4962" i="75"/>
  <c r="A4961" i="75"/>
  <c r="A4960" i="75"/>
  <c r="A4959" i="75"/>
  <c r="A4958" i="75"/>
  <c r="A4957" i="75"/>
  <c r="A4956" i="75"/>
  <c r="A4955" i="75"/>
  <c r="A4954" i="75"/>
  <c r="A4953" i="75"/>
  <c r="A4952" i="75"/>
  <c r="A4951" i="75"/>
  <c r="A4950" i="75"/>
  <c r="A4949" i="75"/>
  <c r="A4948" i="75"/>
  <c r="A4947" i="75"/>
  <c r="A4946" i="75"/>
  <c r="A4945" i="75"/>
  <c r="A4944" i="75"/>
  <c r="A4943" i="75"/>
  <c r="A4942" i="75"/>
  <c r="A4941" i="75"/>
  <c r="A4940" i="75"/>
  <c r="A4939" i="75"/>
  <c r="A4938" i="75"/>
  <c r="A4937" i="75"/>
  <c r="A4936" i="75"/>
  <c r="A4817" i="75"/>
  <c r="A4818" i="75"/>
  <c r="A4819" i="75"/>
  <c r="A4820" i="75"/>
  <c r="A4821" i="75"/>
  <c r="A4822" i="75"/>
  <c r="A4823" i="75"/>
  <c r="A4824" i="75"/>
  <c r="A4825" i="75"/>
  <c r="A4826" i="75"/>
  <c r="A4827" i="75"/>
  <c r="A4828" i="75"/>
  <c r="A4829" i="75"/>
  <c r="A4830" i="75"/>
  <c r="A4831" i="75"/>
  <c r="A4832" i="75"/>
  <c r="A4833" i="75"/>
  <c r="A4834" i="75"/>
  <c r="A4835" i="75"/>
  <c r="A4836" i="75"/>
  <c r="A4837" i="75"/>
  <c r="A4838" i="75"/>
  <c r="A4839" i="75"/>
  <c r="A4840" i="75"/>
  <c r="A4841" i="75"/>
  <c r="A4842" i="75"/>
  <c r="A4843" i="75"/>
  <c r="A4844" i="75"/>
  <c r="A4845" i="75"/>
  <c r="A4846" i="75"/>
  <c r="A4847" i="75"/>
  <c r="A4848" i="75"/>
  <c r="A4849" i="75"/>
  <c r="A4850" i="75"/>
  <c r="A4851" i="75"/>
  <c r="A4852" i="75"/>
  <c r="A4853" i="75"/>
  <c r="A4854" i="75"/>
  <c r="A4855" i="75"/>
  <c r="A4856" i="75"/>
  <c r="A4857" i="75"/>
  <c r="A4858" i="75"/>
  <c r="A4859" i="75"/>
  <c r="A4860" i="75"/>
  <c r="A4861" i="75"/>
  <c r="A4862" i="75"/>
  <c r="A4863" i="75"/>
  <c r="A4864" i="75"/>
  <c r="A4865" i="75"/>
  <c r="A4866" i="75"/>
  <c r="A4867" i="75"/>
  <c r="A4868" i="75"/>
  <c r="A4869" i="75"/>
  <c r="A4870" i="75"/>
  <c r="A4871" i="75"/>
  <c r="A4872" i="75"/>
  <c r="A4873" i="75"/>
  <c r="A4874" i="75"/>
  <c r="A4875" i="75"/>
  <c r="A4876" i="75"/>
  <c r="A4877" i="75"/>
  <c r="A4878" i="75"/>
  <c r="A4879" i="75"/>
  <c r="A4880" i="75"/>
  <c r="A4881" i="75"/>
  <c r="A4882" i="75"/>
  <c r="A4883" i="75"/>
  <c r="A4884" i="75"/>
  <c r="A4885" i="75"/>
  <c r="A4886" i="75"/>
  <c r="A4887" i="75"/>
  <c r="A4888" i="75"/>
  <c r="A4889" i="75"/>
  <c r="A4890" i="75"/>
  <c r="A4891" i="75"/>
  <c r="A4892" i="75"/>
  <c r="A4893" i="75"/>
  <c r="A4894" i="75"/>
  <c r="A4895" i="75"/>
  <c r="A4896" i="75"/>
  <c r="A4897" i="75"/>
  <c r="A4898" i="75"/>
  <c r="A4899" i="75"/>
  <c r="A4732" i="75"/>
  <c r="A4733" i="75"/>
  <c r="A4734" i="75"/>
  <c r="A4735" i="75"/>
  <c r="A4736" i="75"/>
  <c r="A4737" i="75"/>
  <c r="A4738" i="75"/>
  <c r="A4739" i="75"/>
  <c r="A4740" i="75"/>
  <c r="A4741" i="75"/>
  <c r="A4742" i="75"/>
  <c r="A4743" i="75"/>
  <c r="A4744" i="75"/>
  <c r="A4745" i="75"/>
  <c r="A4746" i="75"/>
  <c r="A4747" i="75"/>
  <c r="A4748" i="75"/>
  <c r="A4749" i="75"/>
  <c r="A4750" i="75"/>
  <c r="A4751" i="75"/>
  <c r="A4752" i="75"/>
  <c r="A4753" i="75"/>
  <c r="A4754" i="75"/>
  <c r="A4755" i="75"/>
  <c r="A4756" i="75"/>
  <c r="A4757" i="75"/>
  <c r="A4758" i="75"/>
  <c r="A4759" i="75"/>
  <c r="A4760" i="75"/>
  <c r="A4761" i="75"/>
  <c r="A4762" i="75"/>
  <c r="A4763" i="75"/>
  <c r="A4764" i="75"/>
  <c r="A4765" i="75"/>
  <c r="A4766" i="75"/>
  <c r="A4767" i="75"/>
  <c r="A4768" i="75"/>
  <c r="A4769" i="75"/>
  <c r="A4770" i="75"/>
  <c r="A4771" i="75"/>
  <c r="A4772" i="75"/>
  <c r="A4773" i="75"/>
  <c r="A4774" i="75"/>
  <c r="A4775" i="75"/>
  <c r="A4776" i="75"/>
  <c r="A4777" i="75"/>
  <c r="A4778" i="75"/>
  <c r="A4779" i="75"/>
  <c r="A4780" i="75"/>
  <c r="A4781" i="75"/>
  <c r="A4782" i="75"/>
  <c r="A4783" i="75"/>
  <c r="A4784" i="75"/>
  <c r="A4785" i="75"/>
  <c r="A4786" i="75"/>
  <c r="A4787" i="75"/>
  <c r="A4788" i="75"/>
  <c r="A4789" i="75"/>
  <c r="A4790" i="75"/>
  <c r="A4791" i="75"/>
  <c r="A4792" i="75"/>
  <c r="A4793" i="75"/>
  <c r="A4794" i="75"/>
  <c r="A4795" i="75"/>
  <c r="A4796" i="75"/>
  <c r="A4797" i="75"/>
  <c r="A4798" i="75"/>
  <c r="A4799" i="75"/>
  <c r="A4800" i="75"/>
  <c r="A4801" i="75"/>
  <c r="A4802" i="75"/>
  <c r="A4803" i="75"/>
  <c r="A4804" i="75"/>
  <c r="A4805" i="75"/>
  <c r="A4806" i="75"/>
  <c r="A4807" i="75"/>
  <c r="A4808" i="75"/>
  <c r="A4809" i="75"/>
  <c r="A4810" i="75"/>
  <c r="A4811" i="75"/>
  <c r="A4812" i="75"/>
  <c r="A4813" i="75"/>
  <c r="A4814" i="75"/>
  <c r="A4815" i="75"/>
  <c r="A4816" i="75"/>
  <c r="A4692" i="75"/>
  <c r="A4693" i="75"/>
  <c r="A4694" i="75"/>
  <c r="A4695" i="75"/>
  <c r="A4696" i="75"/>
  <c r="A4697" i="75"/>
  <c r="A4698" i="75"/>
  <c r="A4699" i="75"/>
  <c r="A4700" i="75"/>
  <c r="A4701" i="75"/>
  <c r="A4702" i="75"/>
  <c r="A4703" i="75"/>
  <c r="A4704" i="75"/>
  <c r="A4705" i="75"/>
  <c r="A4706" i="75"/>
  <c r="A4707" i="75"/>
  <c r="A4708" i="75"/>
  <c r="A4709" i="75"/>
  <c r="A4710" i="75"/>
  <c r="A4711" i="75"/>
  <c r="A4712" i="75"/>
  <c r="A4713" i="75"/>
  <c r="A4714" i="75"/>
  <c r="A4715" i="75"/>
  <c r="A4716" i="75"/>
  <c r="A4717" i="75"/>
  <c r="A4718" i="75"/>
  <c r="A4719" i="75"/>
  <c r="A4720" i="75"/>
  <c r="A4721" i="75"/>
  <c r="A4722" i="75"/>
  <c r="A4723" i="75"/>
  <c r="A4724" i="75"/>
  <c r="A4725" i="75"/>
  <c r="A4726" i="75"/>
  <c r="A4727" i="75"/>
  <c r="A4728" i="75"/>
  <c r="A4729" i="75"/>
  <c r="A4730" i="75"/>
  <c r="A4731" i="75"/>
  <c r="A4691" i="75"/>
  <c r="A4690" i="75"/>
  <c r="A4689" i="75"/>
  <c r="P34" i="17"/>
  <c r="P33" i="17"/>
  <c r="P32" i="17"/>
  <c r="P31" i="17"/>
  <c r="P30" i="17"/>
  <c r="P29" i="17"/>
  <c r="P28" i="17"/>
  <c r="P27" i="17"/>
  <c r="P26" i="17"/>
  <c r="P25" i="17"/>
  <c r="P24" i="17"/>
  <c r="P23" i="17"/>
  <c r="P22" i="17"/>
  <c r="P21" i="17"/>
  <c r="P34" i="16"/>
  <c r="P33" i="16"/>
  <c r="P32" i="16"/>
  <c r="P31" i="16"/>
  <c r="P30" i="16"/>
  <c r="P29" i="16"/>
  <c r="P28" i="16"/>
  <c r="P27" i="16"/>
  <c r="P26" i="16"/>
  <c r="P25" i="16"/>
  <c r="P24" i="16"/>
  <c r="P23" i="16"/>
  <c r="P22" i="16"/>
  <c r="P21" i="16"/>
  <c r="A4674" i="75"/>
  <c r="A4673" i="75"/>
  <c r="A4672" i="75"/>
  <c r="A4671" i="75"/>
  <c r="A4670" i="75"/>
  <c r="A4669" i="75"/>
  <c r="A4668" i="75"/>
  <c r="A4667" i="75"/>
  <c r="A4666" i="75"/>
  <c r="A4665" i="75"/>
  <c r="A4664" i="75"/>
  <c r="A4663" i="75"/>
  <c r="A4662" i="75"/>
  <c r="A4661" i="75"/>
  <c r="A4660" i="75"/>
  <c r="A4659" i="75"/>
  <c r="A4658" i="75"/>
  <c r="A4657" i="75"/>
  <c r="A4656" i="75"/>
  <c r="A4655" i="75"/>
  <c r="A4654" i="75"/>
  <c r="A4653" i="75"/>
  <c r="A4652" i="75"/>
  <c r="A4651" i="75"/>
  <c r="A4650" i="75"/>
  <c r="A4649" i="75"/>
  <c r="A4648" i="75"/>
  <c r="A4647" i="75"/>
  <c r="A4646" i="75"/>
  <c r="A4645" i="75"/>
  <c r="A4644" i="75"/>
  <c r="A4643" i="75"/>
  <c r="A4642" i="75"/>
  <c r="A4641" i="75"/>
  <c r="A4640" i="75"/>
  <c r="A4639" i="75"/>
  <c r="A4638" i="75"/>
  <c r="A4637" i="75"/>
  <c r="A4636" i="75"/>
  <c r="A4635" i="75"/>
  <c r="A4634" i="75"/>
  <c r="A4633" i="75"/>
  <c r="A4632" i="75"/>
  <c r="A4631" i="75"/>
  <c r="A4630" i="75"/>
  <c r="A4629" i="75"/>
  <c r="A4628" i="75"/>
  <c r="A4627" i="75"/>
  <c r="A4626" i="75"/>
  <c r="A4625" i="75"/>
  <c r="A4624" i="75"/>
  <c r="A4623" i="75"/>
  <c r="A4622" i="75"/>
  <c r="A4621" i="75"/>
  <c r="A4620" i="75"/>
  <c r="A4619" i="75"/>
  <c r="A4618" i="75"/>
  <c r="A4603" i="75"/>
  <c r="A4602" i="75"/>
  <c r="A4601" i="75"/>
  <c r="A4600" i="75"/>
  <c r="A4599" i="75"/>
  <c r="A4598" i="75"/>
  <c r="A4597" i="75"/>
  <c r="A4596" i="75"/>
  <c r="A4595" i="75"/>
  <c r="A4594" i="75"/>
  <c r="A4593" i="75"/>
  <c r="A4592" i="75"/>
  <c r="A4591" i="75"/>
  <c r="A4590" i="75"/>
  <c r="A4589" i="75"/>
  <c r="A4588" i="75"/>
  <c r="A4587" i="75"/>
  <c r="A4586" i="75"/>
  <c r="A4585" i="75"/>
  <c r="A4584" i="75"/>
  <c r="A4583" i="75"/>
  <c r="A4582" i="75"/>
  <c r="A4581" i="75"/>
  <c r="A4580" i="75"/>
  <c r="A4579" i="75"/>
  <c r="A4578" i="75"/>
  <c r="A4577" i="75"/>
  <c r="A4576" i="75"/>
  <c r="A4575" i="75"/>
  <c r="A4574" i="75"/>
  <c r="A4573" i="75"/>
  <c r="A4572" i="75"/>
  <c r="A4571" i="75"/>
  <c r="A4570" i="75"/>
  <c r="A4569" i="75"/>
  <c r="A4568" i="75"/>
  <c r="A4567" i="75"/>
  <c r="A4566" i="75"/>
  <c r="A4565" i="75"/>
  <c r="A4564" i="75"/>
  <c r="A4563" i="75"/>
  <c r="A4562" i="75"/>
  <c r="A4561" i="75"/>
  <c r="A4560" i="75"/>
  <c r="A4559" i="75"/>
  <c r="A4558" i="75"/>
  <c r="A4557" i="75"/>
  <c r="A4556" i="75"/>
  <c r="A4555" i="75"/>
  <c r="A4554" i="75"/>
  <c r="A4553" i="75"/>
  <c r="A4552" i="75"/>
  <c r="A4551" i="75"/>
  <c r="A4550" i="75"/>
  <c r="A4549" i="75"/>
  <c r="A4548" i="75"/>
  <c r="A4547" i="75"/>
  <c r="A4511" i="75"/>
  <c r="A4512" i="75"/>
  <c r="A4513" i="75"/>
  <c r="A4514" i="75"/>
  <c r="A4515" i="75"/>
  <c r="A4516" i="75"/>
  <c r="A4517" i="75"/>
  <c r="A4518" i="75"/>
  <c r="A4519" i="75"/>
  <c r="A4520" i="75"/>
  <c r="A4521" i="75"/>
  <c r="A4522" i="75"/>
  <c r="A4523" i="75"/>
  <c r="A4524" i="75"/>
  <c r="A4525" i="75"/>
  <c r="A4526" i="75"/>
  <c r="A4527" i="75"/>
  <c r="A4528" i="75"/>
  <c r="A4529" i="75"/>
  <c r="A4530" i="75"/>
  <c r="A4531" i="75"/>
  <c r="A4532" i="75"/>
  <c r="A4491" i="75"/>
  <c r="A4492" i="75"/>
  <c r="A4493" i="75"/>
  <c r="A4494" i="75"/>
  <c r="A4495" i="75"/>
  <c r="A4496" i="75"/>
  <c r="A4497" i="75"/>
  <c r="A4498" i="75"/>
  <c r="A4499" i="75"/>
  <c r="A4500" i="75"/>
  <c r="A4501" i="75"/>
  <c r="A4502" i="75"/>
  <c r="A4503" i="75"/>
  <c r="A4504" i="75"/>
  <c r="A4505" i="75"/>
  <c r="A4506" i="75"/>
  <c r="A4507" i="75"/>
  <c r="A4508" i="75"/>
  <c r="A4509" i="75"/>
  <c r="A4510" i="75"/>
  <c r="A4479" i="75"/>
  <c r="A4480" i="75"/>
  <c r="A4481" i="75"/>
  <c r="A4482" i="75"/>
  <c r="A4483" i="75"/>
  <c r="A4484" i="75"/>
  <c r="A4485" i="75"/>
  <c r="A4486" i="75"/>
  <c r="A4487" i="75"/>
  <c r="A4488" i="75"/>
  <c r="A4489" i="75"/>
  <c r="A4490" i="75"/>
  <c r="P22" i="15"/>
  <c r="P23" i="15"/>
  <c r="P24" i="15"/>
  <c r="P25" i="15"/>
  <c r="P26" i="15"/>
  <c r="P27" i="15"/>
  <c r="P28" i="15"/>
  <c r="P29" i="15"/>
  <c r="P30" i="15"/>
  <c r="P31" i="15"/>
  <c r="P32" i="15"/>
  <c r="P33" i="15"/>
  <c r="P34" i="15"/>
  <c r="P21" i="15"/>
  <c r="A4478" i="75"/>
  <c r="A4477" i="75"/>
  <c r="A4476" i="75"/>
  <c r="A4430" i="75"/>
  <c r="A4429" i="75"/>
  <c r="A4428" i="75"/>
  <c r="A4427" i="75"/>
  <c r="A4426" i="75"/>
  <c r="A4425" i="75"/>
  <c r="A4424" i="75"/>
  <c r="A4423" i="75"/>
  <c r="A4422" i="75"/>
  <c r="A4421" i="75"/>
  <c r="A4420" i="75"/>
  <c r="A4419" i="75"/>
  <c r="A4418" i="75"/>
  <c r="A4417" i="75"/>
  <c r="A4416" i="75"/>
  <c r="A4415" i="75"/>
  <c r="A4414" i="75"/>
  <c r="A4413" i="75"/>
  <c r="A4412" i="75"/>
  <c r="A4411" i="75"/>
  <c r="A4410" i="75"/>
  <c r="A4409" i="75"/>
  <c r="A4408" i="75"/>
  <c r="A4407" i="75"/>
  <c r="A4406" i="75"/>
  <c r="A4405" i="75"/>
  <c r="A4404" i="75"/>
  <c r="A4403" i="75"/>
  <c r="A4402" i="75"/>
  <c r="A4401" i="75"/>
  <c r="A4400" i="75"/>
  <c r="A4399" i="75"/>
  <c r="A4398" i="75"/>
  <c r="A4397" i="75"/>
  <c r="A4396" i="75"/>
  <c r="A4395" i="75"/>
  <c r="A4394" i="75"/>
  <c r="A4393" i="75"/>
  <c r="A4392" i="75"/>
  <c r="A4391" i="75"/>
  <c r="A4390" i="75"/>
  <c r="A4389" i="75"/>
  <c r="A4388" i="75"/>
  <c r="A4387" i="75"/>
  <c r="A4386" i="75"/>
  <c r="A4385" i="75"/>
  <c r="A4384" i="75"/>
  <c r="A4383" i="75"/>
  <c r="A4382" i="75"/>
  <c r="A4381" i="75"/>
  <c r="A4380" i="75"/>
  <c r="A4379" i="75"/>
  <c r="A4378" i="75"/>
  <c r="A4377" i="75"/>
  <c r="A4376" i="75"/>
  <c r="A4375" i="75"/>
  <c r="A4374" i="75"/>
  <c r="A4373" i="75"/>
  <c r="A4372" i="75"/>
  <c r="A4371" i="75"/>
  <c r="A4370" i="75"/>
  <c r="A4369" i="75"/>
  <c r="A4368" i="75"/>
  <c r="A4367" i="75"/>
  <c r="A4366" i="75"/>
  <c r="A4365" i="75"/>
  <c r="A4364" i="75"/>
  <c r="A4363" i="75"/>
  <c r="A4362" i="75"/>
  <c r="A4361" i="75"/>
  <c r="A4360" i="75"/>
  <c r="A4359" i="75"/>
  <c r="A4358" i="75"/>
  <c r="A4357" i="75"/>
  <c r="A4356" i="75"/>
  <c r="A4355" i="75"/>
  <c r="A4354" i="75"/>
  <c r="A4353" i="75"/>
  <c r="A4352" i="75"/>
  <c r="A4351" i="75"/>
  <c r="A4350" i="75"/>
  <c r="A4349" i="75"/>
  <c r="A4348" i="75"/>
  <c r="A4347" i="75"/>
  <c r="A4346" i="75"/>
  <c r="A4345" i="75"/>
  <c r="A4344" i="75"/>
  <c r="A4343" i="75"/>
  <c r="A4342" i="75"/>
  <c r="A4341" i="75"/>
  <c r="A4340" i="75"/>
  <c r="A4339" i="75"/>
  <c r="A4338" i="75"/>
  <c r="A4337" i="75"/>
  <c r="A4336" i="75"/>
  <c r="A4335" i="75"/>
  <c r="A4334" i="75"/>
  <c r="A4333" i="75"/>
  <c r="A4332" i="75"/>
  <c r="A4331" i="75"/>
  <c r="A4330" i="75"/>
  <c r="A4329" i="75"/>
  <c r="A4328" i="75"/>
  <c r="A4327" i="75"/>
  <c r="A4326" i="75"/>
  <c r="A4325" i="75"/>
  <c r="A4324" i="75"/>
  <c r="A4323" i="75"/>
  <c r="A4322" i="75"/>
  <c r="A4321" i="75"/>
  <c r="A4320" i="75"/>
  <c r="A4319" i="75"/>
  <c r="A4318" i="75"/>
  <c r="A4317" i="75"/>
  <c r="A4316" i="75"/>
  <c r="A4315" i="75"/>
  <c r="A4314" i="75"/>
  <c r="A4313" i="75"/>
  <c r="A4312" i="75"/>
  <c r="A4311" i="75"/>
  <c r="A4310" i="75"/>
  <c r="A4309" i="75"/>
  <c r="A4308" i="75"/>
  <c r="A4307" i="75"/>
  <c r="A4306" i="75"/>
  <c r="A4305" i="75"/>
  <c r="A4304" i="75"/>
  <c r="A4303" i="75"/>
  <c r="A4302" i="75"/>
  <c r="A4301" i="75"/>
  <c r="A4300" i="75"/>
  <c r="A4299" i="75"/>
  <c r="A4298" i="75"/>
  <c r="A4297" i="75"/>
  <c r="A4296" i="75"/>
  <c r="A4295" i="75"/>
  <c r="A4294" i="75"/>
  <c r="A4293" i="75"/>
  <c r="A4292" i="75"/>
  <c r="A4291" i="75"/>
  <c r="A4290" i="75"/>
  <c r="A4289" i="75"/>
  <c r="A4288" i="75"/>
  <c r="A4287" i="75"/>
  <c r="A4286" i="75"/>
  <c r="A4285" i="75"/>
  <c r="A4284" i="75"/>
  <c r="A4283" i="75"/>
  <c r="A4282" i="75"/>
  <c r="A4281" i="75"/>
  <c r="A4280" i="75"/>
  <c r="A4279" i="75"/>
  <c r="A4278" i="75"/>
  <c r="A4277" i="75"/>
  <c r="A4276" i="75"/>
  <c r="A4275" i="75"/>
  <c r="A4274" i="75"/>
  <c r="A4273" i="75"/>
  <c r="A4272" i="75"/>
  <c r="A4271" i="75"/>
  <c r="A4270" i="75"/>
  <c r="A4269" i="75"/>
  <c r="A4268" i="75"/>
  <c r="A4267" i="75"/>
  <c r="A4266" i="75"/>
  <c r="A4265" i="75"/>
  <c r="A4264" i="75"/>
  <c r="A4263" i="75"/>
  <c r="A4262" i="75"/>
  <c r="A4261" i="75"/>
  <c r="A4260" i="75"/>
  <c r="A4259" i="75"/>
  <c r="A4258" i="75"/>
  <c r="A4257" i="75"/>
  <c r="A4256" i="75"/>
  <c r="A4255" i="75"/>
  <c r="A4254" i="75"/>
  <c r="A4253" i="75"/>
  <c r="A4252" i="75"/>
  <c r="A4251" i="75"/>
  <c r="A4250" i="75"/>
  <c r="A4249" i="75"/>
  <c r="A4248" i="75"/>
  <c r="A4247" i="75"/>
  <c r="A4201" i="75"/>
  <c r="A4200" i="75"/>
  <c r="A4199" i="75"/>
  <c r="A4198" i="75"/>
  <c r="A4197" i="75"/>
  <c r="A4196" i="75"/>
  <c r="A4195" i="75"/>
  <c r="A4194" i="75"/>
  <c r="A4193" i="75"/>
  <c r="A4192" i="75"/>
  <c r="A4191" i="75"/>
  <c r="A4190" i="75"/>
  <c r="A4189" i="75"/>
  <c r="A4188" i="75"/>
  <c r="A4187" i="75"/>
  <c r="A4186" i="75"/>
  <c r="A4185" i="75"/>
  <c r="A4184" i="75"/>
  <c r="A4183" i="75"/>
  <c r="A4182" i="75"/>
  <c r="A4181" i="75"/>
  <c r="A4180" i="75"/>
  <c r="A4179" i="75"/>
  <c r="A4178" i="75"/>
  <c r="A4177" i="75"/>
  <c r="A4176" i="75"/>
  <c r="A4175" i="75"/>
  <c r="A4174" i="75"/>
  <c r="A4173" i="75"/>
  <c r="A4172" i="75"/>
  <c r="A4171" i="75"/>
  <c r="A4170" i="75"/>
  <c r="A4169" i="75"/>
  <c r="A4168" i="75"/>
  <c r="A4167" i="75"/>
  <c r="A4166" i="75"/>
  <c r="A4165" i="75"/>
  <c r="A4164" i="75"/>
  <c r="A4163" i="75"/>
  <c r="A4162" i="75"/>
  <c r="A4161" i="75"/>
  <c r="A4160" i="75"/>
  <c r="A4159" i="75"/>
  <c r="A4158" i="75"/>
  <c r="A4157" i="75"/>
  <c r="A4156" i="75"/>
  <c r="A4155" i="75"/>
  <c r="A4154" i="75"/>
  <c r="A4153" i="75"/>
  <c r="A4152" i="75"/>
  <c r="A4151" i="75"/>
  <c r="A4150" i="75"/>
  <c r="A4149" i="75"/>
  <c r="A4148" i="75"/>
  <c r="A4147" i="75"/>
  <c r="A4146" i="75"/>
  <c r="A4145" i="75"/>
  <c r="A4144" i="75"/>
  <c r="A4143" i="75"/>
  <c r="A4142" i="75"/>
  <c r="A4141" i="75"/>
  <c r="A4140" i="75"/>
  <c r="A4139" i="75"/>
  <c r="A4138" i="75"/>
  <c r="A4137" i="75"/>
  <c r="A4136" i="75"/>
  <c r="A4135" i="75"/>
  <c r="A4134" i="75"/>
  <c r="A4133" i="75"/>
  <c r="A4132" i="75"/>
  <c r="A4131" i="75"/>
  <c r="A4130" i="75"/>
  <c r="A4129" i="75"/>
  <c r="A4128" i="75"/>
  <c r="A4127" i="75"/>
  <c r="A4126" i="75"/>
  <c r="A4125" i="75"/>
  <c r="A4124" i="75"/>
  <c r="A4123" i="75"/>
  <c r="A4122" i="75"/>
  <c r="A4121" i="75"/>
  <c r="A4120" i="75"/>
  <c r="A4119" i="75"/>
  <c r="A4118" i="75"/>
  <c r="A4117" i="75"/>
  <c r="A4116" i="75"/>
  <c r="A4115" i="75"/>
  <c r="A4114" i="75"/>
  <c r="A4113" i="75"/>
  <c r="A4112" i="75"/>
  <c r="A4111" i="75"/>
  <c r="A4110" i="75"/>
  <c r="A4109" i="75"/>
  <c r="A4108" i="75"/>
  <c r="A4107" i="75"/>
  <c r="A4106" i="75"/>
  <c r="A4105" i="75"/>
  <c r="A4104" i="75"/>
  <c r="A4103" i="75"/>
  <c r="A4102" i="75"/>
  <c r="A4101" i="75"/>
  <c r="A4100" i="75"/>
  <c r="A4099" i="75"/>
  <c r="A4098" i="75"/>
  <c r="A4097" i="75"/>
  <c r="A4096" i="75"/>
  <c r="A4095" i="75"/>
  <c r="A4094" i="75"/>
  <c r="A4093" i="75"/>
  <c r="A4092" i="75"/>
  <c r="A4091" i="75"/>
  <c r="A4090" i="75"/>
  <c r="A4089" i="75"/>
  <c r="A4088" i="75"/>
  <c r="A4087" i="75"/>
  <c r="A4086" i="75"/>
  <c r="A4085" i="75"/>
  <c r="A4084" i="75"/>
  <c r="A4083" i="75"/>
  <c r="A4082" i="75"/>
  <c r="A4081" i="75"/>
  <c r="A4080" i="75"/>
  <c r="A4079" i="75"/>
  <c r="A4078" i="75"/>
  <c r="A4077" i="75"/>
  <c r="A4076" i="75"/>
  <c r="A4075" i="75"/>
  <c r="A4074" i="75"/>
  <c r="A4073" i="75"/>
  <c r="A4072" i="75"/>
  <c r="A4071" i="75"/>
  <c r="A4070" i="75"/>
  <c r="A4069" i="75"/>
  <c r="A4068" i="75"/>
  <c r="A4067" i="75"/>
  <c r="A4066" i="75"/>
  <c r="A4065" i="75"/>
  <c r="A4064" i="75"/>
  <c r="A4063" i="75"/>
  <c r="A4062" i="75"/>
  <c r="A4061" i="75"/>
  <c r="A4060" i="75"/>
  <c r="A4059" i="75"/>
  <c r="A4058" i="75"/>
  <c r="A4057" i="75"/>
  <c r="A4056" i="75"/>
  <c r="A4055" i="75"/>
  <c r="A4054" i="75"/>
  <c r="A4053" i="75"/>
  <c r="A4052" i="75"/>
  <c r="A4051" i="75"/>
  <c r="A4050" i="75"/>
  <c r="A4049" i="75"/>
  <c r="A4048" i="75"/>
  <c r="A4047" i="75"/>
  <c r="A4046" i="75"/>
  <c r="A4045" i="75"/>
  <c r="A4044" i="75"/>
  <c r="A4043" i="75"/>
  <c r="A4042" i="75"/>
  <c r="A4041" i="75"/>
  <c r="A4040" i="75"/>
  <c r="A4039" i="75"/>
  <c r="A4038" i="75"/>
  <c r="A4037" i="75"/>
  <c r="A4036" i="75"/>
  <c r="A4035" i="75"/>
  <c r="A4034" i="75"/>
  <c r="A4033" i="75"/>
  <c r="A4032" i="75"/>
  <c r="A4031" i="75"/>
  <c r="A4030" i="75"/>
  <c r="A4029" i="75"/>
  <c r="A4028" i="75"/>
  <c r="A4027" i="75"/>
  <c r="A4026" i="75"/>
  <c r="A4025" i="75"/>
  <c r="A4024" i="75"/>
  <c r="A4023" i="75"/>
  <c r="A4022" i="75"/>
  <c r="A4021" i="75"/>
  <c r="A4020" i="75"/>
  <c r="A4019" i="75"/>
  <c r="A4018" i="75"/>
  <c r="A3926" i="75"/>
  <c r="A3927" i="75"/>
  <c r="A3928" i="75"/>
  <c r="A3929" i="75"/>
  <c r="A3930" i="75"/>
  <c r="A3931" i="75"/>
  <c r="A3932" i="75"/>
  <c r="A3933" i="75"/>
  <c r="A3934" i="75"/>
  <c r="A3935" i="75"/>
  <c r="A3936" i="75"/>
  <c r="A3937" i="75"/>
  <c r="A3938" i="75"/>
  <c r="A3939" i="75"/>
  <c r="A3940" i="75"/>
  <c r="A3941" i="75"/>
  <c r="A3942" i="75"/>
  <c r="A3943" i="75"/>
  <c r="A3944" i="75"/>
  <c r="A3945" i="75"/>
  <c r="A3946" i="75"/>
  <c r="A3947" i="75"/>
  <c r="A3948" i="75"/>
  <c r="A3949" i="75"/>
  <c r="A3950" i="75"/>
  <c r="A3951" i="75"/>
  <c r="A3952" i="75"/>
  <c r="A3953" i="75"/>
  <c r="A3954" i="75"/>
  <c r="A3955" i="75"/>
  <c r="A3956" i="75"/>
  <c r="A3957" i="75"/>
  <c r="A3958" i="75"/>
  <c r="A3959" i="75"/>
  <c r="A3960" i="75"/>
  <c r="A3961" i="75"/>
  <c r="A3962" i="75"/>
  <c r="A3963" i="75"/>
  <c r="A3964" i="75"/>
  <c r="A3965" i="75"/>
  <c r="A3966" i="75"/>
  <c r="A3967" i="75"/>
  <c r="A3968" i="75"/>
  <c r="A3969" i="75"/>
  <c r="A3970" i="75"/>
  <c r="A3971" i="75"/>
  <c r="A3972" i="75"/>
  <c r="A3865" i="75"/>
  <c r="A3866" i="75"/>
  <c r="A3867" i="75"/>
  <c r="A3868" i="75"/>
  <c r="A3869" i="75"/>
  <c r="A3870" i="75"/>
  <c r="A3871" i="75"/>
  <c r="A3872" i="75"/>
  <c r="A3873" i="75"/>
  <c r="A3874" i="75"/>
  <c r="A3875" i="75"/>
  <c r="A3876" i="75"/>
  <c r="A3877" i="75"/>
  <c r="A3878" i="75"/>
  <c r="A3879" i="75"/>
  <c r="A3880" i="75"/>
  <c r="A3881" i="75"/>
  <c r="A3882" i="75"/>
  <c r="A3883" i="75"/>
  <c r="A3884" i="75"/>
  <c r="A3885" i="75"/>
  <c r="A3886" i="75"/>
  <c r="A3887" i="75"/>
  <c r="A3888" i="75"/>
  <c r="A3889" i="75"/>
  <c r="A3890" i="75"/>
  <c r="A3891" i="75"/>
  <c r="A3892" i="75"/>
  <c r="A3893" i="75"/>
  <c r="A3894" i="75"/>
  <c r="A3895" i="75"/>
  <c r="A3896" i="75"/>
  <c r="A3897" i="75"/>
  <c r="A3898" i="75"/>
  <c r="A3899" i="75"/>
  <c r="A3900" i="75"/>
  <c r="A3901" i="75"/>
  <c r="A3902" i="75"/>
  <c r="A3903" i="75"/>
  <c r="A3904" i="75"/>
  <c r="A3905" i="75"/>
  <c r="A3906" i="75"/>
  <c r="A3907" i="75"/>
  <c r="A3908" i="75"/>
  <c r="A3909" i="75"/>
  <c r="A3910" i="75"/>
  <c r="A3911" i="75"/>
  <c r="A3912" i="75"/>
  <c r="A3913" i="75"/>
  <c r="A3914" i="75"/>
  <c r="A3915" i="75"/>
  <c r="A3916" i="75"/>
  <c r="A3917" i="75"/>
  <c r="A3918" i="75"/>
  <c r="A3919" i="75"/>
  <c r="A3920" i="75"/>
  <c r="A3921" i="75"/>
  <c r="A3922" i="75"/>
  <c r="A3923" i="75"/>
  <c r="A3924" i="75"/>
  <c r="A3925" i="75"/>
  <c r="P39" i="14"/>
  <c r="P38" i="14"/>
  <c r="P37" i="14"/>
  <c r="H4429" i="75" s="1"/>
  <c r="P36" i="14"/>
  <c r="H4428" i="75" s="1"/>
  <c r="P35" i="14"/>
  <c r="H4427" i="75" s="1"/>
  <c r="P34" i="14"/>
  <c r="H4426" i="75" s="1"/>
  <c r="P33" i="14"/>
  <c r="P32" i="14"/>
  <c r="P31" i="14"/>
  <c r="AA30" i="14"/>
  <c r="Z30" i="14"/>
  <c r="Y30" i="14"/>
  <c r="X30" i="14"/>
  <c r="W30" i="14"/>
  <c r="V30" i="14"/>
  <c r="U30" i="14"/>
  <c r="T30" i="14"/>
  <c r="S30" i="14"/>
  <c r="R30" i="14"/>
  <c r="Q30" i="14"/>
  <c r="AA29" i="14"/>
  <c r="H4259" i="75" s="1"/>
  <c r="Z29" i="14"/>
  <c r="H4258" i="75" s="1"/>
  <c r="Y29" i="14"/>
  <c r="H4257" i="75" s="1"/>
  <c r="X29" i="14"/>
  <c r="H4256" i="75" s="1"/>
  <c r="W29" i="14"/>
  <c r="H4255" i="75" s="1"/>
  <c r="V29" i="14"/>
  <c r="H4254" i="75" s="1"/>
  <c r="U29" i="14"/>
  <c r="H4253" i="75" s="1"/>
  <c r="T29" i="14"/>
  <c r="H4252" i="75" s="1"/>
  <c r="S29" i="14"/>
  <c r="H4251" i="75" s="1"/>
  <c r="R29" i="14"/>
  <c r="H4250" i="75" s="1"/>
  <c r="Q29" i="14"/>
  <c r="P28" i="14"/>
  <c r="H4420" i="75" s="1"/>
  <c r="P27" i="14"/>
  <c r="H4419" i="75" s="1"/>
  <c r="P26" i="14"/>
  <c r="H4418" i="75" s="1"/>
  <c r="P25" i="14"/>
  <c r="H4417" i="75" s="1"/>
  <c r="P22" i="14"/>
  <c r="H4414" i="75" s="1"/>
  <c r="P21" i="14"/>
  <c r="P39" i="13"/>
  <c r="P38" i="13"/>
  <c r="P37" i="13"/>
  <c r="H4200" i="75" s="1"/>
  <c r="P36" i="13"/>
  <c r="H4199" i="75" s="1"/>
  <c r="P35" i="13"/>
  <c r="H4198" i="75" s="1"/>
  <c r="P34" i="13"/>
  <c r="H4197" i="75" s="1"/>
  <c r="P33" i="13"/>
  <c r="P32" i="13"/>
  <c r="H4195" i="75" s="1"/>
  <c r="P31" i="13"/>
  <c r="AA30" i="13"/>
  <c r="Z30" i="13"/>
  <c r="Y30" i="13"/>
  <c r="X30" i="13"/>
  <c r="W30" i="13"/>
  <c r="V30" i="13"/>
  <c r="U30" i="13"/>
  <c r="T30" i="13"/>
  <c r="S30" i="13"/>
  <c r="R30" i="13"/>
  <c r="Q30" i="13"/>
  <c r="AA29" i="13"/>
  <c r="H4030" i="75" s="1"/>
  <c r="Z29" i="13"/>
  <c r="H4029" i="75" s="1"/>
  <c r="Y29" i="13"/>
  <c r="H4028" i="75" s="1"/>
  <c r="X29" i="13"/>
  <c r="H4027" i="75" s="1"/>
  <c r="W29" i="13"/>
  <c r="H4026" i="75" s="1"/>
  <c r="V29" i="13"/>
  <c r="H4025" i="75" s="1"/>
  <c r="U29" i="13"/>
  <c r="H4024" i="75" s="1"/>
  <c r="T29" i="13"/>
  <c r="H4023" i="75" s="1"/>
  <c r="S29" i="13"/>
  <c r="H4022" i="75" s="1"/>
  <c r="R29" i="13"/>
  <c r="H4021" i="75" s="1"/>
  <c r="Q29" i="13"/>
  <c r="P28" i="13"/>
  <c r="H4191" i="75" s="1"/>
  <c r="P27" i="13"/>
  <c r="H4190" i="75" s="1"/>
  <c r="P26" i="13"/>
  <c r="H4189" i="75" s="1"/>
  <c r="P25" i="13"/>
  <c r="H4188" i="75" s="1"/>
  <c r="P22" i="13"/>
  <c r="H4185" i="75" s="1"/>
  <c r="P21" i="13"/>
  <c r="R29" i="12"/>
  <c r="H3792" i="75" s="1"/>
  <c r="S29" i="12"/>
  <c r="H3793" i="75" s="1"/>
  <c r="T29" i="12"/>
  <c r="H3794" i="75" s="1"/>
  <c r="U29" i="12"/>
  <c r="H3795" i="75" s="1"/>
  <c r="V29" i="12"/>
  <c r="H3796" i="75" s="1"/>
  <c r="W29" i="12"/>
  <c r="H3797" i="75" s="1"/>
  <c r="X29" i="12"/>
  <c r="H3798" i="75" s="1"/>
  <c r="Y29" i="12"/>
  <c r="H3799" i="75" s="1"/>
  <c r="Z29" i="12"/>
  <c r="H3800" i="75" s="1"/>
  <c r="AA29" i="12"/>
  <c r="H3801" i="75" s="1"/>
  <c r="AC29" i="12"/>
  <c r="H3803" i="75" s="1"/>
  <c r="AD29" i="12"/>
  <c r="H3804" i="75" s="1"/>
  <c r="R30" i="12"/>
  <c r="S30" i="12"/>
  <c r="T30" i="12"/>
  <c r="U30" i="12"/>
  <c r="V30" i="12"/>
  <c r="W30" i="12"/>
  <c r="X30" i="12"/>
  <c r="Y30" i="12"/>
  <c r="Z30" i="12"/>
  <c r="AA30" i="12"/>
  <c r="Q30" i="12"/>
  <c r="Q29" i="12"/>
  <c r="Q43" i="11"/>
  <c r="H2826" i="75" s="1"/>
  <c r="P21" i="11"/>
  <c r="A3537" i="75"/>
  <c r="A3536" i="75"/>
  <c r="A3535" i="75"/>
  <c r="A3534" i="75"/>
  <c r="A3533" i="75"/>
  <c r="A3532" i="75"/>
  <c r="A3531" i="75"/>
  <c r="A3530" i="75"/>
  <c r="A3529" i="75"/>
  <c r="A3528" i="75"/>
  <c r="A3527" i="75"/>
  <c r="A3526" i="75"/>
  <c r="A3525" i="75"/>
  <c r="A3524" i="75"/>
  <c r="A3523" i="75"/>
  <c r="A3522" i="75"/>
  <c r="A3521" i="75"/>
  <c r="A3520" i="75"/>
  <c r="A3519" i="75"/>
  <c r="A3518" i="75"/>
  <c r="A3517" i="75"/>
  <c r="A3516" i="75"/>
  <c r="A3515" i="75"/>
  <c r="A3514" i="75"/>
  <c r="A3513" i="75"/>
  <c r="A3512" i="75"/>
  <c r="A3511" i="75"/>
  <c r="A3510" i="75"/>
  <c r="A3509" i="75"/>
  <c r="A3508" i="75"/>
  <c r="A3507" i="75"/>
  <c r="A3506" i="75"/>
  <c r="A3505" i="75"/>
  <c r="A3504" i="75"/>
  <c r="A3503" i="75"/>
  <c r="A3502" i="75"/>
  <c r="A3501" i="75"/>
  <c r="A3500" i="75"/>
  <c r="A3499" i="75"/>
  <c r="A3498" i="75"/>
  <c r="A3497" i="75"/>
  <c r="A3496" i="75"/>
  <c r="A3495" i="75"/>
  <c r="A3494" i="75"/>
  <c r="A3493" i="75"/>
  <c r="A3492" i="75"/>
  <c r="A3491" i="75"/>
  <c r="A3490" i="75"/>
  <c r="A3489" i="75"/>
  <c r="A3488" i="75"/>
  <c r="A3487" i="75"/>
  <c r="A3486" i="75"/>
  <c r="A3485" i="75"/>
  <c r="A3484" i="75"/>
  <c r="A3483" i="75"/>
  <c r="A3482" i="75"/>
  <c r="A3481" i="75"/>
  <c r="A3480" i="75"/>
  <c r="A3479" i="75"/>
  <c r="A3478" i="75"/>
  <c r="A3477" i="75"/>
  <c r="A3476" i="75"/>
  <c r="A3475" i="75"/>
  <c r="A3474" i="75"/>
  <c r="A3473" i="75"/>
  <c r="A3472" i="75"/>
  <c r="A3471" i="75"/>
  <c r="A3470" i="75"/>
  <c r="A3469" i="75"/>
  <c r="A3468" i="75"/>
  <c r="A3467" i="75"/>
  <c r="A3466" i="75"/>
  <c r="A3465" i="75"/>
  <c r="A3464" i="75"/>
  <c r="A3463" i="75"/>
  <c r="A3462" i="75"/>
  <c r="A3461" i="75"/>
  <c r="A3460" i="75"/>
  <c r="A3459" i="75"/>
  <c r="A3458" i="75"/>
  <c r="A3457" i="75"/>
  <c r="A3456" i="75"/>
  <c r="A3455" i="75"/>
  <c r="A3454" i="75"/>
  <c r="A3453" i="75"/>
  <c r="A3452" i="75"/>
  <c r="A3451" i="75"/>
  <c r="A3450" i="75"/>
  <c r="A3449" i="75"/>
  <c r="A3448" i="75"/>
  <c r="A3447" i="75"/>
  <c r="A3446" i="75"/>
  <c r="A3445" i="75"/>
  <c r="A3444" i="75"/>
  <c r="A3443" i="75"/>
  <c r="A3442" i="75"/>
  <c r="A3441" i="75"/>
  <c r="A3440" i="75"/>
  <c r="A3439" i="75"/>
  <c r="A3438" i="75"/>
  <c r="A3437" i="75"/>
  <c r="A3436" i="75"/>
  <c r="A3435" i="75"/>
  <c r="A3434" i="75"/>
  <c r="A3433" i="75"/>
  <c r="A3432" i="75"/>
  <c r="A3431" i="75"/>
  <c r="A3430" i="75"/>
  <c r="A3429" i="75"/>
  <c r="A3428" i="75"/>
  <c r="A3427" i="75"/>
  <c r="A3426" i="75"/>
  <c r="A3425" i="75"/>
  <c r="A3424" i="75"/>
  <c r="A3423" i="75"/>
  <c r="A3422" i="75"/>
  <c r="A3421" i="75"/>
  <c r="A3420" i="75"/>
  <c r="A3419" i="75"/>
  <c r="A3418" i="75"/>
  <c r="A3417" i="75"/>
  <c r="A3416" i="75"/>
  <c r="A3415" i="75"/>
  <c r="A3414" i="75"/>
  <c r="A3413" i="75"/>
  <c r="A3412" i="75"/>
  <c r="A3411" i="75"/>
  <c r="A3410" i="75"/>
  <c r="A3409" i="75"/>
  <c r="A3408" i="75"/>
  <c r="A3407" i="75"/>
  <c r="A3406" i="75"/>
  <c r="A3405" i="75"/>
  <c r="A3404" i="75"/>
  <c r="A3403" i="75"/>
  <c r="A3402" i="75"/>
  <c r="A3401" i="75"/>
  <c r="A3400" i="75"/>
  <c r="A3399" i="75"/>
  <c r="A3398" i="75"/>
  <c r="A3397" i="75"/>
  <c r="A3396" i="75"/>
  <c r="A3395" i="75"/>
  <c r="A3394" i="75"/>
  <c r="A3393" i="75"/>
  <c r="A3392" i="75"/>
  <c r="A3391" i="75"/>
  <c r="A3390" i="75"/>
  <c r="A3389" i="75"/>
  <c r="A3388" i="75"/>
  <c r="A3387" i="75"/>
  <c r="A3386" i="75"/>
  <c r="A3385" i="75"/>
  <c r="A3384" i="75"/>
  <c r="A3383" i="75"/>
  <c r="A3382" i="75"/>
  <c r="A3381" i="75"/>
  <c r="A3380" i="75"/>
  <c r="A3379" i="75"/>
  <c r="A3378" i="75"/>
  <c r="A3377" i="75"/>
  <c r="A3376" i="75"/>
  <c r="A3375" i="75"/>
  <c r="A3374" i="75"/>
  <c r="A3373" i="75"/>
  <c r="A3367" i="75"/>
  <c r="A3366" i="75"/>
  <c r="A3365" i="75"/>
  <c r="A3364" i="75"/>
  <c r="A3363" i="75"/>
  <c r="A3362" i="75"/>
  <c r="A3361" i="75"/>
  <c r="A3360" i="75"/>
  <c r="A3359" i="75"/>
  <c r="A3358" i="75"/>
  <c r="A3357" i="75"/>
  <c r="A3356" i="75"/>
  <c r="A3355" i="75"/>
  <c r="A3354" i="75"/>
  <c r="A3353" i="75"/>
  <c r="A3352" i="75"/>
  <c r="A3351" i="75"/>
  <c r="A3350" i="75"/>
  <c r="A3349" i="75"/>
  <c r="A3348" i="75"/>
  <c r="A3347" i="75"/>
  <c r="A3346" i="75"/>
  <c r="A3345" i="75"/>
  <c r="A3344" i="75"/>
  <c r="A3343" i="75"/>
  <c r="A3342" i="75"/>
  <c r="A3341" i="75"/>
  <c r="A3340" i="75"/>
  <c r="A3339" i="75"/>
  <c r="A3338" i="75"/>
  <c r="A3337" i="75"/>
  <c r="A3336" i="75"/>
  <c r="A3335" i="75"/>
  <c r="A3334" i="75"/>
  <c r="A3333" i="75"/>
  <c r="A3332" i="75"/>
  <c r="A3331" i="75"/>
  <c r="A3330" i="75"/>
  <c r="A3329" i="75"/>
  <c r="A3328" i="75"/>
  <c r="A3327" i="75"/>
  <c r="A3326" i="75"/>
  <c r="A3325" i="75"/>
  <c r="A3324" i="75"/>
  <c r="A3323" i="75"/>
  <c r="A3322" i="75"/>
  <c r="A3321" i="75"/>
  <c r="A3320" i="75"/>
  <c r="A3319" i="75"/>
  <c r="A3318" i="75"/>
  <c r="A3317" i="75"/>
  <c r="A3316" i="75"/>
  <c r="A3315" i="75"/>
  <c r="A3314" i="75"/>
  <c r="A3313" i="75"/>
  <c r="A3312" i="75"/>
  <c r="A3311" i="75"/>
  <c r="A3310" i="75"/>
  <c r="A3309" i="75"/>
  <c r="A3308" i="75"/>
  <c r="A3307" i="75"/>
  <c r="A3306" i="75"/>
  <c r="A3305" i="75"/>
  <c r="A3304" i="75"/>
  <c r="A3303" i="75"/>
  <c r="A3302" i="75"/>
  <c r="A3301" i="75"/>
  <c r="A3300" i="75"/>
  <c r="A3299" i="75"/>
  <c r="A3298" i="75"/>
  <c r="A3297" i="75"/>
  <c r="A3296" i="75"/>
  <c r="A3295" i="75"/>
  <c r="A3294" i="75"/>
  <c r="A3293" i="75"/>
  <c r="A3292" i="75"/>
  <c r="A3291" i="75"/>
  <c r="A3290" i="75"/>
  <c r="A3289" i="75"/>
  <c r="A3288" i="75"/>
  <c r="A3287" i="75"/>
  <c r="A3286" i="75"/>
  <c r="A3285" i="75"/>
  <c r="A3284" i="75"/>
  <c r="A3283" i="75"/>
  <c r="A3282" i="75"/>
  <c r="A3281" i="75"/>
  <c r="A3280" i="75"/>
  <c r="A3279" i="75"/>
  <c r="A3278" i="75"/>
  <c r="A3277" i="75"/>
  <c r="A3276" i="75"/>
  <c r="A3275" i="75"/>
  <c r="A3274" i="75"/>
  <c r="A3273" i="75"/>
  <c r="A3272" i="75"/>
  <c r="A3271" i="75"/>
  <c r="A3270" i="75"/>
  <c r="A3269" i="75"/>
  <c r="A3268" i="75"/>
  <c r="A3267" i="75"/>
  <c r="A3266" i="75"/>
  <c r="A3265" i="75"/>
  <c r="A3264" i="75"/>
  <c r="A3263" i="75"/>
  <c r="A3262" i="75"/>
  <c r="A3261" i="75"/>
  <c r="A3260" i="75"/>
  <c r="A3259" i="75"/>
  <c r="A3258" i="75"/>
  <c r="A3257" i="75"/>
  <c r="A3256" i="75"/>
  <c r="A3255" i="75"/>
  <c r="A3254" i="75"/>
  <c r="A3253" i="75"/>
  <c r="A3252" i="75"/>
  <c r="A3251" i="75"/>
  <c r="A3250" i="75"/>
  <c r="A3249" i="75"/>
  <c r="A3248" i="75"/>
  <c r="A3247" i="75"/>
  <c r="A3246" i="75"/>
  <c r="A3245" i="75"/>
  <c r="A3244" i="75"/>
  <c r="A3243" i="75"/>
  <c r="A3242" i="75"/>
  <c r="A3241" i="75"/>
  <c r="A3240" i="75"/>
  <c r="A3239" i="75"/>
  <c r="A3238" i="75"/>
  <c r="A3237" i="75"/>
  <c r="A3236" i="75"/>
  <c r="A3235" i="75"/>
  <c r="A3234" i="75"/>
  <c r="A3233" i="75"/>
  <c r="A3227" i="75"/>
  <c r="A3226" i="75"/>
  <c r="A3225" i="75"/>
  <c r="A3224" i="75"/>
  <c r="A3223" i="75"/>
  <c r="A3222" i="75"/>
  <c r="A3221" i="75"/>
  <c r="A3220" i="75"/>
  <c r="A3219" i="75"/>
  <c r="A3218" i="75"/>
  <c r="A3217" i="75"/>
  <c r="A3216" i="75"/>
  <c r="A3215" i="75"/>
  <c r="A3214" i="75"/>
  <c r="A3213" i="75"/>
  <c r="A3212" i="75"/>
  <c r="A3211" i="75"/>
  <c r="A3210" i="75"/>
  <c r="A3209" i="75"/>
  <c r="A3208" i="75"/>
  <c r="A3207" i="75"/>
  <c r="A3206" i="75"/>
  <c r="A3205" i="75"/>
  <c r="A3204" i="75"/>
  <c r="A3203" i="75"/>
  <c r="A3202" i="75"/>
  <c r="A3201" i="75"/>
  <c r="A3200" i="75"/>
  <c r="A3199" i="75"/>
  <c r="A3198" i="75"/>
  <c r="A3197" i="75"/>
  <c r="A3196" i="75"/>
  <c r="A3195" i="75"/>
  <c r="A3194" i="75"/>
  <c r="A3193" i="75"/>
  <c r="A3192" i="75"/>
  <c r="A3191" i="75"/>
  <c r="A3190" i="75"/>
  <c r="A3189" i="75"/>
  <c r="A3188" i="75"/>
  <c r="A3187" i="75"/>
  <c r="A3186" i="75"/>
  <c r="A3185" i="75"/>
  <c r="A3184" i="75"/>
  <c r="A3183" i="75"/>
  <c r="A3182" i="75"/>
  <c r="A3181" i="75"/>
  <c r="A3180" i="75"/>
  <c r="A3179" i="75"/>
  <c r="A3178" i="75"/>
  <c r="A3177" i="75"/>
  <c r="A3176" i="75"/>
  <c r="A3175" i="75"/>
  <c r="A3174" i="75"/>
  <c r="A3173" i="75"/>
  <c r="A3172" i="75"/>
  <c r="A3171" i="75"/>
  <c r="A3170" i="75"/>
  <c r="A3169" i="75"/>
  <c r="A3168" i="75"/>
  <c r="A3167" i="75"/>
  <c r="A3166" i="75"/>
  <c r="A3165" i="75"/>
  <c r="A3164" i="75"/>
  <c r="A3163" i="75"/>
  <c r="A3162" i="75"/>
  <c r="A3161" i="75"/>
  <c r="A3160" i="75"/>
  <c r="A3159" i="75"/>
  <c r="A3158" i="75"/>
  <c r="A3157" i="75"/>
  <c r="A3156" i="75"/>
  <c r="A3155" i="75"/>
  <c r="A3154" i="75"/>
  <c r="A3153" i="75"/>
  <c r="A3152" i="75"/>
  <c r="A3151" i="75"/>
  <c r="A3150" i="75"/>
  <c r="A3149" i="75"/>
  <c r="A3148" i="75"/>
  <c r="A3147" i="75"/>
  <c r="A3146" i="75"/>
  <c r="A3145" i="75"/>
  <c r="A3144" i="75"/>
  <c r="A3143" i="75"/>
  <c r="A3142" i="75"/>
  <c r="A3141" i="75"/>
  <c r="A3140" i="75"/>
  <c r="A3139" i="75"/>
  <c r="A3138" i="75"/>
  <c r="A3137" i="75"/>
  <c r="A3136" i="75"/>
  <c r="A3135" i="75"/>
  <c r="A3134" i="75"/>
  <c r="A3133" i="75"/>
  <c r="A3132" i="75"/>
  <c r="A3131" i="75"/>
  <c r="A3130" i="75"/>
  <c r="A3129" i="75"/>
  <c r="A3128" i="75"/>
  <c r="A3127" i="75"/>
  <c r="A3126" i="75"/>
  <c r="A3125" i="75"/>
  <c r="A3124" i="75"/>
  <c r="A3123" i="75"/>
  <c r="A3122" i="75"/>
  <c r="A3121" i="75"/>
  <c r="A3120" i="75"/>
  <c r="A3119" i="75"/>
  <c r="A3118" i="75"/>
  <c r="A3117" i="75"/>
  <c r="A3116" i="75"/>
  <c r="A3115" i="75"/>
  <c r="A3114" i="75"/>
  <c r="A3113" i="75"/>
  <c r="A3112" i="75"/>
  <c r="A3111" i="75"/>
  <c r="A3110" i="75"/>
  <c r="A3109" i="75"/>
  <c r="A3108" i="75"/>
  <c r="A3107" i="75"/>
  <c r="A3106" i="75"/>
  <c r="A3105" i="75"/>
  <c r="A3104" i="75"/>
  <c r="A3103" i="75"/>
  <c r="A3102" i="75"/>
  <c r="A3101" i="75"/>
  <c r="A3100" i="75"/>
  <c r="A3099" i="75"/>
  <c r="A3098" i="75"/>
  <c r="A3097" i="75"/>
  <c r="A3096" i="75"/>
  <c r="A3095" i="75"/>
  <c r="A3094" i="75"/>
  <c r="A3093" i="75"/>
  <c r="A3092" i="75"/>
  <c r="A3091" i="75"/>
  <c r="A3090" i="75"/>
  <c r="A3089" i="75"/>
  <c r="A3088" i="75"/>
  <c r="A3087" i="75"/>
  <c r="A3086" i="75"/>
  <c r="A3085" i="75"/>
  <c r="A3084" i="75"/>
  <c r="A3083" i="75"/>
  <c r="A3082" i="75"/>
  <c r="A3081" i="75"/>
  <c r="A3080" i="75"/>
  <c r="A3079" i="75"/>
  <c r="A3078" i="75"/>
  <c r="A3077" i="75"/>
  <c r="A3076" i="75"/>
  <c r="A3075" i="75"/>
  <c r="A3074" i="75"/>
  <c r="A3073" i="75"/>
  <c r="A3072" i="75"/>
  <c r="A3071" i="75"/>
  <c r="A3070" i="75"/>
  <c r="A3069" i="75"/>
  <c r="A3068" i="75"/>
  <c r="A3067" i="75"/>
  <c r="A3066" i="75"/>
  <c r="A3065" i="75"/>
  <c r="A3064" i="75"/>
  <c r="A3063" i="75"/>
  <c r="A3062" i="75"/>
  <c r="A3061" i="75"/>
  <c r="A3060" i="75"/>
  <c r="A3059" i="75"/>
  <c r="A3058" i="75"/>
  <c r="A3057" i="75"/>
  <c r="A3056" i="75"/>
  <c r="A3055" i="75"/>
  <c r="A3054" i="75"/>
  <c r="A3053" i="75"/>
  <c r="A3052" i="75"/>
  <c r="A3051" i="75"/>
  <c r="A3050" i="75"/>
  <c r="A3049" i="75"/>
  <c r="A3048" i="75"/>
  <c r="A3042" i="75"/>
  <c r="A3041" i="75"/>
  <c r="A3040" i="75"/>
  <c r="A3039" i="75"/>
  <c r="A3038" i="75"/>
  <c r="A3037" i="75"/>
  <c r="A3036" i="75"/>
  <c r="A3035" i="75"/>
  <c r="A3034" i="75"/>
  <c r="A3033" i="75"/>
  <c r="A3032" i="75"/>
  <c r="A3031" i="75"/>
  <c r="A3030" i="75"/>
  <c r="A3029" i="75"/>
  <c r="A3028" i="75"/>
  <c r="A3027" i="75"/>
  <c r="A3026" i="75"/>
  <c r="A3025" i="75"/>
  <c r="A3024" i="75"/>
  <c r="A3023" i="75"/>
  <c r="A3022" i="75"/>
  <c r="A3021" i="75"/>
  <c r="A3020" i="75"/>
  <c r="A3019" i="75"/>
  <c r="A3018" i="75"/>
  <c r="A3017" i="75"/>
  <c r="A3016" i="75"/>
  <c r="A3015" i="75"/>
  <c r="A3014" i="75"/>
  <c r="A3013" i="75"/>
  <c r="A3012" i="75"/>
  <c r="A3011" i="75"/>
  <c r="A3010" i="75"/>
  <c r="A3009" i="75"/>
  <c r="A3008" i="75"/>
  <c r="A3007" i="75"/>
  <c r="A3006" i="75"/>
  <c r="A3005" i="75"/>
  <c r="A3004" i="75"/>
  <c r="A3003" i="75"/>
  <c r="A3002" i="75"/>
  <c r="A3001" i="75"/>
  <c r="A3000" i="75"/>
  <c r="A2999" i="75"/>
  <c r="A2998" i="75"/>
  <c r="A2992" i="75"/>
  <c r="A2991" i="75"/>
  <c r="A2990" i="75"/>
  <c r="A2989" i="75"/>
  <c r="A2988" i="75"/>
  <c r="A2987" i="75"/>
  <c r="A2986" i="75"/>
  <c r="A2985" i="75"/>
  <c r="A2984" i="75"/>
  <c r="A2983" i="75"/>
  <c r="A2982" i="75"/>
  <c r="A2981" i="75"/>
  <c r="A2980" i="75"/>
  <c r="A2979" i="75"/>
  <c r="A2978" i="75"/>
  <c r="A2977" i="75"/>
  <c r="A2976" i="75"/>
  <c r="A2975" i="75"/>
  <c r="A2974" i="75"/>
  <c r="A2973" i="75"/>
  <c r="A2972" i="75"/>
  <c r="A2971" i="75"/>
  <c r="A2970" i="75"/>
  <c r="A2969" i="75"/>
  <c r="A2968" i="75"/>
  <c r="A2967" i="75"/>
  <c r="A2966" i="75"/>
  <c r="A2965" i="75"/>
  <c r="A2964" i="75"/>
  <c r="A2963" i="75"/>
  <c r="A2962" i="75"/>
  <c r="A2961" i="75"/>
  <c r="A2960" i="75"/>
  <c r="A2959" i="75"/>
  <c r="A2958" i="75"/>
  <c r="A2957" i="75"/>
  <c r="A2956" i="75"/>
  <c r="A2955" i="75"/>
  <c r="A2954" i="75"/>
  <c r="A2953" i="75"/>
  <c r="A2952" i="75"/>
  <c r="A2951" i="75"/>
  <c r="A2950" i="75"/>
  <c r="A2949" i="75"/>
  <c r="A2948" i="75"/>
  <c r="A2947" i="75"/>
  <c r="A2946" i="75"/>
  <c r="A2945" i="75"/>
  <c r="A2944" i="75"/>
  <c r="A2943" i="75"/>
  <c r="A2942" i="75"/>
  <c r="A2941" i="75"/>
  <c r="A2940" i="75"/>
  <c r="A2939" i="75"/>
  <c r="A2938" i="75"/>
  <c r="A2937" i="75"/>
  <c r="A2936" i="75"/>
  <c r="A2935" i="75"/>
  <c r="A2934" i="75"/>
  <c r="A2933" i="75"/>
  <c r="A2932" i="75"/>
  <c r="A2931" i="75"/>
  <c r="A2930" i="75"/>
  <c r="A2929" i="75"/>
  <c r="A2928" i="75"/>
  <c r="A2927" i="75"/>
  <c r="A2926" i="75"/>
  <c r="A2925" i="75"/>
  <c r="A2924" i="75"/>
  <c r="A2923" i="75"/>
  <c r="A2922" i="75"/>
  <c r="A2921" i="75"/>
  <c r="A2920" i="75"/>
  <c r="A2919" i="75"/>
  <c r="A2918" i="75"/>
  <c r="A2917" i="75"/>
  <c r="A2916" i="75"/>
  <c r="A2915" i="75"/>
  <c r="A2914" i="75"/>
  <c r="A2913" i="75"/>
  <c r="A2912" i="75"/>
  <c r="A2911" i="75"/>
  <c r="A2910" i="75"/>
  <c r="A2909" i="75"/>
  <c r="A2908" i="75"/>
  <c r="A2907" i="75"/>
  <c r="A2906" i="75"/>
  <c r="A2905" i="75"/>
  <c r="A2904" i="75"/>
  <c r="A2903" i="75"/>
  <c r="A2902" i="75"/>
  <c r="A2901" i="75"/>
  <c r="A2900" i="75"/>
  <c r="A2899" i="75"/>
  <c r="A2572" i="75"/>
  <c r="A2571" i="75"/>
  <c r="A2570" i="75"/>
  <c r="A2569" i="75"/>
  <c r="A2568" i="75"/>
  <c r="A2567" i="75"/>
  <c r="A2566" i="75"/>
  <c r="A2565" i="75"/>
  <c r="A2564" i="75"/>
  <c r="A2563" i="75"/>
  <c r="A2562" i="75"/>
  <c r="A2561" i="75"/>
  <c r="A2560" i="75"/>
  <c r="A2559" i="75"/>
  <c r="A2558" i="75"/>
  <c r="A2557" i="75"/>
  <c r="A2556" i="75"/>
  <c r="A2555" i="75"/>
  <c r="A2554" i="75"/>
  <c r="A2553" i="75"/>
  <c r="A2552" i="75"/>
  <c r="A2551" i="75"/>
  <c r="A2550" i="75"/>
  <c r="A2549" i="75"/>
  <c r="A2548" i="75"/>
  <c r="A2547" i="75"/>
  <c r="A2546" i="75"/>
  <c r="A2545" i="75"/>
  <c r="A2544" i="75"/>
  <c r="A2543" i="75"/>
  <c r="A2542" i="75"/>
  <c r="A2541" i="75"/>
  <c r="A2540" i="75"/>
  <c r="A2539" i="75"/>
  <c r="A2538" i="75"/>
  <c r="A2537" i="75"/>
  <c r="A2536" i="75"/>
  <c r="A2535" i="75"/>
  <c r="A2534" i="75"/>
  <c r="A2533" i="75"/>
  <c r="A2532" i="75"/>
  <c r="A2531" i="75"/>
  <c r="A2530" i="75"/>
  <c r="A2529" i="75"/>
  <c r="A2528" i="75"/>
  <c r="A2527" i="75"/>
  <c r="A2526" i="75"/>
  <c r="A2525" i="75"/>
  <c r="A2524" i="75"/>
  <c r="A2523" i="75"/>
  <c r="A2522" i="75"/>
  <c r="A2521" i="75"/>
  <c r="A2520" i="75"/>
  <c r="A2519" i="75"/>
  <c r="A2518" i="75"/>
  <c r="A2517" i="75"/>
  <c r="A2516" i="75"/>
  <c r="A2515" i="75"/>
  <c r="A2514" i="75"/>
  <c r="A2513" i="75"/>
  <c r="A2512" i="75"/>
  <c r="A2511" i="75"/>
  <c r="A2510" i="75"/>
  <c r="A2509" i="75"/>
  <c r="A2508" i="75"/>
  <c r="A2507" i="75"/>
  <c r="A2506" i="75"/>
  <c r="A2505" i="75"/>
  <c r="A2504" i="75"/>
  <c r="A2503" i="75"/>
  <c r="A2502" i="75"/>
  <c r="A2501" i="75"/>
  <c r="A2500" i="75"/>
  <c r="A2499" i="75"/>
  <c r="A2498" i="75"/>
  <c r="A2497" i="75"/>
  <c r="A2496" i="75"/>
  <c r="A2495" i="75"/>
  <c r="A2494" i="75"/>
  <c r="A2493" i="75"/>
  <c r="A2492" i="75"/>
  <c r="A2491" i="75"/>
  <c r="A2490" i="75"/>
  <c r="A2489" i="75"/>
  <c r="A2488" i="75"/>
  <c r="A2487" i="75"/>
  <c r="A2486" i="75"/>
  <c r="A2485" i="75"/>
  <c r="A2484" i="75"/>
  <c r="A2483" i="75"/>
  <c r="A2482" i="75"/>
  <c r="A2481" i="75"/>
  <c r="A2480" i="75"/>
  <c r="A2479" i="75"/>
  <c r="A2478" i="75"/>
  <c r="A2477" i="75"/>
  <c r="A2476" i="75"/>
  <c r="A2475" i="75"/>
  <c r="A2474" i="75"/>
  <c r="A2473" i="75"/>
  <c r="A2472" i="75"/>
  <c r="A2471" i="75"/>
  <c r="A2470" i="75"/>
  <c r="A2469" i="75"/>
  <c r="A2468" i="75"/>
  <c r="A2467" i="75"/>
  <c r="A2466" i="75"/>
  <c r="A2465" i="75"/>
  <c r="A2464" i="75"/>
  <c r="A2463" i="75"/>
  <c r="A2462" i="75"/>
  <c r="A2461" i="75"/>
  <c r="A2460" i="75"/>
  <c r="A2459" i="75"/>
  <c r="A2458" i="75"/>
  <c r="A2457" i="75"/>
  <c r="A2456" i="75"/>
  <c r="A2455" i="75"/>
  <c r="A2454" i="75"/>
  <c r="A2453" i="75"/>
  <c r="A2452" i="75"/>
  <c r="A2451" i="75"/>
  <c r="A2450" i="75"/>
  <c r="A2449" i="75"/>
  <c r="A2448" i="75"/>
  <c r="A2447" i="75"/>
  <c r="A2446" i="75"/>
  <c r="A2445" i="75"/>
  <c r="A2444" i="75"/>
  <c r="A2443" i="75"/>
  <c r="A2442" i="75"/>
  <c r="A2441" i="75"/>
  <c r="A2440" i="75"/>
  <c r="A2439" i="75"/>
  <c r="A2438" i="75"/>
  <c r="A2437" i="75"/>
  <c r="A2436" i="75"/>
  <c r="A2435" i="75"/>
  <c r="A2434" i="75"/>
  <c r="A2433" i="75"/>
  <c r="A2432" i="75"/>
  <c r="A2431" i="75"/>
  <c r="A2430" i="75"/>
  <c r="A2429" i="75"/>
  <c r="A2428" i="75"/>
  <c r="A2427" i="75"/>
  <c r="A2426" i="75"/>
  <c r="A2425" i="75"/>
  <c r="A2424" i="75"/>
  <c r="A2423" i="75"/>
  <c r="A2422" i="75"/>
  <c r="A2421" i="75"/>
  <c r="A2420" i="75"/>
  <c r="A2419" i="75"/>
  <c r="A2418" i="75"/>
  <c r="A2417" i="75"/>
  <c r="A2416" i="75"/>
  <c r="A2415" i="75"/>
  <c r="A2414" i="75"/>
  <c r="A2413" i="75"/>
  <c r="A2412" i="75"/>
  <c r="A2411" i="75"/>
  <c r="A2410" i="75"/>
  <c r="A2409" i="75"/>
  <c r="A2408" i="75"/>
  <c r="A2402" i="75"/>
  <c r="A2401" i="75"/>
  <c r="A2400" i="75"/>
  <c r="A2399" i="75"/>
  <c r="A2398" i="75"/>
  <c r="A2397" i="75"/>
  <c r="A2396" i="75"/>
  <c r="A2395" i="75"/>
  <c r="A2394" i="75"/>
  <c r="A2393" i="75"/>
  <c r="A2392" i="75"/>
  <c r="A2391" i="75"/>
  <c r="A2390" i="75"/>
  <c r="A2389" i="75"/>
  <c r="A2388" i="75"/>
  <c r="A2387" i="75"/>
  <c r="A2386" i="75"/>
  <c r="A2385" i="75"/>
  <c r="A2384" i="75"/>
  <c r="A2383" i="75"/>
  <c r="A2382" i="75"/>
  <c r="A2381" i="75"/>
  <c r="A2380" i="75"/>
  <c r="A2379" i="75"/>
  <c r="A2378" i="75"/>
  <c r="A2377" i="75"/>
  <c r="A2376" i="75"/>
  <c r="A2375" i="75"/>
  <c r="A2374" i="75"/>
  <c r="A2373" i="75"/>
  <c r="A2372" i="75"/>
  <c r="A2371" i="75"/>
  <c r="A2370" i="75"/>
  <c r="A2369" i="75"/>
  <c r="A2368" i="75"/>
  <c r="A2367" i="75"/>
  <c r="A2366" i="75"/>
  <c r="A2365" i="75"/>
  <c r="A2364" i="75"/>
  <c r="A2363" i="75"/>
  <c r="A2362" i="75"/>
  <c r="A2361" i="75"/>
  <c r="A2360" i="75"/>
  <c r="A2359" i="75"/>
  <c r="A2358" i="75"/>
  <c r="A2357" i="75"/>
  <c r="A2356" i="75"/>
  <c r="A2355" i="75"/>
  <c r="A2354" i="75"/>
  <c r="A2353" i="75"/>
  <c r="A2352" i="75"/>
  <c r="A2351" i="75"/>
  <c r="A2350" i="75"/>
  <c r="A2349" i="75"/>
  <c r="A2348" i="75"/>
  <c r="A2347" i="75"/>
  <c r="A2346" i="75"/>
  <c r="A2345" i="75"/>
  <c r="A2344" i="75"/>
  <c r="A2343" i="75"/>
  <c r="A2342" i="75"/>
  <c r="A2341" i="75"/>
  <c r="A2340" i="75"/>
  <c r="A2339" i="75"/>
  <c r="A2338" i="75"/>
  <c r="A2337" i="75"/>
  <c r="A2336" i="75"/>
  <c r="A2335" i="75"/>
  <c r="A2334" i="75"/>
  <c r="A2333" i="75"/>
  <c r="A2332" i="75"/>
  <c r="A2331" i="75"/>
  <c r="A2330" i="75"/>
  <c r="A2329" i="75"/>
  <c r="A2328" i="75"/>
  <c r="A2327" i="75"/>
  <c r="A2326" i="75"/>
  <c r="A2325" i="75"/>
  <c r="A2324" i="75"/>
  <c r="A2323" i="75"/>
  <c r="A2322" i="75"/>
  <c r="A2321" i="75"/>
  <c r="A2320" i="75"/>
  <c r="A2319" i="75"/>
  <c r="A2318" i="75"/>
  <c r="A2317" i="75"/>
  <c r="A2316" i="75"/>
  <c r="A2315" i="75"/>
  <c r="A2314" i="75"/>
  <c r="A2313" i="75"/>
  <c r="A2312" i="75"/>
  <c r="A2311" i="75"/>
  <c r="A2310" i="75"/>
  <c r="A2309" i="75"/>
  <c r="A2308" i="75"/>
  <c r="A2307" i="75"/>
  <c r="A2306" i="75"/>
  <c r="A2305" i="75"/>
  <c r="A2304" i="75"/>
  <c r="A2303" i="75"/>
  <c r="A2302" i="75"/>
  <c r="A2301" i="75"/>
  <c r="A2300" i="75"/>
  <c r="A2299" i="75"/>
  <c r="A2298" i="75"/>
  <c r="A2297" i="75"/>
  <c r="A2296" i="75"/>
  <c r="A2295" i="75"/>
  <c r="A2294" i="75"/>
  <c r="A2293" i="75"/>
  <c r="A2292" i="75"/>
  <c r="A2291" i="75"/>
  <c r="A2290" i="75"/>
  <c r="A2289" i="75"/>
  <c r="A2288" i="75"/>
  <c r="A2287" i="75"/>
  <c r="A2286" i="75"/>
  <c r="A2285" i="75"/>
  <c r="A2284" i="75"/>
  <c r="A2283" i="75"/>
  <c r="A2282" i="75"/>
  <c r="A2281" i="75"/>
  <c r="A2280" i="75"/>
  <c r="A2279" i="75"/>
  <c r="A2278" i="75"/>
  <c r="A2277" i="75"/>
  <c r="A2276" i="75"/>
  <c r="A2275" i="75"/>
  <c r="A2274" i="75"/>
  <c r="A2273" i="75"/>
  <c r="A2272" i="75"/>
  <c r="A2271" i="75"/>
  <c r="A2270" i="75"/>
  <c r="A2269" i="75"/>
  <c r="A2268" i="75"/>
  <c r="A2262" i="75"/>
  <c r="A2261" i="75"/>
  <c r="A2260" i="75"/>
  <c r="A2259" i="75"/>
  <c r="A2258" i="75"/>
  <c r="A2257" i="75"/>
  <c r="A2256" i="75"/>
  <c r="A2255" i="75"/>
  <c r="A2254" i="75"/>
  <c r="A2253" i="75"/>
  <c r="A2252" i="75"/>
  <c r="A2251" i="75"/>
  <c r="A2250" i="75"/>
  <c r="A2249" i="75"/>
  <c r="A2248" i="75"/>
  <c r="A2247" i="75"/>
  <c r="A2246" i="75"/>
  <c r="A2245" i="75"/>
  <c r="A2244" i="75"/>
  <c r="A2243" i="75"/>
  <c r="A2242" i="75"/>
  <c r="A2241" i="75"/>
  <c r="A2240" i="75"/>
  <c r="A2239" i="75"/>
  <c r="A2238" i="75"/>
  <c r="A2237" i="75"/>
  <c r="A2236" i="75"/>
  <c r="A2235" i="75"/>
  <c r="A2234" i="75"/>
  <c r="A2233" i="75"/>
  <c r="A2232" i="75"/>
  <c r="A2231" i="75"/>
  <c r="A2230" i="75"/>
  <c r="A2229" i="75"/>
  <c r="A2228" i="75"/>
  <c r="A2227" i="75"/>
  <c r="A2226" i="75"/>
  <c r="A2225" i="75"/>
  <c r="A2224" i="75"/>
  <c r="A2223" i="75"/>
  <c r="A2222" i="75"/>
  <c r="A2221" i="75"/>
  <c r="A2220" i="75"/>
  <c r="A2219" i="75"/>
  <c r="A2218" i="75"/>
  <c r="A2217" i="75"/>
  <c r="A2216" i="75"/>
  <c r="A2215" i="75"/>
  <c r="A2214" i="75"/>
  <c r="A2213" i="75"/>
  <c r="A2212" i="75"/>
  <c r="A2211" i="75"/>
  <c r="A2210" i="75"/>
  <c r="A2209" i="75"/>
  <c r="A2208" i="75"/>
  <c r="A2207" i="75"/>
  <c r="A2206" i="75"/>
  <c r="A2205" i="75"/>
  <c r="A2204" i="75"/>
  <c r="A2203" i="75"/>
  <c r="A2202" i="75"/>
  <c r="A2201" i="75"/>
  <c r="A2200" i="75"/>
  <c r="A2199" i="75"/>
  <c r="A2198" i="75"/>
  <c r="A2197" i="75"/>
  <c r="A2196" i="75"/>
  <c r="A2195" i="75"/>
  <c r="A2194" i="75"/>
  <c r="A2193" i="75"/>
  <c r="A2192" i="75"/>
  <c r="A2191" i="75"/>
  <c r="A2190" i="75"/>
  <c r="A2189" i="75"/>
  <c r="A2188" i="75"/>
  <c r="A2187" i="75"/>
  <c r="A2186" i="75"/>
  <c r="A2185" i="75"/>
  <c r="A2184" i="75"/>
  <c r="A2183" i="75"/>
  <c r="A2182" i="75"/>
  <c r="A2181" i="75"/>
  <c r="A2180" i="75"/>
  <c r="A2179" i="75"/>
  <c r="A2178" i="75"/>
  <c r="A2177" i="75"/>
  <c r="A2176" i="75"/>
  <c r="A2175" i="75"/>
  <c r="A2174" i="75"/>
  <c r="A2173" i="75"/>
  <c r="A2172" i="75"/>
  <c r="A2171" i="75"/>
  <c r="A2170" i="75"/>
  <c r="A2169" i="75"/>
  <c r="A2168" i="75"/>
  <c r="A2167" i="75"/>
  <c r="A2166" i="75"/>
  <c r="A2165" i="75"/>
  <c r="A2164" i="75"/>
  <c r="A2163" i="75"/>
  <c r="A2162" i="75"/>
  <c r="A2161" i="75"/>
  <c r="A2160" i="75"/>
  <c r="A2159" i="75"/>
  <c r="A2158" i="75"/>
  <c r="A2157" i="75"/>
  <c r="A2156" i="75"/>
  <c r="A2155" i="75"/>
  <c r="A2154" i="75"/>
  <c r="A2153" i="75"/>
  <c r="A2152" i="75"/>
  <c r="A2151" i="75"/>
  <c r="A2150" i="75"/>
  <c r="A2149" i="75"/>
  <c r="A2148" i="75"/>
  <c r="A2147" i="75"/>
  <c r="A2146" i="75"/>
  <c r="A2145" i="75"/>
  <c r="A2144" i="75"/>
  <c r="A2143" i="75"/>
  <c r="A2142" i="75"/>
  <c r="A2141" i="75"/>
  <c r="A2140" i="75"/>
  <c r="A2139" i="75"/>
  <c r="A2138" i="75"/>
  <c r="A2137" i="75"/>
  <c r="A2136" i="75"/>
  <c r="A2135" i="75"/>
  <c r="A2134" i="75"/>
  <c r="A2133" i="75"/>
  <c r="A2132" i="75"/>
  <c r="A2131" i="75"/>
  <c r="A2130" i="75"/>
  <c r="A2129" i="75"/>
  <c r="A2128" i="75"/>
  <c r="A2127" i="75"/>
  <c r="A2126" i="75"/>
  <c r="A2125" i="75"/>
  <c r="A2124" i="75"/>
  <c r="A2123" i="75"/>
  <c r="A2122" i="75"/>
  <c r="A2121" i="75"/>
  <c r="A2120" i="75"/>
  <c r="A2119" i="75"/>
  <c r="A2118" i="75"/>
  <c r="A2117" i="75"/>
  <c r="A2116" i="75"/>
  <c r="A2115" i="75"/>
  <c r="A2114" i="75"/>
  <c r="A2113" i="75"/>
  <c r="A2112" i="75"/>
  <c r="A2111" i="75"/>
  <c r="A2110" i="75"/>
  <c r="A2109" i="75"/>
  <c r="A2108" i="75"/>
  <c r="A2107" i="75"/>
  <c r="A2106" i="75"/>
  <c r="A2105" i="75"/>
  <c r="A2104" i="75"/>
  <c r="A2103" i="75"/>
  <c r="A2102" i="75"/>
  <c r="A2101" i="75"/>
  <c r="A2100" i="75"/>
  <c r="A2099" i="75"/>
  <c r="A2098" i="75"/>
  <c r="A2097" i="75"/>
  <c r="A2096" i="75"/>
  <c r="A2095" i="75"/>
  <c r="A2094" i="75"/>
  <c r="A2093" i="75"/>
  <c r="A2092" i="75"/>
  <c r="A2091" i="75"/>
  <c r="A2090" i="75"/>
  <c r="A2089" i="75"/>
  <c r="A2088" i="75"/>
  <c r="A2087" i="75"/>
  <c r="A2086" i="75"/>
  <c r="A2085" i="75"/>
  <c r="A2084" i="75"/>
  <c r="A2083" i="75"/>
  <c r="A2077" i="75"/>
  <c r="A2076" i="75"/>
  <c r="A2075" i="75"/>
  <c r="A2074" i="75"/>
  <c r="A2073" i="75"/>
  <c r="A2072" i="75"/>
  <c r="A2071" i="75"/>
  <c r="A2070" i="75"/>
  <c r="A2069" i="75"/>
  <c r="A2068" i="75"/>
  <c r="A2067" i="75"/>
  <c r="A2066" i="75"/>
  <c r="A2065" i="75"/>
  <c r="A2064" i="75"/>
  <c r="A2063" i="75"/>
  <c r="A2062" i="75"/>
  <c r="A2061" i="75"/>
  <c r="A2060" i="75"/>
  <c r="A2059" i="75"/>
  <c r="A2058" i="75"/>
  <c r="A2057" i="75"/>
  <c r="A2056" i="75"/>
  <c r="A2055" i="75"/>
  <c r="A2054" i="75"/>
  <c r="A2053" i="75"/>
  <c r="A2052" i="75"/>
  <c r="A2051" i="75"/>
  <c r="A2050" i="75"/>
  <c r="A2049" i="75"/>
  <c r="A2048" i="75"/>
  <c r="A2047" i="75"/>
  <c r="A2046" i="75"/>
  <c r="A2045" i="75"/>
  <c r="A2044" i="75"/>
  <c r="A2043" i="75"/>
  <c r="A2042" i="75"/>
  <c r="A2041" i="75"/>
  <c r="A2040" i="75"/>
  <c r="A2039" i="75"/>
  <c r="A2038" i="75"/>
  <c r="A2037" i="75"/>
  <c r="A2036" i="75"/>
  <c r="A2035" i="75"/>
  <c r="A2034" i="75"/>
  <c r="A2033" i="75"/>
  <c r="A2027" i="75"/>
  <c r="A2026" i="75"/>
  <c r="A2025" i="75"/>
  <c r="A2024" i="75"/>
  <c r="A2023" i="75"/>
  <c r="A2022" i="75"/>
  <c r="A2021" i="75"/>
  <c r="A2020" i="75"/>
  <c r="A2019" i="75"/>
  <c r="A2018" i="75"/>
  <c r="A2017" i="75"/>
  <c r="A2016" i="75"/>
  <c r="A2015" i="75"/>
  <c r="A2014" i="75"/>
  <c r="A2013" i="75"/>
  <c r="A2012" i="75"/>
  <c r="A2011" i="75"/>
  <c r="A2010" i="75"/>
  <c r="A2009" i="75"/>
  <c r="A2008" i="75"/>
  <c r="A2007" i="75"/>
  <c r="A2006" i="75"/>
  <c r="A2005" i="75"/>
  <c r="A2004" i="75"/>
  <c r="A2003" i="75"/>
  <c r="A2002" i="75"/>
  <c r="A2001" i="75"/>
  <c r="A2000" i="75"/>
  <c r="A1999" i="75"/>
  <c r="A1998" i="75"/>
  <c r="A1997" i="75"/>
  <c r="A1996" i="75"/>
  <c r="A1995" i="75"/>
  <c r="A1994" i="75"/>
  <c r="A1993" i="75"/>
  <c r="A1992" i="75"/>
  <c r="A1991" i="75"/>
  <c r="A1990" i="75"/>
  <c r="A1989" i="75"/>
  <c r="A1988" i="75"/>
  <c r="A1987" i="75"/>
  <c r="A1986" i="75"/>
  <c r="A1985" i="75"/>
  <c r="A1984" i="75"/>
  <c r="A1983" i="75"/>
  <c r="A1982" i="75"/>
  <c r="A1981" i="75"/>
  <c r="A1980" i="75"/>
  <c r="A1979" i="75"/>
  <c r="A1978" i="75"/>
  <c r="A1977" i="75"/>
  <c r="A1976" i="75"/>
  <c r="A1975" i="75"/>
  <c r="A1974" i="75"/>
  <c r="A1973" i="75"/>
  <c r="A1972" i="75"/>
  <c r="A1971" i="75"/>
  <c r="A1970" i="75"/>
  <c r="A1969" i="75"/>
  <c r="A1968" i="75"/>
  <c r="A1967" i="75"/>
  <c r="A1966" i="75"/>
  <c r="A1965" i="75"/>
  <c r="A1964" i="75"/>
  <c r="A1963" i="75"/>
  <c r="A1962" i="75"/>
  <c r="A1961" i="75"/>
  <c r="A1960" i="75"/>
  <c r="A1959" i="75"/>
  <c r="A1958" i="75"/>
  <c r="A1957" i="75"/>
  <c r="A1956" i="75"/>
  <c r="A1955" i="75"/>
  <c r="A1954" i="75"/>
  <c r="A1953" i="75"/>
  <c r="A1952" i="75"/>
  <c r="A1951" i="75"/>
  <c r="A1950" i="75"/>
  <c r="A1949" i="75"/>
  <c r="A1948" i="75"/>
  <c r="A1947" i="75"/>
  <c r="A1946" i="75"/>
  <c r="A1945" i="75"/>
  <c r="A1944" i="75"/>
  <c r="A1943" i="75"/>
  <c r="A1942" i="75"/>
  <c r="A1941" i="75"/>
  <c r="A1940" i="75"/>
  <c r="A1939" i="75"/>
  <c r="A1938" i="75"/>
  <c r="A1937" i="75"/>
  <c r="A1936" i="75"/>
  <c r="A1935" i="75"/>
  <c r="A1934" i="75"/>
  <c r="A1933" i="75"/>
  <c r="A1932" i="75"/>
  <c r="A1931" i="75"/>
  <c r="A1930" i="75"/>
  <c r="A1929" i="75"/>
  <c r="A1928" i="75"/>
  <c r="A1927" i="75"/>
  <c r="A1926" i="75"/>
  <c r="A1925" i="75"/>
  <c r="A1924" i="75"/>
  <c r="A1923" i="75"/>
  <c r="A1922" i="75"/>
  <c r="A1921" i="75"/>
  <c r="A1920" i="75"/>
  <c r="A1919" i="75"/>
  <c r="A1918" i="75"/>
  <c r="A1917" i="75"/>
  <c r="A1916" i="75"/>
  <c r="A1915" i="75"/>
  <c r="A1914" i="75"/>
  <c r="A1913" i="75"/>
  <c r="A1912" i="75"/>
  <c r="A1911" i="75"/>
  <c r="A1910" i="75"/>
  <c r="A1909" i="75"/>
  <c r="A1908" i="75"/>
  <c r="A1907" i="75"/>
  <c r="A1906" i="75"/>
  <c r="A1905" i="75"/>
  <c r="A1904" i="75"/>
  <c r="A1903" i="75"/>
  <c r="A1902" i="75"/>
  <c r="A1901" i="75"/>
  <c r="A1900" i="75"/>
  <c r="A1899" i="75"/>
  <c r="A1898" i="75"/>
  <c r="A1897" i="75"/>
  <c r="A1896" i="75"/>
  <c r="A1895" i="75"/>
  <c r="A1894" i="75"/>
  <c r="A1893" i="75"/>
  <c r="A1892" i="75"/>
  <c r="A1891" i="75"/>
  <c r="A1890" i="75"/>
  <c r="A1889" i="75"/>
  <c r="A1888" i="75"/>
  <c r="A1887" i="75"/>
  <c r="A1886" i="75"/>
  <c r="A1885" i="75"/>
  <c r="A1884" i="75"/>
  <c r="A1883" i="75"/>
  <c r="A1882" i="75"/>
  <c r="A1881" i="75"/>
  <c r="A1880" i="75"/>
  <c r="A1879" i="75"/>
  <c r="A1878" i="75"/>
  <c r="A1877" i="75"/>
  <c r="A1876" i="75"/>
  <c r="A1875" i="75"/>
  <c r="A1874" i="75"/>
  <c r="A1873" i="75"/>
  <c r="A1872" i="75"/>
  <c r="A1871" i="75"/>
  <c r="A1870" i="75"/>
  <c r="A1869" i="75"/>
  <c r="A1868" i="75"/>
  <c r="A1867" i="75"/>
  <c r="A1866" i="75"/>
  <c r="A1865" i="75"/>
  <c r="A1864" i="75"/>
  <c r="A1863" i="75"/>
  <c r="A1862" i="75"/>
  <c r="A1861" i="75"/>
  <c r="A1860" i="75"/>
  <c r="A1859" i="75"/>
  <c r="A1588" i="75"/>
  <c r="A1589" i="75"/>
  <c r="A1590" i="75"/>
  <c r="A1591" i="75"/>
  <c r="A1592" i="75"/>
  <c r="A1593" i="75"/>
  <c r="A1594" i="75"/>
  <c r="A1595" i="75"/>
  <c r="A1596" i="75"/>
  <c r="A1597" i="75"/>
  <c r="A1598" i="75"/>
  <c r="A1599" i="75"/>
  <c r="A1600" i="75"/>
  <c r="A1601" i="75"/>
  <c r="A1602" i="75"/>
  <c r="A1603" i="75"/>
  <c r="A1604" i="75"/>
  <c r="A1605" i="75"/>
  <c r="A1606" i="75"/>
  <c r="A1607" i="75"/>
  <c r="A1522" i="75"/>
  <c r="A1523" i="75"/>
  <c r="A1524" i="75"/>
  <c r="A1525" i="75"/>
  <c r="A1526" i="75"/>
  <c r="A1527" i="75"/>
  <c r="A1528" i="75"/>
  <c r="A1529" i="75"/>
  <c r="A1530" i="75"/>
  <c r="A1531" i="75"/>
  <c r="A1532" i="75"/>
  <c r="A1533" i="75"/>
  <c r="A1534" i="75"/>
  <c r="A1535" i="75"/>
  <c r="A1536" i="75"/>
  <c r="A1537" i="75"/>
  <c r="A1538" i="75"/>
  <c r="A1539" i="75"/>
  <c r="A1540" i="75"/>
  <c r="A1541" i="75"/>
  <c r="A1542" i="75"/>
  <c r="A1543" i="75"/>
  <c r="A1544" i="75"/>
  <c r="A1545" i="75"/>
  <c r="A1546" i="75"/>
  <c r="A1547" i="75"/>
  <c r="A1548" i="75"/>
  <c r="A1549" i="75"/>
  <c r="A1550" i="75"/>
  <c r="A1551" i="75"/>
  <c r="A1552" i="75"/>
  <c r="A1553" i="75"/>
  <c r="A1554" i="75"/>
  <c r="A1555" i="75"/>
  <c r="A1556" i="75"/>
  <c r="A1557" i="75"/>
  <c r="A1558" i="75"/>
  <c r="A1559" i="75"/>
  <c r="A1560" i="75"/>
  <c r="A1561" i="75"/>
  <c r="A1562" i="75"/>
  <c r="A1563" i="75"/>
  <c r="A1564" i="75"/>
  <c r="A1565" i="75"/>
  <c r="A1566" i="75"/>
  <c r="A1567" i="75"/>
  <c r="A1568" i="75"/>
  <c r="A1569" i="75"/>
  <c r="A1570" i="75"/>
  <c r="A1571" i="75"/>
  <c r="A1572" i="75"/>
  <c r="A1573" i="75"/>
  <c r="A1574" i="75"/>
  <c r="A1575" i="75"/>
  <c r="A1576" i="75"/>
  <c r="A1577" i="75"/>
  <c r="A1578" i="75"/>
  <c r="A1579" i="75"/>
  <c r="A1580" i="75"/>
  <c r="A1581" i="75"/>
  <c r="A1582" i="75"/>
  <c r="A1583" i="75"/>
  <c r="A1584" i="75"/>
  <c r="A1585" i="75"/>
  <c r="A1586" i="75"/>
  <c r="A1587" i="75"/>
  <c r="A1383" i="75"/>
  <c r="A1384" i="75"/>
  <c r="A1385" i="75"/>
  <c r="A1386" i="75"/>
  <c r="A1387" i="75"/>
  <c r="A1388" i="75"/>
  <c r="A1389" i="75"/>
  <c r="A1390" i="75"/>
  <c r="A1391" i="75"/>
  <c r="A1392" i="75"/>
  <c r="A1393" i="75"/>
  <c r="A1394" i="75"/>
  <c r="A1395" i="75"/>
  <c r="A1396" i="75"/>
  <c r="A1397" i="75"/>
  <c r="A1398" i="75"/>
  <c r="A1399" i="75"/>
  <c r="A1400" i="75"/>
  <c r="A1401" i="75"/>
  <c r="A1402" i="75"/>
  <c r="A1403" i="75"/>
  <c r="A1404" i="75"/>
  <c r="A1405" i="75"/>
  <c r="A1406" i="75"/>
  <c r="A1407" i="75"/>
  <c r="A1408" i="75"/>
  <c r="A1409" i="75"/>
  <c r="A1410" i="75"/>
  <c r="A1411" i="75"/>
  <c r="A1412" i="75"/>
  <c r="A1413" i="75"/>
  <c r="A1414" i="75"/>
  <c r="A1415" i="75"/>
  <c r="A1416" i="75"/>
  <c r="A1417" i="75"/>
  <c r="A1418" i="75"/>
  <c r="A1419" i="75"/>
  <c r="A1420" i="75"/>
  <c r="A1421" i="75"/>
  <c r="A1422" i="75"/>
  <c r="A1423" i="75"/>
  <c r="A1424" i="75"/>
  <c r="A1425" i="75"/>
  <c r="A1426" i="75"/>
  <c r="A1427" i="75"/>
  <c r="A1428" i="75"/>
  <c r="A1429" i="75"/>
  <c r="A1430" i="75"/>
  <c r="A1431" i="75"/>
  <c r="A1432" i="75"/>
  <c r="A1433" i="75"/>
  <c r="A1434" i="75"/>
  <c r="A1435" i="75"/>
  <c r="A1436" i="75"/>
  <c r="A1437" i="75"/>
  <c r="A1443" i="75"/>
  <c r="A1444" i="75"/>
  <c r="A1445" i="75"/>
  <c r="A1446" i="75"/>
  <c r="A1447" i="75"/>
  <c r="A1448" i="75"/>
  <c r="A1449" i="75"/>
  <c r="A1450" i="75"/>
  <c r="A1451" i="75"/>
  <c r="A1452" i="75"/>
  <c r="A1453" i="75"/>
  <c r="A1454" i="75"/>
  <c r="A1455" i="75"/>
  <c r="A1456" i="75"/>
  <c r="A1457" i="75"/>
  <c r="A1458" i="75"/>
  <c r="A1459" i="75"/>
  <c r="A1460" i="75"/>
  <c r="A1461" i="75"/>
  <c r="A1462" i="75"/>
  <c r="A1463" i="75"/>
  <c r="A1464" i="75"/>
  <c r="A1465" i="75"/>
  <c r="A1466" i="75"/>
  <c r="A1467" i="75"/>
  <c r="A1468" i="75"/>
  <c r="A1469" i="75"/>
  <c r="A1470" i="75"/>
  <c r="A1471" i="75"/>
  <c r="A1472" i="75"/>
  <c r="A1473" i="75"/>
  <c r="A1474" i="75"/>
  <c r="A1475" i="75"/>
  <c r="A1476" i="75"/>
  <c r="A1477" i="75"/>
  <c r="A1478" i="75"/>
  <c r="A1479" i="75"/>
  <c r="A1480" i="75"/>
  <c r="A1481" i="75"/>
  <c r="A1482" i="75"/>
  <c r="A1483" i="75"/>
  <c r="A1484" i="75"/>
  <c r="A1485" i="75"/>
  <c r="A1486" i="75"/>
  <c r="A1487" i="75"/>
  <c r="A1488" i="75"/>
  <c r="A1489" i="75"/>
  <c r="A1490" i="75"/>
  <c r="A1491" i="75"/>
  <c r="A1492" i="75"/>
  <c r="A1493" i="75"/>
  <c r="A1494" i="75"/>
  <c r="A1495" i="75"/>
  <c r="A1496" i="75"/>
  <c r="A1497" i="75"/>
  <c r="A1498" i="75"/>
  <c r="A1499" i="75"/>
  <c r="A1500" i="75"/>
  <c r="A1501" i="75"/>
  <c r="A1502" i="75"/>
  <c r="A1503" i="75"/>
  <c r="A1504" i="75"/>
  <c r="A1505" i="75"/>
  <c r="A1506" i="75"/>
  <c r="A1507" i="75"/>
  <c r="A1508" i="75"/>
  <c r="A1509" i="75"/>
  <c r="A1510" i="75"/>
  <c r="A1511" i="75"/>
  <c r="A1512" i="75"/>
  <c r="A1513" i="75"/>
  <c r="A1514" i="75"/>
  <c r="A1515" i="75"/>
  <c r="A1516" i="75"/>
  <c r="A1517" i="75"/>
  <c r="A1518" i="75"/>
  <c r="A1519" i="75"/>
  <c r="A1520" i="75"/>
  <c r="A1521" i="75"/>
  <c r="P21" i="12"/>
  <c r="P22" i="12"/>
  <c r="H3956" i="75" s="1"/>
  <c r="P25" i="12"/>
  <c r="H3959" i="75" s="1"/>
  <c r="P26" i="12"/>
  <c r="H3960" i="75" s="1"/>
  <c r="P27" i="12"/>
  <c r="H3961" i="75" s="1"/>
  <c r="P28" i="12"/>
  <c r="H3962" i="75" s="1"/>
  <c r="P31" i="12"/>
  <c r="P32" i="12"/>
  <c r="H3966" i="75" s="1"/>
  <c r="P33" i="12"/>
  <c r="P34" i="12"/>
  <c r="H3968" i="75" s="1"/>
  <c r="P35" i="12"/>
  <c r="H3969" i="75" s="1"/>
  <c r="P36" i="12"/>
  <c r="H3970" i="75" s="1"/>
  <c r="P37" i="12"/>
  <c r="H3971" i="75" s="1"/>
  <c r="P38" i="12"/>
  <c r="P39" i="12"/>
  <c r="A1056" i="75"/>
  <c r="A1057" i="75"/>
  <c r="A1058" i="75"/>
  <c r="A1059" i="75"/>
  <c r="A1060" i="75"/>
  <c r="A1061" i="75"/>
  <c r="A1062" i="75"/>
  <c r="A1068" i="75"/>
  <c r="A1069" i="75"/>
  <c r="A1070" i="75"/>
  <c r="A1071" i="75"/>
  <c r="A1072" i="75"/>
  <c r="A1073" i="75"/>
  <c r="A1074" i="75"/>
  <c r="A1075" i="75"/>
  <c r="A1076" i="75"/>
  <c r="A1077" i="75"/>
  <c r="A1078" i="75"/>
  <c r="A1079" i="75"/>
  <c r="A1080" i="75"/>
  <c r="A1081" i="75"/>
  <c r="A1082" i="75"/>
  <c r="A1083" i="75"/>
  <c r="A1084" i="75"/>
  <c r="A1085" i="75"/>
  <c r="A1086" i="75"/>
  <c r="A1087" i="75"/>
  <c r="A1088" i="75"/>
  <c r="A1089" i="75"/>
  <c r="A1090" i="75"/>
  <c r="A1091" i="75"/>
  <c r="A1092" i="75"/>
  <c r="A1093" i="75"/>
  <c r="A1094" i="75"/>
  <c r="A1095" i="75"/>
  <c r="A1096" i="75"/>
  <c r="A1097" i="75"/>
  <c r="A1098" i="75"/>
  <c r="A1099" i="75"/>
  <c r="A1100" i="75"/>
  <c r="A1101" i="75"/>
  <c r="A1102" i="75"/>
  <c r="A1103" i="75"/>
  <c r="A1104" i="75"/>
  <c r="A1105" i="75"/>
  <c r="A1106" i="75"/>
  <c r="A1107" i="75"/>
  <c r="A1108" i="75"/>
  <c r="A1109" i="75"/>
  <c r="A1110" i="75"/>
  <c r="A1111" i="75"/>
  <c r="A1112" i="75"/>
  <c r="A1118" i="75"/>
  <c r="A1119" i="75"/>
  <c r="A1120" i="75"/>
  <c r="A1121" i="75"/>
  <c r="A1122" i="75"/>
  <c r="A1123" i="75"/>
  <c r="A1124" i="75"/>
  <c r="A1125" i="75"/>
  <c r="A1126" i="75"/>
  <c r="A1127" i="75"/>
  <c r="A1128" i="75"/>
  <c r="A1129" i="75"/>
  <c r="A1130" i="75"/>
  <c r="A1131" i="75"/>
  <c r="A1132" i="75"/>
  <c r="A1133" i="75"/>
  <c r="A1134" i="75"/>
  <c r="A1135" i="75"/>
  <c r="A1136" i="75"/>
  <c r="A1137" i="75"/>
  <c r="A1138" i="75"/>
  <c r="A1139" i="75"/>
  <c r="A1140" i="75"/>
  <c r="A1141" i="75"/>
  <c r="A1142" i="75"/>
  <c r="A1143" i="75"/>
  <c r="A1144" i="75"/>
  <c r="A1145" i="75"/>
  <c r="A1146" i="75"/>
  <c r="A1147" i="75"/>
  <c r="A1148" i="75"/>
  <c r="A1149" i="75"/>
  <c r="A1150" i="75"/>
  <c r="A1151" i="75"/>
  <c r="A1152" i="75"/>
  <c r="A1153" i="75"/>
  <c r="A1154" i="75"/>
  <c r="A1155" i="75"/>
  <c r="A1156" i="75"/>
  <c r="A1157" i="75"/>
  <c r="A1158" i="75"/>
  <c r="A1159" i="75"/>
  <c r="A1160" i="75"/>
  <c r="A1161" i="75"/>
  <c r="A1162" i="75"/>
  <c r="A1163" i="75"/>
  <c r="A1164" i="75"/>
  <c r="A1165" i="75"/>
  <c r="A1166" i="75"/>
  <c r="A1167" i="75"/>
  <c r="A1168" i="75"/>
  <c r="A1169" i="75"/>
  <c r="A1170" i="75"/>
  <c r="A1171" i="75"/>
  <c r="A1172" i="75"/>
  <c r="A1173" i="75"/>
  <c r="A1174" i="75"/>
  <c r="A1175" i="75"/>
  <c r="A1176" i="75"/>
  <c r="A1177" i="75"/>
  <c r="A1178" i="75"/>
  <c r="A1179" i="75"/>
  <c r="A1180" i="75"/>
  <c r="A1181" i="75"/>
  <c r="A1182" i="75"/>
  <c r="A1183" i="75"/>
  <c r="A1184" i="75"/>
  <c r="A1185" i="75"/>
  <c r="A1186" i="75"/>
  <c r="A1187" i="75"/>
  <c r="A1188" i="75"/>
  <c r="A1189" i="75"/>
  <c r="A1190" i="75"/>
  <c r="A1191" i="75"/>
  <c r="A1192" i="75"/>
  <c r="A1193" i="75"/>
  <c r="A1194" i="75"/>
  <c r="A1195" i="75"/>
  <c r="A1196" i="75"/>
  <c r="A1197" i="75"/>
  <c r="A1198" i="75"/>
  <c r="A1199" i="75"/>
  <c r="A1200" i="75"/>
  <c r="A1201" i="75"/>
  <c r="A1202" i="75"/>
  <c r="A1203" i="75"/>
  <c r="A1204" i="75"/>
  <c r="A1205" i="75"/>
  <c r="A1206" i="75"/>
  <c r="A1207" i="75"/>
  <c r="A1208" i="75"/>
  <c r="A1209" i="75"/>
  <c r="A1210" i="75"/>
  <c r="A1211" i="75"/>
  <c r="A1212" i="75"/>
  <c r="A1213" i="75"/>
  <c r="A1214" i="75"/>
  <c r="A1215" i="75"/>
  <c r="A1216" i="75"/>
  <c r="A1217" i="75"/>
  <c r="A1218" i="75"/>
  <c r="A1219" i="75"/>
  <c r="A1220" i="75"/>
  <c r="A1221" i="75"/>
  <c r="A1222" i="75"/>
  <c r="A1223" i="75"/>
  <c r="A1224" i="75"/>
  <c r="A1225" i="75"/>
  <c r="A1226" i="75"/>
  <c r="A1227" i="75"/>
  <c r="A1228" i="75"/>
  <c r="A1229" i="75"/>
  <c r="A1230" i="75"/>
  <c r="A1231" i="75"/>
  <c r="A1232" i="75"/>
  <c r="A1233" i="75"/>
  <c r="A1234" i="75"/>
  <c r="A1235" i="75"/>
  <c r="A1236" i="75"/>
  <c r="A1237" i="75"/>
  <c r="A1238" i="75"/>
  <c r="A1239" i="75"/>
  <c r="A1240" i="75"/>
  <c r="A1241" i="75"/>
  <c r="A1242" i="75"/>
  <c r="A1243" i="75"/>
  <c r="A1244" i="75"/>
  <c r="A1245" i="75"/>
  <c r="A1246" i="75"/>
  <c r="A1247" i="75"/>
  <c r="A1248" i="75"/>
  <c r="A1249" i="75"/>
  <c r="A1250" i="75"/>
  <c r="A1251" i="75"/>
  <c r="A1252" i="75"/>
  <c r="A1253" i="75"/>
  <c r="A1254" i="75"/>
  <c r="A1255" i="75"/>
  <c r="A1256" i="75"/>
  <c r="A1257" i="75"/>
  <c r="A1258" i="75"/>
  <c r="A1259" i="75"/>
  <c r="A1260" i="75"/>
  <c r="A1261" i="75"/>
  <c r="A1262" i="75"/>
  <c r="A1263" i="75"/>
  <c r="A1264" i="75"/>
  <c r="A1265" i="75"/>
  <c r="A1266" i="75"/>
  <c r="A1267" i="75"/>
  <c r="A1268" i="75"/>
  <c r="A1269" i="75"/>
  <c r="A1270" i="75"/>
  <c r="A1271" i="75"/>
  <c r="A1272" i="75"/>
  <c r="A1273" i="75"/>
  <c r="A1274" i="75"/>
  <c r="A1275" i="75"/>
  <c r="A1276" i="75"/>
  <c r="A1277" i="75"/>
  <c r="A1278" i="75"/>
  <c r="A1279" i="75"/>
  <c r="A1280" i="75"/>
  <c r="A1281" i="75"/>
  <c r="A1282" i="75"/>
  <c r="A1283" i="75"/>
  <c r="A1284" i="75"/>
  <c r="A1285" i="75"/>
  <c r="A1286" i="75"/>
  <c r="A1287" i="75"/>
  <c r="A1288" i="75"/>
  <c r="A1289" i="75"/>
  <c r="A1290" i="75"/>
  <c r="A1291" i="75"/>
  <c r="A1292" i="75"/>
  <c r="A1293" i="75"/>
  <c r="A1294" i="75"/>
  <c r="A1295" i="75"/>
  <c r="A1296" i="75"/>
  <c r="A1297" i="75"/>
  <c r="A1303" i="75"/>
  <c r="A1304" i="75"/>
  <c r="A1305" i="75"/>
  <c r="A1306" i="75"/>
  <c r="A1307" i="75"/>
  <c r="A1308" i="75"/>
  <c r="A1309" i="75"/>
  <c r="A1310" i="75"/>
  <c r="A1311" i="75"/>
  <c r="A1312" i="75"/>
  <c r="A1313" i="75"/>
  <c r="A1314" i="75"/>
  <c r="A1315" i="75"/>
  <c r="A1316" i="75"/>
  <c r="A1317" i="75"/>
  <c r="A1318" i="75"/>
  <c r="A1319" i="75"/>
  <c r="A1320" i="75"/>
  <c r="A1321" i="75"/>
  <c r="A1322" i="75"/>
  <c r="A1323" i="75"/>
  <c r="A1324" i="75"/>
  <c r="A1325" i="75"/>
  <c r="A1326" i="75"/>
  <c r="A1327" i="75"/>
  <c r="A1328" i="75"/>
  <c r="A1329" i="75"/>
  <c r="A1330" i="75"/>
  <c r="A1331" i="75"/>
  <c r="A1332" i="75"/>
  <c r="A1333" i="75"/>
  <c r="A1334" i="75"/>
  <c r="A1335" i="75"/>
  <c r="A1336" i="75"/>
  <c r="A1337" i="75"/>
  <c r="A1338" i="75"/>
  <c r="A1339" i="75"/>
  <c r="A1340" i="75"/>
  <c r="A1341" i="75"/>
  <c r="A1342" i="75"/>
  <c r="A1343" i="75"/>
  <c r="A1344" i="75"/>
  <c r="A1345" i="75"/>
  <c r="A1346" i="75"/>
  <c r="A1347" i="75"/>
  <c r="A1348" i="75"/>
  <c r="A1349" i="75"/>
  <c r="A1350" i="75"/>
  <c r="A1351" i="75"/>
  <c r="A1352" i="75"/>
  <c r="A1353" i="75"/>
  <c r="A1354" i="75"/>
  <c r="A1355" i="75"/>
  <c r="A1356" i="75"/>
  <c r="A1357" i="75"/>
  <c r="A1358" i="75"/>
  <c r="A1359" i="75"/>
  <c r="A1360" i="75"/>
  <c r="A1361" i="75"/>
  <c r="A1362" i="75"/>
  <c r="A1363" i="75"/>
  <c r="A1364" i="75"/>
  <c r="A1365" i="75"/>
  <c r="A1366" i="75"/>
  <c r="A1367" i="75"/>
  <c r="A1368" i="75"/>
  <c r="A1369" i="75"/>
  <c r="A1370" i="75"/>
  <c r="A1371" i="75"/>
  <c r="A1372" i="75"/>
  <c r="A1373" i="75"/>
  <c r="A1374" i="75"/>
  <c r="A1375" i="75"/>
  <c r="A1376" i="75"/>
  <c r="A1377" i="75"/>
  <c r="A1378" i="75"/>
  <c r="A1379" i="75"/>
  <c r="A1380" i="75"/>
  <c r="A1381" i="75"/>
  <c r="A1382" i="75"/>
  <c r="H233" i="75"/>
  <c r="H232" i="75"/>
  <c r="H77" i="75"/>
  <c r="H76" i="75"/>
  <c r="H75" i="75"/>
  <c r="H74" i="75"/>
  <c r="H73" i="75"/>
  <c r="H72" i="75"/>
  <c r="H71" i="75"/>
  <c r="H70" i="75"/>
  <c r="H69" i="75"/>
  <c r="H67" i="75"/>
  <c r="H66" i="75"/>
  <c r="H65" i="75"/>
  <c r="H64" i="75"/>
  <c r="H63" i="75"/>
  <c r="H62" i="75"/>
  <c r="H61" i="75"/>
  <c r="H60" i="75"/>
  <c r="H59" i="75"/>
  <c r="H57" i="75"/>
  <c r="H56" i="75"/>
  <c r="H55" i="75"/>
  <c r="H54" i="75"/>
  <c r="H53" i="75"/>
  <c r="H52" i="75"/>
  <c r="H51" i="75"/>
  <c r="H50" i="75"/>
  <c r="H49" i="75"/>
  <c r="H47" i="75"/>
  <c r="A1005" i="75"/>
  <c r="A1006" i="75"/>
  <c r="A1007" i="75"/>
  <c r="A1008" i="75"/>
  <c r="A1009" i="75"/>
  <c r="A1010" i="75"/>
  <c r="A1011" i="75"/>
  <c r="A1012" i="75"/>
  <c r="A1013" i="75"/>
  <c r="A1014" i="75"/>
  <c r="A1015" i="75"/>
  <c r="A1016" i="75"/>
  <c r="A1017" i="75"/>
  <c r="A1018" i="75"/>
  <c r="A1019" i="75"/>
  <c r="A1020" i="75"/>
  <c r="A1021" i="75"/>
  <c r="A1022" i="75"/>
  <c r="A1023" i="75"/>
  <c r="A1024" i="75"/>
  <c r="A1025" i="75"/>
  <c r="A1026" i="75"/>
  <c r="A1027" i="75"/>
  <c r="A1028" i="75"/>
  <c r="A1029" i="75"/>
  <c r="A1030" i="75"/>
  <c r="A1031" i="75"/>
  <c r="A1032" i="75"/>
  <c r="A1033" i="75"/>
  <c r="A1034" i="75"/>
  <c r="A1035" i="75"/>
  <c r="A1036" i="75"/>
  <c r="A1037" i="75"/>
  <c r="A1038" i="75"/>
  <c r="A1039" i="75"/>
  <c r="A1040" i="75"/>
  <c r="A1041" i="75"/>
  <c r="A1042" i="75"/>
  <c r="A1043" i="75"/>
  <c r="A1044" i="75"/>
  <c r="A1045" i="75"/>
  <c r="A1046" i="75"/>
  <c r="A1047" i="75"/>
  <c r="A1048" i="75"/>
  <c r="A1049" i="75"/>
  <c r="A1050" i="75"/>
  <c r="A1051" i="75"/>
  <c r="A1052" i="75"/>
  <c r="A1053" i="75"/>
  <c r="A1054" i="75"/>
  <c r="A1055" i="75"/>
  <c r="A971" i="75"/>
  <c r="A972" i="75"/>
  <c r="A973" i="75"/>
  <c r="A974" i="75"/>
  <c r="A975" i="75"/>
  <c r="A976" i="75"/>
  <c r="A977" i="75"/>
  <c r="A978" i="75"/>
  <c r="A979" i="75"/>
  <c r="A980" i="75"/>
  <c r="A981" i="75"/>
  <c r="A982" i="75"/>
  <c r="A983" i="75"/>
  <c r="A984" i="75"/>
  <c r="A985" i="75"/>
  <c r="A986" i="75"/>
  <c r="A987" i="75"/>
  <c r="A988" i="75"/>
  <c r="A989" i="75"/>
  <c r="A990" i="75"/>
  <c r="A991" i="75"/>
  <c r="A992" i="75"/>
  <c r="A993" i="75"/>
  <c r="A994" i="75"/>
  <c r="A995" i="75"/>
  <c r="A996" i="75"/>
  <c r="A997" i="75"/>
  <c r="A998" i="75"/>
  <c r="A999" i="75"/>
  <c r="A1000" i="75"/>
  <c r="A1001" i="75"/>
  <c r="A1002" i="75"/>
  <c r="A1003" i="75"/>
  <c r="A1004" i="75"/>
  <c r="P53" i="11"/>
  <c r="P52" i="11"/>
  <c r="P51" i="11"/>
  <c r="P50" i="11"/>
  <c r="P49" i="11"/>
  <c r="P48" i="11"/>
  <c r="P47" i="11"/>
  <c r="P46" i="11"/>
  <c r="P45" i="11"/>
  <c r="BH44" i="11"/>
  <c r="BG44" i="11"/>
  <c r="BF44" i="11"/>
  <c r="BE44" i="11"/>
  <c r="BD44" i="11"/>
  <c r="BC44" i="11"/>
  <c r="BB44" i="11"/>
  <c r="BA44" i="11"/>
  <c r="AZ44" i="11"/>
  <c r="AY44" i="11"/>
  <c r="AX44" i="11"/>
  <c r="AW44" i="11"/>
  <c r="AV44" i="11"/>
  <c r="AU44" i="11"/>
  <c r="AT44" i="11"/>
  <c r="AS44" i="11"/>
  <c r="AR44" i="11"/>
  <c r="AQ44" i="11"/>
  <c r="AP44" i="11"/>
  <c r="AO44" i="11"/>
  <c r="AN44" i="11"/>
  <c r="AM44" i="11"/>
  <c r="AL44" i="11"/>
  <c r="AK44" i="11"/>
  <c r="AJ44" i="11"/>
  <c r="AI44" i="11"/>
  <c r="AH44" i="11"/>
  <c r="AG44" i="11"/>
  <c r="AF44" i="11"/>
  <c r="AE44" i="11"/>
  <c r="AD44" i="11"/>
  <c r="AC44" i="11"/>
  <c r="AB44" i="11"/>
  <c r="AA44" i="11"/>
  <c r="Z44" i="11"/>
  <c r="Y44" i="11"/>
  <c r="X44" i="11"/>
  <c r="W44" i="11"/>
  <c r="V44" i="11"/>
  <c r="U44" i="11"/>
  <c r="T44" i="11"/>
  <c r="S44" i="11"/>
  <c r="R44" i="11"/>
  <c r="Q44" i="11"/>
  <c r="BH43" i="11"/>
  <c r="H2869" i="75" s="1"/>
  <c r="BG43" i="11"/>
  <c r="H2868" i="75" s="1"/>
  <c r="BF43" i="11"/>
  <c r="H2867" i="75" s="1"/>
  <c r="BE43" i="11"/>
  <c r="H2866" i="75" s="1"/>
  <c r="BD43" i="11"/>
  <c r="H2865" i="75" s="1"/>
  <c r="BC43" i="11"/>
  <c r="H2864" i="75" s="1"/>
  <c r="BB43" i="11"/>
  <c r="H2863" i="75" s="1"/>
  <c r="BA43" i="11"/>
  <c r="H2862" i="75" s="1"/>
  <c r="AZ43" i="11"/>
  <c r="H2861" i="75" s="1"/>
  <c r="AY43" i="11"/>
  <c r="H2860" i="75" s="1"/>
  <c r="AX43" i="11"/>
  <c r="H2859" i="75" s="1"/>
  <c r="AW43" i="11"/>
  <c r="H2858" i="75" s="1"/>
  <c r="AV43" i="11"/>
  <c r="H2857" i="75" s="1"/>
  <c r="AU43" i="11"/>
  <c r="H2856" i="75" s="1"/>
  <c r="AT43" i="11"/>
  <c r="H2855" i="75" s="1"/>
  <c r="AS43" i="11"/>
  <c r="H2854" i="75" s="1"/>
  <c r="AR43" i="11"/>
  <c r="H2853" i="75" s="1"/>
  <c r="AQ43" i="11"/>
  <c r="H2852" i="75" s="1"/>
  <c r="AP43" i="11"/>
  <c r="H2851" i="75" s="1"/>
  <c r="AO43" i="11"/>
  <c r="H2850" i="75" s="1"/>
  <c r="AN43" i="11"/>
  <c r="H2849" i="75" s="1"/>
  <c r="AM43" i="11"/>
  <c r="H2848" i="75" s="1"/>
  <c r="AL43" i="11"/>
  <c r="H2847" i="75" s="1"/>
  <c r="AK43" i="11"/>
  <c r="H2846" i="75" s="1"/>
  <c r="AJ43" i="11"/>
  <c r="H2845" i="75" s="1"/>
  <c r="AI43" i="11"/>
  <c r="H2844" i="75" s="1"/>
  <c r="AH43" i="11"/>
  <c r="H2843" i="75" s="1"/>
  <c r="AG43" i="11"/>
  <c r="H2842" i="75" s="1"/>
  <c r="AF43" i="11"/>
  <c r="H2841" i="75" s="1"/>
  <c r="AE43" i="11"/>
  <c r="H2840" i="75" s="1"/>
  <c r="AD43" i="11"/>
  <c r="H2839" i="75" s="1"/>
  <c r="AC43" i="11"/>
  <c r="H2838" i="75" s="1"/>
  <c r="AB43" i="11"/>
  <c r="H2837" i="75" s="1"/>
  <c r="AA43" i="11"/>
  <c r="H2836" i="75" s="1"/>
  <c r="Z43" i="11"/>
  <c r="H2835" i="75" s="1"/>
  <c r="Y43" i="11"/>
  <c r="H2834" i="75" s="1"/>
  <c r="X43" i="11"/>
  <c r="H2833" i="75" s="1"/>
  <c r="W43" i="11"/>
  <c r="H2832" i="75" s="1"/>
  <c r="V43" i="11"/>
  <c r="H2831" i="75" s="1"/>
  <c r="U43" i="11"/>
  <c r="H2830" i="75" s="1"/>
  <c r="T43" i="11"/>
  <c r="H2829" i="75" s="1"/>
  <c r="S43" i="11"/>
  <c r="H2828" i="75" s="1"/>
  <c r="R43" i="11"/>
  <c r="H2827" i="75" s="1"/>
  <c r="P42" i="11"/>
  <c r="P41" i="11"/>
  <c r="P40" i="11"/>
  <c r="P39" i="11"/>
  <c r="P38" i="11"/>
  <c r="P37" i="11"/>
  <c r="P36" i="11"/>
  <c r="P35" i="11"/>
  <c r="P34" i="11"/>
  <c r="P33" i="11"/>
  <c r="P32" i="11"/>
  <c r="P31" i="11"/>
  <c r="P30" i="11"/>
  <c r="P29" i="11"/>
  <c r="P28" i="11"/>
  <c r="P27" i="11"/>
  <c r="P26" i="11"/>
  <c r="P25" i="11"/>
  <c r="P24" i="11"/>
  <c r="P23" i="11"/>
  <c r="P22" i="11"/>
  <c r="P53" i="10"/>
  <c r="P52" i="10"/>
  <c r="P51" i="10"/>
  <c r="P50" i="10"/>
  <c r="P49" i="10"/>
  <c r="P48" i="10"/>
  <c r="P47" i="10"/>
  <c r="P46" i="10"/>
  <c r="P45" i="10"/>
  <c r="BH44" i="10"/>
  <c r="BG44" i="10"/>
  <c r="BF44" i="10"/>
  <c r="BE44" i="10"/>
  <c r="BD44" i="10"/>
  <c r="BC44" i="10"/>
  <c r="BB44" i="10"/>
  <c r="BA44" i="10"/>
  <c r="AZ44" i="10"/>
  <c r="AY44" i="10"/>
  <c r="AX44" i="10"/>
  <c r="AW44" i="10"/>
  <c r="AV44" i="10"/>
  <c r="AU44" i="10"/>
  <c r="AT44" i="10"/>
  <c r="AS44" i="10"/>
  <c r="AR44" i="10"/>
  <c r="AQ44" i="10"/>
  <c r="AP44" i="10"/>
  <c r="AO44" i="10"/>
  <c r="AN44" i="10"/>
  <c r="AM44" i="10"/>
  <c r="AL44" i="10"/>
  <c r="AK44" i="10"/>
  <c r="AJ44" i="10"/>
  <c r="AI44" i="10"/>
  <c r="AH44" i="10"/>
  <c r="AG44" i="10"/>
  <c r="AF44" i="10"/>
  <c r="AE44" i="10"/>
  <c r="AD44" i="10"/>
  <c r="AC44" i="10"/>
  <c r="AB44" i="10"/>
  <c r="AA44" i="10"/>
  <c r="Z44" i="10"/>
  <c r="Y44" i="10"/>
  <c r="X44" i="10"/>
  <c r="W44" i="10"/>
  <c r="V44" i="10"/>
  <c r="U44" i="10"/>
  <c r="T44" i="10"/>
  <c r="S44" i="10"/>
  <c r="R44" i="10"/>
  <c r="Q44" i="10"/>
  <c r="BH43" i="10"/>
  <c r="H1904" i="75" s="1"/>
  <c r="BG43" i="10"/>
  <c r="H1903" i="75" s="1"/>
  <c r="BF43" i="10"/>
  <c r="H1902" i="75" s="1"/>
  <c r="BE43" i="10"/>
  <c r="H1901" i="75" s="1"/>
  <c r="BD43" i="10"/>
  <c r="H1900" i="75" s="1"/>
  <c r="BC43" i="10"/>
  <c r="H1899" i="75" s="1"/>
  <c r="BB43" i="10"/>
  <c r="H1898" i="75" s="1"/>
  <c r="BA43" i="10"/>
  <c r="H1897" i="75" s="1"/>
  <c r="AZ43" i="10"/>
  <c r="H1896" i="75" s="1"/>
  <c r="AY43" i="10"/>
  <c r="H1895" i="75" s="1"/>
  <c r="AX43" i="10"/>
  <c r="H1894" i="75" s="1"/>
  <c r="AW43" i="10"/>
  <c r="H1893" i="75" s="1"/>
  <c r="AV43" i="10"/>
  <c r="H1892" i="75" s="1"/>
  <c r="AU43" i="10"/>
  <c r="H1891" i="75" s="1"/>
  <c r="AT43" i="10"/>
  <c r="H1890" i="75" s="1"/>
  <c r="AS43" i="10"/>
  <c r="H1889" i="75" s="1"/>
  <c r="AR43" i="10"/>
  <c r="H1888" i="75" s="1"/>
  <c r="AQ43" i="10"/>
  <c r="H1887" i="75" s="1"/>
  <c r="AP43" i="10"/>
  <c r="H1886" i="75" s="1"/>
  <c r="AO43" i="10"/>
  <c r="H1885" i="75" s="1"/>
  <c r="AN43" i="10"/>
  <c r="H1884" i="75" s="1"/>
  <c r="AM43" i="10"/>
  <c r="H1883" i="75" s="1"/>
  <c r="AL43" i="10"/>
  <c r="H1882" i="75" s="1"/>
  <c r="AK43" i="10"/>
  <c r="H1881" i="75" s="1"/>
  <c r="AJ43" i="10"/>
  <c r="H1880" i="75" s="1"/>
  <c r="AI43" i="10"/>
  <c r="H1879" i="75" s="1"/>
  <c r="AH43" i="10"/>
  <c r="H1878" i="75" s="1"/>
  <c r="AG43" i="10"/>
  <c r="H1877" i="75" s="1"/>
  <c r="AF43" i="10"/>
  <c r="H1876" i="75" s="1"/>
  <c r="AE43" i="10"/>
  <c r="H1875" i="75" s="1"/>
  <c r="AD43" i="10"/>
  <c r="H1874" i="75" s="1"/>
  <c r="AC43" i="10"/>
  <c r="H1873" i="75" s="1"/>
  <c r="AB43" i="10"/>
  <c r="H1872" i="75" s="1"/>
  <c r="AA43" i="10"/>
  <c r="H1871" i="75" s="1"/>
  <c r="Z43" i="10"/>
  <c r="H1870" i="75" s="1"/>
  <c r="Y43" i="10"/>
  <c r="H1869" i="75" s="1"/>
  <c r="X43" i="10"/>
  <c r="H1868" i="75" s="1"/>
  <c r="W43" i="10"/>
  <c r="H1867" i="75" s="1"/>
  <c r="V43" i="10"/>
  <c r="H1866" i="75" s="1"/>
  <c r="U43" i="10"/>
  <c r="H1865" i="75" s="1"/>
  <c r="T43" i="10"/>
  <c r="H1864" i="75" s="1"/>
  <c r="S43" i="10"/>
  <c r="H1863" i="75" s="1"/>
  <c r="R43" i="10"/>
  <c r="H1862" i="75" s="1"/>
  <c r="Q43" i="10"/>
  <c r="H1861" i="75" s="1"/>
  <c r="P42" i="10"/>
  <c r="P41" i="10"/>
  <c r="P40" i="10"/>
  <c r="P39" i="10"/>
  <c r="P38" i="10"/>
  <c r="P37" i="10"/>
  <c r="P36" i="10"/>
  <c r="P35" i="10"/>
  <c r="P34" i="10"/>
  <c r="P33" i="10"/>
  <c r="P32" i="10"/>
  <c r="P31" i="10"/>
  <c r="P30" i="10"/>
  <c r="P29" i="10"/>
  <c r="P28" i="10"/>
  <c r="P27" i="10"/>
  <c r="P26" i="10"/>
  <c r="P25" i="10"/>
  <c r="P24" i="10"/>
  <c r="P23" i="10"/>
  <c r="P22" i="10"/>
  <c r="P21" i="10"/>
  <c r="P22" i="9"/>
  <c r="P23" i="9"/>
  <c r="P24" i="9"/>
  <c r="P25" i="9"/>
  <c r="P26" i="9"/>
  <c r="P27" i="9"/>
  <c r="P28" i="9"/>
  <c r="P29" i="9"/>
  <c r="P30" i="9"/>
  <c r="P31" i="9"/>
  <c r="P32" i="9"/>
  <c r="P33" i="9"/>
  <c r="P34" i="9"/>
  <c r="P35" i="9"/>
  <c r="P36" i="9"/>
  <c r="P37" i="9"/>
  <c r="P38" i="9"/>
  <c r="P39" i="9"/>
  <c r="P40" i="9"/>
  <c r="P41" i="9"/>
  <c r="P42" i="9"/>
  <c r="P45" i="9"/>
  <c r="P46" i="9"/>
  <c r="P47" i="9"/>
  <c r="P48" i="9"/>
  <c r="P49" i="9"/>
  <c r="P50" i="9"/>
  <c r="P51" i="9"/>
  <c r="P52" i="9"/>
  <c r="P53" i="9"/>
  <c r="P21" i="9"/>
  <c r="Q43" i="9"/>
  <c r="H896" i="75" s="1"/>
  <c r="R43" i="9"/>
  <c r="H897" i="75" s="1"/>
  <c r="S43" i="9"/>
  <c r="H898" i="75" s="1"/>
  <c r="T43" i="9"/>
  <c r="H899" i="75" s="1"/>
  <c r="U43" i="9"/>
  <c r="H900" i="75" s="1"/>
  <c r="V43" i="9"/>
  <c r="H901" i="75" s="1"/>
  <c r="W43" i="9"/>
  <c r="H902" i="75" s="1"/>
  <c r="X43" i="9"/>
  <c r="H903" i="75" s="1"/>
  <c r="Y43" i="9"/>
  <c r="H904" i="75" s="1"/>
  <c r="Z43" i="9"/>
  <c r="H905" i="75" s="1"/>
  <c r="AA43" i="9"/>
  <c r="H906" i="75" s="1"/>
  <c r="AB43" i="9"/>
  <c r="H907" i="75" s="1"/>
  <c r="AC43" i="9"/>
  <c r="H908" i="75" s="1"/>
  <c r="AD43" i="9"/>
  <c r="H909" i="75" s="1"/>
  <c r="AE43" i="9"/>
  <c r="H910" i="75" s="1"/>
  <c r="AF43" i="9"/>
  <c r="H911" i="75" s="1"/>
  <c r="AG43" i="9"/>
  <c r="H912" i="75" s="1"/>
  <c r="AH43" i="9"/>
  <c r="H913" i="75" s="1"/>
  <c r="AI43" i="9"/>
  <c r="H914" i="75" s="1"/>
  <c r="AJ43" i="9"/>
  <c r="H915" i="75" s="1"/>
  <c r="AK43" i="9"/>
  <c r="H916" i="75" s="1"/>
  <c r="AL43" i="9"/>
  <c r="H917" i="75" s="1"/>
  <c r="AM43" i="9"/>
  <c r="H918" i="75" s="1"/>
  <c r="AN43" i="9"/>
  <c r="H919" i="75" s="1"/>
  <c r="AO43" i="9"/>
  <c r="H920" i="75" s="1"/>
  <c r="AP43" i="9"/>
  <c r="H921" i="75" s="1"/>
  <c r="AQ43" i="9"/>
  <c r="H922" i="75" s="1"/>
  <c r="Q44" i="9"/>
  <c r="R44" i="9"/>
  <c r="S44" i="9"/>
  <c r="T44" i="9"/>
  <c r="U44" i="9"/>
  <c r="V44" i="9"/>
  <c r="W44" i="9"/>
  <c r="X44" i="9"/>
  <c r="Y44" i="9"/>
  <c r="Z44" i="9"/>
  <c r="AA44" i="9"/>
  <c r="AB44" i="9"/>
  <c r="AC44" i="9"/>
  <c r="AD44" i="9"/>
  <c r="AE44" i="9"/>
  <c r="AF44" i="9"/>
  <c r="AG44" i="9"/>
  <c r="AH44" i="9"/>
  <c r="AI44" i="9"/>
  <c r="AJ44" i="9"/>
  <c r="AK44" i="9"/>
  <c r="AL44" i="9"/>
  <c r="AM44" i="9"/>
  <c r="AN44" i="9"/>
  <c r="AO44" i="9"/>
  <c r="AP44" i="9"/>
  <c r="AQ44" i="9"/>
  <c r="AR43" i="9"/>
  <c r="H923" i="75" s="1"/>
  <c r="AR44" i="9"/>
  <c r="AT44" i="9"/>
  <c r="AU44" i="9"/>
  <c r="AV44" i="9"/>
  <c r="AW44" i="9"/>
  <c r="AX44" i="9"/>
  <c r="AY44" i="9"/>
  <c r="AZ44" i="9"/>
  <c r="BA44" i="9"/>
  <c r="BB44" i="9"/>
  <c r="BC44" i="9"/>
  <c r="BD44" i="9"/>
  <c r="BE44" i="9"/>
  <c r="BF44" i="9"/>
  <c r="BG44" i="9"/>
  <c r="BH44" i="9"/>
  <c r="AS44" i="9"/>
  <c r="AT43" i="9"/>
  <c r="H925" i="75" s="1"/>
  <c r="AU43" i="9"/>
  <c r="H926" i="75" s="1"/>
  <c r="AV43" i="9"/>
  <c r="H927" i="75" s="1"/>
  <c r="AW43" i="9"/>
  <c r="H928" i="75" s="1"/>
  <c r="AX43" i="9"/>
  <c r="H929" i="75" s="1"/>
  <c r="AY43" i="9"/>
  <c r="H930" i="75" s="1"/>
  <c r="AZ43" i="9"/>
  <c r="H931" i="75" s="1"/>
  <c r="BA43" i="9"/>
  <c r="H932" i="75" s="1"/>
  <c r="BB43" i="9"/>
  <c r="H933" i="75" s="1"/>
  <c r="BC43" i="9"/>
  <c r="H934" i="75" s="1"/>
  <c r="BD43" i="9"/>
  <c r="H935" i="75" s="1"/>
  <c r="BE43" i="9"/>
  <c r="H936" i="75" s="1"/>
  <c r="BF43" i="9"/>
  <c r="H937" i="75" s="1"/>
  <c r="BG43" i="9"/>
  <c r="H938" i="75" s="1"/>
  <c r="BH43" i="9"/>
  <c r="H939" i="75" s="1"/>
  <c r="AS43" i="9"/>
  <c r="H924" i="75" s="1"/>
  <c r="P42" i="8"/>
  <c r="H738" i="75" s="1"/>
  <c r="P43" i="8"/>
  <c r="H739" i="75" s="1"/>
  <c r="A837" i="75"/>
  <c r="A836" i="75"/>
  <c r="A835" i="75"/>
  <c r="A834" i="75"/>
  <c r="A833" i="75"/>
  <c r="A832" i="75"/>
  <c r="A831" i="75"/>
  <c r="A830" i="75"/>
  <c r="A829" i="75"/>
  <c r="A828" i="75"/>
  <c r="A827" i="75"/>
  <c r="A826" i="75"/>
  <c r="A825" i="75"/>
  <c r="A824" i="75"/>
  <c r="A823" i="75"/>
  <c r="A822" i="75"/>
  <c r="A821" i="75"/>
  <c r="A820" i="75"/>
  <c r="A819" i="75"/>
  <c r="A818" i="75"/>
  <c r="A817" i="75"/>
  <c r="A816" i="75"/>
  <c r="A815" i="75"/>
  <c r="A814" i="75"/>
  <c r="A813" i="75"/>
  <c r="A812" i="75"/>
  <c r="A811" i="75"/>
  <c r="A810" i="75"/>
  <c r="A809" i="75"/>
  <c r="A808" i="75"/>
  <c r="A807" i="75"/>
  <c r="A806" i="75"/>
  <c r="A805" i="75"/>
  <c r="A804" i="75"/>
  <c r="A803" i="75"/>
  <c r="A802" i="75"/>
  <c r="A801" i="75"/>
  <c r="A800" i="75"/>
  <c r="A799" i="75"/>
  <c r="A798" i="75"/>
  <c r="A797" i="75"/>
  <c r="A796" i="75"/>
  <c r="A795" i="75"/>
  <c r="A794" i="75"/>
  <c r="A793" i="75"/>
  <c r="A792" i="75"/>
  <c r="A791" i="75"/>
  <c r="A790" i="75"/>
  <c r="A789" i="75"/>
  <c r="A788" i="75"/>
  <c r="A787" i="75"/>
  <c r="A786" i="75"/>
  <c r="A785" i="75"/>
  <c r="A784" i="75"/>
  <c r="A783" i="75"/>
  <c r="A782" i="75"/>
  <c r="A781" i="75"/>
  <c r="A780" i="75"/>
  <c r="A779" i="75"/>
  <c r="A778" i="75"/>
  <c r="A777" i="75"/>
  <c r="A776" i="75"/>
  <c r="A775" i="75"/>
  <c r="A774" i="75"/>
  <c r="A773" i="75"/>
  <c r="A772" i="75"/>
  <c r="A771" i="75"/>
  <c r="A770" i="75"/>
  <c r="A769" i="75"/>
  <c r="A768" i="75"/>
  <c r="A767" i="75"/>
  <c r="A766" i="75"/>
  <c r="A765" i="75"/>
  <c r="A764" i="75"/>
  <c r="A763" i="75"/>
  <c r="A762" i="75"/>
  <c r="A761" i="75"/>
  <c r="A760" i="75"/>
  <c r="A759" i="75"/>
  <c r="A758" i="75"/>
  <c r="A757" i="75"/>
  <c r="A756" i="75"/>
  <c r="A755" i="75"/>
  <c r="A754" i="75"/>
  <c r="A753" i="75"/>
  <c r="A752" i="75"/>
  <c r="A751" i="75"/>
  <c r="A750" i="75"/>
  <c r="A749" i="75"/>
  <c r="A748" i="75"/>
  <c r="A747" i="75"/>
  <c r="A746" i="75"/>
  <c r="A745" i="75"/>
  <c r="A744" i="75"/>
  <c r="A743" i="75"/>
  <c r="A742" i="75"/>
  <c r="A741" i="75"/>
  <c r="A740" i="75"/>
  <c r="A739" i="75"/>
  <c r="A738" i="75"/>
  <c r="A737" i="75"/>
  <c r="A736" i="75"/>
  <c r="A735" i="75"/>
  <c r="A734" i="75"/>
  <c r="A733" i="75"/>
  <c r="A732" i="75"/>
  <c r="A731" i="75"/>
  <c r="A730" i="75"/>
  <c r="A729" i="75"/>
  <c r="A728" i="75"/>
  <c r="A727" i="75"/>
  <c r="A726" i="75"/>
  <c r="A725" i="75"/>
  <c r="A724" i="75"/>
  <c r="A723" i="75"/>
  <c r="A722" i="75"/>
  <c r="A721" i="75"/>
  <c r="A720" i="75"/>
  <c r="A719" i="75"/>
  <c r="A718" i="75"/>
  <c r="A717" i="75"/>
  <c r="A716" i="75"/>
  <c r="A715" i="75"/>
  <c r="A714" i="75"/>
  <c r="A713" i="75"/>
  <c r="A712" i="75"/>
  <c r="A711" i="75"/>
  <c r="A710" i="75"/>
  <c r="A709" i="75"/>
  <c r="A708" i="75"/>
  <c r="A707" i="75"/>
  <c r="A706" i="75"/>
  <c r="A705" i="75"/>
  <c r="A704" i="75"/>
  <c r="A703" i="75"/>
  <c r="A702" i="75"/>
  <c r="A701" i="75"/>
  <c r="A700" i="75"/>
  <c r="A699" i="75"/>
  <c r="A698" i="75"/>
  <c r="A697" i="75"/>
  <c r="A696" i="75"/>
  <c r="A695" i="75"/>
  <c r="A694" i="75"/>
  <c r="A693" i="75"/>
  <c r="A692" i="75"/>
  <c r="A691" i="75"/>
  <c r="A690" i="75"/>
  <c r="A689" i="75"/>
  <c r="A688" i="75"/>
  <c r="A687" i="75"/>
  <c r="A686" i="75"/>
  <c r="A685" i="75"/>
  <c r="A684" i="75"/>
  <c r="A683" i="75"/>
  <c r="A682" i="75"/>
  <c r="A681" i="75"/>
  <c r="A680" i="75"/>
  <c r="A679" i="75"/>
  <c r="A678" i="75"/>
  <c r="A677" i="75"/>
  <c r="A676" i="75"/>
  <c r="A675" i="75"/>
  <c r="A674" i="75"/>
  <c r="A456" i="75"/>
  <c r="A457" i="75"/>
  <c r="A458" i="75"/>
  <c r="A459" i="75"/>
  <c r="A460" i="75"/>
  <c r="A461" i="75"/>
  <c r="A462" i="75"/>
  <c r="A463" i="75"/>
  <c r="A464" i="75"/>
  <c r="A465" i="75"/>
  <c r="A466" i="75"/>
  <c r="A467" i="75"/>
  <c r="A468" i="75"/>
  <c r="A469" i="75"/>
  <c r="A470" i="75"/>
  <c r="A471" i="75"/>
  <c r="A472" i="75"/>
  <c r="A473" i="75"/>
  <c r="A474" i="75"/>
  <c r="A475" i="75"/>
  <c r="A476" i="75"/>
  <c r="A477" i="75"/>
  <c r="A478" i="75"/>
  <c r="A479" i="75"/>
  <c r="A480" i="75"/>
  <c r="A481" i="75"/>
  <c r="A482" i="75"/>
  <c r="A483" i="75"/>
  <c r="A484" i="75"/>
  <c r="A485" i="75"/>
  <c r="A486" i="75"/>
  <c r="A487" i="75"/>
  <c r="A488" i="75"/>
  <c r="A489" i="75"/>
  <c r="A490" i="75"/>
  <c r="A491" i="75"/>
  <c r="A492" i="75"/>
  <c r="A493" i="75"/>
  <c r="A494" i="75"/>
  <c r="A495" i="75"/>
  <c r="A496" i="75"/>
  <c r="A497" i="75"/>
  <c r="A498" i="75"/>
  <c r="A499" i="75"/>
  <c r="A500" i="75"/>
  <c r="A501" i="75"/>
  <c r="A502" i="75"/>
  <c r="A503" i="75"/>
  <c r="A504" i="75"/>
  <c r="A505" i="75"/>
  <c r="A506" i="75"/>
  <c r="A507" i="75"/>
  <c r="A508" i="75"/>
  <c r="A509" i="75"/>
  <c r="A510" i="75"/>
  <c r="A511" i="75"/>
  <c r="A512" i="75"/>
  <c r="A513" i="75"/>
  <c r="A514" i="75"/>
  <c r="A515" i="75"/>
  <c r="A516" i="75"/>
  <c r="A517" i="75"/>
  <c r="A518" i="75"/>
  <c r="A519" i="75"/>
  <c r="A520" i="75"/>
  <c r="A521" i="75"/>
  <c r="A522" i="75"/>
  <c r="A523" i="75"/>
  <c r="A524" i="75"/>
  <c r="A525" i="75"/>
  <c r="A526" i="75"/>
  <c r="A527" i="75"/>
  <c r="A528" i="75"/>
  <c r="A529" i="75"/>
  <c r="A530" i="75"/>
  <c r="A531" i="75"/>
  <c r="A532" i="75"/>
  <c r="A533" i="75"/>
  <c r="A534" i="75"/>
  <c r="A535" i="75"/>
  <c r="A536" i="75"/>
  <c r="A537" i="75"/>
  <c r="A538" i="75"/>
  <c r="A539" i="75"/>
  <c r="A540" i="75"/>
  <c r="A541" i="75"/>
  <c r="A542" i="75"/>
  <c r="A543" i="75"/>
  <c r="A544" i="75"/>
  <c r="A545" i="75"/>
  <c r="A546" i="75"/>
  <c r="A547" i="75"/>
  <c r="A548" i="75"/>
  <c r="A549" i="75"/>
  <c r="A550" i="75"/>
  <c r="A551" i="75"/>
  <c r="A552" i="75"/>
  <c r="A553" i="75"/>
  <c r="A554" i="75"/>
  <c r="A555" i="75"/>
  <c r="A556" i="75"/>
  <c r="A557" i="75"/>
  <c r="A558" i="75"/>
  <c r="A559" i="75"/>
  <c r="A560" i="75"/>
  <c r="A561" i="75"/>
  <c r="A562" i="75"/>
  <c r="A563" i="75"/>
  <c r="A564" i="75"/>
  <c r="A565" i="75"/>
  <c r="A566" i="75"/>
  <c r="A567" i="75"/>
  <c r="A568" i="75"/>
  <c r="A569" i="75"/>
  <c r="A570" i="75"/>
  <c r="A571" i="75"/>
  <c r="A572" i="75"/>
  <c r="A573" i="75"/>
  <c r="A574" i="75"/>
  <c r="A575" i="75"/>
  <c r="A576" i="75"/>
  <c r="A577" i="75"/>
  <c r="A578" i="75"/>
  <c r="A579" i="75"/>
  <c r="A580" i="75"/>
  <c r="A581" i="75"/>
  <c r="A582" i="75"/>
  <c r="A583" i="75"/>
  <c r="A584" i="75"/>
  <c r="A585" i="75"/>
  <c r="A586" i="75"/>
  <c r="A587" i="75"/>
  <c r="A588" i="75"/>
  <c r="A589" i="75"/>
  <c r="A590" i="75"/>
  <c r="A591" i="75"/>
  <c r="A592" i="75"/>
  <c r="A593" i="75"/>
  <c r="A594" i="75"/>
  <c r="A595" i="75"/>
  <c r="A596" i="75"/>
  <c r="A597" i="75"/>
  <c r="A598" i="75"/>
  <c r="A599" i="75"/>
  <c r="A600" i="75"/>
  <c r="A601" i="75"/>
  <c r="A602" i="75"/>
  <c r="A603" i="75"/>
  <c r="A604" i="75"/>
  <c r="A605" i="75"/>
  <c r="A606" i="75"/>
  <c r="A607" i="75"/>
  <c r="A608" i="75"/>
  <c r="A609" i="75"/>
  <c r="A610" i="75"/>
  <c r="A611" i="75"/>
  <c r="A612" i="75"/>
  <c r="A613" i="75"/>
  <c r="A614" i="75"/>
  <c r="A615" i="75"/>
  <c r="A616" i="75"/>
  <c r="A617" i="75"/>
  <c r="A455" i="75"/>
  <c r="P43" i="7"/>
  <c r="H519" i="75" s="1"/>
  <c r="P42" i="7"/>
  <c r="H518" i="75" s="1"/>
  <c r="A454" i="75"/>
  <c r="A390" i="75"/>
  <c r="A391" i="75"/>
  <c r="A392" i="75"/>
  <c r="A393" i="75"/>
  <c r="A394" i="75"/>
  <c r="A395" i="75"/>
  <c r="A396" i="75"/>
  <c r="A397" i="75"/>
  <c r="P41" i="8"/>
  <c r="P40" i="8"/>
  <c r="H16022" i="75" s="1"/>
  <c r="P39" i="8"/>
  <c r="P38" i="8"/>
  <c r="P37" i="8"/>
  <c r="P36" i="8"/>
  <c r="H732" i="75" s="1"/>
  <c r="P35" i="8"/>
  <c r="H731" i="75" s="1"/>
  <c r="P34" i="8"/>
  <c r="H730" i="75" s="1"/>
  <c r="P33" i="8"/>
  <c r="H729" i="75" s="1"/>
  <c r="P32" i="8"/>
  <c r="H728" i="75" s="1"/>
  <c r="P31" i="8"/>
  <c r="H727" i="75" s="1"/>
  <c r="AC30" i="8"/>
  <c r="H781" i="75" s="1"/>
  <c r="AB30" i="8"/>
  <c r="AA30" i="8"/>
  <c r="H793" i="75" s="1"/>
  <c r="Z30" i="8"/>
  <c r="H764" i="75" s="1"/>
  <c r="Y30" i="8"/>
  <c r="H777" i="75" s="1"/>
  <c r="X30" i="8"/>
  <c r="H748" i="75" s="1"/>
  <c r="W30" i="8"/>
  <c r="H761" i="75" s="1"/>
  <c r="V30" i="8"/>
  <c r="H844" i="75" s="1"/>
  <c r="U30" i="8"/>
  <c r="H773" i="75" s="1"/>
  <c r="T30" i="8"/>
  <c r="S30" i="8"/>
  <c r="H785" i="75" s="1"/>
  <c r="R30" i="8"/>
  <c r="H756" i="75" s="1"/>
  <c r="Q30" i="8"/>
  <c r="H704" i="75" s="1"/>
  <c r="AC29" i="8"/>
  <c r="H688" i="75" s="1"/>
  <c r="AB29" i="8"/>
  <c r="H687" i="75" s="1"/>
  <c r="AA29" i="8"/>
  <c r="H686" i="75" s="1"/>
  <c r="Z29" i="8"/>
  <c r="Y29" i="8"/>
  <c r="H684" i="75" s="1"/>
  <c r="X29" i="8"/>
  <c r="H683" i="75" s="1"/>
  <c r="W29" i="8"/>
  <c r="H682" i="75" s="1"/>
  <c r="V29" i="8"/>
  <c r="H681" i="75" s="1"/>
  <c r="U29" i="8"/>
  <c r="T29" i="8"/>
  <c r="H679" i="75" s="1"/>
  <c r="S29" i="8"/>
  <c r="H678" i="75" s="1"/>
  <c r="R29" i="8"/>
  <c r="H677" i="75" s="1"/>
  <c r="Q29" i="8"/>
  <c r="P28" i="8"/>
  <c r="H724" i="75" s="1"/>
  <c r="P27" i="8"/>
  <c r="H723" i="75" s="1"/>
  <c r="P26" i="8"/>
  <c r="H722" i="75" s="1"/>
  <c r="P25" i="8"/>
  <c r="H721" i="75" s="1"/>
  <c r="P24" i="8"/>
  <c r="H720" i="75" s="1"/>
  <c r="P23" i="8"/>
  <c r="H719" i="75" s="1"/>
  <c r="P22" i="8"/>
  <c r="H718" i="75" s="1"/>
  <c r="P21" i="8"/>
  <c r="H717" i="75" s="1"/>
  <c r="P41" i="7"/>
  <c r="H16017" i="75" s="1"/>
  <c r="P40" i="7"/>
  <c r="H16016" i="75" s="1"/>
  <c r="P39" i="7"/>
  <c r="P38" i="7"/>
  <c r="P37" i="7"/>
  <c r="P36" i="7"/>
  <c r="H512" i="75" s="1"/>
  <c r="P35" i="7"/>
  <c r="H511" i="75" s="1"/>
  <c r="P34" i="7"/>
  <c r="H510" i="75" s="1"/>
  <c r="P33" i="7"/>
  <c r="H509" i="75" s="1"/>
  <c r="P32" i="7"/>
  <c r="H508" i="75" s="1"/>
  <c r="P31" i="7"/>
  <c r="H507" i="75" s="1"/>
  <c r="AC30" i="7"/>
  <c r="H533" i="75" s="1"/>
  <c r="AB30" i="7"/>
  <c r="H532" i="75" s="1"/>
  <c r="AA30" i="7"/>
  <c r="H573" i="75" s="1"/>
  <c r="Z30" i="7"/>
  <c r="H544" i="75" s="1"/>
  <c r="Y30" i="7"/>
  <c r="H655" i="75" s="1"/>
  <c r="X30" i="7"/>
  <c r="H556" i="75" s="1"/>
  <c r="W30" i="7"/>
  <c r="H476" i="75" s="1"/>
  <c r="V30" i="7"/>
  <c r="H540" i="75" s="1"/>
  <c r="U30" i="7"/>
  <c r="H525" i="75" s="1"/>
  <c r="T30" i="7"/>
  <c r="H524" i="75" s="1"/>
  <c r="S30" i="7"/>
  <c r="H565" i="75" s="1"/>
  <c r="R30" i="7"/>
  <c r="H485" i="75" s="1"/>
  <c r="Q30" i="7"/>
  <c r="H647" i="75" s="1"/>
  <c r="AC29" i="7"/>
  <c r="H468" i="75" s="1"/>
  <c r="AB29" i="7"/>
  <c r="H467" i="75" s="1"/>
  <c r="AA29" i="7"/>
  <c r="H466" i="75" s="1"/>
  <c r="Z29" i="7"/>
  <c r="Y29" i="7"/>
  <c r="H464" i="75" s="1"/>
  <c r="X29" i="7"/>
  <c r="H463" i="75" s="1"/>
  <c r="W29" i="7"/>
  <c r="H462" i="75" s="1"/>
  <c r="V29" i="7"/>
  <c r="H461" i="75" s="1"/>
  <c r="U29" i="7"/>
  <c r="H460" i="75" s="1"/>
  <c r="T29" i="7"/>
  <c r="H459" i="75" s="1"/>
  <c r="S29" i="7"/>
  <c r="H458" i="75" s="1"/>
  <c r="R29" i="7"/>
  <c r="H457" i="75" s="1"/>
  <c r="Q29" i="7"/>
  <c r="H456" i="75" s="1"/>
  <c r="P28" i="7"/>
  <c r="H504" i="75" s="1"/>
  <c r="P27" i="7"/>
  <c r="H503" i="75" s="1"/>
  <c r="P26" i="7"/>
  <c r="H502" i="75" s="1"/>
  <c r="P25" i="7"/>
  <c r="H501" i="75" s="1"/>
  <c r="P24" i="7"/>
  <c r="H500" i="75" s="1"/>
  <c r="P23" i="7"/>
  <c r="H499" i="75" s="1"/>
  <c r="P22" i="7"/>
  <c r="H498" i="75" s="1"/>
  <c r="P21" i="7"/>
  <c r="H497" i="75" s="1"/>
  <c r="R30" i="6"/>
  <c r="H428" i="75" s="1"/>
  <c r="S30" i="6"/>
  <c r="H317" i="75" s="1"/>
  <c r="T30" i="6"/>
  <c r="H304" i="75" s="1"/>
  <c r="U30" i="6"/>
  <c r="H431" i="75" s="1"/>
  <c r="V30" i="6"/>
  <c r="H404" i="75" s="1"/>
  <c r="W30" i="6"/>
  <c r="H349" i="75" s="1"/>
  <c r="X30" i="6"/>
  <c r="H336" i="75" s="1"/>
  <c r="Y30" i="6"/>
  <c r="H272" i="75" s="1"/>
  <c r="Z30" i="6"/>
  <c r="H408" i="75" s="1"/>
  <c r="AA30" i="6"/>
  <c r="H325" i="75" s="1"/>
  <c r="AB30" i="6"/>
  <c r="H261" i="75" s="1"/>
  <c r="AC30" i="6"/>
  <c r="H313" i="75" s="1"/>
  <c r="P37" i="6"/>
  <c r="A312" i="75"/>
  <c r="A313" i="75"/>
  <c r="A314" i="75"/>
  <c r="A315" i="75"/>
  <c r="A316" i="75"/>
  <c r="A317" i="75"/>
  <c r="A318" i="75"/>
  <c r="A319" i="75"/>
  <c r="A320" i="75"/>
  <c r="A321" i="75"/>
  <c r="A322" i="75"/>
  <c r="A323" i="75"/>
  <c r="A324" i="75"/>
  <c r="A325" i="75"/>
  <c r="A326" i="75"/>
  <c r="A327" i="75"/>
  <c r="A328" i="75"/>
  <c r="A329" i="75"/>
  <c r="A330" i="75"/>
  <c r="A331" i="75"/>
  <c r="A332" i="75"/>
  <c r="A333" i="75"/>
  <c r="A334" i="75"/>
  <c r="A335" i="75"/>
  <c r="A336" i="75"/>
  <c r="A337" i="75"/>
  <c r="A338" i="75"/>
  <c r="A339" i="75"/>
  <c r="A340" i="75"/>
  <c r="A341" i="75"/>
  <c r="A342" i="75"/>
  <c r="A343" i="75"/>
  <c r="A344" i="75"/>
  <c r="A345" i="75"/>
  <c r="A346" i="75"/>
  <c r="A347" i="75"/>
  <c r="A348" i="75"/>
  <c r="A349" i="75"/>
  <c r="A350" i="75"/>
  <c r="A351" i="75"/>
  <c r="A352" i="75"/>
  <c r="A353" i="75"/>
  <c r="A354" i="75"/>
  <c r="A355" i="75"/>
  <c r="A356" i="75"/>
  <c r="A357" i="75"/>
  <c r="A358" i="75"/>
  <c r="A359" i="75"/>
  <c r="A360" i="75"/>
  <c r="A361" i="75"/>
  <c r="A362" i="75"/>
  <c r="A363" i="75"/>
  <c r="A364" i="75"/>
  <c r="A365" i="75"/>
  <c r="A366" i="75"/>
  <c r="A367" i="75"/>
  <c r="A368" i="75"/>
  <c r="A369" i="75"/>
  <c r="A370" i="75"/>
  <c r="A371" i="75"/>
  <c r="A372" i="75"/>
  <c r="A373" i="75"/>
  <c r="A374" i="75"/>
  <c r="A375" i="75"/>
  <c r="A376" i="75"/>
  <c r="A377" i="75"/>
  <c r="A378" i="75"/>
  <c r="A379" i="75"/>
  <c r="A380" i="75"/>
  <c r="A381" i="75"/>
  <c r="A382" i="75"/>
  <c r="A383" i="75"/>
  <c r="A384" i="75"/>
  <c r="A385" i="75"/>
  <c r="A386" i="75"/>
  <c r="A387" i="75"/>
  <c r="A388" i="75"/>
  <c r="A389" i="75"/>
  <c r="P28" i="6"/>
  <c r="H284" i="75" s="1"/>
  <c r="P31" i="6"/>
  <c r="H287" i="75" s="1"/>
  <c r="A300" i="75"/>
  <c r="A301" i="75"/>
  <c r="A302" i="75"/>
  <c r="A303" i="75"/>
  <c r="A304" i="75"/>
  <c r="A305" i="75"/>
  <c r="A306" i="75"/>
  <c r="A307" i="75"/>
  <c r="A308" i="75"/>
  <c r="A309" i="75"/>
  <c r="A310" i="75"/>
  <c r="A311" i="75"/>
  <c r="A267" i="75"/>
  <c r="A268" i="75"/>
  <c r="A269" i="75"/>
  <c r="A270" i="75"/>
  <c r="A271" i="75"/>
  <c r="A272" i="75"/>
  <c r="A273" i="75"/>
  <c r="A274" i="75"/>
  <c r="A275" i="75"/>
  <c r="A276" i="75"/>
  <c r="A277" i="75"/>
  <c r="A278" i="75"/>
  <c r="A279" i="75"/>
  <c r="A280" i="75"/>
  <c r="A281" i="75"/>
  <c r="A282" i="75"/>
  <c r="A283" i="75"/>
  <c r="A284" i="75"/>
  <c r="A285" i="75"/>
  <c r="A286" i="75"/>
  <c r="A287" i="75"/>
  <c r="A288" i="75"/>
  <c r="A289" i="75"/>
  <c r="A290" i="75"/>
  <c r="A291" i="75"/>
  <c r="A292" i="75"/>
  <c r="A293" i="75"/>
  <c r="A294" i="75"/>
  <c r="A295" i="75"/>
  <c r="A296" i="75"/>
  <c r="A297" i="75"/>
  <c r="A298" i="75"/>
  <c r="A299" i="75"/>
  <c r="Q30" i="6"/>
  <c r="H264" i="75" s="1"/>
  <c r="Q29" i="6"/>
  <c r="P23" i="6"/>
  <c r="H279" i="75" s="1"/>
  <c r="P24" i="6"/>
  <c r="H280" i="75" s="1"/>
  <c r="Q42" i="4"/>
  <c r="H41" i="75" s="1"/>
  <c r="R42" i="4"/>
  <c r="S42" i="4"/>
  <c r="H219" i="75" s="1"/>
  <c r="T42" i="4"/>
  <c r="H44" i="75" s="1"/>
  <c r="U42" i="4"/>
  <c r="H45" i="75" s="1"/>
  <c r="V42" i="4"/>
  <c r="H46" i="75" s="1"/>
  <c r="P42" i="4"/>
  <c r="H216" i="75" s="1"/>
  <c r="Q32" i="4"/>
  <c r="H210" i="75" s="1"/>
  <c r="R32" i="4"/>
  <c r="H35" i="75" s="1"/>
  <c r="S32" i="4"/>
  <c r="T32" i="4"/>
  <c r="H213" i="75" s="1"/>
  <c r="U32" i="4"/>
  <c r="H214" i="75" s="1"/>
  <c r="V32" i="4"/>
  <c r="H215" i="75" s="1"/>
  <c r="P32" i="4"/>
  <c r="H33" i="75" s="1"/>
  <c r="R29" i="6"/>
  <c r="H237" i="75" s="1"/>
  <c r="S29" i="6"/>
  <c r="H238" i="75" s="1"/>
  <c r="T29" i="6"/>
  <c r="H239" i="75" s="1"/>
  <c r="U29" i="6"/>
  <c r="H240" i="75" s="1"/>
  <c r="V29" i="6"/>
  <c r="H241" i="75" s="1"/>
  <c r="W29" i="6"/>
  <c r="H242" i="75" s="1"/>
  <c r="X29" i="6"/>
  <c r="H243" i="75" s="1"/>
  <c r="Y29" i="6"/>
  <c r="H244" i="75" s="1"/>
  <c r="Z29" i="6"/>
  <c r="H245" i="75" s="1"/>
  <c r="AA29" i="6"/>
  <c r="H246" i="75" s="1"/>
  <c r="AB29" i="6"/>
  <c r="H247" i="75" s="1"/>
  <c r="AC29" i="6"/>
  <c r="H248" i="75" s="1"/>
  <c r="P22" i="6"/>
  <c r="H278" i="75" s="1"/>
  <c r="P25" i="6"/>
  <c r="H281" i="75" s="1"/>
  <c r="P26" i="6"/>
  <c r="H282" i="75" s="1"/>
  <c r="P27" i="6"/>
  <c r="H283" i="75" s="1"/>
  <c r="P32" i="6"/>
  <c r="H288" i="75" s="1"/>
  <c r="P33" i="6"/>
  <c r="H289" i="75" s="1"/>
  <c r="P34" i="6"/>
  <c r="H290" i="75" s="1"/>
  <c r="P35" i="6"/>
  <c r="H291" i="75" s="1"/>
  <c r="P36" i="6"/>
  <c r="H292" i="75" s="1"/>
  <c r="P38" i="6"/>
  <c r="P39" i="6"/>
  <c r="P40" i="6"/>
  <c r="H16010" i="75" s="1"/>
  <c r="P41" i="6"/>
  <c r="H16011" i="75" s="1"/>
  <c r="P42" i="6"/>
  <c r="H298" i="75" s="1"/>
  <c r="P43" i="6"/>
  <c r="H299" i="75" s="1"/>
  <c r="P21" i="6"/>
  <c r="H277" i="75" s="1"/>
  <c r="P22" i="4"/>
  <c r="H202" i="75" s="1"/>
  <c r="Q22" i="4"/>
  <c r="H27" i="75" s="1"/>
  <c r="R22" i="4"/>
  <c r="S22" i="4"/>
  <c r="T22" i="4"/>
  <c r="H30" i="75" s="1"/>
  <c r="U22" i="4"/>
  <c r="V22" i="4"/>
  <c r="H208" i="75" s="1"/>
  <c r="A238" i="75"/>
  <c r="A239" i="75"/>
  <c r="A240" i="75"/>
  <c r="A241" i="75"/>
  <c r="A242" i="75"/>
  <c r="A243" i="75"/>
  <c r="A244" i="75"/>
  <c r="A245" i="75"/>
  <c r="A246" i="75"/>
  <c r="A247" i="75"/>
  <c r="A248" i="75"/>
  <c r="A249" i="75"/>
  <c r="A250" i="75"/>
  <c r="A251" i="75"/>
  <c r="A252" i="75"/>
  <c r="A253" i="75"/>
  <c r="A254" i="75"/>
  <c r="A255" i="75"/>
  <c r="A256" i="75"/>
  <c r="A257" i="75"/>
  <c r="A258" i="75"/>
  <c r="A259" i="75"/>
  <c r="A260" i="75"/>
  <c r="A261" i="75"/>
  <c r="A262" i="75"/>
  <c r="A263" i="75"/>
  <c r="A264" i="75"/>
  <c r="A265" i="75"/>
  <c r="A266" i="75"/>
  <c r="H15" i="75"/>
  <c r="E15" i="75" s="1"/>
  <c r="A233" i="75"/>
  <c r="H230" i="75"/>
  <c r="H229" i="75"/>
  <c r="H228" i="75"/>
  <c r="H227" i="75"/>
  <c r="H226" i="75"/>
  <c r="H225" i="75"/>
  <c r="H224" i="75"/>
  <c r="H223" i="75"/>
  <c r="A208" i="75"/>
  <c r="A209" i="75"/>
  <c r="A210" i="75"/>
  <c r="A211" i="75"/>
  <c r="A212" i="75"/>
  <c r="A213" i="75"/>
  <c r="A214" i="75"/>
  <c r="A215" i="75"/>
  <c r="A216" i="75"/>
  <c r="A217" i="75"/>
  <c r="A218" i="75"/>
  <c r="A219" i="75"/>
  <c r="A220" i="75"/>
  <c r="A221" i="75"/>
  <c r="A222" i="75"/>
  <c r="A223" i="75"/>
  <c r="A224" i="75"/>
  <c r="A225" i="75"/>
  <c r="A226" i="75"/>
  <c r="A227" i="75"/>
  <c r="A228" i="75"/>
  <c r="A229" i="75"/>
  <c r="A202" i="75"/>
  <c r="A203" i="75"/>
  <c r="A204" i="75"/>
  <c r="A205" i="75"/>
  <c r="A206" i="75"/>
  <c r="A207" i="75"/>
  <c r="A173" i="75"/>
  <c r="A174" i="75"/>
  <c r="A175" i="75"/>
  <c r="A176" i="75"/>
  <c r="A177" i="75"/>
  <c r="A178" i="75"/>
  <c r="A179" i="75"/>
  <c r="A180" i="75"/>
  <c r="A181" i="75"/>
  <c r="A182" i="75"/>
  <c r="A183" i="75"/>
  <c r="A184" i="75"/>
  <c r="A185" i="75"/>
  <c r="A186" i="75"/>
  <c r="A187" i="75"/>
  <c r="A188" i="75"/>
  <c r="A189" i="75"/>
  <c r="A190" i="75"/>
  <c r="A191" i="75"/>
  <c r="A192" i="75"/>
  <c r="A193" i="75"/>
  <c r="A194" i="75"/>
  <c r="A195" i="75"/>
  <c r="A196" i="75"/>
  <c r="A197" i="75"/>
  <c r="A198" i="75"/>
  <c r="A199" i="75"/>
  <c r="A200" i="75"/>
  <c r="A201" i="75"/>
  <c r="H173" i="75"/>
  <c r="H174" i="75"/>
  <c r="H175" i="75"/>
  <c r="H176" i="75"/>
  <c r="H177" i="75"/>
  <c r="H178" i="75"/>
  <c r="H179" i="75"/>
  <c r="H180" i="75"/>
  <c r="H181" i="75"/>
  <c r="H183" i="75"/>
  <c r="H184" i="75"/>
  <c r="H185" i="75"/>
  <c r="H186" i="75"/>
  <c r="H187" i="75"/>
  <c r="H188" i="75"/>
  <c r="H189" i="75"/>
  <c r="H190" i="75"/>
  <c r="H191" i="75"/>
  <c r="H193" i="75"/>
  <c r="H194" i="75"/>
  <c r="H195" i="75"/>
  <c r="H196" i="75"/>
  <c r="H197" i="75"/>
  <c r="H198" i="75"/>
  <c r="H199" i="75"/>
  <c r="H200" i="75"/>
  <c r="H201" i="75"/>
  <c r="H171" i="75"/>
  <c r="A158" i="75"/>
  <c r="A159" i="75"/>
  <c r="A160" i="75"/>
  <c r="A161" i="75"/>
  <c r="A162" i="75"/>
  <c r="A163" i="75"/>
  <c r="A164" i="75"/>
  <c r="A165" i="75"/>
  <c r="A166" i="75"/>
  <c r="A167" i="75"/>
  <c r="A168" i="75"/>
  <c r="A169" i="75"/>
  <c r="A170" i="75"/>
  <c r="A171" i="75"/>
  <c r="A172" i="75"/>
  <c r="H170" i="75"/>
  <c r="H142" i="75"/>
  <c r="H143" i="75"/>
  <c r="H144" i="75"/>
  <c r="H145" i="75"/>
  <c r="H146" i="75"/>
  <c r="H147" i="75"/>
  <c r="H148" i="75"/>
  <c r="H149" i="75"/>
  <c r="H150" i="75"/>
  <c r="H152" i="75"/>
  <c r="H153" i="75"/>
  <c r="H154" i="75"/>
  <c r="H155" i="75"/>
  <c r="H156" i="75"/>
  <c r="H157" i="75"/>
  <c r="H158" i="75"/>
  <c r="H159" i="75"/>
  <c r="H160" i="75"/>
  <c r="H162" i="75"/>
  <c r="H163" i="75"/>
  <c r="H164" i="75"/>
  <c r="H165" i="75"/>
  <c r="H166" i="75"/>
  <c r="H167" i="75"/>
  <c r="H168" i="75"/>
  <c r="H169" i="75"/>
  <c r="H140" i="75"/>
  <c r="A122" i="75"/>
  <c r="A123" i="75"/>
  <c r="A124" i="75"/>
  <c r="A125" i="75"/>
  <c r="A126" i="75"/>
  <c r="A127" i="75"/>
  <c r="A128" i="75"/>
  <c r="A129" i="75"/>
  <c r="A130" i="75"/>
  <c r="A131" i="75"/>
  <c r="A132" i="75"/>
  <c r="A133" i="75"/>
  <c r="A134" i="75"/>
  <c r="A135" i="75"/>
  <c r="A136" i="75"/>
  <c r="A137" i="75"/>
  <c r="A138" i="75"/>
  <c r="A139" i="75"/>
  <c r="A140" i="75"/>
  <c r="A141" i="75"/>
  <c r="A142" i="75"/>
  <c r="A143" i="75"/>
  <c r="A144" i="75"/>
  <c r="A145" i="75"/>
  <c r="A146" i="75"/>
  <c r="A147" i="75"/>
  <c r="A148" i="75"/>
  <c r="A149" i="75"/>
  <c r="A150" i="75"/>
  <c r="A151" i="75"/>
  <c r="A152" i="75"/>
  <c r="A153" i="75"/>
  <c r="A154" i="75"/>
  <c r="A155" i="75"/>
  <c r="A156" i="75"/>
  <c r="A157" i="75"/>
  <c r="A80" i="75"/>
  <c r="A81" i="75"/>
  <c r="A82" i="75"/>
  <c r="A83" i="75"/>
  <c r="A84" i="75"/>
  <c r="A85" i="75"/>
  <c r="A86" i="75"/>
  <c r="A87" i="75"/>
  <c r="A88" i="75"/>
  <c r="A89" i="75"/>
  <c r="A90" i="75"/>
  <c r="A91" i="75"/>
  <c r="A92" i="75"/>
  <c r="A93" i="75"/>
  <c r="A94" i="75"/>
  <c r="A95" i="75"/>
  <c r="A96" i="75"/>
  <c r="A97" i="75"/>
  <c r="A98" i="75"/>
  <c r="A99" i="75"/>
  <c r="A100" i="75"/>
  <c r="A101" i="75"/>
  <c r="A102" i="75"/>
  <c r="A103" i="75"/>
  <c r="A104" i="75"/>
  <c r="A105" i="75"/>
  <c r="A106" i="75"/>
  <c r="A107" i="75"/>
  <c r="A108" i="75"/>
  <c r="A109" i="75"/>
  <c r="A110" i="75"/>
  <c r="A111" i="75"/>
  <c r="A112" i="75"/>
  <c r="A113" i="75"/>
  <c r="A114" i="75"/>
  <c r="A115" i="75"/>
  <c r="A116" i="75"/>
  <c r="A117" i="75"/>
  <c r="A118" i="75"/>
  <c r="A119" i="75"/>
  <c r="A120" i="75"/>
  <c r="A121" i="75"/>
  <c r="H80" i="75"/>
  <c r="H81" i="75"/>
  <c r="H82" i="75"/>
  <c r="H83" i="75"/>
  <c r="H84" i="75"/>
  <c r="H85" i="75"/>
  <c r="H86" i="75"/>
  <c r="H87" i="75"/>
  <c r="H88" i="75"/>
  <c r="H90" i="75"/>
  <c r="H91" i="75"/>
  <c r="H92" i="75"/>
  <c r="H93" i="75"/>
  <c r="H94" i="75"/>
  <c r="H95" i="75"/>
  <c r="H96" i="75"/>
  <c r="H97" i="75"/>
  <c r="H98" i="75"/>
  <c r="H100" i="75"/>
  <c r="H101" i="75"/>
  <c r="H102" i="75"/>
  <c r="H103" i="75"/>
  <c r="H104" i="75"/>
  <c r="H105" i="75"/>
  <c r="H106" i="75"/>
  <c r="H107" i="75"/>
  <c r="H108" i="75"/>
  <c r="H78" i="75"/>
  <c r="A59" i="75"/>
  <c r="A60" i="75"/>
  <c r="A61" i="75"/>
  <c r="A62" i="75"/>
  <c r="A63" i="75"/>
  <c r="A64" i="75"/>
  <c r="A65" i="75"/>
  <c r="A66" i="75"/>
  <c r="A67" i="75"/>
  <c r="A68" i="75"/>
  <c r="A69" i="75"/>
  <c r="A70" i="75"/>
  <c r="A71" i="75"/>
  <c r="A72" i="75"/>
  <c r="A73" i="75"/>
  <c r="A74" i="75"/>
  <c r="A75" i="75"/>
  <c r="A76" i="75"/>
  <c r="A77" i="75"/>
  <c r="A78" i="75"/>
  <c r="A79" i="75"/>
  <c r="A37" i="75"/>
  <c r="A38" i="75"/>
  <c r="A39" i="75"/>
  <c r="A40" i="75"/>
  <c r="A41" i="75"/>
  <c r="A42" i="75"/>
  <c r="A43" i="75"/>
  <c r="A44" i="75"/>
  <c r="A45" i="75"/>
  <c r="A46" i="75"/>
  <c r="A47" i="75"/>
  <c r="A48" i="75"/>
  <c r="A49" i="75"/>
  <c r="A50" i="75"/>
  <c r="A51" i="75"/>
  <c r="A52" i="75"/>
  <c r="A53" i="75"/>
  <c r="A54" i="75"/>
  <c r="A55" i="75"/>
  <c r="A56" i="75"/>
  <c r="A57" i="75"/>
  <c r="A58" i="75"/>
  <c r="A10" i="75"/>
  <c r="A11" i="75"/>
  <c r="M10" i="75"/>
  <c r="M9" i="75"/>
  <c r="M8" i="75"/>
  <c r="H20" i="75"/>
  <c r="H21" i="75"/>
  <c r="H22" i="75"/>
  <c r="H23" i="75"/>
  <c r="A16" i="75"/>
  <c r="A15" i="75"/>
  <c r="A12" i="75"/>
  <c r="A13" i="75"/>
  <c r="A22" i="75"/>
  <c r="A970" i="75"/>
  <c r="A969" i="75"/>
  <c r="A968" i="75"/>
  <c r="A967" i="75"/>
  <c r="A966" i="75"/>
  <c r="A965" i="75"/>
  <c r="A964" i="75"/>
  <c r="A963" i="75"/>
  <c r="A962" i="75"/>
  <c r="A961" i="75"/>
  <c r="A960" i="75"/>
  <c r="A959" i="75"/>
  <c r="A958" i="75"/>
  <c r="A957" i="75"/>
  <c r="A956" i="75"/>
  <c r="A955" i="75"/>
  <c r="A954" i="75"/>
  <c r="A953" i="75"/>
  <c r="A952" i="75"/>
  <c r="A951" i="75"/>
  <c r="A950" i="75"/>
  <c r="A949" i="75"/>
  <c r="A948" i="75"/>
  <c r="A947" i="75"/>
  <c r="A946" i="75"/>
  <c r="A945" i="75"/>
  <c r="A944" i="75"/>
  <c r="A943" i="75"/>
  <c r="A942" i="75"/>
  <c r="A941" i="75"/>
  <c r="A940" i="75"/>
  <c r="A939" i="75"/>
  <c r="A938" i="75"/>
  <c r="A937" i="75"/>
  <c r="A936" i="75"/>
  <c r="A935" i="75"/>
  <c r="A934" i="75"/>
  <c r="A933" i="75"/>
  <c r="A932" i="75"/>
  <c r="A931" i="75"/>
  <c r="A930" i="75"/>
  <c r="A929" i="75"/>
  <c r="A928" i="75"/>
  <c r="A927" i="75"/>
  <c r="A926" i="75"/>
  <c r="A925" i="75"/>
  <c r="A924" i="75"/>
  <c r="A923" i="75"/>
  <c r="A922" i="75"/>
  <c r="A921" i="75"/>
  <c r="A920" i="75"/>
  <c r="A919" i="75"/>
  <c r="A918" i="75"/>
  <c r="A917" i="75"/>
  <c r="A916" i="75"/>
  <c r="A915" i="75"/>
  <c r="A914" i="75"/>
  <c r="A913" i="75"/>
  <c r="A912" i="75"/>
  <c r="A911" i="75"/>
  <c r="A910" i="75"/>
  <c r="A909" i="75"/>
  <c r="A908" i="75"/>
  <c r="A907" i="75"/>
  <c r="A906" i="75"/>
  <c r="A905" i="75"/>
  <c r="A904" i="75"/>
  <c r="A903" i="75"/>
  <c r="A902" i="75"/>
  <c r="A901" i="75"/>
  <c r="A900" i="75"/>
  <c r="A899" i="75"/>
  <c r="A898" i="75"/>
  <c r="A897" i="75"/>
  <c r="A896" i="75"/>
  <c r="A895" i="75"/>
  <c r="A894" i="75"/>
  <c r="A237" i="75"/>
  <c r="A236" i="75"/>
  <c r="A235" i="75"/>
  <c r="A234" i="75"/>
  <c r="A232" i="75"/>
  <c r="A231" i="75"/>
  <c r="A230" i="75"/>
  <c r="A36" i="75"/>
  <c r="A35" i="75"/>
  <c r="A34" i="75"/>
  <c r="A33" i="75"/>
  <c r="A32" i="75"/>
  <c r="A31" i="75"/>
  <c r="A30" i="75"/>
  <c r="A29" i="75"/>
  <c r="A28" i="75"/>
  <c r="A27" i="75"/>
  <c r="A26" i="75"/>
  <c r="A25" i="75"/>
  <c r="A23" i="75"/>
  <c r="A21" i="75"/>
  <c r="A20" i="75"/>
  <c r="A18" i="75"/>
  <c r="A17" i="75"/>
  <c r="A14" i="75"/>
  <c r="A9" i="75"/>
  <c r="A8" i="75"/>
  <c r="M7" i="75"/>
  <c r="A7" i="75"/>
  <c r="M6" i="75"/>
  <c r="H6" i="75"/>
  <c r="A6" i="75"/>
  <c r="M5" i="75"/>
  <c r="H5" i="75"/>
  <c r="A5" i="75"/>
  <c r="O4" i="75"/>
  <c r="M4" i="75"/>
  <c r="H4" i="75"/>
  <c r="A4" i="75"/>
  <c r="A3" i="75"/>
  <c r="A80" i="56"/>
  <c r="A79" i="56"/>
  <c r="A78" i="56"/>
  <c r="A77" i="56"/>
  <c r="A76" i="56"/>
  <c r="A75" i="56"/>
  <c r="A74" i="56"/>
  <c r="A73" i="56"/>
  <c r="A72" i="56"/>
  <c r="A71" i="56"/>
  <c r="A70" i="56"/>
  <c r="A69" i="56"/>
  <c r="A68" i="56"/>
  <c r="A67" i="56"/>
  <c r="A66" i="56"/>
  <c r="A65" i="56"/>
  <c r="A64" i="56"/>
  <c r="A63" i="56"/>
  <c r="A62" i="56"/>
  <c r="A61" i="56"/>
  <c r="A60" i="56"/>
  <c r="A59" i="56"/>
  <c r="A58" i="56"/>
  <c r="A57" i="56"/>
  <c r="A56" i="56"/>
  <c r="A55" i="56"/>
  <c r="A54" i="56"/>
  <c r="A53" i="56"/>
  <c r="A52" i="56"/>
  <c r="A51" i="56"/>
  <c r="A50" i="56"/>
  <c r="A49" i="56"/>
  <c r="A48" i="56"/>
  <c r="A47" i="56"/>
  <c r="A46" i="56"/>
  <c r="A45" i="56"/>
  <c r="A44" i="56"/>
  <c r="A43" i="56"/>
  <c r="A42" i="56"/>
  <c r="A41" i="56"/>
  <c r="A40" i="56"/>
  <c r="A39" i="56"/>
  <c r="A38" i="56"/>
  <c r="A37" i="56"/>
  <c r="A36" i="56"/>
  <c r="A35" i="56"/>
  <c r="A34" i="56"/>
  <c r="A33" i="56"/>
  <c r="A32" i="56"/>
  <c r="A31" i="56"/>
  <c r="A30" i="56"/>
  <c r="A29" i="56"/>
  <c r="A28" i="56"/>
  <c r="A27" i="56"/>
  <c r="A26" i="56"/>
  <c r="A25" i="56"/>
  <c r="A24" i="56"/>
  <c r="A23" i="56"/>
  <c r="A22" i="56"/>
  <c r="A80" i="55"/>
  <c r="A79" i="55"/>
  <c r="A78" i="55"/>
  <c r="A77" i="55"/>
  <c r="A76" i="55"/>
  <c r="A75" i="55"/>
  <c r="A74" i="55"/>
  <c r="A73" i="55"/>
  <c r="A72" i="55"/>
  <c r="A71" i="55"/>
  <c r="A70" i="55"/>
  <c r="A69" i="55"/>
  <c r="A68" i="55"/>
  <c r="A67" i="55"/>
  <c r="A66" i="55"/>
  <c r="A65" i="55"/>
  <c r="A64" i="55"/>
  <c r="A63" i="55"/>
  <c r="A62" i="55"/>
  <c r="A61" i="55"/>
  <c r="A60" i="55"/>
  <c r="A59" i="55"/>
  <c r="A58" i="55"/>
  <c r="A57" i="55"/>
  <c r="A56" i="55"/>
  <c r="A55" i="55"/>
  <c r="A54" i="55"/>
  <c r="A53" i="55"/>
  <c r="A52" i="55"/>
  <c r="A51" i="55"/>
  <c r="A50" i="55"/>
  <c r="A49" i="55"/>
  <c r="A48" i="55"/>
  <c r="A47" i="55"/>
  <c r="A46" i="55"/>
  <c r="A45" i="55"/>
  <c r="A44" i="55"/>
  <c r="A43" i="55"/>
  <c r="A42" i="55"/>
  <c r="A41" i="55"/>
  <c r="A40" i="55"/>
  <c r="A39" i="55"/>
  <c r="A38" i="55"/>
  <c r="A37" i="55"/>
  <c r="A36" i="55"/>
  <c r="A35" i="55"/>
  <c r="A34" i="55"/>
  <c r="A33" i="55"/>
  <c r="A32" i="55"/>
  <c r="A31" i="55"/>
  <c r="A30" i="55"/>
  <c r="A29" i="55"/>
  <c r="A28" i="55"/>
  <c r="A27" i="55"/>
  <c r="A26" i="55"/>
  <c r="A25" i="55"/>
  <c r="A24" i="55"/>
  <c r="A23" i="55"/>
  <c r="A22" i="55"/>
  <c r="A23" i="54"/>
  <c r="A24" i="54"/>
  <c r="A25" i="54"/>
  <c r="A26" i="54"/>
  <c r="A27" i="54"/>
  <c r="A28" i="54"/>
  <c r="A29" i="54"/>
  <c r="A30" i="54"/>
  <c r="A31" i="54"/>
  <c r="A32" i="54"/>
  <c r="A33" i="54"/>
  <c r="A34" i="54"/>
  <c r="A35" i="54"/>
  <c r="A36" i="54"/>
  <c r="A37" i="54"/>
  <c r="A38" i="54"/>
  <c r="A39" i="54"/>
  <c r="A40" i="54"/>
  <c r="A41" i="54"/>
  <c r="A42" i="54"/>
  <c r="A43" i="54"/>
  <c r="A44" i="54"/>
  <c r="A45" i="54"/>
  <c r="A46" i="54"/>
  <c r="A47" i="54"/>
  <c r="A48" i="54"/>
  <c r="A49" i="54"/>
  <c r="A50" i="54"/>
  <c r="A51" i="54"/>
  <c r="A52" i="54"/>
  <c r="A53" i="54"/>
  <c r="A54" i="54"/>
  <c r="A55" i="54"/>
  <c r="A56" i="54"/>
  <c r="A57" i="54"/>
  <c r="A58" i="54"/>
  <c r="A59" i="54"/>
  <c r="A60" i="54"/>
  <c r="A61" i="54"/>
  <c r="A62" i="54"/>
  <c r="A63" i="54"/>
  <c r="A64" i="54"/>
  <c r="A65" i="54"/>
  <c r="A66" i="54"/>
  <c r="A67" i="54"/>
  <c r="A68" i="54"/>
  <c r="A69" i="54"/>
  <c r="A70" i="54"/>
  <c r="A71" i="54"/>
  <c r="A72" i="54"/>
  <c r="A73" i="54"/>
  <c r="A74" i="54"/>
  <c r="A75" i="54"/>
  <c r="A76" i="54"/>
  <c r="A77" i="54"/>
  <c r="A78" i="54"/>
  <c r="A79" i="54"/>
  <c r="A80" i="54"/>
  <c r="A22" i="54"/>
  <c r="AV21" i="1"/>
  <c r="AQ20" i="1"/>
  <c r="H207" i="75"/>
  <c r="Y26" i="70"/>
  <c r="P26" i="31"/>
  <c r="V26" i="70"/>
  <c r="H204" i="75"/>
  <c r="H28" i="75"/>
  <c r="H42" i="75"/>
  <c r="H192" i="75"/>
  <c r="H218" i="75"/>
  <c r="P25" i="25"/>
  <c r="P21" i="53"/>
  <c r="P29" i="37"/>
  <c r="P21" i="24"/>
  <c r="P21" i="37"/>
  <c r="P21" i="27"/>
  <c r="P21" i="26"/>
  <c r="P26" i="33"/>
  <c r="Q21" i="55"/>
  <c r="P21" i="52"/>
  <c r="AB26" i="69"/>
  <c r="AB21" i="69" s="1"/>
  <c r="H13817" i="75" s="1"/>
  <c r="T26" i="69"/>
  <c r="T21" i="69" s="1"/>
  <c r="H13809" i="75" s="1"/>
  <c r="V21" i="69"/>
  <c r="H13811" i="75" s="1"/>
  <c r="R26" i="70"/>
  <c r="P27" i="70"/>
  <c r="Z26" i="69"/>
  <c r="R26" i="69"/>
  <c r="X26" i="70"/>
  <c r="X21" i="70" s="1"/>
  <c r="H14535" i="75" s="1"/>
  <c r="W27" i="70"/>
  <c r="P26" i="69"/>
  <c r="U26" i="69"/>
  <c r="U21" i="69" s="1"/>
  <c r="H13810" i="75" s="1"/>
  <c r="AA21" i="70"/>
  <c r="H14538" i="75" s="1"/>
  <c r="T26" i="73"/>
  <c r="T21" i="73" s="1"/>
  <c r="Q26" i="70"/>
  <c r="Q21" i="70" s="1"/>
  <c r="H14528" i="75" s="1"/>
  <c r="P23" i="71"/>
  <c r="P21" i="71" s="1"/>
  <c r="AB26" i="70"/>
  <c r="AB21" i="70" s="1"/>
  <c r="H14539" i="75" s="1"/>
  <c r="X26" i="73"/>
  <c r="X21" i="73" s="1"/>
  <c r="H14790" i="75" s="1"/>
  <c r="H6569" i="75" l="1"/>
  <c r="H6065" i="75"/>
  <c r="H222" i="75"/>
  <c r="Q21" i="53"/>
  <c r="H9632" i="75" s="1"/>
  <c r="H3893" i="75"/>
  <c r="H3863" i="75"/>
  <c r="H3833" i="75"/>
  <c r="J15" i="75"/>
  <c r="H15947" i="75"/>
  <c r="H15950" i="75"/>
  <c r="H32" i="75"/>
  <c r="H231" i="75"/>
  <c r="E231" i="75" s="1"/>
  <c r="U26" i="73"/>
  <c r="U21" i="73" s="1"/>
  <c r="H14787" i="75" s="1"/>
  <c r="Z26" i="74"/>
  <c r="Z21" i="74" s="1"/>
  <c r="H15048" i="75" s="1"/>
  <c r="R26" i="74"/>
  <c r="R21" i="74" s="1"/>
  <c r="H15040" i="75" s="1"/>
  <c r="AH26" i="74"/>
  <c r="AH21" i="74" s="1"/>
  <c r="H15056" i="75" s="1"/>
  <c r="AF26" i="74"/>
  <c r="AF21" i="74" s="1"/>
  <c r="H15054" i="75" s="1"/>
  <c r="X26" i="74"/>
  <c r="X21" i="74" s="1"/>
  <c r="H15046" i="75" s="1"/>
  <c r="V26" i="73"/>
  <c r="V21" i="73" s="1"/>
  <c r="H14788" i="75" s="1"/>
  <c r="S26" i="73"/>
  <c r="S21" i="73" s="1"/>
  <c r="H14785" i="75" s="1"/>
  <c r="P26" i="73"/>
  <c r="P21" i="73" s="1"/>
  <c r="H14782" i="75" s="1"/>
  <c r="AC26" i="70"/>
  <c r="AC21" i="70" s="1"/>
  <c r="H14540" i="75" s="1"/>
  <c r="Z26" i="70"/>
  <c r="Z21" i="70" s="1"/>
  <c r="H14537" i="75" s="1"/>
  <c r="T26" i="70"/>
  <c r="Y26" i="69"/>
  <c r="S26" i="69"/>
  <c r="S21" i="69" s="1"/>
  <c r="H13808" i="75" s="1"/>
  <c r="Q21" i="56"/>
  <c r="Q21" i="54"/>
  <c r="H9548" i="75"/>
  <c r="E9548" i="75" s="1"/>
  <c r="H9508" i="75"/>
  <c r="E9508" i="75" s="1"/>
  <c r="H9468" i="75"/>
  <c r="E9468" i="75" s="1"/>
  <c r="H9388" i="75"/>
  <c r="E9388" i="75" s="1"/>
  <c r="P21" i="43"/>
  <c r="P21" i="42"/>
  <c r="H9254" i="75" s="1"/>
  <c r="H9203" i="75"/>
  <c r="H9129" i="75"/>
  <c r="E9129" i="75" s="1"/>
  <c r="H9086" i="75"/>
  <c r="E9086" i="75" s="1"/>
  <c r="H9043" i="75"/>
  <c r="E9043" i="75" s="1"/>
  <c r="H7608" i="75"/>
  <c r="H8089" i="75"/>
  <c r="H8133" i="75"/>
  <c r="H7604" i="75"/>
  <c r="H8045" i="75"/>
  <c r="H8001" i="75"/>
  <c r="H7602" i="75"/>
  <c r="P29" i="36"/>
  <c r="H7596" i="75"/>
  <c r="H7957" i="75"/>
  <c r="H7592" i="75"/>
  <c r="H7913" i="75"/>
  <c r="P21" i="36"/>
  <c r="H6837" i="75"/>
  <c r="H7362" i="75"/>
  <c r="H7318" i="75"/>
  <c r="H6835" i="75"/>
  <c r="H7296" i="75"/>
  <c r="H7340" i="75"/>
  <c r="P29" i="35"/>
  <c r="AE29" i="35" s="1"/>
  <c r="H6827" i="75" s="1"/>
  <c r="P21" i="35"/>
  <c r="AE21" i="35" s="1"/>
  <c r="H6819" i="75" s="1"/>
  <c r="H6067" i="75"/>
  <c r="H6591" i="75"/>
  <c r="H6063" i="75"/>
  <c r="H6525" i="75"/>
  <c r="H6547" i="75"/>
  <c r="H6057" i="75"/>
  <c r="H6459" i="75"/>
  <c r="H6503" i="75"/>
  <c r="H6019" i="75"/>
  <c r="H6481" i="75"/>
  <c r="P29" i="34"/>
  <c r="P21" i="34"/>
  <c r="H6371" i="75"/>
  <c r="H6415" i="75"/>
  <c r="H6049" i="75"/>
  <c r="H6393" i="75"/>
  <c r="H6437" i="75"/>
  <c r="P22" i="30"/>
  <c r="P22" i="29"/>
  <c r="H5183" i="75"/>
  <c r="E5183" i="75" s="1"/>
  <c r="H4936" i="75"/>
  <c r="E4936" i="75" s="1"/>
  <c r="H4367" i="75"/>
  <c r="H4307" i="75"/>
  <c r="H4337" i="75"/>
  <c r="H4460" i="75"/>
  <c r="H4352" i="75"/>
  <c r="H4322" i="75"/>
  <c r="H4231" i="75"/>
  <c r="H4138" i="75"/>
  <c r="H4093" i="75"/>
  <c r="H4108" i="75"/>
  <c r="H3818" i="75"/>
  <c r="P43" i="11"/>
  <c r="P44" i="11"/>
  <c r="H2870" i="75" s="1"/>
  <c r="H880" i="75"/>
  <c r="P30" i="8"/>
  <c r="H740" i="75" s="1"/>
  <c r="H660" i="75"/>
  <c r="P29" i="6"/>
  <c r="H221" i="75"/>
  <c r="H220" i="75"/>
  <c r="H99" i="75"/>
  <c r="H217" i="75"/>
  <c r="H68" i="75"/>
  <c r="H58" i="75"/>
  <c r="H34" i="75"/>
  <c r="H37" i="75"/>
  <c r="H38" i="75"/>
  <c r="H120" i="75"/>
  <c r="H89" i="75"/>
  <c r="H209" i="75"/>
  <c r="H151" i="75"/>
  <c r="H79" i="75"/>
  <c r="H206" i="75"/>
  <c r="H172" i="75"/>
  <c r="H141" i="75"/>
  <c r="H110" i="75"/>
  <c r="H205" i="75"/>
  <c r="H17" i="75"/>
  <c r="E17" i="75" s="1"/>
  <c r="H15945" i="75"/>
  <c r="H16192" i="75"/>
  <c r="H16240" i="75"/>
  <c r="H758" i="75"/>
  <c r="H786" i="75"/>
  <c r="H842" i="75"/>
  <c r="H870" i="75"/>
  <c r="H707" i="75"/>
  <c r="H693" i="75"/>
  <c r="H16023" i="75"/>
  <c r="H737" i="75"/>
  <c r="H1737" i="75"/>
  <c r="H1642" i="75"/>
  <c r="H974" i="75"/>
  <c r="H1152" i="75"/>
  <c r="H1337" i="75"/>
  <c r="H1382" i="75"/>
  <c r="H1052" i="75"/>
  <c r="H1427" i="75"/>
  <c r="H1102" i="75"/>
  <c r="H1733" i="75"/>
  <c r="H970" i="75"/>
  <c r="H1148" i="75"/>
  <c r="H1333" i="75"/>
  <c r="H1378" i="75"/>
  <c r="H1638" i="75"/>
  <c r="H1048" i="75"/>
  <c r="H1423" i="75"/>
  <c r="H1098" i="75"/>
  <c r="H1729" i="75"/>
  <c r="H1634" i="75"/>
  <c r="H966" i="75"/>
  <c r="H1144" i="75"/>
  <c r="H1329" i="75"/>
  <c r="H1374" i="75"/>
  <c r="H1044" i="75"/>
  <c r="H1419" i="75"/>
  <c r="H1094" i="75"/>
  <c r="H1725" i="75"/>
  <c r="H962" i="75"/>
  <c r="H1140" i="75"/>
  <c r="H1325" i="75"/>
  <c r="H1370" i="75"/>
  <c r="H1630" i="75"/>
  <c r="H1040" i="75"/>
  <c r="H1415" i="75"/>
  <c r="H1090" i="75"/>
  <c r="H1721" i="75"/>
  <c r="H1626" i="75"/>
  <c r="H958" i="75"/>
  <c r="H1136" i="75"/>
  <c r="H1321" i="75"/>
  <c r="H1366" i="75"/>
  <c r="H1036" i="75"/>
  <c r="H1411" i="75"/>
  <c r="H1086" i="75"/>
  <c r="H1717" i="75"/>
  <c r="H954" i="75"/>
  <c r="H1132" i="75"/>
  <c r="H1317" i="75"/>
  <c r="H1362" i="75"/>
  <c r="H1622" i="75"/>
  <c r="H1032" i="75"/>
  <c r="H1407" i="75"/>
  <c r="H1082" i="75"/>
  <c r="H1713" i="75"/>
  <c r="H1618" i="75"/>
  <c r="H950" i="75"/>
  <c r="H1128" i="75"/>
  <c r="H1313" i="75"/>
  <c r="H1358" i="75"/>
  <c r="H1028" i="75"/>
  <c r="H1403" i="75"/>
  <c r="H1078" i="75"/>
  <c r="H1709" i="75"/>
  <c r="H946" i="75"/>
  <c r="H1124" i="75"/>
  <c r="H1309" i="75"/>
  <c r="H1354" i="75"/>
  <c r="H1614" i="75"/>
  <c r="H1024" i="75"/>
  <c r="H1399" i="75"/>
  <c r="H1074" i="75"/>
  <c r="H1705" i="75"/>
  <c r="H1610" i="75"/>
  <c r="H942" i="75"/>
  <c r="H1120" i="75"/>
  <c r="H1305" i="75"/>
  <c r="H1350" i="75"/>
  <c r="H1020" i="75"/>
  <c r="H1395" i="75"/>
  <c r="H1070" i="75"/>
  <c r="P43" i="9"/>
  <c r="H1824" i="75"/>
  <c r="H1474" i="75"/>
  <c r="H1253" i="75"/>
  <c r="H1507" i="75"/>
  <c r="H1016" i="75"/>
  <c r="H1540" i="75"/>
  <c r="H16026" i="75"/>
  <c r="H1820" i="75"/>
  <c r="H1470" i="75"/>
  <c r="H1503" i="75"/>
  <c r="H1012" i="75"/>
  <c r="H1536" i="75"/>
  <c r="H1006" i="75"/>
  <c r="H1530" i="75"/>
  <c r="H1814" i="75"/>
  <c r="H1464" i="75"/>
  <c r="H1497" i="75"/>
  <c r="H1002" i="75"/>
  <c r="H1526" i="75"/>
  <c r="H1460" i="75"/>
  <c r="H1810" i="75"/>
  <c r="H1493" i="75"/>
  <c r="H998" i="75"/>
  <c r="H1522" i="75"/>
  <c r="H1806" i="75"/>
  <c r="H1456" i="75"/>
  <c r="H1489" i="75"/>
  <c r="H994" i="75"/>
  <c r="H1518" i="75"/>
  <c r="H1452" i="75"/>
  <c r="H1802" i="75"/>
  <c r="H1485" i="75"/>
  <c r="H990" i="75"/>
  <c r="H1514" i="75"/>
  <c r="H1798" i="75"/>
  <c r="H1448" i="75"/>
  <c r="H1481" i="75"/>
  <c r="H986" i="75"/>
  <c r="H1510" i="75"/>
  <c r="H1444" i="75"/>
  <c r="H1794" i="75"/>
  <c r="H1477" i="75"/>
  <c r="H2411" i="75"/>
  <c r="H1953" i="75"/>
  <c r="H2444" i="75"/>
  <c r="H2477" i="75"/>
  <c r="H2761" i="75"/>
  <c r="H2415" i="75"/>
  <c r="H2481" i="75"/>
  <c r="H2765" i="75"/>
  <c r="H1957" i="75"/>
  <c r="H2448" i="75"/>
  <c r="H2419" i="75"/>
  <c r="H1961" i="75"/>
  <c r="H2452" i="75"/>
  <c r="H2769" i="75"/>
  <c r="H2485" i="75"/>
  <c r="H2423" i="75"/>
  <c r="H2773" i="75"/>
  <c r="H2456" i="75"/>
  <c r="H1965" i="75"/>
  <c r="H2489" i="75"/>
  <c r="H2427" i="75"/>
  <c r="H1969" i="75"/>
  <c r="H2460" i="75"/>
  <c r="H2493" i="75"/>
  <c r="H2777" i="75"/>
  <c r="H2575" i="75"/>
  <c r="H1907" i="75"/>
  <c r="H2085" i="75"/>
  <c r="H2270" i="75"/>
  <c r="H1985" i="75"/>
  <c r="H2360" i="75"/>
  <c r="H2670" i="75"/>
  <c r="H2035" i="75"/>
  <c r="H2315" i="75"/>
  <c r="H2579" i="75"/>
  <c r="H1911" i="75"/>
  <c r="H2089" i="75"/>
  <c r="H2274" i="75"/>
  <c r="H2674" i="75"/>
  <c r="H2364" i="75"/>
  <c r="H2039" i="75"/>
  <c r="H1989" i="75"/>
  <c r="H2319" i="75"/>
  <c r="H2583" i="75"/>
  <c r="H1915" i="75"/>
  <c r="H2093" i="75"/>
  <c r="H2278" i="75"/>
  <c r="H1993" i="75"/>
  <c r="H2323" i="75"/>
  <c r="H2678" i="75"/>
  <c r="H2043" i="75"/>
  <c r="H2368" i="75"/>
  <c r="H2587" i="75"/>
  <c r="H1919" i="75"/>
  <c r="H2097" i="75"/>
  <c r="H2282" i="75"/>
  <c r="H2682" i="75"/>
  <c r="H2327" i="75"/>
  <c r="H2047" i="75"/>
  <c r="H1997" i="75"/>
  <c r="H2372" i="75"/>
  <c r="H2591" i="75"/>
  <c r="H1923" i="75"/>
  <c r="H2101" i="75"/>
  <c r="H2286" i="75"/>
  <c r="H2001" i="75"/>
  <c r="H2376" i="75"/>
  <c r="H2686" i="75"/>
  <c r="H2051" i="75"/>
  <c r="H2331" i="75"/>
  <c r="H2595" i="75"/>
  <c r="H1927" i="75"/>
  <c r="H2105" i="75"/>
  <c r="H2290" i="75"/>
  <c r="H2690" i="75"/>
  <c r="H2380" i="75"/>
  <c r="H2055" i="75"/>
  <c r="H2005" i="75"/>
  <c r="H2335" i="75"/>
  <c r="H2599" i="75"/>
  <c r="H1931" i="75"/>
  <c r="H2109" i="75"/>
  <c r="H2294" i="75"/>
  <c r="H2009" i="75"/>
  <c r="H2339" i="75"/>
  <c r="H2694" i="75"/>
  <c r="H2059" i="75"/>
  <c r="H2384" i="75"/>
  <c r="H2603" i="75"/>
  <c r="H1935" i="75"/>
  <c r="H2113" i="75"/>
  <c r="H2298" i="75"/>
  <c r="H2698" i="75"/>
  <c r="H2343" i="75"/>
  <c r="H2063" i="75"/>
  <c r="H2013" i="75"/>
  <c r="H2388" i="75"/>
  <c r="H2607" i="75"/>
  <c r="H1939" i="75"/>
  <c r="H2117" i="75"/>
  <c r="H2302" i="75"/>
  <c r="H2017" i="75"/>
  <c r="H2392" i="75"/>
  <c r="H2702" i="75"/>
  <c r="H2067" i="75"/>
  <c r="H2347" i="75"/>
  <c r="H2611" i="75"/>
  <c r="H1943" i="75"/>
  <c r="H2121" i="75"/>
  <c r="H2306" i="75"/>
  <c r="H2706" i="75"/>
  <c r="H2396" i="75"/>
  <c r="H2071" i="75"/>
  <c r="H2021" i="75"/>
  <c r="H2351" i="75"/>
  <c r="H2615" i="75"/>
  <c r="H1947" i="75"/>
  <c r="H2125" i="75"/>
  <c r="H2310" i="75"/>
  <c r="H2025" i="75"/>
  <c r="H2355" i="75"/>
  <c r="H2710" i="75"/>
  <c r="H2075" i="75"/>
  <c r="H2400" i="75"/>
  <c r="H1975" i="75"/>
  <c r="H2499" i="75"/>
  <c r="H2783" i="75"/>
  <c r="H2433" i="75"/>
  <c r="H2466" i="75"/>
  <c r="H16034" i="75"/>
  <c r="H1979" i="75"/>
  <c r="H2503" i="75"/>
  <c r="H2787" i="75"/>
  <c r="H2470" i="75"/>
  <c r="H2437" i="75"/>
  <c r="H2916" i="75"/>
  <c r="H3440" i="75"/>
  <c r="H3407" i="75"/>
  <c r="H3724" i="75"/>
  <c r="H3374" i="75"/>
  <c r="H3444" i="75"/>
  <c r="H2920" i="75"/>
  <c r="H3728" i="75"/>
  <c r="H3378" i="75"/>
  <c r="H3411" i="75"/>
  <c r="H3448" i="75"/>
  <c r="H3415" i="75"/>
  <c r="H2924" i="75"/>
  <c r="H3732" i="75"/>
  <c r="H3382" i="75"/>
  <c r="H3452" i="75"/>
  <c r="H2928" i="75"/>
  <c r="H3736" i="75"/>
  <c r="H3386" i="75"/>
  <c r="H3419" i="75"/>
  <c r="H2932" i="75"/>
  <c r="H3456" i="75"/>
  <c r="H3423" i="75"/>
  <c r="H3740" i="75"/>
  <c r="H3390" i="75"/>
  <c r="H3460" i="75"/>
  <c r="H3744" i="75"/>
  <c r="H3394" i="75"/>
  <c r="H2936" i="75"/>
  <c r="H3427" i="75"/>
  <c r="H16204" i="75"/>
  <c r="H16090" i="75"/>
  <c r="H16252" i="75"/>
  <c r="H2999" i="75"/>
  <c r="H3049" i="75"/>
  <c r="H3234" i="75"/>
  <c r="H2949" i="75"/>
  <c r="H3324" i="75"/>
  <c r="H3634" i="75"/>
  <c r="H3539" i="75"/>
  <c r="H2871" i="75"/>
  <c r="H3279" i="75"/>
  <c r="H3003" i="75"/>
  <c r="H2953" i="75"/>
  <c r="H2875" i="75"/>
  <c r="H3283" i="75"/>
  <c r="H3328" i="75"/>
  <c r="H3638" i="75"/>
  <c r="H3238" i="75"/>
  <c r="H3053" i="75"/>
  <c r="H3543" i="75"/>
  <c r="H3007" i="75"/>
  <c r="H2879" i="75"/>
  <c r="H3287" i="75"/>
  <c r="H3332" i="75"/>
  <c r="H3642" i="75"/>
  <c r="H3547" i="75"/>
  <c r="H3242" i="75"/>
  <c r="H2957" i="75"/>
  <c r="H3057" i="75"/>
  <c r="H3011" i="75"/>
  <c r="H3291" i="75"/>
  <c r="H3061" i="75"/>
  <c r="H3246" i="75"/>
  <c r="H3336" i="75"/>
  <c r="H3646" i="75"/>
  <c r="H2883" i="75"/>
  <c r="H3551" i="75"/>
  <c r="H2961" i="75"/>
  <c r="H16207" i="75"/>
  <c r="H16093" i="75"/>
  <c r="H16255" i="75"/>
  <c r="H3015" i="75"/>
  <c r="H3065" i="75"/>
  <c r="H3250" i="75"/>
  <c r="H3295" i="75"/>
  <c r="H2965" i="75"/>
  <c r="H3340" i="75"/>
  <c r="H3650" i="75"/>
  <c r="H3555" i="75"/>
  <c r="H2887" i="75"/>
  <c r="H3019" i="75"/>
  <c r="H2969" i="75"/>
  <c r="H3299" i="75"/>
  <c r="H2891" i="75"/>
  <c r="H3344" i="75"/>
  <c r="H3654" i="75"/>
  <c r="H3069" i="75"/>
  <c r="H3254" i="75"/>
  <c r="H3559" i="75"/>
  <c r="H3023" i="75"/>
  <c r="H2895" i="75"/>
  <c r="H3303" i="75"/>
  <c r="H3348" i="75"/>
  <c r="H3658" i="75"/>
  <c r="H2973" i="75"/>
  <c r="H3563" i="75"/>
  <c r="H3073" i="75"/>
  <c r="H3258" i="75"/>
  <c r="H3027" i="75"/>
  <c r="H3307" i="75"/>
  <c r="H3077" i="75"/>
  <c r="H3262" i="75"/>
  <c r="H3352" i="75"/>
  <c r="H3662" i="75"/>
  <c r="H2899" i="75"/>
  <c r="H2977" i="75"/>
  <c r="H3567" i="75"/>
  <c r="H3031" i="75"/>
  <c r="H3081" i="75"/>
  <c r="H3266" i="75"/>
  <c r="H3311" i="75"/>
  <c r="H2981" i="75"/>
  <c r="H3356" i="75"/>
  <c r="H3666" i="75"/>
  <c r="H3571" i="75"/>
  <c r="H2903" i="75"/>
  <c r="H16096" i="75"/>
  <c r="H16258" i="75"/>
  <c r="H16210" i="75"/>
  <c r="H3035" i="75"/>
  <c r="H2985" i="75"/>
  <c r="H3315" i="75"/>
  <c r="H2907" i="75"/>
  <c r="H3360" i="75"/>
  <c r="H3670" i="75"/>
  <c r="H3270" i="75"/>
  <c r="H3085" i="75"/>
  <c r="H3575" i="75"/>
  <c r="H3039" i="75"/>
  <c r="H2911" i="75"/>
  <c r="H3319" i="75"/>
  <c r="H3364" i="75"/>
  <c r="H3674" i="75"/>
  <c r="H3579" i="75"/>
  <c r="H3274" i="75"/>
  <c r="H2989" i="75"/>
  <c r="H3089" i="75"/>
  <c r="H2939" i="75"/>
  <c r="H3397" i="75"/>
  <c r="H3463" i="75"/>
  <c r="H3747" i="75"/>
  <c r="H3583" i="75"/>
  <c r="H3430" i="75"/>
  <c r="H16039" i="75"/>
  <c r="H2943" i="75"/>
  <c r="H3401" i="75"/>
  <c r="H3434" i="75"/>
  <c r="H3467" i="75"/>
  <c r="H3751" i="75"/>
  <c r="H3405" i="75"/>
  <c r="H3471" i="75"/>
  <c r="H3755" i="75"/>
  <c r="H2947" i="75"/>
  <c r="H3438" i="75"/>
  <c r="H3940" i="75"/>
  <c r="H3972" i="75"/>
  <c r="H3998" i="75"/>
  <c r="H3815" i="75"/>
  <c r="H3875" i="75"/>
  <c r="H3905" i="75"/>
  <c r="H3845" i="75"/>
  <c r="H3860" i="75"/>
  <c r="H3890" i="75"/>
  <c r="H3830" i="75"/>
  <c r="H3994" i="75"/>
  <c r="H3811" i="75"/>
  <c r="H3871" i="75"/>
  <c r="H3901" i="75"/>
  <c r="H3886" i="75"/>
  <c r="H3826" i="75"/>
  <c r="H3856" i="75"/>
  <c r="H3841" i="75"/>
  <c r="H3990" i="75"/>
  <c r="H3807" i="75"/>
  <c r="H3867" i="75"/>
  <c r="H3822" i="75"/>
  <c r="H3897" i="75"/>
  <c r="H3852" i="75"/>
  <c r="H3837" i="75"/>
  <c r="H3882" i="75"/>
  <c r="H4052" i="75"/>
  <c r="H4112" i="75"/>
  <c r="H4220" i="75"/>
  <c r="H4037" i="75"/>
  <c r="H4097" i="75"/>
  <c r="H4082" i="75"/>
  <c r="H4067" i="75"/>
  <c r="H4127" i="75"/>
  <c r="H4056" i="75"/>
  <c r="H4116" i="75"/>
  <c r="H4224" i="75"/>
  <c r="H4041" i="75"/>
  <c r="H4101" i="75"/>
  <c r="H4086" i="75"/>
  <c r="H4071" i="75"/>
  <c r="H4131" i="75"/>
  <c r="H4060" i="75"/>
  <c r="H4120" i="75"/>
  <c r="H4228" i="75"/>
  <c r="H4045" i="75"/>
  <c r="H4105" i="75"/>
  <c r="H4090" i="75"/>
  <c r="H4075" i="75"/>
  <c r="H4135" i="75"/>
  <c r="H4169" i="75"/>
  <c r="H4201" i="75"/>
  <c r="P29" i="14"/>
  <c r="H4249" i="75"/>
  <c r="H4310" i="75"/>
  <c r="H4448" i="75"/>
  <c r="H4280" i="75"/>
  <c r="H4295" i="75"/>
  <c r="H4325" i="75"/>
  <c r="H4265" i="75"/>
  <c r="H4340" i="75"/>
  <c r="H4355" i="75"/>
  <c r="H4314" i="75"/>
  <c r="H4269" i="75"/>
  <c r="H4452" i="75"/>
  <c r="H4284" i="75"/>
  <c r="H4299" i="75"/>
  <c r="H4329" i="75"/>
  <c r="H4359" i="75"/>
  <c r="H4344" i="75"/>
  <c r="H4318" i="75"/>
  <c r="H4348" i="75"/>
  <c r="H4363" i="75"/>
  <c r="H4273" i="75"/>
  <c r="H4288" i="75"/>
  <c r="H4303" i="75"/>
  <c r="H4456" i="75"/>
  <c r="H4333" i="75"/>
  <c r="H4383" i="75"/>
  <c r="H4368" i="75"/>
  <c r="H4461" i="75"/>
  <c r="H4425" i="75"/>
  <c r="H4503" i="75"/>
  <c r="H4531" i="75"/>
  <c r="H4545" i="75"/>
  <c r="H4517" i="75"/>
  <c r="H4499" i="75"/>
  <c r="H4527" i="75"/>
  <c r="H4541" i="75"/>
  <c r="H4513" i="75"/>
  <c r="H4495" i="75"/>
  <c r="H4523" i="75"/>
  <c r="H4509" i="75"/>
  <c r="H4537" i="75"/>
  <c r="H4604" i="75"/>
  <c r="H4562" i="75"/>
  <c r="H4590" i="75"/>
  <c r="H4576" i="75"/>
  <c r="H4608" i="75"/>
  <c r="H4566" i="75"/>
  <c r="H4594" i="75"/>
  <c r="H4580" i="75"/>
  <c r="H4612" i="75"/>
  <c r="H4570" i="75"/>
  <c r="H4598" i="75"/>
  <c r="H4584" i="75"/>
  <c r="H4616" i="75"/>
  <c r="H4574" i="75"/>
  <c r="H4602" i="75"/>
  <c r="H4588" i="75"/>
  <c r="H4649" i="75"/>
  <c r="H4677" i="75"/>
  <c r="H4663" i="75"/>
  <c r="H4635" i="75"/>
  <c r="H4653" i="75"/>
  <c r="H4681" i="75"/>
  <c r="H4639" i="75"/>
  <c r="H4667" i="75"/>
  <c r="H4657" i="75"/>
  <c r="H4685" i="75"/>
  <c r="H4671" i="75"/>
  <c r="H4643" i="75"/>
  <c r="H5434" i="75"/>
  <c r="H5443" i="75"/>
  <c r="H5444" i="75"/>
  <c r="H5451" i="75"/>
  <c r="H5460" i="75"/>
  <c r="H5469" i="75"/>
  <c r="H5478" i="75"/>
  <c r="H16077" i="75"/>
  <c r="H5619" i="75"/>
  <c r="H5828" i="75"/>
  <c r="H5813" i="75"/>
  <c r="H5824" i="75"/>
  <c r="H5809" i="75"/>
  <c r="H5820" i="75"/>
  <c r="H5805" i="75"/>
  <c r="H5861" i="75"/>
  <c r="H5876" i="75"/>
  <c r="H5865" i="75"/>
  <c r="H5880" i="75"/>
  <c r="H5869" i="75"/>
  <c r="H5884" i="75"/>
  <c r="H5873" i="75"/>
  <c r="H5888" i="75"/>
  <c r="H5934" i="75"/>
  <c r="H5919" i="75"/>
  <c r="H5938" i="75"/>
  <c r="H5923" i="75"/>
  <c r="H5942" i="75"/>
  <c r="H5927" i="75"/>
  <c r="H5946" i="75"/>
  <c r="H5931" i="75"/>
  <c r="H8515" i="75"/>
  <c r="H8286" i="75"/>
  <c r="H8647" i="75"/>
  <c r="H8290" i="75"/>
  <c r="H8625" i="75"/>
  <c r="H9021" i="75"/>
  <c r="H16057" i="75"/>
  <c r="AE22" i="37"/>
  <c r="H8691" i="75"/>
  <c r="H8735" i="75"/>
  <c r="H8340" i="75"/>
  <c r="H8384" i="75"/>
  <c r="H8428" i="75"/>
  <c r="H8912" i="75"/>
  <c r="H8713" i="75"/>
  <c r="H8934" i="75"/>
  <c r="H8406" i="75"/>
  <c r="H8669" i="75"/>
  <c r="AE26" i="37"/>
  <c r="H8366" i="75" s="1"/>
  <c r="H8344" i="75"/>
  <c r="H8388" i="75"/>
  <c r="H8432" i="75"/>
  <c r="H8916" i="75"/>
  <c r="H8410" i="75"/>
  <c r="H8938" i="75"/>
  <c r="H8415" i="75"/>
  <c r="AE31" i="37"/>
  <c r="H8371" i="75" s="1"/>
  <c r="H8921" i="75"/>
  <c r="H8349" i="75"/>
  <c r="H8437" i="75"/>
  <c r="H8393" i="75"/>
  <c r="H8943" i="75"/>
  <c r="H8419" i="75"/>
  <c r="H8353" i="75"/>
  <c r="H8441" i="75"/>
  <c r="H8397" i="75"/>
  <c r="H8925" i="75"/>
  <c r="AE35" i="37"/>
  <c r="H8375" i="75" s="1"/>
  <c r="H8947" i="75"/>
  <c r="H8423" i="75"/>
  <c r="AE39" i="37"/>
  <c r="H8889" i="75"/>
  <c r="H8929" i="75"/>
  <c r="H8357" i="75"/>
  <c r="H8445" i="75"/>
  <c r="H8401" i="75"/>
  <c r="H8951" i="75"/>
  <c r="H9193" i="75"/>
  <c r="H9206" i="75"/>
  <c r="H9201" i="75"/>
  <c r="H9188" i="75"/>
  <c r="H9197" i="75"/>
  <c r="H9184" i="75"/>
  <c r="H16275" i="75"/>
  <c r="H9422" i="75"/>
  <c r="H9594" i="75"/>
  <c r="H9591" i="75"/>
  <c r="H9710" i="75"/>
  <c r="H9784" i="75"/>
  <c r="H9844" i="75"/>
  <c r="H9904" i="75"/>
  <c r="H9964" i="75"/>
  <c r="H10024" i="75"/>
  <c r="H10204" i="75"/>
  <c r="H9706" i="75"/>
  <c r="H9780" i="75"/>
  <c r="H9840" i="75"/>
  <c r="H9900" i="75"/>
  <c r="H9960" i="75"/>
  <c r="H10020" i="75"/>
  <c r="H10200" i="75"/>
  <c r="H9702" i="75"/>
  <c r="H9776" i="75"/>
  <c r="H9836" i="75"/>
  <c r="H9896" i="75"/>
  <c r="H9956" i="75"/>
  <c r="H10016" i="75"/>
  <c r="H10196" i="75"/>
  <c r="H9698" i="75"/>
  <c r="H9772" i="75"/>
  <c r="H9832" i="75"/>
  <c r="H9892" i="75"/>
  <c r="H9952" i="75"/>
  <c r="H10012" i="75"/>
  <c r="H10192" i="75"/>
  <c r="H9694" i="75"/>
  <c r="H9768" i="75"/>
  <c r="H9828" i="75"/>
  <c r="H9888" i="75"/>
  <c r="H9948" i="75"/>
  <c r="H10008" i="75"/>
  <c r="H10188" i="75"/>
  <c r="H9690" i="75"/>
  <c r="H9764" i="75"/>
  <c r="H9824" i="75"/>
  <c r="H9884" i="75"/>
  <c r="H9944" i="75"/>
  <c r="H10004" i="75"/>
  <c r="H10184" i="75"/>
  <c r="H9686" i="75"/>
  <c r="H9760" i="75"/>
  <c r="H9820" i="75"/>
  <c r="H9880" i="75"/>
  <c r="H9940" i="75"/>
  <c r="H10000" i="75"/>
  <c r="H10180" i="75"/>
  <c r="H9682" i="75"/>
  <c r="H9756" i="75"/>
  <c r="H9816" i="75"/>
  <c r="H9876" i="75"/>
  <c r="H9936" i="75"/>
  <c r="H9996" i="75"/>
  <c r="H10176" i="75"/>
  <c r="H9678" i="75"/>
  <c r="H9752" i="75"/>
  <c r="H9812" i="75"/>
  <c r="H9872" i="75"/>
  <c r="H9932" i="75"/>
  <c r="H9992" i="75"/>
  <c r="H10172" i="75"/>
  <c r="H9674" i="75"/>
  <c r="H9748" i="75"/>
  <c r="H9808" i="75"/>
  <c r="H9868" i="75"/>
  <c r="H9928" i="75"/>
  <c r="H9988" i="75"/>
  <c r="H10168" i="75"/>
  <c r="H9670" i="75"/>
  <c r="H9744" i="75"/>
  <c r="H9804" i="75"/>
  <c r="H9864" i="75"/>
  <c r="H9924" i="75"/>
  <c r="H9984" i="75"/>
  <c r="H10164" i="75"/>
  <c r="H9666" i="75"/>
  <c r="H9740" i="75"/>
  <c r="H9800" i="75"/>
  <c r="H9860" i="75"/>
  <c r="H9920" i="75"/>
  <c r="H9980" i="75"/>
  <c r="H10160" i="75"/>
  <c r="H9662" i="75"/>
  <c r="H9736" i="75"/>
  <c r="H9796" i="75"/>
  <c r="H9856" i="75"/>
  <c r="H9916" i="75"/>
  <c r="H9976" i="75"/>
  <c r="H10156" i="75"/>
  <c r="H9658" i="75"/>
  <c r="H9732" i="75"/>
  <c r="H9792" i="75"/>
  <c r="H9852" i="75"/>
  <c r="H9912" i="75"/>
  <c r="H9972" i="75"/>
  <c r="H10152" i="75"/>
  <c r="H9654" i="75"/>
  <c r="H9728" i="75"/>
  <c r="H9788" i="75"/>
  <c r="H9848" i="75"/>
  <c r="H9908" i="75"/>
  <c r="H9968" i="75"/>
  <c r="H10148" i="75"/>
  <c r="H10269" i="75"/>
  <c r="H10343" i="75"/>
  <c r="H10403" i="75"/>
  <c r="H10463" i="75"/>
  <c r="H10523" i="75"/>
  <c r="H10583" i="75"/>
  <c r="H10763" i="75"/>
  <c r="H10273" i="75"/>
  <c r="H10347" i="75"/>
  <c r="H10407" i="75"/>
  <c r="H10467" i="75"/>
  <c r="H10527" i="75"/>
  <c r="H10587" i="75"/>
  <c r="H10767" i="75"/>
  <c r="H10277" i="75"/>
  <c r="H10351" i="75"/>
  <c r="H10411" i="75"/>
  <c r="H10471" i="75"/>
  <c r="H10771" i="75"/>
  <c r="H10531" i="75"/>
  <c r="H10591" i="75"/>
  <c r="H10281" i="75"/>
  <c r="H10355" i="75"/>
  <c r="H10415" i="75"/>
  <c r="H10475" i="75"/>
  <c r="H10775" i="75"/>
  <c r="H10595" i="75"/>
  <c r="H10535" i="75"/>
  <c r="H10285" i="75"/>
  <c r="H10359" i="75"/>
  <c r="H10419" i="75"/>
  <c r="H10479" i="75"/>
  <c r="H10539" i="75"/>
  <c r="H10599" i="75"/>
  <c r="H10779" i="75"/>
  <c r="H10289" i="75"/>
  <c r="H10363" i="75"/>
  <c r="H10423" i="75"/>
  <c r="H10543" i="75"/>
  <c r="H10603" i="75"/>
  <c r="H10483" i="75"/>
  <c r="H10783" i="75"/>
  <c r="H10293" i="75"/>
  <c r="H10367" i="75"/>
  <c r="H10427" i="75"/>
  <c r="H10787" i="75"/>
  <c r="H10547" i="75"/>
  <c r="H10487" i="75"/>
  <c r="H10607" i="75"/>
  <c r="H10297" i="75"/>
  <c r="H10371" i="75"/>
  <c r="H10431" i="75"/>
  <c r="H10491" i="75"/>
  <c r="H10791" i="75"/>
  <c r="H10611" i="75"/>
  <c r="H10551" i="75"/>
  <c r="H10301" i="75"/>
  <c r="H10375" i="75"/>
  <c r="H10435" i="75"/>
  <c r="H10555" i="75"/>
  <c r="H10495" i="75"/>
  <c r="H10615" i="75"/>
  <c r="H10795" i="75"/>
  <c r="H10305" i="75"/>
  <c r="H10379" i="75"/>
  <c r="H10439" i="75"/>
  <c r="H10559" i="75"/>
  <c r="H10619" i="75"/>
  <c r="H10499" i="75"/>
  <c r="H10799" i="75"/>
  <c r="H10309" i="75"/>
  <c r="H10383" i="75"/>
  <c r="H10443" i="75"/>
  <c r="H10803" i="75"/>
  <c r="H10563" i="75"/>
  <c r="H10503" i="75"/>
  <c r="H10623" i="75"/>
  <c r="H10313" i="75"/>
  <c r="H10387" i="75"/>
  <c r="H10447" i="75"/>
  <c r="H10507" i="75"/>
  <c r="H10807" i="75"/>
  <c r="H10627" i="75"/>
  <c r="H10567" i="75"/>
  <c r="H10317" i="75"/>
  <c r="H10391" i="75"/>
  <c r="H10451" i="75"/>
  <c r="H10631" i="75"/>
  <c r="H10511" i="75"/>
  <c r="H10571" i="75"/>
  <c r="H10811" i="75"/>
  <c r="H10321" i="75"/>
  <c r="H10395" i="75"/>
  <c r="H10455" i="75"/>
  <c r="H10515" i="75"/>
  <c r="H10815" i="75"/>
  <c r="H10575" i="75"/>
  <c r="H10635" i="75"/>
  <c r="H10325" i="75"/>
  <c r="H10399" i="75"/>
  <c r="H10459" i="75"/>
  <c r="H10579" i="75"/>
  <c r="H10819" i="75"/>
  <c r="H10639" i="75"/>
  <c r="H10519" i="75"/>
  <c r="H10959" i="75"/>
  <c r="H11019" i="75"/>
  <c r="H11079" i="75"/>
  <c r="H10885" i="75"/>
  <c r="H11199" i="75"/>
  <c r="H11379" i="75"/>
  <c r="H11139" i="75"/>
  <c r="H10963" i="75"/>
  <c r="H11023" i="75"/>
  <c r="H11083" i="75"/>
  <c r="H11143" i="75"/>
  <c r="H11203" i="75"/>
  <c r="H11383" i="75"/>
  <c r="H10889" i="75"/>
  <c r="H10967" i="75"/>
  <c r="H11027" i="75"/>
  <c r="H11087" i="75"/>
  <c r="H10893" i="75"/>
  <c r="H11207" i="75"/>
  <c r="H11387" i="75"/>
  <c r="H11147" i="75"/>
  <c r="H10971" i="75"/>
  <c r="H11031" i="75"/>
  <c r="H11091" i="75"/>
  <c r="H11211" i="75"/>
  <c r="H11391" i="75"/>
  <c r="H10897" i="75"/>
  <c r="H11151" i="75"/>
  <c r="H10975" i="75"/>
  <c r="H11035" i="75"/>
  <c r="H11095" i="75"/>
  <c r="H10901" i="75"/>
  <c r="H11215" i="75"/>
  <c r="H11395" i="75"/>
  <c r="H11155" i="75"/>
  <c r="H10979" i="75"/>
  <c r="H11039" i="75"/>
  <c r="H11099" i="75"/>
  <c r="H11159" i="75"/>
  <c r="H11219" i="75"/>
  <c r="H11399" i="75"/>
  <c r="H10905" i="75"/>
  <c r="H10983" i="75"/>
  <c r="H11043" i="75"/>
  <c r="H11103" i="75"/>
  <c r="H10909" i="75"/>
  <c r="H11223" i="75"/>
  <c r="H11403" i="75"/>
  <c r="H11163" i="75"/>
  <c r="H10987" i="75"/>
  <c r="H11047" i="75"/>
  <c r="H11107" i="75"/>
  <c r="H11227" i="75"/>
  <c r="H11407" i="75"/>
  <c r="H10913" i="75"/>
  <c r="H11167" i="75"/>
  <c r="H10991" i="75"/>
  <c r="H11051" i="75"/>
  <c r="H11111" i="75"/>
  <c r="H10917" i="75"/>
  <c r="H11231" i="75"/>
  <c r="H11411" i="75"/>
  <c r="H11171" i="75"/>
  <c r="H10995" i="75"/>
  <c r="H11055" i="75"/>
  <c r="H11115" i="75"/>
  <c r="H11175" i="75"/>
  <c r="H11235" i="75"/>
  <c r="H11415" i="75"/>
  <c r="H10921" i="75"/>
  <c r="H10999" i="75"/>
  <c r="H11059" i="75"/>
  <c r="H10925" i="75"/>
  <c r="H11179" i="75"/>
  <c r="H11239" i="75"/>
  <c r="H11419" i="75"/>
  <c r="H11119" i="75"/>
  <c r="H11003" i="75"/>
  <c r="H11063" i="75"/>
  <c r="H11183" i="75"/>
  <c r="H11243" i="75"/>
  <c r="H11423" i="75"/>
  <c r="H11123" i="75"/>
  <c r="H10929" i="75"/>
  <c r="H11007" i="75"/>
  <c r="H11067" i="75"/>
  <c r="H10933" i="75"/>
  <c r="H11127" i="75"/>
  <c r="H11187" i="75"/>
  <c r="H11247" i="75"/>
  <c r="H11427" i="75"/>
  <c r="H11011" i="75"/>
  <c r="H11071" i="75"/>
  <c r="H11191" i="75"/>
  <c r="H11251" i="75"/>
  <c r="H11431" i="75"/>
  <c r="H10937" i="75"/>
  <c r="H11131" i="75"/>
  <c r="H11015" i="75"/>
  <c r="H11075" i="75"/>
  <c r="H10941" i="75"/>
  <c r="H11195" i="75"/>
  <c r="H11255" i="75"/>
  <c r="H11435" i="75"/>
  <c r="H11135" i="75"/>
  <c r="H16109" i="75"/>
  <c r="H11503" i="75"/>
  <c r="H11651" i="75"/>
  <c r="H11622" i="75"/>
  <c r="H16121" i="75"/>
  <c r="H11499" i="75"/>
  <c r="H16122" i="75"/>
  <c r="H11683" i="75"/>
  <c r="H16110" i="75"/>
  <c r="H11687" i="75"/>
  <c r="H11835" i="75"/>
  <c r="H11806" i="75"/>
  <c r="H16114" i="75"/>
  <c r="H11866" i="75"/>
  <c r="H16126" i="75"/>
  <c r="H11870" i="75"/>
  <c r="H12264" i="75"/>
  <c r="H12058" i="75"/>
  <c r="H12235" i="75"/>
  <c r="H16145" i="75"/>
  <c r="H12054" i="75"/>
  <c r="H16133" i="75"/>
  <c r="H12050" i="75"/>
  <c r="H16140" i="75"/>
  <c r="H12364" i="75"/>
  <c r="H12297" i="75"/>
  <c r="H12393" i="75"/>
  <c r="H16152" i="75"/>
  <c r="H12301" i="75"/>
  <c r="H16164" i="75"/>
  <c r="H12305" i="75"/>
  <c r="H16141" i="75"/>
  <c r="H12542" i="75"/>
  <c r="H12609" i="75"/>
  <c r="H12638" i="75"/>
  <c r="H16153" i="75"/>
  <c r="H12546" i="75"/>
  <c r="H16165" i="75"/>
  <c r="H12550" i="75"/>
  <c r="H16171" i="75"/>
  <c r="H12789" i="75"/>
  <c r="H16176" i="75"/>
  <c r="H12794" i="75"/>
  <c r="H13031" i="75"/>
  <c r="AA26" i="69"/>
  <c r="H13824" i="75"/>
  <c r="H14314" i="75"/>
  <c r="H14275" i="75"/>
  <c r="H14288" i="75"/>
  <c r="H14301" i="75"/>
  <c r="H14378" i="75"/>
  <c r="H14377" i="75"/>
  <c r="H15845" i="75"/>
  <c r="H14430" i="75"/>
  <c r="H14526" i="75"/>
  <c r="H15841" i="75"/>
  <c r="H14426" i="75"/>
  <c r="H14522" i="75"/>
  <c r="H15837" i="75"/>
  <c r="H14422" i="75"/>
  <c r="H14518" i="75"/>
  <c r="H15833" i="75"/>
  <c r="H14418" i="75"/>
  <c r="H14514" i="75"/>
  <c r="H15829" i="75"/>
  <c r="H14414" i="75"/>
  <c r="H14510" i="75"/>
  <c r="H15825" i="75"/>
  <c r="H14410" i="75"/>
  <c r="H14506" i="75"/>
  <c r="H15821" i="75"/>
  <c r="H14406" i="75"/>
  <c r="H14502" i="75"/>
  <c r="H15817" i="75"/>
  <c r="H14402" i="75"/>
  <c r="H14498" i="75"/>
  <c r="H15813" i="75"/>
  <c r="H14398" i="75"/>
  <c r="H14494" i="75"/>
  <c r="H15809" i="75"/>
  <c r="H14394" i="75"/>
  <c r="H14490" i="75"/>
  <c r="H15805" i="75"/>
  <c r="H14390" i="75"/>
  <c r="H14486" i="75"/>
  <c r="H15799" i="75"/>
  <c r="H14384" i="75"/>
  <c r="H14480" i="75"/>
  <c r="H14572" i="75"/>
  <c r="H14669" i="75"/>
  <c r="H14475" i="75"/>
  <c r="H14471" i="75"/>
  <c r="H14624" i="75"/>
  <c r="H14609" i="75"/>
  <c r="H14459" i="75"/>
  <c r="H14553" i="75"/>
  <c r="H14658" i="75"/>
  <c r="H14643" i="75"/>
  <c r="H14793" i="75"/>
  <c r="H14863" i="75"/>
  <c r="H14853" i="75"/>
  <c r="Q21" i="73"/>
  <c r="H14806" i="75"/>
  <c r="H14994" i="75"/>
  <c r="H384" i="75"/>
  <c r="H353" i="75"/>
  <c r="H345" i="75"/>
  <c r="H337" i="75"/>
  <c r="H329" i="75"/>
  <c r="H321" i="75"/>
  <c r="H305" i="75"/>
  <c r="H297" i="75"/>
  <c r="H273" i="75"/>
  <c r="H265" i="75"/>
  <c r="H257" i="75"/>
  <c r="H576" i="75"/>
  <c r="H568" i="75"/>
  <c r="H560" i="75"/>
  <c r="H552" i="75"/>
  <c r="H536" i="75"/>
  <c r="H528" i="75"/>
  <c r="H496" i="75"/>
  <c r="H488" i="75"/>
  <c r="H480" i="75"/>
  <c r="H472" i="75"/>
  <c r="H624" i="75"/>
  <c r="H632" i="75"/>
  <c r="H651" i="75"/>
  <c r="H659" i="75"/>
  <c r="H400" i="75"/>
  <c r="H427" i="75"/>
  <c r="H435" i="75"/>
  <c r="H876" i="75"/>
  <c r="H868" i="75"/>
  <c r="H848" i="75"/>
  <c r="H840" i="75"/>
  <c r="H789" i="75"/>
  <c r="H765" i="75"/>
  <c r="H757" i="75"/>
  <c r="H749" i="75"/>
  <c r="H741" i="75"/>
  <c r="H712" i="75"/>
  <c r="H696" i="75"/>
  <c r="H680" i="75"/>
  <c r="H13820" i="75"/>
  <c r="H14310" i="75"/>
  <c r="H14271" i="75"/>
  <c r="H14284" i="75"/>
  <c r="H14297" i="75"/>
  <c r="H5932" i="75"/>
  <c r="H5952" i="75"/>
  <c r="H5917" i="75"/>
  <c r="H2938" i="75"/>
  <c r="H3323" i="75"/>
  <c r="H3429" i="75"/>
  <c r="H3538" i="75"/>
  <c r="H15942" i="75"/>
  <c r="H235" i="75"/>
  <c r="H16102" i="75"/>
  <c r="H15957" i="75"/>
  <c r="H16085" i="75"/>
  <c r="H16196" i="75"/>
  <c r="H16244" i="75"/>
  <c r="H310" i="75"/>
  <c r="H338" i="75"/>
  <c r="H259" i="75"/>
  <c r="H16086" i="75"/>
  <c r="H16197" i="75"/>
  <c r="H16245" i="75"/>
  <c r="H530" i="75"/>
  <c r="H558" i="75"/>
  <c r="H479" i="75"/>
  <c r="H766" i="75"/>
  <c r="H794" i="75"/>
  <c r="H850" i="75"/>
  <c r="H878" i="75"/>
  <c r="H715" i="75"/>
  <c r="H701" i="75"/>
  <c r="H1741" i="75"/>
  <c r="H978" i="75"/>
  <c r="H1156" i="75"/>
  <c r="H1341" i="75"/>
  <c r="H1386" i="75"/>
  <c r="H1646" i="75"/>
  <c r="H1056" i="75"/>
  <c r="H1431" i="75"/>
  <c r="H1106" i="75"/>
  <c r="P44" i="9"/>
  <c r="H16262" i="75" s="1"/>
  <c r="H14548" i="75"/>
  <c r="H14653" i="75"/>
  <c r="H14638" i="75"/>
  <c r="P30" i="6"/>
  <c r="H262" i="75"/>
  <c r="H327" i="75"/>
  <c r="H355" i="75"/>
  <c r="H16084" i="75"/>
  <c r="H16195" i="75"/>
  <c r="H16243" i="75"/>
  <c r="H694" i="75"/>
  <c r="H759" i="75"/>
  <c r="H787" i="75"/>
  <c r="H843" i="75"/>
  <c r="H871" i="75"/>
  <c r="H702" i="75"/>
  <c r="H767" i="75"/>
  <c r="H795" i="75"/>
  <c r="H851" i="75"/>
  <c r="H879" i="75"/>
  <c r="H1744" i="75"/>
  <c r="H1389" i="75"/>
  <c r="H1649" i="75"/>
  <c r="H1059" i="75"/>
  <c r="H1434" i="75"/>
  <c r="H1109" i="75"/>
  <c r="H981" i="75"/>
  <c r="H1159" i="75"/>
  <c r="H1344" i="75"/>
  <c r="H1636" i="75"/>
  <c r="H1731" i="75"/>
  <c r="H1046" i="75"/>
  <c r="H1421" i="75"/>
  <c r="H1096" i="75"/>
  <c r="H968" i="75"/>
  <c r="H1146" i="75"/>
  <c r="H1331" i="75"/>
  <c r="H1376" i="75"/>
  <c r="H16091" i="75"/>
  <c r="H16205" i="75"/>
  <c r="H16253" i="75"/>
  <c r="H1720" i="75"/>
  <c r="H1365" i="75"/>
  <c r="H1625" i="75"/>
  <c r="H1035" i="75"/>
  <c r="H1410" i="75"/>
  <c r="H1085" i="75"/>
  <c r="H957" i="75"/>
  <c r="H1135" i="75"/>
  <c r="H1320" i="75"/>
  <c r="H1708" i="75"/>
  <c r="H1353" i="75"/>
  <c r="H1023" i="75"/>
  <c r="H1398" i="75"/>
  <c r="H1073" i="75"/>
  <c r="H1613" i="75"/>
  <c r="H945" i="75"/>
  <c r="H1123" i="75"/>
  <c r="H1308" i="75"/>
  <c r="H16029" i="75"/>
  <c r="H1823" i="75"/>
  <c r="H1506" i="75"/>
  <c r="H1015" i="75"/>
  <c r="H1539" i="75"/>
  <c r="H1473" i="75"/>
  <c r="H1809" i="75"/>
  <c r="H1459" i="75"/>
  <c r="H1492" i="75"/>
  <c r="H1001" i="75"/>
  <c r="H1525" i="75"/>
  <c r="H2758" i="75"/>
  <c r="H2408" i="75"/>
  <c r="H2441" i="75"/>
  <c r="H1950" i="75"/>
  <c r="H2474" i="75"/>
  <c r="H2036" i="75"/>
  <c r="H2671" i="75"/>
  <c r="H1908" i="75"/>
  <c r="H2086" i="75"/>
  <c r="H2316" i="75"/>
  <c r="H2576" i="75"/>
  <c r="H1986" i="75"/>
  <c r="H2271" i="75"/>
  <c r="H2361" i="75"/>
  <c r="H2048" i="75"/>
  <c r="H2683" i="75"/>
  <c r="H1920" i="75"/>
  <c r="H2098" i="75"/>
  <c r="H2328" i="75"/>
  <c r="H2588" i="75"/>
  <c r="H1998" i="75"/>
  <c r="H2283" i="75"/>
  <c r="H2373" i="75"/>
  <c r="H2060" i="75"/>
  <c r="H2695" i="75"/>
  <c r="H1932" i="75"/>
  <c r="H2110" i="75"/>
  <c r="H2295" i="75"/>
  <c r="H2385" i="75"/>
  <c r="H2600" i="75"/>
  <c r="H2010" i="75"/>
  <c r="H2340" i="75"/>
  <c r="H2072" i="75"/>
  <c r="H2707" i="75"/>
  <c r="H1944" i="75"/>
  <c r="H2122" i="75"/>
  <c r="H2307" i="75"/>
  <c r="H2397" i="75"/>
  <c r="H2612" i="75"/>
  <c r="H2022" i="75"/>
  <c r="H2352" i="75"/>
  <c r="H16035" i="75"/>
  <c r="H2788" i="75"/>
  <c r="H2471" i="75"/>
  <c r="H1980" i="75"/>
  <c r="H2438" i="75"/>
  <c r="H2504" i="75"/>
  <c r="H2921" i="75"/>
  <c r="H3412" i="75"/>
  <c r="H3729" i="75"/>
  <c r="H3445" i="75"/>
  <c r="H3379" i="75"/>
  <c r="H3424" i="75"/>
  <c r="H3741" i="75"/>
  <c r="H2933" i="75"/>
  <c r="H3457" i="75"/>
  <c r="H3391" i="75"/>
  <c r="H2962" i="75"/>
  <c r="H2884" i="75"/>
  <c r="H3012" i="75"/>
  <c r="H3552" i="75"/>
  <c r="H3292" i="75"/>
  <c r="H3062" i="75"/>
  <c r="H3647" i="75"/>
  <c r="H3247" i="75"/>
  <c r="H3337" i="75"/>
  <c r="H2978" i="75"/>
  <c r="H2900" i="75"/>
  <c r="H3028" i="75"/>
  <c r="H3568" i="75"/>
  <c r="H3308" i="75"/>
  <c r="H3263" i="75"/>
  <c r="H3663" i="75"/>
  <c r="H3078" i="75"/>
  <c r="H3353" i="75"/>
  <c r="H2990" i="75"/>
  <c r="H3580" i="75"/>
  <c r="H2912" i="75"/>
  <c r="H3040" i="75"/>
  <c r="H3320" i="75"/>
  <c r="H3090" i="75"/>
  <c r="H3365" i="75"/>
  <c r="H3275" i="75"/>
  <c r="H3675" i="75"/>
  <c r="H3859" i="75"/>
  <c r="H3844" i="75"/>
  <c r="H3889" i="75"/>
  <c r="H3997" i="75"/>
  <c r="H3829" i="75"/>
  <c r="H3874" i="75"/>
  <c r="H3814" i="75"/>
  <c r="H3904" i="75"/>
  <c r="H4072" i="75"/>
  <c r="H4132" i="75"/>
  <c r="H4057" i="75"/>
  <c r="H4117" i="75"/>
  <c r="H4225" i="75"/>
  <c r="H4042" i="75"/>
  <c r="H4102" i="75"/>
  <c r="H4087" i="75"/>
  <c r="H4270" i="75"/>
  <c r="H4330" i="75"/>
  <c r="H4453" i="75"/>
  <c r="H4285" i="75"/>
  <c r="H4300" i="75"/>
  <c r="H4315" i="75"/>
  <c r="H4345" i="75"/>
  <c r="H4360" i="75"/>
  <c r="H4274" i="75"/>
  <c r="H4334" i="75"/>
  <c r="H4457" i="75"/>
  <c r="H4289" i="75"/>
  <c r="H4304" i="75"/>
  <c r="H4349" i="75"/>
  <c r="H4364" i="75"/>
  <c r="H4319" i="75"/>
  <c r="H4398" i="75"/>
  <c r="H4430" i="75"/>
  <c r="H4544" i="75"/>
  <c r="H4530" i="75"/>
  <c r="H4516" i="75"/>
  <c r="H4502" i="75"/>
  <c r="H4498" i="75"/>
  <c r="H4526" i="75"/>
  <c r="H4540" i="75"/>
  <c r="H4512" i="75"/>
  <c r="H4536" i="75"/>
  <c r="H4494" i="75"/>
  <c r="H4508" i="75"/>
  <c r="H4522" i="75"/>
  <c r="H4577" i="75"/>
  <c r="H4605" i="75"/>
  <c r="H4563" i="75"/>
  <c r="H4548" i="75"/>
  <c r="H4591" i="75"/>
  <c r="H4581" i="75"/>
  <c r="H4595" i="75"/>
  <c r="H4567" i="75"/>
  <c r="H4609" i="75"/>
  <c r="H4585" i="75"/>
  <c r="H4613" i="75"/>
  <c r="H4571" i="75"/>
  <c r="H4599" i="75"/>
  <c r="H4589" i="75"/>
  <c r="H4603" i="75"/>
  <c r="H4575" i="75"/>
  <c r="H4617" i="75"/>
  <c r="H4650" i="75"/>
  <c r="H4678" i="75"/>
  <c r="H4636" i="75"/>
  <c r="H4664" i="75"/>
  <c r="H4654" i="75"/>
  <c r="H4682" i="75"/>
  <c r="H4668" i="75"/>
  <c r="H4640" i="75"/>
  <c r="H4658" i="75"/>
  <c r="H4686" i="75"/>
  <c r="H4644" i="75"/>
  <c r="H4672" i="75"/>
  <c r="H5433" i="75"/>
  <c r="H5442" i="75"/>
  <c r="H5461" i="75"/>
  <c r="H5462" i="75"/>
  <c r="H5452" i="75"/>
  <c r="H5470" i="75"/>
  <c r="H5479" i="75"/>
  <c r="H5480" i="75"/>
  <c r="H16220" i="75"/>
  <c r="H5510" i="75"/>
  <c r="H16221" i="75"/>
  <c r="H5547" i="75"/>
  <c r="H16222" i="75"/>
  <c r="H5584" i="75"/>
  <c r="H5802" i="75"/>
  <c r="H5817" i="75"/>
  <c r="H5827" i="75"/>
  <c r="H5812" i="75"/>
  <c r="H5823" i="75"/>
  <c r="H5808" i="75"/>
  <c r="H5819" i="75"/>
  <c r="H5804" i="75"/>
  <c r="H5877" i="75"/>
  <c r="H5862" i="75"/>
  <c r="H5881" i="75"/>
  <c r="H5866" i="75"/>
  <c r="H5885" i="75"/>
  <c r="H5870" i="75"/>
  <c r="H5920" i="75"/>
  <c r="H5935" i="75"/>
  <c r="H5924" i="75"/>
  <c r="H5939" i="75"/>
  <c r="H5928" i="75"/>
  <c r="H5943" i="75"/>
  <c r="H8479" i="75"/>
  <c r="H8296" i="75"/>
  <c r="H8457" i="75"/>
  <c r="H8306" i="75"/>
  <c r="H8963" i="75"/>
  <c r="AE23" i="37"/>
  <c r="H8363" i="75" s="1"/>
  <c r="H8407" i="75"/>
  <c r="H8913" i="75"/>
  <c r="H8341" i="75"/>
  <c r="H8429" i="75"/>
  <c r="H8385" i="75"/>
  <c r="H8935" i="75"/>
  <c r="H8411" i="75"/>
  <c r="H8345" i="75"/>
  <c r="H8433" i="75"/>
  <c r="AE27" i="37"/>
  <c r="H8367" i="75" s="1"/>
  <c r="H8389" i="75"/>
  <c r="H8917" i="75"/>
  <c r="H8939" i="75"/>
  <c r="H8416" i="75"/>
  <c r="AE32" i="37"/>
  <c r="H8372" i="75" s="1"/>
  <c r="H8394" i="75"/>
  <c r="H8944" i="75"/>
  <c r="H8922" i="75"/>
  <c r="H8350" i="75"/>
  <c r="H8438" i="75"/>
  <c r="H8420" i="75"/>
  <c r="H8948" i="75"/>
  <c r="H8354" i="75"/>
  <c r="H8442" i="75"/>
  <c r="H8845" i="75"/>
  <c r="H8398" i="75"/>
  <c r="H8926" i="75"/>
  <c r="AE36" i="37"/>
  <c r="H8823" i="75"/>
  <c r="H8424" i="75"/>
  <c r="AE40" i="37"/>
  <c r="H8380" i="75" s="1"/>
  <c r="H8402" i="75"/>
  <c r="H8952" i="75"/>
  <c r="H8930" i="75"/>
  <c r="H8358" i="75"/>
  <c r="H8446" i="75"/>
  <c r="H9205" i="75"/>
  <c r="H9192" i="75"/>
  <c r="H9187" i="75"/>
  <c r="H9200" i="75"/>
  <c r="H9217" i="75"/>
  <c r="H9183" i="75"/>
  <c r="H9196" i="75"/>
  <c r="H9208" i="75"/>
  <c r="H9418" i="75"/>
  <c r="E9418" i="75" s="1"/>
  <c r="H9633" i="75"/>
  <c r="H9636" i="75"/>
  <c r="H9709" i="75"/>
  <c r="H9783" i="75"/>
  <c r="H9843" i="75"/>
  <c r="H9903" i="75"/>
  <c r="H9963" i="75"/>
  <c r="H10023" i="75"/>
  <c r="H10203" i="75"/>
  <c r="H9705" i="75"/>
  <c r="H9779" i="75"/>
  <c r="H9839" i="75"/>
  <c r="H9899" i="75"/>
  <c r="H9959" i="75"/>
  <c r="H10019" i="75"/>
  <c r="H10199" i="75"/>
  <c r="H9701" i="75"/>
  <c r="H9775" i="75"/>
  <c r="H9835" i="75"/>
  <c r="H9895" i="75"/>
  <c r="H9955" i="75"/>
  <c r="H10015" i="75"/>
  <c r="H10195" i="75"/>
  <c r="H9697" i="75"/>
  <c r="H9771" i="75"/>
  <c r="H9831" i="75"/>
  <c r="H9891" i="75"/>
  <c r="H9951" i="75"/>
  <c r="H10011" i="75"/>
  <c r="H10191" i="75"/>
  <c r="H9693" i="75"/>
  <c r="H9767" i="75"/>
  <c r="H9827" i="75"/>
  <c r="H9887" i="75"/>
  <c r="H9947" i="75"/>
  <c r="H10007" i="75"/>
  <c r="H10187" i="75"/>
  <c r="H9689" i="75"/>
  <c r="H9763" i="75"/>
  <c r="H9823" i="75"/>
  <c r="H9883" i="75"/>
  <c r="H9943" i="75"/>
  <c r="H10003" i="75"/>
  <c r="H10183" i="75"/>
  <c r="H9685" i="75"/>
  <c r="H9759" i="75"/>
  <c r="H9819" i="75"/>
  <c r="H9879" i="75"/>
  <c r="H9939" i="75"/>
  <c r="H9999" i="75"/>
  <c r="H10179" i="75"/>
  <c r="H9681" i="75"/>
  <c r="H9755" i="75"/>
  <c r="H9815" i="75"/>
  <c r="H9875" i="75"/>
  <c r="H9935" i="75"/>
  <c r="H9995" i="75"/>
  <c r="H10175" i="75"/>
  <c r="H9677" i="75"/>
  <c r="H9751" i="75"/>
  <c r="H9811" i="75"/>
  <c r="H9871" i="75"/>
  <c r="H9931" i="75"/>
  <c r="H9991" i="75"/>
  <c r="H10171" i="75"/>
  <c r="H9673" i="75"/>
  <c r="H9747" i="75"/>
  <c r="H9807" i="75"/>
  <c r="H9867" i="75"/>
  <c r="H9927" i="75"/>
  <c r="H9987" i="75"/>
  <c r="H10167" i="75"/>
  <c r="H9669" i="75"/>
  <c r="H9743" i="75"/>
  <c r="H9803" i="75"/>
  <c r="H9863" i="75"/>
  <c r="H9923" i="75"/>
  <c r="H9983" i="75"/>
  <c r="H10163" i="75"/>
  <c r="H9665" i="75"/>
  <c r="H9739" i="75"/>
  <c r="H9799" i="75"/>
  <c r="H9859" i="75"/>
  <c r="H9919" i="75"/>
  <c r="H9979" i="75"/>
  <c r="H10159" i="75"/>
  <c r="H9661" i="75"/>
  <c r="H9735" i="75"/>
  <c r="H9795" i="75"/>
  <c r="H9855" i="75"/>
  <c r="H9915" i="75"/>
  <c r="H9975" i="75"/>
  <c r="H10155" i="75"/>
  <c r="H9657" i="75"/>
  <c r="H9731" i="75"/>
  <c r="H9791" i="75"/>
  <c r="H9851" i="75"/>
  <c r="H9911" i="75"/>
  <c r="H9971" i="75"/>
  <c r="H10151" i="75"/>
  <c r="H9653" i="75"/>
  <c r="H9727" i="75"/>
  <c r="H9787" i="75"/>
  <c r="H9847" i="75"/>
  <c r="H9907" i="75"/>
  <c r="H9967" i="75"/>
  <c r="H10147" i="75"/>
  <c r="H10270" i="75"/>
  <c r="H10344" i="75"/>
  <c r="H10404" i="75"/>
  <c r="H10464" i="75"/>
  <c r="H10524" i="75"/>
  <c r="H10584" i="75"/>
  <c r="H10764" i="75"/>
  <c r="H10274" i="75"/>
  <c r="H10348" i="75"/>
  <c r="H10408" i="75"/>
  <c r="H10468" i="75"/>
  <c r="H10528" i="75"/>
  <c r="H10588" i="75"/>
  <c r="H10768" i="75"/>
  <c r="H10278" i="75"/>
  <c r="H10352" i="75"/>
  <c r="H10412" i="75"/>
  <c r="H10472" i="75"/>
  <c r="H10532" i="75"/>
  <c r="H10592" i="75"/>
  <c r="H10772" i="75"/>
  <c r="H10282" i="75"/>
  <c r="H10356" i="75"/>
  <c r="H10416" i="75"/>
  <c r="H10476" i="75"/>
  <c r="H10536" i="75"/>
  <c r="H10776" i="75"/>
  <c r="H10596" i="75"/>
  <c r="H10286" i="75"/>
  <c r="H10360" i="75"/>
  <c r="H10420" i="75"/>
  <c r="H10480" i="75"/>
  <c r="H10540" i="75"/>
  <c r="H10600" i="75"/>
  <c r="H10780" i="75"/>
  <c r="H10290" i="75"/>
  <c r="H10364" i="75"/>
  <c r="H10424" i="75"/>
  <c r="H10484" i="75"/>
  <c r="H10544" i="75"/>
  <c r="H10604" i="75"/>
  <c r="H10784" i="75"/>
  <c r="H10294" i="75"/>
  <c r="H10368" i="75"/>
  <c r="H10428" i="75"/>
  <c r="H10488" i="75"/>
  <c r="H10548" i="75"/>
  <c r="H10608" i="75"/>
  <c r="H10788" i="75"/>
  <c r="H10298" i="75"/>
  <c r="H10372" i="75"/>
  <c r="H10432" i="75"/>
  <c r="H10492" i="75"/>
  <c r="H10552" i="75"/>
  <c r="H10792" i="75"/>
  <c r="H10612" i="75"/>
  <c r="H10302" i="75"/>
  <c r="H10376" i="75"/>
  <c r="H10436" i="75"/>
  <c r="H10496" i="75"/>
  <c r="H10556" i="75"/>
  <c r="H10616" i="75"/>
  <c r="H10796" i="75"/>
  <c r="H10306" i="75"/>
  <c r="H10380" i="75"/>
  <c r="H10440" i="75"/>
  <c r="H10500" i="75"/>
  <c r="H10560" i="75"/>
  <c r="H10620" i="75"/>
  <c r="H10800" i="75"/>
  <c r="H10310" i="75"/>
  <c r="H10384" i="75"/>
  <c r="H10444" i="75"/>
  <c r="H10504" i="75"/>
  <c r="H10564" i="75"/>
  <c r="H10624" i="75"/>
  <c r="H10804" i="75"/>
  <c r="H10314" i="75"/>
  <c r="H10388" i="75"/>
  <c r="H10448" i="75"/>
  <c r="H10508" i="75"/>
  <c r="H10568" i="75"/>
  <c r="H10808" i="75"/>
  <c r="H10628" i="75"/>
  <c r="H10318" i="75"/>
  <c r="H10392" i="75"/>
  <c r="H10452" i="75"/>
  <c r="H10512" i="75"/>
  <c r="H10812" i="75"/>
  <c r="H10632" i="75"/>
  <c r="H10572" i="75"/>
  <c r="H10322" i="75"/>
  <c r="H10396" i="75"/>
  <c r="H10456" i="75"/>
  <c r="H10516" i="75"/>
  <c r="H10576" i="75"/>
  <c r="H10636" i="75"/>
  <c r="H10816" i="75"/>
  <c r="H10326" i="75"/>
  <c r="H10400" i="75"/>
  <c r="H10460" i="75"/>
  <c r="H10520" i="75"/>
  <c r="H10580" i="75"/>
  <c r="H10820" i="75"/>
  <c r="H10640" i="75"/>
  <c r="H10960" i="75"/>
  <c r="H11020" i="75"/>
  <c r="H11080" i="75"/>
  <c r="H11140" i="75"/>
  <c r="H10886" i="75"/>
  <c r="H11200" i="75"/>
  <c r="H11380" i="75"/>
  <c r="H10964" i="75"/>
  <c r="H11024" i="75"/>
  <c r="H11084" i="75"/>
  <c r="H11144" i="75"/>
  <c r="H11204" i="75"/>
  <c r="H11384" i="75"/>
  <c r="H10890" i="75"/>
  <c r="H10968" i="75"/>
  <c r="H11028" i="75"/>
  <c r="H11088" i="75"/>
  <c r="H11148" i="75"/>
  <c r="H10894" i="75"/>
  <c r="H11208" i="75"/>
  <c r="H11388" i="75"/>
  <c r="H10972" i="75"/>
  <c r="H11032" i="75"/>
  <c r="H11092" i="75"/>
  <c r="H11152" i="75"/>
  <c r="H11212" i="75"/>
  <c r="H11392" i="75"/>
  <c r="H10898" i="75"/>
  <c r="H10976" i="75"/>
  <c r="H11036" i="75"/>
  <c r="H11096" i="75"/>
  <c r="H11156" i="75"/>
  <c r="H10902" i="75"/>
  <c r="H11216" i="75"/>
  <c r="H11396" i="75"/>
  <c r="H10980" i="75"/>
  <c r="H11040" i="75"/>
  <c r="H11100" i="75"/>
  <c r="H11160" i="75"/>
  <c r="H11220" i="75"/>
  <c r="H11400" i="75"/>
  <c r="H10906" i="75"/>
  <c r="H10984" i="75"/>
  <c r="H11044" i="75"/>
  <c r="H11104" i="75"/>
  <c r="H11164" i="75"/>
  <c r="H10910" i="75"/>
  <c r="H11224" i="75"/>
  <c r="H11404" i="75"/>
  <c r="H10988" i="75"/>
  <c r="H11048" i="75"/>
  <c r="H11108" i="75"/>
  <c r="H11168" i="75"/>
  <c r="H11228" i="75"/>
  <c r="H11408" i="75"/>
  <c r="H10914" i="75"/>
  <c r="H10992" i="75"/>
  <c r="H11052" i="75"/>
  <c r="H11112" i="75"/>
  <c r="H11172" i="75"/>
  <c r="H10918" i="75"/>
  <c r="H11232" i="75"/>
  <c r="H11412" i="75"/>
  <c r="H10996" i="75"/>
  <c r="H11056" i="75"/>
  <c r="H11116" i="75"/>
  <c r="H11176" i="75"/>
  <c r="H11236" i="75"/>
  <c r="H11416" i="75"/>
  <c r="H10922" i="75"/>
  <c r="H11000" i="75"/>
  <c r="H11060" i="75"/>
  <c r="H11120" i="75"/>
  <c r="H10926" i="75"/>
  <c r="H11180" i="75"/>
  <c r="H11240" i="75"/>
  <c r="H11420" i="75"/>
  <c r="H11004" i="75"/>
  <c r="H11064" i="75"/>
  <c r="H11124" i="75"/>
  <c r="H11184" i="75"/>
  <c r="H11244" i="75"/>
  <c r="H11424" i="75"/>
  <c r="H10930" i="75"/>
  <c r="H11008" i="75"/>
  <c r="H11068" i="75"/>
  <c r="H11128" i="75"/>
  <c r="H10934" i="75"/>
  <c r="H11188" i="75"/>
  <c r="H11248" i="75"/>
  <c r="H11428" i="75"/>
  <c r="H11012" i="75"/>
  <c r="H11072" i="75"/>
  <c r="H11132" i="75"/>
  <c r="H11192" i="75"/>
  <c r="H11252" i="75"/>
  <c r="H11432" i="75"/>
  <c r="H10938" i="75"/>
  <c r="H10641" i="75"/>
  <c r="H10701" i="75"/>
  <c r="H10821" i="75"/>
  <c r="H10336" i="75"/>
  <c r="H16103" i="75"/>
  <c r="H11535" i="75"/>
  <c r="H11497" i="75"/>
  <c r="H11506" i="75"/>
  <c r="H16124" i="75"/>
  <c r="H11502" i="75"/>
  <c r="H16112" i="75"/>
  <c r="H11498" i="75"/>
  <c r="H16107" i="75"/>
  <c r="H11684" i="75"/>
  <c r="H11748" i="75"/>
  <c r="H11777" i="75"/>
  <c r="H16119" i="75"/>
  <c r="H11688" i="75"/>
  <c r="H16123" i="75"/>
  <c r="H11867" i="75"/>
  <c r="H16111" i="75"/>
  <c r="H11871" i="75"/>
  <c r="H12019" i="75"/>
  <c r="H11990" i="75"/>
  <c r="H16130" i="75"/>
  <c r="H12049" i="75"/>
  <c r="H12061" i="75"/>
  <c r="H12090" i="75"/>
  <c r="H16154" i="75"/>
  <c r="H12057" i="75"/>
  <c r="H16142" i="75"/>
  <c r="H12053" i="75"/>
  <c r="H16131" i="75"/>
  <c r="H12294" i="75"/>
  <c r="H12306" i="75"/>
  <c r="H12335" i="75"/>
  <c r="H16143" i="75"/>
  <c r="H12298" i="75"/>
  <c r="H16155" i="75"/>
  <c r="H12302" i="75"/>
  <c r="H16132" i="75"/>
  <c r="H12580" i="75"/>
  <c r="H12539" i="75"/>
  <c r="H12551" i="75"/>
  <c r="H16144" i="75"/>
  <c r="H12543" i="75"/>
  <c r="H16156" i="75"/>
  <c r="H12547" i="75"/>
  <c r="H16166" i="75"/>
  <c r="H12784" i="75"/>
  <c r="H16175" i="75"/>
  <c r="H12790" i="75"/>
  <c r="H16277" i="75"/>
  <c r="H12967" i="75"/>
  <c r="H12799" i="75" s="1"/>
  <c r="E12799" i="75" s="1"/>
  <c r="H16278" i="75"/>
  <c r="H13302" i="75"/>
  <c r="H13134" i="75" s="1"/>
  <c r="E13134" i="75" s="1"/>
  <c r="H13366" i="75"/>
  <c r="H13827" i="75"/>
  <c r="H14278" i="75"/>
  <c r="H14291" i="75"/>
  <c r="H14304" i="75"/>
  <c r="H14317" i="75"/>
  <c r="H13821" i="75"/>
  <c r="H14298" i="75"/>
  <c r="H14311" i="75"/>
  <c r="H14272" i="75"/>
  <c r="H14285" i="75"/>
  <c r="H13838" i="75"/>
  <c r="H14181" i="75"/>
  <c r="H15844" i="75"/>
  <c r="H14677" i="75"/>
  <c r="H14429" i="75"/>
  <c r="H14525" i="75"/>
  <c r="H15840" i="75"/>
  <c r="H14425" i="75"/>
  <c r="H14521" i="75"/>
  <c r="H15836" i="75"/>
  <c r="H14421" i="75"/>
  <c r="H14517" i="75"/>
  <c r="H15832" i="75"/>
  <c r="H14417" i="75"/>
  <c r="H14513" i="75"/>
  <c r="H15828" i="75"/>
  <c r="H14413" i="75"/>
  <c r="H14509" i="75"/>
  <c r="H15824" i="75"/>
  <c r="H14409" i="75"/>
  <c r="H14505" i="75"/>
  <c r="H15820" i="75"/>
  <c r="H14405" i="75"/>
  <c r="H14501" i="75"/>
  <c r="H15816" i="75"/>
  <c r="H14401" i="75"/>
  <c r="H14497" i="75"/>
  <c r="H15812" i="75"/>
  <c r="H14397" i="75"/>
  <c r="H14493" i="75"/>
  <c r="H15808" i="75"/>
  <c r="H14393" i="75"/>
  <c r="H14489" i="75"/>
  <c r="H15802" i="75"/>
  <c r="H14387" i="75"/>
  <c r="H14483" i="75"/>
  <c r="H14432" i="75"/>
  <c r="H14579" i="75"/>
  <c r="H14546" i="75"/>
  <c r="H14636" i="75"/>
  <c r="H14651" i="75"/>
  <c r="H14555" i="75"/>
  <c r="H14645" i="75"/>
  <c r="H14660" i="75"/>
  <c r="H14697" i="75"/>
  <c r="H14769" i="75"/>
  <c r="H14702" i="75"/>
  <c r="H14763" i="75"/>
  <c r="H14799" i="75"/>
  <c r="H14859" i="75"/>
  <c r="H14945" i="75"/>
  <c r="H14869" i="75"/>
  <c r="H14792" i="75"/>
  <c r="H14852" i="75"/>
  <c r="H14862" i="75"/>
  <c r="H14809" i="75"/>
  <c r="H14946" i="75"/>
  <c r="H14803" i="75"/>
  <c r="H14898" i="75"/>
  <c r="H352" i="75"/>
  <c r="H344" i="75"/>
  <c r="H320" i="75"/>
  <c r="H312" i="75"/>
  <c r="H296" i="75"/>
  <c r="H256" i="75"/>
  <c r="H604" i="75"/>
  <c r="H557" i="75"/>
  <c r="H549" i="75"/>
  <c r="H541" i="75"/>
  <c r="H517" i="75"/>
  <c r="H493" i="75"/>
  <c r="H477" i="75"/>
  <c r="H619" i="75"/>
  <c r="H627" i="75"/>
  <c r="H652" i="75"/>
  <c r="H403" i="75"/>
  <c r="H411" i="75"/>
  <c r="H436" i="75"/>
  <c r="H873" i="75"/>
  <c r="H845" i="75"/>
  <c r="H796" i="75"/>
  <c r="H788" i="75"/>
  <c r="H780" i="75"/>
  <c r="H772" i="75"/>
  <c r="H708" i="75"/>
  <c r="H692" i="75"/>
  <c r="H676" i="75"/>
  <c r="H14693" i="75"/>
  <c r="H14757" i="75"/>
  <c r="H14755" i="75"/>
  <c r="H14122" i="75"/>
  <c r="H13806" i="75"/>
  <c r="H14069" i="75"/>
  <c r="H9610" i="75"/>
  <c r="H10956" i="75"/>
  <c r="H11016" i="75"/>
  <c r="H11076" i="75"/>
  <c r="H11136" i="75"/>
  <c r="H10942" i="75"/>
  <c r="H11196" i="75"/>
  <c r="H11376" i="75"/>
  <c r="H10882" i="75"/>
  <c r="H5485" i="75"/>
  <c r="H5513" i="75"/>
  <c r="H14551" i="75"/>
  <c r="H14641" i="75"/>
  <c r="H14656" i="75"/>
  <c r="H15958" i="75"/>
  <c r="H16007" i="75"/>
  <c r="H370" i="75"/>
  <c r="H16184" i="75"/>
  <c r="H16232" i="75"/>
  <c r="H302" i="75"/>
  <c r="H330" i="75"/>
  <c r="H251" i="75"/>
  <c r="H16185" i="75"/>
  <c r="H16233" i="75"/>
  <c r="H522" i="75"/>
  <c r="H550" i="75"/>
  <c r="H471" i="75"/>
  <c r="H1745" i="75"/>
  <c r="H1650" i="75"/>
  <c r="H982" i="75"/>
  <c r="H1160" i="75"/>
  <c r="H1345" i="75"/>
  <c r="H1390" i="75"/>
  <c r="H1060" i="75"/>
  <c r="H1435" i="75"/>
  <c r="H1110" i="75"/>
  <c r="H14786" i="75"/>
  <c r="H14988" i="75"/>
  <c r="H14701" i="75"/>
  <c r="H14695" i="75"/>
  <c r="H13828" i="75"/>
  <c r="H14318" i="75"/>
  <c r="H14279" i="75"/>
  <c r="H14292" i="75"/>
  <c r="H14305" i="75"/>
  <c r="H5554" i="75"/>
  <c r="H5536" i="75"/>
  <c r="H39" i="75"/>
  <c r="H212" i="75"/>
  <c r="H258" i="75"/>
  <c r="H323" i="75"/>
  <c r="H351" i="75"/>
  <c r="H494" i="75"/>
  <c r="H657" i="75"/>
  <c r="H629" i="75"/>
  <c r="H531" i="75"/>
  <c r="H559" i="75"/>
  <c r="H15953" i="75"/>
  <c r="H685" i="75"/>
  <c r="H1732" i="75"/>
  <c r="H1377" i="75"/>
  <c r="H1047" i="75"/>
  <c r="H1422" i="75"/>
  <c r="H1097" i="75"/>
  <c r="H1637" i="75"/>
  <c r="H969" i="75"/>
  <c r="H1147" i="75"/>
  <c r="H1332" i="75"/>
  <c r="H1736" i="75"/>
  <c r="H1381" i="75"/>
  <c r="H1641" i="75"/>
  <c r="H1051" i="75"/>
  <c r="H1426" i="75"/>
  <c r="H1101" i="75"/>
  <c r="H973" i="75"/>
  <c r="H1151" i="75"/>
  <c r="H1336" i="75"/>
  <c r="H1724" i="75"/>
  <c r="H1369" i="75"/>
  <c r="H1039" i="75"/>
  <c r="H1414" i="75"/>
  <c r="H1089" i="75"/>
  <c r="H1629" i="75"/>
  <c r="H961" i="75"/>
  <c r="H1139" i="75"/>
  <c r="H1324" i="75"/>
  <c r="H1716" i="75"/>
  <c r="H1361" i="75"/>
  <c r="H1031" i="75"/>
  <c r="H1406" i="75"/>
  <c r="H1081" i="75"/>
  <c r="H1621" i="75"/>
  <c r="H953" i="75"/>
  <c r="H1131" i="75"/>
  <c r="H1316" i="75"/>
  <c r="H16088" i="75"/>
  <c r="H16250" i="75"/>
  <c r="H16202" i="75"/>
  <c r="H1704" i="75"/>
  <c r="H1349" i="75"/>
  <c r="H1609" i="75"/>
  <c r="H1019" i="75"/>
  <c r="H1394" i="75"/>
  <c r="H1069" i="75"/>
  <c r="H941" i="75"/>
  <c r="H1119" i="75"/>
  <c r="H1304" i="75"/>
  <c r="H16025" i="75"/>
  <c r="H1748" i="75"/>
  <c r="H1208" i="75"/>
  <c r="H1502" i="75"/>
  <c r="H1011" i="75"/>
  <c r="H1535" i="75"/>
  <c r="H1819" i="75"/>
  <c r="H1163" i="75"/>
  <c r="H1469" i="75"/>
  <c r="H1801" i="75"/>
  <c r="H1451" i="75"/>
  <c r="H1484" i="75"/>
  <c r="H993" i="75"/>
  <c r="H1517" i="75"/>
  <c r="H2412" i="75"/>
  <c r="H1954" i="75"/>
  <c r="H2445" i="75"/>
  <c r="H2762" i="75"/>
  <c r="H2478" i="75"/>
  <c r="H2044" i="75"/>
  <c r="H2679" i="75"/>
  <c r="H1916" i="75"/>
  <c r="H2094" i="75"/>
  <c r="H2279" i="75"/>
  <c r="H2369" i="75"/>
  <c r="H2584" i="75"/>
  <c r="H1994" i="75"/>
  <c r="H2324" i="75"/>
  <c r="H2056" i="75"/>
  <c r="H2691" i="75"/>
  <c r="H1928" i="75"/>
  <c r="H2106" i="75"/>
  <c r="H2291" i="75"/>
  <c r="H2381" i="75"/>
  <c r="H2596" i="75"/>
  <c r="H2006" i="75"/>
  <c r="H2336" i="75"/>
  <c r="H2068" i="75"/>
  <c r="H2703" i="75"/>
  <c r="H1940" i="75"/>
  <c r="H2348" i="75"/>
  <c r="H2608" i="75"/>
  <c r="H2018" i="75"/>
  <c r="H2118" i="75"/>
  <c r="H2303" i="75"/>
  <c r="H2393" i="75"/>
  <c r="H2950" i="75"/>
  <c r="H3540" i="75"/>
  <c r="H3050" i="75"/>
  <c r="H3235" i="75"/>
  <c r="H3000" i="75"/>
  <c r="H3280" i="75"/>
  <c r="H3325" i="75"/>
  <c r="H2872" i="75"/>
  <c r="H3635" i="75"/>
  <c r="H2958" i="75"/>
  <c r="H3548" i="75"/>
  <c r="H2880" i="75"/>
  <c r="H3008" i="75"/>
  <c r="H3288" i="75"/>
  <c r="H3058" i="75"/>
  <c r="H3333" i="75"/>
  <c r="H3243" i="75"/>
  <c r="H3643" i="75"/>
  <c r="H2970" i="75"/>
  <c r="H3070" i="75"/>
  <c r="H3255" i="75"/>
  <c r="H3560" i="75"/>
  <c r="H3300" i="75"/>
  <c r="H2892" i="75"/>
  <c r="H3655" i="75"/>
  <c r="H3020" i="75"/>
  <c r="H3345" i="75"/>
  <c r="H2986" i="75"/>
  <c r="H3086" i="75"/>
  <c r="H3271" i="75"/>
  <c r="H3576" i="75"/>
  <c r="H3316" i="75"/>
  <c r="H3036" i="75"/>
  <c r="H3671" i="75"/>
  <c r="H2908" i="75"/>
  <c r="H3361" i="75"/>
  <c r="H16040" i="75"/>
  <c r="H3468" i="75"/>
  <c r="H2944" i="75"/>
  <c r="H3752" i="75"/>
  <c r="H3402" i="75"/>
  <c r="H3435" i="75"/>
  <c r="H3967" i="75"/>
  <c r="H3925" i="75"/>
  <c r="H3910" i="75"/>
  <c r="H4003" i="75"/>
  <c r="H4194" i="75"/>
  <c r="H4202" i="75"/>
  <c r="H4266" i="75"/>
  <c r="H4326" i="75"/>
  <c r="H4311" i="75"/>
  <c r="H4341" i="75"/>
  <c r="H4356" i="75"/>
  <c r="H4281" i="75"/>
  <c r="H4296" i="75"/>
  <c r="H4449" i="75"/>
  <c r="Z21" i="69"/>
  <c r="H13815" i="75" s="1"/>
  <c r="H8273" i="75"/>
  <c r="H8339" i="75"/>
  <c r="H8383" i="75"/>
  <c r="H8427" i="75"/>
  <c r="AE21" i="37"/>
  <c r="H8933" i="75"/>
  <c r="H8405" i="75"/>
  <c r="H8911" i="75"/>
  <c r="P30" i="7"/>
  <c r="H211" i="75"/>
  <c r="H40" i="75"/>
  <c r="H15955" i="75"/>
  <c r="H16100" i="75"/>
  <c r="H16181" i="75"/>
  <c r="H16079" i="75"/>
  <c r="H16229" i="75"/>
  <c r="H250" i="75"/>
  <c r="H315" i="75"/>
  <c r="H343" i="75"/>
  <c r="H16190" i="75"/>
  <c r="H16238" i="75"/>
  <c r="H430" i="75"/>
  <c r="H402" i="75"/>
  <c r="H318" i="75"/>
  <c r="H346" i="75"/>
  <c r="H267" i="75"/>
  <c r="H15946" i="75"/>
  <c r="H16186" i="75"/>
  <c r="H16234" i="75"/>
  <c r="H742" i="75"/>
  <c r="H770" i="75"/>
  <c r="H691" i="75"/>
  <c r="H705" i="75"/>
  <c r="H16021" i="75"/>
  <c r="H16005" i="75"/>
  <c r="H735" i="75"/>
  <c r="H1652" i="75"/>
  <c r="H1747" i="75"/>
  <c r="H1062" i="75"/>
  <c r="H1437" i="75"/>
  <c r="H1112" i="75"/>
  <c r="H984" i="75"/>
  <c r="H1162" i="75"/>
  <c r="H1347" i="75"/>
  <c r="H1392" i="75"/>
  <c r="H1644" i="75"/>
  <c r="H1739" i="75"/>
  <c r="H1054" i="75"/>
  <c r="H1429" i="75"/>
  <c r="H1104" i="75"/>
  <c r="H976" i="75"/>
  <c r="H1154" i="75"/>
  <c r="H1339" i="75"/>
  <c r="H1384" i="75"/>
  <c r="H1640" i="75"/>
  <c r="H1050" i="75"/>
  <c r="H1425" i="75"/>
  <c r="H1100" i="75"/>
  <c r="H1735" i="75"/>
  <c r="H972" i="75"/>
  <c r="H1150" i="75"/>
  <c r="H1335" i="75"/>
  <c r="H1380" i="75"/>
  <c r="H1632" i="75"/>
  <c r="H1042" i="75"/>
  <c r="H1417" i="75"/>
  <c r="H1092" i="75"/>
  <c r="H1727" i="75"/>
  <c r="H964" i="75"/>
  <c r="H1142" i="75"/>
  <c r="H1327" i="75"/>
  <c r="H1372" i="75"/>
  <c r="H1624" i="75"/>
  <c r="H1034" i="75"/>
  <c r="H1409" i="75"/>
  <c r="H1084" i="75"/>
  <c r="H1719" i="75"/>
  <c r="H956" i="75"/>
  <c r="H1134" i="75"/>
  <c r="H1319" i="75"/>
  <c r="H1364" i="75"/>
  <c r="H1612" i="75"/>
  <c r="H1707" i="75"/>
  <c r="H1022" i="75"/>
  <c r="H1397" i="75"/>
  <c r="H1072" i="75"/>
  <c r="H944" i="75"/>
  <c r="H1122" i="75"/>
  <c r="H1307" i="75"/>
  <c r="H1352" i="75"/>
  <c r="H1793" i="75"/>
  <c r="H1443" i="75"/>
  <c r="H1476" i="75"/>
  <c r="H985" i="75"/>
  <c r="H1509" i="75"/>
  <c r="H1010" i="75"/>
  <c r="H1534" i="75"/>
  <c r="H1468" i="75"/>
  <c r="H1818" i="75"/>
  <c r="H1501" i="75"/>
  <c r="H1800" i="75"/>
  <c r="H1450" i="75"/>
  <c r="H1483" i="75"/>
  <c r="H992" i="75"/>
  <c r="H1516" i="75"/>
  <c r="H1951" i="75"/>
  <c r="H2475" i="75"/>
  <c r="H2759" i="75"/>
  <c r="H2409" i="75"/>
  <c r="H2442" i="75"/>
  <c r="H1959" i="75"/>
  <c r="H2483" i="75"/>
  <c r="H2767" i="75"/>
  <c r="H2417" i="75"/>
  <c r="H2450" i="75"/>
  <c r="H2676" i="75"/>
  <c r="H1991" i="75"/>
  <c r="H2366" i="75"/>
  <c r="H2041" i="75"/>
  <c r="H1913" i="75"/>
  <c r="H2091" i="75"/>
  <c r="H2321" i="75"/>
  <c r="H2581" i="75"/>
  <c r="H2276" i="75"/>
  <c r="H2684" i="75"/>
  <c r="H1999" i="75"/>
  <c r="H2374" i="75"/>
  <c r="H2049" i="75"/>
  <c r="H1921" i="75"/>
  <c r="H2099" i="75"/>
  <c r="H2284" i="75"/>
  <c r="H2589" i="75"/>
  <c r="H2329" i="75"/>
  <c r="H2696" i="75"/>
  <c r="H2011" i="75"/>
  <c r="H2386" i="75"/>
  <c r="H2061" i="75"/>
  <c r="H2601" i="75"/>
  <c r="H2296" i="75"/>
  <c r="H1933" i="75"/>
  <c r="H2111" i="75"/>
  <c r="H2341" i="75"/>
  <c r="H2708" i="75"/>
  <c r="H2023" i="75"/>
  <c r="H2398" i="75"/>
  <c r="H2073" i="75"/>
  <c r="H1945" i="75"/>
  <c r="H2353" i="75"/>
  <c r="H2613" i="75"/>
  <c r="H2123" i="75"/>
  <c r="H2308" i="75"/>
  <c r="H2439" i="75"/>
  <c r="H2789" i="75"/>
  <c r="H2472" i="75"/>
  <c r="H1981" i="75"/>
  <c r="H2505" i="75"/>
  <c r="H2218" i="75"/>
  <c r="H3285" i="75"/>
  <c r="H2955" i="75"/>
  <c r="H3055" i="75"/>
  <c r="H3240" i="75"/>
  <c r="H3545" i="75"/>
  <c r="H2877" i="75"/>
  <c r="H3330" i="75"/>
  <c r="H3005" i="75"/>
  <c r="H3640" i="75"/>
  <c r="H2889" i="75"/>
  <c r="H3017" i="75"/>
  <c r="H3557" i="75"/>
  <c r="H3652" i="75"/>
  <c r="H2967" i="75"/>
  <c r="H3252" i="75"/>
  <c r="H3342" i="75"/>
  <c r="H3067" i="75"/>
  <c r="H3297" i="75"/>
  <c r="H2975" i="75"/>
  <c r="H3075" i="75"/>
  <c r="H3260" i="75"/>
  <c r="H3565" i="75"/>
  <c r="H3660" i="75"/>
  <c r="H3025" i="75"/>
  <c r="H3350" i="75"/>
  <c r="H2897" i="75"/>
  <c r="H3305" i="75"/>
  <c r="H2987" i="75"/>
  <c r="H3087" i="75"/>
  <c r="H3272" i="75"/>
  <c r="H3577" i="75"/>
  <c r="H2909" i="75"/>
  <c r="H3362" i="75"/>
  <c r="H3317" i="75"/>
  <c r="H3037" i="75"/>
  <c r="H3672" i="75"/>
  <c r="H16037" i="75"/>
  <c r="H3432" i="75"/>
  <c r="H3749" i="75"/>
  <c r="H3093" i="75"/>
  <c r="H3465" i="75"/>
  <c r="H3678" i="75"/>
  <c r="H2941" i="75"/>
  <c r="H3399" i="75"/>
  <c r="H3138" i="75"/>
  <c r="P30" i="12"/>
  <c r="H3851" i="75"/>
  <c r="H3806" i="75"/>
  <c r="H3896" i="75"/>
  <c r="H3866" i="75"/>
  <c r="H3836" i="75"/>
  <c r="H3989" i="75"/>
  <c r="H3881" i="75"/>
  <c r="H3821" i="75"/>
  <c r="H3843" i="75"/>
  <c r="H3903" i="75"/>
  <c r="H3828" i="75"/>
  <c r="H3858" i="75"/>
  <c r="H3873" i="75"/>
  <c r="H3813" i="75"/>
  <c r="H3888" i="75"/>
  <c r="H3996" i="75"/>
  <c r="H3839" i="75"/>
  <c r="H3899" i="75"/>
  <c r="H3884" i="75"/>
  <c r="H3992" i="75"/>
  <c r="H3824" i="75"/>
  <c r="H3854" i="75"/>
  <c r="H3869" i="75"/>
  <c r="H3809" i="75"/>
  <c r="P30" i="13"/>
  <c r="H16158" i="75" s="1"/>
  <c r="H4080" i="75"/>
  <c r="H4065" i="75"/>
  <c r="H4125" i="75"/>
  <c r="H4050" i="75"/>
  <c r="H4110" i="75"/>
  <c r="H4218" i="75"/>
  <c r="H4035" i="75"/>
  <c r="H4095" i="75"/>
  <c r="H4084" i="75"/>
  <c r="H4069" i="75"/>
  <c r="H4129" i="75"/>
  <c r="H4054" i="75"/>
  <c r="H4114" i="75"/>
  <c r="H4222" i="75"/>
  <c r="H4039" i="75"/>
  <c r="H4099" i="75"/>
  <c r="H4088" i="75"/>
  <c r="H4073" i="75"/>
  <c r="H4133" i="75"/>
  <c r="H4058" i="75"/>
  <c r="H4118" i="75"/>
  <c r="H4226" i="75"/>
  <c r="H4043" i="75"/>
  <c r="H4103" i="75"/>
  <c r="H4413" i="75"/>
  <c r="H4450" i="75"/>
  <c r="H4282" i="75"/>
  <c r="H4342" i="75"/>
  <c r="H4312" i="75"/>
  <c r="H4327" i="75"/>
  <c r="H4357" i="75"/>
  <c r="H4267" i="75"/>
  <c r="H4297" i="75"/>
  <c r="H4454" i="75"/>
  <c r="H4286" i="75"/>
  <c r="H4346" i="75"/>
  <c r="H4316" i="75"/>
  <c r="H4331" i="75"/>
  <c r="H4361" i="75"/>
  <c r="H4271" i="75"/>
  <c r="H4301" i="75"/>
  <c r="H4431" i="75"/>
  <c r="H4423" i="75"/>
  <c r="H4491" i="75"/>
  <c r="H4519" i="75"/>
  <c r="H4533" i="75"/>
  <c r="H4505" i="75"/>
  <c r="H4543" i="75"/>
  <c r="H4515" i="75"/>
  <c r="H4529" i="75"/>
  <c r="H4501" i="75"/>
  <c r="H4539" i="75"/>
  <c r="H4511" i="75"/>
  <c r="H4525" i="75"/>
  <c r="H4497" i="75"/>
  <c r="H4535" i="75"/>
  <c r="H4507" i="75"/>
  <c r="H4493" i="75"/>
  <c r="H4521" i="75"/>
  <c r="H4578" i="75"/>
  <c r="H4592" i="75"/>
  <c r="H4606" i="75"/>
  <c r="H4564" i="75"/>
  <c r="H4582" i="75"/>
  <c r="H4568" i="75"/>
  <c r="H4610" i="75"/>
  <c r="H4596" i="75"/>
  <c r="H4586" i="75"/>
  <c r="H4600" i="75"/>
  <c r="H4614" i="75"/>
  <c r="H4572" i="75"/>
  <c r="H4633" i="75"/>
  <c r="H4661" i="75"/>
  <c r="H4647" i="75"/>
  <c r="H4675" i="75"/>
  <c r="H4637" i="75"/>
  <c r="H4665" i="75"/>
  <c r="H4679" i="75"/>
  <c r="H4651" i="75"/>
  <c r="H4641" i="75"/>
  <c r="H4669" i="75"/>
  <c r="H4655" i="75"/>
  <c r="H4683" i="75"/>
  <c r="H4645" i="75"/>
  <c r="H4673" i="75"/>
  <c r="H4687" i="75"/>
  <c r="H4659" i="75"/>
  <c r="P21" i="21"/>
  <c r="P21" i="22"/>
  <c r="P21" i="23"/>
  <c r="H16078" i="75"/>
  <c r="H5621" i="75"/>
  <c r="H5830" i="75"/>
  <c r="H5815" i="75"/>
  <c r="H5826" i="75"/>
  <c r="H5811" i="75"/>
  <c r="H5822" i="75"/>
  <c r="H5807" i="75"/>
  <c r="H5818" i="75"/>
  <c r="H5803" i="75"/>
  <c r="H5878" i="75"/>
  <c r="H5863" i="75"/>
  <c r="H5882" i="75"/>
  <c r="H5867" i="75"/>
  <c r="H5886" i="75"/>
  <c r="H5871" i="75"/>
  <c r="H5936" i="75"/>
  <c r="H5921" i="75"/>
  <c r="H5940" i="75"/>
  <c r="H5925" i="75"/>
  <c r="H5944" i="75"/>
  <c r="H5929" i="75"/>
  <c r="H8471" i="75"/>
  <c r="H8274" i="75"/>
  <c r="H8449" i="75"/>
  <c r="H8284" i="75"/>
  <c r="H8955" i="75"/>
  <c r="H8309" i="75"/>
  <c r="H8545" i="75"/>
  <c r="H8305" i="75"/>
  <c r="H8985" i="75"/>
  <c r="H8501" i="75"/>
  <c r="H8567" i="75"/>
  <c r="H8611" i="75"/>
  <c r="H8311" i="75"/>
  <c r="H8589" i="75"/>
  <c r="H9007" i="75"/>
  <c r="AE24" i="37"/>
  <c r="H8364" i="75" s="1"/>
  <c r="H8408" i="75"/>
  <c r="H8386" i="75"/>
  <c r="H8936" i="75"/>
  <c r="H8914" i="75"/>
  <c r="H8342" i="75"/>
  <c r="H8430" i="75"/>
  <c r="AE28" i="37"/>
  <c r="H8368" i="75" s="1"/>
  <c r="H8412" i="75"/>
  <c r="H8940" i="75"/>
  <c r="H8346" i="75"/>
  <c r="H8434" i="75"/>
  <c r="H8390" i="75"/>
  <c r="H8918" i="75"/>
  <c r="H8351" i="75"/>
  <c r="H8395" i="75"/>
  <c r="H8439" i="75"/>
  <c r="H8417" i="75"/>
  <c r="AE33" i="37"/>
  <c r="H8373" i="75" s="1"/>
  <c r="H8945" i="75"/>
  <c r="H8923" i="75"/>
  <c r="H8355" i="75"/>
  <c r="H8399" i="75"/>
  <c r="H8443" i="75"/>
  <c r="AE37" i="37"/>
  <c r="H8949" i="75"/>
  <c r="H8421" i="75"/>
  <c r="H8867" i="75"/>
  <c r="H8927" i="75"/>
  <c r="AE41" i="37"/>
  <c r="H8381" i="75" s="1"/>
  <c r="H8359" i="75"/>
  <c r="H8403" i="75"/>
  <c r="H8447" i="75"/>
  <c r="H8425" i="75"/>
  <c r="H8953" i="75"/>
  <c r="H8931" i="75"/>
  <c r="H9191" i="75"/>
  <c r="H9204" i="75"/>
  <c r="H9186" i="75"/>
  <c r="H9226" i="75"/>
  <c r="H9199" i="75"/>
  <c r="H9235" i="75"/>
  <c r="H9174" i="75"/>
  <c r="P21" i="41"/>
  <c r="H16274" i="75"/>
  <c r="H9397" i="75"/>
  <c r="H16276" i="75"/>
  <c r="H9447" i="75"/>
  <c r="Q21" i="51"/>
  <c r="H9590" i="75" s="1"/>
  <c r="Q21" i="52"/>
  <c r="H9611" i="75" s="1"/>
  <c r="H9782" i="75"/>
  <c r="H9842" i="75"/>
  <c r="H9902" i="75"/>
  <c r="H9962" i="75"/>
  <c r="H10022" i="75"/>
  <c r="H10202" i="75"/>
  <c r="H9708" i="75"/>
  <c r="H9778" i="75"/>
  <c r="H9838" i="75"/>
  <c r="H9898" i="75"/>
  <c r="H9958" i="75"/>
  <c r="H10018" i="75"/>
  <c r="H10198" i="75"/>
  <c r="H9704" i="75"/>
  <c r="H9774" i="75"/>
  <c r="H9834" i="75"/>
  <c r="H9894" i="75"/>
  <c r="H9954" i="75"/>
  <c r="H10014" i="75"/>
  <c r="H10194" i="75"/>
  <c r="H9700" i="75"/>
  <c r="H9770" i="75"/>
  <c r="H9830" i="75"/>
  <c r="H9890" i="75"/>
  <c r="H9950" i="75"/>
  <c r="H10010" i="75"/>
  <c r="H10190" i="75"/>
  <c r="H9696" i="75"/>
  <c r="H9766" i="75"/>
  <c r="H9826" i="75"/>
  <c r="H9886" i="75"/>
  <c r="H9946" i="75"/>
  <c r="H10006" i="75"/>
  <c r="H10186" i="75"/>
  <c r="H9692" i="75"/>
  <c r="H9762" i="75"/>
  <c r="H9822" i="75"/>
  <c r="H9882" i="75"/>
  <c r="H9942" i="75"/>
  <c r="H10002" i="75"/>
  <c r="H10182" i="75"/>
  <c r="H9688" i="75"/>
  <c r="H9758" i="75"/>
  <c r="H9818" i="75"/>
  <c r="H9878" i="75"/>
  <c r="H9938" i="75"/>
  <c r="H9998" i="75"/>
  <c r="H10178" i="75"/>
  <c r="H9684" i="75"/>
  <c r="H9754" i="75"/>
  <c r="H9814" i="75"/>
  <c r="H9874" i="75"/>
  <c r="H9934" i="75"/>
  <c r="H9994" i="75"/>
  <c r="H10174" i="75"/>
  <c r="H9680" i="75"/>
  <c r="H9750" i="75"/>
  <c r="H9810" i="75"/>
  <c r="H9870" i="75"/>
  <c r="H9930" i="75"/>
  <c r="H9990" i="75"/>
  <c r="H10170" i="75"/>
  <c r="H9676" i="75"/>
  <c r="H9746" i="75"/>
  <c r="H9806" i="75"/>
  <c r="H9866" i="75"/>
  <c r="H9926" i="75"/>
  <c r="H9986" i="75"/>
  <c r="H10166" i="75"/>
  <c r="H9672" i="75"/>
  <c r="H9742" i="75"/>
  <c r="H9802" i="75"/>
  <c r="H9862" i="75"/>
  <c r="H9922" i="75"/>
  <c r="H9982" i="75"/>
  <c r="H10162" i="75"/>
  <c r="H9668" i="75"/>
  <c r="H9738" i="75"/>
  <c r="H9798" i="75"/>
  <c r="H9858" i="75"/>
  <c r="H9918" i="75"/>
  <c r="H9978" i="75"/>
  <c r="H10158" i="75"/>
  <c r="H9664" i="75"/>
  <c r="H9734" i="75"/>
  <c r="H9794" i="75"/>
  <c r="H9854" i="75"/>
  <c r="H9914" i="75"/>
  <c r="H9974" i="75"/>
  <c r="H10154" i="75"/>
  <c r="H9660" i="75"/>
  <c r="H9730" i="75"/>
  <c r="H9790" i="75"/>
  <c r="H9850" i="75"/>
  <c r="H9910" i="75"/>
  <c r="H9970" i="75"/>
  <c r="H10150" i="75"/>
  <c r="H9656" i="75"/>
  <c r="H10345" i="75"/>
  <c r="H10405" i="75"/>
  <c r="H10465" i="75"/>
  <c r="H10525" i="75"/>
  <c r="H10585" i="75"/>
  <c r="H10765" i="75"/>
  <c r="H10271" i="75"/>
  <c r="H10349" i="75"/>
  <c r="H10409" i="75"/>
  <c r="H10469" i="75"/>
  <c r="H10529" i="75"/>
  <c r="H10589" i="75"/>
  <c r="H10769" i="75"/>
  <c r="H10275" i="75"/>
  <c r="H10353" i="75"/>
  <c r="H10413" i="75"/>
  <c r="H10473" i="75"/>
  <c r="H10533" i="75"/>
  <c r="H10593" i="75"/>
  <c r="H10773" i="75"/>
  <c r="H10279" i="75"/>
  <c r="H10357" i="75"/>
  <c r="H10417" i="75"/>
  <c r="H10477" i="75"/>
  <c r="H10537" i="75"/>
  <c r="H10597" i="75"/>
  <c r="H10777" i="75"/>
  <c r="H10283" i="75"/>
  <c r="H10361" i="75"/>
  <c r="H10421" i="75"/>
  <c r="H10481" i="75"/>
  <c r="H10541" i="75"/>
  <c r="H10601" i="75"/>
  <c r="H10781" i="75"/>
  <c r="H10287" i="75"/>
  <c r="H10365" i="75"/>
  <c r="H10425" i="75"/>
  <c r="H10485" i="75"/>
  <c r="H10545" i="75"/>
  <c r="H10605" i="75"/>
  <c r="H10785" i="75"/>
  <c r="H10291" i="75"/>
  <c r="H10369" i="75"/>
  <c r="H10429" i="75"/>
  <c r="H10489" i="75"/>
  <c r="H10549" i="75"/>
  <c r="H10609" i="75"/>
  <c r="H10789" i="75"/>
  <c r="H10295" i="75"/>
  <c r="H10373" i="75"/>
  <c r="H10433" i="75"/>
  <c r="H10493" i="75"/>
  <c r="H10553" i="75"/>
  <c r="H10613" i="75"/>
  <c r="H10793" i="75"/>
  <c r="H10299" i="75"/>
  <c r="H10377" i="75"/>
  <c r="H10437" i="75"/>
  <c r="H10497" i="75"/>
  <c r="H10557" i="75"/>
  <c r="H10617" i="75"/>
  <c r="H10797" i="75"/>
  <c r="H10303" i="75"/>
  <c r="H10381" i="75"/>
  <c r="H10441" i="75"/>
  <c r="H10501" i="75"/>
  <c r="H10561" i="75"/>
  <c r="H10621" i="75"/>
  <c r="H10801" i="75"/>
  <c r="H10307" i="75"/>
  <c r="H10385" i="75"/>
  <c r="H10445" i="75"/>
  <c r="H10505" i="75"/>
  <c r="H10565" i="75"/>
  <c r="H10625" i="75"/>
  <c r="H10805" i="75"/>
  <c r="H10311" i="75"/>
  <c r="H10389" i="75"/>
  <c r="H10449" i="75"/>
  <c r="H10509" i="75"/>
  <c r="H10569" i="75"/>
  <c r="H10629" i="75"/>
  <c r="H10809" i="75"/>
  <c r="H10315" i="75"/>
  <c r="H10393" i="75"/>
  <c r="H10453" i="75"/>
  <c r="H10513" i="75"/>
  <c r="H10573" i="75"/>
  <c r="H10633" i="75"/>
  <c r="H10813" i="75"/>
  <c r="H10319" i="75"/>
  <c r="H10397" i="75"/>
  <c r="H10457" i="75"/>
  <c r="H10517" i="75"/>
  <c r="H10577" i="75"/>
  <c r="H10637" i="75"/>
  <c r="H10817" i="75"/>
  <c r="H10323" i="75"/>
  <c r="H10883" i="75"/>
  <c r="H10957" i="75"/>
  <c r="H11077" i="75"/>
  <c r="H11017" i="75"/>
  <c r="H11197" i="75"/>
  <c r="H11377" i="75"/>
  <c r="H11137" i="75"/>
  <c r="H10887" i="75"/>
  <c r="H11021" i="75"/>
  <c r="H10961" i="75"/>
  <c r="H11081" i="75"/>
  <c r="H11141" i="75"/>
  <c r="H11201" i="75"/>
  <c r="H11381" i="75"/>
  <c r="H10891" i="75"/>
  <c r="H10965" i="75"/>
  <c r="H11085" i="75"/>
  <c r="H11145" i="75"/>
  <c r="H11025" i="75"/>
  <c r="H11205" i="75"/>
  <c r="H11385" i="75"/>
  <c r="H10895" i="75"/>
  <c r="H11029" i="75"/>
  <c r="H11149" i="75"/>
  <c r="H10969" i="75"/>
  <c r="H11089" i="75"/>
  <c r="H11209" i="75"/>
  <c r="H11389" i="75"/>
  <c r="H10899" i="75"/>
  <c r="H10973" i="75"/>
  <c r="H11093" i="75"/>
  <c r="H11033" i="75"/>
  <c r="H11213" i="75"/>
  <c r="H11393" i="75"/>
  <c r="H11153" i="75"/>
  <c r="H10903" i="75"/>
  <c r="H11037" i="75"/>
  <c r="H10977" i="75"/>
  <c r="H11097" i="75"/>
  <c r="H11157" i="75"/>
  <c r="H11217" i="75"/>
  <c r="H11397" i="75"/>
  <c r="H10907" i="75"/>
  <c r="H10981" i="75"/>
  <c r="H11101" i="75"/>
  <c r="H11161" i="75"/>
  <c r="H11041" i="75"/>
  <c r="H11221" i="75"/>
  <c r="H11401" i="75"/>
  <c r="H10911" i="75"/>
  <c r="H11045" i="75"/>
  <c r="H11165" i="75"/>
  <c r="H10985" i="75"/>
  <c r="H11105" i="75"/>
  <c r="H11225" i="75"/>
  <c r="H11405" i="75"/>
  <c r="H10915" i="75"/>
  <c r="H10989" i="75"/>
  <c r="H11109" i="75"/>
  <c r="H11049" i="75"/>
  <c r="H11229" i="75"/>
  <c r="H11409" i="75"/>
  <c r="H11169" i="75"/>
  <c r="H10919" i="75"/>
  <c r="H11053" i="75"/>
  <c r="H10993" i="75"/>
  <c r="H11113" i="75"/>
  <c r="H11173" i="75"/>
  <c r="H11233" i="75"/>
  <c r="H11413" i="75"/>
  <c r="H10923" i="75"/>
  <c r="H10997" i="75"/>
  <c r="H11117" i="75"/>
  <c r="H11057" i="75"/>
  <c r="H11177" i="75"/>
  <c r="H11237" i="75"/>
  <c r="H11417" i="75"/>
  <c r="H10927" i="75"/>
  <c r="H11061" i="75"/>
  <c r="H11001" i="75"/>
  <c r="H11181" i="75"/>
  <c r="H11241" i="75"/>
  <c r="H11421" i="75"/>
  <c r="H11121" i="75"/>
  <c r="H10931" i="75"/>
  <c r="H11005" i="75"/>
  <c r="H11065" i="75"/>
  <c r="H11125" i="75"/>
  <c r="H11185" i="75"/>
  <c r="H11245" i="75"/>
  <c r="H11425" i="75"/>
  <c r="H10935" i="75"/>
  <c r="H11069" i="75"/>
  <c r="H11129" i="75"/>
  <c r="H11009" i="75"/>
  <c r="H11189" i="75"/>
  <c r="H11249" i="75"/>
  <c r="H11429" i="75"/>
  <c r="H10939" i="75"/>
  <c r="H11013" i="75"/>
  <c r="H11133" i="75"/>
  <c r="H11073" i="75"/>
  <c r="H11193" i="75"/>
  <c r="H11253" i="75"/>
  <c r="H11433" i="75"/>
  <c r="H10951" i="75"/>
  <c r="H11256" i="75"/>
  <c r="H11316" i="75"/>
  <c r="H11436" i="75"/>
  <c r="H16127" i="75"/>
  <c r="H11505" i="75"/>
  <c r="H16115" i="75"/>
  <c r="H11501" i="75"/>
  <c r="H16104" i="75"/>
  <c r="H11719" i="75"/>
  <c r="H11681" i="75"/>
  <c r="H11690" i="75"/>
  <c r="H16116" i="75"/>
  <c r="H11685" i="75"/>
  <c r="H16128" i="75"/>
  <c r="H11689" i="75"/>
  <c r="H16108" i="75"/>
  <c r="H11868" i="75"/>
  <c r="H11932" i="75"/>
  <c r="H11961" i="75"/>
  <c r="H16120" i="75"/>
  <c r="H11872" i="75"/>
  <c r="H16163" i="75"/>
  <c r="H12060" i="75"/>
  <c r="H16151" i="75"/>
  <c r="H12056" i="75"/>
  <c r="H16139" i="75"/>
  <c r="H12052" i="75"/>
  <c r="H12148" i="75"/>
  <c r="H12119" i="75"/>
  <c r="H16134" i="75"/>
  <c r="H12295" i="75"/>
  <c r="H16146" i="75"/>
  <c r="H12299" i="75"/>
  <c r="H12303" i="75"/>
  <c r="H12480" i="75"/>
  <c r="H12509" i="75"/>
  <c r="H16135" i="75"/>
  <c r="H12540" i="75"/>
  <c r="H16147" i="75"/>
  <c r="H12544" i="75"/>
  <c r="H12548" i="75"/>
  <c r="H12725" i="75"/>
  <c r="H12754" i="75"/>
  <c r="H16174" i="75"/>
  <c r="H12786" i="75"/>
  <c r="H16168" i="75"/>
  <c r="H12792" i="75"/>
  <c r="X26" i="69"/>
  <c r="H13819" i="75"/>
  <c r="H14074" i="75"/>
  <c r="H14270" i="75"/>
  <c r="H14127" i="75"/>
  <c r="H14283" i="75"/>
  <c r="H14296" i="75"/>
  <c r="H14021" i="75"/>
  <c r="H14309" i="75"/>
  <c r="H15843" i="75"/>
  <c r="H14428" i="75"/>
  <c r="H14524" i="75"/>
  <c r="H15839" i="75"/>
  <c r="H14424" i="75"/>
  <c r="H14520" i="75"/>
  <c r="H15835" i="75"/>
  <c r="H14420" i="75"/>
  <c r="H14516" i="75"/>
  <c r="H15831" i="75"/>
  <c r="H14416" i="75"/>
  <c r="H14512" i="75"/>
  <c r="H15827" i="75"/>
  <c r="H14412" i="75"/>
  <c r="H14508" i="75"/>
  <c r="H15823" i="75"/>
  <c r="H14408" i="75"/>
  <c r="H14504" i="75"/>
  <c r="H15819" i="75"/>
  <c r="H14404" i="75"/>
  <c r="H14500" i="75"/>
  <c r="H15815" i="75"/>
  <c r="H14400" i="75"/>
  <c r="H14496" i="75"/>
  <c r="H14587" i="75"/>
  <c r="H15811" i="75"/>
  <c r="H14396" i="75"/>
  <c r="H14492" i="75"/>
  <c r="H15807" i="75"/>
  <c r="H14392" i="75"/>
  <c r="H14488" i="75"/>
  <c r="H15801" i="75"/>
  <c r="H14386" i="75"/>
  <c r="H14482" i="75"/>
  <c r="H14477" i="75"/>
  <c r="H14684" i="75"/>
  <c r="T21" i="70"/>
  <c r="H14531" i="75" s="1"/>
  <c r="H14552" i="75"/>
  <c r="H14657" i="75"/>
  <c r="H14642" i="75"/>
  <c r="H14698" i="75"/>
  <c r="H14764" i="75"/>
  <c r="H14798" i="75"/>
  <c r="H14868" i="75"/>
  <c r="H14858" i="75"/>
  <c r="H341" i="75"/>
  <c r="H333" i="75"/>
  <c r="H309" i="75"/>
  <c r="H301" i="75"/>
  <c r="H293" i="75"/>
  <c r="H285" i="75"/>
  <c r="H269" i="75"/>
  <c r="H253" i="75"/>
  <c r="H572" i="75"/>
  <c r="H564" i="75"/>
  <c r="H516" i="75"/>
  <c r="H492" i="75"/>
  <c r="H484" i="75"/>
  <c r="H620" i="75"/>
  <c r="H628" i="75"/>
  <c r="H412" i="75"/>
  <c r="H439" i="75"/>
  <c r="H872" i="75"/>
  <c r="H852" i="75"/>
  <c r="H824" i="75"/>
  <c r="H769" i="75"/>
  <c r="H753" i="75"/>
  <c r="H745" i="75"/>
  <c r="H736" i="75"/>
  <c r="H14544" i="75"/>
  <c r="H14649" i="75"/>
  <c r="H14634" i="75"/>
  <c r="H5596" i="75"/>
  <c r="H5624" i="75"/>
  <c r="H16180" i="75"/>
  <c r="H16228" i="75"/>
  <c r="H16018" i="75"/>
  <c r="H726" i="75"/>
  <c r="H754" i="75"/>
  <c r="H782" i="75"/>
  <c r="H838" i="75"/>
  <c r="H866" i="75"/>
  <c r="H703" i="75"/>
  <c r="H689" i="75"/>
  <c r="H15972" i="75"/>
  <c r="H16008" i="75"/>
  <c r="H294" i="75"/>
  <c r="H306" i="75"/>
  <c r="H334" i="75"/>
  <c r="H255" i="75"/>
  <c r="H526" i="75"/>
  <c r="H554" i="75"/>
  <c r="H475" i="75"/>
  <c r="H15989" i="75"/>
  <c r="H16015" i="75"/>
  <c r="H515" i="75"/>
  <c r="H762" i="75"/>
  <c r="H790" i="75"/>
  <c r="H846" i="75"/>
  <c r="H874" i="75"/>
  <c r="H711" i="75"/>
  <c r="H697" i="75"/>
  <c r="H15990" i="75"/>
  <c r="H16019" i="75"/>
  <c r="H810" i="75"/>
  <c r="H733" i="75"/>
  <c r="H14796" i="75"/>
  <c r="H14856" i="75"/>
  <c r="H14993" i="75"/>
  <c r="H14866" i="75"/>
  <c r="H15851" i="75"/>
  <c r="H13818" i="75"/>
  <c r="H14282" i="75"/>
  <c r="H13915" i="75"/>
  <c r="H14295" i="75"/>
  <c r="H14375" i="75"/>
  <c r="H13968" i="75"/>
  <c r="H14308" i="75"/>
  <c r="H14269" i="75"/>
  <c r="H14789" i="75"/>
  <c r="H14940" i="75"/>
  <c r="H10341" i="75"/>
  <c r="H10401" i="75"/>
  <c r="H10461" i="75"/>
  <c r="H10521" i="75"/>
  <c r="H10581" i="75"/>
  <c r="H10761" i="75"/>
  <c r="H10267" i="75"/>
  <c r="H10327" i="75"/>
  <c r="H9726" i="75"/>
  <c r="H9786" i="75"/>
  <c r="H9846" i="75"/>
  <c r="H9906" i="75"/>
  <c r="H9966" i="75"/>
  <c r="H10146" i="75"/>
  <c r="H9652" i="75"/>
  <c r="H9712" i="75"/>
  <c r="H9631" i="75"/>
  <c r="H9635" i="75"/>
  <c r="H2825" i="75"/>
  <c r="H2937" i="75"/>
  <c r="H3428" i="75"/>
  <c r="H3745" i="75"/>
  <c r="H3461" i="75"/>
  <c r="H3395" i="75"/>
  <c r="H161" i="75"/>
  <c r="H48" i="75"/>
  <c r="H15951" i="75"/>
  <c r="H16101" i="75"/>
  <c r="H15956" i="75"/>
  <c r="H16082" i="75"/>
  <c r="H16193" i="75"/>
  <c r="H16241" i="75"/>
  <c r="H254" i="75"/>
  <c r="H319" i="75"/>
  <c r="H347" i="75"/>
  <c r="P29" i="7"/>
  <c r="H16188" i="75"/>
  <c r="H16236" i="75"/>
  <c r="H486" i="75"/>
  <c r="H649" i="75"/>
  <c r="H621" i="75"/>
  <c r="H523" i="75"/>
  <c r="H551" i="75"/>
  <c r="H490" i="75"/>
  <c r="H653" i="75"/>
  <c r="H625" i="75"/>
  <c r="H527" i="75"/>
  <c r="H555" i="75"/>
  <c r="H16183" i="75"/>
  <c r="H16081" i="75"/>
  <c r="H16231" i="75"/>
  <c r="H690" i="75"/>
  <c r="H755" i="75"/>
  <c r="H783" i="75"/>
  <c r="H839" i="75"/>
  <c r="H867" i="75"/>
  <c r="H698" i="75"/>
  <c r="H763" i="75"/>
  <c r="H791" i="75"/>
  <c r="H847" i="75"/>
  <c r="H875" i="75"/>
  <c r="H16004" i="75"/>
  <c r="H16020" i="75"/>
  <c r="H734" i="75"/>
  <c r="H16208" i="75"/>
  <c r="H16094" i="75"/>
  <c r="H16256" i="75"/>
  <c r="H1740" i="75"/>
  <c r="H1385" i="75"/>
  <c r="H1055" i="75"/>
  <c r="H1430" i="75"/>
  <c r="H1105" i="75"/>
  <c r="H1645" i="75"/>
  <c r="H977" i="75"/>
  <c r="H1155" i="75"/>
  <c r="H1340" i="75"/>
  <c r="H1728" i="75"/>
  <c r="H1373" i="75"/>
  <c r="H1633" i="75"/>
  <c r="H1043" i="75"/>
  <c r="H1418" i="75"/>
  <c r="H1093" i="75"/>
  <c r="H965" i="75"/>
  <c r="H1143" i="75"/>
  <c r="H1328" i="75"/>
  <c r="H1712" i="75"/>
  <c r="H1357" i="75"/>
  <c r="H1617" i="75"/>
  <c r="H1027" i="75"/>
  <c r="H1402" i="75"/>
  <c r="H1077" i="75"/>
  <c r="H949" i="75"/>
  <c r="H1127" i="75"/>
  <c r="H1312" i="75"/>
  <c r="H1813" i="75"/>
  <c r="H1463" i="75"/>
  <c r="H1496" i="75"/>
  <c r="H1005" i="75"/>
  <c r="H1529" i="75"/>
  <c r="H1805" i="75"/>
  <c r="H1455" i="75"/>
  <c r="H1488" i="75"/>
  <c r="H997" i="75"/>
  <c r="H1521" i="75"/>
  <c r="H1797" i="75"/>
  <c r="H1447" i="75"/>
  <c r="H1480" i="75"/>
  <c r="H989" i="75"/>
  <c r="H1513" i="75"/>
  <c r="H2766" i="75"/>
  <c r="H2449" i="75"/>
  <c r="H2482" i="75"/>
  <c r="H1958" i="75"/>
  <c r="H2416" i="75"/>
  <c r="H2486" i="75"/>
  <c r="H1962" i="75"/>
  <c r="H2770" i="75"/>
  <c r="H2420" i="75"/>
  <c r="H2453" i="75"/>
  <c r="H2774" i="75"/>
  <c r="H2424" i="75"/>
  <c r="H2457" i="75"/>
  <c r="H1966" i="75"/>
  <c r="H2490" i="75"/>
  <c r="H2428" i="75"/>
  <c r="H1970" i="75"/>
  <c r="H2461" i="75"/>
  <c r="H2778" i="75"/>
  <c r="H2494" i="75"/>
  <c r="H2040" i="75"/>
  <c r="H2675" i="75"/>
  <c r="H1912" i="75"/>
  <c r="H2090" i="75"/>
  <c r="H2275" i="75"/>
  <c r="H2365" i="75"/>
  <c r="H2580" i="75"/>
  <c r="H1990" i="75"/>
  <c r="H2320" i="75"/>
  <c r="H2052" i="75"/>
  <c r="H2687" i="75"/>
  <c r="H1924" i="75"/>
  <c r="H2102" i="75"/>
  <c r="H2332" i="75"/>
  <c r="H2592" i="75"/>
  <c r="H2002" i="75"/>
  <c r="H2287" i="75"/>
  <c r="H2377" i="75"/>
  <c r="H2064" i="75"/>
  <c r="H2699" i="75"/>
  <c r="H1936" i="75"/>
  <c r="H2114" i="75"/>
  <c r="H2344" i="75"/>
  <c r="H2604" i="75"/>
  <c r="H2014" i="75"/>
  <c r="H2299" i="75"/>
  <c r="H2389" i="75"/>
  <c r="H2076" i="75"/>
  <c r="H2711" i="75"/>
  <c r="H1948" i="75"/>
  <c r="H2126" i="75"/>
  <c r="H2311" i="75"/>
  <c r="H2401" i="75"/>
  <c r="H2616" i="75"/>
  <c r="H2026" i="75"/>
  <c r="H2356" i="75"/>
  <c r="H16031" i="75"/>
  <c r="H2784" i="75"/>
  <c r="H2173" i="75"/>
  <c r="H2467" i="75"/>
  <c r="H1976" i="75"/>
  <c r="H2713" i="75"/>
  <c r="H2434" i="75"/>
  <c r="H2128" i="75"/>
  <c r="H2500" i="75"/>
  <c r="H3408" i="75"/>
  <c r="H3725" i="75"/>
  <c r="H2917" i="75"/>
  <c r="H3441" i="75"/>
  <c r="H3375" i="75"/>
  <c r="H3416" i="75"/>
  <c r="H3733" i="75"/>
  <c r="H3449" i="75"/>
  <c r="H3383" i="75"/>
  <c r="H2925" i="75"/>
  <c r="H3420" i="75"/>
  <c r="H3737" i="75"/>
  <c r="H3453" i="75"/>
  <c r="H3387" i="75"/>
  <c r="H2929" i="75"/>
  <c r="H2954" i="75"/>
  <c r="H3054" i="75"/>
  <c r="H3239" i="75"/>
  <c r="H3544" i="75"/>
  <c r="H3004" i="75"/>
  <c r="H3284" i="75"/>
  <c r="H3639" i="75"/>
  <c r="H2876" i="75"/>
  <c r="H3329" i="75"/>
  <c r="H2966" i="75"/>
  <c r="H3556" i="75"/>
  <c r="H3066" i="75"/>
  <c r="H3251" i="75"/>
  <c r="H3296" i="75"/>
  <c r="H2888" i="75"/>
  <c r="H3341" i="75"/>
  <c r="H3016" i="75"/>
  <c r="H3651" i="75"/>
  <c r="H2974" i="75"/>
  <c r="H3564" i="75"/>
  <c r="H2896" i="75"/>
  <c r="H3024" i="75"/>
  <c r="H3304" i="75"/>
  <c r="H3259" i="75"/>
  <c r="H3349" i="75"/>
  <c r="H3074" i="75"/>
  <c r="H3659" i="75"/>
  <c r="H2982" i="75"/>
  <c r="H3572" i="75"/>
  <c r="H3082" i="75"/>
  <c r="H3267" i="75"/>
  <c r="H3312" i="75"/>
  <c r="H3032" i="75"/>
  <c r="H3357" i="75"/>
  <c r="H2904" i="75"/>
  <c r="H3667" i="75"/>
  <c r="H3464" i="75"/>
  <c r="H3431" i="75"/>
  <c r="H3748" i="75"/>
  <c r="H2940" i="75"/>
  <c r="H3398" i="75"/>
  <c r="H16265" i="75"/>
  <c r="H3955" i="75"/>
  <c r="P29" i="12"/>
  <c r="H3791" i="75"/>
  <c r="H3855" i="75"/>
  <c r="H3993" i="75"/>
  <c r="H3900" i="75"/>
  <c r="H3840" i="75"/>
  <c r="H3885" i="75"/>
  <c r="H3825" i="75"/>
  <c r="H3810" i="75"/>
  <c r="H3870" i="75"/>
  <c r="H4184" i="75"/>
  <c r="H4068" i="75"/>
  <c r="H4128" i="75"/>
  <c r="H4053" i="75"/>
  <c r="H4113" i="75"/>
  <c r="H4221" i="75"/>
  <c r="H4038" i="75"/>
  <c r="H4098" i="75"/>
  <c r="H4083" i="75"/>
  <c r="Y21" i="70"/>
  <c r="R21" i="69"/>
  <c r="H13807" i="75" s="1"/>
  <c r="H14800" i="75"/>
  <c r="H14860" i="75"/>
  <c r="H14870" i="75"/>
  <c r="H14437" i="75"/>
  <c r="H14564" i="75"/>
  <c r="H13822" i="75"/>
  <c r="H14286" i="75"/>
  <c r="H14299" i="75"/>
  <c r="H14312" i="75"/>
  <c r="H14273" i="75"/>
  <c r="H5559" i="75"/>
  <c r="H5587" i="75"/>
  <c r="AE29" i="37"/>
  <c r="H8347" i="75"/>
  <c r="H8391" i="75"/>
  <c r="H8435" i="75"/>
  <c r="H8295" i="75"/>
  <c r="H8941" i="75"/>
  <c r="H8413" i="75"/>
  <c r="H8919" i="75"/>
  <c r="P43" i="10"/>
  <c r="H5816" i="75"/>
  <c r="H5836" i="75"/>
  <c r="H5801" i="75"/>
  <c r="H182" i="75"/>
  <c r="H26" i="75"/>
  <c r="H15948" i="75"/>
  <c r="H130" i="75"/>
  <c r="H438" i="75"/>
  <c r="H410" i="75"/>
  <c r="H326" i="75"/>
  <c r="H354" i="75"/>
  <c r="H275" i="75"/>
  <c r="H434" i="75"/>
  <c r="H406" i="75"/>
  <c r="H322" i="75"/>
  <c r="H350" i="75"/>
  <c r="H271" i="75"/>
  <c r="H15949" i="75"/>
  <c r="H16191" i="75"/>
  <c r="H16239" i="75"/>
  <c r="H650" i="75"/>
  <c r="H622" i="75"/>
  <c r="H538" i="75"/>
  <c r="H566" i="75"/>
  <c r="H487" i="75"/>
  <c r="H654" i="75"/>
  <c r="H626" i="75"/>
  <c r="H542" i="75"/>
  <c r="H570" i="75"/>
  <c r="H491" i="75"/>
  <c r="H658" i="75"/>
  <c r="H630" i="75"/>
  <c r="H546" i="75"/>
  <c r="H574" i="75"/>
  <c r="H495" i="75"/>
  <c r="H16013" i="75"/>
  <c r="H15974" i="75"/>
  <c r="H590" i="75"/>
  <c r="H746" i="75"/>
  <c r="H774" i="75"/>
  <c r="H695" i="75"/>
  <c r="H709" i="75"/>
  <c r="H16087" i="75"/>
  <c r="H16198" i="75"/>
  <c r="H16246" i="75"/>
  <c r="H750" i="75"/>
  <c r="H778" i="75"/>
  <c r="H699" i="75"/>
  <c r="H713" i="75"/>
  <c r="H1648" i="75"/>
  <c r="H1058" i="75"/>
  <c r="H1433" i="75"/>
  <c r="H1108" i="75"/>
  <c r="H1743" i="75"/>
  <c r="H980" i="75"/>
  <c r="H1158" i="75"/>
  <c r="H1343" i="75"/>
  <c r="H1388" i="75"/>
  <c r="H1628" i="75"/>
  <c r="H1723" i="75"/>
  <c r="H1038" i="75"/>
  <c r="H1413" i="75"/>
  <c r="H1088" i="75"/>
  <c r="H960" i="75"/>
  <c r="H1138" i="75"/>
  <c r="H1323" i="75"/>
  <c r="H1368" i="75"/>
  <c r="H1620" i="75"/>
  <c r="H1715" i="75"/>
  <c r="H1030" i="75"/>
  <c r="H1405" i="75"/>
  <c r="H1080" i="75"/>
  <c r="H952" i="75"/>
  <c r="H1130" i="75"/>
  <c r="H1315" i="75"/>
  <c r="H1360" i="75"/>
  <c r="H1616" i="75"/>
  <c r="H1026" i="75"/>
  <c r="H1401" i="75"/>
  <c r="H1076" i="75"/>
  <c r="H1711" i="75"/>
  <c r="H948" i="75"/>
  <c r="H1126" i="75"/>
  <c r="H1311" i="75"/>
  <c r="H1356" i="75"/>
  <c r="H16028" i="75"/>
  <c r="H1014" i="75"/>
  <c r="H1538" i="75"/>
  <c r="H1822" i="75"/>
  <c r="H1472" i="75"/>
  <c r="H1505" i="75"/>
  <c r="H1812" i="75"/>
  <c r="H1462" i="75"/>
  <c r="H1495" i="75"/>
  <c r="H1004" i="75"/>
  <c r="H1528" i="75"/>
  <c r="H1808" i="75"/>
  <c r="H1458" i="75"/>
  <c r="H1491" i="75"/>
  <c r="H1000" i="75"/>
  <c r="H1524" i="75"/>
  <c r="H1804" i="75"/>
  <c r="H1454" i="75"/>
  <c r="H1487" i="75"/>
  <c r="H996" i="75"/>
  <c r="H1520" i="75"/>
  <c r="H1796" i="75"/>
  <c r="H1446" i="75"/>
  <c r="H1479" i="75"/>
  <c r="H988" i="75"/>
  <c r="H1512" i="75"/>
  <c r="H1955" i="75"/>
  <c r="H2479" i="75"/>
  <c r="H2763" i="75"/>
  <c r="H2413" i="75"/>
  <c r="H2446" i="75"/>
  <c r="H1963" i="75"/>
  <c r="H2487" i="75"/>
  <c r="H2771" i="75"/>
  <c r="H2454" i="75"/>
  <c r="H2421" i="75"/>
  <c r="H1967" i="75"/>
  <c r="H2491" i="75"/>
  <c r="H2775" i="75"/>
  <c r="H2425" i="75"/>
  <c r="H2458" i="75"/>
  <c r="H1971" i="75"/>
  <c r="H2495" i="75"/>
  <c r="H2779" i="75"/>
  <c r="H2429" i="75"/>
  <c r="H2462" i="75"/>
  <c r="H2672" i="75"/>
  <c r="H1987" i="75"/>
  <c r="H2362" i="75"/>
  <c r="H2037" i="75"/>
  <c r="H2577" i="75"/>
  <c r="H2317" i="75"/>
  <c r="H1909" i="75"/>
  <c r="H2087" i="75"/>
  <c r="H2272" i="75"/>
  <c r="H2680" i="75"/>
  <c r="H1995" i="75"/>
  <c r="H2370" i="75"/>
  <c r="H2045" i="75"/>
  <c r="H2585" i="75"/>
  <c r="H2280" i="75"/>
  <c r="H1917" i="75"/>
  <c r="H2095" i="75"/>
  <c r="H2325" i="75"/>
  <c r="H2688" i="75"/>
  <c r="H2003" i="75"/>
  <c r="H2378" i="75"/>
  <c r="H2053" i="75"/>
  <c r="H2593" i="75"/>
  <c r="H2333" i="75"/>
  <c r="H1925" i="75"/>
  <c r="H2103" i="75"/>
  <c r="H2288" i="75"/>
  <c r="H2692" i="75"/>
  <c r="H2007" i="75"/>
  <c r="H2382" i="75"/>
  <c r="H2057" i="75"/>
  <c r="H1929" i="75"/>
  <c r="H2107" i="75"/>
  <c r="H2337" i="75"/>
  <c r="H2597" i="75"/>
  <c r="H2292" i="75"/>
  <c r="H2700" i="75"/>
  <c r="H2015" i="75"/>
  <c r="H2390" i="75"/>
  <c r="H2065" i="75"/>
  <c r="H1937" i="75"/>
  <c r="H2115" i="75"/>
  <c r="H2300" i="75"/>
  <c r="H2605" i="75"/>
  <c r="H2345" i="75"/>
  <c r="H2704" i="75"/>
  <c r="H2019" i="75"/>
  <c r="H2394" i="75"/>
  <c r="H2069" i="75"/>
  <c r="H2609" i="75"/>
  <c r="H2349" i="75"/>
  <c r="H1941" i="75"/>
  <c r="H2119" i="75"/>
  <c r="H2304" i="75"/>
  <c r="H2712" i="75"/>
  <c r="H2027" i="75"/>
  <c r="H2402" i="75"/>
  <c r="H2077" i="75"/>
  <c r="H2617" i="75"/>
  <c r="H2127" i="75"/>
  <c r="H2312" i="75"/>
  <c r="H1949" i="75"/>
  <c r="H2357" i="75"/>
  <c r="H16032" i="75"/>
  <c r="H2435" i="75"/>
  <c r="H1977" i="75"/>
  <c r="H2468" i="75"/>
  <c r="H2785" i="75"/>
  <c r="H2501" i="75"/>
  <c r="H2918" i="75"/>
  <c r="H3376" i="75"/>
  <c r="H3409" i="75"/>
  <c r="H3726" i="75"/>
  <c r="H3442" i="75"/>
  <c r="H2922" i="75"/>
  <c r="H3380" i="75"/>
  <c r="H3413" i="75"/>
  <c r="H3730" i="75"/>
  <c r="H3446" i="75"/>
  <c r="H2926" i="75"/>
  <c r="H3384" i="75"/>
  <c r="H3417" i="75"/>
  <c r="H3734" i="75"/>
  <c r="H3450" i="75"/>
  <c r="H2930" i="75"/>
  <c r="H3388" i="75"/>
  <c r="H3421" i="75"/>
  <c r="H3738" i="75"/>
  <c r="H3454" i="75"/>
  <c r="H2934" i="75"/>
  <c r="H3392" i="75"/>
  <c r="H3425" i="75"/>
  <c r="H3742" i="75"/>
  <c r="H3458" i="75"/>
  <c r="H3281" i="75"/>
  <c r="H2873" i="75"/>
  <c r="H3001" i="75"/>
  <c r="H3541" i="75"/>
  <c r="H3636" i="75"/>
  <c r="H3051" i="75"/>
  <c r="H3326" i="75"/>
  <c r="H2951" i="75"/>
  <c r="H3236" i="75"/>
  <c r="H2959" i="75"/>
  <c r="H3059" i="75"/>
  <c r="H3244" i="75"/>
  <c r="H3549" i="75"/>
  <c r="H3644" i="75"/>
  <c r="H2881" i="75"/>
  <c r="H3334" i="75"/>
  <c r="H3009" i="75"/>
  <c r="H3289" i="75"/>
  <c r="H2885" i="75"/>
  <c r="H3013" i="75"/>
  <c r="H3553" i="75"/>
  <c r="H2963" i="75"/>
  <c r="H3248" i="75"/>
  <c r="H3338" i="75"/>
  <c r="H3293" i="75"/>
  <c r="H3063" i="75"/>
  <c r="H3648" i="75"/>
  <c r="H2971" i="75"/>
  <c r="H3071" i="75"/>
  <c r="H3256" i="75"/>
  <c r="H3561" i="75"/>
  <c r="H3021" i="75"/>
  <c r="H3346" i="75"/>
  <c r="H3301" i="75"/>
  <c r="H2893" i="75"/>
  <c r="H3656" i="75"/>
  <c r="H2901" i="75"/>
  <c r="H3029" i="75"/>
  <c r="H3569" i="75"/>
  <c r="H3079" i="75"/>
  <c r="H3354" i="75"/>
  <c r="H3309" i="75"/>
  <c r="H2979" i="75"/>
  <c r="H3264" i="75"/>
  <c r="H3664" i="75"/>
  <c r="H2905" i="75"/>
  <c r="H3033" i="75"/>
  <c r="H3573" i="75"/>
  <c r="H3668" i="75"/>
  <c r="H3083" i="75"/>
  <c r="H3358" i="75"/>
  <c r="H2983" i="75"/>
  <c r="H3268" i="75"/>
  <c r="H3313" i="75"/>
  <c r="H2991" i="75"/>
  <c r="H3091" i="75"/>
  <c r="H3276" i="75"/>
  <c r="H3581" i="75"/>
  <c r="H3676" i="75"/>
  <c r="H2913" i="75"/>
  <c r="H3366" i="75"/>
  <c r="H3041" i="75"/>
  <c r="H3321" i="75"/>
  <c r="H16041" i="75"/>
  <c r="H3436" i="75"/>
  <c r="H3753" i="75"/>
  <c r="H3469" i="75"/>
  <c r="H2945" i="75"/>
  <c r="H3403" i="75"/>
  <c r="V21" i="70"/>
  <c r="H14533" i="75" s="1"/>
  <c r="R21" i="70"/>
  <c r="P21" i="69"/>
  <c r="W26" i="70"/>
  <c r="H14554" i="75"/>
  <c r="H14644" i="75"/>
  <c r="H14659" i="75"/>
  <c r="H14543" i="75"/>
  <c r="H14633" i="75"/>
  <c r="H14648" i="75"/>
  <c r="H13823" i="75"/>
  <c r="H14274" i="75"/>
  <c r="H14287" i="75"/>
  <c r="H14300" i="75"/>
  <c r="H14313" i="75"/>
  <c r="H14550" i="75"/>
  <c r="H14640" i="75"/>
  <c r="H14655" i="75"/>
  <c r="H14557" i="75"/>
  <c r="H14389" i="75"/>
  <c r="H14485" i="75"/>
  <c r="H13830" i="75"/>
  <c r="H14294" i="75"/>
  <c r="H14307" i="75"/>
  <c r="H14320" i="75"/>
  <c r="H14281" i="75"/>
  <c r="P26" i="32"/>
  <c r="P25" i="26"/>
  <c r="P21" i="25"/>
  <c r="P25" i="24"/>
  <c r="P44" i="10"/>
  <c r="H203" i="75"/>
  <c r="H31" i="75"/>
  <c r="H29" i="75"/>
  <c r="H36" i="75"/>
  <c r="H43" i="75"/>
  <c r="H16009" i="75"/>
  <c r="H15973" i="75"/>
  <c r="H295" i="75"/>
  <c r="H274" i="75"/>
  <c r="H437" i="75"/>
  <c r="H409" i="75"/>
  <c r="H311" i="75"/>
  <c r="H339" i="75"/>
  <c r="H270" i="75"/>
  <c r="H433" i="75"/>
  <c r="H405" i="75"/>
  <c r="H307" i="75"/>
  <c r="H335" i="75"/>
  <c r="H16187" i="75"/>
  <c r="H16235" i="75"/>
  <c r="H266" i="75"/>
  <c r="H429" i="75"/>
  <c r="H401" i="75"/>
  <c r="H303" i="75"/>
  <c r="H331" i="75"/>
  <c r="H15952" i="75"/>
  <c r="H16080" i="75"/>
  <c r="H16182" i="75"/>
  <c r="H16230" i="75"/>
  <c r="H470" i="75"/>
  <c r="H535" i="75"/>
  <c r="H563" i="75"/>
  <c r="H16083" i="75"/>
  <c r="H16194" i="75"/>
  <c r="H16242" i="75"/>
  <c r="H474" i="75"/>
  <c r="H539" i="75"/>
  <c r="H567" i="75"/>
  <c r="H478" i="75"/>
  <c r="H543" i="75"/>
  <c r="H571" i="75"/>
  <c r="H482" i="75"/>
  <c r="H547" i="75"/>
  <c r="H575" i="75"/>
  <c r="H15988" i="75"/>
  <c r="H16014" i="75"/>
  <c r="H514" i="75"/>
  <c r="P29" i="8"/>
  <c r="H16189" i="75"/>
  <c r="H16237" i="75"/>
  <c r="H706" i="75"/>
  <c r="H743" i="75"/>
  <c r="H771" i="75"/>
  <c r="H710" i="75"/>
  <c r="H747" i="75"/>
  <c r="H775" i="75"/>
  <c r="H714" i="75"/>
  <c r="H751" i="75"/>
  <c r="H779" i="75"/>
  <c r="H1651" i="75"/>
  <c r="H1111" i="75"/>
  <c r="H1746" i="75"/>
  <c r="H983" i="75"/>
  <c r="H1161" i="75"/>
  <c r="H1346" i="75"/>
  <c r="H1391" i="75"/>
  <c r="H1061" i="75"/>
  <c r="H1436" i="75"/>
  <c r="H1647" i="75"/>
  <c r="H1107" i="75"/>
  <c r="H979" i="75"/>
  <c r="H1157" i="75"/>
  <c r="H1342" i="75"/>
  <c r="H1387" i="75"/>
  <c r="H1742" i="75"/>
  <c r="H1057" i="75"/>
  <c r="H1432" i="75"/>
  <c r="H1643" i="75"/>
  <c r="H1103" i="75"/>
  <c r="H1738" i="75"/>
  <c r="H975" i="75"/>
  <c r="H1153" i="75"/>
  <c r="H1338" i="75"/>
  <c r="H1383" i="75"/>
  <c r="H1053" i="75"/>
  <c r="H1428" i="75"/>
  <c r="H1639" i="75"/>
  <c r="H1099" i="75"/>
  <c r="H971" i="75"/>
  <c r="H1149" i="75"/>
  <c r="H1334" i="75"/>
  <c r="H1379" i="75"/>
  <c r="H1734" i="75"/>
  <c r="H1049" i="75"/>
  <c r="H1424" i="75"/>
  <c r="H1635" i="75"/>
  <c r="H1095" i="75"/>
  <c r="H1730" i="75"/>
  <c r="H967" i="75"/>
  <c r="H1145" i="75"/>
  <c r="H1330" i="75"/>
  <c r="H1375" i="75"/>
  <c r="H1045" i="75"/>
  <c r="H1420" i="75"/>
  <c r="H1631" i="75"/>
  <c r="H1091" i="75"/>
  <c r="H963" i="75"/>
  <c r="H1141" i="75"/>
  <c r="H1326" i="75"/>
  <c r="H1371" i="75"/>
  <c r="H1726" i="75"/>
  <c r="H1041" i="75"/>
  <c r="H1416" i="75"/>
  <c r="H1627" i="75"/>
  <c r="H1087" i="75"/>
  <c r="H1722" i="75"/>
  <c r="H959" i="75"/>
  <c r="H1137" i="75"/>
  <c r="H1322" i="75"/>
  <c r="H1367" i="75"/>
  <c r="H1037" i="75"/>
  <c r="H1412" i="75"/>
  <c r="H1623" i="75"/>
  <c r="H1083" i="75"/>
  <c r="H955" i="75"/>
  <c r="H1133" i="75"/>
  <c r="H1318" i="75"/>
  <c r="H1363" i="75"/>
  <c r="H1718" i="75"/>
  <c r="H1033" i="75"/>
  <c r="H1408" i="75"/>
  <c r="H1619" i="75"/>
  <c r="H1079" i="75"/>
  <c r="H1714" i="75"/>
  <c r="H951" i="75"/>
  <c r="H1129" i="75"/>
  <c r="H1314" i="75"/>
  <c r="H1359" i="75"/>
  <c r="H1029" i="75"/>
  <c r="H1404" i="75"/>
  <c r="H1615" i="75"/>
  <c r="H1075" i="75"/>
  <c r="H947" i="75"/>
  <c r="H1125" i="75"/>
  <c r="H1310" i="75"/>
  <c r="H1355" i="75"/>
  <c r="H1710" i="75"/>
  <c r="H1025" i="75"/>
  <c r="H1400" i="75"/>
  <c r="H1611" i="75"/>
  <c r="H1071" i="75"/>
  <c r="H1706" i="75"/>
  <c r="H943" i="75"/>
  <c r="H1121" i="75"/>
  <c r="H1306" i="75"/>
  <c r="H1351" i="75"/>
  <c r="H1021" i="75"/>
  <c r="H1396" i="75"/>
  <c r="H1825" i="75"/>
  <c r="H1475" i="75"/>
  <c r="H1508" i="75"/>
  <c r="H1017" i="75"/>
  <c r="H1541" i="75"/>
  <c r="H16027" i="75"/>
  <c r="H1821" i="75"/>
  <c r="H1471" i="75"/>
  <c r="H1504" i="75"/>
  <c r="H1013" i="75"/>
  <c r="H1537" i="75"/>
  <c r="H1817" i="75"/>
  <c r="H1467" i="75"/>
  <c r="H1500" i="75"/>
  <c r="H1653" i="75"/>
  <c r="H1009" i="75"/>
  <c r="H1533" i="75"/>
  <c r="H1494" i="75"/>
  <c r="H1003" i="75"/>
  <c r="H1527" i="75"/>
  <c r="H1811" i="75"/>
  <c r="H1461" i="75"/>
  <c r="H1807" i="75"/>
  <c r="H1490" i="75"/>
  <c r="H999" i="75"/>
  <c r="H1523" i="75"/>
  <c r="H1457" i="75"/>
  <c r="H1486" i="75"/>
  <c r="H995" i="75"/>
  <c r="H1519" i="75"/>
  <c r="H1803" i="75"/>
  <c r="H1453" i="75"/>
  <c r="H1799" i="75"/>
  <c r="H1482" i="75"/>
  <c r="H991" i="75"/>
  <c r="H1515" i="75"/>
  <c r="H1449" i="75"/>
  <c r="H1478" i="75"/>
  <c r="H987" i="75"/>
  <c r="H1511" i="75"/>
  <c r="H1795" i="75"/>
  <c r="H1445" i="75"/>
  <c r="H2760" i="75"/>
  <c r="H2443" i="75"/>
  <c r="H1952" i="75"/>
  <c r="H2476" i="75"/>
  <c r="H2410" i="75"/>
  <c r="H2764" i="75"/>
  <c r="H2447" i="75"/>
  <c r="H1956" i="75"/>
  <c r="H2414" i="75"/>
  <c r="H2480" i="75"/>
  <c r="H2768" i="75"/>
  <c r="H2451" i="75"/>
  <c r="H1960" i="75"/>
  <c r="H2418" i="75"/>
  <c r="H2484" i="75"/>
  <c r="H2772" i="75"/>
  <c r="H2455" i="75"/>
  <c r="H1964" i="75"/>
  <c r="H2422" i="75"/>
  <c r="H2488" i="75"/>
  <c r="H2776" i="75"/>
  <c r="H2459" i="75"/>
  <c r="H1968" i="75"/>
  <c r="H2492" i="75"/>
  <c r="H2426" i="75"/>
  <c r="H16203" i="75"/>
  <c r="H16089" i="75"/>
  <c r="H16251" i="75"/>
  <c r="H2314" i="75"/>
  <c r="H2574" i="75"/>
  <c r="H1984" i="75"/>
  <c r="H2359" i="75"/>
  <c r="H1906" i="75"/>
  <c r="H2084" i="75"/>
  <c r="H2269" i="75"/>
  <c r="H2034" i="75"/>
  <c r="H2669" i="75"/>
  <c r="H2318" i="75"/>
  <c r="H2578" i="75"/>
  <c r="H1988" i="75"/>
  <c r="H2038" i="75"/>
  <c r="H2273" i="75"/>
  <c r="H2673" i="75"/>
  <c r="H1910" i="75"/>
  <c r="H2088" i="75"/>
  <c r="H2363" i="75"/>
  <c r="H2322" i="75"/>
  <c r="H2582" i="75"/>
  <c r="H1992" i="75"/>
  <c r="H1914" i="75"/>
  <c r="H2092" i="75"/>
  <c r="H2042" i="75"/>
  <c r="H2367" i="75"/>
  <c r="H2677" i="75"/>
  <c r="H2277" i="75"/>
  <c r="H2326" i="75"/>
  <c r="H2586" i="75"/>
  <c r="H1996" i="75"/>
  <c r="H2046" i="75"/>
  <c r="H2681" i="75"/>
  <c r="H2371" i="75"/>
  <c r="H2281" i="75"/>
  <c r="H1918" i="75"/>
  <c r="H2096" i="75"/>
  <c r="H16092" i="75"/>
  <c r="H16206" i="75"/>
  <c r="H16254" i="75"/>
  <c r="H2330" i="75"/>
  <c r="H2590" i="75"/>
  <c r="H2000" i="75"/>
  <c r="H2375" i="75"/>
  <c r="H1922" i="75"/>
  <c r="H2100" i="75"/>
  <c r="H2285" i="75"/>
  <c r="H2050" i="75"/>
  <c r="H2685" i="75"/>
  <c r="H2334" i="75"/>
  <c r="H2594" i="75"/>
  <c r="H2004" i="75"/>
  <c r="H2054" i="75"/>
  <c r="H2289" i="75"/>
  <c r="H2689" i="75"/>
  <c r="H1926" i="75"/>
  <c r="H2104" i="75"/>
  <c r="H2379" i="75"/>
  <c r="H2338" i="75"/>
  <c r="H2598" i="75"/>
  <c r="H2008" i="75"/>
  <c r="H1930" i="75"/>
  <c r="H2108" i="75"/>
  <c r="H2058" i="75"/>
  <c r="H2383" i="75"/>
  <c r="H2693" i="75"/>
  <c r="H2293" i="75"/>
  <c r="H2342" i="75"/>
  <c r="H2602" i="75"/>
  <c r="H2012" i="75"/>
  <c r="H2062" i="75"/>
  <c r="H2697" i="75"/>
  <c r="H2387" i="75"/>
  <c r="H2297" i="75"/>
  <c r="H1934" i="75"/>
  <c r="H2112" i="75"/>
  <c r="H2346" i="75"/>
  <c r="H2606" i="75"/>
  <c r="H2016" i="75"/>
  <c r="H2391" i="75"/>
  <c r="H1938" i="75"/>
  <c r="H2116" i="75"/>
  <c r="H2301" i="75"/>
  <c r="H2066" i="75"/>
  <c r="H2701" i="75"/>
  <c r="H16095" i="75"/>
  <c r="H16209" i="75"/>
  <c r="H16257" i="75"/>
  <c r="H2350" i="75"/>
  <c r="H2610" i="75"/>
  <c r="H2020" i="75"/>
  <c r="H2070" i="75"/>
  <c r="H2120" i="75"/>
  <c r="H2305" i="75"/>
  <c r="H2705" i="75"/>
  <c r="H1942" i="75"/>
  <c r="H2395" i="75"/>
  <c r="H2354" i="75"/>
  <c r="H2614" i="75"/>
  <c r="H2024" i="75"/>
  <c r="H1946" i="75"/>
  <c r="H2074" i="75"/>
  <c r="H2399" i="75"/>
  <c r="H2709" i="75"/>
  <c r="H2124" i="75"/>
  <c r="H2309" i="75"/>
  <c r="H2618" i="75"/>
  <c r="H2782" i="75"/>
  <c r="H2465" i="75"/>
  <c r="H2498" i="75"/>
  <c r="H1974" i="75"/>
  <c r="H2432" i="75"/>
  <c r="H16033" i="75"/>
  <c r="H2502" i="75"/>
  <c r="H1978" i="75"/>
  <c r="H2786" i="75"/>
  <c r="H2436" i="75"/>
  <c r="H2469" i="75"/>
  <c r="H2790" i="75"/>
  <c r="H2440" i="75"/>
  <c r="H2473" i="75"/>
  <c r="H1982" i="75"/>
  <c r="H2506" i="75"/>
  <c r="H3377" i="75"/>
  <c r="H3410" i="75"/>
  <c r="H3443" i="75"/>
  <c r="H2919" i="75"/>
  <c r="H3727" i="75"/>
  <c r="H2923" i="75"/>
  <c r="H3381" i="75"/>
  <c r="H3447" i="75"/>
  <c r="H3731" i="75"/>
  <c r="H3414" i="75"/>
  <c r="H2927" i="75"/>
  <c r="H3385" i="75"/>
  <c r="H3418" i="75"/>
  <c r="H3451" i="75"/>
  <c r="H3735" i="75"/>
  <c r="H3389" i="75"/>
  <c r="H2931" i="75"/>
  <c r="H3455" i="75"/>
  <c r="H3739" i="75"/>
  <c r="H3422" i="75"/>
  <c r="H3393" i="75"/>
  <c r="H2935" i="75"/>
  <c r="H3426" i="75"/>
  <c r="H3459" i="75"/>
  <c r="H3743" i="75"/>
  <c r="H2874" i="75"/>
  <c r="H3052" i="75"/>
  <c r="H3237" i="75"/>
  <c r="H3282" i="75"/>
  <c r="H3327" i="75"/>
  <c r="H3637" i="75"/>
  <c r="H3002" i="75"/>
  <c r="H2952" i="75"/>
  <c r="H3542" i="75"/>
  <c r="H2878" i="75"/>
  <c r="H3056" i="75"/>
  <c r="H3241" i="75"/>
  <c r="H3006" i="75"/>
  <c r="H3331" i="75"/>
  <c r="H3641" i="75"/>
  <c r="H2956" i="75"/>
  <c r="H3286" i="75"/>
  <c r="H3546" i="75"/>
  <c r="H2882" i="75"/>
  <c r="H3060" i="75"/>
  <c r="H3245" i="75"/>
  <c r="H3335" i="75"/>
  <c r="H3645" i="75"/>
  <c r="H2960" i="75"/>
  <c r="H3010" i="75"/>
  <c r="H3290" i="75"/>
  <c r="H3550" i="75"/>
  <c r="H2886" i="75"/>
  <c r="H3064" i="75"/>
  <c r="H3249" i="75"/>
  <c r="H2964" i="75"/>
  <c r="H3339" i="75"/>
  <c r="H3649" i="75"/>
  <c r="H3014" i="75"/>
  <c r="H3294" i="75"/>
  <c r="H3554" i="75"/>
  <c r="H2890" i="75"/>
  <c r="H3068" i="75"/>
  <c r="H3253" i="75"/>
  <c r="H3343" i="75"/>
  <c r="H3653" i="75"/>
  <c r="H3018" i="75"/>
  <c r="H3298" i="75"/>
  <c r="H3558" i="75"/>
  <c r="H2968" i="75"/>
  <c r="H2894" i="75"/>
  <c r="H3072" i="75"/>
  <c r="H3257" i="75"/>
  <c r="H3022" i="75"/>
  <c r="H3347" i="75"/>
  <c r="H3657" i="75"/>
  <c r="H3302" i="75"/>
  <c r="H2972" i="75"/>
  <c r="H3562" i="75"/>
  <c r="H2898" i="75"/>
  <c r="H3076" i="75"/>
  <c r="H3261" i="75"/>
  <c r="H3351" i="75"/>
  <c r="H3661" i="75"/>
  <c r="H2976" i="75"/>
  <c r="H3306" i="75"/>
  <c r="H3566" i="75"/>
  <c r="H3026" i="75"/>
  <c r="H2902" i="75"/>
  <c r="H3080" i="75"/>
  <c r="H3265" i="75"/>
  <c r="H2980" i="75"/>
  <c r="H3355" i="75"/>
  <c r="H3665" i="75"/>
  <c r="H3310" i="75"/>
  <c r="H3030" i="75"/>
  <c r="H3570" i="75"/>
  <c r="H2906" i="75"/>
  <c r="H3084" i="75"/>
  <c r="H3269" i="75"/>
  <c r="H3359" i="75"/>
  <c r="H3669" i="75"/>
  <c r="H3034" i="75"/>
  <c r="H2984" i="75"/>
  <c r="H3314" i="75"/>
  <c r="H3574" i="75"/>
  <c r="H2910" i="75"/>
  <c r="H3088" i="75"/>
  <c r="H3273" i="75"/>
  <c r="H3038" i="75"/>
  <c r="H3363" i="75"/>
  <c r="H3673" i="75"/>
  <c r="H2988" i="75"/>
  <c r="H3318" i="75"/>
  <c r="H3578" i="75"/>
  <c r="H2914" i="75"/>
  <c r="H3092" i="75"/>
  <c r="H3277" i="75"/>
  <c r="H3367" i="75"/>
  <c r="H3677" i="75"/>
  <c r="H2992" i="75"/>
  <c r="H3042" i="75"/>
  <c r="H3322" i="75"/>
  <c r="H3582" i="75"/>
  <c r="H16038" i="75"/>
  <c r="H2942" i="75"/>
  <c r="H3400" i="75"/>
  <c r="H3433" i="75"/>
  <c r="H3750" i="75"/>
  <c r="H3466" i="75"/>
  <c r="H2946" i="75"/>
  <c r="H3404" i="75"/>
  <c r="H3437" i="75"/>
  <c r="H3754" i="75"/>
  <c r="H3183" i="75"/>
  <c r="H3470" i="75"/>
  <c r="H3965" i="75"/>
  <c r="H3973" i="75"/>
  <c r="H16264" i="75"/>
  <c r="H3373" i="75"/>
  <c r="H3439" i="75"/>
  <c r="H3723" i="75"/>
  <c r="H2915" i="75"/>
  <c r="H3406" i="75"/>
  <c r="H3831" i="75"/>
  <c r="H3891" i="75"/>
  <c r="H3999" i="75"/>
  <c r="H3906" i="75"/>
  <c r="H3861" i="75"/>
  <c r="H3846" i="75"/>
  <c r="H3816" i="75"/>
  <c r="H3876" i="75"/>
  <c r="H3827" i="75"/>
  <c r="H3887" i="75"/>
  <c r="H3812" i="75"/>
  <c r="H3995" i="75"/>
  <c r="H3842" i="75"/>
  <c r="H3872" i="75"/>
  <c r="H3902" i="75"/>
  <c r="H3857" i="75"/>
  <c r="H3823" i="75"/>
  <c r="H3883" i="75"/>
  <c r="H3838" i="75"/>
  <c r="H3853" i="75"/>
  <c r="H3868" i="75"/>
  <c r="H3808" i="75"/>
  <c r="H3991" i="75"/>
  <c r="H3898" i="75"/>
  <c r="H4020" i="75"/>
  <c r="P29" i="13"/>
  <c r="H4036" i="75"/>
  <c r="H4096" i="75"/>
  <c r="H4081" i="75"/>
  <c r="H4066" i="75"/>
  <c r="H4126" i="75"/>
  <c r="H4051" i="75"/>
  <c r="H4111" i="75"/>
  <c r="H4219" i="75"/>
  <c r="H4040" i="75"/>
  <c r="H4100" i="75"/>
  <c r="H4085" i="75"/>
  <c r="H4070" i="75"/>
  <c r="H4130" i="75"/>
  <c r="H4055" i="75"/>
  <c r="H4115" i="75"/>
  <c r="H4223" i="75"/>
  <c r="H4044" i="75"/>
  <c r="H4104" i="75"/>
  <c r="H4089" i="75"/>
  <c r="H4074" i="75"/>
  <c r="H4134" i="75"/>
  <c r="H4059" i="75"/>
  <c r="H4119" i="75"/>
  <c r="H4227" i="75"/>
  <c r="H4196" i="75"/>
  <c r="H4232" i="75"/>
  <c r="H4154" i="75"/>
  <c r="H4139" i="75"/>
  <c r="P30" i="14"/>
  <c r="H16036" i="75" s="1"/>
  <c r="H4294" i="75"/>
  <c r="H4354" i="75"/>
  <c r="H4264" i="75"/>
  <c r="H4447" i="75"/>
  <c r="H4279" i="75"/>
  <c r="H4309" i="75"/>
  <c r="H4324" i="75"/>
  <c r="H4339" i="75"/>
  <c r="H4298" i="75"/>
  <c r="H4358" i="75"/>
  <c r="H4343" i="75"/>
  <c r="H4268" i="75"/>
  <c r="H4451" i="75"/>
  <c r="H4283" i="75"/>
  <c r="H4313" i="75"/>
  <c r="H4328" i="75"/>
  <c r="H4302" i="75"/>
  <c r="H4362" i="75"/>
  <c r="H4347" i="75"/>
  <c r="H4287" i="75"/>
  <c r="H4317" i="75"/>
  <c r="H4332" i="75"/>
  <c r="H4455" i="75"/>
  <c r="H4272" i="75"/>
  <c r="H16162" i="75"/>
  <c r="H4424" i="75"/>
  <c r="H4546" i="75"/>
  <c r="H4504" i="75"/>
  <c r="H4532" i="75"/>
  <c r="H4518" i="75"/>
  <c r="H4542" i="75"/>
  <c r="H4514" i="75"/>
  <c r="H4500" i="75"/>
  <c r="H4528" i="75"/>
  <c r="H4538" i="75"/>
  <c r="H4510" i="75"/>
  <c r="H4524" i="75"/>
  <c r="H4496" i="75"/>
  <c r="H4534" i="75"/>
  <c r="H4520" i="75"/>
  <c r="H4477" i="75"/>
  <c r="H4492" i="75"/>
  <c r="H4506" i="75"/>
  <c r="H4565" i="75"/>
  <c r="H4593" i="75"/>
  <c r="H4607" i="75"/>
  <c r="H4579" i="75"/>
  <c r="H4569" i="75"/>
  <c r="H4597" i="75"/>
  <c r="H4611" i="75"/>
  <c r="H4583" i="75"/>
  <c r="H4573" i="75"/>
  <c r="H4601" i="75"/>
  <c r="H4615" i="75"/>
  <c r="H4587" i="75"/>
  <c r="H4634" i="75"/>
  <c r="H4662" i="75"/>
  <c r="H4676" i="75"/>
  <c r="H4619" i="75"/>
  <c r="H4648" i="75"/>
  <c r="H4638" i="75"/>
  <c r="H4666" i="75"/>
  <c r="H4652" i="75"/>
  <c r="H4680" i="75"/>
  <c r="H4642" i="75"/>
  <c r="H4670" i="75"/>
  <c r="H4684" i="75"/>
  <c r="H4656" i="75"/>
  <c r="H4646" i="75"/>
  <c r="H4674" i="75"/>
  <c r="H4660" i="75"/>
  <c r="H4688" i="75"/>
  <c r="H5441" i="75"/>
  <c r="H5432" i="75"/>
  <c r="H5450" i="75"/>
  <c r="H5459" i="75"/>
  <c r="H5477" i="75"/>
  <c r="H5468" i="75"/>
  <c r="H16214" i="75"/>
  <c r="H5508" i="75"/>
  <c r="H16215" i="75"/>
  <c r="H5545" i="75"/>
  <c r="H16216" i="75"/>
  <c r="H5582" i="75"/>
  <c r="P25" i="27"/>
  <c r="H5787" i="75"/>
  <c r="P21" i="31"/>
  <c r="H5814" i="75"/>
  <c r="H5829" i="75"/>
  <c r="H5810" i="75"/>
  <c r="H5825" i="75"/>
  <c r="H5806" i="75"/>
  <c r="H5821" i="75"/>
  <c r="H5845" i="75"/>
  <c r="P21" i="32"/>
  <c r="H5875" i="75"/>
  <c r="H5860" i="75"/>
  <c r="H5879" i="75"/>
  <c r="H5864" i="75"/>
  <c r="H5883" i="75"/>
  <c r="H5868" i="75"/>
  <c r="H5887" i="75"/>
  <c r="H5872" i="75"/>
  <c r="P21" i="33"/>
  <c r="H5903" i="75"/>
  <c r="H5933" i="75"/>
  <c r="H5918" i="75"/>
  <c r="H5937" i="75"/>
  <c r="H5922" i="75"/>
  <c r="H5941" i="75"/>
  <c r="H5926" i="75"/>
  <c r="H5945" i="75"/>
  <c r="H5930" i="75"/>
  <c r="H8287" i="75"/>
  <c r="H8537" i="75"/>
  <c r="H8283" i="75"/>
  <c r="H8977" i="75"/>
  <c r="H8493" i="75"/>
  <c r="H8289" i="75"/>
  <c r="H8559" i="75"/>
  <c r="H8603" i="75"/>
  <c r="H8581" i="75"/>
  <c r="H8999" i="75"/>
  <c r="H8523" i="75"/>
  <c r="H8308" i="75"/>
  <c r="H8655" i="75"/>
  <c r="H8312" i="75"/>
  <c r="H8633" i="75"/>
  <c r="H9029" i="75"/>
  <c r="H8343" i="75"/>
  <c r="H8387" i="75"/>
  <c r="H8431" i="75"/>
  <c r="AE25" i="37"/>
  <c r="H8365" i="75" s="1"/>
  <c r="H8409" i="75"/>
  <c r="H8937" i="75"/>
  <c r="H8915" i="75"/>
  <c r="H16073" i="75"/>
  <c r="H8317" i="75"/>
  <c r="AE30" i="37"/>
  <c r="H8348" i="75"/>
  <c r="H8392" i="75"/>
  <c r="H8436" i="75"/>
  <c r="H8920" i="75"/>
  <c r="H8757" i="75"/>
  <c r="H8801" i="75"/>
  <c r="H8942" i="75"/>
  <c r="H8414" i="75"/>
  <c r="H8779" i="75"/>
  <c r="AE34" i="37"/>
  <c r="H8374" i="75" s="1"/>
  <c r="H8352" i="75"/>
  <c r="H8396" i="75"/>
  <c r="H8440" i="75"/>
  <c r="H8924" i="75"/>
  <c r="H8418" i="75"/>
  <c r="H8946" i="75"/>
  <c r="H8356" i="75"/>
  <c r="H8400" i="75"/>
  <c r="H8444" i="75"/>
  <c r="H8928" i="75"/>
  <c r="AE38" i="37"/>
  <c r="H8378" i="75" s="1"/>
  <c r="H8950" i="75"/>
  <c r="H8422" i="75"/>
  <c r="H9194" i="75"/>
  <c r="H9207" i="75"/>
  <c r="H9189" i="75"/>
  <c r="H9202" i="75"/>
  <c r="H9185" i="75"/>
  <c r="H9198" i="75"/>
  <c r="H9393" i="75"/>
  <c r="E9393" i="75" s="1"/>
  <c r="H9443" i="75"/>
  <c r="E9443" i="75" s="1"/>
  <c r="P21" i="51"/>
  <c r="H9615" i="75"/>
  <c r="H9612" i="75"/>
  <c r="H9785" i="75"/>
  <c r="H9845" i="75"/>
  <c r="H9905" i="75"/>
  <c r="H9965" i="75"/>
  <c r="H10025" i="75"/>
  <c r="H10205" i="75"/>
  <c r="H9711" i="75"/>
  <c r="H9781" i="75"/>
  <c r="H9841" i="75"/>
  <c r="H9901" i="75"/>
  <c r="H9961" i="75"/>
  <c r="H10021" i="75"/>
  <c r="H10201" i="75"/>
  <c r="H9707" i="75"/>
  <c r="H9777" i="75"/>
  <c r="H9837" i="75"/>
  <c r="H9897" i="75"/>
  <c r="H9957" i="75"/>
  <c r="H10017" i="75"/>
  <c r="H10197" i="75"/>
  <c r="H9703" i="75"/>
  <c r="H9773" i="75"/>
  <c r="H9833" i="75"/>
  <c r="H9893" i="75"/>
  <c r="H9953" i="75"/>
  <c r="H10013" i="75"/>
  <c r="H10193" i="75"/>
  <c r="H9699" i="75"/>
  <c r="H9769" i="75"/>
  <c r="H9829" i="75"/>
  <c r="H9889" i="75"/>
  <c r="H9949" i="75"/>
  <c r="H10009" i="75"/>
  <c r="H10189" i="75"/>
  <c r="H9695" i="75"/>
  <c r="H9765" i="75"/>
  <c r="H9825" i="75"/>
  <c r="H9885" i="75"/>
  <c r="H9945" i="75"/>
  <c r="H10005" i="75"/>
  <c r="H10185" i="75"/>
  <c r="H9691" i="75"/>
  <c r="H9761" i="75"/>
  <c r="H9821" i="75"/>
  <c r="H9881" i="75"/>
  <c r="H9941" i="75"/>
  <c r="H10001" i="75"/>
  <c r="H10181" i="75"/>
  <c r="H9687" i="75"/>
  <c r="H9757" i="75"/>
  <c r="H9817" i="75"/>
  <c r="H9877" i="75"/>
  <c r="H9937" i="75"/>
  <c r="H9997" i="75"/>
  <c r="H10177" i="75"/>
  <c r="H9683" i="75"/>
  <c r="H9753" i="75"/>
  <c r="H9813" i="75"/>
  <c r="H9873" i="75"/>
  <c r="H9933" i="75"/>
  <c r="H9993" i="75"/>
  <c r="H10173" i="75"/>
  <c r="H9679" i="75"/>
  <c r="H9749" i="75"/>
  <c r="H9809" i="75"/>
  <c r="H9869" i="75"/>
  <c r="H9929" i="75"/>
  <c r="H9989" i="75"/>
  <c r="H10169" i="75"/>
  <c r="H9675" i="75"/>
  <c r="H9745" i="75"/>
  <c r="H9805" i="75"/>
  <c r="H9865" i="75"/>
  <c r="H9925" i="75"/>
  <c r="H9985" i="75"/>
  <c r="H10165" i="75"/>
  <c r="H9671" i="75"/>
  <c r="H9741" i="75"/>
  <c r="H9801" i="75"/>
  <c r="H9861" i="75"/>
  <c r="H9921" i="75"/>
  <c r="H9981" i="75"/>
  <c r="H10161" i="75"/>
  <c r="H9667" i="75"/>
  <c r="H9737" i="75"/>
  <c r="H9797" i="75"/>
  <c r="H9857" i="75"/>
  <c r="H9917" i="75"/>
  <c r="H9977" i="75"/>
  <c r="H10157" i="75"/>
  <c r="H9663" i="75"/>
  <c r="H9733" i="75"/>
  <c r="H9793" i="75"/>
  <c r="H9853" i="75"/>
  <c r="H9913" i="75"/>
  <c r="H9973" i="75"/>
  <c r="H10153" i="75"/>
  <c r="H9659" i="75"/>
  <c r="H9729" i="75"/>
  <c r="H9789" i="75"/>
  <c r="H9849" i="75"/>
  <c r="H9909" i="75"/>
  <c r="H9969" i="75"/>
  <c r="H10149" i="75"/>
  <c r="H9655" i="75"/>
  <c r="H9721" i="75"/>
  <c r="H10026" i="75"/>
  <c r="H10086" i="75"/>
  <c r="H10206" i="75"/>
  <c r="H10342" i="75"/>
  <c r="H10402" i="75"/>
  <c r="H10462" i="75"/>
  <c r="H10522" i="75"/>
  <c r="H10582" i="75"/>
  <c r="H10268" i="75"/>
  <c r="H10762" i="75"/>
  <c r="H10346" i="75"/>
  <c r="H10406" i="75"/>
  <c r="H10466" i="75"/>
  <c r="H10526" i="75"/>
  <c r="H10586" i="75"/>
  <c r="H10272" i="75"/>
  <c r="H10766" i="75"/>
  <c r="H10350" i="75"/>
  <c r="H10410" i="75"/>
  <c r="H10470" i="75"/>
  <c r="H10530" i="75"/>
  <c r="H10590" i="75"/>
  <c r="H10276" i="75"/>
  <c r="H10770" i="75"/>
  <c r="H10354" i="75"/>
  <c r="H10414" i="75"/>
  <c r="H10474" i="75"/>
  <c r="H10534" i="75"/>
  <c r="H10594" i="75"/>
  <c r="H10280" i="75"/>
  <c r="H10774" i="75"/>
  <c r="H10358" i="75"/>
  <c r="H10418" i="75"/>
  <c r="H10478" i="75"/>
  <c r="H10538" i="75"/>
  <c r="H10598" i="75"/>
  <c r="H10284" i="75"/>
  <c r="H10778" i="75"/>
  <c r="H10362" i="75"/>
  <c r="H10422" i="75"/>
  <c r="H10482" i="75"/>
  <c r="H10542" i="75"/>
  <c r="H10602" i="75"/>
  <c r="H10288" i="75"/>
  <c r="H10782" i="75"/>
  <c r="H10366" i="75"/>
  <c r="H10426" i="75"/>
  <c r="H10486" i="75"/>
  <c r="H10546" i="75"/>
  <c r="H10606" i="75"/>
  <c r="H10292" i="75"/>
  <c r="H10786" i="75"/>
  <c r="H10370" i="75"/>
  <c r="H10430" i="75"/>
  <c r="H10490" i="75"/>
  <c r="H10550" i="75"/>
  <c r="H10610" i="75"/>
  <c r="H10296" i="75"/>
  <c r="H10790" i="75"/>
  <c r="H10374" i="75"/>
  <c r="H10434" i="75"/>
  <c r="H10494" i="75"/>
  <c r="H10554" i="75"/>
  <c r="H10614" i="75"/>
  <c r="H10300" i="75"/>
  <c r="H10794" i="75"/>
  <c r="H10378" i="75"/>
  <c r="H10438" i="75"/>
  <c r="H10498" i="75"/>
  <c r="H10558" i="75"/>
  <c r="H10618" i="75"/>
  <c r="H10304" i="75"/>
  <c r="H10798" i="75"/>
  <c r="H10382" i="75"/>
  <c r="H10442" i="75"/>
  <c r="H10502" i="75"/>
  <c r="H10562" i="75"/>
  <c r="H10622" i="75"/>
  <c r="H10308" i="75"/>
  <c r="H10802" i="75"/>
  <c r="H10386" i="75"/>
  <c r="H10446" i="75"/>
  <c r="H10506" i="75"/>
  <c r="H10566" i="75"/>
  <c r="H10626" i="75"/>
  <c r="H10312" i="75"/>
  <c r="H10806" i="75"/>
  <c r="H10390" i="75"/>
  <c r="H10450" i="75"/>
  <c r="H10510" i="75"/>
  <c r="H10570" i="75"/>
  <c r="H10316" i="75"/>
  <c r="H10810" i="75"/>
  <c r="H10630" i="75"/>
  <c r="H10394" i="75"/>
  <c r="H10454" i="75"/>
  <c r="H10514" i="75"/>
  <c r="H10574" i="75"/>
  <c r="H10320" i="75"/>
  <c r="H10814" i="75"/>
  <c r="H10634" i="75"/>
  <c r="H10398" i="75"/>
  <c r="H10458" i="75"/>
  <c r="H10518" i="75"/>
  <c r="H10578" i="75"/>
  <c r="H10324" i="75"/>
  <c r="H10818" i="75"/>
  <c r="H10638" i="75"/>
  <c r="H10884" i="75"/>
  <c r="H11138" i="75"/>
  <c r="H10958" i="75"/>
  <c r="H11078" i="75"/>
  <c r="H11018" i="75"/>
  <c r="H11198" i="75"/>
  <c r="H11378" i="75"/>
  <c r="H10888" i="75"/>
  <c r="H11022" i="75"/>
  <c r="H10962" i="75"/>
  <c r="H11082" i="75"/>
  <c r="H11142" i="75"/>
  <c r="H11202" i="75"/>
  <c r="H11382" i="75"/>
  <c r="H10892" i="75"/>
  <c r="H10966" i="75"/>
  <c r="H11086" i="75"/>
  <c r="H11146" i="75"/>
  <c r="H11026" i="75"/>
  <c r="H11206" i="75"/>
  <c r="H11386" i="75"/>
  <c r="H10896" i="75"/>
  <c r="H11030" i="75"/>
  <c r="H11150" i="75"/>
  <c r="H10970" i="75"/>
  <c r="H11090" i="75"/>
  <c r="H11210" i="75"/>
  <c r="H11390" i="75"/>
  <c r="H10900" i="75"/>
  <c r="H11154" i="75"/>
  <c r="H10974" i="75"/>
  <c r="H11094" i="75"/>
  <c r="H11034" i="75"/>
  <c r="H11214" i="75"/>
  <c r="H11394" i="75"/>
  <c r="H10904" i="75"/>
  <c r="H11038" i="75"/>
  <c r="H10978" i="75"/>
  <c r="H11098" i="75"/>
  <c r="H11158" i="75"/>
  <c r="H11218" i="75"/>
  <c r="H11398" i="75"/>
  <c r="H10908" i="75"/>
  <c r="H10982" i="75"/>
  <c r="H11102" i="75"/>
  <c r="H11162" i="75"/>
  <c r="H11042" i="75"/>
  <c r="H11222" i="75"/>
  <c r="H11402" i="75"/>
  <c r="H10912" i="75"/>
  <c r="H11046" i="75"/>
  <c r="H11166" i="75"/>
  <c r="H10986" i="75"/>
  <c r="H11106" i="75"/>
  <c r="H11226" i="75"/>
  <c r="H11406" i="75"/>
  <c r="H10916" i="75"/>
  <c r="H11170" i="75"/>
  <c r="H10990" i="75"/>
  <c r="H11110" i="75"/>
  <c r="H11050" i="75"/>
  <c r="H11230" i="75"/>
  <c r="H11410" i="75"/>
  <c r="H10920" i="75"/>
  <c r="H11054" i="75"/>
  <c r="H10994" i="75"/>
  <c r="H11114" i="75"/>
  <c r="H11174" i="75"/>
  <c r="H11234" i="75"/>
  <c r="H11414" i="75"/>
  <c r="H10924" i="75"/>
  <c r="H10998" i="75"/>
  <c r="H11118" i="75"/>
  <c r="H11058" i="75"/>
  <c r="H11178" i="75"/>
  <c r="H11238" i="75"/>
  <c r="H11418" i="75"/>
  <c r="H10928" i="75"/>
  <c r="H11122" i="75"/>
  <c r="H11062" i="75"/>
  <c r="H11002" i="75"/>
  <c r="H11182" i="75"/>
  <c r="H11242" i="75"/>
  <c r="H11422" i="75"/>
  <c r="H10932" i="75"/>
  <c r="H11006" i="75"/>
  <c r="H11066" i="75"/>
  <c r="H11126" i="75"/>
  <c r="H11186" i="75"/>
  <c r="H11246" i="75"/>
  <c r="H11426" i="75"/>
  <c r="H10936" i="75"/>
  <c r="H11070" i="75"/>
  <c r="H11130" i="75"/>
  <c r="H11010" i="75"/>
  <c r="H11190" i="75"/>
  <c r="H11250" i="75"/>
  <c r="H11430" i="75"/>
  <c r="H10940" i="75"/>
  <c r="H11014" i="75"/>
  <c r="H11134" i="75"/>
  <c r="H11074" i="75"/>
  <c r="H11194" i="75"/>
  <c r="H11254" i="75"/>
  <c r="H11434" i="75"/>
  <c r="H16118" i="75"/>
  <c r="H11504" i="75"/>
  <c r="H16106" i="75"/>
  <c r="H11500" i="75"/>
  <c r="H11564" i="75"/>
  <c r="H11593" i="75"/>
  <c r="H16113" i="75"/>
  <c r="H11682" i="75"/>
  <c r="H16125" i="75"/>
  <c r="H11686" i="75"/>
  <c r="H16105" i="75"/>
  <c r="H11903" i="75"/>
  <c r="H11865" i="75"/>
  <c r="H11874" i="75"/>
  <c r="H16117" i="75"/>
  <c r="H11869" i="75"/>
  <c r="H16129" i="75"/>
  <c r="H11873" i="75"/>
  <c r="H16160" i="75"/>
  <c r="H12059" i="75"/>
  <c r="H16148" i="75"/>
  <c r="H12177" i="75"/>
  <c r="H12206" i="75"/>
  <c r="H12055" i="75"/>
  <c r="H16136" i="75"/>
  <c r="H12051" i="75"/>
  <c r="H16137" i="75"/>
  <c r="H12296" i="75"/>
  <c r="H16149" i="75"/>
  <c r="H12422" i="75"/>
  <c r="H12451" i="75"/>
  <c r="H12300" i="75"/>
  <c r="H16161" i="75"/>
  <c r="H12304" i="75"/>
  <c r="H16138" i="75"/>
  <c r="H12541" i="75"/>
  <c r="H16150" i="75"/>
  <c r="H12696" i="75"/>
  <c r="H12545" i="75"/>
  <c r="H12667" i="75"/>
  <c r="H16170" i="75"/>
  <c r="H12785" i="75"/>
  <c r="H16167" i="75"/>
  <c r="H12788" i="75"/>
  <c r="H12787" i="75" s="1"/>
  <c r="E12787" i="75" s="1"/>
  <c r="H16172" i="75"/>
  <c r="H12793" i="75"/>
  <c r="H16279" i="75"/>
  <c r="H13637" i="75"/>
  <c r="H13701" i="75"/>
  <c r="Y21" i="69"/>
  <c r="H13814" i="75" s="1"/>
  <c r="W26" i="69"/>
  <c r="H15804" i="75"/>
  <c r="H15852" i="75"/>
  <c r="H13863" i="75"/>
  <c r="H13831" i="75"/>
  <c r="H13916" i="75"/>
  <c r="H14380" i="75"/>
  <c r="H13969" i="75"/>
  <c r="H14381" i="75"/>
  <c r="H14022" i="75"/>
  <c r="H14075" i="75"/>
  <c r="H14128" i="75"/>
  <c r="H13832" i="75"/>
  <c r="H15842" i="75"/>
  <c r="H14427" i="75"/>
  <c r="H14523" i="75"/>
  <c r="H14662" i="75"/>
  <c r="H15838" i="75"/>
  <c r="H14617" i="75"/>
  <c r="H14423" i="75"/>
  <c r="H14519" i="75"/>
  <c r="H15834" i="75"/>
  <c r="H14419" i="75"/>
  <c r="H14515" i="75"/>
  <c r="H15830" i="75"/>
  <c r="H14415" i="75"/>
  <c r="H14511" i="75"/>
  <c r="H15826" i="75"/>
  <c r="H14411" i="75"/>
  <c r="H14507" i="75"/>
  <c r="H14602" i="75"/>
  <c r="H15822" i="75"/>
  <c r="H14407" i="75"/>
  <c r="H14503" i="75"/>
  <c r="H15818" i="75"/>
  <c r="H14403" i="75"/>
  <c r="H14499" i="75"/>
  <c r="H15814" i="75"/>
  <c r="H14399" i="75"/>
  <c r="H14495" i="75"/>
  <c r="H15810" i="75"/>
  <c r="H14395" i="75"/>
  <c r="H14491" i="75"/>
  <c r="H15806" i="75"/>
  <c r="H14391" i="75"/>
  <c r="H14487" i="75"/>
  <c r="H15800" i="75"/>
  <c r="H14385" i="75"/>
  <c r="H14481" i="75"/>
  <c r="H14594" i="75"/>
  <c r="H14448" i="75"/>
  <c r="U26" i="70"/>
  <c r="S26" i="70"/>
  <c r="AD26" i="70"/>
  <c r="Q21" i="71"/>
  <c r="H14699" i="75" s="1"/>
  <c r="H15036" i="75"/>
  <c r="H14791" i="75"/>
  <c r="H14797" i="75"/>
  <c r="H14867" i="75"/>
  <c r="H14857" i="75"/>
  <c r="H356" i="75"/>
  <c r="H348" i="75"/>
  <c r="H340" i="75"/>
  <c r="H332" i="75"/>
  <c r="H324" i="75"/>
  <c r="H316" i="75"/>
  <c r="H308" i="75"/>
  <c r="H276" i="75"/>
  <c r="H268" i="75"/>
  <c r="H260" i="75"/>
  <c r="H252" i="75"/>
  <c r="H236" i="75"/>
  <c r="H569" i="75"/>
  <c r="H561" i="75"/>
  <c r="H553" i="75"/>
  <c r="H545" i="75"/>
  <c r="H537" i="75"/>
  <c r="H529" i="75"/>
  <c r="H521" i="75"/>
  <c r="H513" i="75"/>
  <c r="H489" i="75"/>
  <c r="H481" i="75"/>
  <c r="H473" i="75"/>
  <c r="H465" i="75"/>
  <c r="H623" i="75"/>
  <c r="H631" i="75"/>
  <c r="H648" i="75"/>
  <c r="H656" i="75"/>
  <c r="H399" i="75"/>
  <c r="H407" i="75"/>
  <c r="H432" i="75"/>
  <c r="H440" i="75"/>
  <c r="H877" i="75"/>
  <c r="H869" i="75"/>
  <c r="H849" i="75"/>
  <c r="H841" i="75"/>
  <c r="H792" i="75"/>
  <c r="H784" i="75"/>
  <c r="H776" i="75"/>
  <c r="H768" i="75"/>
  <c r="H760" i="75"/>
  <c r="H752" i="75"/>
  <c r="H744" i="75"/>
  <c r="H716" i="75"/>
  <c r="H700" i="75"/>
  <c r="H3819" i="75"/>
  <c r="H3879" i="75"/>
  <c r="H4002" i="75"/>
  <c r="H3894" i="75"/>
  <c r="H3909" i="75"/>
  <c r="H3834" i="75"/>
  <c r="H3849" i="75"/>
  <c r="H3864" i="75"/>
  <c r="H14767" i="75"/>
  <c r="H14768" i="75"/>
  <c r="H4306" i="75"/>
  <c r="H4366" i="75"/>
  <c r="H4321" i="75"/>
  <c r="H4336" i="75"/>
  <c r="H4351" i="75"/>
  <c r="H4276" i="75"/>
  <c r="H4291" i="75"/>
  <c r="H4459" i="75"/>
  <c r="H14801" i="75"/>
  <c r="H14871" i="75"/>
  <c r="H14861" i="75"/>
  <c r="H4689" i="75"/>
  <c r="E4689" i="75" s="1"/>
  <c r="H15055" i="75"/>
  <c r="H15701" i="75"/>
  <c r="H15066" i="75"/>
  <c r="H15466" i="75"/>
  <c r="H15192" i="75"/>
  <c r="H15213" i="75"/>
  <c r="W21" i="74"/>
  <c r="P22" i="28"/>
  <c r="H15074" i="75"/>
  <c r="H15658" i="75"/>
  <c r="H15200" i="75"/>
  <c r="H15221" i="75"/>
  <c r="AE21" i="74"/>
  <c r="H15039" i="75"/>
  <c r="H15317" i="75"/>
  <c r="H15047" i="75"/>
  <c r="H15509" i="75"/>
  <c r="H16173" i="75"/>
  <c r="H12797" i="75"/>
  <c r="H15939" i="75"/>
  <c r="H15314" i="75"/>
  <c r="H15936" i="75"/>
  <c r="H15311" i="75"/>
  <c r="H15923" i="75"/>
  <c r="H15298" i="75"/>
  <c r="H15898" i="75"/>
  <c r="H15273" i="75"/>
  <c r="H15919" i="75"/>
  <c r="H15294" i="75"/>
  <c r="H15915" i="75"/>
  <c r="H15290" i="75"/>
  <c r="H15908" i="75"/>
  <c r="H15283" i="75"/>
  <c r="H15904" i="75"/>
  <c r="H15279" i="75"/>
  <c r="P27" i="74"/>
  <c r="H15929" i="75"/>
  <c r="H15304" i="75"/>
  <c r="H15922" i="75"/>
  <c r="H15143" i="75"/>
  <c r="H15297" i="75"/>
  <c r="AD26" i="74"/>
  <c r="V26" i="74"/>
  <c r="H15934" i="75"/>
  <c r="H15164" i="75"/>
  <c r="H15309" i="75"/>
  <c r="H15611" i="75"/>
  <c r="H15093" i="75"/>
  <c r="H15419" i="75"/>
  <c r="H15085" i="75"/>
  <c r="H16177" i="75"/>
  <c r="H12798" i="75"/>
  <c r="H15940" i="75"/>
  <c r="H15315" i="75"/>
  <c r="H15248" i="75"/>
  <c r="H15935" i="75"/>
  <c r="H15310" i="75"/>
  <c r="H15914" i="75"/>
  <c r="H15289" i="75"/>
  <c r="H15897" i="75"/>
  <c r="H15272" i="75"/>
  <c r="H15918" i="75"/>
  <c r="H15293" i="75"/>
  <c r="H15911" i="75"/>
  <c r="H15122" i="75"/>
  <c r="H15286" i="75"/>
  <c r="H15907" i="75"/>
  <c r="H15282" i="75"/>
  <c r="H15903" i="75"/>
  <c r="H15278" i="75"/>
  <c r="H15932" i="75"/>
  <c r="H15307" i="75"/>
  <c r="H15928" i="75"/>
  <c r="H15303" i="75"/>
  <c r="H15921" i="75"/>
  <c r="H15296" i="75"/>
  <c r="H15075" i="75"/>
  <c r="H15222" i="75"/>
  <c r="H15201" i="75"/>
  <c r="H15067" i="75"/>
  <c r="H15214" i="75"/>
  <c r="H15193" i="75"/>
  <c r="H15933" i="75"/>
  <c r="H15308" i="75"/>
  <c r="H15057" i="75"/>
  <c r="H15076" i="75"/>
  <c r="H15202" i="75"/>
  <c r="H15706" i="75"/>
  <c r="H15223" i="75"/>
  <c r="H15095" i="75"/>
  <c r="H15659" i="75"/>
  <c r="H15049" i="75"/>
  <c r="H15068" i="75"/>
  <c r="H15194" i="75"/>
  <c r="H15514" i="75"/>
  <c r="H15215" i="75"/>
  <c r="H15087" i="75"/>
  <c r="H15467" i="75"/>
  <c r="H15041" i="75"/>
  <c r="H15060" i="75"/>
  <c r="H15186" i="75"/>
  <c r="H15322" i="75"/>
  <c r="H15207" i="75"/>
  <c r="H15938" i="75"/>
  <c r="H15227" i="75"/>
  <c r="H15313" i="75"/>
  <c r="H15925" i="75"/>
  <c r="H15300" i="75"/>
  <c r="H15913" i="75"/>
  <c r="H15288" i="75"/>
  <c r="H15896" i="75"/>
  <c r="H15271" i="75"/>
  <c r="H15917" i="75"/>
  <c r="H15292" i="75"/>
  <c r="H15910" i="75"/>
  <c r="H15285" i="75"/>
  <c r="H15906" i="75"/>
  <c r="H15281" i="75"/>
  <c r="H15902" i="75"/>
  <c r="H15277" i="75"/>
  <c r="H15931" i="75"/>
  <c r="H15306" i="75"/>
  <c r="H15927" i="75"/>
  <c r="H15302" i="75"/>
  <c r="H15077" i="75"/>
  <c r="H15203" i="75"/>
  <c r="H15224" i="75"/>
  <c r="H15069" i="75"/>
  <c r="H15195" i="75"/>
  <c r="H15216" i="75"/>
  <c r="H15061" i="75"/>
  <c r="H15187" i="75"/>
  <c r="H15208" i="75"/>
  <c r="H15078" i="75"/>
  <c r="H15204" i="75"/>
  <c r="H15225" i="75"/>
  <c r="H15707" i="75"/>
  <c r="H15097" i="75"/>
  <c r="H15070" i="75"/>
  <c r="H15196" i="75"/>
  <c r="H15217" i="75"/>
  <c r="H15515" i="75"/>
  <c r="H15089" i="75"/>
  <c r="H15062" i="75"/>
  <c r="H15188" i="75"/>
  <c r="H15209" i="75"/>
  <c r="H15323" i="75"/>
  <c r="H15081" i="75"/>
  <c r="H14795" i="75"/>
  <c r="H14855" i="75"/>
  <c r="H14865" i="75"/>
  <c r="H16169" i="75"/>
  <c r="H12796" i="75"/>
  <c r="H15941" i="75"/>
  <c r="H15316" i="75"/>
  <c r="H15937" i="75"/>
  <c r="H15312" i="75"/>
  <c r="H15924" i="75"/>
  <c r="H15299" i="75"/>
  <c r="H15912" i="75"/>
  <c r="H15287" i="75"/>
  <c r="H15920" i="75"/>
  <c r="H15295" i="75"/>
  <c r="H15916" i="75"/>
  <c r="H15291" i="75"/>
  <c r="H15909" i="75"/>
  <c r="H15284" i="75"/>
  <c r="H15905" i="75"/>
  <c r="H15280" i="75"/>
  <c r="H15901" i="75"/>
  <c r="H15276" i="75"/>
  <c r="H15930" i="75"/>
  <c r="H15305" i="75"/>
  <c r="H15926" i="75"/>
  <c r="H15301" i="75"/>
  <c r="AJ26" i="74"/>
  <c r="AB26" i="74"/>
  <c r="H15562" i="75" s="1"/>
  <c r="T26" i="74"/>
  <c r="H15895" i="75"/>
  <c r="H15270" i="75"/>
  <c r="H15101" i="75"/>
  <c r="H15099" i="75"/>
  <c r="H15755" i="75"/>
  <c r="AC26" i="74"/>
  <c r="H15091" i="75"/>
  <c r="H15563" i="75"/>
  <c r="U26" i="74"/>
  <c r="H15083" i="75"/>
  <c r="H15371" i="75"/>
  <c r="R26" i="73"/>
  <c r="H4123" i="75"/>
  <c r="H14770" i="75"/>
  <c r="E14770" i="75" s="1"/>
  <c r="H7561" i="75"/>
  <c r="H16049" i="75"/>
  <c r="H16065" i="75"/>
  <c r="H16053" i="75"/>
  <c r="H16069" i="75"/>
  <c r="H7546" i="75"/>
  <c r="AE22" i="35"/>
  <c r="AE30" i="35"/>
  <c r="H16045" i="75"/>
  <c r="H16061" i="75"/>
  <c r="H7399" i="75" l="1"/>
  <c r="H7377" i="75"/>
  <c r="H6849" i="75"/>
  <c r="P26" i="70"/>
  <c r="H13469" i="75"/>
  <c r="E13469" i="75" s="1"/>
  <c r="H12795" i="75"/>
  <c r="E12795" i="75" s="1"/>
  <c r="H9326" i="75"/>
  <c r="H9339" i="75"/>
  <c r="H9317" i="75"/>
  <c r="H9245" i="75"/>
  <c r="H9267" i="75"/>
  <c r="AE29" i="36"/>
  <c r="H8148" i="75"/>
  <c r="H7524" i="75"/>
  <c r="H7620" i="75"/>
  <c r="H8170" i="75"/>
  <c r="H7576" i="75"/>
  <c r="H7642" i="75"/>
  <c r="H7664" i="75"/>
  <c r="AE21" i="36"/>
  <c r="H7502" i="75"/>
  <c r="H7568" i="75"/>
  <c r="H7612" i="75"/>
  <c r="H7656" i="75"/>
  <c r="H8140" i="75"/>
  <c r="H7634" i="75"/>
  <c r="H8162" i="75"/>
  <c r="H6893" i="75"/>
  <c r="H6805" i="75"/>
  <c r="H6871" i="75"/>
  <c r="H6753" i="75"/>
  <c r="H7391" i="75"/>
  <c r="H6731" i="75"/>
  <c r="H6863" i="75"/>
  <c r="H6797" i="75"/>
  <c r="H7369" i="75"/>
  <c r="H6885" i="75"/>
  <c r="H6841" i="75"/>
  <c r="AE29" i="34"/>
  <c r="H6078" i="75"/>
  <c r="H6034" i="75"/>
  <c r="H6100" i="75"/>
  <c r="H6606" i="75"/>
  <c r="H5982" i="75"/>
  <c r="H6122" i="75"/>
  <c r="H6628" i="75"/>
  <c r="AE21" i="34"/>
  <c r="H5960" i="75"/>
  <c r="H6070" i="75"/>
  <c r="H6114" i="75"/>
  <c r="H6598" i="75"/>
  <c r="H6026" i="75"/>
  <c r="H6092" i="75"/>
  <c r="H6620" i="75"/>
  <c r="H5735" i="75"/>
  <c r="H5781" i="75"/>
  <c r="H5730" i="75"/>
  <c r="H5684" i="75"/>
  <c r="H16201" i="75"/>
  <c r="H16249" i="75"/>
  <c r="H2998" i="75"/>
  <c r="H3633" i="75"/>
  <c r="H3233" i="75"/>
  <c r="H3746" i="75"/>
  <c r="H3396" i="75"/>
  <c r="H3048" i="75"/>
  <c r="H3462" i="75"/>
  <c r="H3278" i="75"/>
  <c r="H2948" i="75"/>
  <c r="H14542" i="75"/>
  <c r="H14388" i="75"/>
  <c r="H14484" i="75"/>
  <c r="H14632" i="75"/>
  <c r="H14647" i="75"/>
  <c r="H15803" i="75"/>
  <c r="H6746" i="75"/>
  <c r="H7142" i="75"/>
  <c r="H7186" i="75"/>
  <c r="H6820" i="75"/>
  <c r="H7164" i="75"/>
  <c r="H7208" i="75"/>
  <c r="H15064" i="75"/>
  <c r="H15190" i="75"/>
  <c r="H15418" i="75"/>
  <c r="H15211" i="75"/>
  <c r="U21" i="74"/>
  <c r="H15073" i="75"/>
  <c r="H15199" i="75"/>
  <c r="H15220" i="75"/>
  <c r="AD21" i="74"/>
  <c r="H15052" i="75" s="1"/>
  <c r="H14556" i="75"/>
  <c r="H14661" i="75"/>
  <c r="H14646" i="75"/>
  <c r="AD21" i="70"/>
  <c r="H14541" i="75" s="1"/>
  <c r="H9589" i="75"/>
  <c r="H9593" i="75"/>
  <c r="H8332" i="75"/>
  <c r="H8370" i="75"/>
  <c r="H8772" i="75"/>
  <c r="H8816" i="75"/>
  <c r="H8794" i="75"/>
  <c r="H5889" i="75"/>
  <c r="H5844" i="75"/>
  <c r="H5786" i="75"/>
  <c r="H5831" i="75"/>
  <c r="H4618" i="75"/>
  <c r="E4618" i="75" s="1"/>
  <c r="H4019" i="75"/>
  <c r="H4192" i="75"/>
  <c r="H15944" i="75"/>
  <c r="H675" i="75"/>
  <c r="H674" i="75" s="1"/>
  <c r="E674" i="75" s="1"/>
  <c r="H725" i="75"/>
  <c r="H16030" i="75"/>
  <c r="H2668" i="75"/>
  <c r="H1983" i="75"/>
  <c r="H2358" i="75"/>
  <c r="H2431" i="75"/>
  <c r="H2033" i="75"/>
  <c r="H1905" i="75"/>
  <c r="H2083" i="75"/>
  <c r="H2268" i="75"/>
  <c r="H2497" i="75"/>
  <c r="H2781" i="75"/>
  <c r="H2573" i="75"/>
  <c r="H1973" i="75"/>
  <c r="H2313" i="75"/>
  <c r="H2464" i="75"/>
  <c r="H5874" i="75"/>
  <c r="H5894" i="75"/>
  <c r="H5859" i="75"/>
  <c r="H15846" i="75"/>
  <c r="H13805" i="75"/>
  <c r="H13963" i="75"/>
  <c r="H25" i="75"/>
  <c r="H15943" i="75"/>
  <c r="H455" i="75"/>
  <c r="H505" i="75"/>
  <c r="H9173" i="75"/>
  <c r="H9182" i="75"/>
  <c r="H9195" i="75"/>
  <c r="H16212" i="75"/>
  <c r="H16098" i="75"/>
  <c r="H16260" i="75"/>
  <c r="H4064" i="75"/>
  <c r="H4124" i="75"/>
  <c r="H4049" i="75"/>
  <c r="H4109" i="75"/>
  <c r="H4193" i="75"/>
  <c r="H4217" i="75"/>
  <c r="H4034" i="75"/>
  <c r="H4094" i="75"/>
  <c r="H4079" i="75"/>
  <c r="H16012" i="75"/>
  <c r="H16179" i="75"/>
  <c r="H16227" i="75"/>
  <c r="H646" i="75"/>
  <c r="H618" i="75"/>
  <c r="H506" i="75"/>
  <c r="H534" i="75"/>
  <c r="H562" i="75"/>
  <c r="H483" i="75"/>
  <c r="H548" i="75"/>
  <c r="H469" i="75"/>
  <c r="H520" i="75"/>
  <c r="H8288" i="75"/>
  <c r="H8361" i="75"/>
  <c r="H12538" i="75"/>
  <c r="H11496" i="75"/>
  <c r="E11496" i="75" s="1"/>
  <c r="H16006" i="75"/>
  <c r="H15954" i="75"/>
  <c r="H16178" i="75"/>
  <c r="H16226" i="75"/>
  <c r="H426" i="75"/>
  <c r="H398" i="75"/>
  <c r="H286" i="75"/>
  <c r="H314" i="75"/>
  <c r="H342" i="75"/>
  <c r="H263" i="75"/>
  <c r="H300" i="75"/>
  <c r="H328" i="75"/>
  <c r="H249" i="75"/>
  <c r="H16024" i="75"/>
  <c r="H1608" i="75"/>
  <c r="H1816" i="75"/>
  <c r="H1018" i="75"/>
  <c r="H1393" i="75"/>
  <c r="H1466" i="75"/>
  <c r="H1068" i="75"/>
  <c r="H1499" i="75"/>
  <c r="H1703" i="75"/>
  <c r="H940" i="75"/>
  <c r="H1008" i="75"/>
  <c r="H1118" i="75"/>
  <c r="H1303" i="75"/>
  <c r="H1532" i="75"/>
  <c r="H1348" i="75"/>
  <c r="H1815" i="75"/>
  <c r="H1498" i="75"/>
  <c r="H895" i="75"/>
  <c r="H1007" i="75"/>
  <c r="H1531" i="75"/>
  <c r="H1465" i="75"/>
  <c r="H5517" i="75"/>
  <c r="H5484" i="75" s="1"/>
  <c r="E5484" i="75" s="1"/>
  <c r="H5499" i="75"/>
  <c r="H14529" i="75"/>
  <c r="H2780" i="75"/>
  <c r="H2463" i="75"/>
  <c r="H1860" i="75"/>
  <c r="H1972" i="75"/>
  <c r="H2430" i="75"/>
  <c r="H2496" i="75"/>
  <c r="H8310" i="75"/>
  <c r="H8369" i="75"/>
  <c r="H16266" i="75"/>
  <c r="H2824" i="75"/>
  <c r="E2824" i="75" s="1"/>
  <c r="H9651" i="75"/>
  <c r="E9651" i="75" s="1"/>
  <c r="H10266" i="75"/>
  <c r="E10266" i="75" s="1"/>
  <c r="H13826" i="75"/>
  <c r="H14290" i="75"/>
  <c r="H14303" i="75"/>
  <c r="H14316" i="75"/>
  <c r="H14277" i="75"/>
  <c r="X21" i="69"/>
  <c r="H13813" i="75" s="1"/>
  <c r="H16282" i="75"/>
  <c r="H5467" i="75"/>
  <c r="H5471" i="75"/>
  <c r="H5476" i="75"/>
  <c r="H16211" i="75"/>
  <c r="H16097" i="75"/>
  <c r="H16259" i="75"/>
  <c r="H3835" i="75"/>
  <c r="H3895" i="75"/>
  <c r="H3988" i="75"/>
  <c r="H3964" i="75"/>
  <c r="H3880" i="75"/>
  <c r="H3850" i="75"/>
  <c r="H3820" i="75"/>
  <c r="H3805" i="75"/>
  <c r="H3865" i="75"/>
  <c r="H16199" i="75"/>
  <c r="H12783" i="75"/>
  <c r="E12783" i="75" s="1"/>
  <c r="H12293" i="75"/>
  <c r="E12293" i="75" s="1"/>
  <c r="H12048" i="75"/>
  <c r="E12048" i="75" s="1"/>
  <c r="H16263" i="75"/>
  <c r="H14783" i="75"/>
  <c r="H15045" i="75"/>
  <c r="H15461" i="75"/>
  <c r="H15071" i="75"/>
  <c r="H15218" i="75"/>
  <c r="H15197" i="75"/>
  <c r="AB21" i="74"/>
  <c r="H15275" i="75"/>
  <c r="H15080" i="75"/>
  <c r="H15053" i="75"/>
  <c r="H15653" i="75"/>
  <c r="H14547" i="75"/>
  <c r="H14637" i="75"/>
  <c r="H14652" i="75"/>
  <c r="U21" i="70"/>
  <c r="H14532" i="75" s="1"/>
  <c r="H13825" i="75"/>
  <c r="H14302" i="75"/>
  <c r="H14315" i="75"/>
  <c r="H14180" i="75"/>
  <c r="H14276" i="75"/>
  <c r="H14289" i="75"/>
  <c r="W21" i="69"/>
  <c r="H13857" i="75" s="1"/>
  <c r="H11864" i="75"/>
  <c r="E11864" i="75" s="1"/>
  <c r="H5610" i="75"/>
  <c r="H5595" i="75" s="1"/>
  <c r="E5595" i="75" s="1"/>
  <c r="H5628" i="75"/>
  <c r="H4476" i="75"/>
  <c r="E4476" i="75" s="1"/>
  <c r="H5522" i="75"/>
  <c r="H5550" i="75"/>
  <c r="H13862" i="75"/>
  <c r="H16159" i="75"/>
  <c r="H11680" i="75"/>
  <c r="E11680" i="75" s="1"/>
  <c r="H16281" i="75"/>
  <c r="H5449" i="75"/>
  <c r="H5453" i="75"/>
  <c r="H5458" i="75"/>
  <c r="H14016" i="75"/>
  <c r="H16200" i="75"/>
  <c r="H8376" i="75"/>
  <c r="H8860" i="75"/>
  <c r="H8838" i="75"/>
  <c r="H16247" i="75"/>
  <c r="H16157" i="75"/>
  <c r="H8904" i="75"/>
  <c r="H8379" i="75"/>
  <c r="H14794" i="75"/>
  <c r="H14864" i="75"/>
  <c r="H14854" i="75"/>
  <c r="R21" i="73"/>
  <c r="H14784" i="75" s="1"/>
  <c r="H15063" i="75"/>
  <c r="H15210" i="75"/>
  <c r="H15189" i="75"/>
  <c r="T21" i="74"/>
  <c r="P26" i="74"/>
  <c r="H14545" i="75"/>
  <c r="H14650" i="75"/>
  <c r="H14635" i="75"/>
  <c r="S21" i="70"/>
  <c r="H14530" i="75" s="1"/>
  <c r="H6790" i="75"/>
  <c r="H7230" i="75"/>
  <c r="H7274" i="75"/>
  <c r="H6768" i="75"/>
  <c r="H6828" i="75"/>
  <c r="H7252" i="75"/>
  <c r="H15072" i="75"/>
  <c r="H15198" i="75"/>
  <c r="H15610" i="75"/>
  <c r="H15219" i="75"/>
  <c r="AC21" i="74"/>
  <c r="H15079" i="75"/>
  <c r="H15226" i="75"/>
  <c r="H15205" i="75"/>
  <c r="AJ21" i="74"/>
  <c r="H15370" i="75"/>
  <c r="H15754" i="75"/>
  <c r="H15065" i="75"/>
  <c r="H15191" i="75"/>
  <c r="H15212" i="75"/>
  <c r="V21" i="74"/>
  <c r="H15044" i="75" s="1"/>
  <c r="H5679" i="75"/>
  <c r="H5633" i="75"/>
  <c r="H14694" i="75"/>
  <c r="H14758" i="75"/>
  <c r="H14756" i="75"/>
  <c r="H15900" i="75"/>
  <c r="H5902" i="75"/>
  <c r="H5947" i="75"/>
  <c r="H16099" i="75"/>
  <c r="H16213" i="75"/>
  <c r="H16261" i="75"/>
  <c r="H4446" i="75"/>
  <c r="H4278" i="75"/>
  <c r="H4338" i="75"/>
  <c r="H4422" i="75"/>
  <c r="H4263" i="75"/>
  <c r="H4293" i="75"/>
  <c r="H4308" i="75"/>
  <c r="H4323" i="75"/>
  <c r="H4353" i="75"/>
  <c r="H5573" i="75"/>
  <c r="H5591" i="75"/>
  <c r="H14549" i="75"/>
  <c r="H14654" i="75"/>
  <c r="H14436" i="75"/>
  <c r="H14639" i="75"/>
  <c r="H14536" i="75"/>
  <c r="W21" i="70"/>
  <c r="H3963" i="75"/>
  <c r="H3790" i="75"/>
  <c r="H9630" i="75"/>
  <c r="E9630" i="75" s="1"/>
  <c r="H12791" i="75"/>
  <c r="E12791" i="75" s="1"/>
  <c r="H8377" i="75"/>
  <c r="H8882" i="75"/>
  <c r="H16280" i="75"/>
  <c r="H5431" i="75"/>
  <c r="H5435" i="75"/>
  <c r="H5440" i="75"/>
  <c r="H16267" i="75"/>
  <c r="H10881" i="75"/>
  <c r="E10881" i="75" s="1"/>
  <c r="H9614" i="75"/>
  <c r="H9609" i="75" s="1"/>
  <c r="E9609" i="75" s="1"/>
  <c r="H16248" i="75"/>
  <c r="H4547" i="75"/>
  <c r="E4547" i="75" s="1"/>
  <c r="H14897" i="75"/>
  <c r="H13829" i="75"/>
  <c r="H14306" i="75"/>
  <c r="H14319" i="75"/>
  <c r="H14280" i="75"/>
  <c r="H14293" i="75"/>
  <c r="AA21" i="69"/>
  <c r="H13816" i="75" s="1"/>
  <c r="H8728" i="75"/>
  <c r="H8362" i="75"/>
  <c r="H8684" i="75"/>
  <c r="H8750" i="75"/>
  <c r="H8706" i="75"/>
  <c r="H4421" i="75"/>
  <c r="H4248" i="75"/>
  <c r="H14692" i="75" l="1"/>
  <c r="E14692" i="75" s="1"/>
  <c r="H9316" i="75"/>
  <c r="E9316" i="75" s="1"/>
  <c r="H9244" i="75"/>
  <c r="E9244" i="75" s="1"/>
  <c r="H9172" i="75"/>
  <c r="E9172" i="75" s="1"/>
  <c r="H8272" i="75"/>
  <c r="E8272" i="75" s="1"/>
  <c r="H7539" i="75"/>
  <c r="H7598" i="75"/>
  <c r="H7590" i="75"/>
  <c r="H7517" i="75"/>
  <c r="H7501" i="75" s="1"/>
  <c r="E7501" i="75" s="1"/>
  <c r="H6056" i="75"/>
  <c r="H5997" i="75"/>
  <c r="H6048" i="75"/>
  <c r="H5975" i="75"/>
  <c r="H5959" i="75" s="1"/>
  <c r="E5959" i="75" s="1"/>
  <c r="H5901" i="75"/>
  <c r="E5901" i="75" s="1"/>
  <c r="H5785" i="75"/>
  <c r="E5785" i="75" s="1"/>
  <c r="H5734" i="75"/>
  <c r="E5734" i="75" s="1"/>
  <c r="H5683" i="75"/>
  <c r="E5683" i="75" s="1"/>
  <c r="H5632" i="75"/>
  <c r="E5632" i="75" s="1"/>
  <c r="H5558" i="75"/>
  <c r="E5558" i="75" s="1"/>
  <c r="H5521" i="75"/>
  <c r="E5521" i="75" s="1"/>
  <c r="H5448" i="75"/>
  <c r="E5448" i="75" s="1"/>
  <c r="H4247" i="75"/>
  <c r="E4247" i="75" s="1"/>
  <c r="H3789" i="75"/>
  <c r="E3789" i="75" s="1"/>
  <c r="H894" i="75"/>
  <c r="E894" i="75" s="1"/>
  <c r="H234" i="75"/>
  <c r="E234" i="75" s="1"/>
  <c r="H14534" i="75"/>
  <c r="H14431" i="75"/>
  <c r="H14892" i="75"/>
  <c r="H14781" i="75" s="1"/>
  <c r="E14781" i="75" s="1"/>
  <c r="H5466" i="75"/>
  <c r="E5466" i="75" s="1"/>
  <c r="P21" i="70"/>
  <c r="E25" i="75"/>
  <c r="H15059" i="75"/>
  <c r="H15206" i="75"/>
  <c r="H15274" i="75"/>
  <c r="H15185" i="75"/>
  <c r="H15899" i="75"/>
  <c r="H15050" i="75"/>
  <c r="H15557" i="75"/>
  <c r="H1859" i="75"/>
  <c r="E1859" i="75" s="1"/>
  <c r="H6730" i="75"/>
  <c r="E6730" i="75" s="1"/>
  <c r="H15058" i="75"/>
  <c r="H15749" i="75"/>
  <c r="H15042" i="75"/>
  <c r="H15365" i="75"/>
  <c r="H13812" i="75"/>
  <c r="H14175" i="75"/>
  <c r="H454" i="75"/>
  <c r="E454" i="75" s="1"/>
  <c r="H4018" i="75"/>
  <c r="E4018" i="75" s="1"/>
  <c r="H5843" i="75"/>
  <c r="H9588" i="75"/>
  <c r="E9588" i="75" s="1"/>
  <c r="H15051" i="75"/>
  <c r="H15605" i="75"/>
  <c r="H5430" i="75"/>
  <c r="E5430" i="75" s="1"/>
  <c r="E12538" i="75"/>
  <c r="H13910" i="75"/>
  <c r="H13804" i="75" s="1"/>
  <c r="E13804" i="75" s="1"/>
  <c r="H15043" i="75"/>
  <c r="H15413" i="75"/>
  <c r="P21" i="74"/>
  <c r="J16" i="75" l="1"/>
  <c r="E5843" i="75"/>
  <c r="J17" i="75"/>
  <c r="H14383" i="75"/>
  <c r="H14479" i="75"/>
  <c r="H14527" i="75"/>
  <c r="H15798" i="75"/>
  <c r="H15038" i="75"/>
  <c r="H15037" i="75" s="1"/>
  <c r="E15037" i="75" s="1"/>
  <c r="H15269" i="75"/>
  <c r="H15894" i="75"/>
  <c r="H14382" i="75" l="1"/>
  <c r="E14382" i="75" s="1"/>
  <c r="H15797" i="75"/>
  <c r="E15797" i="75" s="1"/>
  <c r="J18" i="75" l="1"/>
  <c r="H3" i="75" s="1"/>
  <c r="E3" i="75" s="1"/>
</calcChain>
</file>

<file path=xl/comments1.xml><?xml version="1.0" encoding="utf-8"?>
<comments xmlns="http://schemas.openxmlformats.org/spreadsheetml/2006/main">
  <authors>
    <author>Alexander</author>
  </authors>
  <commentList>
    <comment ref="V76" authorId="0">
      <text>
        <r>
          <rPr>
            <b/>
            <sz val="8"/>
            <color indexed="81"/>
            <rFont val="Tahoma"/>
            <family val="2"/>
            <charset val="204"/>
          </rPr>
          <t>Формат ввода даты
ДД.ММ.ГГГГ где
ДД- день
ММ - месяц
ГГГГ - год (год указывается полностью)</t>
        </r>
      </text>
    </comment>
  </commentList>
</comments>
</file>

<file path=xl/sharedStrings.xml><?xml version="1.0" encoding="utf-8"?>
<sst xmlns="http://schemas.openxmlformats.org/spreadsheetml/2006/main" count="28497" uniqueCount="21785">
  <si>
    <t>Раздел 2.6.1. строка 02 графа 19 = Раздел 2.5.1.1. строка 05 графа 12 + Раздел 2.5.2.1 строка 02 сумма граф 24 + 37 + 39</t>
  </si>
  <si>
    <t>Раздел 2.6.2. строка 02 графа 19 = Раздел 2.5.1.2. строка 05 графа 12 + Раздел 2.5.2.2 строка 02 сумма граф 24 + 37 + 39</t>
  </si>
  <si>
    <t>Раздел 2.6.3. строка 02 графа 19 = Раздел 2.5.1.3. строка 05 графа 12 + Раздел 2.5.2.3 строка 02 сумма граф 24 + 37 + 39</t>
  </si>
  <si>
    <t>Раздел 2.15.1 сумма строк с 01 по 84 графа 04 = Раздел 2.1.1.1 строка 10 графа 03</t>
  </si>
  <si>
    <t>Раздел 2.15.2 сумма строк с 01 по 84 графа 04 = Раздел 2.1.1.2 строка 10 графа 03</t>
  </si>
  <si>
    <t>Раздел 2.15.3 сумма строк с 01 по 84 графа 04 = Раздел 2.1.1.3 строка 10 графа 03</t>
  </si>
  <si>
    <t>Раздел 2.15.1 сумма строк с 01 по 84 графа 05 = Раздел 2.1.1.1 строка 10 графа 04</t>
  </si>
  <si>
    <t>Раздел 2.15.2 сумма строк с 01 по 84 графа 05 = Раздел 2.1.1.2 строка 10 графа 04</t>
  </si>
  <si>
    <t>Раздел 2.15.3 сумма строк с 01 по 84 графа 05 = Раздел 2.1.1.3 строка 10 графа 04</t>
  </si>
  <si>
    <t>Раздел 2.15.1 сумма строк с 01 по 84 графа 06 = Раздел 2.1.1.1 строка 10 графа 05</t>
  </si>
  <si>
    <t>Раздел 2.15.2 сумма строк с 01 по 84 графа 06 = Раздел 2.1.1.2 строка 10 графа 05</t>
  </si>
  <si>
    <t>Раздел 2.1.2.3 строка 27 графа 21 &gt;= Раздел 2.1.2.3 сумма строк 28 + 29 графа 21</t>
  </si>
  <si>
    <t>Раздел 2.1.2.3 строка 27 графа 22 &gt;= Раздел 2.1.2.3 сумма строк 28 + 29 графа 22</t>
  </si>
  <si>
    <t>Раздел 2.1.2.3 строка 27 графа 23 &gt;= Раздел 2.1.2.3 сумма строк 28 + 29 графа 23</t>
  </si>
  <si>
    <t>Раздел 2.1.2.3 строка 27 графа 24 &gt;= Раздел 2.1.2.3 сумма строк 28 + 29 графа 24</t>
  </si>
  <si>
    <t>Раздел 2.1.2.3 строка 27 графа 25 &gt;= Раздел 2.1.2.3 сумма строк 28 + 29 графа 25</t>
  </si>
  <si>
    <t>Раздел 2.1.2.3 строка 27 графа 26 &gt;= Раздел 2.1.2.3 сумма строк 28 + 29 графа 26</t>
  </si>
  <si>
    <t>Раздел 2.1.2.3 строка 27 графа 27 &gt;= Раздел 2.1.2.3 сумма строк 28 + 29 графа 27</t>
  </si>
  <si>
    <t>Раздел 2.1.2.3 строка 27 графа 28 &gt;= Раздел 2.1.2.3 сумма строк 28 + 29 графа 28</t>
  </si>
  <si>
    <t>Раздел 2.1.2.3 строка 27 графа 29 &gt;= Раздел 2.1.2.3 сумма строк 28 + 29 графа 29</t>
  </si>
  <si>
    <t>Раздел 2.1.2.3 строка 27 графа 30 &gt;= Раздел 2.1.2.3 сумма строк 28 + 29 графа 30</t>
  </si>
  <si>
    <t>Раздел 2.1.2.3 строка 27 графа 31 &gt;= Раздел 2.1.2.3 сумма строк 28 + 29 графа 31</t>
  </si>
  <si>
    <t>Раздел 2.1.2.3 строка 27 графа 32 &gt;= Раздел 2.1.2.3 сумма строк 28 + 29 графа 32</t>
  </si>
  <si>
    <t>Раздел 2.1.2.3 строка 27 графа 33 &gt;= Раздел 2.1.2.3 сумма строк 28 + 29 графа 33</t>
  </si>
  <si>
    <t>Раздел 2.1.2.3 строка 27 графа 34 &gt;= Раздел 2.1.2.3 сумма строк 28 + 29 графа 34</t>
  </si>
  <si>
    <t>Раздел 2.1.2.3 строка 27 графа 35 &gt;= Раздел 2.1.2.3 сумма строк 28 + 29 графа 35</t>
  </si>
  <si>
    <t>Раздел 2.1.2.3 строка 27 графа 36 &gt;= Раздел 2.1.2.3 сумма строк 28 + 29 графа 36</t>
  </si>
  <si>
    <t>Раздел 2.1.2.3 строка 27 графа 37 &gt;= Раздел 2.1.2.3 сумма строк 28 + 29 графа 37</t>
  </si>
  <si>
    <t>Раздел 2.15.3 строка 121 графа 11 = Раздел 2.15.3 строка 121 сумма граф 12 + 13 + 14 + 15</t>
  </si>
  <si>
    <t>Раздел 2.15.3 строка 122 графа 11 = Раздел 2.15.3 строка 122 сумма граф 12 + 13 + 14 + 15</t>
  </si>
  <si>
    <t>Раздел 2.15.3 строка 123 графа 11 = Раздел 2.15.3 строка 123 сумма граф 12 + 13 + 14 + 15</t>
  </si>
  <si>
    <t>Раздел 2.15.3 строка 124 графа 11 = Раздел 2.15.3 строка 124 сумма граф 12 + 13 + 14 + 15</t>
  </si>
  <si>
    <t>Раздел 2.15.3 строка 125 графа 11 = Раздел 2.15.3 строка 125 сумма граф 12 + 13 + 14 + 15</t>
  </si>
  <si>
    <t>Раздел 2.15.3 строка 126 графа 11 = Раздел 2.15.3 строка 126 сумма граф 12 + 13 + 14 + 15</t>
  </si>
  <si>
    <t>Раздел 2.15.3 строка 127 графа 11 = Раздел 2.15.3 строка 127 сумма граф 12 + 13 + 14 + 15</t>
  </si>
  <si>
    <t>Раздел 2.15.3 строка 128 графа 11 = Раздел 2.15.3 строка 128 сумма граф 12 + 13 + 14 + 15</t>
  </si>
  <si>
    <t>Раздел 2.15.3 строка 129 графа 11 = Раздел 2.15.3 строка 129 сумма граф 12 + 13 + 14 + 15</t>
  </si>
  <si>
    <t>Раздел 2.15.3 строка 130 графа 11 = Раздел 2.15.3 строка 130 сумма граф 12 + 13 + 14 + 15</t>
  </si>
  <si>
    <t>Раздел 2.15.3 строка 131 графа 11 = Раздел 2.15.3 строка 131 сумма граф 12 + 13 + 14 + 15</t>
  </si>
  <si>
    <t>Раздел 2.15.3 строка 132 графа 11 = Раздел 2.15.3 строка 132 сумма граф 12 + 13 + 14 + 15</t>
  </si>
  <si>
    <t>Раздел 2.15.3 строка 133 графа 11 = Раздел 2.15.3 строка 133 сумма граф 12 + 13 + 14 + 15</t>
  </si>
  <si>
    <t>Раздел 2.15.3 строка 134 графа 11 = Раздел 2.15.3 строка 134 сумма граф 12 + 13 + 14 + 15</t>
  </si>
  <si>
    <t>Раздел 2.15.3 строка 135 графа 11 = Раздел 2.15.3 строка 135 сумма граф 12 + 13 + 14 + 15</t>
  </si>
  <si>
    <t>Раздел 2.15.3 строка 136 графа 11 = Раздел 2.15.3 строка 136 сумма граф 12 + 13 + 14 + 15</t>
  </si>
  <si>
    <t>Раздел 2.15.2 строка 20 графа 11 = Раздел 2.15.2 строка 20 сумма граф 12 + 13 + 14 + 15</t>
  </si>
  <si>
    <t>Раздел 2.15.2 строка 21 графа 11 = Раздел 2.15.2 строка 21 сумма граф 12 + 13 + 14 + 15</t>
  </si>
  <si>
    <t>Раздел 2.15.2 строка 22 графа 11 = Раздел 2.15.2 строка 22 сумма граф 12 + 13 + 14 + 15</t>
  </si>
  <si>
    <t>Раздел 2.15.2 строка 23 графа 11 = Раздел 2.15.2 строка 23 сумма граф 12 + 13 + 14 + 15</t>
  </si>
  <si>
    <t>Раздел 2.15.2 строка 24 графа 11 = Раздел 2.15.2 строка 24 сумма граф 12 + 13 + 14 + 15</t>
  </si>
  <si>
    <t>Раздел 2.15.2 строка 25 графа 11 = Раздел 2.15.2 строка 25 сумма граф 12 + 13 + 14 + 15</t>
  </si>
  <si>
    <t>Раздел 2.15.2 строка 26 графа 11 = Раздел 2.15.2 строка 26 сумма граф 12 + 13 + 14 + 15</t>
  </si>
  <si>
    <t>Раздел 2.15.2 строка 27 графа 11 = Раздел 2.15.2 строка 27 сумма граф 12 + 13 + 14 + 15</t>
  </si>
  <si>
    <t>Раздел 2.15.2 строка 28 графа 11 = Раздел 2.15.2 строка 28 сумма граф 12 + 13 + 14 + 15</t>
  </si>
  <si>
    <t>Раздел 2.15.2 строка 29 графа 11 = Раздел 2.15.2 строка 29 сумма граф 12 + 13 + 14 + 15</t>
  </si>
  <si>
    <t>Раздел 2.15.2 строка 30 графа 11 = Раздел 2.15.2 строка 30 сумма граф 12 + 13 + 14 + 15</t>
  </si>
  <si>
    <t>Раздел 2.15.2 строка 31 графа 11 = Раздел 2.15.2 строка 31 сумма граф 12 + 13 + 14 + 15</t>
  </si>
  <si>
    <t>Раздел 2.15.2 строка 32 графа 11 = Раздел 2.15.2 строка 32 сумма граф 12 + 13 + 14 + 15</t>
  </si>
  <si>
    <t>Раздел 2.15.2 строка 33 графа 11 = Раздел 2.15.2 строка 33 сумма граф 12 + 13 + 14 + 15</t>
  </si>
  <si>
    <t>Раздел 2.15.2 строка 34 графа 11 = Раздел 2.15.2 строка 34 сумма граф 12 + 13 + 14 + 15</t>
  </si>
  <si>
    <t>Раздел 2.15.2 строка 35 графа 11 = Раздел 2.15.2 строка 35 сумма граф 12 + 13 + 14 + 15</t>
  </si>
  <si>
    <t>Раздел 2.15.2 строка 36 графа 11 = Раздел 2.15.2 строка 36 сумма граф 12 + 13 + 14 + 15</t>
  </si>
  <si>
    <t>Раздел 2.15.2 строка 37 графа 11 = Раздел 2.15.2 строка 37 сумма граф 12 + 13 + 14 + 15</t>
  </si>
  <si>
    <t>Раздел 2.15.2 строка 38 графа 11 = Раздел 2.15.2 строка 38 сумма граф 12 + 13 + 14 + 15</t>
  </si>
  <si>
    <t>Раздел 2.15.2 строка 39 графа 11 = Раздел 2.15.2 строка 39 сумма граф 12 + 13 + 14 + 15</t>
  </si>
  <si>
    <t>Раздел 2.1.2.1 строка 24 графа 48 &gt;= Раздел 2.1.2.1 строка 25 графа 48</t>
  </si>
  <si>
    <t>Раздел 2.1.2.1 строка 24 графа 49 &gt;= Раздел 2.1.2.1 строка 25 графа 49</t>
  </si>
  <si>
    <t>Раздел 2.1.2.1 строка 24 графа 50 &gt;= Раздел 2.1.2.1 строка 25 графа 50</t>
  </si>
  <si>
    <t>Раздел 2.1.2.1 строка 24 графа 51 &gt;= Раздел 2.1.2.1 строка 25 графа 51</t>
  </si>
  <si>
    <t>Раздел 2.1.2.1 строка 24 графа 52 &gt;= Раздел 2.1.2.1 строка 25 графа 52</t>
  </si>
  <si>
    <t>Раздел 2.1.2.1 строка 24 графа 48 &gt;= Раздел 2.1.2.1 строка 26 графа 48</t>
  </si>
  <si>
    <t>Раздел 2.1.2.1 строка 24 графа 49 &gt;= Раздел 2.1.2.1 строка 26 графа 49</t>
  </si>
  <si>
    <t>Раздел 2.1.2.1 строка 24 графа 50 &gt;= Раздел 2.1.2.1 строка 26 графа 50</t>
  </si>
  <si>
    <t>Раздел 2.1.2.1 строка 24 графа 51 &gt;= Раздел 2.1.2.1 строка 26 графа 51</t>
  </si>
  <si>
    <t>Version</t>
  </si>
  <si>
    <t>Раздел 2.15.2 строка 93 графа 11 = Раздел 2.15.2 строка 93 сумма граф 12 + 13 + 14 + 15</t>
  </si>
  <si>
    <t>Раздел 2.15.2 строка 94 графа 11 = Раздел 2.15.2 строка 94 сумма граф 12 + 13 + 14 + 15</t>
  </si>
  <si>
    <t>Раздел 2.15.2 строка 95 графа 11 = Раздел 2.15.2 строка 95 сумма граф 12 + 13 + 14 + 15</t>
  </si>
  <si>
    <t>Раздел 2.15.2 строка 96 графа 11 = Раздел 2.15.2 строка 96 сумма граф 12 + 13 + 14 + 15</t>
  </si>
  <si>
    <t>Раздел 2.1.2.3 строка 24 графа 47 &gt;= Раздел 2.1.2.3 строка 25 графа 47</t>
  </si>
  <si>
    <t>Раздел 2.1.2.3 строка 24 графа 04 &gt;= Раздел 2.1.2.3 строка 26 графа 04</t>
  </si>
  <si>
    <t>Раздел 2.1.2.3 строка 24 графа 05 &gt;= Раздел 2.1.2.3 строка 26 графа 05</t>
  </si>
  <si>
    <t>Раздел 2.1.2.3 строка 24 графа 06 &gt;= Раздел 2.1.2.3 строка 26 графа 06</t>
  </si>
  <si>
    <t>Раздел 2.1.2.3 строка 24 графа 07 &gt;= Раздел 2.1.2.3 строка 26 графа 07</t>
  </si>
  <si>
    <t>Раздел 2.1.2.3 строка 24 графа 08 &gt;= Раздел 2.1.2.3 строка 26 графа 08</t>
  </si>
  <si>
    <t>Раздел 2.1.2.3 строка 24 графа 09 &gt;= Раздел 2.1.2.3 строка 26 графа 09</t>
  </si>
  <si>
    <t>Раздел 2.1.2.3 строка 24 графа 10 &gt;= Раздел 2.1.2.3 строка 26 графа 10</t>
  </si>
  <si>
    <t>Раздел 2.1.2.3 строка 24 графа 11 &gt;= Раздел 2.1.2.3 строка 26 графа 11</t>
  </si>
  <si>
    <t>Раздел 2.1.2.3 строка 24 графа 12 &gt;= Раздел 2.1.2.3 строка 26 графа 12</t>
  </si>
  <si>
    <t>Раздел 2.1.2.3 строка 24 графа 13 &gt;= Раздел 2.1.2.3 строка 26 графа 13</t>
  </si>
  <si>
    <t>Раздел 2.1.2.3 строка 24 графа 14 &gt;= Раздел 2.1.2.3 строка 26 графа 14</t>
  </si>
  <si>
    <t>Раздел 2.1.2.3 строка 24 графа 15 &gt;= Раздел 2.1.2.3 строка 26 графа 15</t>
  </si>
  <si>
    <t>Раздел 2.1.2.3 строка 24 графа 16 &gt;= Раздел 2.1.2.3 строка 26 графа 16</t>
  </si>
  <si>
    <t>Раздел 2.1.2.3 строка 24 графа 17 &gt;= Раздел 2.1.2.3 строка 26 графа 17</t>
  </si>
  <si>
    <t>Раздел 2.1.2.3 строка 24 графа 18 &gt;= Раздел 2.1.2.3 строка 26 графа 18</t>
  </si>
  <si>
    <t>Раздел 2.1.2.3 строка 24 графа 19 &gt;= Раздел 2.1.2.3 строка 26 графа 19</t>
  </si>
  <si>
    <t>Раздел 2.1.2.3 строка 24 графа 20 &gt;= Раздел 2.1.2.3 строка 26 графа 20</t>
  </si>
  <si>
    <t>Раздел 2.1.2.3 строка 24 графа 21 &gt;= Раздел 2.1.2.3 строка 26 графа 21</t>
  </si>
  <si>
    <t>Раздел 2.1.2.2 строка 27 графа 27 &gt;= Раздел 2.1.2.2 строка 29 графа 27</t>
  </si>
  <si>
    <t>Раздел 2.1.2.2 строка 27 графа 28 &gt;= Раздел 2.1.2.2 строка 29 графа 28</t>
  </si>
  <si>
    <t>Раздел 2.1.2.2 строка 27 графа 29 &gt;= Раздел 2.1.2.2 строка 29 графа 29</t>
  </si>
  <si>
    <t>Раздел 2.1.2.2 строка 27 графа 30 &gt;= Раздел 2.1.2.2 строка 29 графа 30</t>
  </si>
  <si>
    <t>Раздел 2.1.2.2 строка 27 графа 31 &gt;= Раздел 2.1.2.2 строка 29 графа 31</t>
  </si>
  <si>
    <t>Раздел 2.1.2.2 строка 27 графа 32 &gt;= Раздел 2.1.2.2 строка 29 графа 32</t>
  </si>
  <si>
    <t>Раздел 2.1.2.2 строка 27 графа 33 &gt;= Раздел 2.1.2.2 строка 29 графа 33</t>
  </si>
  <si>
    <t>Раздел 2.1.2.2 строка 27 графа 34 &gt;= Раздел 2.1.2.2 строка 29 графа 34</t>
  </si>
  <si>
    <t>Раздел 2.1.2.2 строка 27 графа 35 &gt;= Раздел 2.1.2.2 строка 29 графа 35</t>
  </si>
  <si>
    <t>Раздел 2.1.2.2 строка 27 графа 36 &gt;= Раздел 2.1.2.2 строка 29 графа 36</t>
  </si>
  <si>
    <t>Раздел 2.1.2.2 строка 27 графа 37 &gt;= Раздел 2.1.2.2 строка 29 графа 37</t>
  </si>
  <si>
    <t>Раздел 2.1.2.2 строка 27 графа 38 &gt;= Раздел 2.1.2.2 строка 29 графа 38</t>
  </si>
  <si>
    <t>Раздел 2.1.2.2 строка 27 графа 39 &gt;= Раздел 2.1.2.2 строка 29 графа 39</t>
  </si>
  <si>
    <t>Раздел 2.1.2.2 строка 27 графа 40 &gt;= Раздел 2.1.2.2 строка 29 графа 40</t>
  </si>
  <si>
    <t>Раздел 2.1.2.2 строка 27 графа 41 &gt;= Раздел 2.1.2.2 строка 29 графа 41</t>
  </si>
  <si>
    <t>Раздел 2.1.2.2 строка 27 графа 42 &gt;= Раздел 2.1.2.2 строка 29 графа 42</t>
  </si>
  <si>
    <t>Раздел 2.1.2.2 строка 27 графа 43 &gt;= Раздел 2.1.2.2 строка 29 графа 43</t>
  </si>
  <si>
    <t>Раздел 2.1.2.2 строка 27 графа 44 &gt;= Раздел 2.1.2.2 строка 29 графа 44</t>
  </si>
  <si>
    <t>Раздел 2.1.2.2 строка 27 графа 45 &gt;= Раздел 2.1.2.2 строка 29 графа 45</t>
  </si>
  <si>
    <t>Раздел 2.1.2.2 строка 27 графа 46 &gt;= Раздел 2.1.2.2 строка 29 графа 46</t>
  </si>
  <si>
    <t>Раздел 2.1.2.2 строка 27 графа 47 &gt;= Раздел 2.1.2.2 строка 29 графа 47</t>
  </si>
  <si>
    <t>Раздел 2.1.2.2 строка 32 графа 04 &gt;= Раздел 2.1.2.2 строка 33 графа 04</t>
  </si>
  <si>
    <t>Раздел 2.1.2.2 строка 32 графа 05 &gt;= Раздел 2.1.2.2 строка 33 графа 05</t>
  </si>
  <si>
    <t>Раздел 2.1.2.2 строка 32 графа 06 &gt;= Раздел 2.1.2.2 строка 33 графа 06</t>
  </si>
  <si>
    <t>Раздел 2.1.2.2 строка 32 графа 07 &gt;= Раздел 2.1.2.2 строка 33 графа 07</t>
  </si>
  <si>
    <t>Раздел 2.1.2.2 строка 32 графа 08 &gt;= Раздел 2.1.2.2 строка 33 графа 08</t>
  </si>
  <si>
    <t>Раздел 2.1.2.2 строка 32 графа 09 &gt;= Раздел 2.1.2.2 строка 33 графа 09</t>
  </si>
  <si>
    <t>Раздел 2.1.2.2 строка 32 графа 10 &gt;= Раздел 2.1.2.2 строка 33 графа 10</t>
  </si>
  <si>
    <t>Раздел 2.1.2.2 строка 32 графа 11 &gt;= Раздел 2.1.2.2 строка 33 графа 11</t>
  </si>
  <si>
    <t>Раздел 2.1.2.2 строка 32 графа 12 &gt;= Раздел 2.1.2.2 строка 33 графа 12</t>
  </si>
  <si>
    <t>Раздел 2.1.2.3 строка 24 графа 22 &gt;= Раздел 2.1.2.3 строка 32 графа 22</t>
  </si>
  <si>
    <t>Раздел 2.1.2.3 строка 24 графа 23 &gt;= Раздел 2.1.2.3 строка 32 графа 23</t>
  </si>
  <si>
    <t>Раздел 2.1.2.3 строка 24 графа 24 &gt;= Раздел 2.1.2.3 строка 32 графа 24</t>
  </si>
  <si>
    <t>Раздел 2.1.2.3 строка 24 графа 25 &gt;= Раздел 2.1.2.3 строка 32 графа 25</t>
  </si>
  <si>
    <t>Раздел 2.15.3 строка 104 графа 11 = Раздел 2.15.3 строка 104 сумма граф 12 + 13 + 14 + 15</t>
  </si>
  <si>
    <t>Раздел 2.15.3 строка 105 графа 11 = Раздел 2.15.3 строка 105 сумма граф 12 + 13 + 14 + 15</t>
  </si>
  <si>
    <t>Раздел 2.15.3 строка 106 графа 11 = Раздел 2.15.3 строка 106 сумма граф 12 + 13 + 14 + 15</t>
  </si>
  <si>
    <t>Раздел 2.15.3 строка 107 графа 11 = Раздел 2.15.3 строка 107 сумма граф 12 + 13 + 14 + 15</t>
  </si>
  <si>
    <t>Раздел 2.15.3 строка 108 графа 11 = Раздел 2.15.3 строка 108 сумма граф 12 + 13 + 14 + 15</t>
  </si>
  <si>
    <t>Раздел 2.15.3 строка 109 графа 11 = Раздел 2.15.3 строка 109 сумма граф 12 + 13 + 14 + 15</t>
  </si>
  <si>
    <t>Раздел 2.15.3 строка 110 графа 11 = Раздел 2.15.3 строка 110 сумма граф 12 + 13 + 14 + 15</t>
  </si>
  <si>
    <t>Раздел 2.15.3 строка 111 графа 11 = Раздел 2.15.3 строка 111 сумма граф 12 + 13 + 14 + 15</t>
  </si>
  <si>
    <t>Раздел 2.15.3 строка 112 графа 11 = Раздел 2.15.3 строка 112 сумма граф 12 + 13 + 14 + 15</t>
  </si>
  <si>
    <t>Раздел 2.15.3 строка 113 графа 11 = Раздел 2.15.3 строка 113 сумма граф 12 + 13 + 14 + 15</t>
  </si>
  <si>
    <t>Раздел 2.15.3 строка 114 графа 11 = Раздел 2.15.3 строка 114 сумма граф 12 + 13 + 14 + 15</t>
  </si>
  <si>
    <t>Раздел 2.15.3 строка 115 графа 11 = Раздел 2.15.3 строка 115 сумма граф 12 + 13 + 14 + 15</t>
  </si>
  <si>
    <t>Раздел 2.9 строка 01 сумма граф 03 + 04 + 05 = Раздел 2.1.1.1 строка 10 сумма граф с 04 по 07</t>
  </si>
  <si>
    <t>Раздел 2.9 строка 02 сумма граф 03 + 04 + 05 = Раздел 2.1.1.1 строка 10 сумма граф с 08 по 12</t>
  </si>
  <si>
    <t>Раздел 2.9 строка 03 сумма граф 03 + 04 + 05 = Раздел 2.1.1.1 строка 10 сумма граф с 13 по 16</t>
  </si>
  <si>
    <t>Раздел 2.15.2 строка 130 графа 11 = Раздел 2.15.2 строка 130 сумма граф 12 + 13 + 14 + 15</t>
  </si>
  <si>
    <t>Раздел 2.15.2 строка 131 графа 11 = Раздел 2.15.2 строка 131 сумма граф 12 + 13 + 14 + 15</t>
  </si>
  <si>
    <t>Раздел 2.15.2 строка 132 графа 11 = Раздел 2.15.2 строка 132 сумма граф 12 + 13 + 14 + 15</t>
  </si>
  <si>
    <t>Раздел 2.15.2 строка 133 графа 11 = Раздел 2.15.2 строка 133 сумма граф 12 + 13 + 14 + 15</t>
  </si>
  <si>
    <t>Раздел 2.15.2 строка 134 графа 11 = Раздел 2.15.2 строка 134 сумма граф 12 + 13 + 14 + 15</t>
  </si>
  <si>
    <t>Раздел 2.15.2 строка 135 графа 11 = Раздел 2.15.2 строка 135 сумма граф 12 + 13 + 14 + 15</t>
  </si>
  <si>
    <t>Раздел 2.15.2 строка 136 графа 11 = Раздел 2.15.2 строка 136 сумма граф 12 + 13 + 14 + 15</t>
  </si>
  <si>
    <t>Раздел 2.15.2 строка 137 графа 11 = Раздел 2.15.2 строка 137 сумма граф 12 + 13 + 14 + 15</t>
  </si>
  <si>
    <t>Раздел 2.15.2 строка 138 графа 11 = Раздел 2.15.2 строка 138 сумма граф 12 + 13 + 14 + 15</t>
  </si>
  <si>
    <t>Раздел 2.15.2 строка 139 графа 11 = Раздел 2.15.2 строка 139 сумма граф 12 + 13 + 14 + 15</t>
  </si>
  <si>
    <t>Раздел 2.15.2 строка 140 графа 11 = Раздел 2.15.2 строка 140 сумма граф 12 + 13 + 14 + 15</t>
  </si>
  <si>
    <t>Раздел 2.15.2 строка 141 графа 11 = Раздел 2.15.2 строка 141 сумма граф 12 + 13 + 14 + 15</t>
  </si>
  <si>
    <t>Раздел 2.15.2 строка 142 графа 11 = Раздел 2.15.2 строка 142 сумма граф 12 + 13 + 14 + 15</t>
  </si>
  <si>
    <t>Раздел 2.15.2 строка 143 графа 11 = Раздел 2.15.2 строка 143 сумма граф 12 + 13 + 14 + 15</t>
  </si>
  <si>
    <t>Раздел 2.15.2 строка 144 графа 11 = Раздел 2.15.2 строка 144 сумма граф 12 + 13 + 14 + 15</t>
  </si>
  <si>
    <t>Раздел 2.15.2 строка 145 графа 11 = Раздел 2.15.2 строка 145 сумма граф 12 + 13 + 14 + 15</t>
  </si>
  <si>
    <t>Раздел 2.1.2.3 строка 24 графа 15 &gt;= Раздел 2.1.2.3 строка 27 графа 15</t>
  </si>
  <si>
    <t>Раздел 2.1.2.3 строка 24 графа 16 &gt;= Раздел 2.1.2.3 строка 27 графа 16</t>
  </si>
  <si>
    <t>Раздел 2.1.2.3 строка 24 графа 17 &gt;= Раздел 2.1.2.3 строка 27 графа 17</t>
  </si>
  <si>
    <t>Раздел 2.1.2.3 строка 24 графа 18 &gt;= Раздел 2.1.2.3 строка 27 графа 18</t>
  </si>
  <si>
    <t>Раздел 2.1.2.3 строка 24 графа 19 &gt;= Раздел 2.1.2.3 строка 27 графа 19</t>
  </si>
  <si>
    <t>Раздел 2.1.2.3 строка 24 графа 20 &gt;= Раздел 2.1.2.3 строка 27 графа 20</t>
  </si>
  <si>
    <t>Раздел 2.1.2.3 строка 24 графа 21 &gt;= Раздел 2.1.2.3 строка 27 графа 21</t>
  </si>
  <si>
    <t>Раздел 2.1.2.3 строка 24 графа 22 &gt;= Раздел 2.1.2.3 строка 27 графа 22</t>
  </si>
  <si>
    <t>Раздел 2.1.2.3 строка 24 графа 23 &gt;= Раздел 2.1.2.3 строка 27 графа 23</t>
  </si>
  <si>
    <t>Раздел 2.1.2.3 строка 24 графа 24 &gt;= Раздел 2.1.2.3 строка 27 графа 24</t>
  </si>
  <si>
    <t>Раздел 2.1.2.3 строка 24 графа 25 &gt;= Раздел 2.1.2.3 строка 27 графа 25</t>
  </si>
  <si>
    <t>Раздел 2.1.2.3 строка 24 графа 26 &gt;= Раздел 2.1.2.3 строка 27 графа 26</t>
  </si>
  <si>
    <t>Раздел 2.1.2.3 строка 24 графа 27 &gt;= Раздел 2.1.2.3 строка 27 графа 27</t>
  </si>
  <si>
    <t>Раздел 2.1.2.3 строка 24 графа 28 &gt;= Раздел 2.1.2.3 строка 27 графа 28</t>
  </si>
  <si>
    <t>Раздел 2.1.2.3 строка 24 графа 29 &gt;= Раздел 2.1.2.3 строка 27 графа 29</t>
  </si>
  <si>
    <t>Раздел 2.1.2.3 строка 24 графа 30 &gt;= Раздел 2.1.2.3 строка 27 графа 30</t>
  </si>
  <si>
    <t>Раздел 2.1.2.3 строка 24 графа 31 &gt;= Раздел 2.1.2.3 строка 27 графа 31</t>
  </si>
  <si>
    <t>Раздел 2.1.2.3 строка 24 графа 32 &gt;= Раздел 2.1.2.3 строка 27 графа 32</t>
  </si>
  <si>
    <t>Раздел 2.1.2.3 строка 24 графа 33 &gt;= Раздел 2.1.2.3 строка 27 графа 33</t>
  </si>
  <si>
    <t>Раздел 2.1.2.3 строка 24 графа 34 &gt;= Раздел 2.1.2.3 строка 27 графа 34</t>
  </si>
  <si>
    <t>Раздел 2.1.2.3 строка 24 графа 35 &gt;= Раздел 2.1.2.3 строка 27 графа 35</t>
  </si>
  <si>
    <t>Раздел 2.1.2.3 строка 24 графа 36 &gt;= Раздел 2.1.2.3 строка 27 графа 36</t>
  </si>
  <si>
    <t>Раздел 2.1.2.3 строка 24 графа 37 &gt;= Раздел 2.1.2.3 строка 27 графа 37</t>
  </si>
  <si>
    <t>Раздел 2.1.2.3 строка 24 графа 38 &gt;= Раздел 2.1.2.3 строка 27 графа 38</t>
  </si>
  <si>
    <t>Раздел 2.1.2.3 строка 24 графа 39 &gt;= Раздел 2.1.2.3 строка 27 графа 39</t>
  </si>
  <si>
    <t>Раздел 2.15.2 строка 160 графа 11 = Раздел 2.15.2 строка 160 сумма граф 12 + 13 + 14 + 15</t>
  </si>
  <si>
    <t>Раздел 2.15.2 строка 161 графа 11 = Раздел 2.15.2 строка 161 сумма граф 12 + 13 + 14 + 15</t>
  </si>
  <si>
    <t>Раздел 2.15.2 строка 162 графа 11 = Раздел 2.15.2 строка 162 сумма граф 12 + 13 + 14 + 15</t>
  </si>
  <si>
    <t>Раздел 2.15.2 строка 163 графа 11 = Раздел 2.15.2 строка 163 сумма граф 12 + 13 + 14 + 15</t>
  </si>
  <si>
    <t>Раздел 2.15.2 строка 164 графа 11 = Раздел 2.15.2 строка 164 сумма граф 12 + 13 + 14 + 15</t>
  </si>
  <si>
    <t>Раздел 2.15.2 строка 165 графа 11 = Раздел 2.15.2 строка 165 сумма граф 12 + 13 + 14 + 15</t>
  </si>
  <si>
    <t>Раздел 2.15.2 строка 166 графа 11 = Раздел 2.15.2 строка 166 сумма граф 12 + 13 + 14 + 15</t>
  </si>
  <si>
    <t>Раздел 2.15.1 строка 58 графа 11 = Раздел 2.15.1 строка 58 сумма граф 12 + 13 + 14 + 15</t>
  </si>
  <si>
    <t>Раздел 2.15.1 строка 59 графа 11 = Раздел 2.15.1 строка 59 сумма граф 12 + 13 + 14 + 15</t>
  </si>
  <si>
    <t>Раздел 2.15.1 строка 60 графа 11 = Раздел 2.15.1 строка 60 сумма граф 12 + 13 + 14 + 15</t>
  </si>
  <si>
    <t>Раздел 2.15.1 строка 61 графа 11 = Раздел 2.15.1 строка 61 сумма граф 12 + 13 + 14 + 15</t>
  </si>
  <si>
    <t>Раздел 2.15.1 строка 62 графа 11 = Раздел 2.15.1 строка 62 сумма граф 12 + 13 + 14 + 15</t>
  </si>
  <si>
    <t>Раздел 2.15.1 строка 63 графа 11 = Раздел 2.15.1 строка 63 сумма граф 12 + 13 + 14 + 15</t>
  </si>
  <si>
    <t>Раздел 2.15.1 строка 64 графа 11 = Раздел 2.15.1 строка 64 сумма граф 12 + 13 + 14 + 15</t>
  </si>
  <si>
    <t>Раздел 2.15.1 строка 65 графа 11 = Раздел 2.15.1 строка 65 сумма граф 12 + 13 + 14 + 15</t>
  </si>
  <si>
    <t>Раздел 2.15.1 строка 66 графа 11 = Раздел 2.15.1 строка 66 сумма граф 12 + 13 + 14 + 15</t>
  </si>
  <si>
    <t>Раздел 2.15.1 строка 67 графа 11 = Раздел 2.15.1 строка 67 сумма граф 12 + 13 + 14 + 15</t>
  </si>
  <si>
    <t>Раздел 2.15.1 строка 68 графа 11 = Раздел 2.15.1 строка 68 сумма граф 12 + 13 + 14 + 15</t>
  </si>
  <si>
    <t>Раздел 2.15.1 строка 69 графа 11 = Раздел 2.15.1 строка 69 сумма граф 12 + 13 + 14 + 15</t>
  </si>
  <si>
    <t>Раздел 2.15.1 строка 70 графа 11 = Раздел 2.15.1 строка 70 сумма граф 12 + 13 + 14 + 15</t>
  </si>
  <si>
    <t>Раздел 2.15.1 строка 71 графа 11 = Раздел 2.15.1 строка 71 сумма граф 12 + 13 + 14 + 15</t>
  </si>
  <si>
    <t>Раздел 2.15.1 строка 72 графа 11 = Раздел 2.15.1 строка 72 сумма граф 12 + 13 + 14 + 15</t>
  </si>
  <si>
    <t>Раздел 2.15.1 строка 73 графа 11 = Раздел 2.15.1 строка 73 сумма граф 12 + 13 + 14 + 15</t>
  </si>
  <si>
    <t>Раздел 2.15.1 строка 74 графа 11 = Раздел 2.15.1 строка 74 сумма граф 12 + 13 + 14 + 15</t>
  </si>
  <si>
    <t>Раздел 2.15.1 строка 75 графа 11 = Раздел 2.15.1 строка 75 сумма граф 12 + 13 + 14 + 15</t>
  </si>
  <si>
    <t>Раздел 2.15.1 строка 76 графа 11 = Раздел 2.15.1 строка 76 сумма граф 12 + 13 + 14 + 15</t>
  </si>
  <si>
    <t>Раздел 2.15.1 строка 77 графа 11 = Раздел 2.15.1 строка 77 сумма граф 12 + 13 + 14 + 15</t>
  </si>
  <si>
    <t>Раздел 2.15.1 строка 78 графа 11 = Раздел 2.15.1 строка 78 сумма граф 12 + 13 + 14 + 15</t>
  </si>
  <si>
    <t>Раздел 2.15.1 строка 79 графа 11 = Раздел 2.15.1 строка 79 сумма граф 12 + 13 + 14 + 15</t>
  </si>
  <si>
    <t>Раздел 2.15.1 строка 80 графа 11 = Раздел 2.15.1 строка 80 сумма граф 12 + 13 + 14 + 15</t>
  </si>
  <si>
    <t>Раздел 2.15.1 строка 81 графа 11 = Раздел 2.15.1 строка 81 сумма граф 12 + 13 + 14 + 15</t>
  </si>
  <si>
    <t>Раздел 2.15.1 строка 82 графа 11 = Раздел 2.15.1 строка 82 сумма граф 12 + 13 + 14 + 15</t>
  </si>
  <si>
    <t>Раздел 2.15.1 строка 83 графа 11 = Раздел 2.15.1 строка 83 сумма граф 12 + 13 + 14 + 15</t>
  </si>
  <si>
    <t>Раздел 2.15.1 строка 84 графа 11 = Раздел 2.15.1 строка 84 сумма граф 12 + 13 + 14 + 15</t>
  </si>
  <si>
    <t>Раздел 2.15.1 строка 85 графа 11 = Раздел 2.15.1 строка 85 сумма граф 12 + 13 + 14 + 15</t>
  </si>
  <si>
    <t>Раздел 2.15.1 строка 155 графа 11 = Раздел 2.15.1 строка 155 сумма граф 12 + 13 + 14 + 15</t>
  </si>
  <si>
    <t>Раздел 2.15.1 строка 156 графа 11 = Раздел 2.15.1 строка 156 сумма граф 12 + 13 + 14 + 15</t>
  </si>
  <si>
    <t>Раздел 2.15.1 строка 157 графа 11 = Раздел 2.15.1 строка 157 сумма граф 12 + 13 + 14 + 15</t>
  </si>
  <si>
    <t>Раздел 2.15.1 строка 158 графа 11 = Раздел 2.15.1 строка 158 сумма граф 12 + 13 + 14 + 15</t>
  </si>
  <si>
    <t>Раздел 2.15.1 строка 159 графа 11 = Раздел 2.15.1 строка 159 сумма граф 12 + 13 + 14 + 15</t>
  </si>
  <si>
    <t>Раздел 2.15.1 строка 160 графа 11 = Раздел 2.15.1 строка 160 сумма граф 12 + 13 + 14 + 15</t>
  </si>
  <si>
    <t>Раздел 2.15.1 строка 161 графа 11 = Раздел 2.15.1 строка 161 сумма граф 12 + 13 + 14 + 15</t>
  </si>
  <si>
    <t>Раздел 2.15.1 строка 162 графа 11 = Раздел 2.15.1 строка 162 сумма граф 12 + 13 + 14 + 15</t>
  </si>
  <si>
    <t>Раздел 2.3.2 строка 01 графа 13 &gt;= Раздел 2.3.2 строка 07 графа 13</t>
  </si>
  <si>
    <t>Раздел 2.3.2 строка 01 графа 14 &gt;= Раздел 2.3.2 строка 07 графа 14</t>
  </si>
  <si>
    <t>Раздел 2.3.2 строка 04 графа 04 &gt;= Раздел 2.3.2 строка 08 графа 04</t>
  </si>
  <si>
    <t>Раздел 2.3.2 строка 04 графа 05 &gt;= Раздел 2.3.2 строка 08 графа 05</t>
  </si>
  <si>
    <t>Раздел 2.1.2.3 строка 24 графа 07 = Раздел 2.1.2.3 сумма строк 02 + 04 + 06 + 07 + 09 + 10 + 12 + 14 + 16 + 18 + 20 + 22 графа  07</t>
  </si>
  <si>
    <t>Раздел 2.1.2.3 строка 24 графа 08 = Раздел 2.1.2.3 сумма строк 02 + 04 + 06 + 07 + 09 + 10 + 12 + 14 + 16 + 18 + 20 + 22 графа  08</t>
  </si>
  <si>
    <t>Раздел 2.1.2.3 строка 24 графа 09 = Раздел 2.1.2.3 сумма строк 02 + 04 + 06 + 07 + 09 + 10 + 12 + 14 + 16 + 18 + 20 + 22 графа  09</t>
  </si>
  <si>
    <t>Раздел 2.1.2.3 строка 24 графа 10 = Раздел 2.1.2.3 сумма строк 02 + 04 + 06 + 07 + 09 + 10 + 12 + 14 + 16 + 18 + 20 + 22 графа  10</t>
  </si>
  <si>
    <t>Раздел 2.1.2.3 строка 24 графа 11 = Раздел 2.1.2.3 сумма строк 02 + 04 + 06 + 07 + 09 + 10 + 12 + 14 + 16 + 18 + 20 + 22 графа  11</t>
  </si>
  <si>
    <t>Раздел 2.1.2.3 строка 24 графа 12 = Раздел 2.1.2.3 сумма строк 02 + 04 + 06 + 07 + 09 + 10 + 12 + 14 + 16 + 18 + 20 + 22 графа  12</t>
  </si>
  <si>
    <t>Раздел 2.1.2.3 строка 24 графа 13 = Раздел 2.1.2.3 сумма строк 02 + 04 + 06 + 07 + 09 + 10 + 12 + 14 + 16 + 18 + 20 + 22 графа  13</t>
  </si>
  <si>
    <t>Раздел 2.1.2.3 строка 24 графа 14 = Раздел 2.1.2.3 сумма строк 02 + 04 + 06 + 07 + 09 + 10 + 12 + 14 + 16 + 18 + 20 + 22 графа  14</t>
  </si>
  <si>
    <t>Раздел 2.1.2.3 строка 24 графа 15 = Раздел 2.1.2.3 сумма строк 02 + 04 + 06 + 07 + 09 + 10 + 12 + 14 + 16 + 18 + 20 + 22 графа  15</t>
  </si>
  <si>
    <t>Раздел 2.1.2.3 строка 24 графа 16 = Раздел 2.1.2.3 сумма строк 02 + 04 + 06 + 07 + 09 + 10 + 12 + 14 + 16 + 18 + 20 + 22 графа  16</t>
  </si>
  <si>
    <t>Раздел 2.3.3 строка 01 графа 11 &gt;= Раздел 2.3.3 строка 02 графа 11</t>
  </si>
  <si>
    <t>Раздел 2.3.3 строка 01 графа 12 &gt;= Раздел 2.3.3 строка 02 графа 12</t>
  </si>
  <si>
    <t>Раздел 2.3.3 строка 01 графа 13 &gt;= Раздел 2.3.3 строка 02 графа 13</t>
  </si>
  <si>
    <t>Раздел 2.3.3 строка 01 графа 14 &gt;= Раздел 2.3.3 строка 02 графа 14</t>
  </si>
  <si>
    <t>Раздел 2.3.3 строка 01 графа 04 &gt;= Раздел 2.3.3 строка 03 графа 04</t>
  </si>
  <si>
    <t>Раздел 2.3.3 строка 01 графа 05 &gt;= Раздел 2.3.3 строка 03 графа 05</t>
  </si>
  <si>
    <t>Раздел 2.3.3 строка 01 графа 06 &gt;= Раздел 2.3.3 строка 03 графа 06</t>
  </si>
  <si>
    <t>Раздел 2.3.3 строка 01 графа 07 &gt;= Раздел 2.3.3 строка 03 графа 07</t>
  </si>
  <si>
    <t>Раздел 2.3.3 строка 01 графа 08 &gt;= Раздел 2.3.3 строка 03 графа 08</t>
  </si>
  <si>
    <t>Раздел 2.3.3 строка 01 графа 09 &gt;= Раздел 2.3.3 строка 03 графа 09</t>
  </si>
  <si>
    <t>Раздел 2.3.3 строка 01 графа 10 &gt;= Раздел 2.3.3 строка 03 графа 10</t>
  </si>
  <si>
    <t>Раздел 2.3.3 строка 01 графа 11 &gt;= Раздел 2.3.3 строка 03 графа 11</t>
  </si>
  <si>
    <t>Раздел 2.3.3 строка 01 графа 12 &gt;= Раздел 2.3.3 строка 03 графа 12</t>
  </si>
  <si>
    <t>Раздел 2.3.3 строка 01 графа 13 &gt;= Раздел 2.3.3 строка 03 графа 13</t>
  </si>
  <si>
    <t>Раздел 2.3.3 строка 01 графа 14 &gt;= Раздел 2.3.3 строка 03 графа 14</t>
  </si>
  <si>
    <t>Раздел 2.3.3 строка 01 графа 04 &gt;= Раздел 2.3.3 строка 04 графа 04</t>
  </si>
  <si>
    <t>Раздел 2.3.3 строка 01 графа 05 &gt;= Раздел 2.3.3 строка 04 графа 05</t>
  </si>
  <si>
    <t>Раздел 2.3.3 строка 01 графа 06 &gt;= Раздел 2.3.3 строка 04 графа 06</t>
  </si>
  <si>
    <t>Раздел 2.3.3 строка 01 графа 07 &gt;= Раздел 2.3.3 строка 04 графа 07</t>
  </si>
  <si>
    <t>Раздел 2.3.3 строка 01 графа 08 &gt;= Раздел 2.3.3 строка 04 графа 08</t>
  </si>
  <si>
    <t>Раздел 2.3.3 строка 01 графа 09 &gt;= Раздел 2.3.3 строка 04 графа 09</t>
  </si>
  <si>
    <t>Раздел 2.3.3 строка 01 графа 10 &gt;= Раздел 2.3.3 строка 04 графа 10</t>
  </si>
  <si>
    <t>Раздел 2.3.3 строка 01 графа 11 &gt;= Раздел 2.3.3 строка 04 графа 11</t>
  </si>
  <si>
    <t>Раздел 2.3.3 строка 01 графа 12 &gt;= Раздел 2.3.3 строка 04 графа 12</t>
  </si>
  <si>
    <t>Раздел 2.3.3 строка 01 графа 13 &gt;= Раздел 2.3.3 строка 05 графа 13</t>
  </si>
  <si>
    <t>Раздел 2.3.3 строка 01 графа 14 &gt;= Раздел 2.3.3 строка 05 графа 14</t>
  </si>
  <si>
    <t>Раздел 2.3.3 строка 01 графа 04 &gt;= Раздел 2.3.3 строка 06 графа 04</t>
  </si>
  <si>
    <t>Раздел 2.3.3 строка 01 графа 05 &gt;= Раздел 2.3.3 строка 06 графа 05</t>
  </si>
  <si>
    <t>Раздел 2.3.3 строка 01 графа 06 &gt;= Раздел 2.3.3 строка 06 графа 06</t>
  </si>
  <si>
    <t>Раздел 2.3.3 строка 01 графа 07 &gt;= Раздел 2.3.3 строка 06 графа 07</t>
  </si>
  <si>
    <t>Раздел 2.3.3 строка 01 графа 08 &gt;= Раздел 2.3.3 строка 06 графа 08</t>
  </si>
  <si>
    <t>Раздел 2.3.3 строка 01 графа 09 &gt;= Раздел 2.3.3 строка 06 графа 09</t>
  </si>
  <si>
    <t>Раздел 2.3.3 строка 01 графа 10 &gt;= Раздел 2.3.3 строка 06 графа 10</t>
  </si>
  <si>
    <t>Раздел 2.3.3 строка 01 графа 11 &gt;= Раздел 2.3.3 строка 06 графа 11</t>
  </si>
  <si>
    <t>Раздел 2.3.3 строка 01 графа 12 &gt;= Раздел 2.3.3 строка 06 графа 12</t>
  </si>
  <si>
    <t>Раздел 2.3.3 строка 01 графа 13 &gt;= Раздел 2.3.3 строка 06 графа 13</t>
  </si>
  <si>
    <t>Раздел 2.3.3 строка 01 графа 14 &gt;= Раздел 2.3.3 строка 06 графа 14</t>
  </si>
  <si>
    <t>Раздел 2.3.3 строка 01 графа 04 &gt;= Раздел 2.3.3 строка 07 графа 04</t>
  </si>
  <si>
    <t>Раздел 2.3.3 строка 01 графа 05 &gt;= Раздел 2.3.3 строка 07 графа 05</t>
  </si>
  <si>
    <t>Раздел 2.3.3 строка 01 графа 06 &gt;= Раздел 2.3.3 строка 07 графа 06</t>
  </si>
  <si>
    <t>Раздел 2.3.3 строка 01 графа 07 &gt;= Раздел 2.3.3 строка 07 графа 07</t>
  </si>
  <si>
    <t>Раздел 2.3.3 строка 01 графа 08 &gt;= Раздел 2.3.3 строка 07 графа 08</t>
  </si>
  <si>
    <t>Раздел 2.3.3 строка 01 графа 09 &gt;= Раздел 2.3.3 строка 07 графа 09</t>
  </si>
  <si>
    <t>Раздел 2.15.3 строка 73 графа 11 = Раздел 2.15.3 строка 73 сумма граф 12 + 13 + 14 + 15</t>
  </si>
  <si>
    <t>Раздел 2.15.3 строка 74 графа 11 = Раздел 2.15.3 строка 74 сумма граф 12 + 13 + 14 + 15</t>
  </si>
  <si>
    <t>Раздел 2.15.3 строка 75 графа 11 = Раздел 2.15.3 строка 75 сумма граф 12 + 13 + 14 + 15</t>
  </si>
  <si>
    <t>Раздел 2.15.3 сумма строк с 01 по 84 графа 06 = Раздел 2.1.1.3 строка 10 графа 05</t>
  </si>
  <si>
    <t>Раздел 2.15.1 сумма строк с 01 по 84 графа 07 = Раздел 2.1.1.1 строка 10 графа 06</t>
  </si>
  <si>
    <t>Раздел 2.15.2 сумма строк с 01 по 84 графа 07 = Раздел 2.1.1.2 строка 10 графа 06</t>
  </si>
  <si>
    <t>Раздел 2.15.3 сумма строк с 01 по 84 графа 07 = Раздел 2.1.1.3 строка 10 графа 06</t>
  </si>
  <si>
    <t>Раздел 2.15.1 сумма строк с 01 по 84 графа 08 = Раздел 2.1.1.1 строка 10 графа 07</t>
  </si>
  <si>
    <t>Раздел 2.15.2 сумма строк с 01 по 84 графа 08 = Раздел 2.1.1.2 строка 10 графа 07</t>
  </si>
  <si>
    <t>Раздел 2.15.3 сумма строк с 01 по 84 графа 08 = Раздел 2.1.1.3 строка 10 графа 07</t>
  </si>
  <si>
    <t>Раздел 2.15.1 сумма строк с 01 по 84 графа 09 = Раздел 2.1.1.1 строка 10 сумма граф 08 + 09 + 10 + 11 + 12</t>
  </si>
  <si>
    <t>Раздел 2.15.2 сумма строк с 01 по 84 графа 09 = Раздел 2.1.1.2 строка 10 сумма граф 08 + 09 + 10 + 11 + 12</t>
  </si>
  <si>
    <t>Раздел 2.15.3 сумма строк с 01 по 84 графа 09 = Раздел 2.1.1.3 строка 10 сумма граф 08 + 09 + 10 + 11 + 12</t>
  </si>
  <si>
    <t xml:space="preserve">Раздел 2.15.1 сумма строк с 01 по 84 графа 10 = Раздел 2.1.1.1 строка 10 сумма граф 13 + 14 + 15 + 16 </t>
  </si>
  <si>
    <t xml:space="preserve">Раздел 2.15.2 сумма строк с 01 по 84 графа 10 = Раздел 2.1.1.2 строка 10 сумма граф 13 + 14 + 15 + 16 </t>
  </si>
  <si>
    <t xml:space="preserve">Раздел 2.15.3 сумма строк с 01 по 84 графа 10 = Раздел 2.1.1.3 строка 10 сумма граф 13 + 14 + 15 + 16 </t>
  </si>
  <si>
    <t>Раздел 2.15.1 сумма строк с 01 по 84 графа 11 = Раздел 2.1.2.1 строка 24 графа 03 + Раздел 2.1.3.1 строка 10 графа 03</t>
  </si>
  <si>
    <t>Раздел 2.15.2 сумма строк с 01 по 84 графа 11 = Раздел 2.1.2.2 строка 24 графа 03 + Раздел 2.1.3.2 строка 10 графа 03</t>
  </si>
  <si>
    <t>Раздел 2.15.3 сумма строк с 01 по 84 графа 11 = Раздел 2.1.2.3 строка 24 графа 03 + Раздел 2.1.3.3 строка 10 графа 03</t>
  </si>
  <si>
    <t>Раздел 2.15.1 сумма строк с 01 по 84 графа 12 = Раздел 2.1.2.1 строка 24 сумма граф с 04 по 19</t>
  </si>
  <si>
    <t>Раздел 2.15.2 сумма строк с 01 по 84 графа 12 = Раздел 2.1.2.2 строка 24 сумма граф с 04 по 19</t>
  </si>
  <si>
    <t>Раздел 2.15.3 сумма строк с 01 по 84 графа 12 = Раздел 2.1.2.3 строка 24 сумма граф с 04 по 19</t>
  </si>
  <si>
    <t>Раздел 2.15.1 сумма строк с 01 по 84 графа 13 = Раздел 2.1.2.1 строка 24 сумма граф с 20 по 39</t>
  </si>
  <si>
    <t>Раздел 2.15.2 сумма строк с 01 по 84 графа 13 = Раздел 2.1.2.2 строка 24 сумма граф с 20 по 39</t>
  </si>
  <si>
    <t>Раздел 2.15.3 сумма строк с 01 по 84 графа 13 = Раздел 2.1.2.3 строка 24 сумма граф с 20 по 39</t>
  </si>
  <si>
    <t>Раздел 2.15.1 сумма строк с 01 по 84 графа 14 = Раздел 2.1.2.1 строка 24 сумма граф с 40 по 47</t>
  </si>
  <si>
    <t>Раздел 2.15.2 сумма строк с 01 по 84 графа 14 = Раздел 2.1.2.2 строка 24 сумма граф с 40 по 47</t>
  </si>
  <si>
    <t>Раздел 2.15.3 сумма строк с 01 по 84 графа 14 = Раздел 2.1.2.3 строка 24 сумма граф с 40 по 47</t>
  </si>
  <si>
    <t>Раздел 2.15.1 сумма строк с 01 по 84 графа 15 = Раздел 2.1.3.1 строка 10 графа 03</t>
  </si>
  <si>
    <t>Раздел 2.15.2 сумма строк с 01 по 84 графа 15 = Раздел 2.1.3.2 строка 10 графа 03</t>
  </si>
  <si>
    <t>Раздел 2.15.3 сумма строк с 01 по 84 графа 15 = Раздел 2.1.3.3 строка 10 графа 03</t>
  </si>
  <si>
    <t>Раздел 2.15.1 сумма строк 85-167 графа 04 &lt;= Раздел 2.1.1.1 строка 10 графа 03</t>
  </si>
  <si>
    <t>Раздел 2.15.2 сумма строк 85-167 графа 04 &lt;= Раздел 2.1.1.2 строка 10 графа 03</t>
  </si>
  <si>
    <t>Раздел 2.15.3 сумма строк 85-167 графа 04 &lt;= Раздел 2.1.1.3 строка 10 графа 03</t>
  </si>
  <si>
    <t>Раздел 2.15.1 сумма строк 85-167 графа 05 &lt;= Раздел 2.1.1.1 строка 10 графа 04</t>
  </si>
  <si>
    <t>Раздел 2.15.2 сумма строк 85-167 графа 05 &lt;= Раздел 2.1.1.2 строка 10 графа 04</t>
  </si>
  <si>
    <t>Раздел 2.15.3 сумма строк 85-167 графа 05 &lt;= Раздел 2.1.1.3 строка 10 графа 04</t>
  </si>
  <si>
    <t>Раздел 2.15.1 сумма строк 85-167 графа 06 &lt;= Раздел 2.1.1.1 строка 10 графа 05</t>
  </si>
  <si>
    <t>Раздел 2.15.2 сумма строк 85-167 графа 06 &lt;= Раздел 2.1.1.2 строка 10 графа 05</t>
  </si>
  <si>
    <t>Раздел 2.15.3 сумма строк 85-167 графа 06 &lt;= Раздел 2.1.1.3 строка 10 графа 05</t>
  </si>
  <si>
    <t>Раздел 2.15.1 сумма строк 85-167 графа 07 &lt;= Раздел 2.1.1.1 строка 10 графа 06</t>
  </si>
  <si>
    <t>Раздел 2.15.2 сумма строк 85-167 графа 07 &lt;= Раздел 2.1.1.2 строка 10 графа 06</t>
  </si>
  <si>
    <t>Раздел 2.15.3 сумма строк 85-167 графа 07 &lt;= Раздел 2.1.1.3 строка 10 графа 06</t>
  </si>
  <si>
    <t>Раздел 2.15.1 сумма строк 85-167 графа 08 &lt;= Раздел 2.1.1.1 строка 10 графа 07</t>
  </si>
  <si>
    <t>Раздел 2.15.2 сумма строк 85-167 графа 08 &lt;= Раздел 2.1.1.2 строка 10 графа 07</t>
  </si>
  <si>
    <t>Раздел 2.15.3 сумма строк 85-167 графа 08 &lt;= Раздел 2.1.1.3 строка 10 графа 07</t>
  </si>
  <si>
    <t>Раздел 2.15.1 сумма строк 85-167 графа 09 &lt;= Раздел 2.1.1.1 строка 10 сумма граф 08 + 09 + 10 + 11 + 12</t>
  </si>
  <si>
    <t>Раздел 2.15.2 сумма строк 85-167 графа 09 &lt;= Раздел 2.1.1.2 строка 10 сумма граф 08 + 09 + 10 + 11 + 12</t>
  </si>
  <si>
    <t>Раздел 2.15.3 сумма строк 85-167 графа 09 &lt;= Раздел 2.1.1.3 строка 10 сумма граф 08 + 09 + 10 + 11 + 12</t>
  </si>
  <si>
    <t xml:space="preserve">Раздел 2.15.1 сумма строк 85-167 графа 10 &lt;= Раздел 2.1.1.1 строка 10 сумма граф 13 + 14 + 15 + 16 </t>
  </si>
  <si>
    <t xml:space="preserve">Раздел 2.15.2 сумма строк 85-167 графа 10 &lt;= Раздел 2.1.1.2 строка 10 сумма граф 13 + 14 + 15 + 16 </t>
  </si>
  <si>
    <t xml:space="preserve">Раздел 2.15.3 сумма строк 85-167 графа 10 &lt;= Раздел 2.1.1.3 строка 10 сумма граф 13 + 14 + 15 + 16 </t>
  </si>
  <si>
    <t>Раздел 2.15.1 сумма строк 85-167 графа 11 &lt;= Раздел 2.1.2.1 строка 24 графа 03 + Раздел 2.1.3.1 строка 10 графа 03</t>
  </si>
  <si>
    <t>Раздел 2.15.2 сумма строк 85-167 графа 11 &lt;= Раздел 2.1.2.2 строка 24 графа 03 + Раздел 2.1.3.2 строка 10 графа 03</t>
  </si>
  <si>
    <t>Раздел 2.15.3 сумма строк 85-167 графа 11 &lt;= Раздел 2.1.2.3 строка 24 графа 03 + Раздел 2.1.3.3 строка 10 графа 03</t>
  </si>
  <si>
    <t>Раздел 2.15.1 сумма строк 85-167 графа 12 &lt;= Раздел 2.1.2.1 строка 24 сумма граф с 04 по 19</t>
  </si>
  <si>
    <t>Раздел 2.15.2 сумма строк 85-167 графа 12 &lt;= Раздел 2.1.2.2 строка 24 сумма граф с 04 по 19</t>
  </si>
  <si>
    <t>Раздел 2.15.3 сумма строк 85-167 графа 12 &lt;= Раздел 2.1.2.3 строка 24 сумма граф с 04 по 19</t>
  </si>
  <si>
    <t>Раздел 2.15.1 сумма строк 85-167 графа 13 &lt;= Раздел 2.1.2.1 строка 24 сумма граф с 20 по 39</t>
  </si>
  <si>
    <t>Раздел 2.15.2 сумма строк 85-167 графа 13 &lt;= Раздел 2.1.2.2 строка 24 сумма граф с 20 по 39</t>
  </si>
  <si>
    <t>Раздел 2.15.3 сумма строк 85-167 графа 13 &lt;= Раздел 2.1.2.3 строка 24 сумма граф с 20 по 39</t>
  </si>
  <si>
    <t>Раздел 2.15.1 сумма строк 85-167 графа 14 &lt;= Раздел 2.1.2.1 строка 24 сумма граф с 40 по 47</t>
  </si>
  <si>
    <t>Раздел 2.15.2 сумма строк 85-167 графа 14 &lt;= Раздел 2.1.2.2 строка 24 сумма граф с 40 по 47</t>
  </si>
  <si>
    <t>Раздел 2.15.3 сумма строк 85-167 графа 14 &lt;= Раздел 2.1.2.3 строка 24 сумма граф с 40 по 47</t>
  </si>
  <si>
    <t>Раздел 2.15.1 сумма строк 85-167 графа 15 &lt;= Раздел 2.1.3.1 строка 10 графа 03</t>
  </si>
  <si>
    <t>Раздел 2.15.2 сумма строк 85-167 графа 15 &lt;= Раздел 2.1.3.2 строка 10 графа 03</t>
  </si>
  <si>
    <t>Раздел 2.15.1 строка 22 графа 11 = Раздел 2.15.1 строка 22 сумма граф 12 + 13 + 14 + 15</t>
  </si>
  <si>
    <t>Раздел 2.15.1 строка 23 графа 11 = Раздел 2.15.1 строка 23 сумма граф 12 + 13 + 14 + 15</t>
  </si>
  <si>
    <t>Раздел 2.15.1 строка 24 графа 11 = Раздел 2.15.1 строка 24 сумма граф 12 + 13 + 14 + 15</t>
  </si>
  <si>
    <t>Раздел 2.15.1 строка 25 графа 11 = Раздел 2.15.1 строка 25 сумма граф 12 + 13 + 14 + 15</t>
  </si>
  <si>
    <t>Раздел 2.15.1 строка 26 графа 11 = Раздел 2.15.1 строка 26 сумма граф 12 + 13 + 14 + 15</t>
  </si>
  <si>
    <t>Раздел 2.15.1 строка 27 графа 11 = Раздел 2.15.1 строка 27 сумма граф 12 + 13 + 14 + 15</t>
  </si>
  <si>
    <t>Раздел 2.1.2.3 строка 24 графа 10 &gt;= Раздел 2.1.2.3 строка 32 графа 10</t>
  </si>
  <si>
    <t>Раздел 2.1.2.3 строка 24 графа 11 &gt;= Раздел 2.1.2.3 строка 32 графа 11</t>
  </si>
  <si>
    <t>Раздел 2.1.2.3 строка 24 графа 12 &gt;= Раздел 2.1.2.3 строка 32 графа 12</t>
  </si>
  <si>
    <t>Раздел 2.1.2.3 строка 24 графа 13 &gt;= Раздел 2.1.2.3 строка 32 графа 13</t>
  </si>
  <si>
    <t>Раздел 2.1.2.3 строка 24 графа 14 &gt;= Раздел 2.1.2.3 строка 32 графа 14</t>
  </si>
  <si>
    <t>Раздел 2.1.2.3 строка 24 графа 15 &gt;= Раздел 2.1.2.3 строка 32 графа 15</t>
  </si>
  <si>
    <t>Раздел 2.1.2.3 строка 24 графа 16 &gt;= Раздел 2.1.2.3 строка 32 графа 16</t>
  </si>
  <si>
    <t>Раздел 2.1.2.3 строка 24 графа 17 &gt;= Раздел 2.1.2.3 строка 32 графа 17</t>
  </si>
  <si>
    <t>Раздел 2.1.2.3 строка 24 графа 18 &gt;= Раздел 2.1.2.3 строка 32 графа 18</t>
  </si>
  <si>
    <t>Раздел 2.1.2.3 строка 24 графа 19 &gt;= Раздел 2.1.2.3 строка 32 графа 19</t>
  </si>
  <si>
    <t>Раздел 2.1.2.3 строка 24 графа 20 &gt;= Раздел 2.1.2.3 строка 32 графа 20</t>
  </si>
  <si>
    <t>Раздел 2.1.2.3 строка 24 графа 21 &gt;= Раздел 2.1.2.3 строка 32 графа 21</t>
  </si>
  <si>
    <t>Раздел 2.3.1 строка 01 графа 08 &gt;= Раздел 2.3.1 строка 04 графа 08</t>
  </si>
  <si>
    <t>Раздел 2.3.1 строка 01 графа 09 &gt;= Раздел 2.3.1 строка 04 графа 09</t>
  </si>
  <si>
    <t>Раздел 2.3.1 строка 01 графа 10 &gt;= Раздел 2.3.1 строка 04 графа 10</t>
  </si>
  <si>
    <t>Раздел 2.3.1 строка 01 графа 11 &gt;= Раздел 2.3.1 строка 04 графа 11</t>
  </si>
  <si>
    <t>Раздел 2.3.1 строка 01 графа 12 &gt;= Раздел 2.3.1 строка 04 графа 12</t>
  </si>
  <si>
    <t>Раздел 2.3.1 строка 01 графа 13 &gt;= Раздел 2.3.1 строка 04 графа 13</t>
  </si>
  <si>
    <t>Раздел 2.3.1 строка 01 графа 14 &gt;= Раздел 2.3.1 строка 04 графа 14</t>
  </si>
  <si>
    <t>Раздел 2.3.1 строка 01 графа 04 &gt;= Раздел 2.3.1 строка 05 графа 04</t>
  </si>
  <si>
    <t>Раздел 2.3.1 строка 01 графа 05 &gt;= Раздел 2.3.1 строка 05 графа 05</t>
  </si>
  <si>
    <t>Раздел 2.3.1 строка 01 графа 06 &gt;= Раздел 2.3.1 строка 05 графа 06</t>
  </si>
  <si>
    <t>Раздел 2.3.1 строка 01 графа 07 &gt;= Раздел 2.3.1 строка 05 графа 07</t>
  </si>
  <si>
    <t>Раздел 2.3.1 строка 01 графа 08 &gt;= Раздел 2.3.1 строка 05 графа 08</t>
  </si>
  <si>
    <t>Раздел 2.3.1 строка 01 графа 09 &gt;= Раздел 2.3.1 строка 05 графа 09</t>
  </si>
  <si>
    <t>Раздел 2.3.1 строка 01 графа 10 &gt;= Раздел 2.3.1 строка 05 графа 10</t>
  </si>
  <si>
    <t>Раздел 2.3.1 строка 01 графа 11 &gt;= Раздел 2.3.1 строка 05 графа 11</t>
  </si>
  <si>
    <t>Раздел 2.3.1 строка 01 графа 12 &gt;= Раздел 2.3.1 строка 05 графа 12</t>
  </si>
  <si>
    <t>Раздел 2.3.1 строка 01 графа 13 &gt;= Раздел 2.3.1 строка 05 графа 13</t>
  </si>
  <si>
    <t>Раздел 2.3.1 строка 01 графа 14 &gt;= Раздел 2.3.1 строка 05 графа 14</t>
  </si>
  <si>
    <t>Раздел 2.3.1 строка 01 графа 04 &gt;= Раздел 2.3.1 строка 06 графа 04</t>
  </si>
  <si>
    <t>Раздел 2.3.1 строка 01 графа 05 &gt;= Раздел 2.3.1 строка 06 графа 05</t>
  </si>
  <si>
    <t>Раздел 2.15.2 строка 146 графа 11 = Раздел 2.15.2 строка 146 сумма граф 12 + 13 + 14 + 15</t>
  </si>
  <si>
    <t>Раздел 2.15.2 строка 147 графа 11 = Раздел 2.15.2 строка 147 сумма граф 12 + 13 + 14 + 15</t>
  </si>
  <si>
    <t>Раздел 2.15.2 строка 148 графа 11 = Раздел 2.15.2 строка 148 сумма граф 12 + 13 + 14 + 15</t>
  </si>
  <si>
    <t>Раздел 2.15.2 строка 149 графа 11 = Раздел 2.15.2 строка 149 сумма граф 12 + 13 + 14 + 15</t>
  </si>
  <si>
    <t>Раздел 2.15.2 строка 150 графа 11 = Раздел 2.15.2 строка 150 сумма граф 12 + 13 + 14 + 15</t>
  </si>
  <si>
    <t>Раздел 2.15.2 строка 151 графа 11 = Раздел 2.15.2 строка 151 сумма граф 12 + 13 + 14 + 15</t>
  </si>
  <si>
    <t>Раздел 2.15.2 строка 152 графа 11 = Раздел 2.15.2 строка 152 сумма граф 12 + 13 + 14 + 15</t>
  </si>
  <si>
    <t>Раздел 2.15.2 строка 153 графа 11 = Раздел 2.15.2 строка 153 сумма граф 12 + 13 + 14 + 15</t>
  </si>
  <si>
    <t>Раздел 2.15.2 строка 154 графа 11 = Раздел 2.15.2 строка 154 сумма граф 12 + 13 + 14 + 15</t>
  </si>
  <si>
    <t>Раздел 2.15.2 строка 155 графа 11 = Раздел 2.15.2 строка 155 сумма граф 12 + 13 + 14 + 15</t>
  </si>
  <si>
    <t>Раздел 2.15.2 строка 156 графа 11 = Раздел 2.15.2 строка 156 сумма граф 12 + 13 + 14 + 15</t>
  </si>
  <si>
    <t>Раздел 2.15.2 строка 157 графа 11 = Раздел 2.15.2 строка 157 сумма граф 12 + 13 + 14 + 15</t>
  </si>
  <si>
    <t>Раздел 2.15.2 строка 158 графа 11 = Раздел 2.15.2 строка 158 сумма граф 12 + 13 + 14 + 15</t>
  </si>
  <si>
    <t>Раздел 2.15.2 строка 159 графа 11 = Раздел 2.15.2 строка 159 сумма граф 12 + 13 + 14 + 15</t>
  </si>
  <si>
    <t>Раздел 2.15.1 строка 42 графа 11 = Раздел 2.15.1 строка 42 сумма граф 12 + 13 + 14 + 15</t>
  </si>
  <si>
    <t>Раздел 2.15.1 строка 43 графа 11 = Раздел 2.15.1 строка 43 сумма граф 12 + 13 + 14 + 15</t>
  </si>
  <si>
    <t>Раздел 2.15.1 строка 44 графа 11 = Раздел 2.15.1 строка 44 сумма граф 12 + 13 + 14 + 15</t>
  </si>
  <si>
    <t>Раздел 2.15.1 строка 45 графа 11 = Раздел 2.15.1 строка 45 сумма граф 12 + 13 + 14 + 15</t>
  </si>
  <si>
    <t>Раздел 2.15.1 строка 46 графа 11 = Раздел 2.15.1 строка 46 сумма граф 12 + 13 + 14 + 15</t>
  </si>
  <si>
    <t>Раздел 2.15.1 строка 47 графа 11 = Раздел 2.15.1 строка 47 сумма граф 12 + 13 + 14 + 15</t>
  </si>
  <si>
    <t>Раздел 2.15.1 строка 48 графа 11 = Раздел 2.15.1 строка 48 сумма граф 12 + 13 + 14 + 15</t>
  </si>
  <si>
    <t>Раздел 2.15.1 строка 49 графа 11 = Раздел 2.15.1 строка 49 сумма граф 12 + 13 + 14 + 15</t>
  </si>
  <si>
    <t>Раздел 2.15.1 строка 50 графа 11 = Раздел 2.15.1 строка 50 сумма граф 12 + 13 + 14 + 15</t>
  </si>
  <si>
    <t>Раздел 2.15.1 строка 51 графа 11 = Раздел 2.15.1 строка 51 сумма граф 12 + 13 + 14 + 15</t>
  </si>
  <si>
    <t>Раздел 2.15.1 строка 52 графа 11 = Раздел 2.15.1 строка 52 сумма граф 12 + 13 + 14 + 15</t>
  </si>
  <si>
    <t>Раздел 2.15.1 строка 53 графа 11 = Раздел 2.15.1 строка 53 сумма граф 12 + 13 + 14 + 15</t>
  </si>
  <si>
    <t>Раздел 2.15.1 строка 54 графа 11 = Раздел 2.15.1 строка 54 сумма граф 12 + 13 + 14 + 15</t>
  </si>
  <si>
    <t>Раздел 2.15.1 строка 55 графа 11 = Раздел 2.15.1 строка 55 сумма граф 12 + 13 + 14 + 15</t>
  </si>
  <si>
    <t>Раздел 2.15.1 строка 56 графа 11 = Раздел 2.15.1 строка 56 сумма граф 12 + 13 + 14 + 15</t>
  </si>
  <si>
    <t>Раздел 2.15.1 строка 57 графа 11 = Раздел 2.15.1 строка 57 сумма граф 12 + 13 + 14 + 15</t>
  </si>
  <si>
    <t>Раздел 2.1.2.3 строка 24 графа 37 &gt;= Раздел 2.1.2.3 строка 32 графа 37</t>
  </si>
  <si>
    <t>Раздел 2.1.2.3 строка 24 графа 38 &gt;= Раздел 2.1.2.3 строка 32 графа 38</t>
  </si>
  <si>
    <t>Раздел 2.1.2.1 строка 24 графа 48 &gt;= Раздел 2.1.2.1 строка 32 графа 48</t>
  </si>
  <si>
    <t>Раздел 2.15.2 строка 102 графа 11 = Раздел 2.15.2 строка 102 сумма граф 12 + 13 + 14 + 15</t>
  </si>
  <si>
    <t>Раздел 2.15.2 строка 103 графа 11 = Раздел 2.15.2 строка 103 сумма граф 12 + 13 + 14 + 15</t>
  </si>
  <si>
    <t>Раздел 2.15.2 строка 104 графа 11 = Раздел 2.15.2 строка 104 сумма граф 12 + 13 + 14 + 15</t>
  </si>
  <si>
    <t>Раздел 2.15.2 строка 105 графа 11 = Раздел 2.15.2 строка 105 сумма граф 12 + 13 + 14 + 15</t>
  </si>
  <si>
    <t>Раздел 2.15.2 строка 106 графа 11 = Раздел 2.15.2 строка 106 сумма граф 12 + 13 + 14 + 15</t>
  </si>
  <si>
    <t>Раздел 2.15.2 строка 107 графа 11 = Раздел 2.15.2 строка 107 сумма граф 12 + 13 + 14 + 15</t>
  </si>
  <si>
    <t>Раздел 2.15.2 строка 108 графа 11 = Раздел 2.15.2 строка 108 сумма граф 12 + 13 + 14 + 15</t>
  </si>
  <si>
    <t>Раздел 2.15.2 строка 109 графа 11 = Раздел 2.15.2 строка 109 сумма граф 12 + 13 + 14 + 15</t>
  </si>
  <si>
    <t>Раздел 2.15.2 строка 110 графа 11 = Раздел 2.15.2 строка 110 сумма граф 12 + 13 + 14 + 15</t>
  </si>
  <si>
    <t>Раздел 2.15.2 строка 111 графа 11 = Раздел 2.15.2 строка 111 сумма граф 12 + 13 + 14 + 15</t>
  </si>
  <si>
    <t>Раздел 2.15.2 строка 112 графа 11 = Раздел 2.15.2 строка 112 сумма граф 12 + 13 + 14 + 15</t>
  </si>
  <si>
    <t>Раздел 2.15.2 строка 113 графа 11 = Раздел 2.15.2 строка 113 сумма граф 12 + 13 + 14 + 15</t>
  </si>
  <si>
    <t>Раздел 2.15.2 строка 114 графа 11 = Раздел 2.15.2 строка 114 сумма граф 12 + 13 + 14 + 15</t>
  </si>
  <si>
    <t>Раздел 2.15.2 строка 115 графа 11 = Раздел 2.15.2 строка 115 сумма граф 12 + 13 + 14 + 15</t>
  </si>
  <si>
    <t>Раздел 2.15.2 строка 116 графа 11 = Раздел 2.15.2 строка 116 сумма граф 12 + 13 + 14 + 15</t>
  </si>
  <si>
    <t>Раздел 2.15.2 строка 117 графа 11 = Раздел 2.15.2 строка 117 сумма граф 12 + 13 + 14 + 15</t>
  </si>
  <si>
    <t>Раздел 2.15.2 строка 118 графа 11 = Раздел 2.15.2 строка 118 сумма граф 12 + 13 + 14 + 15</t>
  </si>
  <si>
    <t xml:space="preserve"> </t>
  </si>
  <si>
    <t>Раздел 2.1.2.3 строка 25 графа 49 &gt;= Раздел 2.1.2.3 строка 33 графа 49</t>
  </si>
  <si>
    <t>Раздел 2.1.2.3 строка 25 графа 50 &gt;= Раздел 2.1.2.3 строка 33 графа 50</t>
  </si>
  <si>
    <t>Раздел 2.1.2.3 строка 25 графа 51 &gt;= Раздел 2.1.2.3 строка 33 графа 51</t>
  </si>
  <si>
    <t>Раздел 2.1.2.3 строка 25 графа 52 &gt;= Раздел 2.1.2.3 строка 33 графа 52</t>
  </si>
  <si>
    <t>Раздел 2.15.3 строка 39 графа 11 = Раздел 2.15.3 строка 39 сумма граф 12 + 13 + 14 + 15</t>
  </si>
  <si>
    <t>Раздел 2.15.3 строка 40 графа 11 = Раздел 2.15.3 строка 40 сумма граф 12 + 13 + 14 + 15</t>
  </si>
  <si>
    <t>Раздел 2.15.3 строка 41 графа 11 = Раздел 2.15.3 строка 41 сумма граф 12 + 13 + 14 + 15</t>
  </si>
  <si>
    <t>Раздел 2.15.3 строка 42 графа 11 = Раздел 2.15.3 строка 42 сумма граф 12 + 13 + 14 + 15</t>
  </si>
  <si>
    <t>Раздел 2.15.3 строка 43 графа 11 = Раздел 2.15.3 строка 43 сумма граф 12 + 13 + 14 + 15</t>
  </si>
  <si>
    <t>Раздел 2.15.3 строка 44 графа 11 = Раздел 2.15.3 строка 44 сумма граф 12 + 13 + 14 + 15</t>
  </si>
  <si>
    <t>Раздел 2.15.3 строка 45 графа 11 = Раздел 2.15.3 строка 45 сумма граф 12 + 13 + 14 + 15</t>
  </si>
  <si>
    <t>Раздел 2.15.3 строка 46 графа 11 = Раздел 2.15.3 строка 46 сумма граф 12 + 13 + 14 + 15</t>
  </si>
  <si>
    <t>Раздел 2.15.3 строка 47 графа 11 = Раздел 2.15.3 строка 47 сумма граф 12 + 13 + 14 + 15</t>
  </si>
  <si>
    <t>Раздел 2.15.3 строка 48 графа 11 = Раздел 2.15.3 строка 48 сумма граф 12 + 13 + 14 + 15</t>
  </si>
  <si>
    <t>Раздел 2.15.3 строка 49 графа 11 = Раздел 2.15.3 строка 49 сумма граф 12 + 13 + 14 + 15</t>
  </si>
  <si>
    <t>Раздел 2.15.3 строка 50 графа 11 = Раздел 2.15.3 строка 50 сумма граф 12 + 13 + 14 + 15</t>
  </si>
  <si>
    <t>Раздел 2.15.3 строка 51 графа 11 = Раздел 2.15.3 строка 51 сумма граф 12 + 13 + 14 + 15</t>
  </si>
  <si>
    <t>Раздел 2.15.3 строка 52 графа 11 = Раздел 2.15.3 строка 52 сумма граф 12 + 13 + 14 + 15</t>
  </si>
  <si>
    <t>Раздел 2.15.3 строка 53 графа 11 = Раздел 2.15.3 строка 53 сумма граф 12 + 13 + 14 + 15</t>
  </si>
  <si>
    <t>Раздел 2.15.3 строка 54 графа 11 = Раздел 2.15.3 строка 54 сумма граф 12 + 13 + 14 + 15</t>
  </si>
  <si>
    <t>Раздел 2.15.3 строка 55 графа 11 = Раздел 2.15.3 строка 55 сумма граф 12 + 13 + 14 + 15</t>
  </si>
  <si>
    <t>Раздел 2.1.2.3 строка 24 графа 12 &gt;= Раздел 2.1.2.3 сумма строк 28 + 29 +30 + 31 графа 12</t>
  </si>
  <si>
    <t>Раздел 2.1.2.3 строка 24 графа 13 &gt;= Раздел 2.1.2.3 сумма строк 28 + 29 +30 + 31 графа 13</t>
  </si>
  <si>
    <t>Раздел 2.1.2.3 строка 24 графа 14 &gt;= Раздел 2.1.2.3 сумма строк 28 + 29 +30 + 31 графа 14</t>
  </si>
  <si>
    <t>Раздел 2.1.2.3 строка 24 графа 15 &gt;= Раздел 2.1.2.3 сумма строк 28 + 29 +30 + 31 графа 15</t>
  </si>
  <si>
    <t>Раздел 2.1.2.2 строка 24 графа 09 &gt;= Раздел 2.1.2.2 строка 31 графа 09</t>
  </si>
  <si>
    <t>Раздел 2.1.2.2 строка 24 графа 10 &gt;= Раздел 2.1.2.2 строка 31 графа 10</t>
  </si>
  <si>
    <t>Раздел 2.1.2.2 строка 24 графа 11 &gt;= Раздел 2.1.2.2 строка 31 графа 11</t>
  </si>
  <si>
    <t>Раздел 2.1.2.2 строка 24 графа 12 &gt;= Раздел 2.1.2.2 строка 31 графа 12</t>
  </si>
  <si>
    <t>Раздел 2.1.2.2 строка 24 графа 13 &gt;= Раздел 2.1.2.2 строка 31 графа 13</t>
  </si>
  <si>
    <t>Раздел 2.1.2.2 строка 24 графа 14 &gt;= Раздел 2.1.2.2 строка 31 графа 14</t>
  </si>
  <si>
    <t>Раздел 2.1.2.2 строка 24 графа 15 &gt;= Раздел 2.1.2.2 строка 31 графа 15</t>
  </si>
  <si>
    <t>Раздел 2.1.2.2 строка 24 графа 16 &gt;= Раздел 2.1.2.2 строка 31 графа 16</t>
  </si>
  <si>
    <t>Раздел 2.1.2.2 строка 24 графа 17 &gt;= Раздел 2.1.2.2 строка 31 графа 17</t>
  </si>
  <si>
    <t>Раздел 2.1.2.2 строка 24 графа 18 &gt;= Раздел 2.1.2.2 строка 31 графа 18</t>
  </si>
  <si>
    <t>Раздел 2.1.2.2 строка 24 графа 19 &gt;= Раздел 2.1.2.2 строка 31 графа 19</t>
  </si>
  <si>
    <t>Раздел 2.1.2.2 строка 24 графа 20 &gt;= Раздел 2.1.2.2 строка 31 графа 20</t>
  </si>
  <si>
    <t>Раздел 2.1.2.2 строка 24 графа 21 &gt;= Раздел 2.1.2.2 строка 31 графа 21</t>
  </si>
  <si>
    <t>Раздел 2.1.2.2 строка 24 графа 22 &gt;= Раздел 2.1.2.2 строка 31 графа 22</t>
  </si>
  <si>
    <t>Раздел 2.1.2.2 строка 24 графа 23 &gt;= Раздел 2.1.2.2 строка 31 графа 23</t>
  </si>
  <si>
    <t>Раздел 2.1.2.2 строка 24 графа 24 &gt;= Раздел 2.1.2.2 строка 31 графа 24</t>
  </si>
  <si>
    <t>Раздел 2.1.2.2 строка 24 графа 25 &gt;= Раздел 2.1.2.2 строка 31 графа 25</t>
  </si>
  <si>
    <t>Раздел 2.1.2.3 строка 24 графа 17 = Раздел 2.1.2.3 сумма строк 02 + 04 + 06 + 07 + 09 + 10 + 12 + 14 + 16 + 18 + 20 + 22 графа  17</t>
  </si>
  <si>
    <t>Раздел 2.1.2.3 строка 24 графа 18 = Раздел 2.1.2.3 сумма строк 02 + 04 + 06 + 07 + 09 + 10 + 12 + 14 + 16 + 18 + 20 + 22 графа  18</t>
  </si>
  <si>
    <t>Раздел 2.1.2.3 строка 24 графа 19 = Раздел 2.1.2.3 сумма строк 02 + 04 + 06 + 07 + 09 + 10 + 12 + 14 + 16 + 18 + 20 + 22 графа  19</t>
  </si>
  <si>
    <t>Раздел 2.1.2.3 строка 24 графа 20 = Раздел 2.1.2.3 сумма строк 02 + 04 + 06 + 07 + 09 + 10 + 12 + 14 + 16 + 18 + 20 + 22 графа  20</t>
  </si>
  <si>
    <t>Раздел 2.1.2.3 строка 24 графа 21 = Раздел 2.1.2.3 сумма строк 02 + 04 + 06 + 07 + 09 + 10 + 12 + 14 + 16 + 18 + 20 + 22 графа  21</t>
  </si>
  <si>
    <t>Раздел 2.1.2.3 строка 24 графа 22 = Раздел 2.1.2.3 сумма строк 02 + 04 + 06 + 07 + 09 + 10 + 12 + 14 + 16 + 18 + 20 + 22 графа  22</t>
  </si>
  <si>
    <t>Раздел 2.1.2.3 строка 24 графа 23 = Раздел 2.1.2.3 сумма строк 02 + 04 + 06 + 07 + 09 + 10 + 12 + 14 + 16 + 18 + 20 + 22 графа  23</t>
  </si>
  <si>
    <t>Раздел 2.1.2.3 строка 24 графа 24 = Раздел 2.1.2.3 сумма строк 02 + 04 + 06 + 07 + 09 + 10 + 12 + 14 + 16 + 18 + 20 + 22 графа  24</t>
  </si>
  <si>
    <t>Раздел 2.1.2.3 строка 24 графа 25 = Раздел 2.1.2.3 сумма строк 02 + 04 + 06 + 07 + 09 + 10 + 12 + 14 + 16 + 18 + 20 + 22 графа  25</t>
  </si>
  <si>
    <t>Раздел 2.15.3 строка 56 графа 11 = Раздел 2.15.3 строка 56 сумма граф 12 + 13 + 14 + 15</t>
  </si>
  <si>
    <t>Раздел 2.15.3 строка 57 графа 11 = Раздел 2.15.3 строка 57 сумма граф 12 + 13 + 14 + 15</t>
  </si>
  <si>
    <t>Раздел 2.15.3 строка 58 графа 11 = Раздел 2.15.3 строка 58 сумма граф 12 + 13 + 14 + 15</t>
  </si>
  <si>
    <t>Раздел 2.15.3 строка 59 графа 11 = Раздел 2.15.3 строка 59 сумма граф 12 + 13 + 14 + 15</t>
  </si>
  <si>
    <t>Раздел 2.6.1. строка 02 графа 12 = Раздел 2.5.2.1. строка 01 сумма граф 24 + 37 + 39</t>
  </si>
  <si>
    <t>Раздел 2.6.2. строка 02 графа 12 = Раздел 2.5.2.2. строка 01 сумма граф 24 + 37 + 39</t>
  </si>
  <si>
    <t>Раздел 2.6.3. строка 02 графа 12 = Раздел 2.5.2.3. строка 01 сумма граф 24 + 37 + 39</t>
  </si>
  <si>
    <t>Раздел 2.6.1. строка 10 графа 12 = Раздел 2.5.2.1. строка 01 сумма граф 41 + 45 + 47</t>
  </si>
  <si>
    <t>Раздел 2.6.2. строка 10 графа 12 = Раздел 2.5.2.2. строка 01 сумма граф 41 + 45 + 47</t>
  </si>
  <si>
    <t>Раздел 2.6.3. строка 10 графа 12 = Раздел 2.5.2.3. строка 01 сумма граф 41 + 45 + 47</t>
  </si>
  <si>
    <t>Раздел 2.6.1. строка 10 графа 19 = Раздел 2.5.1.1. строка 05 сумма граф 14 + 16 + Раздел 2.5.2.1. строка 02 сумма граф 41 + 45 + 47</t>
  </si>
  <si>
    <t>Раздел 2.6.2. строка 10 графа 19 = Раздел 2.5.1.2. строка 05 сумма граф 14 + 16 + Раздел 2.5.2.2. строка 02 сумма граф 41 + 45 + 47</t>
  </si>
  <si>
    <t>Раздел 2.6.3. строка 10 графа 19 = Раздел 2.5.1.3. строка 05 сумма граф 14 + 16 + Раздел 2.5.2.3. строка 02 сумма граф 41 + 45 + 47</t>
  </si>
  <si>
    <t>Раздел 2.1.2.3 строка 24 графа 45 &gt;= Раздел 2.1.2.3 сумма строк 28 + 29 +30 + 31 графа 45</t>
  </si>
  <si>
    <t>Раздел 2.1.2.3 строка 24 графа 46 &gt;= Раздел 2.1.2.3 сумма строк 28 + 29 +30 + 31 графа 46</t>
  </si>
  <si>
    <t>Раздел 2.1.2.3 строка 24 графа 47 &gt;= Раздел 2.1.2.3 сумма строк 28 + 29 +30 + 31 графа 47</t>
  </si>
  <si>
    <t>Раздел 2.1.2.3 строка 27 графа 04 &gt;= Раздел 2.1.2.3 сумма строк 28 + 29 графа 04</t>
  </si>
  <si>
    <t>Раздел 2.1.2.3 строка 27 графа 05 &gt;= Раздел 2.1.2.3 сумма строк 28 + 29 графа 05</t>
  </si>
  <si>
    <t>Раздел 2.1.2.3 строка 27 графа 06 &gt;= Раздел 2.1.2.3 сумма строк 28 + 29 графа 06</t>
  </si>
  <si>
    <t>Раздел 2.1.2.3 строка 27 графа 07 &gt;= Раздел 2.1.2.3 сумма строк 28 + 29 графа 07</t>
  </si>
  <si>
    <t>Раздел 2.1.2.3 строка 27 графа 08 &gt;= Раздел 2.1.2.3 сумма строк 28 + 29 графа 08</t>
  </si>
  <si>
    <t>Раздел 2.1.2.3 строка 27 графа 09 &gt;= Раздел 2.1.2.3 сумма строк 28 + 29 графа 09</t>
  </si>
  <si>
    <t>Раздел 2.1.2.3 строка 27 графа 10 &gt;= Раздел 2.1.2.3 сумма строк 28 + 29 графа 10</t>
  </si>
  <si>
    <t>Раздел 2.1.2.3 строка 27 графа 11 &gt;= Раздел 2.1.2.3 сумма строк 28 + 29 графа 11</t>
  </si>
  <si>
    <t>Раздел 2.1.2.3 строка 27 графа 12 &gt;= Раздел 2.1.2.3 сумма строк 28 + 29 графа 12</t>
  </si>
  <si>
    <t>Раздел 2.1.2.3 строка 27 графа 13 &gt;= Раздел 2.1.2.3 сумма строк 28 + 29 графа 13</t>
  </si>
  <si>
    <t>Раздел 2.1.2.3 строка 27 графа 14 &gt;= Раздел 2.1.2.3 сумма строк 28 + 29 графа 14</t>
  </si>
  <si>
    <t>Раздел 2.1.2.3 строка 27 графа 15 &gt;= Раздел 2.1.2.3 сумма строк 28 + 29 графа 15</t>
  </si>
  <si>
    <t>Раздел 2.1.2.3 строка 27 графа 16 &gt;= Раздел 2.1.2.3 сумма строк 28 + 29 графа 16</t>
  </si>
  <si>
    <t>Раздел 2.1.2.3 строка 27 графа 17 &gt;= Раздел 2.1.2.3 сумма строк 28 + 29 графа 17</t>
  </si>
  <si>
    <t>Раздел 2.1.2.3 строка 27 графа 18 &gt;= Раздел 2.1.2.3 сумма строк 28 + 29 графа 18</t>
  </si>
  <si>
    <t>Раздел 2.1.2.3 строка 27 графа 19 &gt;= Раздел 2.1.2.3 сумма строк 28 + 29 графа 19</t>
  </si>
  <si>
    <t>Раздел 2.1.2.3 строка 27 графа 20 &gt;= Раздел 2.1.2.3 сумма строк 28 + 29 графа 20</t>
  </si>
  <si>
    <t>Раздел 2.1.2.2 строка 24 графа 22 &gt;= Раздел 2.1.2.2 строка 32 графа 22</t>
  </si>
  <si>
    <t>Раздел 2.1.2.2 строка 24 графа 23 &gt;= Раздел 2.1.2.2 строка 32 графа 23</t>
  </si>
  <si>
    <t>Раздел 2.1.2.2 строка 24 графа 24 &gt;= Раздел 2.1.2.2 строка 32 графа 24</t>
  </si>
  <si>
    <t>Раздел 2.1.2.2 строка 24 графа 25 &gt;= Раздел 2.1.2.2 строка 32 графа 25</t>
  </si>
  <si>
    <t>Раздел 2.1.2.2 строка 24 графа 26 &gt;= Раздел 2.1.2.2 строка 32 графа 26</t>
  </si>
  <si>
    <t>Раздел 2.1.2.2 строка 24 графа 27 &gt;= Раздел 2.1.2.2 строка 32 графа 27</t>
  </si>
  <si>
    <t>Раздел 2.1.2.2 строка 24 графа 28 &gt;= Раздел 2.1.2.2 строка 32 графа 28</t>
  </si>
  <si>
    <t>Раздел 2.1.2.2 строка 24 графа 29 &gt;= Раздел 2.1.2.2 строка 32 графа 29</t>
  </si>
  <si>
    <t>Раздел 2.1.2.2 строка 24 графа 30 &gt;= Раздел 2.1.2.2 строка 32 графа 30</t>
  </si>
  <si>
    <t>Раздел 2.1.2.2 строка 24 графа 31 &gt;= Раздел 2.1.2.2 строка 32 графа 31</t>
  </si>
  <si>
    <t>Раздел 2.1.2.2 строка 24 графа 32 &gt;= Раздел 2.1.2.2 строка 32 графа 32</t>
  </si>
  <si>
    <t>Раздел 2.1.2.2 строка 24 графа 33 &gt;= Раздел 2.1.2.2 строка 32 графа 33</t>
  </si>
  <si>
    <t>Раздел 2.1.2.2 строка 24 графа 34 &gt;= Раздел 2.1.2.2 строка 32 графа 34</t>
  </si>
  <si>
    <t>Раздел 2.1.2.2 строка 24 графа 35 &gt;= Раздел 2.1.2.2 строка 32 графа 35</t>
  </si>
  <si>
    <t>Раздел 2.1.2.2 строка 24 графа 36 &gt;= Раздел 2.1.2.2 строка 32 графа 36</t>
  </si>
  <si>
    <t>Раздел 2.1.2.2 строка 24 графа 37 &gt;= Раздел 2.1.2.2 строка 32 графа 37</t>
  </si>
  <si>
    <t>Раздел 2.1.2.2 строка 24 графа 38 &gt;= Раздел 2.1.2.2 строка 32 графа 38</t>
  </si>
  <si>
    <t>Раздел 2.1.2.2 строка 24 графа 39 &gt;= Раздел 2.1.2.2 строка 32 графа 39</t>
  </si>
  <si>
    <t>Раздел 2.1.2.2 строка 24 графа 40 &gt;= Раздел 2.1.2.2 строка 32 графа 40</t>
  </si>
  <si>
    <t>Раздел 2.1.2.2 строка 24 графа 41 &gt;= Раздел 2.1.2.2 строка 32 графа 41</t>
  </si>
  <si>
    <t>Раздел 2.1.2.2 строка 24 графа 42 &gt;= Раздел 2.1.2.2 строка 32 графа 42</t>
  </si>
  <si>
    <t>Раздел 2.1.2.2 строка 24 графа 43 &gt;= Раздел 2.1.2.2 строка 32 графа 43</t>
  </si>
  <si>
    <t>Раздел 2.1.2.2 строка 24 графа 44 &gt;= Раздел 2.1.2.2 строка 32 графа 44</t>
  </si>
  <si>
    <t>Раздел 2.1.2.2 строка 24 графа 45 &gt;= Раздел 2.1.2.2 строка 32 графа 45</t>
  </si>
  <si>
    <t>Раздел 2.1.2.3 строка 27 графа 38 &gt;= Раздел 2.1.2.3 сумма строк 28 + 29 графа 38</t>
  </si>
  <si>
    <t>Раздел 2.1.2.3 строка 27 графа 39 &gt;= Раздел 2.1.2.3 сумма строк 28 + 29 графа 39</t>
  </si>
  <si>
    <t>Раздел 2.1.2.3 строка 27 графа 40 &gt;= Раздел 2.1.2.3 сумма строк 28 + 29 графа 40</t>
  </si>
  <si>
    <t>Раздел 2.1.2.3 строка 27 графа 41 &gt;= Раздел 2.1.2.3 сумма строк 28 + 29 графа 41</t>
  </si>
  <si>
    <t>Раздел 2.1.2.3 строка 27 графа 42 &gt;= Раздел 2.1.2.3 сумма строк 28 + 29 графа 42</t>
  </si>
  <si>
    <t>Раздел 2.1.2.3 строка 27 графа 43 &gt;= Раздел 2.1.2.3 сумма строк 28 + 29 графа 43</t>
  </si>
  <si>
    <t>Раздел 2.15.3 строка 137 графа 11 = Раздел 2.15.3 строка 137 сумма граф 12 + 13 + 14 + 15</t>
  </si>
  <si>
    <t>Раздел 2.15.3 строка 138 графа 11 = Раздел 2.15.3 строка 138 сумма граф 12 + 13 + 14 + 15</t>
  </si>
  <si>
    <t>Раздел 2.15.3 строка 139 графа 11 = Раздел 2.15.3 строка 139 сумма граф 12 + 13 + 14 + 15</t>
  </si>
  <si>
    <t>Раздел 2.15.3 строка 140 графа 11 = Раздел 2.15.3 строка 140 сумма граф 12 + 13 + 14 + 15</t>
  </si>
  <si>
    <t>Раздел 2.15.3 строка 141 графа 11 = Раздел 2.15.3 строка 141 сумма граф 12 + 13 + 14 + 15</t>
  </si>
  <si>
    <t>Раздел 2.15.3 строка 142 графа 11 = Раздел 2.15.3 строка 142 сумма граф 12 + 13 + 14 + 15</t>
  </si>
  <si>
    <t>Раздел 2.15.3 строка 143 графа 11 = Раздел 2.15.3 строка 143 сумма граф 12 + 13 + 14 + 15</t>
  </si>
  <si>
    <t>Раздел 2.15.3 строка 144 графа 11 = Раздел 2.15.3 строка 144 сумма граф 12 + 13 + 14 + 15</t>
  </si>
  <si>
    <t>Раздел 2.15.3 строка 145 графа 11 = Раздел 2.15.3 строка 145 сумма граф 12 + 13 + 14 + 15</t>
  </si>
  <si>
    <t>Раздел 2.15.3 строка 146 графа 11 = Раздел 2.15.3 строка 146 сумма граф 12 + 13 + 14 + 15</t>
  </si>
  <si>
    <t>Раздел 2.15.3 строка 147 графа 11 = Раздел 2.15.3 строка 147 сумма граф 12 + 13 + 14 + 15</t>
  </si>
  <si>
    <t>Раздел 2.15.3 строка 148 графа 11 = Раздел 2.15.3 строка 148 сумма граф 12 + 13 + 14 + 15</t>
  </si>
  <si>
    <t>Раздел 2.15.3 строка 149 графа 11 = Раздел 2.15.3 строка 149 сумма граф 12 + 13 + 14 + 15</t>
  </si>
  <si>
    <t>Раздел 2.15.3 строка 150 графа 11 = Раздел 2.15.3 строка 150 сумма граф 12 + 13 + 14 + 15</t>
  </si>
  <si>
    <t>Раздел 2.15.3 строка 151 графа 11 = Раздел 2.15.3 строка 151 сумма граф 12 + 13 + 14 + 15</t>
  </si>
  <si>
    <t>Раздел 2.15.3 строка 152 графа 11 = Раздел 2.15.3 строка 152 сумма граф 12 + 13 + 14 + 15</t>
  </si>
  <si>
    <t>Раздел 2.15.3 строка 153 графа 11 = Раздел 2.15.3 строка 153 сумма граф 12 + 13 + 14 + 15</t>
  </si>
  <si>
    <t>Раздел 2.15.3 строка 154 графа 11 = Раздел 2.15.3 строка 154 сумма граф 12 + 13 + 14 + 15</t>
  </si>
  <si>
    <t>Раздел 2.15.3 строка 155 графа 11 = Раздел 2.15.3 строка 155 сумма граф 12 + 13 + 14 + 15</t>
  </si>
  <si>
    <t>Раздел 2.15.3 строка 156 графа 11 = Раздел 2.15.3 строка 156 сумма граф 12 + 13 + 14 + 15</t>
  </si>
  <si>
    <t>Раздел 2.15.3 строка 157 графа 11 = Раздел 2.15.3 строка 157 сумма граф 12 + 13 + 14 + 15</t>
  </si>
  <si>
    <t>Раздел 2.15.3 строка 158 графа 11 = Раздел 2.15.3 строка 158 сумма граф 12 + 13 + 14 + 15</t>
  </si>
  <si>
    <t>Раздел 2.15.3 строка 159 графа 11 = Раздел 2.15.3 строка 159 сумма граф 12 + 13 + 14 + 15</t>
  </si>
  <si>
    <t>Раздел 2.15.3 строка 160 графа 11 = Раздел 2.15.3 строка 160 сумма граф 12 + 13 + 14 + 15</t>
  </si>
  <si>
    <t>Раздел 2.15.3 строка 161 графа 11 = Раздел 2.15.3 строка 161 сумма граф 12 + 13 + 14 + 15</t>
  </si>
  <si>
    <t>Раздел 2.15.3 строка 162 графа 11 = Раздел 2.15.3 строка 162 сумма граф 12 + 13 + 14 + 15</t>
  </si>
  <si>
    <t>Раздел 2.1.2.1 строка 24 графа 52 &gt;= Раздел 2.1.2.1 строка 26 графа 52</t>
  </si>
  <si>
    <t>Раздел 2.1.2.2 строка 24 графа 48 &gt;= Раздел 2.1.2.2 строка 25 графа 48</t>
  </si>
  <si>
    <t>Раздел 2.1.2.2 строка 24 графа 49 &gt;= Раздел 2.1.2.2 строка 25 графа 49</t>
  </si>
  <si>
    <t>Раздел 2.1.2.2 строка 24 графа 50 &gt;= Раздел 2.1.2.2 строка 25 графа 50</t>
  </si>
  <si>
    <t>Раздел 2.1.2.2 строка 24 графа 51 &gt;= Раздел 2.1.2.2 строка 25 графа 51</t>
  </si>
  <si>
    <t>Раздел 2.1.2.2 строка 24 графа 52 &gt;= Раздел 2.1.2.2 строка 25 графа 52</t>
  </si>
  <si>
    <t>Раздел 2.1.2.2 строка 24 графа 48 &gt;= Раздел 2.1.2.2 строка 26 графа 48</t>
  </si>
  <si>
    <t>Раздел 2.1.2.2 строка 24 графа 49 &gt;= Раздел 2.1.2.2 строка 26 графа 49</t>
  </si>
  <si>
    <t>Раздел 2.1.2.2 строка 24 графа 50 &gt;= Раздел 2.1.2.2 строка 26 графа 50</t>
  </si>
  <si>
    <t>Раздел 2.1.2.2 строка 24 графа 51 &gt;= Раздел 2.1.2.2 строка 26 графа 51</t>
  </si>
  <si>
    <t>Раздел 2.1.2.2 строка 24 графа 52 &gt;= Раздел 2.1.2.2 строка 26 графа 52</t>
  </si>
  <si>
    <t>Раздел 2.1.2.3 строка 24 графа 48 &gt;= Раздел 2.1.2.3 строка 25 графа 48</t>
  </si>
  <si>
    <t>Раздел 2.1.2.3 строка 24 графа 49 &gt;= Раздел 2.1.2.3 строка 25 графа 49</t>
  </si>
  <si>
    <t>Раздел 2.1.2.3 строка 24 графа 50 &gt;= Раздел 2.1.2.3 строка 25 графа 50</t>
  </si>
  <si>
    <t>Раздел 2.1.2.3 строка 24 графа 51 &gt;= Раздел 2.1.2.3 строка 25 графа 51</t>
  </si>
  <si>
    <t>Раздел 2.1.2.3 строка 24 графа 52 &gt;= Раздел 2.1.2.3 строка 25 графа 52</t>
  </si>
  <si>
    <t>Раздел 2.15.1 строка 08 графа 11 = Раздел 2.15.1 строка 08 сумма граф 12 + 13 + 14 + 15</t>
  </si>
  <si>
    <t>Раздел 2.15.1 строка 09 графа 11 = Раздел 2.15.1 строка 09 сумма граф 12 + 13 + 14 + 15</t>
  </si>
  <si>
    <t>Раздел 2.15.1 строка 10 графа 11 = Раздел 2.15.1 строка 10 сумма граф 12 + 13 + 14 + 15</t>
  </si>
  <si>
    <t>Раздел 2.15.1 строка 11 графа 11 = Раздел 2.15.1 строка 11 сумма граф 12 + 13 + 14 + 15</t>
  </si>
  <si>
    <t>Раздел 2.15.1 строка 12 графа 11 = Раздел 2.15.1 строка 12 сумма граф 12 + 13 + 14 + 15</t>
  </si>
  <si>
    <t>Раздел 2.15.1 строка 13 графа 11 = Раздел 2.15.1 строка 13 сумма граф 12 + 13 + 14 + 15</t>
  </si>
  <si>
    <t>Раздел 2.15.1 строка 14 графа 11 = Раздел 2.15.1 строка 14 сумма граф 12 + 13 + 14 + 15</t>
  </si>
  <si>
    <t>Раздел 2.15.1 строка 15 графа 11 = Раздел 2.15.1 строка 15 сумма граф 12 + 13 + 14 + 15</t>
  </si>
  <si>
    <t>Раздел 2.15.1 строка 16 графа 11 = Раздел 2.15.1 строка 16 сумма граф 12 + 13 + 14 + 15</t>
  </si>
  <si>
    <t>Раздел 2.15.1 строка 17 графа 11 = Раздел 2.15.1 строка 17 сумма граф 12 + 13 + 14 + 15</t>
  </si>
  <si>
    <t>Раздел 2.15.1 строка 18 графа 11 = Раздел 2.15.1 строка 18 сумма граф 12 + 13 + 14 + 15</t>
  </si>
  <si>
    <t>Раздел 2.15.1 строка 19 графа 11 = Раздел 2.15.1 строка 19 сумма граф 12 + 13 + 14 + 15</t>
  </si>
  <si>
    <t>Раздел 2.15.1 строка 20 графа 11 = Раздел 2.15.1 строка 20 сумма граф 12 + 13 + 14 + 15</t>
  </si>
  <si>
    <t>Раздел 2.15.1 строка 21 графа 11 = Раздел 2.15.1 строка 21 сумма граф 12 + 13 + 14 + 15</t>
  </si>
  <si>
    <t>Раздел 2.3.1 строка 01 графа 05 &gt;= Раздел 2.3.1 строка 02 графа 05</t>
  </si>
  <si>
    <t>Раздел 2.3.1 строка 01 графа 06 &gt;= Раздел 2.3.1 строка 02 графа 06</t>
  </si>
  <si>
    <t>Раздел 2.3.1 строка 01 графа 07 &gt;= Раздел 2.3.1 строка 02 графа 07</t>
  </si>
  <si>
    <t>Раздел 2.3.1 строка 01 графа 08 &gt;= Раздел 2.3.1 строка 02 графа 08</t>
  </si>
  <si>
    <t>Раздел 2.3.1 строка 01 графа 09 &gt;= Раздел 2.3.1 строка 02 графа 09</t>
  </si>
  <si>
    <t>Раздел 2.3.1 строка 01 графа 10 &gt;= Раздел 2.3.1 строка 02 графа 10</t>
  </si>
  <si>
    <t>Раздел 2.3.1 строка 01 графа 11 &gt;= Раздел 2.3.1 строка 02 графа 11</t>
  </si>
  <si>
    <t>Раздел 2.3.1 строка 01 графа 12 &gt;= Раздел 2.3.1 строка 02 графа 12</t>
  </si>
  <si>
    <t>Раздел 2.3.1 строка 01 графа 13 &gt;= Раздел 2.3.1 строка 02 графа 13</t>
  </si>
  <si>
    <t>Раздел 2.3.1 строка 01 графа 14 &gt;= Раздел 2.3.1 строка 02 графа 14</t>
  </si>
  <si>
    <t>Раздел 2.3.1 строка 01 графа 04 &gt;= Раздел 2.3.1 строка 03 графа 04</t>
  </si>
  <si>
    <t>Раздел 2.3.1 строка 01 графа 05 &gt;= Раздел 2.3.1 строка 03 графа 05</t>
  </si>
  <si>
    <t>Раздел 2.3.1 строка 01 графа 06 &gt;= Раздел 2.3.1 строка 03 графа 06</t>
  </si>
  <si>
    <t>Раздел 2.3.1 строка 01 графа 07 &gt;= Раздел 2.3.1 строка 03 графа 07</t>
  </si>
  <si>
    <t>Раздел 2.3.1 строка 01 графа 08 &gt;= Раздел 2.3.1 строка 03 графа 08</t>
  </si>
  <si>
    <t>Раздел 2.3.1 строка 01 графа 09 &gt;= Раздел 2.3.1 строка 03 графа 09</t>
  </si>
  <si>
    <t>Раздел 2.3.1 строка 01 графа 10 &gt;= Раздел 2.3.1 строка 03 графа 10</t>
  </si>
  <si>
    <t>Раздел 2.3.1 строка 01 графа 11 &gt;= Раздел 2.3.1 строка 03 графа 11</t>
  </si>
  <si>
    <t>Раздел 2.3.1 строка 01 графа 12 &gt;= Раздел 2.3.1 строка 03 графа 12</t>
  </si>
  <si>
    <t>Раздел 2.3.1 строка 01 графа 13 &gt;= Раздел 2.3.1 строка 03 графа 13</t>
  </si>
  <si>
    <t>Раздел 2.3.1 строка 01 графа 14 &gt;= Раздел 2.3.1 строка 03 графа 14</t>
  </si>
  <si>
    <t>Раздел 2.3.1 строка 01 графа 04 &gt;= Раздел 2.3.1 строка 04 графа 04</t>
  </si>
  <si>
    <t>Раздел 2.3.1 строка 01 графа 05 &gt;= Раздел 2.3.1 строка 04 графа 05</t>
  </si>
  <si>
    <t>Раздел 2.3.1 строка 01 графа 06 &gt;= Раздел 2.3.1 строка 06 графа 06</t>
  </si>
  <si>
    <t>Раздел 2.3.1 строка 01 графа 07 &gt;= Раздел 2.3.1 строка 06 графа 07</t>
  </si>
  <si>
    <t>Раздел 2.3.1 строка 01 графа 08 &gt;= Раздел 2.3.1 строка 06 графа 08</t>
  </si>
  <si>
    <t>Раздел 2.3.1 строка 01 графа 09 &gt;= Раздел 2.3.1 строка 06 графа 09</t>
  </si>
  <si>
    <t>Раздел 2.3.1 строка 01 графа 10 &gt;= Раздел 2.3.1 строка 06 графа 10</t>
  </si>
  <si>
    <t>Раздел 2.3.1 строка 01 графа 11 &gt;= Раздел 2.3.1 строка 06 графа 11</t>
  </si>
  <si>
    <t>Раздел 2.3.1 строка 01 графа 12 &gt;= Раздел 2.3.1 строка 06 графа 12</t>
  </si>
  <si>
    <t>Раздел 2.3.1 строка 01 графа 13 &gt;= Раздел 2.3.1 строка 06 графа 13</t>
  </si>
  <si>
    <t>Раздел 2.3.1 строка 01 графа 14 &gt;= Раздел 2.3.1 строка 06 графа 14</t>
  </si>
  <si>
    <t>Раздел 2.3.1 строка 01 графа 04 &gt;= Раздел 2.3.1 строка 07 графа 04</t>
  </si>
  <si>
    <t>Раздел 2.3.1 строка 01 графа 05 &gt;= Раздел 2.3.1 строка 07 графа 05</t>
  </si>
  <si>
    <t>Раздел 2.3.1 строка 01 графа 06 &gt;= Раздел 2.3.1 строка 07 графа 06</t>
  </si>
  <si>
    <t>Раздел 2.3.1 строка 01 графа 07 &gt;= Раздел 2.3.1 строка 07 графа 07</t>
  </si>
  <si>
    <t>Раздел 2.3.1 строка 01 графа 08 &gt;= Раздел 2.3.1 строка 07 графа 08</t>
  </si>
  <si>
    <t>Раздел 2.3.1 строка 01 графа 09 &gt;= Раздел 2.3.1 строка 07 графа 09</t>
  </si>
  <si>
    <t>Раздел 2.3.1 строка 01 графа 10 &gt;= Раздел 2.3.1 строка 07 графа 10</t>
  </si>
  <si>
    <t>Раздел 2.3.1 строка 01 графа 11 &gt;= Раздел 2.3.1 строка 07 графа 11</t>
  </si>
  <si>
    <t>Раздел 2.3.1 строка 01 графа 12 &gt;= Раздел 2.3.1 строка 07 графа 12</t>
  </si>
  <si>
    <t>Раздел 2.3.1 строка 01 графа 13 &gt;= Раздел 2.3.1 строка 07 графа 13</t>
  </si>
  <si>
    <t>Раздел 2.15.3 строка 116 графа 11 = Раздел 2.15.3 строка 116 сумма граф 12 + 13 + 14 + 15</t>
  </si>
  <si>
    <t>Раздел 2.15.3 строка 117 графа 11 = Раздел 2.15.3 строка 117 сумма граф 12 + 13 + 14 + 15</t>
  </si>
  <si>
    <t>Раздел 2.15.3 строка 118 графа 11 = Раздел 2.15.3 строка 118 сумма граф 12 + 13 + 14 + 15</t>
  </si>
  <si>
    <t>Раздел 2.15.3 строка 119 графа 11 = Раздел 2.15.3 строка 119 сумма граф 12 + 13 + 14 + 15</t>
  </si>
  <si>
    <t>Раздел 2.15.3 строка 120 графа 11 = Раздел 2.15.3 строка 120 сумма граф 12 + 13 + 14 + 15</t>
  </si>
  <si>
    <r>
      <t xml:space="preserve">2.13.3.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</si>
  <si>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2.15.2 строка 97 графа 11 = Раздел 2.15.2 строка 97 сумма граф 12 + 13 + 14 + 15</t>
  </si>
  <si>
    <t>Раздел 2.15.2 строка 98 графа 11 = Раздел 2.15.2 строка 98 сумма граф 12 + 13 + 14 + 15</t>
  </si>
  <si>
    <t>Раздел 2.15.2 строка 99 графа 11 = Раздел 2.15.2 строка 99 сумма граф 12 + 13 + 14 + 15</t>
  </si>
  <si>
    <t>Раздел 2.15.2 строка 100 графа 11 = Раздел 2.15.2 строка 100 сумма граф 12 + 13 + 14 + 15</t>
  </si>
  <si>
    <t>Раздел 2.15.2 строка 101 графа 11 = Раздел 2.15.2 строка 101 сумма граф 12 + 13 + 14 + 15</t>
  </si>
  <si>
    <t>Если Раздел 1.2 строка 05 и строка 16 графа 03 = 0 То Раздел 2.1.2.1 не заполняется</t>
  </si>
  <si>
    <t>Если Раздел 1.2 строка 05 и строка 16 графа 03 = 0 То Раздел 2.1.2.2 не заполняется</t>
  </si>
  <si>
    <t>Если Раздел 1.2 строка 05 и строка 16 графа 03 = 0 То Раздел 2.1.2.3 не заполняется</t>
  </si>
  <si>
    <t>Если Раздел 1.2 строка 05 и строка 16 графа 03 = 0 То Раздел 2.1.3.1 не заполняется</t>
  </si>
  <si>
    <t>Если Раздел 1.2 строка 05 и строка 16 графа 03 = 0 То Раздел 2.1.3.2 не заполняется</t>
  </si>
  <si>
    <t>Если Раздел 1.2 строка 05 и строка 16 графа 03 = 0 То Раздел 2.1.3.3 не заполняется</t>
  </si>
  <si>
    <t>Если Раздел 1.2 строка 05 и строка 16 графа 03 = 0 То Раздел 2.3.1 графы с 09 по 14 по всем строкам не заполняются</t>
  </si>
  <si>
    <t>Если Раздел 1.2 строка 05 и строка 16 графа 03 = 0 То Раздел 2.3.2 графы с 09 по 14 по всем строкам не заполняются</t>
  </si>
  <si>
    <t>Если Раздел 1.2 строка 05 и строка 16 графа 03 = 0 То Раздел 2.3.3 графы с 09 по 14 по всем строкам не заполняются</t>
  </si>
  <si>
    <t>Если Раздел 1.2 строка 05 и строка 16 графа 03 = 0 То Раздел 2.7.1 графы с 06 по 09 по всем строкам не заполняются</t>
  </si>
  <si>
    <t>Если Раздел 1.2 строка 05 и строка 16 графа 03 = 0 То Раздел 2.7.2 графы с 06 по 09 по всем строкам не заполняются</t>
  </si>
  <si>
    <t>Если Раздел 1.2 строка 05 и строка 16 графа 03 = 0 То Раздел 2.7.3 графы с 06 по 09 по всем строкам не заполняются</t>
  </si>
  <si>
    <t>Если Раздел 1.2 строка 05 и строка 16 графа 03 = 0 То Раздел 2.10.1 графы с 06 по 08 по всем строкам не заполняются</t>
  </si>
  <si>
    <t>Если Раздел 1.2 строка 05 и строка 16 графа 03 = 0 То Раздел 2.10.2 графы с 06 по 08 по всем строкам не заполняются</t>
  </si>
  <si>
    <t>Если Раздел 1.2 строка 05 и строка 16 графа 03 = 0 То Раздел 2.10.3 графы с 06 по 08 по всем строкам не заполняются</t>
  </si>
  <si>
    <t>Если Раздел 1.2 строка 05 и строка 16 графа 03 = 0 То Раздел 2.15.1 графы с 11 по 15 по всем строкам не заполняются</t>
  </si>
  <si>
    <t>Если Раздел 1.2 строка 05 и строка 16 графа 03 = 0 То Раздел 2.15.2 графы с 11 по 15 по всем строкам не заполняются</t>
  </si>
  <si>
    <t>Если Раздел 1.2 строка 05 и строка 16 графа 03 = 0 То Раздел 2.15.3 графы с 11 по 15 по всем строкам не заполняются</t>
  </si>
  <si>
    <t>Если Раздел 1.2 строка 05 графа 03 = 1 То Раздел 2.4.1 не заполняется</t>
  </si>
  <si>
    <t>Если Раздел 1.2 строка 05 графа 03 = 1 То Раздел 2.4.2 не заполняется</t>
  </si>
  <si>
    <t>Если Раздел 1.2 строка 05 графа 03 = 1 То Раздел 2.4.3 не заполняется</t>
  </si>
  <si>
    <t>Раздел 2.15.1 строка 133 графа 11 = Раздел 2.15.1 строка 133 сумма граф 12 + 13 + 14 + 15</t>
  </si>
  <si>
    <t>Раздел 2.15.1 строка 134 графа 11 = Раздел 2.15.1 строка 134 сумма граф 12 + 13 + 14 + 15</t>
  </si>
  <si>
    <t>Раздел 2.15.1 строка 135 графа 11 = Раздел 2.15.1 строка 135 сумма граф 12 + 13 + 14 + 15</t>
  </si>
  <si>
    <t>Раздел 2.15.1 строка 136 графа 11 = Раздел 2.15.1 строка 136 сумма граф 12 + 13 + 14 + 15</t>
  </si>
  <si>
    <t>Раздел 2.15.1 строка 137 графа 11 = Раздел 2.15.1 строка 137 сумма граф 12 + 13 + 14 + 15</t>
  </si>
  <si>
    <t>Раздел 2.15.1 строка 138 графа 11 = Раздел 2.15.1 строка 138 сумма граф 12 + 13 + 14 + 15</t>
  </si>
  <si>
    <t>Раздел 2.15.1 строка 139 графа 11 = Раздел 2.15.1 строка 139 сумма граф 12 + 13 + 14 + 15</t>
  </si>
  <si>
    <t>Раздел 2.15.1 строка 140 графа 11 = Раздел 2.15.1 строка 140 сумма граф 12 + 13 + 14 + 15</t>
  </si>
  <si>
    <t>Раздел 2.15.1 строка 141 графа 11 = Раздел 2.15.1 строка 141 сумма граф 12 + 13 + 14 + 15</t>
  </si>
  <si>
    <t>Раздел 2.15.1 строка 142 графа 11 = Раздел 2.15.1 строка 142 сумма граф 12 + 13 + 14 + 15</t>
  </si>
  <si>
    <t>Раздел 2.15.1 строка 143 графа 11 = Раздел 2.15.1 строка 143 сумма граф 12 + 13 + 14 + 15</t>
  </si>
  <si>
    <t>Раздел 2.15.1 строка 144 графа 11 = Раздел 2.15.1 строка 144 сумма граф 12 + 13 + 14 + 15</t>
  </si>
  <si>
    <t>Раздел 2.15.1 строка 145 графа 11 = Раздел 2.15.1 строка 145 сумма граф 12 + 13 + 14 + 15</t>
  </si>
  <si>
    <t>Раздел 2.15.1 строка 146 графа 11 = Раздел 2.15.1 строка 146 сумма граф 12 + 13 + 14 + 15</t>
  </si>
  <si>
    <t>Раздел 2.15.1 строка 147 графа 11 = Раздел 2.15.1 строка 147 сумма граф 12 + 13 + 14 + 15</t>
  </si>
  <si>
    <t>Раздел 2.15.1 строка 148 графа 11 = Раздел 2.15.1 строка 148 сумма граф 12 + 13 + 14 + 15</t>
  </si>
  <si>
    <t>Раздел 2.15.1 строка 149 графа 11 = Раздел 2.15.1 строка 149 сумма граф 12 + 13 + 14 + 15</t>
  </si>
  <si>
    <t>Раздел 2.15.1 строка 150 графа 11 = Раздел 2.15.1 строка 150 сумма граф 12 + 13 + 14 + 15</t>
  </si>
  <si>
    <t>Раздел 2.15.1 строка 151 графа 11 = Раздел 2.15.1 строка 151 сумма граф 12 + 13 + 14 + 15</t>
  </si>
  <si>
    <t>Раздел 2.15.1 строка 152 графа 11 = Раздел 2.15.1 строка 152 сумма граф 12 + 13 + 14 + 15</t>
  </si>
  <si>
    <t>Раздел 2.15.1 строка 153 графа 11 = Раздел 2.15.1 строка 153 сумма граф 12 + 13 + 14 + 15</t>
  </si>
  <si>
    <t>Раздел 2.1.2.3 строка 24 графа 16 &gt;= Раздел 2.1.2.3 сумма строк 28 + 29 +30 + 31 графа 16</t>
  </si>
  <si>
    <t>Раздел 2.1.2.3 строка 24 графа 17 &gt;= Раздел 2.1.2.3 сумма строк 28 + 29 +30 + 31 графа 17</t>
  </si>
  <si>
    <t>Раздел 2.1.2.3 строка 24 графа 18 &gt;= Раздел 2.1.2.3 сумма строк 28 + 29 +30 + 31 графа 18</t>
  </si>
  <si>
    <t>Раздел 2.1.2.3 строка 24 графа 19 &gt;= Раздел 2.1.2.3 сумма строк 28 + 29 +30 + 31 графа 19</t>
  </si>
  <si>
    <t>Раздел 2.1.2.3 строка 24 графа 20 &gt;= Раздел 2.1.2.3 сумма строк 28 + 29 +30 + 31 графа 20</t>
  </si>
  <si>
    <t>Раздел 2.1.2.3 строка 24 графа 21 &gt;= Раздел 2.1.2.3 сумма строк 28 + 29 +30 + 31 графа 21</t>
  </si>
  <si>
    <t>Раздел 2.1.2.3 строка 24 графа 22 &gt;= Раздел 2.1.2.3 сумма строк 28 + 29 +30 + 31 графа 22</t>
  </si>
  <si>
    <t>Раздел 2.1.2.3 строка 24 графа 23 &gt;= Раздел 2.1.2.3 сумма строк 28 + 29 +30 + 31 графа 23</t>
  </si>
  <si>
    <t>Раздел 2.1.2.3 строка 24 графа 24 &gt;= Раздел 2.1.2.3 сумма строк 28 + 29 +30 + 31 графа 24</t>
  </si>
  <si>
    <t>Раздел 2.1.2.3 строка 24 графа 25 &gt;= Раздел 2.1.2.3 сумма строк 28 + 29 +30 + 31 графа 25</t>
  </si>
  <si>
    <t>Раздел 2.1.2.3 строка 24 графа 26 &gt;= Раздел 2.1.2.3 сумма строк 28 + 29 +30 + 31 графа 26</t>
  </si>
  <si>
    <t>Раздел 2.1.2.3 строка 24 графа 27 &gt;= Раздел 2.1.2.3 сумма строк 28 + 29 +30 + 31 графа 27</t>
  </si>
  <si>
    <t>Раздел 2.1.2.3 строка 24 графа 28 &gt;= Раздел 2.1.2.3 сумма строк 28 + 29 +30 + 31 графа 28</t>
  </si>
  <si>
    <t>Раздел 2.1.2.3 строка 24 графа 29 &gt;= Раздел 2.1.2.3 сумма строк 28 + 29 +30 + 31 графа 29</t>
  </si>
  <si>
    <t>Раздел 2.1.2.3 строка 24 графа 30 &gt;= Раздел 2.1.2.3 сумма строк 28 + 29 +30 + 31 графа 30</t>
  </si>
  <si>
    <t>Раздел 2.1.2.3 строка 24 графа 31 &gt;= Раздел 2.1.2.3 сумма строк 28 + 29 +30 + 31 графа 31</t>
  </si>
  <si>
    <t>Раздел 2.1.2.3 строка 24 графа 32 &gt;= Раздел 2.1.2.3 сумма строк 28 + 29 +30 + 31 графа 32</t>
  </si>
  <si>
    <t>Раздел 2.1.2.3 строка 24 графа 33 &gt;= Раздел 2.1.2.3 сумма строк 28 + 29 +30 + 31 графа 33</t>
  </si>
  <si>
    <t>Раздел 2.1.2.3 строка 24 графа 34 &gt;= Раздел 2.1.2.3 сумма строк 28 + 29 +30 + 31 графа 34</t>
  </si>
  <si>
    <t>Раздел 2.1.2.3 строка 24 графа 35 &gt;= Раздел 2.1.2.3 сумма строк 28 + 29 +30 + 31 графа 35</t>
  </si>
  <si>
    <t>Раздел 2.1.2.3 строка 24 графа 36 &gt;= Раздел 2.1.2.3 сумма строк 28 + 29 +30 + 31 графа 36</t>
  </si>
  <si>
    <t>Раздел 2.1.2.3 строка 24 графа 37 &gt;= Раздел 2.1.2.3 сумма строк 28 + 29 +30 + 31 графа 37</t>
  </si>
  <si>
    <t>Раздел 2.3.3 строка 01 графа 13 &gt;= Раздел 2.3.3 строка 04 графа 13</t>
  </si>
  <si>
    <t>Раздел 2.3.3 строка 01 графа 14 &gt;= Раздел 2.3.3 строка 04 графа 14</t>
  </si>
  <si>
    <t>Раздел 2.3.3 строка 01 графа 04 &gt;= Раздел 2.3.3 строка 05 графа 04</t>
  </si>
  <si>
    <t>Раздел 2.3.3 строка 01 графа 05 &gt;= Раздел 2.3.3 строка 05 графа 05</t>
  </si>
  <si>
    <t>Раздел 2.3.3 строка 01 графа 06 &gt;= Раздел 2.3.3 строка 05 графа 06</t>
  </si>
  <si>
    <t>Раздел 2.3.3 строка 01 графа 07 &gt;= Раздел 2.3.3 строка 05 графа 07</t>
  </si>
  <si>
    <t>Раздел 2.3.3 строка 01 графа 08 &gt;= Раздел 2.3.3 строка 05 графа 08</t>
  </si>
  <si>
    <t>Раздел 2.3.3 строка 01 графа 09 &gt;= Раздел 2.3.3 строка 05 графа 09</t>
  </si>
  <si>
    <t>Раздел 2.3.3 строка 01 графа 10 &gt;= Раздел 2.3.3 строка 05 графа 10</t>
  </si>
  <si>
    <t>Раздел 2.3.3 строка 01 графа 11 &gt;= Раздел 2.3.3 строка 05 графа 11</t>
  </si>
  <si>
    <t>Раздел 2.3.3 строка 01 графа 12 &gt;= Раздел 2.3.3 строка 05 графа 12</t>
  </si>
  <si>
    <t>Раздел 2.1.2.3 строка 24 графа 06 = Раздел 2.1.2.3 сумма строк 02 + 04 + 06 + 07 + 09 + 10 + 12 + 14 + 16 + 18 + 20 + 22 графа  06</t>
  </si>
  <si>
    <t>Раздел 2.1.2.1 строка 27 графа 04 &gt;= Раздел 2.1.2.1 сумма строк 28 + 29 графа 04</t>
  </si>
  <si>
    <t>Раздел 2.1.2.1 строка 27 графа 05 &gt;= Раздел 2.1.2.1 сумма строк 28 + 29 графа 05</t>
  </si>
  <si>
    <t>Раздел 2.1.2.1 строка 27 графа 06 &gt;= Раздел 2.1.2.1 сумма строк 28 + 29 графа 06</t>
  </si>
  <si>
    <t>Раздел 2.1.2.1 строка 27 графа 07 &gt;= Раздел 2.1.2.1 сумма строк 28 + 29 графа 07</t>
  </si>
  <si>
    <t>Раздел 2.1.2.1 строка 27 графа 08 &gt;= Раздел 2.1.2.1 сумма строк 28 + 29 графа 08</t>
  </si>
  <si>
    <t>Раздел 2.1.2.1 строка 27 графа 09 &gt;= Раздел 2.1.2.1 сумма строк 28 + 29 графа 09</t>
  </si>
  <si>
    <t>Раздел 2.1.2.1 строка 27 графа 10 &gt;= Раздел 2.1.2.1 сумма строк 28 + 29 графа 10</t>
  </si>
  <si>
    <t>Раздел 2.1.2.1 строка 27 графа 11 &gt;= Раздел 2.1.2.1 сумма строк 28 + 29 графа 11</t>
  </si>
  <si>
    <t>Раздел 2.1.2.1 строка 27 графа 12 &gt;= Раздел 2.1.2.1 сумма строк 28 + 29 графа 12</t>
  </si>
  <si>
    <t>Раздел 2.1.2.1 строка 27 графа 13 &gt;= Раздел 2.1.2.1 сумма строк 28 + 29 графа 13</t>
  </si>
  <si>
    <t>Раздел 2.1.2.1 строка 27 графа 14 &gt;= Раздел 2.1.2.1 сумма строк 28 + 29 графа 14</t>
  </si>
  <si>
    <t>Раздел 2.1.2.1 строка 27 графа 15 &gt;= Раздел 2.1.2.1 сумма строк 28 + 29 графа 15</t>
  </si>
  <si>
    <t>Раздел 2.1.2.1 строка 27 графа 16 &gt;= Раздел 2.1.2.1 сумма строк 28 + 29 графа 16</t>
  </si>
  <si>
    <t>Раздел 2.1.2.1 строка 27 графа 17 &gt;= Раздел 2.1.2.1 сумма строк 28 + 29 графа 17</t>
  </si>
  <si>
    <t>Раздел 2.1.2.1 строка 27 графа 18 &gt;= Раздел 2.1.2.1 сумма строк 28 + 29 графа 18</t>
  </si>
  <si>
    <t>Раздел 2.1.2.1 строка 27 графа 19 &gt;= Раздел 2.1.2.1 сумма строк 28 + 29 графа 19</t>
  </si>
  <si>
    <t>Раздел 2.1.2.1 строка 27 графа 20 &gt;= Раздел 2.1.2.1 сумма строк 28 + 29 графа 20</t>
  </si>
  <si>
    <t>Раздел 2.1.2.1 строка 27 графа 21 &gt;= Раздел 2.1.2.1 сумма строк 28 + 29 графа 21</t>
  </si>
  <si>
    <t>Раздел 2.1.2.1 строка 27 графа 22 &gt;= Раздел 2.1.2.1 сумма строк 28 + 29 графа 22</t>
  </si>
  <si>
    <t>Раздел 2.1.2.1 строка 27 графа 23 &gt;= Раздел 2.1.2.1 сумма строк 28 + 29 графа 23</t>
  </si>
  <si>
    <t>Раздел 2.1.2.1 строка 27 графа 24 &gt;= Раздел 2.1.2.1 сумма строк 28 + 29 графа 24</t>
  </si>
  <si>
    <t>Раздел 2.1.2.1 строка 27 графа 25 &gt;= Раздел 2.1.2.1 сумма строк 28 + 29 графа 25</t>
  </si>
  <si>
    <t>Раздел 2.1.2.1 строка 27 графа 26 &gt;= Раздел 2.1.2.1 сумма строк 28 + 29 графа 26</t>
  </si>
  <si>
    <t>Раздел 2.1.2.1 строка 27 графа 27 &gt;= Раздел 2.1.2.1 сумма строк 28 + 29 графа 27</t>
  </si>
  <si>
    <t>Раздел 2.1.2.1 строка 27 графа 28 &gt;= Раздел 2.1.2.1 сумма строк 28 + 29 графа 28</t>
  </si>
  <si>
    <t>Раздел 2.1.2.1 строка 27 графа 29 &gt;= Раздел 2.1.2.1 сумма строк 28 + 29 графа 29</t>
  </si>
  <si>
    <t>Раздел 2.1.2.1 строка 27 графа 30 &gt;= Раздел 2.1.2.1 сумма строк 28 + 29 графа 30</t>
  </si>
  <si>
    <t>Раздел 2.1.2.3 строка 24 графа 26 = Раздел 2.1.2.3 сумма строк 02 + 04 + 06 + 07 + 09 + 10 + 12 + 14 + 16 + 18 + 20 + 22 графа  26</t>
  </si>
  <si>
    <t>Раздел 2.15.3 строка 60 графа 11 = Раздел 2.15.3 строка 60 сумма граф 12 + 13 + 14 + 15</t>
  </si>
  <si>
    <t>Раздел 2.15.3 строка 61 графа 11 = Раздел 2.15.3 строка 61 сумма граф 12 + 13 + 14 + 15</t>
  </si>
  <si>
    <t>Раздел 2.15.3 строка 62 графа 11 = Раздел 2.15.3 строка 62 сумма граф 12 + 13 + 14 + 15</t>
  </si>
  <si>
    <t>Раздел 2.15.3 строка 63 графа 11 = Раздел 2.15.3 строка 63 сумма граф 12 + 13 + 14 + 15</t>
  </si>
  <si>
    <t>Раздел 2.15.3 строка 64 графа 11 = Раздел 2.15.3 строка 64 сумма граф 12 + 13 + 14 + 15</t>
  </si>
  <si>
    <t>Раздел 2.15.3 строка 65 графа 11 = Раздел 2.15.3 строка 65 сумма граф 12 + 13 + 14 + 15</t>
  </si>
  <si>
    <t>Раздел 2.15.3 строка 66 графа 11 = Раздел 2.15.3 строка 66 сумма граф 12 + 13 + 14 + 15</t>
  </si>
  <si>
    <t>Раздел 2.15.3 строка 67 графа 11 = Раздел 2.15.3 строка 67 сумма граф 12 + 13 + 14 + 15</t>
  </si>
  <si>
    <t>Раздел 2.15.3 строка 68 графа 11 = Раздел 2.15.3 строка 68 сумма граф 12 + 13 + 14 + 15</t>
  </si>
  <si>
    <t>Раздел 2.15.3 строка 69 графа 11 = Раздел 2.15.3 строка 69 сумма граф 12 + 13 + 14 + 15</t>
  </si>
  <si>
    <t>Раздел 2.15.3 строка 70 графа 11 = Раздел 2.15.3 строка 70 сумма граф 12 + 13 + 14 + 15</t>
  </si>
  <si>
    <t>Раздел 2.15.3 строка 71 графа 11 = Раздел 2.15.3 строка 71 сумма граф 12 + 13 + 14 + 15</t>
  </si>
  <si>
    <t>Раздел 2.15.3 строка 72 графа 11 = Раздел 2.15.3 строка 72 сумма граф 12 + 13 + 14 + 15</t>
  </si>
  <si>
    <t>Раздел 2.1.2.3 строка 24 графа 30 = Раздел 2.1.2.3 сумма строк 02 + 04 + 06 + 07 + 09 + 10 + 12 + 14 + 16 + 18 + 20 + 22 графа  30</t>
  </si>
  <si>
    <t>Раздел 2.1.2.3 строка 24 графа 31 = Раздел 2.1.2.3 сумма строк 02 + 04 + 06 + 07 + 09 + 10 + 12 + 14 + 16 + 18 + 20 + 22 графа  31</t>
  </si>
  <si>
    <t>Раздел 2.1.2.3 строка 24 графа 32 = Раздел 2.1.2.3 сумма строк 02 + 04 + 06 + 07 + 09 + 10 + 12 + 14 + 16 + 18 + 20 + 22 графа  32</t>
  </si>
  <si>
    <t>Раздел 2.1.2.3 строка 24 графа 33 = Раздел 2.1.2.3 сумма строк 02 + 04 + 06 + 07 + 09 + 10 + 12 + 14 + 16 + 18 + 20 + 22 графа  33</t>
  </si>
  <si>
    <t>Раздел 2.15.3 строка 76 графа 11 = Раздел 2.15.3 строка 76 сумма граф 12 + 13 + 14 + 15</t>
  </si>
  <si>
    <t>Раздел 2.15.3 строка 77 графа 11 = Раздел 2.15.3 строка 77 сумма граф 12 + 13 + 14 + 15</t>
  </si>
  <si>
    <t>Раздел 2.15.3 строка 78 графа 11 = Раздел 2.15.3 строка 78 сумма граф 12 + 13 + 14 + 15</t>
  </si>
  <si>
    <t>Раздел 2.15.3 строка 79 графа 11 = Раздел 2.15.3 строка 79 сумма граф 12 + 13 + 14 + 15</t>
  </si>
  <si>
    <t>Раздел 2.15.3 строка 80 графа 11 = Раздел 2.15.3 строка 80 сумма граф 12 + 13 + 14 + 15</t>
  </si>
  <si>
    <t>Раздел 2.15.3 строка 81 графа 11 = Раздел 2.15.3 строка 81 сумма граф 12 + 13 + 14 + 15</t>
  </si>
  <si>
    <t>Раздел 2.15.3 строка 82 графа 11 = Раздел 2.15.3 строка 82 сумма граф 12 + 13 + 14 + 15</t>
  </si>
  <si>
    <t>Раздел 2.15.3 строка 83 графа 11 = Раздел 2.15.3 строка 83 сумма граф 12 + 13 + 14 + 15</t>
  </si>
  <si>
    <t>Раздел 2.15.3 строка 84 графа 11 = Раздел 2.15.3 строка 84 сумма граф 12 + 13 + 14 + 15</t>
  </si>
  <si>
    <t>Раздел 2.15.3 строка 85 графа 11 = Раздел 2.15.3 строка 85 сумма граф 12 + 13 + 14 + 15</t>
  </si>
  <si>
    <t>Раздел 2.15.3 строка 86 графа 11 = Раздел 2.15.3 строка 86 сумма граф 12 + 13 + 14 + 15</t>
  </si>
  <si>
    <t>Раздел 2.15.3 строка 87 графа 11 = Раздел 2.15.3 строка 87 сумма граф 12 + 13 + 14 + 15</t>
  </si>
  <si>
    <t>Раздел 2.15.3 строка 88 графа 11 = Раздел 2.15.3 строка 88 сумма граф 12 + 13 + 14 + 15</t>
  </si>
  <si>
    <t>Раздел 2.15.3 строка 89 графа 11 = Раздел 2.15.3 строка 89 сумма граф 12 + 13 + 14 + 15</t>
  </si>
  <si>
    <t>Раздел 2.15.3 строка 90 графа 11 = Раздел 2.15.3 строка 90 сумма граф 12 + 13 + 14 + 15</t>
  </si>
  <si>
    <t>Раздел 2.15.3 строка 91 графа 11 = Раздел 2.15.3 строка 91 сумма граф 12 + 13 + 14 + 15</t>
  </si>
  <si>
    <t>Раздел 2.15.3 строка 92 графа 11 = Раздел 2.15.3 строка 92 сумма граф 12 + 13 + 14 + 15</t>
  </si>
  <si>
    <t>Раздел 2.15.3 строка 93 графа 11 = Раздел 2.15.3 строка 93 сумма граф 12 + 13 + 14 + 15</t>
  </si>
  <si>
    <t>Раздел 2.15.3 строка 94 графа 11 = Раздел 2.15.3 строка 94 сумма граф 12 + 13 + 14 + 15</t>
  </si>
  <si>
    <t>Раздел 2.15.3 строка 95 графа 11 = Раздел 2.15.3 строка 95 сумма граф 12 + 13 + 14 + 15</t>
  </si>
  <si>
    <t>Раздел 2.15.3 строка 96 графа 11 = Раздел 2.15.3 строка 96 сумма граф 12 + 13 + 14 + 15</t>
  </si>
  <si>
    <t>Раздел 2.15.3 строка 97 графа 11 = Раздел 2.15.3 строка 97 сумма граф 12 + 13 + 14 + 15</t>
  </si>
  <si>
    <t>Раздел 2.15.3 строка 98 графа 11 = Раздел 2.15.3 строка 98 сумма граф 12 + 13 + 14 + 15</t>
  </si>
  <si>
    <t>Раздел 2.15.3 строка 99 графа 11 = Раздел 2.15.3 строка 99 сумма граф 12 + 13 + 14 + 15</t>
  </si>
  <si>
    <t>Раздел 2.15.3 строка 100 графа 11 = Раздел 2.15.3 строка 100 сумма граф 12 + 13 + 14 + 15</t>
  </si>
  <si>
    <t>Раздел 2.15.3 строка 101 графа 11 = Раздел 2.15.3 строка 101 сумма граф 12 + 13 + 14 + 15</t>
  </si>
  <si>
    <t>Раздел 2.15.3 строка 102 графа 11 = Раздел 2.15.3 строка 102 сумма граф 12 + 13 + 14 + 15</t>
  </si>
  <si>
    <t>Раздел 2.15.3 строка 103 графа 11 = Раздел 2.15.3 строка 103 сумма граф 12 + 13 + 14 + 15</t>
  </si>
  <si>
    <t>Раздел 2.15.2 строка 73 графа 11 = Раздел 2.15.2 строка 73 сумма граф 12 + 13 + 14 + 15</t>
  </si>
  <si>
    <t>Раздел 2.15.2 строка 74 графа 11 = Раздел 2.15.2 строка 74 сумма граф 12 + 13 + 14 + 15</t>
  </si>
  <si>
    <t>Раздел 2.15.2 строка 75 графа 11 = Раздел 2.15.2 строка 75 сумма граф 12 + 13 + 14 + 15</t>
  </si>
  <si>
    <t>Раздел 2.15.2 строка 76 графа 11 = Раздел 2.15.2 строка 76 сумма граф 12 + 13 + 14 + 15</t>
  </si>
  <si>
    <t>Раздел 2.15.2 строка 77 графа 11 = Раздел 2.15.2 строка 77 сумма граф 12 + 13 + 14 + 15</t>
  </si>
  <si>
    <t>Раздел 2.15.2 строка 78 графа 11 = Раздел 2.15.2 строка 78 сумма граф 12 + 13 + 14 + 15</t>
  </si>
  <si>
    <t>Раздел 2.15.2 строка 79 графа 11 = Раздел 2.15.2 строка 79 сумма граф 12 + 13 + 14 + 15</t>
  </si>
  <si>
    <t>Раздел 2.15.2 строка 80 графа 11 = Раздел 2.15.2 строка 80 сумма граф 12 + 13 + 14 + 15</t>
  </si>
  <si>
    <t>Раздел 2.15.2 строка 81 графа 11 = Раздел 2.15.2 строка 81 сумма граф 12 + 13 + 14 + 15</t>
  </si>
  <si>
    <t>Раздел 2.15.2 строка 82 графа 11 = Раздел 2.15.2 строка 82 сумма граф 12 + 13 + 14 + 15</t>
  </si>
  <si>
    <t>Раздел 2.15.2 строка 83 графа 11 = Раздел 2.15.2 строка 83 сумма граф 12 + 13 + 14 + 15</t>
  </si>
  <si>
    <t>Раздел 2.15.2 строка 84 графа 11 = Раздел 2.15.2 строка 84 сумма граф 12 + 13 + 14 + 15</t>
  </si>
  <si>
    <t>Раздел 2.15.2 строка 85 графа 11 = Раздел 2.15.2 строка 85 сумма граф 12 + 13 + 14 + 15</t>
  </si>
  <si>
    <t>Раздел 2.15.2 строка 86 графа 11 = Раздел 2.15.2 строка 86 сумма граф 12 + 13 + 14 + 15</t>
  </si>
  <si>
    <t>Раздел 2.15.2 строка 87 графа 11 = Раздел 2.15.2 строка 87 сумма граф 12 + 13 + 14 + 15</t>
  </si>
  <si>
    <t>Раздел 2.15.2 строка 88 графа 11 = Раздел 2.15.2 строка 88 сумма граф 12 + 13 + 14 + 15</t>
  </si>
  <si>
    <t>Раздел 2.15.2 строка 89 графа 11 = Раздел 2.15.2 строка 89 сумма граф 12 + 13 + 14 + 15</t>
  </si>
  <si>
    <t>Раздел 2.15.2 строка 90 графа 11 = Раздел 2.15.2 строка 90 сумма граф 12 + 13 + 14 + 15</t>
  </si>
  <si>
    <t>Раздел 2.15.2 строка 91 графа 11 = Раздел 2.15.2 строка 91 сумма граф 12 + 13 + 14 + 15</t>
  </si>
  <si>
    <t>Раздел 2.15.2 строка 92 графа 11 = Раздел 2.15.2 строка 92 сумма граф 12 + 13 + 14 + 15</t>
  </si>
  <si>
    <t>Раздел 2.1.2.3 строка 24 графа 43 &gt;= Раздел 2.1.2.3 строка 25 графа 43</t>
  </si>
  <si>
    <t>Раздел 2.1.2.3 строка 24 графа 44 &gt;= Раздел 2.1.2.3 строка 25 графа 44</t>
  </si>
  <si>
    <t>Раздел 2.1.2.3 строка 24 графа 45 &gt;= Раздел 2.1.2.3 строка 25 графа 45</t>
  </si>
  <si>
    <t>Раздел 2.1.2.3 строка 24 графа 46 &gt;= Раздел 2.1.2.3 строка 25 графа 46</t>
  </si>
  <si>
    <t>Раздел 2.1.2.2 строка 23 графа 44 = Раздел 2.1.2.2 сумма строк 01 + 03 + 05 + 08 + 11 + 13 + 15 + 17 + 19 + 21 графа  44</t>
  </si>
  <si>
    <t>Раздел 2.1.2.2 строка 23 графа 45 = Раздел 2.1.2.2 сумма строк 01 + 03 + 05 + 08 + 11 + 13 + 15 + 17 + 19 + 21 графа  45</t>
  </si>
  <si>
    <t>Раздел 2.1.2.2 строка 23 графа 46 = Раздел 2.1.2.2 сумма строк 01 + 03 + 05 + 08 + 11 + 13 + 15 + 17 + 19 + 21 графа  46</t>
  </si>
  <si>
    <t>Раздел 2.1.2.2 строка 23 графа 47 = Раздел 2.1.2.2 сумма строк 01 + 03 + 05 + 08 + 11 + 13 + 15 + 17 + 19 + 21 графа  47</t>
  </si>
  <si>
    <t>Раздел 2.1.2.2 строка 24 графа 04 = Раздел 2.1.2.2 сумма строк 02 + 04 + 06 + 07 + 09 + 10 + 12 + 14 + 16 + 18 + 20 + 22 графа  04</t>
  </si>
  <si>
    <t>Раздел 2.1.2.2 строка 24 графа 05 = Раздел 2.1.2.2 сумма строк 02 + 04 + 06 + 07 + 09 + 10 + 12 + 14 + 16 + 18 + 20 + 22 графа  05</t>
  </si>
  <si>
    <t>Раздел 2.1.2.2 строка 24 графа 06 = Раздел 2.1.2.2 сумма строк 02 + 04 + 06 + 07 + 09 + 10 + 12 + 14 + 16 + 18 + 20 + 22 графа  06</t>
  </si>
  <si>
    <t>Раздел 2.1.2.2 строка 24 графа 07 = Раздел 2.1.2.2 сумма строк 02 + 04 + 06 + 07 + 09 + 10 + 12 + 14 + 16 + 18 + 20 + 22 графа  07</t>
  </si>
  <si>
    <t>Раздел 2.1.2.2 строка 24 графа 08 = Раздел 2.1.2.2 сумма строк 02 + 04 + 06 + 07 + 09 + 10 + 12 + 14 + 16 + 18 + 20 + 22 графа  08</t>
  </si>
  <si>
    <t>Раздел 2.1.2.2 строка 24 графа 09 = Раздел 2.1.2.2 сумма строк 02 + 04 + 06 + 07 + 09 + 10 + 12 + 14 + 16 + 18 + 20 + 22 графа  09</t>
  </si>
  <si>
    <t>Раздел 2.1.2.3 строка 24 графа 22 &gt;= Раздел 2.1.2.3 строка 26 графа 22</t>
  </si>
  <si>
    <t>Раздел 2.1.2.3 строка 24 графа 23 &gt;= Раздел 2.1.2.3 строка 26 графа 23</t>
  </si>
  <si>
    <t>Раздел 2.1.2.3 строка 24 графа 24 &gt;= Раздел 2.1.2.3 строка 26 графа 24</t>
  </si>
  <si>
    <t>Раздел 2.1.2.3 строка 24 графа 25 &gt;= Раздел 2.1.2.3 строка 26 графа 25</t>
  </si>
  <si>
    <t>Раздел 2.1.2.3 строка 24 графа 26 &gt;= Раздел 2.1.2.3 строка 26 графа 26</t>
  </si>
  <si>
    <t>Раздел 2.15.2 строка 119 графа 11 = Раздел 2.15.2 строка 119 сумма граф 12 + 13 + 14 + 15</t>
  </si>
  <si>
    <t>Раздел 2.15.2 строка 120 графа 11 = Раздел 2.15.2 строка 120 сумма граф 12 + 13 + 14 + 15</t>
  </si>
  <si>
    <t>Раздел 2.15.2 строка 121 графа 11 = Раздел 2.15.2 строка 121 сумма граф 12 + 13 + 14 + 15</t>
  </si>
  <si>
    <t>Раздел 2.15.2 строка 122 графа 11 = Раздел 2.15.2 строка 122 сумма граф 12 + 13 + 14 + 15</t>
  </si>
  <si>
    <t>Раздел 2.15.2 строка 123 графа 11 = Раздел 2.15.2 строка 123 сумма граф 12 + 13 + 14 + 15</t>
  </si>
  <si>
    <t>Раздел 2.15.2 строка 124 графа 11 = Раздел 2.15.2 строка 124 сумма граф 12 + 13 + 14 + 15</t>
  </si>
  <si>
    <t>Раздел 2.15.2 строка 125 графа 11 = Раздел 2.15.2 строка 125 сумма граф 12 + 13 + 14 + 15</t>
  </si>
  <si>
    <t>Раздел 2.15.2 строка 126 графа 11 = Раздел 2.15.2 строка 126 сумма граф 12 + 13 + 14 + 15</t>
  </si>
  <si>
    <t>Раздел 2.15.2 строка 127 графа 11 = Раздел 2.15.2 строка 127 сумма граф 12 + 13 + 14 + 15</t>
  </si>
  <si>
    <t>Раздел 2.15.2 строка 128 графа 11 = Раздел 2.15.2 строка 128 сумма граф 12 + 13 + 14 + 15</t>
  </si>
  <si>
    <t>Раздел 2.15.2 строка 129 графа 11 = Раздел 2.15.2 строка 129 сумма граф 12 + 13 + 14 + 15</t>
  </si>
  <si>
    <t>Раздел 2.1.2.3 строка 24 графа 34 &gt;= Раздел 2.1.2.3 строка 26 графа 34</t>
  </si>
  <si>
    <t>Раздел 2.1.2.3 строка 24 графа 35 &gt;= Раздел 2.1.2.3 строка 26 графа 35</t>
  </si>
  <si>
    <t>Раздел 2.1.2.3 строка 24 графа 36 &gt;= Раздел 2.1.2.3 строка 26 графа 36</t>
  </si>
  <si>
    <t>Раздел 2.1.2.3 строка 24 графа 37 &gt;= Раздел 2.1.2.3 строка 26 графа 37</t>
  </si>
  <si>
    <t>Раздел 2.1.2.3 строка 24 графа 38 &gt;= Раздел 2.1.2.3 строка 26 графа 38</t>
  </si>
  <si>
    <t>Раздел 2.1.2.3 строка 24 графа 39 &gt;= Раздел 2.1.2.3 строка 26 графа 39</t>
  </si>
  <si>
    <t>Раздел 2.1.2.3 строка 24 графа 40 &gt;= Раздел 2.1.2.3 строка 26 графа 40</t>
  </si>
  <si>
    <t>Раздел 2.1.2.3 строка 24 графа 41 &gt;= Раздел 2.1.2.3 строка 26 графа 41</t>
  </si>
  <si>
    <t>Раздел 2.1.2.3 строка 24 графа 42 &gt;= Раздел 2.1.2.3 строка 26 графа 42</t>
  </si>
  <si>
    <t>Раздел 2.1.2.3 строка 24 графа 43 &gt;= Раздел 2.1.2.3 строка 26 графа 43</t>
  </si>
  <si>
    <t>Раздел 2.1.2.3 строка 24 графа 44 &gt;= Раздел 2.1.2.3 строка 26 графа 44</t>
  </si>
  <si>
    <t>Раздел 2.1.2.3 строка 24 графа 45 &gt;= Раздел 2.1.2.3 строка 26 графа 45</t>
  </si>
  <si>
    <t>Раздел 2.1.2.3 строка 24 графа 46 &gt;= Раздел 2.1.2.3 строка 26 графа 46</t>
  </si>
  <si>
    <t>Раздел 2.1.2.3 строка 24 графа 47 &gt;= Раздел 2.1.2.3 строка 26 графа 47</t>
  </si>
  <si>
    <t>Раздел 2.1.2.3 строка 24 графа 04 &gt;= Раздел 2.1.2.3 строка 27 графа 04</t>
  </si>
  <si>
    <t>Раздел 2.1.2.3 строка 24 графа 05 &gt;= Раздел 2.1.2.3 строка 27 графа 05</t>
  </si>
  <si>
    <t>Раздел 2.1.2.3 строка 24 графа 06 &gt;= Раздел 2.1.2.3 строка 27 графа 06</t>
  </si>
  <si>
    <t>Раздел 2.1.2.3 строка 24 графа 07 &gt;= Раздел 2.1.2.3 строка 27 графа 07</t>
  </si>
  <si>
    <t>Раздел 2.1.2.3 строка 24 графа 08 &gt;= Раздел 2.1.2.3 строка 27 графа 08</t>
  </si>
  <si>
    <t>Раздел 2.1.2.3 строка 24 графа 09 &gt;= Раздел 2.1.2.3 строка 27 графа 09</t>
  </si>
  <si>
    <t>Раздел 2.1.2.3 строка 24 графа 10 &gt;= Раздел 2.1.2.3 строка 27 графа 10</t>
  </si>
  <si>
    <t>Раздел 2.1.2.3 строка 24 графа 11 &gt;= Раздел 2.1.2.3 строка 27 графа 11</t>
  </si>
  <si>
    <t>Раздел 2.1.2.3 строка 24 графа 12 &gt;= Раздел 2.1.2.3 строка 27 графа 12</t>
  </si>
  <si>
    <t>Раздел 2.1.2.3 строка 24 графа 13 &gt;= Раздел 2.1.2.3 строка 27 графа 13</t>
  </si>
  <si>
    <t>Раздел 2.1.2.3 строка 24 графа 14 &gt;= Раздел 2.1.2.3 строка 27 графа 14</t>
  </si>
  <si>
    <t>Раздел 2.1.2.2 строка 24 графа 31 = Раздел 2.1.2.2 сумма строк 02 + 04 + 06 + 07 + 09 + 10 + 12 + 14 + 16 + 18 + 20 + 22 графа  31</t>
  </si>
  <si>
    <t>Раздел 2.1.2.2 строка 24 графа 32 = Раздел 2.1.2.2 сумма строк 02 + 04 + 06 + 07 + 09 + 10 + 12 + 14 + 16 + 18 + 20 + 22 графа  32</t>
  </si>
  <si>
    <t>Раздел 2.1.2.2 строка 24 графа 33 = Раздел 2.1.2.2 сумма строк 02 + 04 + 06 + 07 + 09 + 10 + 12 + 14 + 16 + 18 + 20 + 22 графа  33</t>
  </si>
  <si>
    <t>Раздел 2.1.2.2 строка 24 графа 34 = Раздел 2.1.2.2 сумма строк 02 + 04 + 06 + 07 + 09 + 10 + 12 + 14 + 16 + 18 + 20 + 22 графа  34</t>
  </si>
  <si>
    <t>Раздел 2.1.2.2 строка 24 графа 35 = Раздел 2.1.2.2 сумма строк 02 + 04 + 06 + 07 + 09 + 10 + 12 + 14 + 16 + 18 + 20 + 22 графа  35</t>
  </si>
  <si>
    <t>Раздел 2.1.2.2 строка 24 графа 36 = Раздел 2.1.2.2 сумма строк 02 + 04 + 06 + 07 + 09 + 10 + 12 + 14 + 16 + 18 + 20 + 22 графа  36</t>
  </si>
  <si>
    <t>Раздел 2.1.2.2 строка 24 графа 37 = Раздел 2.1.2.2 сумма строк 02 + 04 + 06 + 07 + 09 + 10 + 12 + 14 + 16 + 18 + 20 + 22 графа  37</t>
  </si>
  <si>
    <t>Раздел 2.1.2.2 строка 24 графа 38 = Раздел 2.1.2.2 сумма строк 02 + 04 + 06 + 07 + 09 + 10 + 12 + 14 + 16 + 18 + 20 + 22 графа  38</t>
  </si>
  <si>
    <t>Раздел 2.1.2.2 строка 24 графа 39 = Раздел 2.1.2.2 сумма строк 02 + 04 + 06 + 07 + 09 + 10 + 12 + 14 + 16 + 18 + 20 + 22 графа  39</t>
  </si>
  <si>
    <t>Раздел 2.1.2.2 строка 24 графа 40 = Раздел 2.1.2.2 сумма строк 02 + 04 + 06 + 07 + 09 + 10 + 12 + 14 + 16 + 18 + 20 + 22 графа  40</t>
  </si>
  <si>
    <t>Раздел 2.1.2.2 строка 24 графа 41 = Раздел 2.1.2.2 сумма строк 02 + 04 + 06 + 07 + 09 + 10 + 12 + 14 + 16 + 18 + 20 + 22 графа  41</t>
  </si>
  <si>
    <t>Раздел 2.1.2.2 строка 24 графа 42 = Раздел 2.1.2.2 сумма строк 02 + 04 + 06 + 07 + 09 + 10 + 12 + 14 + 16 + 18 + 20 + 22 графа  42</t>
  </si>
  <si>
    <t>Раздел 2.1.2.2 строка 24 графа 43 = Раздел 2.1.2.2 сумма строк 02 + 04 + 06 + 07 + 09 + 10 + 12 + 14 + 16 + 18 + 20 + 22 графа  43</t>
  </si>
  <si>
    <t>Раздел 2.1.2.2 строка 24 графа 44 = Раздел 2.1.2.2 сумма строк 02 + 04 + 06 + 07 + 09 + 10 + 12 + 14 + 16 + 18 + 20 + 22 графа  44</t>
  </si>
  <si>
    <t>Раздел 2.1.2.3 строка 24 графа 40 &gt;= Раздел 2.1.2.3 строка 27 графа 40</t>
  </si>
  <si>
    <t>Раздел 2.15.2 строка 167 графа 11 = Раздел 2.15.2 строка 167 сумма граф 12 + 13 + 14 + 15</t>
  </si>
  <si>
    <t>Раздел 2.15.3 строка 01 графа 11 = Раздел 2.15.3 строка 01 сумма граф 12 + 13 + 14 + 15</t>
  </si>
  <si>
    <t>Раздел 2.15.3 строка 02 графа 11 = Раздел 2.15.3 строка 02 сумма граф 12 + 13 + 14 + 15</t>
  </si>
  <si>
    <t>Раздел 2.15.3 строка 03 графа 11 = Раздел 2.15.3 строка 03 сумма граф 12 + 13 + 14 + 15</t>
  </si>
  <si>
    <t>Раздел 2.15.3 строка 04 графа 11 = Раздел 2.15.3 строка 04 сумма граф 12 + 13 + 14 + 15</t>
  </si>
  <si>
    <t>Раздел 2.15.3 строка 05 графа 11 = Раздел 2.15.3 строка 05 сумма граф 12 + 13 + 14 + 15</t>
  </si>
  <si>
    <t>Раздел 2.15.3 строка 06 графа 11 = Раздел 2.15.3 строка 06 сумма граф 12 + 13 + 14 + 15</t>
  </si>
  <si>
    <t>Раздел 2.15.3 строка 07 графа 11 = Раздел 2.15.3 строка 07 сумма граф 12 + 13 + 14 + 15</t>
  </si>
  <si>
    <t>Раздел 2.15.3 строка 08 графа 11 = Раздел 2.15.3 строка 08 сумма граф 12 + 13 + 14 + 15</t>
  </si>
  <si>
    <t>Раздел 2.15.3 строка 09 графа 11 = Раздел 2.15.3 строка 09 сумма граф 12 + 13 + 14 + 15</t>
  </si>
  <si>
    <t>Раздел 2.15.3 строка 10 графа 11 = Раздел 2.15.3 строка 10 сумма граф 12 + 13 + 14 + 15</t>
  </si>
  <si>
    <t>Раздел 2.15.3 строка 11 графа 11 = Раздел 2.15.3 строка 11 сумма граф 12 + 13 + 14 + 15</t>
  </si>
  <si>
    <t>Раздел 2.15.3 строка 12 графа 11 = Раздел 2.15.3 строка 12 сумма граф 12 + 13 + 14 + 15</t>
  </si>
  <si>
    <t>Раздел 2.15.3 строка 13 графа 11 = Раздел 2.15.3 строка 13 сумма граф 12 + 13 + 14 + 15</t>
  </si>
  <si>
    <t>Раздел 2.15.3 строка 14 графа 11 = Раздел 2.15.3 строка 14 сумма граф 12 + 13 + 14 + 15</t>
  </si>
  <si>
    <t>Раздел 2.15.3 строка 15 графа 11 = Раздел 2.15.3 строка 15 сумма граф 12 + 13 + 14 + 15</t>
  </si>
  <si>
    <t>Раздел 2.15.3 строка 16 графа 11 = Раздел 2.15.3 строка 16 сумма граф 12 + 13 + 14 + 15</t>
  </si>
  <si>
    <t>Раздел 2.15.3 строка 17 графа 11 = Раздел 2.15.3 строка 17 сумма граф 12 + 13 + 14 + 15</t>
  </si>
  <si>
    <t>Раздел 2.15.3 строка 18 графа 11 = Раздел 2.15.3 строка 18 сумма граф 12 + 13 + 14 + 15</t>
  </si>
  <si>
    <t>Раздел 2.15.3 строка 19 графа 11 = Раздел 2.15.3 строка 19 сумма граф 12 + 13 + 14 + 15</t>
  </si>
  <si>
    <t>Раздел 2.15.3 строка 20 графа 11 = Раздел 2.15.3 строка 20 сумма граф 12 + 13 + 14 + 15</t>
  </si>
  <si>
    <t>Раздел 2.15.3 строка 21 графа 11 = Раздел 2.15.3 строка 21 сумма граф 12 + 13 + 14 + 15</t>
  </si>
  <si>
    <t>Раздел 2.15.3 строка 22 графа 11 = Раздел 2.15.3 строка 22 сумма граф 12 + 13 + 14 + 15</t>
  </si>
  <si>
    <t>Раздел 2.15.3 строка 23 графа 11 = Раздел 2.15.3 строка 23 сумма граф 12 + 13 + 14 + 15</t>
  </si>
  <si>
    <t>Раздел 2.15.3 строка 24 графа 11 = Раздел 2.15.3 строка 24 сумма граф 12 + 13 + 14 + 15</t>
  </si>
  <si>
    <t>Раздел 2.15.3 строка 25 графа 11 = Раздел 2.15.3 строка 25 сумма граф 12 + 13 + 14 + 15</t>
  </si>
  <si>
    <t>Раздел 2.15.3 строка 26 графа 11 = Раздел 2.15.3 строка 26 сумма граф 12 + 13 + 14 + 15</t>
  </si>
  <si>
    <t>Раздел 2.15.3 строка 27 графа 11 = Раздел 2.15.3 строка 27 сумма граф 12 + 13 + 14 + 15</t>
  </si>
  <si>
    <t>Раздел 2.15.3 строка 28 графа 11 = Раздел 2.15.3 строка 28 сумма граф 12 + 13 + 14 + 15</t>
  </si>
  <si>
    <t>Раздел 2.15.3 строка 29 графа 11 = Раздел 2.15.3 строка 29 сумма граф 12 + 13 + 14 + 15</t>
  </si>
  <si>
    <t>Раздел 2.15.3 строка 30 графа 11 = Раздел 2.15.3 строка 30 сумма граф 12 + 13 + 14 + 15</t>
  </si>
  <si>
    <t>Раздел 2.15.3 строка 31 графа 11 = Раздел 2.15.3 строка 31 сумма граф 12 + 13 + 14 + 15</t>
  </si>
  <si>
    <t>Раздел 2.15.3 строка 32 графа 11 = Раздел 2.15.3 строка 32 сумма граф 12 + 13 + 14 + 15</t>
  </si>
  <si>
    <t>Раздел 2.15.3 строка 33 графа 11 = Раздел 2.15.3 строка 33 сумма граф 12 + 13 + 14 + 15</t>
  </si>
  <si>
    <t>Раздел 2.15.1 строка 86 графа 11 = Раздел 2.15.1 строка 86 сумма граф 12 + 13 + 14 + 15</t>
  </si>
  <si>
    <t>Раздел 2.15.1 строка 87 графа 11 = Раздел 2.15.1 строка 87 сумма граф 12 + 13 + 14 + 15</t>
  </si>
  <si>
    <t>Раздел 2.15.1 строка 88 графа 11 = Раздел 2.15.1 строка 88 сумма граф 12 + 13 + 14 + 15</t>
  </si>
  <si>
    <t>Раздел 2.15.1 строка 89 графа 11 = Раздел 2.15.1 строка 89 сумма граф 12 + 13 + 14 + 15</t>
  </si>
  <si>
    <t>Раздел 2.15.1 строка 90 графа 11 = Раздел 2.15.1 строка 90 сумма граф 12 + 13 + 14 + 15</t>
  </si>
  <si>
    <t>Раздел 2.15.1 строка 91 графа 11 = Раздел 2.15.1 строка 91 сумма граф 12 + 13 + 14 + 15</t>
  </si>
  <si>
    <t>Раздел 2.15.1 строка 92 графа 11 = Раздел 2.15.1 строка 92 сумма граф 12 + 13 + 14 + 15</t>
  </si>
  <si>
    <t>Раздел 2.15.1 строка 93 графа 11 = Раздел 2.15.1 строка 93 сумма граф 12 + 13 + 14 + 15</t>
  </si>
  <si>
    <t>Раздел 2.15.1 строка 94 графа 11 = Раздел 2.15.1 строка 94 сумма граф 12 + 13 + 14 + 15</t>
  </si>
  <si>
    <t>Раздел 2.15.1 строка 95 графа 11 = Раздел 2.15.1 строка 95 сумма граф 12 + 13 + 14 + 15</t>
  </si>
  <si>
    <t>Раздел 2.15.1 строка 96 графа 11 = Раздел 2.15.1 строка 96 сумма граф 12 + 13 + 14 + 15</t>
  </si>
  <si>
    <t>Раздел 2.15.1 строка 97 графа 11 = Раздел 2.15.1 строка 97 сумма граф 12 + 13 + 14 + 15</t>
  </si>
  <si>
    <t>Раздел 2.15.1 строка 98 графа 11 = Раздел 2.15.1 строка 98 сумма граф 12 + 13 + 14 + 15</t>
  </si>
  <si>
    <t>Раздел 2.15.1 строка 99 графа 11 = Раздел 2.15.1 строка 99 сумма граф 12 + 13 + 14 + 15</t>
  </si>
  <si>
    <t>Раздел 2.15.1 строка 100 графа 11 = Раздел 2.15.1 строка 100 сумма граф 12 + 13 + 14 + 15</t>
  </si>
  <si>
    <t>Раздел 2.1.2.3 строка 24 графа 48 &gt;= Раздел 2.1.2.3 строка 26 графа 48</t>
  </si>
  <si>
    <t>Раздел 2.1.2.3 строка 24 графа 49 &gt;= Раздел 2.1.2.3 строка 26 графа 49</t>
  </si>
  <si>
    <t>Раздел 2.1.2.3 строка 24 графа 50 &gt;= Раздел 2.1.2.3 строка 26 графа 50</t>
  </si>
  <si>
    <t>Раздел 2.1.2.3 строка 24 графа 51 &gt;= Раздел 2.1.2.3 строка 26 графа 51</t>
  </si>
  <si>
    <t>Раздел 2.1.2.3 строка 24 графа 52 &gt;= Раздел 2.1.2.3 строка 26 графа 52</t>
  </si>
  <si>
    <t>Раздел 2.3.3 строка 01 графа 04 &gt;= Раздел 2.3.3 строка 02 графа 04</t>
  </si>
  <si>
    <t>Раздел 2.3.3 строка 01 графа 05 &gt;= Раздел 2.3.3 строка 02 графа 05</t>
  </si>
  <si>
    <t>Раздел 2.3.3 строка 01 графа 06 &gt;= Раздел 2.3.3 строка 02 графа 06</t>
  </si>
  <si>
    <t>Раздел 2.3.3 строка 01 графа 07 &gt;= Раздел 2.3.3 строка 02 графа 07</t>
  </si>
  <si>
    <t>Раздел 2.3.3 строка 01 графа 08 &gt;= Раздел 2.3.3 строка 02 графа 08</t>
  </si>
  <si>
    <t>Раздел 2.3.3 строка 01 графа 09 &gt;= Раздел 2.3.3 строка 02 графа 09</t>
  </si>
  <si>
    <t>Раздел 2.3.3 строка 01 графа 10 &gt;= Раздел 2.3.3 строка 02 графа 10</t>
  </si>
  <si>
    <t>Раздел 2.1.2.3 строка 27 графа 30 &gt;= Раздел 2.1.2.3 строка 29 графа 30</t>
  </si>
  <si>
    <t>Раздел 2.1.2.3 строка 27 графа 31 &gt;= Раздел 2.1.2.3 строка 29 графа 31</t>
  </si>
  <si>
    <t>Раздел 2.1.2.3 строка 27 графа 32 &gt;= Раздел 2.1.2.3 строка 29 графа 32</t>
  </si>
  <si>
    <t>Раздел 2.1.2.3 строка 27 графа 33 &gt;= Раздел 2.1.2.3 строка 29 графа 33</t>
  </si>
  <si>
    <t>Раздел 2.1.2.3 строка 27 графа 34 &gt;= Раздел 2.1.2.3 строка 29 графа 34</t>
  </si>
  <si>
    <t>Раздел 2.1.2.3 строка 27 графа 35 &gt;= Раздел 2.1.2.3 строка 29 графа 35</t>
  </si>
  <si>
    <t>Раздел 2.1.2.3 строка 27 графа 36 &gt;= Раздел 2.1.2.3 строка 29 графа 36</t>
  </si>
  <si>
    <t>Раздел 2.1.2.3 строка 27 графа 37 &gt;= Раздел 2.1.2.3 строка 29 графа 37</t>
  </si>
  <si>
    <t>Раздел 2.1.2.3 строка 27 графа 38 &gt;= Раздел 2.1.2.3 строка 29 графа 38</t>
  </si>
  <si>
    <t>Раздел 2.1.2.3 строка 27 графа 39 &gt;= Раздел 2.1.2.3 строка 29 графа 39</t>
  </si>
  <si>
    <t>Раздел 2.1.2.3 строка 27 графа 40 &gt;= Раздел 2.1.2.3 строка 29 графа 40</t>
  </si>
  <si>
    <t>Раздел 2.1.2.3 строка 27 графа 41 &gt;= Раздел 2.1.2.3 строка 29 графа 41</t>
  </si>
  <si>
    <t>Раздел 2.1.2.3 строка 27 графа 42 &gt;= Раздел 2.1.2.3 строка 29 графа 42</t>
  </si>
  <si>
    <t>Раздел 2.1.2.3 строка 27 графа 43 &gt;= Раздел 2.1.2.3 строка 29 графа 43</t>
  </si>
  <si>
    <t>Раздел 2.1.2.3 строка 27 графа 44 &gt;= Раздел 2.1.2.3 строка 29 графа 44</t>
  </si>
  <si>
    <t>Раздел 2.1.2.3 строка 27 графа 45 &gt;= Раздел 2.1.2.3 строка 29 графа 45</t>
  </si>
  <si>
    <t>Раздел 2.1.2.3 строка 27 графа 46 &gt;= Раздел 2.1.2.3 строка 29 графа 46</t>
  </si>
  <si>
    <t>Раздел 2.1.2.3 строка 27 графа 47 &gt;= Раздел 2.1.2.3 строка 29 графа 47</t>
  </si>
  <si>
    <t>Раздел 2.1.2.3 строка 32 графа 04 &gt;= Раздел 2.1.2.3 строка 33 графа 04</t>
  </si>
  <si>
    <t>Раздел 2.1.2.3 строка 32 графа 05 &gt;= Раздел 2.1.2.3 строка 33 графа 05</t>
  </si>
  <si>
    <t>Раздел 2.1.2.3 строка 32 графа 06 &gt;= Раздел 2.1.2.3 строка 33 графа 06</t>
  </si>
  <si>
    <t>Раздел 2.1.2.3 строка 32 графа 07 &gt;= Раздел 2.1.2.3 строка 33 графа 07</t>
  </si>
  <si>
    <t>Раздел 2.1.2.3 строка 32 графа 08 &gt;= Раздел 2.1.2.3 строка 33 графа 08</t>
  </si>
  <si>
    <t>Раздел 2.1.2.3 строка 32 графа 12 &gt;= Раздел 2.1.2.3 строка 33 графа 12</t>
  </si>
  <si>
    <t>Раздел 2.1.2.3 строка 32 графа 13 &gt;= Раздел 2.1.2.3 строка 33 графа 13</t>
  </si>
  <si>
    <t>Раздел 2.1.2.3 строка 32 графа 14 &gt;= Раздел 2.1.2.3 строка 33 графа 14</t>
  </si>
  <si>
    <t>Раздел 2.1.2.3 строка 32 графа 15 &gt;= Раздел 2.1.2.3 строка 33 графа 15</t>
  </si>
  <si>
    <t>Раздел 2.1.2.3 строка 32 графа 16 &gt;= Раздел 2.1.2.3 строка 33 графа 16</t>
  </si>
  <si>
    <t>Раздел 2.1.2.3 строка 32 графа 17 &gt;= Раздел 2.1.2.3 строка 33 графа 17</t>
  </si>
  <si>
    <t>Раздел 2.1.2.3 строка 32 графа 18 &gt;= Раздел 2.1.2.3 строка 33 графа 18</t>
  </si>
  <si>
    <t>Раздел 2.1.2.3 строка 32 графа 19 &gt;= Раздел 2.1.2.3 строка 33 графа 19</t>
  </si>
  <si>
    <t>Раздел 2.1.2.3 строка 32 графа 20 &gt;= Раздел 2.1.2.3 строка 33 графа 20</t>
  </si>
  <si>
    <t>Раздел 2.1.2.3 строка 32 графа 21 &gt;= Раздел 2.1.2.3 строка 33 графа 21</t>
  </si>
  <si>
    <t>Раздел 2.1.2.3 строка 32 графа 22 &gt;= Раздел 2.1.2.3 строка 33 графа 22</t>
  </si>
  <si>
    <t>Раздел 2.1.2.3 строка 32 графа 23 &gt;= Раздел 2.1.2.3 строка 33 графа 23</t>
  </si>
  <si>
    <t>Раздел 2.1.2.3 строка 32 графа 24 &gt;= Раздел 2.1.2.3 строка 33 графа 24</t>
  </si>
  <si>
    <t>Раздел 2.1.2.3 строка 32 графа 25 &gt;= Раздел 2.1.2.3 строка 33 графа 25</t>
  </si>
  <si>
    <t>Раздел 2.1.2.3 строка 32 графа 26 &gt;= Раздел 2.1.2.3 строка 33 графа 26</t>
  </si>
  <si>
    <t>Раздел 2.3.3 строка 01 графа 10 &gt;= Раздел 2.3.3 строка 07 графа 10</t>
  </si>
  <si>
    <t>Раздел 2.3.3 строка 01 графа 11 &gt;= Раздел 2.3.3 строка 07 графа 11</t>
  </si>
  <si>
    <t>Раздел 2.3.3 строка 01 графа 12 &gt;= Раздел 2.3.3 строка 07 графа 12</t>
  </si>
  <si>
    <t>Раздел 2.3.3 строка 01 графа 13 &gt;= Раздел 2.3.3 строка 07 графа 13</t>
  </si>
  <si>
    <t>Раздел 2.3.3 строка 01 графа 14 &gt;= Раздел 2.3.3 строка 07 графа 14</t>
  </si>
  <si>
    <t>Раздел 2.3.3 строка 04 графа 04 &gt;= Раздел 2.3.3 строка 08 графа 04</t>
  </si>
  <si>
    <t>Раздел 2.3.3 строка 04 графа 05 &gt;= Раздел 2.3.3 строка 08 графа 05</t>
  </si>
  <si>
    <t>Раздел 2.3.3 строка 04 графа 06 &gt;= Раздел 2.3.3 строка 08 графа 06</t>
  </si>
  <si>
    <t>Раздел 2.3.3 строка 04 графа 07 &gt;= Раздел 2.3.3 строка 08 графа 07</t>
  </si>
  <si>
    <t>Раздел 2.3.3 строка 04 графа 08 &gt;= Раздел 2.3.3 строка 08 графа 08</t>
  </si>
  <si>
    <t>Раздел 2.3.3 строка 04 графа 09 &gt;= Раздел 2.3.3 строка 08 графа 09</t>
  </si>
  <si>
    <t>Раздел 2.3.3 строка 04 графа 10 &gt;= Раздел 2.3.3 строка 08 графа 10</t>
  </si>
  <si>
    <t>Раздел 2.3.3 строка 04 графа 11 &gt;= Раздел 2.3.3 строка 08 графа 11</t>
  </si>
  <si>
    <t>Раздел 2.3.3 строка 04 графа 12 &gt;= Раздел 2.3.3 строка 08 графа 12</t>
  </si>
  <si>
    <t>Раздел 2.15.1 строка 163 графа 11 = Раздел 2.15.1 строка 163 сумма граф 12 + 13 + 14 + 15</t>
  </si>
  <si>
    <t>Раздел 2.15.1 строка 164 графа 11 = Раздел 2.15.1 строка 164 сумма граф 12 + 13 + 14 + 15</t>
  </si>
  <si>
    <t>Раздел 2.15.1 строка 165 графа 11 = Раздел 2.15.1 строка 165 сумма граф 12 + 13 + 14 + 15</t>
  </si>
  <si>
    <t>Раздел 2.15.1 строка 166 графа 11 = Раздел 2.15.1 строка 166 сумма граф 12 + 13 + 14 + 15</t>
  </si>
  <si>
    <t>Раздел 2.15.1 строка 167 графа 11 = Раздел 2.15.1 строка 167 сумма граф 12 + 13 + 14 + 15</t>
  </si>
  <si>
    <t>Раздел 2.15.2 строка 01 графа 11 = Раздел 2.15.2 строка 01 сумма граф 12 + 13 + 14 + 15</t>
  </si>
  <si>
    <t>Раздел 2.15.2 строка 02 графа 11 = Раздел 2.15.2 строка 02 сумма граф 12 + 13 + 14 + 15</t>
  </si>
  <si>
    <t>Раздел 2.15.2 строка 03 графа 11 = Раздел 2.15.2 строка 03 сумма граф 12 + 13 + 14 + 15</t>
  </si>
  <si>
    <t>Раздел 2.15.2 строка 04 графа 11 = Раздел 2.15.2 строка 04 сумма граф 12 + 13 + 14 + 15</t>
  </si>
  <si>
    <t>Раздел 2.15.2 строка 05 графа 11 = Раздел 2.15.2 строка 05 сумма граф 12 + 13 + 14 + 15</t>
  </si>
  <si>
    <t>Раздел 2.15.2 строка 06 графа 11 = Раздел 2.15.2 строка 06 сумма граф 12 + 13 + 14 + 15</t>
  </si>
  <si>
    <t>Раздел 2.15.2 строка 07 графа 11 = Раздел 2.15.2 строка 07 сумма граф 12 + 13 + 14 + 15</t>
  </si>
  <si>
    <t>Раздел 2.15.2 строка 08 графа 11 = Раздел 2.15.2 строка 08 сумма граф 12 + 13 + 14 + 15</t>
  </si>
  <si>
    <t>Раздел 2.15.2 строка 09 графа 11 = Раздел 2.15.2 строка 09 сумма граф 12 + 13 + 14 + 15</t>
  </si>
  <si>
    <t>Раздел 2.15.2 строка 10 графа 11 = Раздел 2.15.2 строка 10 сумма граф 12 + 13 + 14 + 15</t>
  </si>
  <si>
    <t>Раздел 2.15.2 строка 11 графа 11 = Раздел 2.15.2 строка 11 сумма граф 12 + 13 + 14 + 15</t>
  </si>
  <si>
    <t>Раздел 2.15.2 строка 12 графа 11 = Раздел 2.15.2 строка 12 сумма граф 12 + 13 + 14 + 15</t>
  </si>
  <si>
    <t>Раздел 2.15.2 строка 13 графа 11 = Раздел 2.15.2 строка 13 сумма граф 12 + 13 + 14 + 15</t>
  </si>
  <si>
    <t>Раздел 2.15.2 строка 14 графа 11 = Раздел 2.15.2 строка 14 сумма граф 12 + 13 + 14 + 15</t>
  </si>
  <si>
    <t>Раздел 2.15.2 строка 15 графа 11 = Раздел 2.15.2 строка 15 сумма граф 12 + 13 + 14 + 15</t>
  </si>
  <si>
    <t>Раздел 2.15.2 строка 16 графа 11 = Раздел 2.15.2 строка 16 сумма граф 12 + 13 + 14 + 15</t>
  </si>
  <si>
    <t>Раздел 2.15.2 строка 17 графа 11 = Раздел 2.15.2 строка 17 сумма граф 12 + 13 + 14 + 15</t>
  </si>
  <si>
    <t>Раздел 2.15.2 строка 18 графа 11 = Раздел 2.15.2 строка 18 сумма граф 12 + 13 + 14 + 15</t>
  </si>
  <si>
    <t>Раздел 2.15.2 строка 19 графа 11 = Раздел 2.15.2 строка 19 сумма граф 12 + 13 + 14 + 15</t>
  </si>
  <si>
    <t>Раздел 1.3 строка 04 графа 06 &gt;= Раздел 1.3 строка 04 графа 07</t>
  </si>
  <si>
    <t>Раздел 1.3 строка 05 графа 06 &gt;= Раздел 1.3 строка 05 графа 07</t>
  </si>
  <si>
    <t>Раздел 1.3 строка 06 графа 06 &gt;= Раздел 1.3 строка 06 графа 07</t>
  </si>
  <si>
    <t>Раздел 1.3 строка 07 графа 06 &gt;= Раздел 1.3 строка 07 графа 07</t>
  </si>
  <si>
    <t>Раздел 1.3 строка 08 графа 06 &gt;= Раздел 1.3 строка 08 графа 07</t>
  </si>
  <si>
    <t>Раздел 1.3 строка 09 графа 06 &gt;= Раздел 1.3 строка 09 графа 07</t>
  </si>
  <si>
    <t>Раздел 1.3 строка 10 графа 06 &gt;= Раздел 1.3 строка 10 графа 07</t>
  </si>
  <si>
    <t>Раздел 1.3 строка 11 графа 06 &gt;= Раздел 1.3 строка 11 графа 07</t>
  </si>
  <si>
    <t>Раздел 1.3 строка 12 графа 06 &gt;= Раздел 1.3 строка 12 графа 07</t>
  </si>
  <si>
    <t>Раздел 1.3 строка 13 графа 06 &gt;= Раздел 1.3 строка 13 графа 07</t>
  </si>
  <si>
    <t>Раздел 1.3 строка 14 графа 06 &gt;= Раздел 1.3 строка 14 графа 07</t>
  </si>
  <si>
    <t>Раздел 1.3 строка 15 графа 06 &gt;= Раздел 1.3 строка 15 графа 07</t>
  </si>
  <si>
    <t>Раздел 1.3 строка 16 графа 06 &gt;= Раздел 1.3 строка 16 графа 07</t>
  </si>
  <si>
    <t>Раздел 1.3 строка 17 графа 06 &gt;= Раздел 1.3 строка 17 графа 07</t>
  </si>
  <si>
    <t>Раздел 1.3 строка 18 графа 06 &gt;= Раздел 1.3 строка 18 графа 07</t>
  </si>
  <si>
    <t>Раздел 1.3 строка 19 графа 06 &gt;= Раздел 1.3 строка 19 графа 07</t>
  </si>
  <si>
    <t>Раздел 1.3 строка 20 графа 06 &gt;= Раздел 1.3 строка 20 графа 07</t>
  </si>
  <si>
    <t>Раздел 1.3 строка 21 графа 06 &gt;= Раздел 1.3 строка 21 графа 07</t>
  </si>
  <si>
    <t>Раздел 1.3 строка 22 графа 06 &gt;= Раздел 1.3 строка 22 графа 07</t>
  </si>
  <si>
    <t>Раздел 1.3 строка 23 графа 06 &gt;= Раздел 1.3 строка 23 графа 07</t>
  </si>
  <si>
    <t>Раздел 1.3 строка 24 графа 06 &gt;= Раздел 1.3 строка 24 графа 07</t>
  </si>
  <si>
    <t>Раздел 1.3 строка 25 графа 06 &gt;= Раздел 1.3 строка 25 графа 07</t>
  </si>
  <si>
    <t>Раздел 1.3 строка 26 графа 06 &gt;= Раздел 1.3 строка 26 графа 07</t>
  </si>
  <si>
    <t>Раздел 1.3 строка 27 графа 06 &gt;= Раздел 1.3 строка 27 графа 07</t>
  </si>
  <si>
    <t>Раздел 1.3 строка 28 графа 06 &gt;= Раздел 1.3 строка 28 графа 07</t>
  </si>
  <si>
    <t>Раздел 1.3 строка 29 графа 06 &gt;= Раздел 1.3 строка 29 графа 07</t>
  </si>
  <si>
    <t>Раздел 1.3 строка 30 графа 06 &gt;= Раздел 1.3 строка 30 графа 07</t>
  </si>
  <si>
    <t>Раздел 1.3 строка 31 графа 06 &gt;= Раздел 1.3 строка 31 графа 07</t>
  </si>
  <si>
    <t>Раздел 3.3.1 строка 04 графа 03 = Раздел 3.3.1 сумма строк 05 + 06 + 07 + 08 + 09 + 10 + 11 + 12 + 13 + 14 + 15 + 19 + 20 + 21 + 22 + 23 + 24 графа 03</t>
  </si>
  <si>
    <t>Раздел 3.3.1 строка 04 графа 04 = Раздел 3.3.1 сумма строк 05 + 06 + 07 + 08 + 09 + 10 + 11 + 12 + 13 + 14 + 15 + 19 + 20 + 21 + 22 + 23 + 24 графа 04</t>
  </si>
  <si>
    <t>Раздел 2.8.1 строка 02 графа 03 &gt;= Раздел 2.8.1 строка 04 графа 03</t>
  </si>
  <si>
    <t>Раздел 2.8.1 строка 02 графа 04 &gt;= Раздел 2.8.1 строка 04 графа 04</t>
  </si>
  <si>
    <t>Раздел 2.8.1 строка 02 графа 05 &gt;= Раздел 2.8.1 строка 04 графа 05</t>
  </si>
  <si>
    <t>Раздел 2.8.1 строка 02 графа 06 &gt;= Раздел 2.8.1 строка 04 графа 06</t>
  </si>
  <si>
    <t>Раздел 2.8.1 строка 02 графа 07 &gt;= Раздел 2.8.1 строка 04 графа 07</t>
  </si>
  <si>
    <t>Раздел 2.8.1 строка 02 графа 08 &gt;= Раздел 2.8.1 строка 04 графа 08</t>
  </si>
  <si>
    <t>Раздел 2.8.1 строка 02 графа 09 &gt;= Раздел 2.8.1 строка 04 графа 09</t>
  </si>
  <si>
    <t>Раздел 2.8.1 строка 02 графа 10 &gt;= Раздел 2.8.1 строка 04 графа 10</t>
  </si>
  <si>
    <t>Раздел 2.8.1 строка 02 графа 11 &gt;= Раздел 2.8.1 строка 04 графа 11</t>
  </si>
  <si>
    <t>Раздел 2.8.2 строка 02 графа 03 &gt;= Раздел 2.8.2 строка 04 графа 03</t>
  </si>
  <si>
    <t>Раздел 2.8.2 строка 02 графа 04 &gt;= Раздел 2.8.2 строка 04 графа 04</t>
  </si>
  <si>
    <t>Раздел 2.8.2 строка 02 графа 05 &gt;= Раздел 2.8.2 строка 04 графа 05</t>
  </si>
  <si>
    <t>Раздел 2.8.2 строка 02 графа 06 &gt;= Раздел 2.8.2 строка 04 графа 06</t>
  </si>
  <si>
    <t>Раздел 2.8.2 строка 02 графа 07 &gt;= Раздел 2.8.2 строка 04 графа 07</t>
  </si>
  <si>
    <t>Раздел 2.8.2 строка 02 графа 08 &gt;= Раздел 2.8.2 строка 04 графа 08</t>
  </si>
  <si>
    <t>Раздел 2.8.2 строка 02 графа 09 &gt;= Раздел 2.8.2 строка 04 графа 09</t>
  </si>
  <si>
    <t>Раздел 2.8.2 строка 02 графа 10 &gt;= Раздел 2.8.2 строка 04 графа 10</t>
  </si>
  <si>
    <t>Раздел 2.8.2 строка 02 графа 11 &gt;= Раздел 2.8.2 строка 04 графа 11</t>
  </si>
  <si>
    <t>Раздел 2.8.3 строка 02 графа 03 &gt;= Раздел 2.8.3 строка 04 графа 03</t>
  </si>
  <si>
    <t>Раздел 2.8.3 строка 02 графа 04 &gt;= Раздел 2.8.3 строка 04 графа 04</t>
  </si>
  <si>
    <t>Раздел 2.8.3 строка 02 графа 05 &gt;= Раздел 2.8.3 строка 04 графа 05</t>
  </si>
  <si>
    <t>Раздел 2.15.3 сумма строк 85-167 графа 15 &lt;= Раздел 2.1.3.3 строка 10 графа 03</t>
  </si>
  <si>
    <t>Раздел 2.8.3 строка 02 графа 08 &gt;= Раздел 2.8.3 строка 04 графа 08</t>
  </si>
  <si>
    <t>Раздел 2.8.3 строка 02 графа 09 &gt;= Раздел 2.8.3 строка 04 графа 09</t>
  </si>
  <si>
    <t>Раздел 2.8.3 строка 02 графа 10 &gt;= Раздел 2.8.3 строка 04 графа 10</t>
  </si>
  <si>
    <t>Раздел 2.8.3 строка 02 графа 11 &gt;= Раздел 2.8.3 строка 04 графа 11</t>
  </si>
  <si>
    <t>Раздел 2.15.1 строка 01 графа 11 = Раздел 2.15.1 строка 01 сумма граф 12 + 13 + 14 + 15</t>
  </si>
  <si>
    <t>Раздел 2.15.1 строка 02 графа 11 = Раздел 2.15.1 строка 02 сумма граф 12 + 13 + 14 + 15</t>
  </si>
  <si>
    <t>Раздел 2.15.1 строка 03 графа 11 = Раздел 2.15.1 строка 03 сумма граф 12 + 13 + 14 + 15</t>
  </si>
  <si>
    <t>Раздел 2.15.1 строка 04 графа 11 = Раздел 2.15.1 строка 04 сумма граф 12 + 13 + 14 + 15</t>
  </si>
  <si>
    <t>Раздел 2.15.1 строка 05 графа 11 = Раздел 2.15.1 строка 05 сумма граф 12 + 13 + 14 + 15</t>
  </si>
  <si>
    <t>Раздел 2.15.1 строка 06 графа 11 = Раздел 2.15.1 строка 06 сумма граф 12 + 13 + 14 + 15</t>
  </si>
  <si>
    <t>Раздел 2.15.1 строка 07 графа 11 = Раздел 2.15.1 строка 07 сумма граф 12 + 13 + 14 + 15</t>
  </si>
  <si>
    <t>Раздел 2.1.2.3 строка 24 графа 04 &gt;= Раздел 2.1.2.3 строка 32 графа 04</t>
  </si>
  <si>
    <t>Раздел 2.1.2.3 строка 24 графа 05 &gt;= Раздел 2.1.2.3 строка 32 графа 05</t>
  </si>
  <si>
    <t>Раздел 2.1.2.3 строка 24 графа 06 &gt;= Раздел 2.1.2.3 строка 32 графа 06</t>
  </si>
  <si>
    <t>Раздел 2.1.2.3 строка 24 графа 07 &gt;= Раздел 2.1.2.3 строка 32 графа 07</t>
  </si>
  <si>
    <t>Раздел 2.1.2.3 строка 24 графа 08 &gt;= Раздел 2.1.2.3 строка 32 графа 08</t>
  </si>
  <si>
    <t>Раздел 2.1.2.3 строка 24 графа 09 &gt;= Раздел 2.1.2.3 строка 32 графа 09</t>
  </si>
  <si>
    <t>Раздел 2.1.2.2 строка 27 графа 26 &gt;= Раздел 2.1.2.2 строка 29 графа 26</t>
  </si>
  <si>
    <t>Раздел 2.1.2.3 строка 24 графа 46 &gt;= Раздел 2.1.2.3 строка 31 графа 46</t>
  </si>
  <si>
    <t>Раздел 2.1.2.3 строка 24 графа 47 &gt;= Раздел 2.1.2.3 строка 31 графа 47</t>
  </si>
  <si>
    <t>Раздел 2.1.2.1 строка 27 графа 29 &gt;= Раздел 2.1.2.1 строка 29 графа 29</t>
  </si>
  <si>
    <t>Раздел 2.1.2.1 строка 27 графа 30 &gt;= Раздел 2.1.2.1 строка 29 графа 30</t>
  </si>
  <si>
    <t>Раздел 2.1.2.1 строка 27 графа 31 &gt;= Раздел 2.1.2.1 строка 29 графа 31</t>
  </si>
  <si>
    <t>Раздел 2.1.2.1 строка 27 графа 32 &gt;= Раздел 2.1.2.1 строка 29 графа 32</t>
  </si>
  <si>
    <t>Раздел 2.1.2.1 строка 27 графа 33 &gt;= Раздел 2.1.2.1 строка 29 графа 33</t>
  </si>
  <si>
    <t>Раздел 2.1.2.1 строка 27 графа 34 &gt;= Раздел 2.1.2.1 строка 29 графа 34</t>
  </si>
  <si>
    <t>Раздел 2.1.2.1 строка 27 графа 35 &gt;= Раздел 2.1.2.1 строка 29 графа 35</t>
  </si>
  <si>
    <t>Раздел 2.1.2.1 строка 27 графа 36 &gt;= Раздел 2.1.2.1 строка 29 графа 36</t>
  </si>
  <si>
    <t>Раздел 2.1.2.1 строка 27 графа 37 &gt;= Раздел 2.1.2.1 строка 29 графа 37</t>
  </si>
  <si>
    <t>Раздел 2.1.2.1 строка 27 графа 38 &gt;= Раздел 2.1.2.1 строка 29 графа 38</t>
  </si>
  <si>
    <t>Раздел 2.1.2.1 строка 27 графа 39 &gt;= Раздел 2.1.2.1 строка 29 графа 39</t>
  </si>
  <si>
    <t>Раздел 2.1.2.1 строка 27 графа 40 &gt;= Раздел 2.1.2.1 строка 29 графа 40</t>
  </si>
  <si>
    <t>Раздел 2.1.2.1 строка 27 графа 41 &gt;= Раздел 2.1.2.1 строка 29 графа 41</t>
  </si>
  <si>
    <t>Раздел 2.1.2.1 строка 27 графа 42 &gt;= Раздел 2.1.2.1 строка 29 графа 42</t>
  </si>
  <si>
    <t>Раздел 2.1.2.1 строка 27 графа 43 &gt;= Раздел 2.1.2.1 строка 29 графа 43</t>
  </si>
  <si>
    <t>Раздел 2.1.2.1 строка 27 графа 44 &gt;= Раздел 2.1.2.1 строка 29 графа 44</t>
  </si>
  <si>
    <t>Раздел 2.1.2.1 строка 27 графа 45 &gt;= Раздел 2.1.2.1 строка 29 графа 45</t>
  </si>
  <si>
    <t>Раздел 2.1.2.1 строка 27 графа 46 &gt;= Раздел 2.1.2.1 строка 29 графа 46</t>
  </si>
  <si>
    <t>Раздел 2.1.2.1 строка 27 графа 47 &gt;= Раздел 2.1.2.1 строка 29 графа 47</t>
  </si>
  <si>
    <t>Раздел 2.1.2.1 строка 32 графа 04 &gt;= Раздел 2.1.2.1 строка 33 графа 04</t>
  </si>
  <si>
    <t>Раздел 2.1.2.1 строка 32 графа 05 &gt;= Раздел 2.1.2.1 строка 33 графа 05</t>
  </si>
  <si>
    <t>Раздел 2.1.2.1 строка 32 графа 06 &gt;= Раздел 2.1.2.1 строка 33 графа 06</t>
  </si>
  <si>
    <t>Раздел 2.1.2.1 строка 32 графа 07 &gt;= Раздел 2.1.2.1 строка 33 графа 07</t>
  </si>
  <si>
    <t>Раздел 2.1.2.1 строка 32 графа 08 &gt;= Раздел 2.1.2.1 строка 33 графа 08</t>
  </si>
  <si>
    <t>Раздел 2.1.2.1 строка 32 графа 09 &gt;= Раздел 2.1.2.1 строка 33 графа 09</t>
  </si>
  <si>
    <t>Раздел 2.1.2.1 строка 32 графа 10 &gt;= Раздел 2.1.2.1 строка 33 графа 10</t>
  </si>
  <si>
    <t>Раздел 2.1.2.1 строка 32 графа 11 &gt;= Раздел 2.1.2.1 строка 33 графа 11</t>
  </si>
  <si>
    <t>Раздел 2.1.2.1 строка 32 графа 12 &gt;= Раздел 2.1.2.1 строка 33 графа 12</t>
  </si>
  <si>
    <t>Раздел 2.1.2.1 строка 32 графа 13 &gt;= Раздел 2.1.2.1 строка 33 графа 13</t>
  </si>
  <si>
    <t>Раздел 2.1.2.1 строка 32 графа 14 &gt;= Раздел 2.1.2.1 строка 33 графа 14</t>
  </si>
  <si>
    <t>Раздел 2.1.2.1 строка 32 графа 15 &gt;= Раздел 2.1.2.1 строка 33 графа 15</t>
  </si>
  <si>
    <t>Раздел 2.1.2.1 строка 32 графа 16 &gt;= Раздел 2.1.2.1 строка 33 графа 16</t>
  </si>
  <si>
    <t>Раздел 2.1.2.1 строка 32 графа 17 &gt;= Раздел 2.1.2.1 строка 33 графа 17</t>
  </si>
  <si>
    <t>Раздел 2.1.2.1 строка 32 графа 18 &gt;= Раздел 2.1.2.1 строка 33 графа 18</t>
  </si>
  <si>
    <t>Раздел 2.1.2.2 строка 32 графа 13 &gt;= Раздел 2.1.2.2 строка 33 графа 13</t>
  </si>
  <si>
    <t>Раздел 2.1.2.2 строка 32 графа 14 &gt;= Раздел 2.1.2.2 строка 33 графа 14</t>
  </si>
  <si>
    <t>Раздел 2.1.2.3 строка 24 графа 26 &gt;= Раздел 2.1.2.3 строка 32 графа 26</t>
  </si>
  <si>
    <t>Раздел 2.1.2.3 строка 24 графа 27 &gt;= Раздел 2.1.2.3 строка 32 графа 27</t>
  </si>
  <si>
    <t>Раздел 2.1.2.3 строка 24 графа 28 &gt;= Раздел 2.1.2.3 строка 32 графа 28</t>
  </si>
  <si>
    <t>Раздел 2.1.2.3 строка 24 графа 29 &gt;= Раздел 2.1.2.3 строка 32 графа 29</t>
  </si>
  <si>
    <t>Раздел 2.1.2.3 строка 24 графа 30 &gt;= Раздел 2.1.2.3 строка 32 графа 30</t>
  </si>
  <si>
    <t>Раздел 2.1.2.3 строка 24 графа 31 &gt;= Раздел 2.1.2.3 строка 32 графа 31</t>
  </si>
  <si>
    <t>Раздел 2.1.2.3 строка 24 графа 32 &gt;= Раздел 2.1.2.3 строка 32 графа 32</t>
  </si>
  <si>
    <t>Раздел 2.1.2.3 строка 24 графа 33 &gt;= Раздел 2.1.2.3 строка 32 графа 33</t>
  </si>
  <si>
    <t>Раздел 2.1.2.3 строка 24 графа 34 &gt;= Раздел 2.1.2.3 строка 32 графа 34</t>
  </si>
  <si>
    <t>Раздел 2.1.2.3 строка 24 графа 35 &gt;= Раздел 2.1.2.3 строка 32 графа 35</t>
  </si>
  <si>
    <t>Раздел 2.1.2.3 строка 24 графа 36 &gt;= Раздел 2.1.2.3 строка 32 графа 36</t>
  </si>
  <si>
    <t>Раздел 2.1.2.2 строка 32 графа 20 &gt;= Раздел 2.1.2.2 строка 33 графа 20</t>
  </si>
  <si>
    <t>Раздел 2.1.2.2 строка 32 графа 21 &gt;= Раздел 2.1.2.2 строка 33 графа 21</t>
  </si>
  <si>
    <t>Раздел 2.1.2.2 строка 32 графа 22 &gt;= Раздел 2.1.2.2 строка 33 графа 22</t>
  </si>
  <si>
    <t>Раздел 2.1.2.2 строка 32 графа 23 &gt;= Раздел 2.1.2.2 строка 33 графа 23</t>
  </si>
  <si>
    <t>Раздел 2.1.2.2 строка 32 графа 24 &gt;= Раздел 2.1.2.2 строка 33 графа 24</t>
  </si>
  <si>
    <t>Раздел 2.1.2.2 строка 32 графа 25 &gt;= Раздел 2.1.2.2 строка 33 графа 25</t>
  </si>
  <si>
    <t>Раздел 2.1.2.2 строка 32 графа 26 &gt;= Раздел 2.1.2.2 строка 33 графа 26</t>
  </si>
  <si>
    <t>Раздел 2.1.2.2 строка 32 графа 27 &gt;= Раздел 2.1.2.2 строка 33 графа 27</t>
  </si>
  <si>
    <t>Раздел 2.1.2.2 строка 32 графа 28 &gt;= Раздел 2.1.2.2 строка 33 графа 28</t>
  </si>
  <si>
    <t>Раздел 2.1.2.2 строка 32 графа 29 &gt;= Раздел 2.1.2.2 строка 33 графа 29</t>
  </si>
  <si>
    <t>Раздел 2.1.2.1 строка 24 графа 49 &gt;= Раздел 2.1.2.1 строка 32 графа 49</t>
  </si>
  <si>
    <t>Раздел 2.1.2.1 строка 24 графа 50 &gt;= Раздел 2.1.2.1 строка 32 графа 50</t>
  </si>
  <si>
    <t>Раздел 2.1.2.1 строка 24 графа 51 &gt;= Раздел 2.1.2.1 строка 32 графа 51</t>
  </si>
  <si>
    <t>Раздел 2.1.2.1 строка 24 графа 52 &gt;= Раздел 2.1.2.1 строка 32 графа 52</t>
  </si>
  <si>
    <t>Раздел 2.1.2.1 строка 25 графа 48 &gt;= Раздел 2.1.2.1 строка 33 графа 48</t>
  </si>
  <si>
    <t>Раздел 2.1.2.1 строка 25 графа 49 &gt;= Раздел 2.1.2.1 строка 33 графа 49</t>
  </si>
  <si>
    <t>Раздел 2.1.2.1 строка 25 графа 50 &gt;= Раздел 2.1.2.1 строка 33 графа 50</t>
  </si>
  <si>
    <t>Раздел 2.1.2.1 строка 25 графа 51 &gt;= Раздел 2.1.2.1 строка 33 графа 51</t>
  </si>
  <si>
    <t>Раздел 2.1.2.1 строка 25 графа 52 &gt;= Раздел 2.1.2.1 строка 33 графа 52</t>
  </si>
  <si>
    <t>Раздел 2.1.2.1 строка 32 графа 48 &gt;= Раздел 2.1.2.1 строка 33 графа 48</t>
  </si>
  <si>
    <t>Раздел 2.1.2.1 строка 32 графа 49 &gt;= Раздел 2.1.2.1 строка 33 графа 49</t>
  </si>
  <si>
    <t>Раздел 2.1.2.1 строка 32 графа 50 &gt;= Раздел 2.1.2.1 строка 33 графа 50</t>
  </si>
  <si>
    <t>Раздел 2.1.2.1 строка 32 графа 51 &gt;= Раздел 2.1.2.1 строка 33 графа 51</t>
  </si>
  <si>
    <t>Раздел 2.1.2.1 строка 32 графа 52 &gt;= Раздел 2.1.2.1 строка 33 графа 52</t>
  </si>
  <si>
    <t>Раздел 2.1.2.2 строка 32 графа 48 &gt;= Раздел 2.1.2.2 строка 33 графа 48</t>
  </si>
  <si>
    <t>Раздел 2.1.2.2 строка 32 графа 49 &gt;= Раздел 2.1.2.2 строка 33 графа 49</t>
  </si>
  <si>
    <t>Раздел 2.1.2.2 строка 32 графа 50 &gt;= Раздел 2.1.2.2 строка 33 графа 50</t>
  </si>
  <si>
    <t>Раздел 2.1.2.2 строка 32 графа 51 &gt;= Раздел 2.1.2.2 строка 33 графа 51</t>
  </si>
  <si>
    <t>Раздел 2.1.2.2 строка 32 графа 52 &gt;= Раздел 2.1.2.2 строка 33 графа 52</t>
  </si>
  <si>
    <t>Раздел 2.1.2.2 строка 24 графа 48 &gt;= Раздел 2.1.2.2 строка 32 графа 48</t>
  </si>
  <si>
    <t>Раздел 2.1.2.2 строка 24 графа 49 &gt;= Раздел 2.1.2.2 строка 32 графа 49</t>
  </si>
  <si>
    <t>Раздел 2.1.2.2 строка 24 графа 50 &gt;= Раздел 2.1.2.2 строка 32 графа 50</t>
  </si>
  <si>
    <t>Раздел 2.1.2.2 строка 24 графа 51 &gt;= Раздел 2.1.2.2 строка 32 графа 51</t>
  </si>
  <si>
    <t>Раздел 2.1.2.2 строка 24 графа 52 &gt;= Раздел 2.1.2.2 строка 32 графа 52</t>
  </si>
  <si>
    <t>Раздел 2.1.2.2 строка 25 графа 48 &gt;= Раздел 2.1.2.2 строка 33 графа 48</t>
  </si>
  <si>
    <t>Раздел 2.1.2.2 строка 25 графа 49 &gt;= Раздел 2.1.2.2 строка 33 графа 49</t>
  </si>
  <si>
    <t>Раздел 2.1.2.2 строка 25 графа 50 &gt;= Раздел 2.1.2.2 строка 33 графа 50</t>
  </si>
  <si>
    <t>Раздел 2.1.2.2 строка 25 графа 51 &gt;= Раздел 2.1.2.2 строка 33 графа 51</t>
  </si>
  <si>
    <t>Раздел 2.1.2.2 строка 25 графа 52 &gt;= Раздел 2.1.2.2 строка 33 графа 52</t>
  </si>
  <si>
    <t>Раздел 2.1.2.3 строка 32 графа 48 &gt;= Раздел 2.1.2.3 строка 33 графа 48</t>
  </si>
  <si>
    <t>Раздел 2.1.2.3 строка 32 графа 49 &gt;= Раздел 2.1.2.3 строка 33 графа 49</t>
  </si>
  <si>
    <t>Раздел 2.1.2.3 строка 32 графа 50 &gt;= Раздел 2.1.2.3 строка 33 графа 50</t>
  </si>
  <si>
    <t>Раздел 2.1.2.3 строка 32 графа 51 &gt;= Раздел 2.1.2.3 строка 33 графа 51</t>
  </si>
  <si>
    <t>Раздел 2.1.2.3 строка 32 графа 52 &gt;= Раздел 2.1.2.3 строка 33 графа 52</t>
  </si>
  <si>
    <t>Раздел 2.1.2.3 строка 24 графа 48 &gt;= Раздел 2.1.2.3 строка 32 графа 48</t>
  </si>
  <si>
    <t>Раздел 2.1.2.3 строка 24 графа 49 &gt;= Раздел 2.1.2.3 строка 32 графа 49</t>
  </si>
  <si>
    <t>Раздел 2.1.2.3 строка 24 графа 50 &gt;= Раздел 2.1.2.3 строка 32 графа 50</t>
  </si>
  <si>
    <t>Раздел 2.1.2.3 строка 24 графа 51 &gt;= Раздел 2.1.2.3 строка 32 графа 51</t>
  </si>
  <si>
    <t>Раздел 2.1.2.3 строка 24 графа 52 &gt;= Раздел 2.1.2.3 строка 32 графа 52</t>
  </si>
  <si>
    <t>Раздел 2.1.2.3 строка 25 графа 48 &gt;= Раздел 2.1.2.3 строка 33 графа 48</t>
  </si>
  <si>
    <t>Раздел 2.1.2.3 строка 25 графа 34 &gt;= Раздел 2.1.2.3 строка 33 графа 34</t>
  </si>
  <si>
    <t>Раздел 2.1.2.3 строка 25 графа 35 &gt;= Раздел 2.1.2.3 строка 33 графа 35</t>
  </si>
  <si>
    <t>Раздел 2.1.2.3 строка 25 графа 36 &gt;= Раздел 2.1.2.3 строка 33 графа 36</t>
  </si>
  <si>
    <t>Раздел 2.1.2.3 строка 25 графа 37 &gt;= Раздел 2.1.2.3 строка 33 графа 37</t>
  </si>
  <si>
    <t>Раздел 2.1.2.3 строка 25 графа 38 &gt;= Раздел 2.1.2.3 строка 33 графа 38</t>
  </si>
  <si>
    <t>Раздел 2.1.2.3 строка 25 графа 39 &gt;= Раздел 2.1.2.3 строка 33 графа 39</t>
  </si>
  <si>
    <t>Раздел 2.1.2.3 строка 25 графа 40 &gt;= Раздел 2.1.2.3 строка 33 графа 40</t>
  </si>
  <si>
    <t>Раздел 2.1.2.3 строка 25 графа 41 &gt;= Раздел 2.1.2.3 строка 33 графа 41</t>
  </si>
  <si>
    <t>Раздел 2.1.2.3 строка 25 графа 42 &gt;= Раздел 2.1.2.3 строка 33 графа 42</t>
  </si>
  <si>
    <t>Раздел 2.1.2.3 строка 25 графа 43 &gt;= Раздел 2.1.2.3 строка 33 графа 43</t>
  </si>
  <si>
    <t>Раздел 2.1.2.3 строка 25 графа 44 &gt;= Раздел 2.1.2.3 строка 33 графа 44</t>
  </si>
  <si>
    <t>Раздел 2.1.2.3 строка 25 графа 45 &gt;= Раздел 2.1.2.3 строка 33 графа 45</t>
  </si>
  <si>
    <t>Раздел 2.1.2.3 строка 25 графа 46 &gt;= Раздел 2.1.2.3 строка 33 графа 46</t>
  </si>
  <si>
    <t>Раздел 2.1.2.3 строка 25 графа 47 &gt;= Раздел 2.1.2.3 строка 33 графа 47</t>
  </si>
  <si>
    <t>Раздел 2.1.2.3 строка 24 графа 04 &gt;= Раздел 2.1.2.3 сумма строк 28 + 29 +30 + 31 графа 04</t>
  </si>
  <si>
    <t>Раздел 2.1.2.3 строка 24 графа 05 &gt;= Раздел 2.1.2.3 сумма строк 28 + 29 +30 + 31 графа 05</t>
  </si>
  <si>
    <t>Раздел 2.1.2.3 строка 24 графа 06 &gt;= Раздел 2.1.2.3 сумма строк 28 + 29 +30 + 31 графа 06</t>
  </si>
  <si>
    <t>Раздел 2.1.2.3 строка 24 графа 07 &gt;= Раздел 2.1.2.3 сумма строк 28 + 29 +30 + 31 графа 07</t>
  </si>
  <si>
    <t>Раздел 2.1.2.3 строка 24 графа 08 &gt;= Раздел 2.1.2.3 сумма строк 28 + 29 +30 + 31 графа 08</t>
  </si>
  <si>
    <t>Раздел 2.1.2.3 строка 24 графа 09 &gt;= Раздел 2.1.2.3 сумма строк 28 + 29 +30 + 31 графа 09</t>
  </si>
  <si>
    <t>Раздел 2.1.2.3 строка 24 графа 10 &gt;= Раздел 2.1.2.3 сумма строк 28 + 29 +30 + 31 графа 10</t>
  </si>
  <si>
    <t>Раздел 2.1.2.3 строка 24 графа 11 &gt;= Раздел 2.1.2.3 сумма строк 28 + 29 +30 + 31 графа 11</t>
  </si>
  <si>
    <t>Раздел 2.1.2.2 строка 24 графа 06 &gt;= Раздел 2.1.2.2 строка 31 графа 06</t>
  </si>
  <si>
    <t>Раздел 2.1.2.2 строка 24 графа 07 &gt;= Раздел 2.1.2.2 строка 31 графа 07</t>
  </si>
  <si>
    <t>Раздел 2.1.2.2 строка 24 графа 08 &gt;= Раздел 2.1.2.2 строка 31 графа 08</t>
  </si>
  <si>
    <t>Раздел 2.1.2.1 строка 24 графа 22 &gt;= Раздел 2.1.2.1 строка 31 графа 22</t>
  </si>
  <si>
    <t>Раздел 2.1.2.1 строка 24 графа 23 &gt;= Раздел 2.1.2.1 строка 31 графа 23</t>
  </si>
  <si>
    <t>Раздел 2.1.2.1 строка 24 графа 24 &gt;= Раздел 2.1.2.1 строка 31 графа 24</t>
  </si>
  <si>
    <t>Раздел 2.1.2.1 строка 24 графа 25 &gt;= Раздел 2.1.2.1 строка 31 графа 25</t>
  </si>
  <si>
    <t>Раздел 2.1.2.1 строка 24 графа 26 &gt;= Раздел 2.1.2.1 строка 31 графа 26</t>
  </si>
  <si>
    <t>Раздел 2.1.2.1 строка 24 графа 27 &gt;= Раздел 2.1.2.1 строка 31 графа 27</t>
  </si>
  <si>
    <t>Раздел 2.1.2.1 строка 24 графа 28 &gt;= Раздел 2.1.2.1 строка 31 графа 28</t>
  </si>
  <si>
    <t>Раздел 2.1.2.1 строка 24 графа 29 &gt;= Раздел 2.1.2.1 строка 31 графа 29</t>
  </si>
  <si>
    <t>Раздел 2.1.2.1 строка 24 графа 30 &gt;= Раздел 2.1.2.1 строка 31 графа 30</t>
  </si>
  <si>
    <t>Раздел 2.1.2.1 строка 24 графа 31 &gt;= Раздел 2.1.2.1 строка 31 графа 31</t>
  </si>
  <si>
    <t>Раздел 2.1.2.1 строка 24 графа 32 &gt;= Раздел 2.1.2.1 строка 31 графа 32</t>
  </si>
  <si>
    <t>Раздел 2.1.2.1 строка 24 графа 33 &gt;= Раздел 2.1.2.1 строка 31 графа 33</t>
  </si>
  <si>
    <t>Раздел 2.1.2.1 строка 24 графа 34 &gt;= Раздел 2.1.2.1 строка 31 графа 34</t>
  </si>
  <si>
    <t>Раздел 2.1.2.1 строка 24 графа 35 &gt;= Раздел 2.1.2.1 строка 31 графа 35</t>
  </si>
  <si>
    <t>Раздел 2.1.2.1 строка 24 графа 36 &gt;= Раздел 2.1.2.1 строка 31 графа 36</t>
  </si>
  <si>
    <t>Раздел 2.1.2.2 строка 24 графа 26 &gt;= Раздел 2.1.2.2 строка 31 графа 26</t>
  </si>
  <si>
    <t>Раздел 2.1.2.2 строка 24 графа 27 &gt;= Раздел 2.1.2.2 строка 31 графа 27</t>
  </si>
  <si>
    <t>Раздел 2.1.2.2 строка 24 графа 28 &gt;= Раздел 2.1.2.2 строка 31 графа 28</t>
  </si>
  <si>
    <t>Раздел 2.1.2.2 строка 24 графа 29 &gt;= Раздел 2.1.2.2 строка 31 графа 29</t>
  </si>
  <si>
    <t>Раздел 2.1.2.2 строка 24 графа 30 &gt;= Раздел 2.1.2.2 строка 31 графа 30</t>
  </si>
  <si>
    <t>Раздел 2.1.2.2 строка 24 графа 31 &gt;= Раздел 2.1.2.2 строка 31 графа 31</t>
  </si>
  <si>
    <t>Раздел 2.1.2.2 строка 24 графа 32 &gt;= Раздел 2.1.2.2 строка 31 графа 32</t>
  </si>
  <si>
    <t>Раздел 2.1.2.3 строка 24 графа 38 &gt;= Раздел 2.1.2.3 сумма строк 28 + 29 +30 + 31 графа 38</t>
  </si>
  <si>
    <t>Раздел 2.1.2.3 строка 24 графа 39 &gt;= Раздел 2.1.2.3 сумма строк 28 + 29 +30 + 31 графа 39</t>
  </si>
  <si>
    <t>Раздел 2.1.2.3 строка 24 графа 40 &gt;= Раздел 2.1.2.3 сумма строк 28 + 29 +30 + 31 графа 40</t>
  </si>
  <si>
    <t>Раздел 2.1.2.3 строка 24 графа 41 &gt;= Раздел 2.1.2.3 сумма строк 28 + 29 +30 + 31 графа 41</t>
  </si>
  <si>
    <t>Раздел 2.1.2.3 строка 24 графа 42 &gt;= Раздел 2.1.2.3 сумма строк 28 + 29 +30 + 31 графа 42</t>
  </si>
  <si>
    <t>Раздел 2.1.2.3 строка 24 графа 43 &gt;= Раздел 2.1.2.3 сумма строк 28 + 29 +30 + 31 графа 43</t>
  </si>
  <si>
    <t>Раздел 2.1.2.3 строка 24 графа 44 &gt;= Раздел 2.1.2.3 сумма строк 28 + 29 +30 + 31 графа 44</t>
  </si>
  <si>
    <t>Раздел 2.1.2.2 строка 24 графа 40 &gt;= Раздел 2.1.2.2 строка 31 графа 40</t>
  </si>
  <si>
    <t>Раздел 2.1.2.2 строка 24 графа 41 &gt;= Раздел 2.1.2.2 строка 31 графа 41</t>
  </si>
  <si>
    <t>Раздел 2.1.2.2 строка 24 графа 42 &gt;= Раздел 2.1.2.2 строка 31 графа 42</t>
  </si>
  <si>
    <t>Раздел 2.1.2.2 строка 24 графа 43 &gt;= Раздел 2.1.2.2 строка 31 графа 43</t>
  </si>
  <si>
    <t>Раздел 2.1.2.2 строка 24 графа 44 &gt;= Раздел 2.1.2.2 строка 31 графа 44</t>
  </si>
  <si>
    <t>Раздел 2.1.2.2 строка 24 графа 45 &gt;= Раздел 2.1.2.2 строка 31 графа 45</t>
  </si>
  <si>
    <t>Раздел 2.1.2.2 строка 24 графа 46 &gt;= Раздел 2.1.2.2 строка 31 графа 46</t>
  </si>
  <si>
    <t>Раздел 2.1.2.2 строка 24 графа 47 &gt;= Раздел 2.1.2.2 строка 31 графа 47</t>
  </si>
  <si>
    <t>Раздел 2.1.2.2 строка 24 графа 04 &gt;= Раздел 2.1.2.2 строка 32 графа 04</t>
  </si>
  <si>
    <t>Раздел 2.1.2.2 строка 24 графа 05 &gt;= Раздел 2.1.2.2 строка 32 графа 05</t>
  </si>
  <si>
    <t>Раздел 2.1.2.2 строка 24 графа 06 &gt;= Раздел 2.1.2.2 строка 32 графа 06</t>
  </si>
  <si>
    <t>Раздел 2.1.2.2 строка 24 графа 07 &gt;= Раздел 2.1.2.2 строка 32 графа 07</t>
  </si>
  <si>
    <t>Раздел 2.1.2.2 строка 24 графа 08 &gt;= Раздел 2.1.2.2 строка 32 графа 08</t>
  </si>
  <si>
    <t>Раздел 2.1.2.2 строка 24 графа 09 &gt;= Раздел 2.1.2.2 строка 32 графа 09</t>
  </si>
  <si>
    <t>Раздел 2.1.2.2 строка 24 графа 10 &gt;= Раздел 2.1.2.2 строка 32 графа 10</t>
  </si>
  <si>
    <t>Раздел 2.1.2.2 строка 24 графа 11 &gt;= Раздел 2.1.2.2 строка 32 графа 11</t>
  </si>
  <si>
    <t>Раздел 2.1.2.2 строка 24 графа 12 &gt;= Раздел 2.1.2.2 строка 32 графа 12</t>
  </si>
  <si>
    <t>Раздел 2.1.2.2 строка 24 графа 13 &gt;= Раздел 2.1.2.2 строка 32 графа 13</t>
  </si>
  <si>
    <t>Раздел 2.1.2.2 строка 24 графа 14 &gt;= Раздел 2.1.2.2 строка 32 графа 14</t>
  </si>
  <si>
    <t>Раздел 2.1.2.2 строка 24 графа 15 &gt;= Раздел 2.1.2.2 строка 32 графа 15</t>
  </si>
  <si>
    <t>Раздел 2.1.2.2 строка 24 графа 16 &gt;= Раздел 2.1.2.2 строка 32 графа 16</t>
  </si>
  <si>
    <t>Раздел 2.1.2.2 строка 24 графа 17 &gt;= Раздел 2.1.2.2 строка 32 графа 17</t>
  </si>
  <si>
    <t>Раздел 2.1.2.2 строка 24 графа 18 &gt;= Раздел 2.1.2.2 строка 32 графа 18</t>
  </si>
  <si>
    <t>Раздел 2.1.2.2 строка 24 графа 19 &gt;= Раздел 2.1.2.2 строка 32 графа 19</t>
  </si>
  <si>
    <t>Раздел 2.1.2.2 строка 24 графа 20 &gt;= Раздел 2.1.2.2 строка 32 графа 20</t>
  </si>
  <si>
    <t>Раздел 2.1.2.2 строка 24 графа 21 &gt;= Раздел 2.1.2.2 строка 32 графа 21</t>
  </si>
  <si>
    <t>Раздел 2.1.2.1 строка 24 графа 29 &gt;= Раздел 2.1.2.1 строка 32 графа 29</t>
  </si>
  <si>
    <t>Раздел 2.1.2.1 строка 24 графа 30 &gt;= Раздел 2.1.2.1 строка 32 графа 30</t>
  </si>
  <si>
    <t>Раздел 2.1.2.1 строка 24 графа 31 &gt;= Раздел 2.1.2.1 строка 32 графа 31</t>
  </si>
  <si>
    <t>Раздел 2.1.2.1 строка 24 графа 32 &gt;= Раздел 2.1.2.1 строка 32 графа 32</t>
  </si>
  <si>
    <t>Раздел 2.1.2.1 строка 24 графа 33 &gt;= Раздел 2.1.2.1 строка 32 графа 33</t>
  </si>
  <si>
    <t>Раздел 2.1.2.1 строка 24 графа 34 &gt;= Раздел 2.1.2.1 строка 32 графа 34</t>
  </si>
  <si>
    <t>Раздел 2.1.2.1 строка 24 графа 35 &gt;= Раздел 2.1.2.1 строка 32 графа 35</t>
  </si>
  <si>
    <t>Раздел 2.1.2.1 строка 24 графа 36 &gt;= Раздел 2.1.2.1 строка 32 графа 36</t>
  </si>
  <si>
    <t>Раздел 2.1.2.1 строка 24 графа 37 &gt;= Раздел 2.1.2.1 строка 32 графа 37</t>
  </si>
  <si>
    <t>Раздел 2.1.2.1 строка 24 графа 38 &gt;= Раздел 2.1.2.1 строка 32 графа 38</t>
  </si>
  <si>
    <t>Раздел 2.1.2.1 строка 24 графа 39 &gt;= Раздел 2.1.2.1 строка 32 графа 39</t>
  </si>
  <si>
    <t>Раздел 2.1.2.1 строка 24 графа 40 &gt;= Раздел 2.1.2.1 строка 32 графа 40</t>
  </si>
  <si>
    <t>Раздел 2.1.2.1 строка 24 графа 41 &gt;= Раздел 2.1.2.1 строка 32 графа 41</t>
  </si>
  <si>
    <t>Раздел 2.1.2.1 строка 24 графа 42 &gt;= Раздел 2.1.2.1 строка 32 графа 42</t>
  </si>
  <si>
    <t>Раздел 2.1.2.1 строка 24 графа 43 &gt;= Раздел 2.1.2.1 строка 32 графа 43</t>
  </si>
  <si>
    <t>Раздел 2.1.2.1 строка 24 графа 44 &gt;= Раздел 2.1.2.1 строка 32 графа 44</t>
  </si>
  <si>
    <t>Раздел 2.1.2.1 строка 24 графа 45 &gt;= Раздел 2.1.2.1 строка 32 графа 45</t>
  </si>
  <si>
    <t>Раздел 2.1.2.1 строка 24 графа 46 &gt;= Раздел 2.1.2.1 строка 32 графа 46</t>
  </si>
  <si>
    <t>Раздел 2.1.2.1 строка 24 графа 47 &gt;= Раздел 2.1.2.1 строка 32 графа 47</t>
  </si>
  <si>
    <t>Раздел 2.1.2.1 строка 25 графа 04 &gt;= Раздел 2.1.2.1 строка 33 графа 04</t>
  </si>
  <si>
    <t>Раздел 2.1.2.1 строка 25 графа 05 &gt;= Раздел 2.1.2.1 строка 33 графа 05</t>
  </si>
  <si>
    <t>Раздел 2.1.2.1 строка 25 графа 06 &gt;= Раздел 2.1.2.1 строка 33 графа 06</t>
  </si>
  <si>
    <t>Раздел 2.1.2.1 строка 25 графа 07 &gt;= Раздел 2.1.2.1 строка 33 графа 07</t>
  </si>
  <si>
    <t>Раздел 2.1.2.1 строка 25 графа 08 &gt;= Раздел 2.1.2.1 строка 33 графа 08</t>
  </si>
  <si>
    <t>Раздел 2.1.2.1 строка 25 графа 09 &gt;= Раздел 2.1.2.1 строка 33 графа 09</t>
  </si>
  <si>
    <t>Раздел 2.1.2.1 строка 25 графа 10 &gt;= Раздел 2.1.2.1 строка 33 графа 10</t>
  </si>
  <si>
    <t>Раздел 2.1.2.3 строка 27 графа 44 &gt;= Раздел 2.1.2.3 сумма строк 28 + 29 графа 44</t>
  </si>
  <si>
    <t>Раздел 2.1.2.3 строка 27 графа 45 &gt;= Раздел 2.1.2.3 сумма строк 28 + 29 графа 45</t>
  </si>
  <si>
    <t>Раздел 2.1.2.3 строка 27 графа 46 &gt;= Раздел 2.1.2.3 сумма строк 28 + 29 графа 46</t>
  </si>
  <si>
    <t>Раздел 2.1.2.3 строка 27 графа 47 &gt;= Раздел 2.1.2.3 сумма строк 28 + 29 графа 47</t>
  </si>
  <si>
    <t>Раздел 2.2.1 строка 02 графа 04 &gt;= Раздел 2.2.1 сумма строк 03 + 04 + 05 + 06 + 07 + 08 + 09 + 10 + 11 + 12 + 13 + 14 графа 04</t>
  </si>
  <si>
    <t>Раздел 2.2.1 строка 02 графа 05 &gt;= Раздел 2.2.1 сумма строк 03 + 04 + 05 + 06 + 07 + 08 + 09 + 10 + 11 + 12 + 13 + 14 графа 05</t>
  </si>
  <si>
    <t>Раздел 2.2.1 строка 02 графа 06 &gt;= Раздел 2.2.1 сумма строк 03 + 04 + 05 + 06 + 07 + 08 + 09 + 10 + 11 + 12 + 13 + 14 графа 06</t>
  </si>
  <si>
    <t>Раздел 2.2.1 строка 02 графа 07 &gt;= Раздел 2.2.1 сумма строк 03 + 04 + 05 + 06 + 07 + 08 + 09 + 10 + 11 + 12 + 13 + 14 графа 07</t>
  </si>
  <si>
    <t>Раздел 2.2.1 строка 02 графа 08 &gt;= Раздел 2.2.1 сумма строк 03 + 04 + 05 + 06 + 07 + 08 + 09 + 10 + 11 + 12 + 13 + 14 графа 08</t>
  </si>
  <si>
    <t>Раздел 2.2.1 строка 02 графа 09 &gt;= Раздел 2.2.1 сумма строк 03 + 04 + 05 + 06 + 07 + 08 + 09 + 10 + 11 + 12 + 13 + 14 графа 09</t>
  </si>
  <si>
    <t>Раздел 2.2.1 строка 02 графа 10 &gt;= Раздел 2.2.1 сумма строк 03 + 04 + 05 + 06 + 07 + 08 + 09 + 10 + 11 + 12 + 13 + 14 графа 10</t>
  </si>
  <si>
    <t>Раздел 2.2.1 строка 02 графа 11 &gt;= Раздел 2.2.1 сумма строк 03 + 04 + 05 + 06 + 07 + 08 + 09 + 10 + 11 + 12 + 13 + 14 графа 11</t>
  </si>
  <si>
    <t>Раздел 2.2.1 строка 02 графа 12 &gt;= Раздел 2.2.1 сумма строк 03 + 04 + 05 + 06 + 07 + 08 + 09 + 10 + 11 + 12 + 13 + 14 графа 12</t>
  </si>
  <si>
    <t>Раздел 2.2.1 строка 02 графа 13 &gt;= Раздел 2.2.1 сумма строк 03 + 04 + 05 + 06 + 07 + 08 + 09 + 10 + 11 + 12 + 13 + 14 графа 13</t>
  </si>
  <si>
    <t>Раздел 2.2.1 строка 02 графа 14 &gt;= Раздел 2.2.1 сумма строк 03 + 04 + 05 + 06 + 07 + 08 + 09 + 10 + 11 + 12 + 13 + 14 графа 14</t>
  </si>
  <si>
    <t>Раздел 2.2.1 строка 02 графа 15 &gt;= Раздел 2.2.1 сумма строк 03 + 04 + 05 + 06 + 07 + 08 + 09 + 10 + 11 + 12 + 13 + 14 графа 15</t>
  </si>
  <si>
    <t>Раздел 2.2.1 строка 02 графа 16 &gt;= Раздел 2.2.1 сумма строк 03 + 04 + 05 + 06 + 07 + 08 + 09 + 10 + 11 + 12 + 13 + 14 графа 16</t>
  </si>
  <si>
    <t>Раздел 2.2.2 строка 02 графа 04 &gt;= Раздел 2.2.2 сумма строк 03 + 04 + 05 + 06 + 07 + 08 + 09 + 10 + 11 + 12 + 13 + 14 графа 04</t>
  </si>
  <si>
    <t>Раздел 2.2.2 строка 02 графа 05 &gt;= Раздел 2.2.2 сумма строк 03 + 04 + 05 + 06 + 07 + 08 + 09 + 10 + 11 + 12 + 13 + 14 графа 05</t>
  </si>
  <si>
    <t>Раздел 2.2.2 строка 02 графа 06 &gt;= Раздел 2.2.2 сумма строк 03 + 04 + 05 + 06 + 07 + 08 + 09 + 10 + 11 + 12 + 13 + 14 графа 06</t>
  </si>
  <si>
    <t>Раздел 2.2.2 строка 02 графа 07 &gt;= Раздел 2.2.2 сумма строк 03 + 04 + 05 + 06 + 07 + 08 + 09 + 10 + 11 + 12 + 13 + 14 графа 07</t>
  </si>
  <si>
    <t>Раздел 2.2.2 строка 02 графа 08 &gt;= Раздел 2.2.2 сумма строк 03 + 04 + 05 + 06 + 07 + 08 + 09 + 10 + 11 + 12 + 13 + 14 графа 08</t>
  </si>
  <si>
    <t>Раздел 2.2.2 строка 02 графа 09 &gt;= Раздел 2.2.2 сумма строк 03 + 04 + 05 + 06 + 07 + 08 + 09 + 10 + 11 + 12 + 13 + 14 графа 09</t>
  </si>
  <si>
    <t>Раздел 2.2.2 строка 02 графа 10 &gt;= Раздел 2.2.2 сумма строк 03 + 04 + 05 + 06 + 07 + 08 + 09 + 10 + 11 + 12 + 13 + 14 графа 10</t>
  </si>
  <si>
    <t>Раздел 2.2.2 строка 02 графа 11 &gt;= Раздел 2.2.2 сумма строк 03 + 04 + 05 + 06 + 07 + 08 + 09 + 10 + 11 + 12 + 13 + 14 графа 11</t>
  </si>
  <si>
    <t>Раздел 2.2.2 строка 02 графа 12 &gt;= Раздел 2.2.2 сумма строк 03 + 04 + 05 + 06 + 07 + 08 + 09 + 10 + 11 + 12 + 13 + 14 графа 12</t>
  </si>
  <si>
    <t>Раздел 2.15.3 строка 163 графа 11 = Раздел 2.15.3 строка 163 сумма граф 12 + 13 + 14 + 15</t>
  </si>
  <si>
    <t>Раздел 2.15.3 строка 164 графа 11 = Раздел 2.15.3 строка 164 сумма граф 12 + 13 + 14 + 15</t>
  </si>
  <si>
    <t>Раздел 2.15.3 строка 165 графа 11 = Раздел 2.15.3 строка 165 сумма граф 12 + 13 + 14 + 15</t>
  </si>
  <si>
    <t>Раздел 2.15.3 строка 166 графа 11 = Раздел 2.15.3 строка 166 сумма граф 12 + 13 + 14 + 15</t>
  </si>
  <si>
    <t>Раздел 2.15.3 строка 167 графа 11 = Раздел 2.15.3 строка 167 сумма граф 12 + 13 + 14 + 15</t>
  </si>
  <si>
    <t>Раздел 2.15.1 строка 28 графа 11 = Раздел 2.15.1 строка 28 сумма граф 12 + 13 + 14 + 15</t>
  </si>
  <si>
    <t>Раздел 2.15.1 строка 29 графа 11 = Раздел 2.15.1 строка 29 сумма граф 12 + 13 + 14 + 15</t>
  </si>
  <si>
    <t>Раздел 2.15.1 строка 30 графа 11 = Раздел 2.15.1 строка 30 сумма граф 12 + 13 + 14 + 15</t>
  </si>
  <si>
    <t>Раздел 2.15.1 строка 31 графа 11 = Раздел 2.15.1 строка 31 сумма граф 12 + 13 + 14 + 15</t>
  </si>
  <si>
    <t>Раздел 2.15.1 строка 32 графа 11 = Раздел 2.15.1 строка 32 сумма граф 12 + 13 + 14 + 15</t>
  </si>
  <si>
    <t>Раздел 2.15.1 строка 33 графа 11 = Раздел 2.15.1 строка 33 сумма граф 12 + 13 + 14 + 15</t>
  </si>
  <si>
    <t>Раздел 2.15.1 строка 34 графа 11 = Раздел 2.15.1 строка 34 сумма граф 12 + 13 + 14 + 15</t>
  </si>
  <si>
    <t>Раздел 2.15.1 строка 35 графа 11 = Раздел 2.15.1 строка 35 сумма граф 12 + 13 + 14 + 15</t>
  </si>
  <si>
    <t>Раздел 2.15.1 строка 36 графа 11 = Раздел 2.15.1 строка 36 сумма граф 12 + 13 + 14 + 15</t>
  </si>
  <si>
    <t>Раздел 2.15.1 строка 37 графа 11 = Раздел 2.15.1 строка 37 сумма граф 12 + 13 + 14 + 15</t>
  </si>
  <si>
    <t>Раздел 2.15.1 строка 38 графа 11 = Раздел 2.15.1 строка 38 сумма граф 12 + 13 + 14 + 15</t>
  </si>
  <si>
    <t>Раздел 2.15.1 строка 39 графа 11 = Раздел 2.15.1 строка 39 сумма граф 12 + 13 + 14 + 15</t>
  </si>
  <si>
    <t>Раздел 2.15.1 строка 40 графа 11 = Раздел 2.15.1 строка 40 сумма граф 12 + 13 + 14 + 15</t>
  </si>
  <si>
    <t>Раздел 2.15.1 строка 41 графа 11 = Раздел 2.15.1 строка 41 сумма граф 12 + 13 + 14 + 15</t>
  </si>
  <si>
    <t>Раздел 2.2.3 строка 02 графа 14 &gt;= Раздел 2.2.3 сумма строк 03 + 04 + 05 + 06 + 07 + 08 + 09 + 10 + 11 + 12 + 13 + 14 графа 14</t>
  </si>
  <si>
    <t>Раздел 2.2.3 строка 02 графа 15 &gt;= Раздел 2.2.3 сумма строк 03 + 04 + 05 + 06 + 07 + 08 + 09 + 10 + 11 + 12 + 13 + 14 графа 15</t>
  </si>
  <si>
    <t>Раздел 2.2.3 строка 02 графа 16 &gt;= Раздел 2.2.3 сумма строк 03 + 04 + 05 + 06 + 07 + 08 + 09 + 10 + 11 + 12 + 13 + 14 графа 16</t>
  </si>
  <si>
    <t>Раздел 2.3.1 строка 01 графа 04 &gt;= Раздел 2.3.1 строка 02 графа 04</t>
  </si>
  <si>
    <t>Раздел 2.1.2.2 строка 24 графа 29 &gt;= Раздел 2.1.2.2 сумма строк 28 + 29 +30 + 31 графа 29</t>
  </si>
  <si>
    <t>Раздел 2.1.2.2 строка 24 графа 30 &gt;= Раздел 2.1.2.2 сумма строк 28 + 29 +30 + 31 графа 30</t>
  </si>
  <si>
    <t>Раздел 2.1.2.2 строка 24 графа 31 &gt;= Раздел 2.1.2.2 сумма строк 28 + 29 +30 + 31 графа 31</t>
  </si>
  <si>
    <t>Раздел 2.1.2.2 строка 24 графа 32 &gt;= Раздел 2.1.2.2 сумма строк 28 + 29 +30 + 31 графа 32</t>
  </si>
  <si>
    <t>Раздел 2.1.2.2 строка 24 графа 33 &gt;= Раздел 2.1.2.2 сумма строк 28 + 29 +30 + 31 графа 33</t>
  </si>
  <si>
    <t>Раздел 2.1.2.2 строка 24 графа 34 &gt;= Раздел 2.1.2.2 сумма строк 28 + 29 +30 + 31 графа 34</t>
  </si>
  <si>
    <t>Раздел 2.1.2.2 строка 24 графа 35 &gt;= Раздел 2.1.2.2 сумма строк 28 + 29 +30 + 31 графа 35</t>
  </si>
  <si>
    <t>Раздел 2.1.2.2 строка 24 графа 36 &gt;= Раздел 2.1.2.2 сумма строк 28 + 29 +30 + 31 графа 36</t>
  </si>
  <si>
    <t>Раздел 2.1.2.2 строка 24 графа 37 &gt;= Раздел 2.1.2.2 сумма строк 28 + 29 +30 + 31 графа 37</t>
  </si>
  <si>
    <t>Раздел 2.1.2.2 строка 24 графа 38 &gt;= Раздел 2.1.2.2 сумма строк 28 + 29 +30 + 31 графа 38</t>
  </si>
  <si>
    <t>Раздел 2.1.2.2 строка 24 графа 39 &gt;= Раздел 2.1.2.2 сумма строк 28 + 29 +30 + 31 графа 39</t>
  </si>
  <si>
    <t>Раздел 2.1.2.2 строка 24 графа 40 &gt;= Раздел 2.1.2.2 сумма строк 28 + 29 +30 + 31 графа 40</t>
  </si>
  <si>
    <t>Раздел 2.1.2.2 строка 24 графа 41 &gt;= Раздел 2.1.2.2 сумма строк 28 + 29 +30 + 31 графа 41</t>
  </si>
  <si>
    <t>Раздел 2.1.2.2 строка 24 графа 42 &gt;= Раздел 2.1.2.2 сумма строк 28 + 29 +30 + 31 графа 42</t>
  </si>
  <si>
    <t>Раздел 2.1.2.2 строка 24 графа 43 &gt;= Раздел 2.1.2.2 сумма строк 28 + 29 +30 + 31 графа 43</t>
  </si>
  <si>
    <t>Раздел 2.1.2.2 строка 24 графа 44 &gt;= Раздел 2.1.2.2 сумма строк 28 + 29 +30 + 31 графа 44</t>
  </si>
  <si>
    <t>Раздел 2.3.1 строка 01 графа 06 &gt;= Раздел 2.3.1 строка 04 графа 06</t>
  </si>
  <si>
    <t>Раздел 2.3.1 строка 01 графа 07 &gt;= Раздел 2.3.1 строка 04 графа 07</t>
  </si>
  <si>
    <t>Раздел 2.1.2.2 строка 27 графа 05 &gt;= Раздел 2.1.2.2 сумма строк 28 + 29 графа 05</t>
  </si>
  <si>
    <t>Раздел 2.1.2.2 строка 27 графа 06 &gt;= Раздел 2.1.2.2 сумма строк 28 + 29 графа 06</t>
  </si>
  <si>
    <t>Раздел 2.1.2.2 строка 27 графа 07 &gt;= Раздел 2.1.2.2 сумма строк 28 + 29 графа 07</t>
  </si>
  <si>
    <t>Раздел 2.1.2.2 строка 27 графа 08 &gt;= Раздел 2.1.2.2 сумма строк 28 + 29 графа 08</t>
  </si>
  <si>
    <t>Раздел 2.1.2.2 строка 27 графа 09 &gt;= Раздел 2.1.2.2 сумма строк 28 + 29 графа 09</t>
  </si>
  <si>
    <t>Раздел 2.1.2.2 строка 27 графа 10 &gt;= Раздел 2.1.2.2 сумма строк 28 + 29 графа 10</t>
  </si>
  <si>
    <t>Раздел 2.1.2.2 строка 27 графа 11 &gt;= Раздел 2.1.2.2 сумма строк 28 + 29 графа 11</t>
  </si>
  <si>
    <t>Раздел 2.1.2.2 строка 27 графа 12 &gt;= Раздел 2.1.2.2 сумма строк 28 + 29 графа 12</t>
  </si>
  <si>
    <t>Раздел 2.1.2.2 строка 27 графа 13 &gt;= Раздел 2.1.2.2 сумма строк 28 + 29 графа 13</t>
  </si>
  <si>
    <t>Раздел 2.1.2.2 строка 27 графа 14 &gt;= Раздел 2.1.2.2 сумма строк 28 + 29 графа 14</t>
  </si>
  <si>
    <t>Раздел 2.1.2.2 строка 27 графа 15 &gt;= Раздел 2.1.2.2 сумма строк 28 + 29 графа 15</t>
  </si>
  <si>
    <t>Раздел 2.3.1 строка 01 графа 14 &gt;= Раздел 2.3.1 строка 07 графа 14</t>
  </si>
  <si>
    <t>Раздел 2.3.1 строка 04 графа 04 &gt;= Раздел 2.3.1 строка 08 графа 04</t>
  </si>
  <si>
    <t>Раздел 2.3.1 строка 04 графа 05 &gt;= Раздел 2.3.1 строка 08 графа 05</t>
  </si>
  <si>
    <t>Раздел 2.3.1 строка 04 графа 06 &gt;= Раздел 2.3.1 строка 08 графа 06</t>
  </si>
  <si>
    <t>Раздел 2.15.1 строка 101 графа 11 = Раздел 2.15.1 строка 101 сумма граф 12 + 13 + 14 + 15</t>
  </si>
  <si>
    <t>Раздел 2.15.1 строка 102 графа 11 = Раздел 2.15.1 строка 102 сумма граф 12 + 13 + 14 + 15</t>
  </si>
  <si>
    <t>Раздел 2.15.1 строка 103 графа 11 = Раздел 2.15.1 строка 103 сумма граф 12 + 13 + 14 + 15</t>
  </si>
  <si>
    <t>Раздел 2.15.1 строка 104 графа 11 = Раздел 2.15.1 строка 104 сумма граф 12 + 13 + 14 + 15</t>
  </si>
  <si>
    <t>Раздел 2.15.1 строка 105 графа 11 = Раздел 2.15.1 строка 105 сумма граф 12 + 13 + 14 + 15</t>
  </si>
  <si>
    <t>Раздел 2.15.1 строка 106 графа 11 = Раздел 2.15.1 строка 106 сумма граф 12 + 13 + 14 + 15</t>
  </si>
  <si>
    <t>Раздел 2.15.1 строка 107 графа 11 = Раздел 2.15.1 строка 107 сумма граф 12 + 13 + 14 + 15</t>
  </si>
  <si>
    <t>Раздел 2.15.1 строка 108 графа 11 = Раздел 2.15.1 строка 108 сумма граф 12 + 13 + 14 + 15</t>
  </si>
  <si>
    <t>Раздел 2.15.1 строка 109 графа 11 = Раздел 2.15.1 строка 109 сумма граф 12 + 13 + 14 + 15</t>
  </si>
  <si>
    <t>Раздел 2.15.1 строка 110 графа 11 = Раздел 2.15.1 строка 110 сумма граф 12 + 13 + 14 + 15</t>
  </si>
  <si>
    <t>Раздел 2.15.1 строка 111 графа 11 = Раздел 2.15.1 строка 111 сумма граф 12 + 13 + 14 + 15</t>
  </si>
  <si>
    <t>Раздел 2.15.1 строка 112 графа 11 = Раздел 2.15.1 строка 112 сумма граф 12 + 13 + 14 + 15</t>
  </si>
  <si>
    <t>Раздел 2.15.1 строка 113 графа 11 = Раздел 2.15.1 строка 113 сумма граф 12 + 13 + 14 + 15</t>
  </si>
  <si>
    <t>Раздел 2.15.1 строка 114 графа 11 = Раздел 2.15.1 строка 114 сумма граф 12 + 13 + 14 + 15</t>
  </si>
  <si>
    <t>Раздел 2.15.1 строка 115 графа 11 = Раздел 2.15.1 строка 115 сумма граф 12 + 13 + 14 + 15</t>
  </si>
  <si>
    <t>Раздел 2.15.1 строка 116 графа 11 = Раздел 2.15.1 строка 116 сумма граф 12 + 13 + 14 + 15</t>
  </si>
  <si>
    <t>Раздел 2.15.1 строка 117 графа 11 = Раздел 2.15.1 строка 117 сумма граф 12 + 13 + 14 + 15</t>
  </si>
  <si>
    <t>Раздел 2.15.1 строка 118 графа 11 = Раздел 2.15.1 строка 118 сумма граф 12 + 13 + 14 + 15</t>
  </si>
  <si>
    <t>Раздел 2.15.1 строка 119 графа 11 = Раздел 2.15.1 строка 119 сумма граф 12 + 13 + 14 + 15</t>
  </si>
  <si>
    <t>Раздел 2.15.1 строка 120 графа 11 = Раздел 2.15.1 строка 120 сумма граф 12 + 13 + 14 + 15</t>
  </si>
  <si>
    <t>Раздел 2.15.1 строка 121 графа 11 = Раздел 2.15.1 строка 121 сумма граф 12 + 13 + 14 + 15</t>
  </si>
  <si>
    <t>Раздел 2.15.1 строка 122 графа 11 = Раздел 2.15.1 строка 122 сумма граф 12 + 13 + 14 + 15</t>
  </si>
  <si>
    <t>Раздел 2.15.1 строка 123 графа 11 = Раздел 2.15.1 строка 123 сумма граф 12 + 13 + 14 + 15</t>
  </si>
  <si>
    <t>Раздел 2.15.1 строка 124 графа 11 = Раздел 2.15.1 строка 124 сумма граф 12 + 13 + 14 + 15</t>
  </si>
  <si>
    <t>Раздел 2.15.1 строка 125 графа 11 = Раздел 2.15.1 строка 125 сумма граф 12 + 13 + 14 + 15</t>
  </si>
  <si>
    <t>Раздел 2.15.1 строка 126 графа 11 = Раздел 2.15.1 строка 126 сумма граф 12 + 13 + 14 + 15</t>
  </si>
  <si>
    <t>Раздел 2.15.1 строка 127 графа 11 = Раздел 2.15.1 строка 127 сумма граф 12 + 13 + 14 + 15</t>
  </si>
  <si>
    <t>Раздел 2.15.1 строка 128 графа 11 = Раздел 2.15.1 строка 128 сумма граф 12 + 13 + 14 + 15</t>
  </si>
  <si>
    <t>Раздел 2.15.1 строка 129 графа 11 = Раздел 2.15.1 строка 129 сумма граф 12 + 13 + 14 + 15</t>
  </si>
  <si>
    <t>Раздел 2.15.1 строка 130 графа 11 = Раздел 2.15.1 строка 130 сумма граф 12 + 13 + 14 + 15</t>
  </si>
  <si>
    <t>Раздел 2.15.1 строка 131 графа 11 = Раздел 2.15.1 строка 131 сумма граф 12 + 13 + 14 + 15</t>
  </si>
  <si>
    <t>Раздел 2.15.1 строка 132 графа 11 = Раздел 2.15.1 строка 132 сумма граф 12 + 13 + 14 + 15</t>
  </si>
  <si>
    <t>Раздел 2.3.1 строка 05 графа 07 &gt;= Раздел 2.3.1 строка 09 графа 07</t>
  </si>
  <si>
    <t>Раздел 2.3.1 строка 05 графа 08 &gt;= Раздел 2.3.1 строка 09 графа 08</t>
  </si>
  <si>
    <t>Раздел 2.3.1 строка 05 графа 09 &gt;= Раздел 2.3.1 строка 09 графа 09</t>
  </si>
  <si>
    <t>Раздел 2.3.1 строка 05 графа 10 &gt;= Раздел 2.3.1 строка 09 графа 10</t>
  </si>
  <si>
    <t>Раздел 2.3.1 строка 05 графа 11 &gt;= Раздел 2.3.1 строка 09 графа 11</t>
  </si>
  <si>
    <t>Раздел 2.3.1 строка 05 графа 12 &gt;= Раздел 2.3.1 строка 09 графа 12</t>
  </si>
  <si>
    <t>Раздел 2.3.1 строка 05 графа 13 &gt;= Раздел 2.3.1 строка 09 графа 13</t>
  </si>
  <si>
    <t>Раздел 2.3.1 строка 05 графа 14 &gt;= Раздел 2.3.1 строка 09 графа 14</t>
  </si>
  <si>
    <t>Раздел 2.3.2 строка 01 графа 04 &gt;= Раздел 2.3.2 строка 02 графа 04</t>
  </si>
  <si>
    <t>Раздел 2.3.2 строка 01 графа 05 &gt;= Раздел 2.3.2 строка 02 графа 05</t>
  </si>
  <si>
    <t>Раздел 2.3.2 строка 01 графа 06 &gt;= Раздел 2.3.2 строка 02 графа 06</t>
  </si>
  <si>
    <t>Раздел 2.3.2 строка 01 графа 07 &gt;= Раздел 2.3.2 строка 02 графа 07</t>
  </si>
  <si>
    <t>Раздел 2.3.2 строка 01 графа 08 &gt;= Раздел 2.3.2 строка 02 графа 08</t>
  </si>
  <si>
    <t>Раздел 2.3.2 строка 01 графа 09 &gt;= Раздел 2.3.2 строка 02 графа 09</t>
  </si>
  <si>
    <t>Раздел 2.3.2 строка 01 графа 10 &gt;= Раздел 2.3.2 строка 02 графа 10</t>
  </si>
  <si>
    <t>Раздел 2.3.2 строка 01 графа 11 &gt;= Раздел 2.3.2 строка 02 графа 11</t>
  </si>
  <si>
    <t>Раздел 2.3.2 строка 01 графа 12 &gt;= Раздел 2.3.2 строка 02 графа 12</t>
  </si>
  <si>
    <t>Раздел 2.3.2 строка 01 графа 13 &gt;= Раздел 2.3.2 строка 02 графа 13</t>
  </si>
  <si>
    <t>Раздел 2.3.2 строка 01 графа 14 &gt;= Раздел 2.3.2 строка 02 графа 14</t>
  </si>
  <si>
    <t>Раздел 2.3.2 строка 01 графа 04 &gt;= Раздел 2.3.2 строка 03 графа 04</t>
  </si>
  <si>
    <t>Раздел 2.3.2 строка 01 графа 05 &gt;= Раздел 2.3.2 строка 03 графа 05</t>
  </si>
  <si>
    <t>Раздел 2.3.2 строка 01 графа 06 &gt;= Раздел 2.3.2 строка 03 графа 06</t>
  </si>
  <si>
    <t>Раздел 2.3.2 строка 01 графа 07 &gt;= Раздел 2.3.2 строка 03 графа 07</t>
  </si>
  <si>
    <t>Раздел 2.3.2 строка 01 графа 08 &gt;= Раздел 2.3.2 строка 03 графа 08</t>
  </si>
  <si>
    <t>Раздел 2.3.2 строка 01 графа 09 &gt;= Раздел 2.3.2 строка 03 графа 09</t>
  </si>
  <si>
    <t>Раздел 2.3.2 строка 01 графа 10 &gt;= Раздел 2.3.2 строка 03 графа 10</t>
  </si>
  <si>
    <t>Раздел 2.3.2 строка 01 графа 11 &gt;= Раздел 2.3.2 строка 03 графа 11</t>
  </si>
  <si>
    <t>Раздел 2.3.2 строка 01 графа 12 &gt;= Раздел 2.3.2 строка 03 графа 12</t>
  </si>
  <si>
    <t>Раздел 2.3.2 строка 01 графа 13 &gt;= Раздел 2.3.2 строка 03 графа 13</t>
  </si>
  <si>
    <t>Раздел 2.3.2 строка 01 графа 14 &gt;= Раздел 2.3.2 строка 03 графа 14</t>
  </si>
  <si>
    <t>Раздел 2.3.2 строка 01 графа 04 &gt;= Раздел 2.3.2 строка 04 графа 04</t>
  </si>
  <si>
    <t>Раздел 2.3.2 строка 01 графа 05 &gt;= Раздел 2.3.2 строка 04 графа 05</t>
  </si>
  <si>
    <t>Раздел 2.3.2 строка 01 графа 06 &gt;= Раздел 2.3.2 строка 04 графа 06</t>
  </si>
  <si>
    <t>Раздел 2.3.2 строка 01 графа 07 &gt;= Раздел 2.3.2 строка 04 графа 07</t>
  </si>
  <si>
    <t>Раздел 2.3.2 строка 01 графа 08 &gt;= Раздел 2.3.2 строка 04 графа 08</t>
  </si>
  <si>
    <t>Раздел 2.3.2 строка 01 графа 09 &gt;= Раздел 2.3.2 строка 04 графа 09</t>
  </si>
  <si>
    <t>Раздел 2.3.2 строка 01 графа 10 &gt;= Раздел 2.3.2 строка 04 графа 10</t>
  </si>
  <si>
    <t>Раздел 2.3.2 строка 01 графа 11 &gt;= Раздел 2.3.2 строка 04 графа 11</t>
  </si>
  <si>
    <t>Раздел 2.3.2 строка 01 графа 12 &gt;= Раздел 2.3.2 строка 04 графа 12</t>
  </si>
  <si>
    <t>Раздел 2.3.2 строка 01 графа 13 &gt;= Раздел 2.3.2 строка 04 графа 13</t>
  </si>
  <si>
    <t>Раздел 2.3.2 строка 01 графа 14 &gt;= Раздел 2.3.2 строка 04 графа 14</t>
  </si>
  <si>
    <t>Раздел 2.3.2 строка 01 графа 04 &gt;= Раздел 2.3.2 строка 05 графа 04</t>
  </si>
  <si>
    <t>Раздел 2.3.2 строка 01 графа 05 &gt;= Раздел 2.3.2 строка 05 графа 05</t>
  </si>
  <si>
    <t>Раздел 2.3.2 строка 01 графа 06 &gt;= Раздел 2.3.2 строка 05 графа 06</t>
  </si>
  <si>
    <t>Раздел 2.3.2 строка 01 графа 07 &gt;= Раздел 2.3.2 строка 05 графа 07</t>
  </si>
  <si>
    <t>Раздел 2.3.2 строка 01 графа 08 &gt;= Раздел 2.3.2 строка 05 графа 08</t>
  </si>
  <si>
    <t>Раздел 2.3.2 строка 01 графа 09 &gt;= Раздел 2.3.2 строка 05 графа 09</t>
  </si>
  <si>
    <t>Раздел 2.3.2 строка 01 графа 10 &gt;= Раздел 2.3.2 строка 05 графа 10</t>
  </si>
  <si>
    <t>Раздел 2.3.2 строка 01 графа 11 &gt;= Раздел 2.3.2 строка 05 графа 11</t>
  </si>
  <si>
    <t>Раздел 2.3.2 строка 01 графа 12 &gt;= Раздел 2.3.2 строка 05 графа 12</t>
  </si>
  <si>
    <t>Раздел 2.3.2 строка 01 графа 13 &gt;= Раздел 2.3.2 строка 05 графа 13</t>
  </si>
  <si>
    <t>Раздел 2.3.2 строка 01 графа 14 &gt;= Раздел 2.3.2 строка 05 графа 14</t>
  </si>
  <si>
    <t>Раздел 2.3.2 строка 01 графа 04 &gt;= Раздел 2.3.2 строка 06 графа 04</t>
  </si>
  <si>
    <t>Раздел 2.3.2 строка 01 графа 05 &gt;= Раздел 2.3.2 строка 06 графа 05</t>
  </si>
  <si>
    <t>Раздел 2.15.1 строка 154 графа 11 = Раздел 2.15.1 строка 154 сумма граф 12 + 13 + 14 + 15</t>
  </si>
  <si>
    <t>Раздел 2.3.2 строка 01 графа 06 &gt;= Раздел 2.3.2 строка 06 графа 06</t>
  </si>
  <si>
    <t>Раздел 2.3.2 строка 01 графа 07 &gt;= Раздел 2.3.2 строка 06 графа 07</t>
  </si>
  <si>
    <t>Раздел 2.3.2 строка 01 графа 08 &gt;= Раздел 2.3.2 строка 06 графа 08</t>
  </si>
  <si>
    <t>Раздел 2.3.2 строка 01 графа 09 &gt;= Раздел 2.3.2 строка 06 графа 09</t>
  </si>
  <si>
    <t>Раздел 2.3.2 строка 01 графа 10 &gt;= Раздел 2.3.2 строка 06 графа 10</t>
  </si>
  <si>
    <t>Раздел 2.3.2 строка 01 графа 11 &gt;= Раздел 2.3.2 строка 06 графа 11</t>
  </si>
  <si>
    <t>Раздел 2.3.2 строка 01 графа 12 &gt;= Раздел 2.3.2 строка 06 графа 12</t>
  </si>
  <si>
    <t>Раздел 2.3.2 строка 01 графа 13 &gt;= Раздел 2.3.2 строка 06 графа 13</t>
  </si>
  <si>
    <t>Раздел 2.3.2 строка 01 графа 14 &gt;= Раздел 2.3.2 строка 06 графа 14</t>
  </si>
  <si>
    <t>Раздел 2.3.2 строка 01 графа 04 &gt;= Раздел 2.3.2 строка 07 графа 04</t>
  </si>
  <si>
    <t>Раздел 2.3.2 строка 01 графа 05 &gt;= Раздел 2.3.2 строка 07 графа 05</t>
  </si>
  <si>
    <t>Раздел 2.3.2 строка 01 графа 06 &gt;= Раздел 2.3.2 строка 07 графа 06</t>
  </si>
  <si>
    <t>Раздел 2.3.2 строка 01 графа 07 &gt;= Раздел 2.3.2 строка 07 графа 07</t>
  </si>
  <si>
    <t>Раздел 2.3.2 строка 01 графа 08 &gt;= Раздел 2.3.2 строка 07 графа 08</t>
  </si>
  <si>
    <t>Раздел 2.3.2 строка 01 графа 09 &gt;= Раздел 2.3.2 строка 07 графа 09</t>
  </si>
  <si>
    <t>Раздел 2.3.2 строка 01 графа 10 &gt;= Раздел 2.3.2 строка 07 графа 10</t>
  </si>
  <si>
    <t>Раздел 2.3.2 строка 01 графа 11 &gt;= Раздел 2.3.2 строка 07 графа 11</t>
  </si>
  <si>
    <t>Раздел 2.3.2 строка 01 графа 12 &gt;= Раздел 2.3.2 строка 07 графа 12</t>
  </si>
  <si>
    <t>Раздел 2.1.2.3 строка 24 графа 05 = Раздел 2.1.2.3 сумма строк 02 + 04 + 06 + 07 + 09 + 10 + 12 + 14 + 16 + 18 + 20 + 22 графа  05</t>
  </si>
  <si>
    <t>Раздел 2.1.2.1 строка 24 графа 24 &gt;= Раздел 2.1.2.1 строка 26 графа 24</t>
  </si>
  <si>
    <t>Раздел 2.1.2.1 строка 24 графа 25 &gt;= Раздел 2.1.2.1 строка 26 графа 25</t>
  </si>
  <si>
    <t>Раздел 2.1.2.1 строка 24 графа 26 &gt;= Раздел 2.1.2.1 строка 26 графа 26</t>
  </si>
  <si>
    <t>Раздел 2.1.2.1 строка 24 графа 27 &gt;= Раздел 2.1.2.1 строка 26 графа 27</t>
  </si>
  <si>
    <t>Раздел 2.1.2.1 строка 24 графа 28 &gt;= Раздел 2.1.2.1 строка 26 графа 28</t>
  </si>
  <si>
    <t>Раздел 2.1.2.1 строка 24 графа 29 &gt;= Раздел 2.1.2.1 строка 26 графа 29</t>
  </si>
  <si>
    <t>Раздел 2.1.2.1 строка 24 графа 30 &gt;= Раздел 2.1.2.1 строка 26 графа 30</t>
  </si>
  <si>
    <t>Раздел 2.1.2.1 строка 24 графа 31 &gt;= Раздел 2.1.2.1 строка 26 графа 31</t>
  </si>
  <si>
    <t>Раздел 2.1.2.1 строка 24 графа 32 &gt;= Раздел 2.1.2.1 строка 26 графа 32</t>
  </si>
  <si>
    <t>Раздел 2.1.2.1 строка 24 графа 33 &gt;= Раздел 2.1.2.1 строка 26 графа 33</t>
  </si>
  <si>
    <t>Раздел 2.1.2.1 строка 24 графа 34 &gt;= Раздел 2.1.2.1 строка 26 графа 34</t>
  </si>
  <si>
    <t>Раздел 2.1.2.1 строка 24 графа 35 &gt;= Раздел 2.1.2.1 строка 26 графа 35</t>
  </si>
  <si>
    <t>Раздел 2.1.2.1 строка 24 графа 36 &gt;= Раздел 2.1.2.1 строка 26 графа 36</t>
  </si>
  <si>
    <t>Раздел 2.1.2.1 строка 24 графа 37 &gt;= Раздел 2.1.2.1 строка 26 графа 37</t>
  </si>
  <si>
    <t>Раздел 2.1.2.1 строка 24 графа 38 &gt;= Раздел 2.1.2.1 строка 26 графа 38</t>
  </si>
  <si>
    <t>Раздел 2.1.2.1 строка 24 графа 39 &gt;= Раздел 2.1.2.1 строка 26 графа 39</t>
  </si>
  <si>
    <t>Раздел 2.1.2.1 строка 24 графа 40 &gt;= Раздел 2.1.2.1 строка 26 графа 40</t>
  </si>
  <si>
    <t>Раздел 2.1.2.1 строка 24 графа 41 &gt;= Раздел 2.1.2.1 строка 26 графа 41</t>
  </si>
  <si>
    <t>Раздел 2.1.2.1 строка 24 графа 42 &gt;= Раздел 2.1.2.1 строка 26 графа 42</t>
  </si>
  <si>
    <t>Раздел 2.1.2.1 строка 24 графа 43 &gt;= Раздел 2.1.2.1 строка 26 графа 43</t>
  </si>
  <si>
    <t>Раздел 2.1.2.1 строка 24 графа 44 &gt;= Раздел 2.1.2.1 строка 26 графа 44</t>
  </si>
  <si>
    <t>Раздел 2.1.2.1 строка 24 графа 45 &gt;= Раздел 2.1.2.1 строка 26 графа 45</t>
  </si>
  <si>
    <t>Раздел 2.1.2.1 строка 24 графа 46 &gt;= Раздел 2.1.2.1 строка 26 графа 46</t>
  </si>
  <si>
    <t>Раздел 2.1.2.1 строка 24 графа 47 &gt;= Раздел 2.1.2.1 строка 26 графа 47</t>
  </si>
  <si>
    <t>Раздел 2.1.2.1 строка 24 графа 04 &gt;= Раздел 2.1.2.1 строка 27 графа 04</t>
  </si>
  <si>
    <t>Раздел 2.1.2.1 строка 24 графа 05 &gt;= Раздел 2.1.2.1 строка 27 графа 05</t>
  </si>
  <si>
    <t>Раздел 2.1.2.1 строка 24 графа 06 &gt;= Раздел 2.1.2.1 строка 27 графа 06</t>
  </si>
  <si>
    <t>Раздел 2.1.2.1 строка 24 графа 07 &gt;= Раздел 2.1.2.1 строка 27 графа 07</t>
  </si>
  <si>
    <t>Раздел 2.1.2.1 строка 24 графа 08 &gt;= Раздел 2.1.2.1 строка 27 графа 08</t>
  </si>
  <si>
    <t>Раздел 2.1.2.1 строка 24 графа 09 &gt;= Раздел 2.1.2.1 строка 27 графа 09</t>
  </si>
  <si>
    <t>Раздел 2.1.2.1 строка 24 графа 10 &gt;= Раздел 2.1.2.1 строка 27 графа 10</t>
  </si>
  <si>
    <t>Раздел 2.1.2.1 строка 24 графа 11 &gt;= Раздел 2.1.2.1 строка 27 графа 11</t>
  </si>
  <si>
    <t>Раздел 2.1.2.1 строка 24 графа 12 &gt;= Раздел 2.1.2.1 строка 27 графа 12</t>
  </si>
  <si>
    <t>Раздел 2.1.2.1 строка 24 графа 13 &gt;= Раздел 2.1.2.1 строка 27 графа 13</t>
  </si>
  <si>
    <t>Раздел 2.1.2.1 строка 24 графа 14 &gt;= Раздел 2.1.2.1 строка 27 графа 14</t>
  </si>
  <si>
    <t>Раздел 2.1.2.1 строка 27 графа 31 &gt;= Раздел 2.1.2.1 сумма строк 28 + 29 графа 31</t>
  </si>
  <si>
    <t>Раздел 2.1.2.1 строка 27 графа 32 &gt;= Раздел 2.1.2.1 сумма строк 28 + 29 графа 32</t>
  </si>
  <si>
    <t>Раздел 2.1.2.1 строка 27 графа 33 &gt;= Раздел 2.1.2.1 сумма строк 28 + 29 графа 33</t>
  </si>
  <si>
    <t>Раздел 2.1.2.3 строка 24 графа 27 = Раздел 2.1.2.3 сумма строк 02 + 04 + 06 + 07 + 09 + 10 + 12 + 14 + 16 + 18 + 20 + 22 графа  27</t>
  </si>
  <si>
    <t>Раздел 2.1.2.3 строка 24 графа 28 = Раздел 2.1.2.3 сумма строк 02 + 04 + 06 + 07 + 09 + 10 + 12 + 14 + 16 + 18 + 20 + 22 графа  28</t>
  </si>
  <si>
    <t>Раздел 2.1.2.3 строка 24 графа 29 = Раздел 2.1.2.3 сумма строк 02 + 04 + 06 + 07 + 09 + 10 + 12 + 14 + 16 + 18 + 20 + 22 графа  29</t>
  </si>
  <si>
    <t>Раздел 2.1.2.1 строка 27 графа 37 &gt;= Раздел 2.1.2.1 сумма строк 28 + 29 графа 37</t>
  </si>
  <si>
    <t>Раздел 2.1.2.1 строка 27 графа 38 &gt;= Раздел 2.1.2.1 сумма строк 28 + 29 графа 38</t>
  </si>
  <si>
    <t>Раздел 2.1.2.1 строка 27 графа 39 &gt;= Раздел 2.1.2.1 сумма строк 28 + 29 графа 39</t>
  </si>
  <si>
    <t>Раздел 2.1.2.1 строка 27 графа 40 &gt;= Раздел 2.1.2.1 сумма строк 28 + 29 графа 40</t>
  </si>
  <si>
    <t>Раздел 2.1.2.1 строка 27 графа 41 &gt;= Раздел 2.1.2.1 сумма строк 28 + 29 графа 41</t>
  </si>
  <si>
    <t>Раздел 2.1.2.1 строка 27 графа 42 &gt;= Раздел 2.1.2.1 сумма строк 28 + 29 графа 42</t>
  </si>
  <si>
    <t>Раздел 2.1.2.1 строка 27 графа 43 &gt;= Раздел 2.1.2.1 сумма строк 28 + 29 графа 43</t>
  </si>
  <si>
    <t>Раздел 2.1.2.1 строка 27 графа 44 &gt;= Раздел 2.1.2.1 сумма строк 28 + 29 графа 44</t>
  </si>
  <si>
    <t>Раздел 2.1.2.1 строка 27 графа 45 &gt;= Раздел 2.1.2.1 сумма строк 28 + 29 графа 45</t>
  </si>
  <si>
    <t>Раздел 2.1.2.1 строка 27 графа 46 &gt;= Раздел 2.1.2.1 сумма строк 28 + 29 графа 46</t>
  </si>
  <si>
    <t>Раздел 2.15.2 строка 40 графа 11 = Раздел 2.15.2 строка 40 сумма граф 12 + 13 + 14 + 15</t>
  </si>
  <si>
    <t>Раздел 2.15.2 строка 41 графа 11 = Раздел 2.15.2 строка 41 сумма граф 12 + 13 + 14 + 15</t>
  </si>
  <si>
    <t>Раздел 2.15.2 строка 42 графа 11 = Раздел 2.15.2 строка 42 сумма граф 12 + 13 + 14 + 15</t>
  </si>
  <si>
    <t>Раздел 2.15.2 строка 43 графа 11 = Раздел 2.15.2 строка 43 сумма граф 12 + 13 + 14 + 15</t>
  </si>
  <si>
    <t>Раздел 2.15.2 строка 44 графа 11 = Раздел 2.15.2 строка 44 сумма граф 12 + 13 + 14 + 15</t>
  </si>
  <si>
    <t>Раздел 2.15.2 строка 45 графа 11 = Раздел 2.15.2 строка 45 сумма граф 12 + 13 + 14 + 15</t>
  </si>
  <si>
    <t>Раздел 2.15.2 строка 46 графа 11 = Раздел 2.15.2 строка 46 сумма граф 12 + 13 + 14 + 15</t>
  </si>
  <si>
    <t>Раздел 2.15.2 строка 47 графа 11 = Раздел 2.15.2 строка 47 сумма граф 12 + 13 + 14 + 15</t>
  </si>
  <si>
    <t>Раздел 2.15.2 строка 48 графа 11 = Раздел 2.15.2 строка 48 сумма граф 12 + 13 + 14 + 15</t>
  </si>
  <si>
    <t>Раздел 2.15.2 строка 49 графа 11 = Раздел 2.15.2 строка 49 сумма граф 12 + 13 + 14 + 15</t>
  </si>
  <si>
    <t>Раздел 2.15.2 строка 50 графа 11 = Раздел 2.15.2 строка 50 сумма граф 12 + 13 + 14 + 15</t>
  </si>
  <si>
    <t>Раздел 2.15.2 строка 51 графа 11 = Раздел 2.15.2 строка 51 сумма граф 12 + 13 + 14 + 15</t>
  </si>
  <si>
    <t>Раздел 2.15.2 строка 52 графа 11 = Раздел 2.15.2 строка 52 сумма граф 12 + 13 + 14 + 15</t>
  </si>
  <si>
    <t>Раздел 2.15.2 строка 53 графа 11 = Раздел 2.15.2 строка 53 сумма граф 12 + 13 + 14 + 15</t>
  </si>
  <si>
    <t>Раздел 2.15.2 строка 54 графа 11 = Раздел 2.15.2 строка 54 сумма граф 12 + 13 + 14 + 15</t>
  </si>
  <si>
    <t>Раздел 2.15.2 строка 55 графа 11 = Раздел 2.15.2 строка 55 сумма граф 12 + 13 + 14 + 15</t>
  </si>
  <si>
    <t>Раздел 2.15.2 строка 56 графа 11 = Раздел 2.15.2 строка 56 сумма граф 12 + 13 + 14 + 15</t>
  </si>
  <si>
    <t>Раздел 2.15.2 строка 57 графа 11 = Раздел 2.15.2 строка 57 сумма граф 12 + 13 + 14 + 15</t>
  </si>
  <si>
    <t>Раздел 2.15.2 строка 58 графа 11 = Раздел 2.15.2 строка 58 сумма граф 12 + 13 + 14 + 15</t>
  </si>
  <si>
    <t>Раздел 2.15.2 строка 59 графа 11 = Раздел 2.15.2 строка 59 сумма граф 12 + 13 + 14 + 15</t>
  </si>
  <si>
    <t>Раздел 2.15.2 строка 60 графа 11 = Раздел 2.15.2 строка 60 сумма граф 12 + 13 + 14 + 15</t>
  </si>
  <si>
    <t>Раздел 2.15.2 строка 61 графа 11 = Раздел 2.15.2 строка 61 сумма граф 12 + 13 + 14 + 15</t>
  </si>
  <si>
    <t>Раздел 2.15.2 строка 62 графа 11 = Раздел 2.15.2 строка 62 сумма граф 12 + 13 + 14 + 15</t>
  </si>
  <si>
    <t>Раздел 2.15.2 строка 63 графа 11 = Раздел 2.15.2 строка 63 сумма граф 12 + 13 + 14 + 15</t>
  </si>
  <si>
    <t>Раздел 2.15.2 строка 64 графа 11 = Раздел 2.15.2 строка 64 сумма граф 12 + 13 + 14 + 15</t>
  </si>
  <si>
    <t>Раздел 2.15.2 строка 65 графа 11 = Раздел 2.15.2 строка 65 сумма граф 12 + 13 + 14 + 15</t>
  </si>
  <si>
    <t>Раздел 2.15.2 строка 66 графа 11 = Раздел 2.15.2 строка 66 сумма граф 12 + 13 + 14 + 15</t>
  </si>
  <si>
    <t>Раздел 2.15.2 строка 67 графа 11 = Раздел 2.15.2 строка 67 сумма граф 12 + 13 + 14 + 15</t>
  </si>
  <si>
    <t>Раздел 2.15.2 строка 68 графа 11 = Раздел 2.15.2 строка 68 сумма граф 12 + 13 + 14 + 15</t>
  </si>
  <si>
    <t>Раздел 2.15.2 строка 69 графа 11 = Раздел 2.15.2 строка 69 сумма граф 12 + 13 + 14 + 15</t>
  </si>
  <si>
    <t>Раздел 2.15.2 строка 70 графа 11 = Раздел 2.15.2 строка 70 сумма граф 12 + 13 + 14 + 15</t>
  </si>
  <si>
    <t>Раздел 2.15.2 строка 71 графа 11 = Раздел 2.15.2 строка 71 сумма граф 12 + 13 + 14 + 15</t>
  </si>
  <si>
    <t>Раздел 2.15.2 строка 72 графа 11 = Раздел 2.15.2 строка 72 сумма граф 12 + 13 + 14 + 15</t>
  </si>
  <si>
    <t>Раздел 2.1.2.3 строка 24 графа 16 &gt;= Раздел 2.1.2.3 строка 25 графа 16</t>
  </si>
  <si>
    <t>Раздел 2.1.2.3 строка 24 графа 17 &gt;= Раздел 2.1.2.3 строка 25 графа 17</t>
  </si>
  <si>
    <t>Раздел 2.1.2.3 строка 24 графа 18 &gt;= Раздел 2.1.2.3 строка 25 графа 18</t>
  </si>
  <si>
    <t>Раздел 2.1.2.3 строка 24 графа 19 &gt;= Раздел 2.1.2.3 строка 25 графа 19</t>
  </si>
  <si>
    <t>Раздел 2.1.2.3 строка 24 графа 20 &gt;= Раздел 2.1.2.3 строка 25 графа 20</t>
  </si>
  <si>
    <t>Раздел 2.1.2.3 строка 24 графа 21 &gt;= Раздел 2.1.2.3 строка 25 графа 21</t>
  </si>
  <si>
    <t>Раздел 2.1.2.3 строка 24 графа 22 &gt;= Раздел 2.1.2.3 строка 25 графа 22</t>
  </si>
  <si>
    <t>Раздел 2.1.2.3 строка 24 графа 23 &gt;= Раздел 2.1.2.3 строка 25 графа 23</t>
  </si>
  <si>
    <t>Раздел 2.1.2.3 строка 24 графа 24 &gt;= Раздел 2.1.2.3 строка 25 графа 24</t>
  </si>
  <si>
    <t>Раздел 2.1.2.3 строка 24 графа 25 &gt;= Раздел 2.1.2.3 строка 25 графа 25</t>
  </si>
  <si>
    <t>Раздел 2.1.2.3 строка 24 графа 26 &gt;= Раздел 2.1.2.3 строка 25 графа 26</t>
  </si>
  <si>
    <t>Раздел 2.1.2.3 строка 24 графа 27 &gt;= Раздел 2.1.2.3 строка 25 графа 27</t>
  </si>
  <si>
    <t>Раздел 2.1.2.3 строка 24 графа 28 &gt;= Раздел 2.1.2.3 строка 25 графа 28</t>
  </si>
  <si>
    <t>Раздел 2.1.2.3 строка 24 графа 29 &gt;= Раздел 2.1.2.3 строка 25 графа 29</t>
  </si>
  <si>
    <t>Раздел 2.1.2.3 строка 24 графа 30 &gt;= Раздел 2.1.2.3 строка 25 графа 30</t>
  </si>
  <si>
    <t>Раздел 2.1.2.3 строка 24 графа 31 &gt;= Раздел 2.1.2.3 строка 25 графа 31</t>
  </si>
  <si>
    <t>Раздел 2.1.2.3 строка 24 графа 32 &gt;= Раздел 2.1.2.3 строка 25 графа 32</t>
  </si>
  <si>
    <t>Раздел 2.1.2.3 строка 24 графа 33 &gt;= Раздел 2.1.2.3 строка 25 графа 33</t>
  </si>
  <si>
    <t>Раздел 2.1.2.3 строка 24 графа 34 &gt;= Раздел 2.1.2.3 строка 25 графа 34</t>
  </si>
  <si>
    <t>Раздел 2.1.2.3 строка 24 графа 35 &gt;= Раздел 2.1.2.3 строка 25 графа 35</t>
  </si>
  <si>
    <t>Раздел 2.1.2.3 строка 24 графа 36 &gt;= Раздел 2.1.2.3 строка 25 графа 36</t>
  </si>
  <si>
    <t>Раздел 2.1.2.3 строка 24 графа 37 &gt;= Раздел 2.1.2.3 строка 25 графа 37</t>
  </si>
  <si>
    <t>Раздел 2.1.2.3 строка 24 графа 38 &gt;= Раздел 2.1.2.3 строка 25 графа 38</t>
  </si>
  <si>
    <t>Раздел 2.1.2.3 строка 24 графа 39 &gt;= Раздел 2.1.2.3 строка 25 графа 39</t>
  </si>
  <si>
    <t>Раздел 2.1.2.3 строка 24 графа 40 &gt;= Раздел 2.1.2.3 строка 25 графа 40</t>
  </si>
  <si>
    <t>Раздел 2.1.2.3 строка 24 графа 41 &gt;= Раздел 2.1.2.3 строка 25 графа 41</t>
  </si>
  <si>
    <t>Раздел 2.1.2.3 строка 24 графа 42 &gt;= Раздел 2.1.2.3 строка 25 графа 42</t>
  </si>
  <si>
    <t>Раздел 2.1.2.2 строка 23 графа 41 = Раздел 2.1.2.2 сумма строк 01 + 03 + 05 + 08 + 11 + 13 + 15 + 17 + 19 + 21 графа  41</t>
  </si>
  <si>
    <t>Раздел 2.1.2.2 строка 23 графа 42 = Раздел 2.1.2.2 сумма строк 01 + 03 + 05 + 08 + 11 + 13 + 15 + 17 + 19 + 21 графа  42</t>
  </si>
  <si>
    <t>Раздел 2.1.2.2 строка 23 графа 43 = Раздел 2.1.2.2 сумма строк 01 + 03 + 05 + 08 + 11 + 13 + 15 + 17 + 19 + 21 графа  43</t>
  </si>
  <si>
    <t>Раздел 2.1.1.1 строка 10 графа 10 &gt;= Раздел 2.1.1.1 строка 22 графа 10</t>
  </si>
  <si>
    <t>Раздел 2.1.1.1 строка 10 графа 11 &gt;= Раздел 2.1.1.1 строка 22 графа 11</t>
  </si>
  <si>
    <t>Раздел 2.1.1.1 строка 10 графа 12 &gt;= Раздел 2.1.1.1 строка 22 графа 12</t>
  </si>
  <si>
    <t>Раздел 2.1.1.1 строка 10 графа 13 &gt;= Раздел 2.1.1.1 строка 22 графа 13</t>
  </si>
  <si>
    <t>Раздел 2.1.1.1 строка 10 графа 14 &gt;= Раздел 2.1.1.1 строка 22 графа 14</t>
  </si>
  <si>
    <t>Раздел 2.1.1.1 строка 10 графа 15 &gt;= Раздел 2.1.1.1 строка 22 графа 15</t>
  </si>
  <si>
    <t>Раздел 2.1.1.1 строка 10 графа 16 &gt;= Раздел 2.1.1.1 строка 22 графа 16</t>
  </si>
  <si>
    <t>Раздел 2.1.1.1 строка 14 графа 03 &gt;= Раздел 2.1.1.1 строка 23 графа 03</t>
  </si>
  <si>
    <t>Раздел 2.1.1.1 строка 14 графа 04 &gt;= Раздел 2.1.1.1 строка 23 графа 04</t>
  </si>
  <si>
    <t>Раздел 2.1.1.1 строка 14 графа 05 &gt;= Раздел 2.1.1.1 строка 23 графа 05</t>
  </si>
  <si>
    <t>Раздел 2.1.1.1 строка 14 графа 06 &gt;= Раздел 2.1.1.1 строка 23 графа 06</t>
  </si>
  <si>
    <t>Раздел 2.1.2.2 строка 24 графа 10 = Раздел 2.1.2.2 сумма строк 02 + 04 + 06 + 07 + 09 + 10 + 12 + 14 + 16 + 18 + 20 + 22 графа  10</t>
  </si>
  <si>
    <t>Раздел 2.1.2.2 строка 24 графа 11 = Раздел 2.1.2.2 сумма строк 02 + 04 + 06 + 07 + 09 + 10 + 12 + 14 + 16 + 18 + 20 + 22 графа  11</t>
  </si>
  <si>
    <t>Раздел 2.1.2.2 строка 24 графа 12 = Раздел 2.1.2.2 сумма строк 02 + 04 + 06 + 07 + 09 + 10 + 12 + 14 + 16 + 18 + 20 + 22 графа  12</t>
  </si>
  <si>
    <t>Раздел 2.1.2.3 строка 24 графа 27 &gt;= Раздел 2.1.2.3 строка 26 графа 27</t>
  </si>
  <si>
    <t>Раздел 2.1.2.3 строка 24 графа 28 &gt;= Раздел 2.1.2.3 строка 26 графа 28</t>
  </si>
  <si>
    <t>Раздел 2.1.2.3 строка 24 графа 29 &gt;= Раздел 2.1.2.3 строка 26 графа 29</t>
  </si>
  <si>
    <t>Раздел 2.1.2.3 строка 24 графа 30 &gt;= Раздел 2.1.2.3 строка 26 графа 30</t>
  </si>
  <si>
    <t>Раздел 2.1.2.3 строка 24 графа 31 &gt;= Раздел 2.1.2.3 строка 26 графа 31</t>
  </si>
  <si>
    <t>Раздел 2.1.2.3 строка 24 графа 32 &gt;= Раздел 2.1.2.3 строка 26 графа 32</t>
  </si>
  <si>
    <t>Раздел 2.1.2.3 строка 24 графа 33 &gt;= Раздел 2.1.2.3 строка 26 графа 33</t>
  </si>
  <si>
    <t>Раздел 2.1.2.2 строка 24 графа 14 = Раздел 2.1.2.2 сумма строк 02 + 04 + 06 + 07 + 09 + 10 + 12 + 14 + 16 + 18 + 20 + 22 графа  14</t>
  </si>
  <si>
    <t>Раздел 2.1.2.2 строка 24 графа 15 = Раздел 2.1.2.2 сумма строк 02 + 04 + 06 + 07 + 09 + 10 + 12 + 14 + 16 + 18 + 20 + 22 графа  15</t>
  </si>
  <si>
    <t>Раздел 2.1.2.2 строка 24 графа 16 = Раздел 2.1.2.2 сумма строк 02 + 04 + 06 + 07 + 09 + 10 + 12 + 14 + 16 + 18 + 20 + 22 графа  16</t>
  </si>
  <si>
    <t>Раздел 2.1.2.2 строка 24 графа 17 = Раздел 2.1.2.2 сумма строк 02 + 04 + 06 + 07 + 09 + 10 + 12 + 14 + 16 + 18 + 20 + 22 графа  17</t>
  </si>
  <si>
    <t>Раздел 2.1.2.2 строка 24 графа 18 = Раздел 2.1.2.2 сумма строк 02 + 04 + 06 + 07 + 09 + 10 + 12 + 14 + 16 + 18 + 20 + 22 графа  18</t>
  </si>
  <si>
    <t>Раздел 2.1.2.2 строка 24 графа 19 = Раздел 2.1.2.2 сумма строк 02 + 04 + 06 + 07 + 09 + 10 + 12 + 14 + 16 + 18 + 20 + 22 графа  19</t>
  </si>
  <si>
    <t>Раздел 2.1.2.2 строка 24 графа 20 = Раздел 2.1.2.2 сумма строк 02 + 04 + 06 + 07 + 09 + 10 + 12 + 14 + 16 + 18 + 20 + 22 графа  20</t>
  </si>
  <si>
    <t>Раздел 2.1.2.2 строка 24 графа 21 = Раздел 2.1.2.2 сумма строк 02 + 04 + 06 + 07 + 09 + 10 + 12 + 14 + 16 + 18 + 20 + 22 графа  21</t>
  </si>
  <si>
    <t>Раздел 2.1.2.2 строка 24 графа 22 = Раздел 2.1.2.2 сумма строк 02 + 04 + 06 + 07 + 09 + 10 + 12 + 14 + 16 + 18 + 20 + 22 графа  22</t>
  </si>
  <si>
    <t>Раздел 2.1.2.2 строка 24 графа 23 = Раздел 2.1.2.2 сумма строк 02 + 04 + 06 + 07 + 09 + 10 + 12 + 14 + 16 + 18 + 20 + 22 графа  23</t>
  </si>
  <si>
    <t>Раздел 2.1.2.2 строка 24 графа 24 = Раздел 2.1.2.2 сумма строк 02 + 04 + 06 + 07 + 09 + 10 + 12 + 14 + 16 + 18 + 20 + 22 графа  24</t>
  </si>
  <si>
    <t>Раздел 2.1.2.2 строка 24 графа 25 = Раздел 2.1.2.2 сумма строк 02 + 04 + 06 + 07 + 09 + 10 + 12 + 14 + 16 + 18 + 20 + 22 графа  25</t>
  </si>
  <si>
    <t>Раздел 2.1.2.2 строка 24 графа 26 = Раздел 2.1.2.2 сумма строк 02 + 04 + 06 + 07 + 09 + 10 + 12 + 14 + 16 + 18 + 20 + 22 графа  26</t>
  </si>
  <si>
    <t>Раздел 2.1.2.2 строка 24 графа 27 = Раздел 2.1.2.2 сумма строк 02 + 04 + 06 + 07 + 09 + 10 + 12 + 14 + 16 + 18 + 20 + 22 графа  27</t>
  </si>
  <si>
    <t>Раздел 2.1.2.2 строка 24 графа 28 = Раздел 2.1.2.2 сумма строк 02 + 04 + 06 + 07 + 09 + 10 + 12 + 14 + 16 + 18 + 20 + 22 графа  28</t>
  </si>
  <si>
    <t>Раздел 2.1.2.2 строка 24 графа 29 = Раздел 2.1.2.2 сумма строк 02 + 04 + 06 + 07 + 09 + 10 + 12 + 14 + 16 + 18 + 20 + 22 графа  29</t>
  </si>
  <si>
    <t>Раздел 2.1.2.2 строка 24 графа 30 = Раздел 2.1.2.2 сумма строк 02 + 04 + 06 + 07 + 09 + 10 + 12 + 14 + 16 + 18 + 20 + 22 графа  30</t>
  </si>
  <si>
    <t>Раздел 2.1.1.2 строка 10 графа 06 &gt;= Раздел 2.1.1.2 строка 16 графа 06</t>
  </si>
  <si>
    <t>Раздел 2.1.1.2 строка 10 графа 07 &gt;= Раздел 2.1.1.2 строка 16 графа 07</t>
  </si>
  <si>
    <t>Раздел 2.1.1.2 строка 10 графа 08 &gt;= Раздел 2.1.1.2 строка 16 графа 08</t>
  </si>
  <si>
    <t>Раздел 2.1.1.2 строка 10 графа 09 &gt;= Раздел 2.1.1.2 строка 16 графа 09</t>
  </si>
  <si>
    <t>Раздел 2.1.1.2 строка 10 графа 10 &gt;= Раздел 2.1.1.2 строка 16 графа 10</t>
  </si>
  <si>
    <t>Раздел 2.1.1.2 строка 10 графа 11 &gt;= Раздел 2.1.1.2 строка 16 графа 11</t>
  </si>
  <si>
    <t>Раздел 2.1.1.2 строка 10 графа 12 &gt;= Раздел 2.1.1.2 строка 16 графа 12</t>
  </si>
  <si>
    <t>Раздел 2.1.1.2 строка 10 графа 13 &gt;= Раздел 2.1.1.2 строка 16 графа 13</t>
  </si>
  <si>
    <t>Раздел 2.1.1.2 строка 10 графа 14 &gt;= Раздел 2.1.1.2 строка 16 графа 14</t>
  </si>
  <si>
    <t>Раздел 2.1.1.2 строка 10 графа 15 &gt;= Раздел 2.1.1.2 строка 16 графа 15</t>
  </si>
  <si>
    <t>Раздел 2.1.1.2 строка 10 графа 16 &gt;= Раздел 2.1.1.2 строка 16 графа 16</t>
  </si>
  <si>
    <t>Раздел 2.1.1.2 строка 10 графа 04 &gt;= Раздел 2.1.1.2 строка 17 графа 04</t>
  </si>
  <si>
    <t>Раздел 2.1.1.2 строка 10 графа 05 &gt;= Раздел 2.1.1.2 строка 17 графа 05</t>
  </si>
  <si>
    <t>Раздел 2.1.1.2 строка 10 графа 06 &gt;= Раздел 2.1.1.2 строка 17 графа 06</t>
  </si>
  <si>
    <t>Раздел 2.1.1.2 строка 10 графа 07 &gt;= Раздел 2.1.1.2 строка 17 графа 07</t>
  </si>
  <si>
    <t>Раздел 2.1.1.2 строка 10 графа 08 &gt;= Раздел 2.1.1.2 строка 17 графа 08</t>
  </si>
  <si>
    <t>Раздел 2.1.1.2 строка 10 графа 09 &gt;= Раздел 2.1.1.2 строка 17 графа 09</t>
  </si>
  <si>
    <t>Раздел 2.1.1.2 строка 10 графа 10 &gt;= Раздел 2.1.1.2 строка 17 графа 10</t>
  </si>
  <si>
    <t>Раздел 2.1.1.2 строка 10 графа 11 &gt;= Раздел 2.1.1.2 строка 17 графа 11</t>
  </si>
  <si>
    <t>Раздел 2.1.1.2 строка 10 графа 12 &gt;= Раздел 2.1.1.2 строка 17 графа 12</t>
  </si>
  <si>
    <t>Раздел 2.1.1.2 строка 10 графа 13 &gt;= Раздел 2.1.1.2 строка 17 графа 13</t>
  </si>
  <si>
    <t>Раздел 2.1.2.3 строка 24 графа 41 &gt;= Раздел 2.1.2.3 строка 27 графа 41</t>
  </si>
  <si>
    <t>Раздел 2.1.2.3 строка 24 графа 42 &gt;= Раздел 2.1.2.3 строка 27 графа 42</t>
  </si>
  <si>
    <t>Раздел 2.1.2.3 строка 24 графа 43 &gt;= Раздел 2.1.2.3 строка 27 графа 43</t>
  </si>
  <si>
    <t>Раздел 2.1.2.3 строка 24 графа 44 &gt;= Раздел 2.1.2.3 строка 27 графа 44</t>
  </si>
  <si>
    <t>Раздел 2.1.2.3 строка 24 графа 45 &gt;= Раздел 2.1.2.3 строка 27 графа 45</t>
  </si>
  <si>
    <t>Раздел 2.1.2.3 строка 24 графа 46 &gt;= Раздел 2.1.2.3 строка 27 графа 46</t>
  </si>
  <si>
    <t>Раздел 2.1.2.3 строка 24 графа 47 &gt;= Раздел 2.1.2.3 строка 27 графа 47</t>
  </si>
  <si>
    <t>Раздел 2.1.2.3 строка 27 графа 04 &gt;= Раздел 2.1.2.3 строка 28 графа 04</t>
  </si>
  <si>
    <t>Раздел 2.1.2.3 строка 27 графа 05 &gt;= Раздел 2.1.2.3 строка 28 графа 05</t>
  </si>
  <si>
    <t>Раздел 2.1.2.3 строка 27 графа 06 &gt;= Раздел 2.1.2.3 строка 28 графа 06</t>
  </si>
  <si>
    <t>Раздел 2.1.2.3 строка 27 графа 07 &gt;= Раздел 2.1.2.3 строка 28 графа 07</t>
  </si>
  <si>
    <t>Раздел 2.1.2.3 строка 27 графа 08 &gt;= Раздел 2.1.2.3 строка 28 графа 08</t>
  </si>
  <si>
    <t>Раздел 2.1.2.3 строка 27 графа 09 &gt;= Раздел 2.1.2.3 строка 28 графа 09</t>
  </si>
  <si>
    <t>Раздел 2.1.2.3 строка 27 графа 10 &gt;= Раздел 2.1.2.3 строка 28 графа 10</t>
  </si>
  <si>
    <t>Раздел 2.1.2.3 строка 27 графа 11 &gt;= Раздел 2.1.2.3 строка 28 графа 11</t>
  </si>
  <si>
    <t>Раздел 2.1.2.3 строка 27 графа 12 &gt;= Раздел 2.1.2.3 строка 28 графа 12</t>
  </si>
  <si>
    <t>Раздел 2.1.2.3 строка 27 графа 13 &gt;= Раздел 2.1.2.3 строка 28 графа 13</t>
  </si>
  <si>
    <t>Раздел 2.1.2.3 строка 27 графа 14 &gt;= Раздел 2.1.2.3 строка 28 графа 14</t>
  </si>
  <si>
    <t>Раздел 2.1.2.3 строка 27 графа 15 &gt;= Раздел 2.1.2.3 строка 28 графа 15</t>
  </si>
  <si>
    <t>Раздел 2.1.2.3 строка 27 графа 16 &gt;= Раздел 2.1.2.3 строка 28 графа 16</t>
  </si>
  <si>
    <t>Раздел 2.1.2.3 строка 27 графа 17 &gt;= Раздел 2.1.2.3 строка 28 графа 17</t>
  </si>
  <si>
    <t>Раздел 2.1.2.3 строка 27 графа 18 &gt;= Раздел 2.1.2.3 строка 28 графа 18</t>
  </si>
  <si>
    <t>Раздел 2.1.2.3 строка 27 графа 19 &gt;= Раздел 2.1.2.3 строка 28 графа 19</t>
  </si>
  <si>
    <t>Раздел 2.1.2.3 строка 27 графа 20 &gt;= Раздел 2.1.2.3 строка 28 графа 20</t>
  </si>
  <si>
    <t>Раздел 2.1.2.3 строка 27 графа 21 &gt;= Раздел 2.1.2.3 строка 28 графа 21</t>
  </si>
  <si>
    <t>Раздел 2.1.2.3 строка 27 графа 22 &gt;= Раздел 2.1.2.3 строка 28 графа 22</t>
  </si>
  <si>
    <t>Раздел 2.1.2.3 строка 27 графа 23 &gt;= Раздел 2.1.2.3 строка 28 графа 23</t>
  </si>
  <si>
    <t>Раздел 2.1.2.3 строка 27 графа 24 &gt;= Раздел 2.1.2.3 строка 28 графа 24</t>
  </si>
  <si>
    <t>Раздел 2.1.2.3 строка 27 графа 25 &gt;= Раздел 2.1.2.3 строка 28 графа 25</t>
  </si>
  <si>
    <t>Раздел 2.1.2.3 строка 27 графа 26 &gt;= Раздел 2.1.2.3 строка 28 графа 26</t>
  </si>
  <si>
    <t>Раздел 2.1.2.3 строка 27 графа 27 &gt;= Раздел 2.1.2.3 строка 28 графа 27</t>
  </si>
  <si>
    <t>Раздел 2.1.2.3 строка 27 графа 28 &gt;= Раздел 2.1.2.3 строка 28 графа 28</t>
  </si>
  <si>
    <t>Раздел 2.1.2.3 строка 27 графа 29 &gt;= Раздел 2.1.2.3 строка 28 графа 29</t>
  </si>
  <si>
    <t>Раздел 2.1.2.3 строка 27 графа 30 &gt;= Раздел 2.1.2.3 строка 28 графа 30</t>
  </si>
  <si>
    <t>Раздел 2.1.2.3 строка 27 графа 31 &gt;= Раздел 2.1.2.3 строка 28 графа 31</t>
  </si>
  <si>
    <t>Раздел 2.1.2.3 строка 27 графа 32 &gt;= Раздел 2.1.2.3 строка 28 графа 32</t>
  </si>
  <si>
    <t>Раздел 2.1.2.3 строка 27 графа 33 &gt;= Раздел 2.1.2.3 строка 28 графа 33</t>
  </si>
  <si>
    <t>Раздел 2.1.2.3 строка 27 графа 34 &gt;= Раздел 2.1.2.3 строка 28 графа 34</t>
  </si>
  <si>
    <t>Раздел 2.1.2.3 строка 27 графа 35 &gt;= Раздел 2.1.2.3 строка 28 графа 35</t>
  </si>
  <si>
    <t>Раздел 2.1.2.3 строка 27 графа 36 &gt;= Раздел 2.1.2.3 строка 28 графа 36</t>
  </si>
  <si>
    <t>Раздел 2.1.2.3 строка 27 графа 37 &gt;= Раздел 2.1.2.3 строка 28 графа 37</t>
  </si>
  <si>
    <t>Раздел 2.1.2.3 строка 27 графа 38 &gt;= Раздел 2.1.2.3 строка 28 графа 38</t>
  </si>
  <si>
    <t>Раздел 2.1.2.3 строка 27 графа 39 &gt;= Раздел 2.1.2.3 строка 28 графа 39</t>
  </si>
  <si>
    <t>Раздел 2.1.2.3 строка 27 графа 40 &gt;= Раздел 2.1.2.3 строка 28 графа 40</t>
  </si>
  <si>
    <t>Раздел 2.1.2.3 строка 27 графа 41 &gt;= Раздел 2.1.2.3 строка 28 графа 41</t>
  </si>
  <si>
    <t>Раздел 2.1.2.3 строка 27 графа 42 &gt;= Раздел 2.1.2.3 строка 28 графа 42</t>
  </si>
  <si>
    <t>Раздел 2.1.2.3 строка 27 графа 43 &gt;= Раздел 2.1.2.3 строка 28 графа 43</t>
  </si>
  <si>
    <t>Раздел 2.1.2.3 строка 27 графа 44 &gt;= Раздел 2.1.2.3 строка 28 графа 44</t>
  </si>
  <si>
    <t>Раздел 2.1.2.3 строка 27 графа 45 &gt;= Раздел 2.1.2.3 строка 28 графа 45</t>
  </si>
  <si>
    <t>Раздел 2.15.3 строка 34 графа 11 = Раздел 2.15.3 строка 34 сумма граф 12 + 13 + 14 + 15</t>
  </si>
  <si>
    <t>Раздел 2.15.3 строка 35 графа 11 = Раздел 2.15.3 строка 35 сумма граф 12 + 13 + 14 + 15</t>
  </si>
  <si>
    <t>Раздел 2.15.3 строка 36 графа 11 = Раздел 2.15.3 строка 36 сумма граф 12 + 13 + 14 + 15</t>
  </si>
  <si>
    <t>Раздел 2.15.3 строка 37 графа 11 = Раздел 2.15.3 строка 37 сумма граф 12 + 13 + 14 + 15</t>
  </si>
  <si>
    <t>Раздел 2.15.3 строка 38 графа 11 = Раздел 2.15.3 строка 38 сумма граф 12 + 13 + 14 + 15</t>
  </si>
  <si>
    <t>Раздел 2.3.2 строка 04 графа 06 &gt;= Раздел 2.3.2 строка 08 графа 06</t>
  </si>
  <si>
    <t>Раздел 2.3.2 строка 04 графа 07 &gt;= Раздел 2.3.2 строка 08 графа 07</t>
  </si>
  <si>
    <t>Раздел 2.3.2 строка 04 графа 08 &gt;= Раздел 2.3.2 строка 08 графа 08</t>
  </si>
  <si>
    <t>Раздел 2.3.2 строка 04 графа 09 &gt;= Раздел 2.3.2 строка 08 графа 09</t>
  </si>
  <si>
    <t>Раздел 2.3.2 строка 04 графа 10 &gt;= Раздел 2.3.2 строка 08 графа 10</t>
  </si>
  <si>
    <t>Раздел 2.3.2 строка 04 графа 11 &gt;= Раздел 2.3.2 строка 08 графа 11</t>
  </si>
  <si>
    <t>Раздел 2.3.2 строка 04 графа 12 &gt;= Раздел 2.3.2 строка 08 графа 12</t>
  </si>
  <si>
    <t>Раздел 2.3.2 строка 04 графа 13 &gt;= Раздел 2.3.2 строка 08 графа 13</t>
  </si>
  <si>
    <t>Раздел 2.3.2 строка 04 графа 14 &gt;= Раздел 2.3.2 строка 08 графа 14</t>
  </si>
  <si>
    <t>Раздел 2.3.2 строка 05 графа 04 &gt;= Раздел 2.3.2 строка 09 графа 04</t>
  </si>
  <si>
    <t>Раздел 2.3.2 строка 05 графа 05 &gt;= Раздел 2.3.2 строка 09 графа 05</t>
  </si>
  <si>
    <t>Раздел 2.3.2 строка 05 графа 06 &gt;= Раздел 2.3.2 строка 09 графа 06</t>
  </si>
  <si>
    <t>Раздел 2.3.2 строка 05 графа 07 &gt;= Раздел 2.3.2 строка 09 графа 07</t>
  </si>
  <si>
    <t>Раздел 2.3.2 строка 05 графа 08 &gt;= Раздел 2.3.2 строка 09 графа 08</t>
  </si>
  <si>
    <t>Раздел 2.3.2 строка 05 графа 09 &gt;= Раздел 2.3.2 строка 09 графа 09</t>
  </si>
  <si>
    <t>Раздел 2.3.2 строка 05 графа 10 &gt;= Раздел 2.3.2 строка 09 графа 10</t>
  </si>
  <si>
    <t>Раздел 2.3.2 строка 05 графа 11 &gt;= Раздел 2.3.2 строка 09 графа 11</t>
  </si>
  <si>
    <t>Раздел 2.3.2 строка 05 графа 12 &gt;= Раздел 2.3.2 строка 09 графа 12</t>
  </si>
  <si>
    <t>Раздел 2.3.2 строка 05 графа 13 &gt;= Раздел 2.3.2 строка 09 графа 13</t>
  </si>
  <si>
    <t>Раздел 2.3.2 строка 05 графа 14 &gt;= Раздел 2.3.2 строка 09 графа 14</t>
  </si>
  <si>
    <t>Раздел 2.1.2.3 строка 27 графа 27 &gt;= Раздел 2.1.2.3 строка 29 графа 27</t>
  </si>
  <si>
    <t>Раздел 2.1.2.3 строка 27 графа 28 &gt;= Раздел 2.1.2.3 строка 29 графа 28</t>
  </si>
  <si>
    <t>Раздел 2.1.2.3 строка 27 графа 29 &gt;= Раздел 2.1.2.3 строка 29 графа 29</t>
  </si>
  <si>
    <t>Раздел 2.1.2.2 строка 24 графа 33 &gt;= Раздел 2.1.2.2 строка 26 графа 33</t>
  </si>
  <si>
    <t>Раздел 2.1.2.2 строка 24 графа 34 &gt;= Раздел 2.1.2.2 строка 26 графа 34</t>
  </si>
  <si>
    <t>Раздел 2.1.2.2 строка 24 графа 35 &gt;= Раздел 2.1.2.2 строка 26 графа 35</t>
  </si>
  <si>
    <t>Раздел 2.1.2.2 строка 24 графа 36 &gt;= Раздел 2.1.2.2 строка 26 графа 36</t>
  </si>
  <si>
    <t>Раздел 2.1.2.2 строка 24 графа 37 &gt;= Раздел 2.1.2.2 строка 26 графа 37</t>
  </si>
  <si>
    <t>Раздел 2.1.2.2 строка 24 графа 38 &gt;= Раздел 2.1.2.2 строка 26 графа 38</t>
  </si>
  <si>
    <t>Раздел 2.1.2.2 строка 24 графа 39 &gt;= Раздел 2.1.2.2 строка 26 графа 39</t>
  </si>
  <si>
    <t>Раздел 2.1.2.2 строка 24 графа 40 &gt;= Раздел 2.1.2.2 строка 26 графа 40</t>
  </si>
  <si>
    <t>Раздел 2.1.2.2 строка 24 графа 41 &gt;= Раздел 2.1.2.2 строка 26 графа 41</t>
  </si>
  <si>
    <t>Раздел 2.1.2.2 строка 24 графа 42 &gt;= Раздел 2.1.2.2 строка 26 графа 42</t>
  </si>
  <si>
    <t>Раздел 2.1.2.2 строка 24 графа 43 &gt;= Раздел 2.1.2.2 строка 26 графа 43</t>
  </si>
  <si>
    <t>Раздел 2.1.2.2 строка 24 графа 44 &gt;= Раздел 2.1.2.2 строка 26 графа 44</t>
  </si>
  <si>
    <t>Раздел 2.1.2.2 строка 24 графа 45 &gt;= Раздел 2.1.2.2 строка 26 графа 45</t>
  </si>
  <si>
    <t>Раздел 2.1.2.2 строка 24 графа 46 &gt;= Раздел 2.1.2.2 строка 26 графа 46</t>
  </si>
  <si>
    <t>Раздел 2.1.2.2 строка 24 графа 47 &gt;= Раздел 2.1.2.2 строка 26 графа 47</t>
  </si>
  <si>
    <t>Раздел 2.1.2.2 строка 24 графа 04 &gt;= Раздел 2.1.2.2 строка 27 графа 04</t>
  </si>
  <si>
    <t>Раздел 2.1.2.2 строка 24 графа 05 &gt;= Раздел 2.1.2.2 строка 27 графа 05</t>
  </si>
  <si>
    <t>Раздел 2.1.2.2 строка 24 графа 06 &gt;= Раздел 2.1.2.2 строка 27 графа 06</t>
  </si>
  <si>
    <t>Раздел 2.1.2.2 строка 24 графа 07 &gt;= Раздел 2.1.2.2 строка 27 графа 07</t>
  </si>
  <si>
    <t>Раздел 2.1.2.2 строка 24 графа 08 &gt;= Раздел 2.1.2.2 строка 27 графа 08</t>
  </si>
  <si>
    <t>Раздел 2.1.2.2 строка 24 графа 09 &gt;= Раздел 2.1.2.2 строка 27 графа 09</t>
  </si>
  <si>
    <t>Раздел 2.1.2.3 строка 32 графа 09 &gt;= Раздел 2.1.2.3 строка 33 графа 09</t>
  </si>
  <si>
    <t>Раздел 2.1.2.3 строка 32 графа 10 &gt;= Раздел 2.1.2.3 строка 33 графа 10</t>
  </si>
  <si>
    <t>Раздел 2.1.2.3 строка 32 графа 11 &gt;= Раздел 2.1.2.3 строка 33 графа 11</t>
  </si>
  <si>
    <t>Раздел 2.1.2.2 строка 24 графа 13 &gt;= Раздел 2.1.2.2 строка 27 графа 13</t>
  </si>
  <si>
    <t>Раздел 2.1.2.2 строка 24 графа 14 &gt;= Раздел 2.1.2.2 строка 27 графа 14</t>
  </si>
  <si>
    <t>Раздел 2.1.2.2 строка 24 графа 15 &gt;= Раздел 2.1.2.2 строка 27 графа 15</t>
  </si>
  <si>
    <t>Раздел 2.1.2.2 строка 24 графа 16 &gt;= Раздел 2.1.2.2 строка 27 графа 16</t>
  </si>
  <si>
    <t>Раздел 2.1.2.2 строка 24 графа 17 &gt;= Раздел 2.1.2.2 строка 27 графа 17</t>
  </si>
  <si>
    <t>Раздел 2.1.2.2 строка 24 графа 18 &gt;= Раздел 2.1.2.2 строка 27 графа 18</t>
  </si>
  <si>
    <t>Раздел 2.1.2.2 строка 24 графа 19 &gt;= Раздел 2.1.2.2 строка 27 графа 19</t>
  </si>
  <si>
    <t>Раздел 2.1.2.2 строка 24 графа 20 &gt;= Раздел 2.1.2.2 строка 27 графа 20</t>
  </si>
  <si>
    <t>Раздел 2.1.2.2 строка 24 графа 21 &gt;= Раздел 2.1.2.2 строка 27 графа 21</t>
  </si>
  <si>
    <t>Раздел 2.1.2.3 строка 32 графа 27 &gt;= Раздел 2.1.2.3 строка 33 графа 27</t>
  </si>
  <si>
    <t>Раздел 2.1.2.3 строка 32 графа 28 &gt;= Раздел 2.1.2.3 строка 33 графа 28</t>
  </si>
  <si>
    <t>Раздел 2.1.2.3 строка 32 графа 29 &gt;= Раздел 2.1.2.3 строка 33 графа 29</t>
  </si>
  <si>
    <t>Раздел 2.1.2.3 строка 32 графа 30 &gt;= Раздел 2.1.2.3 строка 33 графа 30</t>
  </si>
  <si>
    <t>Раздел 2.1.2.3 строка 32 графа 31 &gt;= Раздел 2.1.2.3 строка 33 графа 31</t>
  </si>
  <si>
    <t>Раздел 2.1.2.3 строка 32 графа 32 &gt;= Раздел 2.1.2.3 строка 33 графа 32</t>
  </si>
  <si>
    <t>Раздел 2.1.2.3 строка 32 графа 33 &gt;= Раздел 2.1.2.3 строка 33 графа 33</t>
  </si>
  <si>
    <t>Раздел 2.1.2.3 строка 32 графа 34 &gt;= Раздел 2.1.2.3 строка 33 графа 34</t>
  </si>
  <si>
    <t>Раздел 2.1.2.3 строка 32 графа 35 &gt;= Раздел 2.1.2.3 строка 33 графа 35</t>
  </si>
  <si>
    <t>Раздел 2.1.2.3 строка 32 графа 36 &gt;= Раздел 2.1.2.3 строка 33 графа 36</t>
  </si>
  <si>
    <t>Раздел 2.1.2.3 строка 32 графа 37 &gt;= Раздел 2.1.2.3 строка 33 графа 37</t>
  </si>
  <si>
    <t>Раздел 2.1.2.3 строка 32 графа 38 &gt;= Раздел 2.1.2.3 строка 33 графа 38</t>
  </si>
  <si>
    <t>Раздел 2.1.2.3 строка 32 графа 39 &gt;= Раздел 2.1.2.3 строка 33 графа 39</t>
  </si>
  <si>
    <t>Раздел 2.1.2.3 строка 32 графа 40 &gt;= Раздел 2.1.2.3 строка 33 графа 40</t>
  </si>
  <si>
    <t>Раздел 2.1.2.3 строка 32 графа 41 &gt;= Раздел 2.1.2.3 строка 33 графа 41</t>
  </si>
  <si>
    <t>Раздел 2.1.2.3 строка 32 графа 42 &gt;= Раздел 2.1.2.3 строка 33 графа 42</t>
  </si>
  <si>
    <t>Раздел 2.1.2.3 строка 32 графа 43 &gt;= Раздел 2.1.2.3 строка 33 графа 43</t>
  </si>
  <si>
    <t>Раздел 2.1.2.3 строка 32 графа 44 &gt;= Раздел 2.1.2.3 строка 33 графа 44</t>
  </si>
  <si>
    <t>Раздел 2.1.2.3 строка 32 графа 45 &gt;= Раздел 2.1.2.3 строка 33 графа 45</t>
  </si>
  <si>
    <t>Раздел 2.1.2.3 строка 32 графа 46 &gt;= Раздел 2.1.2.3 строка 33 графа 46</t>
  </si>
  <si>
    <t>Раздел 2.1.2.3 строка 32 графа 47 &gt;= Раздел 2.1.2.3 строка 33 графа 47</t>
  </si>
  <si>
    <t>Раздел 2.1.2.3 строка 24 графа 04 &gt;= Раздел 2.1.2.3 строка 30 графа 04</t>
  </si>
  <si>
    <t>Раздел 2.1.2.3 строка 24 графа 05 &gt;= Раздел 2.1.2.3 строка 30 графа 05</t>
  </si>
  <si>
    <t>Раздел 2.1.2.3 строка 24 графа 06 &gt;= Раздел 2.1.2.3 строка 30 графа 06</t>
  </si>
  <si>
    <t>Раздел 2.1.2.3 строка 24 графа 07 &gt;= Раздел 2.1.2.3 строка 30 графа 07</t>
  </si>
  <si>
    <t>Раздел 2.1.2.3 строка 24 графа 08 &gt;= Раздел 2.1.2.3 строка 30 графа 08</t>
  </si>
  <si>
    <t>Раздел 2.1.2.3 строка 24 графа 09 &gt;= Раздел 2.1.2.3 строка 30 графа 09</t>
  </si>
  <si>
    <t>Раздел 2.1.2.3 строка 24 графа 10 &gt;= Раздел 2.1.2.3 строка 30 графа 10</t>
  </si>
  <si>
    <t>Раздел 2.3.3 строка 04 графа 13 &gt;= Раздел 2.3.3 строка 08 графа 13</t>
  </si>
  <si>
    <t>Раздел 2.3.3 строка 04 графа 14 &gt;= Раздел 2.3.3 строка 08 графа 14</t>
  </si>
  <si>
    <t>Раздел 2.3.3 строка 05 графа 04 &gt;= Раздел 2.3.3 строка 09 графа 04</t>
  </si>
  <si>
    <t>Раздел 2.3.3 строка 05 графа 05 &gt;= Раздел 2.3.3 строка 09 графа 05</t>
  </si>
  <si>
    <t>Раздел 2.3.3 строка 05 графа 06 &gt;= Раздел 2.3.3 строка 09 графа 06</t>
  </si>
  <si>
    <t>Раздел 2.3.3 строка 05 графа 07 &gt;= Раздел 2.3.3 строка 09 графа 07</t>
  </si>
  <si>
    <t>Раздел 2.3.3 строка 05 графа 08 &gt;= Раздел 2.3.3 строка 09 графа 08</t>
  </si>
  <si>
    <t>Раздел 2.3.3 строка 05 графа 09 &gt;= Раздел 2.3.3 строка 09 графа 09</t>
  </si>
  <si>
    <t>Раздел 2.3.3 строка 05 графа 10 &gt;= Раздел 2.3.3 строка 09 графа 10</t>
  </si>
  <si>
    <t>Раздел 2.3.3 строка 05 графа 11 &gt;= Раздел 2.3.3 строка 09 графа 11</t>
  </si>
  <si>
    <t>Раздел 2.3.3 строка 05 графа 12 &gt;= Раздел 2.3.3 строка 09 графа 12</t>
  </si>
  <si>
    <t>Раздел 2.3.3 строка 05 графа 13 &gt;= Раздел 2.3.3 строка 09 графа 13</t>
  </si>
  <si>
    <t>Раздел 2.3.3 строка 05 графа 14 &gt;= Раздел 2.3.3 строка 09 графа 14</t>
  </si>
  <si>
    <t>Раздел 1.3 строка 01 графа 06 &gt;= Раздел 1.3 строка 01 графа 07</t>
  </si>
  <si>
    <t>Раздел 1.3 строка 02 графа 06 &gt;= Раздел 1.3 строка 02 графа 07</t>
  </si>
  <si>
    <t>Раздел 1.3 строка 03 графа 06 &gt;= Раздел 1.3 строка 03 графа 07</t>
  </si>
  <si>
    <t>Раздел 2.1.2.3 строка 24 графа 20 &gt;= Раздел 2.1.2.3 строка 30 графа 20</t>
  </si>
  <si>
    <t>Раздел 2.1.2.3 строка 24 графа 21 &gt;= Раздел 2.1.2.3 строка 30 графа 21</t>
  </si>
  <si>
    <t>Раздел 2.1.2.3 строка 24 графа 22 &gt;= Раздел 2.1.2.3 строка 30 графа 22</t>
  </si>
  <si>
    <t>Раздел 2.1.2.3 строка 24 графа 23 &gt;= Раздел 2.1.2.3 строка 30 графа 23</t>
  </si>
  <si>
    <t>Раздел 2.1.2.3 строка 24 графа 24 &gt;= Раздел 2.1.2.3 строка 30 графа 24</t>
  </si>
  <si>
    <t>Раздел 2.1.2.3 строка 24 графа 25 &gt;= Раздел 2.1.2.3 строка 30 графа 25</t>
  </si>
  <si>
    <t>Раздел 2.1.2.3 строка 24 графа 26 &gt;= Раздел 2.1.2.3 строка 30 графа 26</t>
  </si>
  <si>
    <t>Раздел 2.1.2.3 строка 24 графа 27 &gt;= Раздел 2.1.2.3 строка 30 графа 27</t>
  </si>
  <si>
    <t>Раздел 2.1.2.3 строка 24 графа 28 &gt;= Раздел 2.1.2.3 строка 30 графа 28</t>
  </si>
  <si>
    <t>Раздел 2.1.2.3 строка 24 графа 29 &gt;= Раздел 2.1.2.3 строка 30 графа 29</t>
  </si>
  <si>
    <t>Раздел 2.1.2.3 строка 24 графа 30 &gt;= Раздел 2.1.2.3 строка 30 графа 30</t>
  </si>
  <si>
    <t>Раздел 2.1.2.3 строка 24 графа 31 &gt;= Раздел 2.1.2.3 строка 30 графа 31</t>
  </si>
  <si>
    <t>Раздел 2.1.2.3 строка 24 графа 32 &gt;= Раздел 2.1.2.3 строка 30 графа 32</t>
  </si>
  <si>
    <t>Раздел 2.1.2.3 строка 24 графа 33 &gt;= Раздел 2.1.2.3 строка 30 графа 33</t>
  </si>
  <si>
    <t>Раздел 2.1.2.3 строка 24 графа 34 &gt;= Раздел 2.1.2.3 строка 30 графа 34</t>
  </si>
  <si>
    <t>Раздел 2.1.2.3 строка 24 графа 35 &gt;= Раздел 2.1.2.3 строка 30 графа 35</t>
  </si>
  <si>
    <t>Раздел 2.1.2.3 строка 24 графа 36 &gt;= Раздел 2.1.2.3 строка 30 графа 36</t>
  </si>
  <si>
    <t>Раздел 2.1.2.3 строка 24 графа 37 &gt;= Раздел 2.1.2.3 строка 30 графа 37</t>
  </si>
  <si>
    <t>Раздел 2.1.2.3 строка 24 графа 38 &gt;= Раздел 2.1.2.3 строка 30 графа 38</t>
  </si>
  <si>
    <t>Раздел 2.1.2.3 строка 24 графа 39 &gt;= Раздел 2.1.2.3 строка 30 графа 39</t>
  </si>
  <si>
    <t>Раздел 2.1.2.3 строка 24 графа 40 &gt;= Раздел 2.1.2.3 строка 30 графа 40</t>
  </si>
  <si>
    <t>Раздел 2.1.2.3 строка 24 графа 41 &gt;= Раздел 2.1.2.3 строка 30 графа 41</t>
  </si>
  <si>
    <t>Раздел 2.1.2.3 строка 24 графа 42 &gt;= Раздел 2.1.2.3 строка 30 графа 42</t>
  </si>
  <si>
    <t>Раздел 2.1.2.3 строка 24 графа 43 &gt;= Раздел 2.1.2.3 строка 30 графа 43</t>
  </si>
  <si>
    <t>Раздел 2.1.2.3 строка 24 графа 44 &gt;= Раздел 2.1.2.3 строка 30 графа 44</t>
  </si>
  <si>
    <t>Раздел 2.1.2.3 строка 24 графа 45 &gt;= Раздел 2.1.2.3 строка 30 графа 45</t>
  </si>
  <si>
    <t>Раздел 2.1.2.3 строка 24 графа 46 &gt;= Раздел 2.1.2.3 строка 30 графа 46</t>
  </si>
  <si>
    <t>Раздел 2.1.2.3 строка 24 графа 47 &gt;= Раздел 2.1.2.3 строка 30 графа 47</t>
  </si>
  <si>
    <t>Раздел 2.1.2.3 строка 24 графа 04 &gt;= Раздел 2.1.2.3 строка 31 графа 04</t>
  </si>
  <si>
    <t>Раздел 2.1.2.3 строка 24 графа 05 &gt;= Раздел 2.1.2.3 строка 31 графа 05</t>
  </si>
  <si>
    <t>Раздел 2.1.2.3 строка 24 графа 06 &gt;= Раздел 2.1.2.3 строка 31 графа 06</t>
  </si>
  <si>
    <t>Раздел 2.1.2.3 строка 24 графа 07 &gt;= Раздел 2.1.2.3 строка 31 графа 07</t>
  </si>
  <si>
    <t>Раздел 2.1.2.3 строка 24 графа 08 &gt;= Раздел 2.1.2.3 строка 31 графа 08</t>
  </si>
  <si>
    <t>Раздел 2.1.2.3 строка 24 графа 09 &gt;= Раздел 2.1.2.3 строка 31 графа 09</t>
  </si>
  <si>
    <t>Раздел 2.1.2.3 строка 24 графа 10 &gt;= Раздел 2.1.2.3 строка 31 графа 10</t>
  </si>
  <si>
    <t>Раздел 2.1.2.3 строка 24 графа 11 &gt;= Раздел 2.1.2.3 строка 31 графа 11</t>
  </si>
  <si>
    <t>Раздел 2.1.2.3 строка 24 графа 12 &gt;= Раздел 2.1.2.3 строка 31 графа 12</t>
  </si>
  <si>
    <t>Раздел 2.1.2.3 строка 24 графа 13 &gt;= Раздел 2.1.2.3 строка 31 графа 13</t>
  </si>
  <si>
    <t>Раздел 2.1.2.3 строка 24 графа 14 &gt;= Раздел 2.1.2.3 строка 31 графа 14</t>
  </si>
  <si>
    <t>Раздел 2.1.2.3 строка 24 графа 15 &gt;= Раздел 2.1.2.3 строка 31 графа 15</t>
  </si>
  <si>
    <t>Раздел 2.1.2.3 строка 24 графа 16 &gt;= Раздел 2.1.2.3 строка 31 графа 16</t>
  </si>
  <si>
    <t>Раздел 2.1.2.3 строка 24 графа 17 &gt;= Раздел 2.1.2.3 строка 31 графа 17</t>
  </si>
  <si>
    <t>Раздел 2.1.2.3 строка 24 графа 18 &gt;= Раздел 2.1.2.3 строка 31 графа 18</t>
  </si>
  <si>
    <t>Раздел 2.1.2.3 строка 24 графа 19 &gt;= Раздел 2.1.2.3 строка 31 графа 19</t>
  </si>
  <si>
    <t>Раздел 2.1.2.3 строка 24 графа 20 &gt;= Раздел 2.1.2.3 строка 31 графа 20</t>
  </si>
  <si>
    <t>Раздел 2.1.2.3 строка 24 графа 21 &gt;= Раздел 2.1.2.3 строка 31 графа 21</t>
  </si>
  <si>
    <t>Раздел 2.1.2.3 строка 24 графа 22 &gt;= Раздел 2.1.2.3 строка 31 графа 22</t>
  </si>
  <si>
    <t>Раздел 2.1.2.3 строка 24 графа 23 &gt;= Раздел 2.1.2.3 строка 31 графа 23</t>
  </si>
  <si>
    <t>Раздел 2.1.2.3 строка 24 графа 24 &gt;= Раздел 2.1.2.3 строка 31 графа 24</t>
  </si>
  <si>
    <t>Раздел 2.1.2.3 строка 24 графа 25 &gt;= Раздел 2.1.2.3 строка 31 графа 25</t>
  </si>
  <si>
    <t>Раздел 2.1.2.3 строка 24 графа 26 &gt;= Раздел 2.1.2.3 строка 31 графа 26</t>
  </si>
  <si>
    <t>Раздел 2.1.2.3 строка 24 графа 27 &gt;= Раздел 2.1.2.3 строка 31 графа 27</t>
  </si>
  <si>
    <t>Раздел 2.1.2.3 строка 24 графа 28 &gt;= Раздел 2.1.2.3 строка 31 графа 28</t>
  </si>
  <si>
    <t>Раздел 2.1.2.3 строка 24 графа 29 &gt;= Раздел 2.1.2.3 строка 31 графа 29</t>
  </si>
  <si>
    <t>Раздел 2.8.3 строка 02 графа 06 &gt;= Раздел 2.8.3 строка 04 графа 06</t>
  </si>
  <si>
    <t>Раздел 2.8.3 строка 02 графа 07 &gt;= Раздел 2.8.3 строка 04 графа 07</t>
  </si>
  <si>
    <t>Раздел 2.1.2.3 строка 24 графа 30 &gt;= Раздел 2.1.2.3 строка 31 графа 30</t>
  </si>
  <si>
    <t>Раздел 2.1.2.3 строка 24 графа 31 &gt;= Раздел 2.1.2.3 строка 31 графа 31</t>
  </si>
  <si>
    <t>Раздел 2.1.2.3 строка 24 графа 32 &gt;= Раздел 2.1.2.3 строка 31 графа 32</t>
  </si>
  <si>
    <t>Раздел 2.1.2.3 строка 24 графа 33 &gt;= Раздел 2.1.2.3 строка 31 графа 33</t>
  </si>
  <si>
    <t>Раздел 2.1.2.3 строка 24 графа 34 &gt;= Раздел 2.1.2.3 строка 31 графа 34</t>
  </si>
  <si>
    <t>Раздел 2.1.2.3 строка 24 графа 35 &gt;= Раздел 2.1.2.3 строка 31 графа 35</t>
  </si>
  <si>
    <t>Раздел 2.1.2.3 строка 24 графа 36 &gt;= Раздел 2.1.2.3 строка 31 графа 36</t>
  </si>
  <si>
    <t>Раздел 2.1.2.3 строка 24 графа 37 &gt;= Раздел 2.1.2.3 строка 31 графа 37</t>
  </si>
  <si>
    <t>Раздел 2.1.2.3 строка 24 графа 38 &gt;= Раздел 2.1.2.3 строка 31 графа 38</t>
  </si>
  <si>
    <t>Раздел 2.1.2.3 строка 24 графа 39 &gt;= Раздел 2.1.2.3 строка 31 графа 39</t>
  </si>
  <si>
    <t>Раздел 2.1.2.3 строка 24 графа 40 &gt;= Раздел 2.1.2.3 строка 31 графа 40</t>
  </si>
  <si>
    <t>Раздел 2.1.2.3 строка 24 графа 41 &gt;= Раздел 2.1.2.3 строка 31 графа 41</t>
  </si>
  <si>
    <t>Раздел 2.1.2.3 строка 24 графа 42 &gt;= Раздел 2.1.2.3 строка 31 графа 42</t>
  </si>
  <si>
    <t>Раздел 2.1.2.3 строка 24 графа 43 &gt;= Раздел 2.1.2.3 строка 31 графа 43</t>
  </si>
  <si>
    <t>Раздел 2.1.2.3 строка 24 графа 44 &gt;= Раздел 2.1.2.3 строка 31 графа 44</t>
  </si>
  <si>
    <t>Раздел 2.1.2.3 строка 24 графа 45 &gt;= Раздел 2.1.2.3 строка 31 графа 45</t>
  </si>
  <si>
    <t>Раздел 2.1.2.1 строка 27 графа 27 &gt;= Раздел 2.1.2.1 строка 29 графа 27</t>
  </si>
  <si>
    <t>Раздел 2.1.2.1 строка 27 графа 28 &gt;= Раздел 2.1.2.1 строка 29 графа 28</t>
  </si>
  <si>
    <t>Раздел 2.1.2.1 строка 23 графа 35 = Раздел 2.1.2.1 сумма строк 01 + 03 + 05 + 08 + 11 + 13 + 15 + 17 + 19 + 21 графа  35</t>
  </si>
  <si>
    <t>Раздел 2.1.2.1 строка 23 графа 36 = Раздел 2.1.2.1 сумма строк 01 + 03 + 05 + 08 + 11 + 13 + 15 + 17 + 19 + 21 графа  36</t>
  </si>
  <si>
    <t>Раздел 2.1.2.1 строка 23 графа 37 = Раздел 2.1.2.1 сумма строк 01 + 03 + 05 + 08 + 11 + 13 + 15 + 17 + 19 + 21 графа  37</t>
  </si>
  <si>
    <t>Раздел 2.1.2.1 строка 23 графа 38 = Раздел 2.1.2.1 сумма строк 01 + 03 + 05 + 08 + 11 + 13 + 15 + 17 + 19 + 21 графа  38</t>
  </si>
  <si>
    <t>Раздел 2.1.2.1 строка 23 графа 39 = Раздел 2.1.2.1 сумма строк 01 + 03 + 05 + 08 + 11 + 13 + 15 + 17 + 19 + 21 графа  39</t>
  </si>
  <si>
    <t>Раздел 2.1.2.1 строка 23 графа 40 = Раздел 2.1.2.1 сумма строк 01 + 03 + 05 + 08 + 11 + 13 + 15 + 17 + 19 + 21 графа  40</t>
  </si>
  <si>
    <t>Раздел 2.1.2.1 строка 23 графа 41 = Раздел 2.1.2.1 сумма строк 01 + 03 + 05 + 08 + 11 + 13 + 15 + 17 + 19 + 21 графа  41</t>
  </si>
  <si>
    <t>Раздел 2.1.2.1 строка 23 графа 42 = Раздел 2.1.2.1 сумма строк 01 + 03 + 05 + 08 + 11 + 13 + 15 + 17 + 19 + 21 графа  42</t>
  </si>
  <si>
    <t>Раздел 2.1.2.1 строка 23 графа 43 = Раздел 2.1.2.1 сумма строк 01 + 03 + 05 + 08 + 11 + 13 + 15 + 17 + 19 + 21 графа  43</t>
  </si>
  <si>
    <t>Раздел 2.1.2.1 строка 23 графа 44 = Раздел 2.1.2.1 сумма строк 01 + 03 + 05 + 08 + 11 + 13 + 15 + 17 + 19 + 21 графа  44</t>
  </si>
  <si>
    <t>Раздел 2.1.2.1 строка 23 графа 45 = Раздел 2.1.2.1 сумма строк 01 + 03 + 05 + 08 + 11 + 13 + 15 + 17 + 19 + 21 графа  45</t>
  </si>
  <si>
    <t>Раздел 2.1.2.1 строка 23 графа 46 = Раздел 2.1.2.1 сумма строк 01 + 03 + 05 + 08 + 11 + 13 + 15 + 17 + 19 + 21 графа  46</t>
  </si>
  <si>
    <t>Раздел 2.1.2.1 строка 23 графа 47 = Раздел 2.1.2.1 сумма строк 01 + 03 + 05 + 08 + 11 + 13 + 15 + 17 + 19 + 21 графа  47</t>
  </si>
  <si>
    <t>Раздел 2.1.2.1 строка 24 графа 04 = Раздел 2.1.2.1 сумма строк 02 + 04 + 06 + 07 + 09 + 10 + 12 + 14 + 16 + 18 + 20 + 22 графа  04</t>
  </si>
  <si>
    <t>Раздел 2.1.2.1 строка 24 графа 05 = Раздел 2.1.2.1 сумма строк 02 + 04 + 06 + 07 + 09 + 10 + 12 + 14 + 16 + 18 + 20 + 22 графа  05</t>
  </si>
  <si>
    <t>Раздел 2.1.2.1 строка 24 графа 06 = Раздел 2.1.2.1 сумма строк 02 + 04 + 06 + 07 + 09 + 10 + 12 + 14 + 16 + 18 + 20 + 22 графа  06</t>
  </si>
  <si>
    <t>Раздел 2.1.2.1 строка 24 графа 07 = Раздел 2.1.2.1 сумма строк 02 + 04 + 06 + 07 + 09 + 10 + 12 + 14 + 16 + 18 + 20 + 22 графа  07</t>
  </si>
  <si>
    <t>Раздел 2.6.4 строка 16 графа 10 &gt;= Раздел 2.6.4 строка 17 графа 10</t>
  </si>
  <si>
    <t>Раздел 2.6.4 строка 16 графа 11 &gt;= Раздел 2.6.4 строка 17 графа 11</t>
  </si>
  <si>
    <t>Раздел 2.6.4 строка 16 графа 12 &gt;= Раздел 2.6.4 строка 17 графа 12</t>
  </si>
  <si>
    <t>Раздел 2.6.4 строка 16 графа 13 &gt;= Раздел 2.6.4 строка 17 графа 13</t>
  </si>
  <si>
    <t>Раздел 2.6.4 строка 16 графа 14 &gt;= Раздел 2.6.4 строка 17 графа 14</t>
  </si>
  <si>
    <t>Раздел 2.1.2.1 строка 32 графа 19 &gt;= Раздел 2.1.2.1 строка 33 графа 19</t>
  </si>
  <si>
    <t>Раздел 2.1.2.1 строка 32 графа 20 &gt;= Раздел 2.1.2.1 строка 33 графа 20</t>
  </si>
  <si>
    <t>Раздел 2.1.2.1 строка 32 графа 21 &gt;= Раздел 2.1.2.1 строка 33 графа 21</t>
  </si>
  <si>
    <t>Раздел 2.1.2.2 строка 32 графа 15 &gt;= Раздел 2.1.2.2 строка 33 графа 15</t>
  </si>
  <si>
    <t>Раздел 2.1.2.2 строка 32 графа 16 &gt;= Раздел 2.1.2.2 строка 33 графа 16</t>
  </si>
  <si>
    <t>Раздел 2.1.2.2 строка 32 графа 17 &gt;= Раздел 2.1.2.2 строка 33 графа 17</t>
  </si>
  <si>
    <t>Раздел 2.1.2.2 строка 32 графа 18 &gt;= Раздел 2.1.2.2 строка 33 графа 18</t>
  </si>
  <si>
    <t>Раздел 2.1.2.2 строка 32 графа 19 &gt;= Раздел 2.1.2.2 строка 33 графа 19</t>
  </si>
  <si>
    <t>Раздел 2.1.2.1 строка 32 графа 22 &gt;= Раздел 2.1.2.1 строка 33 графа 22</t>
  </si>
  <si>
    <t>Раздел 2.1.2.1 строка 32 графа 23 &gt;= Раздел 2.1.2.1 строка 33 графа 23</t>
  </si>
  <si>
    <t>Раздел 2.1.2.1 строка 32 графа 24 &gt;= Раздел 2.1.2.1 строка 33 графа 24</t>
  </si>
  <si>
    <t>Раздел 2.1.2.1 строка 32 графа 25 &gt;= Раздел 2.1.2.1 строка 33 графа 25</t>
  </si>
  <si>
    <t>Раздел 2.1.2.1 строка 32 графа 26 &gt;= Раздел 2.1.2.1 строка 33 графа 26</t>
  </si>
  <si>
    <t>Раздел 2.1.2.1 строка 32 графа 27 &gt;= Раздел 2.1.2.1 строка 33 графа 27</t>
  </si>
  <si>
    <t>Раздел 2.1.2.1 строка 32 графа 28 &gt;= Раздел 2.1.2.1 строка 33 графа 28</t>
  </si>
  <si>
    <t>Раздел 2.1.2.1 строка 32 графа 29 &gt;= Раздел 2.1.2.1 строка 33 графа 29</t>
  </si>
  <si>
    <t>Раздел 2.1.2.1 строка 32 графа 30 &gt;= Раздел 2.1.2.1 строка 33 графа 30</t>
  </si>
  <si>
    <t>Раздел 2.1.2.1 строка 32 графа 31 &gt;= Раздел 2.1.2.1 строка 33 графа 31</t>
  </si>
  <si>
    <t>Раздел 2.1.2.1 строка 32 графа 32 &gt;= Раздел 2.1.2.1 строка 33 графа 32</t>
  </si>
  <si>
    <t>Раздел 2.1.2.1 строка 32 графа 33 &gt;= Раздел 2.1.2.1 строка 33 графа 33</t>
  </si>
  <si>
    <t>Раздел 2.1.2.1 строка 32 графа 34 &gt;= Раздел 2.1.2.1 строка 33 графа 34</t>
  </si>
  <si>
    <t>Раздел 2.1.2.1 строка 32 графа 35 &gt;= Раздел 2.1.2.1 строка 33 графа 35</t>
  </si>
  <si>
    <t>Раздел 2.1.2.3 строка 24 графа 39 &gt;= Раздел 2.1.2.3 строка 32 графа 39</t>
  </si>
  <si>
    <t>Раздел 2.1.2.3 строка 24 графа 40 &gt;= Раздел 2.1.2.3 строка 32 графа 40</t>
  </si>
  <si>
    <t>Раздел 2.1.2.3 строка 24 графа 41 &gt;= Раздел 2.1.2.3 строка 32 графа 41</t>
  </si>
  <si>
    <t>Раздел 2.1.2.3 строка 24 графа 42 &gt;= Раздел 2.1.2.3 строка 32 графа 42</t>
  </si>
  <si>
    <t>Раздел 2.1.2.3 строка 24 графа 43 &gt;= Раздел 2.1.2.3 строка 32 графа 43</t>
  </si>
  <si>
    <t>Раздел 2.1.2.3 строка 24 графа 44 &gt;= Раздел 2.1.2.3 строка 32 графа 44</t>
  </si>
  <si>
    <t>Раздел 2.1.2.3 строка 24 графа 45 &gt;= Раздел 2.1.2.3 строка 32 графа 45</t>
  </si>
  <si>
    <t>Раздел 2.1.2.3 строка 24 графа 46 &gt;= Раздел 2.1.2.3 строка 32 графа 46</t>
  </si>
  <si>
    <t>Раздел 2.1.2.3 строка 24 графа 47 &gt;= Раздел 2.1.2.3 строка 32 графа 47</t>
  </si>
  <si>
    <t>Раздел 2.1.2.3 строка 25 графа 04 &gt;= Раздел 2.1.2.3 строка 33 графа 04</t>
  </si>
  <si>
    <t>Раздел 2.1.2.3 строка 25 графа 05 &gt;= Раздел 2.1.2.3 строка 33 графа 05</t>
  </si>
  <si>
    <t>Раздел 2.1.2.3 строка 25 графа 06 &gt;= Раздел 2.1.2.3 строка 33 графа 06</t>
  </si>
  <si>
    <t>Раздел 2.1.2.3 строка 25 графа 07 &gt;= Раздел 2.1.2.3 строка 33 графа 07</t>
  </si>
  <si>
    <t>Раздел 2.1.2.3 строка 25 графа 08 &gt;= Раздел 2.1.2.3 строка 33 графа 08</t>
  </si>
  <si>
    <t>Раздел 2.1.2.3 строка 25 графа 09 &gt;= Раздел 2.1.2.3 строка 33 графа 09</t>
  </si>
  <si>
    <t>Раздел 2.1.2.3 строка 25 графа 10 &gt;= Раздел 2.1.2.3 строка 33 графа 10</t>
  </si>
  <si>
    <t>Раздел 2.1.2.3 строка 25 графа 11 &gt;= Раздел 2.1.2.3 строка 33 графа 11</t>
  </si>
  <si>
    <t>Раздел 2.1.2.3 строка 25 графа 12 &gt;= Раздел 2.1.2.3 строка 33 графа 12</t>
  </si>
  <si>
    <t>Раздел 2.1.2.3 строка 25 графа 13 &gt;= Раздел 2.1.2.3 строка 33 графа 13</t>
  </si>
  <si>
    <t>Раздел 2.1.2.3 строка 25 графа 14 &gt;= Раздел 2.1.2.3 строка 33 графа 14</t>
  </si>
  <si>
    <t>Раздел 2.1.2.3 строка 25 графа 15 &gt;= Раздел 2.1.2.3 строка 33 графа 15</t>
  </si>
  <si>
    <t>Раздел 2.1.2.3 строка 25 графа 16 &gt;= Раздел 2.1.2.3 строка 33 графа 16</t>
  </si>
  <si>
    <t>Раздел 2.1.2.3 строка 25 графа 17 &gt;= Раздел 2.1.2.3 строка 33 графа 17</t>
  </si>
  <si>
    <t>Раздел 2.1.2.3 строка 25 графа 18 &gt;= Раздел 2.1.2.3 строка 33 графа 18</t>
  </si>
  <si>
    <t>Раздел 2.1.2.3 строка 25 графа 19 &gt;= Раздел 2.1.2.3 строка 33 графа 19</t>
  </si>
  <si>
    <t>Раздел 2.1.2.3 строка 25 графа 20 &gt;= Раздел 2.1.2.3 строка 33 графа 20</t>
  </si>
  <si>
    <t>Раздел 2.1.2.3 строка 25 графа 21 &gt;= Раздел 2.1.2.3 строка 33 графа 21</t>
  </si>
  <si>
    <t>Раздел 2.1.2.3 строка 25 графа 22 &gt;= Раздел 2.1.2.3 строка 33 графа 22</t>
  </si>
  <si>
    <t>Раздел 2.1.2.3 строка 25 графа 23 &gt;= Раздел 2.1.2.3 строка 33 графа 23</t>
  </si>
  <si>
    <t>Раздел 2.1.2.3 строка 25 графа 24 &gt;= Раздел 2.1.2.3 строка 33 графа 24</t>
  </si>
  <si>
    <t>Раздел 2.1.2.3 строка 25 графа 25 &gt;= Раздел 2.1.2.3 строка 33 графа 25</t>
  </si>
  <si>
    <t>Раздел 2.1.2.3 строка 25 графа 26 &gt;= Раздел 2.1.2.3 строка 33 графа 26</t>
  </si>
  <si>
    <t>Раздел 2.1.2.3 строка 25 графа 27 &gt;= Раздел 2.1.2.3 строка 33 графа 27</t>
  </si>
  <si>
    <t>Раздел 2.1.2.3 строка 25 графа 28 &gt;= Раздел 2.1.2.3 строка 33 графа 28</t>
  </si>
  <si>
    <t>Раздел 2.1.2.3 строка 25 графа 29 &gt;= Раздел 2.1.2.3 строка 33 графа 29</t>
  </si>
  <si>
    <t>Раздел 2.1.2.3 строка 25 графа 30 &gt;= Раздел 2.1.2.3 строка 33 графа 30</t>
  </si>
  <si>
    <t>Раздел 2.1.2.3 строка 25 графа 31 &gt;= Раздел 2.1.2.3 строка 33 графа 31</t>
  </si>
  <si>
    <t>Раздел 2.1.2.3 строка 25 графа 32 &gt;= Раздел 2.1.2.3 строка 33 графа 32</t>
  </si>
  <si>
    <t>Раздел 2.1.2.3 строка 25 графа 33 &gt;= Раздел 2.1.2.3 строка 33 графа 33</t>
  </si>
  <si>
    <t>Раздел 2.1.2.2 строка 24 графа 23 &gt;= Раздел 2.1.2.2 строка 30 графа 23</t>
  </si>
  <si>
    <t>Раздел 2.1.2.2 строка 24 графа 24 &gt;= Раздел 2.1.2.2 строка 30 графа 24</t>
  </si>
  <si>
    <t>Раздел 2.1.2.2 строка 24 графа 25 &gt;= Раздел 2.1.2.2 строка 30 графа 25</t>
  </si>
  <si>
    <t>Раздел 2.1.2.2 строка 24 графа 26 &gt;= Раздел 2.1.2.2 строка 30 графа 26</t>
  </si>
  <si>
    <t>Раздел 2.1.2.2 строка 24 графа 27 &gt;= Раздел 2.1.2.2 строка 30 графа 27</t>
  </si>
  <si>
    <t>Раздел 2.1.2.2 строка 24 графа 28 &gt;= Раздел 2.1.2.2 строка 30 графа 28</t>
  </si>
  <si>
    <t>Раздел 2.1.2.2 строка 24 графа 29 &gt;= Раздел 2.1.2.2 строка 30 графа 29</t>
  </si>
  <si>
    <t>Раздел 2.1.2.2 строка 24 графа 30 &gt;= Раздел 2.1.2.2 строка 30 графа 30</t>
  </si>
  <si>
    <t>Раздел 2.1.2.2 строка 24 графа 31 &gt;= Раздел 2.1.2.2 строка 30 графа 31</t>
  </si>
  <si>
    <t>Раздел 2.1.2.2 строка 24 графа 32 &gt;= Раздел 2.1.2.2 строка 30 графа 32</t>
  </si>
  <si>
    <t>Раздел 2.1.2.2 строка 24 графа 33 &gt;= Раздел 2.1.2.2 строка 30 графа 33</t>
  </si>
  <si>
    <t>Раздел 2.1.2.2 строка 24 графа 34 &gt;= Раздел 2.1.2.2 строка 30 графа 34</t>
  </si>
  <si>
    <t>Раздел 2.1.2.2 строка 24 графа 35 &gt;= Раздел 2.1.2.2 строка 30 графа 35</t>
  </si>
  <si>
    <t>Раздел 2.1.2.2 строка 24 графа 36 &gt;= Раздел 2.1.2.2 строка 30 графа 36</t>
  </si>
  <si>
    <t>Раздел 2.1.2.2 строка 24 графа 37 &gt;= Раздел 2.1.2.2 строка 30 графа 37</t>
  </si>
  <si>
    <t>Раздел 2.1.2.2 строка 24 графа 38 &gt;= Раздел 2.1.2.2 строка 30 графа 38</t>
  </si>
  <si>
    <t>Раздел 2.1.2.2 строка 24 графа 39 &gt;= Раздел 2.1.2.2 строка 30 графа 39</t>
  </si>
  <si>
    <t>Раздел 2.1.2.2 строка 24 графа 40 &gt;= Раздел 2.1.2.2 строка 30 графа 40</t>
  </si>
  <si>
    <t>Раздел 2.1.2.2 строка 24 графа 41 &gt;= Раздел 2.1.2.2 строка 30 графа 41</t>
  </si>
  <si>
    <t>Раздел 2.1.2.2 строка 24 графа 42 &gt;= Раздел 2.1.2.2 строка 30 графа 42</t>
  </si>
  <si>
    <t>Раздел 2.1.2.2 строка 24 графа 43 &gt;= Раздел 2.1.2.2 строка 30 графа 43</t>
  </si>
  <si>
    <t>Раздел 2.1.2.2 строка 24 графа 44 &gt;= Раздел 2.1.2.2 строка 30 графа 44</t>
  </si>
  <si>
    <t>Раздел 2.1.2.2 строка 24 графа 45 &gt;= Раздел 2.1.2.2 строка 30 графа 45</t>
  </si>
  <si>
    <t>Раздел 2.1.2.2 строка 24 графа 46 &gt;= Раздел 2.1.2.2 строка 30 графа 46</t>
  </si>
  <si>
    <t>Раздел 2.1.2.2 строка 24 графа 47 &gt;= Раздел 2.1.2.2 строка 30 графа 47</t>
  </si>
  <si>
    <t>Раздел 2.1.2.2 строка 24 графа 04 &gt;= Раздел 2.1.2.2 строка 31 графа 04</t>
  </si>
  <si>
    <t>Раздел 2.1.2.2 строка 24 графа 05 &gt;= Раздел 2.1.2.2 строка 31 графа 05</t>
  </si>
  <si>
    <t>Раздел 2.1.2.1 строка 24 графа 15 &gt;= Раздел 2.1.2.1 строка 31 графа 15</t>
  </si>
  <si>
    <t>Раздел 2.1.2.1 строка 24 графа 16 &gt;= Раздел 2.1.2.1 строка 31 графа 16</t>
  </si>
  <si>
    <t>Раздел 2.1.2.1 строка 24 графа 17 &gt;= Раздел 2.1.2.1 строка 31 графа 17</t>
  </si>
  <si>
    <t>Раздел 2.1.2.1 строка 24 графа 18 &gt;= Раздел 2.1.2.1 строка 31 графа 18</t>
  </si>
  <si>
    <t>Раздел 2.1.2.1 строка 24 графа 19 &gt;= Раздел 2.1.2.1 строка 31 графа 19</t>
  </si>
  <si>
    <t>Раздел 2.1.2.1 строка 24 графа 20 &gt;= Раздел 2.1.2.1 строка 31 графа 20</t>
  </si>
  <si>
    <t>Раздел 2.1.2.1 строка 24 графа 21 &gt;= Раздел 2.1.2.1 строка 31 графа 21</t>
  </si>
  <si>
    <t>Раздел 2.6.3 строка 01 графа 20 &gt;= Раздел 2.6.3 строка 01 сумма граф 21 + 22</t>
  </si>
  <si>
    <t>Раздел 2.6.3 строка 02 графа 20 &gt;= Раздел 2.6.3 строка 02 сумма граф 21 + 22</t>
  </si>
  <si>
    <t>Раздел 2.6.3 строка 03 графа 20 &gt;= Раздел 2.6.3 строка 03 сумма граф 21 + 22</t>
  </si>
  <si>
    <t>Раздел 2.6.3 строка 04 графа 20 &gt;= Раздел 2.6.3 строка 04 сумма граф 21 + 22</t>
  </si>
  <si>
    <t>Раздел 2.6.3 строка 05 графа 20 &gt;= Раздел 2.6.3 строка 05 сумма граф 21 + 22</t>
  </si>
  <si>
    <t>Раздел 2.6.3 строка 06 графа 20 &gt;= Раздел 2.6.3 строка 06 сумма граф 21 + 22</t>
  </si>
  <si>
    <t>Раздел 2.1.2.1 строка 24 графа 37 &gt;= Раздел 2.1.2.1 строка 31 графа 37</t>
  </si>
  <si>
    <t>Раздел 2.1.2.1 строка 24 графа 38 &gt;= Раздел 2.1.2.1 строка 31 графа 38</t>
  </si>
  <si>
    <t>Раздел 2.1.2.1 строка 24 графа 39 &gt;= Раздел 2.1.2.1 строка 31 графа 39</t>
  </si>
  <si>
    <t>Раздел 2.1.2.1 строка 24 графа 40 &gt;= Раздел 2.1.2.1 строка 31 графа 40</t>
  </si>
  <si>
    <t>Раздел 2.1.2.1 строка 24 графа 41 &gt;= Раздел 2.1.2.1 строка 31 графа 41</t>
  </si>
  <si>
    <t>Раздел 2.1.2.1 строка 24 графа 42 &gt;= Раздел 2.1.2.1 строка 31 графа 42</t>
  </si>
  <si>
    <t>Раздел 2.1.2.1 строка 24 графа 43 &gt;= Раздел 2.1.2.1 строка 31 графа 43</t>
  </si>
  <si>
    <t>Раздел 2.1.2.1 строка 24 графа 44 &gt;= Раздел 2.1.2.1 строка 31 графа 44</t>
  </si>
  <si>
    <t>Раздел 2.1.2.1 строка 24 графа 45 &gt;= Раздел 2.1.2.1 строка 31 графа 45</t>
  </si>
  <si>
    <t>Раздел 2.1.2.2 строка 24 графа 33 &gt;= Раздел 2.1.2.2 строка 31 графа 33</t>
  </si>
  <si>
    <t>Раздел 2.1.2.2 строка 24 графа 34 &gt;= Раздел 2.1.2.2 строка 31 графа 34</t>
  </si>
  <si>
    <t>Раздел 2.1.2.2 строка 24 графа 35 &gt;= Раздел 2.1.2.2 строка 31 графа 35</t>
  </si>
  <si>
    <t>Раздел 2.1.2.2 строка 24 графа 36 &gt;= Раздел 2.1.2.2 строка 31 графа 36</t>
  </si>
  <si>
    <t>Раздел 2.1.2.2 строка 24 графа 37 &gt;= Раздел 2.1.2.2 строка 31 графа 37</t>
  </si>
  <si>
    <t>Раздел 2.1.2.2 строка 24 графа 38 &gt;= Раздел 2.1.2.2 строка 31 графа 38</t>
  </si>
  <si>
    <t>Раздел 2.1.2.2 строка 24 графа 39 &gt;= Раздел 2.1.2.2 строка 31 графа 39</t>
  </si>
  <si>
    <t>Раздел 2.6.3 строка 18 графа 20 &gt;= Раздел 2.6.3 строка 18 сумма граф 21 + 22</t>
  </si>
  <si>
    <t>Раздел 2.1.2.1 строка 24 графа 46 &gt;= Раздел 2.1.2.1 строка 31 графа 46</t>
  </si>
  <si>
    <t>Раздел 2.1.2.1 строка 24 графа 47 &gt;= Раздел 2.1.2.1 строка 31 графа 47</t>
  </si>
  <si>
    <t>Раздел 2.1.2.1 строка 24 графа 04 &gt;= Раздел 2.1.2.1 строка 32 графа 04</t>
  </si>
  <si>
    <t>Раздел 2.1.2.1 строка 24 графа 05 &gt;= Раздел 2.1.2.1 строка 32 графа 05</t>
  </si>
  <si>
    <t>Раздел 2.1.2.1 строка 24 графа 06 &gt;= Раздел 2.1.2.1 строка 32 графа 06</t>
  </si>
  <si>
    <t>Раздел 2.1.2.1 строка 24 графа 07 &gt;= Раздел 2.1.2.1 строка 32 графа 07</t>
  </si>
  <si>
    <t>Раздел 2.1.2.1 строка 24 графа 08 &gt;= Раздел 2.1.2.1 строка 32 графа 08</t>
  </si>
  <si>
    <t>Раздел 2.1.2.1 строка 24 графа 09 &gt;= Раздел 2.1.2.1 строка 32 графа 09</t>
  </si>
  <si>
    <t>Раздел 2.1.2.1 строка 24 графа 10 &gt;= Раздел 2.1.2.1 строка 32 графа 10</t>
  </si>
  <si>
    <t>Раздел 2.1.2.1 строка 24 графа 11 &gt;= Раздел 2.1.2.1 строка 32 графа 11</t>
  </si>
  <si>
    <t>Раздел 2.1.2.1 строка 24 графа 12 &gt;= Раздел 2.1.2.1 строка 32 графа 12</t>
  </si>
  <si>
    <t>Раздел 2.1.2.1 строка 24 графа 13 &gt;= Раздел 2.1.2.1 строка 32 графа 13</t>
  </si>
  <si>
    <t>Раздел 2.1.2.1 строка 24 графа 14 &gt;= Раздел 2.1.2.1 строка 32 графа 14</t>
  </si>
  <si>
    <t>Раздел 2.1.2.1 строка 24 графа 15 &gt;= Раздел 2.1.2.1 строка 32 графа 15</t>
  </si>
  <si>
    <t>Раздел 2.1.2.1 строка 24 графа 16 &gt;= Раздел 2.1.2.1 строка 32 графа 16</t>
  </si>
  <si>
    <t>Раздел 2.1.2.1 строка 24 графа 17 &gt;= Раздел 2.1.2.1 строка 32 графа 17</t>
  </si>
  <si>
    <t>Раздел 2.1.2.1 строка 24 графа 18 &gt;= Раздел 2.1.2.1 строка 32 графа 18</t>
  </si>
  <si>
    <t>Раздел 2.1.2.1 строка 24 графа 19 &gt;= Раздел 2.1.2.1 строка 32 графа 19</t>
  </si>
  <si>
    <t>Раздел 2.1.2.1 строка 24 графа 20 &gt;= Раздел 2.1.2.1 строка 32 графа 20</t>
  </si>
  <si>
    <t>Раздел 2.1.2.1 строка 24 графа 21 &gt;= Раздел 2.1.2.1 строка 32 графа 21</t>
  </si>
  <si>
    <t>Раздел 2.1.2.1 строка 24 графа 22 &gt;= Раздел 2.1.2.1 строка 32 графа 22</t>
  </si>
  <si>
    <t>Раздел 2.1.2.1 строка 24 графа 23 &gt;= Раздел 2.1.2.1 строка 32 графа 23</t>
  </si>
  <si>
    <t>Раздел 2.1.2.1 строка 24 графа 24 &gt;= Раздел 2.1.2.1 строка 32 графа 24</t>
  </si>
  <si>
    <t>Раздел 2.1.2.1 строка 24 графа 25 &gt;= Раздел 2.1.2.1 строка 32 графа 25</t>
  </si>
  <si>
    <t>Раздел 2.1.2.1 строка 24 графа 26 &gt;= Раздел 2.1.2.1 строка 32 графа 26</t>
  </si>
  <si>
    <t>Раздел 2.1.2.1 строка 24 графа 27 &gt;= Раздел 2.1.2.1 строка 32 графа 27</t>
  </si>
  <si>
    <t>Раздел 2.1.2.1 строка 24 графа 28 &gt;= Раздел 2.1.2.1 строка 32 графа 28</t>
  </si>
  <si>
    <t>Раздел 2.6.4 строка 02 графа 09 &gt;= Раздел 2.6.4 строка 06 графа 09</t>
  </si>
  <si>
    <t>Раздел 2.6.4 строка 02 графа 10 &gt;= Раздел 2.6.4 строка 06 графа 10</t>
  </si>
  <si>
    <t>Раздел 2.6.4 строка 02 графа 11 &gt;= Раздел 2.6.4 строка 06 графа 11</t>
  </si>
  <si>
    <t>Раздел 2.6.4 строка 02 графа 12 &gt;= Раздел 2.6.4 строка 06 графа 12</t>
  </si>
  <si>
    <t>Раздел 2.6.4 строка 02 графа 13 &gt;= Раздел 2.6.4 строка 06 графа 13</t>
  </si>
  <si>
    <t>Раздел 2.6.4 строка 02 графа 14 &gt;= Раздел 2.6.4 строка 06 графа 14</t>
  </si>
  <si>
    <t>Раздел 2.6.4 строка 02 графа 15 &gt;= Раздел 2.6.4 строка 06 графа 15</t>
  </si>
  <si>
    <t>Раздел 2.6.4 строка 02 графа 16 &gt;= Раздел 2.6.4 строка 06 графа 16</t>
  </si>
  <si>
    <t>Раздел 2.6.4 строка 02 графа 17 &gt;= Раздел 2.6.4 строка 06 графа 17</t>
  </si>
  <si>
    <t>Раздел 2.6.4 строка 02 графа 18 &gt;= Раздел 2.6.4 строка 06 графа 18</t>
  </si>
  <si>
    <t>Раздел 2.6.4 строка 02 графа 19 &gt;= Раздел 2.6.4 строка 06 графа 19</t>
  </si>
  <si>
    <t>Раздел 2.6.4 строка 02 графа 20 &gt;= Раздел 2.6.4 строка 06 графа 20</t>
  </si>
  <si>
    <t>Раздел 2.6.4 строка 02 графа 21 &gt;= Раздел 2.6.4 строка 06 графа 21</t>
  </si>
  <si>
    <t>Раздел 2.6.4 строка 02 графа 22 &gt;= Раздел 2.6.4 строка 06 графа 22</t>
  </si>
  <si>
    <t>Раздел 2.6.4 строка 02 графа 23 &gt;= Раздел 2.6.4 строка 06 графа 23</t>
  </si>
  <si>
    <t>Раздел 2.6.4 строка 02 графа 24 &gt;= Раздел 2.6.4 строка 06 графа 24</t>
  </si>
  <si>
    <t>Раздел 2.6.4 строка 02 графа 03 &gt;= Раздел 2.6.4 строка 07 графа 03</t>
  </si>
  <si>
    <t>Раздел 2.6.4 строка 02 графа 04 &gt;= Раздел 2.6.4 строка 07 графа 04</t>
  </si>
  <si>
    <t>Раздел 2.6.4 строка 02 графа 05 &gt;= Раздел 2.6.4 строка 07 графа 05</t>
  </si>
  <si>
    <t>Раздел 2.6.4 строка 02 графа 06 &gt;= Раздел 2.6.4 строка 07 графа 06</t>
  </si>
  <si>
    <t>Раздел 2.6.4 строка 02 графа 07 &gt;= Раздел 2.6.4 строка 07 графа 07</t>
  </si>
  <si>
    <t>Раздел 2.1.2.1 строка 25 графа 11 &gt;= Раздел 2.1.2.1 строка 33 графа 11</t>
  </si>
  <si>
    <t>Раздел 2.1.2.1 строка 25 графа 12 &gt;= Раздел 2.1.2.1 строка 33 графа 12</t>
  </si>
  <si>
    <t>Раздел 2.1.2.1 строка 25 графа 13 &gt;= Раздел 2.1.2.1 строка 33 графа 13</t>
  </si>
  <si>
    <t>Раздел 2.1.2.1 строка 25 графа 14 &gt;= Раздел 2.1.2.1 строка 33 графа 14</t>
  </si>
  <si>
    <t>Раздел 2.1.2.2 строка 24 графа 46 &gt;= Раздел 2.1.2.2 строка 32 графа 46</t>
  </si>
  <si>
    <t>Раздел 2.1.2.2 строка 24 графа 47 &gt;= Раздел 2.1.2.2 строка 32 графа 47</t>
  </si>
  <si>
    <t>Раздел 2.1.2.2 строка 25 графа 04 &gt;= Раздел 2.1.2.2 строка 33 графа 04</t>
  </si>
  <si>
    <t>Раздел 2.1.2.2 строка 25 графа 05 &gt;= Раздел 2.1.2.2 строка 33 графа 05</t>
  </si>
  <si>
    <t>Раздел 2.1.2.2 строка 25 графа 06 &gt;= Раздел 2.1.2.2 строка 33 графа 06</t>
  </si>
  <si>
    <t>Раздел 2.1.2.2 строка 25 графа 07 &gt;= Раздел 2.1.2.2 строка 33 графа 07</t>
  </si>
  <si>
    <t>Раздел 2.1.2.2 строка 25 графа 08 &gt;= Раздел 2.1.2.2 строка 33 графа 08</t>
  </si>
  <si>
    <t>Раздел 2.1.2.2 строка 25 графа 09 &gt;= Раздел 2.1.2.2 строка 33 графа 09</t>
  </si>
  <si>
    <t>Раздел 2.1.2.2 строка 25 графа 10 &gt;= Раздел 2.1.2.2 строка 33 графа 10</t>
  </si>
  <si>
    <t>Раздел 2.1.2.2 строка 25 графа 11 &gt;= Раздел 2.1.2.2 строка 33 графа 11</t>
  </si>
  <si>
    <t>Раздел 2.1.2.2 строка 25 графа 12 &gt;= Раздел 2.1.2.2 строка 33 графа 12</t>
  </si>
  <si>
    <t>Раздел 2.1.2.2 строка 25 графа 13 &gt;= Раздел 2.1.2.2 строка 33 графа 13</t>
  </si>
  <si>
    <t>Раздел 2.1.2.2 строка 25 графа 14 &gt;= Раздел 2.1.2.2 строка 33 графа 14</t>
  </si>
  <si>
    <t>Раздел 2.1.2.2 строка 25 графа 15 &gt;= Раздел 2.1.2.2 строка 33 графа 15</t>
  </si>
  <si>
    <t>Раздел 2.1.2.2 строка 25 графа 16 &gt;= Раздел 2.1.2.2 строка 33 графа 16</t>
  </si>
  <si>
    <t>Раздел 2.1.2.2 строка 25 графа 17 &gt;= Раздел 2.1.2.2 строка 33 графа 17</t>
  </si>
  <si>
    <t>Раздел 2.1.2.2 строка 25 графа 18 &gt;= Раздел 2.1.2.2 строка 33 графа 18</t>
  </si>
  <si>
    <t>Раздел 2.1.2.2 строка 25 графа 19 &gt;= Раздел 2.1.2.2 строка 33 графа 19</t>
  </si>
  <si>
    <t>Раздел 2.1.2.2 строка 25 графа 20 &gt;= Раздел 2.1.2.2 строка 33 графа 20</t>
  </si>
  <si>
    <t>Раздел 2.1.2.2 строка 25 графа 21 &gt;= Раздел 2.1.2.2 строка 33 графа 21</t>
  </si>
  <si>
    <t>Раздел 2.1.2.2 строка 25 графа 22 &gt;= Раздел 2.1.2.2 строка 33 графа 22</t>
  </si>
  <si>
    <t>Раздел 2.1.2.2 строка 25 графа 23 &gt;= Раздел 2.1.2.2 строка 33 графа 23</t>
  </si>
  <si>
    <t>Раздел 2.1.2.2 строка 25 графа 24 &gt;= Раздел 2.1.2.2 строка 33 графа 24</t>
  </si>
  <si>
    <t>Раздел 2.1.2.2 строка 25 графа 25 &gt;= Раздел 2.1.2.2 строка 33 графа 25</t>
  </si>
  <si>
    <t>Раздел 2.1.2.2 строка 25 графа 26 &gt;= Раздел 2.1.2.2 строка 33 графа 26</t>
  </si>
  <si>
    <t>Раздел 2.1.2.2 строка 25 графа 27 &gt;= Раздел 2.1.2.2 строка 33 графа 27</t>
  </si>
  <si>
    <t>Раздел 2.1.2.2 строка 25 графа 28 &gt;= Раздел 2.1.2.2 строка 33 графа 28</t>
  </si>
  <si>
    <t>Раздел 2.1.2.2 строка 25 графа 29 &gt;= Раздел 2.1.2.2 строка 33 графа 29</t>
  </si>
  <si>
    <t>Раздел 2.1.2.2 строка 25 графа 30 &gt;= Раздел 2.1.2.2 строка 33 графа 30</t>
  </si>
  <si>
    <t>Раздел 2.1.2.2 строка 25 графа 31 &gt;= Раздел 2.1.2.2 строка 33 графа 31</t>
  </si>
  <si>
    <t>Раздел 2.1.2.2 строка 25 графа 32 &gt;= Раздел 2.1.2.2 строка 33 графа 32</t>
  </si>
  <si>
    <t>Раздел 2.1.2.2 строка 25 графа 33 &gt;= Раздел 2.1.2.2 строка 33 графа 33</t>
  </si>
  <si>
    <t>Раздел 2.1.2.2 строка 25 графа 34 &gt;= Раздел 2.1.2.2 строка 33 графа 34</t>
  </si>
  <si>
    <t>Раздел 2.1.2.2 строка 25 графа 35 &gt;= Раздел 2.1.2.2 строка 33 графа 35</t>
  </si>
  <si>
    <t>Раздел 2.1.2.2 строка 25 графа 36 &gt;= Раздел 2.1.2.2 строка 33 графа 36</t>
  </si>
  <si>
    <t>Раздел 2.1.2.2 строка 25 графа 37 &gt;= Раздел 2.1.2.2 строка 33 графа 37</t>
  </si>
  <si>
    <t>Раздел 2.1.2.2 строка 25 графа 38 &gt;= Раздел 2.1.2.2 строка 33 графа 38</t>
  </si>
  <si>
    <t>Раздел 2.1.2.2 строка 25 графа 39 &gt;= Раздел 2.1.2.2 строка 33 графа 39</t>
  </si>
  <si>
    <t>Раздел 2.1.2.2 строка 25 графа 40 &gt;= Раздел 2.1.2.2 строка 33 графа 40</t>
  </si>
  <si>
    <t>Раздел 2.1.2.2 строка 25 графа 41 &gt;= Раздел 2.1.2.2 строка 33 графа 41</t>
  </si>
  <si>
    <t>Раздел 2.1.2.2 строка 25 графа 42 &gt;= Раздел 2.1.2.2 строка 33 графа 42</t>
  </si>
  <si>
    <t>Раздел 2.1.2.2 строка 25 графа 43 &gt;= Раздел 2.1.2.2 строка 33 графа 43</t>
  </si>
  <si>
    <t>Раздел 2.1.2.2 строка 25 графа 44 &gt;= Раздел 2.1.2.2 строка 33 графа 44</t>
  </si>
  <si>
    <t>Раздел 2.1.2.2 строка 25 графа 45 &gt;= Раздел 2.1.2.2 строка 33 графа 45</t>
  </si>
  <si>
    <t>Раздел 2.1.2.2 строка 25 графа 46 &gt;= Раздел 2.1.2.2 строка 33 графа 46</t>
  </si>
  <si>
    <t>Раздел 2.1.2.2 строка 25 графа 47 &gt;= Раздел 2.1.2.2 строка 33 графа 47</t>
  </si>
  <si>
    <t>Раздел 2.1.2.2 строка 24 графа 04 &gt;= Раздел 2.1.2.2 сумма строк 28 + 29 +30 + 31 графа 04</t>
  </si>
  <si>
    <t>Раздел 2.1.2.2 строка 24 графа 05 &gt;= Раздел 2.1.2.2 сумма строк 28 + 29 +30 + 31 графа 05</t>
  </si>
  <si>
    <t>Раздел 2.1.2.2 строка 24 графа 06 &gt;= Раздел 2.1.2.2 сумма строк 28 + 29 +30 + 31 графа 06</t>
  </si>
  <si>
    <t>Раздел 2.1.2.2 строка 24 графа 07 &gt;= Раздел 2.1.2.2 сумма строк 28 + 29 +30 + 31 графа 07</t>
  </si>
  <si>
    <t>Раздел 2.2.2 строка 02 графа 13 &gt;= Раздел 2.2.2 сумма строк 03 + 04 + 05 + 06 + 07 + 08 + 09 + 10 + 11 + 12 + 13 + 14 графа 13</t>
  </si>
  <si>
    <t>Раздел 2.2.2 строка 02 графа 14 &gt;= Раздел 2.2.2 сумма строк 03 + 04 + 05 + 06 + 07 + 08 + 09 + 10 + 11 + 12 + 13 + 14 графа 14</t>
  </si>
  <si>
    <t>Раздел 2.2.2 строка 02 графа 15 &gt;= Раздел 2.2.2 сумма строк 03 + 04 + 05 + 06 + 07 + 08 + 09 + 10 + 11 + 12 + 13 + 14 графа 15</t>
  </si>
  <si>
    <t>Раздел 2.2.2 строка 02 графа 16 &gt;= Раздел 2.2.2 сумма строк 03 + 04 + 05 + 06 + 07 + 08 + 09 + 10 + 11 + 12 + 13 + 14 графа 16</t>
  </si>
  <si>
    <t>Раздел 2.2.3 строка 02 графа 04 &gt;= Раздел 2.2.3 сумма строк 03 + 04 + 05 + 06 + 07 + 08 + 09 + 10 + 11 + 12 + 13 + 14 графа 04</t>
  </si>
  <si>
    <t>Раздел 2.2.3 строка 02 графа 05 &gt;= Раздел 2.2.3 сумма строк 03 + 04 + 05 + 06 + 07 + 08 + 09 + 10 + 11 + 12 + 13 + 14 графа 05</t>
  </si>
  <si>
    <t>Раздел 2.2.3 строка 02 графа 06 &gt;= Раздел 2.2.3 сумма строк 03 + 04 + 05 + 06 + 07 + 08 + 09 + 10 + 11 + 12 + 13 + 14 графа 06</t>
  </si>
  <si>
    <t>Раздел 2.2.3 строка 02 графа 07 &gt;= Раздел 2.2.3 сумма строк 03 + 04 + 05 + 06 + 07 + 08 + 09 + 10 + 11 + 12 + 13 + 14 графа 07</t>
  </si>
  <si>
    <t>Раздел 2.2.3 строка 02 графа 08 &gt;= Раздел 2.2.3 сумма строк 03 + 04 + 05 + 06 + 07 + 08 + 09 + 10 + 11 + 12 + 13 + 14 графа 08</t>
  </si>
  <si>
    <t>Раздел 2.2.3 строка 02 графа 09 &gt;= Раздел 2.2.3 сумма строк 03 + 04 + 05 + 06 + 07 + 08 + 09 + 10 + 11 + 12 + 13 + 14 графа 09</t>
  </si>
  <si>
    <t>Раздел 2.2.3 строка 02 графа 10 &gt;= Раздел 2.2.3 сумма строк 03 + 04 + 05 + 06 + 07 + 08 + 09 + 10 + 11 + 12 + 13 + 14 графа 10</t>
  </si>
  <si>
    <t>Раздел 2.2.3 строка 02 графа 11 &gt;= Раздел 2.2.3 сумма строк 03 + 04 + 05 + 06 + 07 + 08 + 09 + 10 + 11 + 12 + 13 + 14 графа 11</t>
  </si>
  <si>
    <t>Раздел 2.2.3 строка 02 графа 12 &gt;= Раздел 2.2.3 сумма строк 03 + 04 + 05 + 06 + 07 + 08 + 09 + 10 + 11 + 12 + 13 + 14 графа 12</t>
  </si>
  <si>
    <t>Раздел 2.2.3 строка 02 графа 13 &gt;= Раздел 2.2.3 сумма строк 03 + 04 + 05 + 06 + 07 + 08 + 09 + 10 + 11 + 12 + 13 + 14 графа 13</t>
  </si>
  <si>
    <t>Раздел 2.1.2.2 строка 24 графа 26 &gt;= Раздел 2.1.2.2 сумма строк 28 + 29 +30 + 31 графа 26</t>
  </si>
  <si>
    <t>Раздел 2.1.2.2 строка 24 графа 27 &gt;= Раздел 2.1.2.2 сумма строк 28 + 29 +30 + 31 графа 27</t>
  </si>
  <si>
    <t>Раздел 2.1.2.2 строка 24 графа 28 &gt;= Раздел 2.1.2.2 сумма строк 28 + 29 +30 + 31 графа 28</t>
  </si>
  <si>
    <t>Раздел 2.1.2.1 строка 24 графа 43 &gt;= Раздел 2.1.2.1 сумма строк 28 + 29 +30 + 31 графа 43</t>
  </si>
  <si>
    <t>Раздел 2.1.2.1 строка 24 графа 44 &gt;= Раздел 2.1.2.1 сумма строк 28 + 29 +30 + 31 графа 44</t>
  </si>
  <si>
    <t>Раздел 2.1.2.1 строка 24 графа 45 &gt;= Раздел 2.1.2.1 сумма строк 28 + 29 +30 + 31 графа 45</t>
  </si>
  <si>
    <t>Раздел 2.1.2.1 строка 24 графа 46 &gt;= Раздел 2.1.2.1 сумма строк 28 + 29 +30 + 31 графа 46</t>
  </si>
  <si>
    <t>Раздел 2.1.2.1 строка 24 графа 47 &gt;= Раздел 2.1.2.1 сумма строк 28 + 29 +30 + 31 графа 47</t>
  </si>
  <si>
    <t>Раздел 2.1.2.1 строка 24 графа 08 = Раздел 2.1.2.1 сумма строк 02 + 04 + 06 + 07 + 09 + 10 + 12 + 14 + 16 + 18 + 20 + 22 графа  08</t>
  </si>
  <si>
    <t>Раздел 2.1.2.1 строка 24 графа 09 = Раздел 2.1.2.1 сумма строк 02 + 04 + 06 + 07 + 09 + 10 + 12 + 14 + 16 + 18 + 20 + 22 графа  09</t>
  </si>
  <si>
    <t>Раздел 2.1.2.1 строка 24 графа 10 = Раздел 2.1.2.1 сумма строк 02 + 04 + 06 + 07 + 09 + 10 + 12 + 14 + 16 + 18 + 20 + 22 графа  10</t>
  </si>
  <si>
    <t>Раздел 2.1.2.1 строка 24 графа 11 = Раздел 2.1.2.1 сумма строк 02 + 04 + 06 + 07 + 09 + 10 + 12 + 14 + 16 + 18 + 20 + 22 графа  11</t>
  </si>
  <si>
    <t>Раздел 2.1.2.1 строка 24 графа 12 = Раздел 2.1.2.1 сумма строк 02 + 04 + 06 + 07 + 09 + 10 + 12 + 14 + 16 + 18 + 20 + 22 графа  12</t>
  </si>
  <si>
    <t>Раздел 2.1.2.1 строка 24 графа 13 = Раздел 2.1.2.1 сумма строк 02 + 04 + 06 + 07 + 09 + 10 + 12 + 14 + 16 + 18 + 20 + 22 графа  13</t>
  </si>
  <si>
    <t>Раздел 2.1.2.1 строка 24 графа 14 = Раздел 2.1.2.1 сумма строк 02 + 04 + 06 + 07 + 09 + 10 + 12 + 14 + 16 + 18 + 20 + 22 графа  14</t>
  </si>
  <si>
    <t>Раздел 2.1.2.2 строка 24 графа 45 &gt;= Раздел 2.1.2.2 сумма строк 28 + 29 +30 + 31 графа 45</t>
  </si>
  <si>
    <t>Раздел 2.1.2.2 строка 24 графа 46 &gt;= Раздел 2.1.2.2 сумма строк 28 + 29 +30 + 31 графа 46</t>
  </si>
  <si>
    <t>Раздел 2.1.2.2 строка 24 графа 47 &gt;= Раздел 2.1.2.2 сумма строк 28 + 29 +30 + 31 графа 47</t>
  </si>
  <si>
    <t>Раздел 2.1.2.2 строка 27 графа 04 &gt;= Раздел 2.1.2.2 сумма строк 28 + 29 графа 04</t>
  </si>
  <si>
    <t>Раздел 2.1.2.1 строка 24 графа 16 = Раздел 2.1.2.1 сумма строк 02 + 04 + 06 + 07 + 09 + 10 + 12 + 14 + 16 + 18 + 20 + 22 графа  16</t>
  </si>
  <si>
    <t>Раздел 2.1.2.1 строка 24 графа 17 = Раздел 2.1.2.1 сумма строк 02 + 04 + 06 + 07 + 09 + 10 + 12 + 14 + 16 + 18 + 20 + 22 графа  17</t>
  </si>
  <si>
    <t>Раздел 2.1.2.2 строка 27 графа 16 &gt;= Раздел 2.1.2.2 сумма строк 28 + 29 графа 16</t>
  </si>
  <si>
    <t>Раздел 2.1.2.2 строка 27 графа 17 &gt;= Раздел 2.1.2.2 сумма строк 28 + 29 графа 17</t>
  </si>
  <si>
    <t>Раздел 2.1.2.2 строка 27 графа 18 &gt;= Раздел 2.1.2.2 сумма строк 28 + 29 графа 18</t>
  </si>
  <si>
    <t>Раздел 2.1.2.2 строка 27 графа 19 &gt;= Раздел 2.1.2.2 сумма строк 28 + 29 графа 19</t>
  </si>
  <si>
    <t>Раздел 2.1.2.2 строка 27 графа 20 &gt;= Раздел 2.1.2.2 сумма строк 28 + 29 графа 20</t>
  </si>
  <si>
    <t>Раздел 2.1.2.2 строка 27 графа 21 &gt;= Раздел 2.1.2.2 сумма строк 28 + 29 графа 21</t>
  </si>
  <si>
    <t>Раздел 2.1.2.2 строка 27 графа 22 &gt;= Раздел 2.1.2.2 сумма строк 28 + 29 графа 22</t>
  </si>
  <si>
    <t>Раздел 2.1.2.2 строка 27 графа 23 &gt;= Раздел 2.1.2.2 сумма строк 28 + 29 графа 23</t>
  </si>
  <si>
    <t>Раздел 2.1.2.2 строка 27 графа 24 &gt;= Раздел 2.1.2.2 сумма строк 28 + 29 графа 24</t>
  </si>
  <si>
    <t>Раздел 2.1.2.2 строка 27 графа 25 &gt;= Раздел 2.1.2.2 сумма строк 28 + 29 графа 25</t>
  </si>
  <si>
    <t>Раздел 2.1.2.2 строка 27 графа 26 &gt;= Раздел 2.1.2.2 сумма строк 28 + 29 графа 26</t>
  </si>
  <si>
    <t>Раздел 2.1.2.2 строка 27 графа 27 &gt;= Раздел 2.1.2.2 сумма строк 28 + 29 графа 27</t>
  </si>
  <si>
    <t>Раздел 2.1.2.2 строка 27 графа 28 &gt;= Раздел 2.1.2.2 сумма строк 28 + 29 графа 28</t>
  </si>
  <si>
    <t>Раздел 2.1.2.2 строка 27 графа 29 &gt;= Раздел 2.1.2.2 сумма строк 28 + 29 графа 29</t>
  </si>
  <si>
    <t>Раздел 2.1.2.2 строка 27 графа 30 &gt;= Раздел 2.1.2.2 сумма строк 28 + 29 графа 30</t>
  </si>
  <si>
    <t>Раздел 2.1.2.2 строка 27 графа 31 &gt;= Раздел 2.1.2.2 сумма строк 28 + 29 графа 31</t>
  </si>
  <si>
    <t>Раздел 2.1.2.2 строка 27 графа 32 &gt;= Раздел 2.1.2.2 сумма строк 28 + 29 графа 32</t>
  </si>
  <si>
    <t>Раздел 2.1.2.2 строка 27 графа 33 &gt;= Раздел 2.1.2.2 сумма строк 28 + 29 графа 33</t>
  </si>
  <si>
    <t>Раздел 2.1.2.2 строка 27 графа 34 &gt;= Раздел 2.1.2.2 сумма строк 28 + 29 графа 34</t>
  </si>
  <si>
    <t>Раздел 2.1.2.2 строка 27 графа 35 &gt;= Раздел 2.1.2.2 сумма строк 28 + 29 графа 35</t>
  </si>
  <si>
    <t>Раздел 2.1.2.2 строка 27 графа 36 &gt;= Раздел 2.1.2.2 сумма строк 28 + 29 графа 36</t>
  </si>
  <si>
    <t>Раздел 2.1.2.2 строка 27 графа 37 &gt;= Раздел 2.1.2.2 сумма строк 28 + 29 графа 37</t>
  </si>
  <si>
    <t>Раздел 2.1.2.2 строка 27 графа 38 &gt;= Раздел 2.1.2.2 сумма строк 28 + 29 графа 38</t>
  </si>
  <si>
    <t>Раздел 2.1.2.2 строка 27 графа 39 &gt;= Раздел 2.1.2.2 сумма строк 28 + 29 графа 39</t>
  </si>
  <si>
    <t>Раздел 2.1.2.2 строка 27 графа 40 &gt;= Раздел 2.1.2.2 сумма строк 28 + 29 графа 40</t>
  </si>
  <si>
    <t>Раздел 2.1.2.2 строка 27 графа 41 &gt;= Раздел 2.1.2.2 сумма строк 28 + 29 графа 41</t>
  </si>
  <si>
    <t>Раздел 2.1.2.2 строка 27 графа 42 &gt;= Раздел 2.1.2.2 сумма строк 28 + 29 графа 42</t>
  </si>
  <si>
    <t>Раздел 2.1.2.2 строка 27 графа 43 &gt;= Раздел 2.1.2.2 сумма строк 28 + 29 графа 43</t>
  </si>
  <si>
    <t>Раздел 2.3.1 строка 04 графа 07 &gt;= Раздел 2.3.1 строка 08 графа 07</t>
  </si>
  <si>
    <t>Раздел 2.3.1 строка 04 графа 08 &gt;= Раздел 2.3.1 строка 08 графа 08</t>
  </si>
  <si>
    <t>Раздел 2.3.1 строка 04 графа 09 &gt;= Раздел 2.3.1 строка 08 графа 09</t>
  </si>
  <si>
    <t>Раздел 2.3.1 строка 04 графа 10 &gt;= Раздел 2.3.1 строка 08 графа 10</t>
  </si>
  <si>
    <t>Раздел 2.3.1 строка 04 графа 11 &gt;= Раздел 2.3.1 строка 08 графа 11</t>
  </si>
  <si>
    <t>Раздел 2.3.1 строка 04 графа 12 &gt;= Раздел 2.3.1 строка 08 графа 12</t>
  </si>
  <si>
    <t>Раздел 2.3.1 строка 04 графа 13 &gt;= Раздел 2.3.1 строка 08 графа 13</t>
  </si>
  <si>
    <t>Раздел 2.3.1 строка 04 графа 14 &gt;= Раздел 2.3.1 строка 08 графа 14</t>
  </si>
  <si>
    <t>Раздел 2.3.1 строка 05 графа 04 &gt;= Раздел 2.3.1 строка 09 графа 04</t>
  </si>
  <si>
    <t>Раздел 2.3.1 строка 05 графа 05 &gt;= Раздел 2.3.1 строка 09 графа 05</t>
  </si>
  <si>
    <t>Раздел 2.3.1 строка 05 графа 06 &gt;= Раздел 2.3.1 строка 09 графа 06</t>
  </si>
  <si>
    <t>Раздел 2.1.2.3 строка 23 графа 04 = Раздел 2.1.2.3 сумма строк 01 + 03 + 05 + 08 + 11 + 13 + 15 + 17 + 19 + 21 графа  04</t>
  </si>
  <si>
    <t>Раздел 2.1.2.3 строка 23 графа 05 = Раздел 2.1.2.3 сумма строк 01 + 03 + 05 + 08 + 11 + 13 + 15 + 17 + 19 + 21 графа  05</t>
  </si>
  <si>
    <t>Раздел 2.1.2.3 строка 23 графа 06 = Раздел 2.1.2.3 сумма строк 01 + 03 + 05 + 08 + 11 + 13 + 15 + 17 + 19 + 21 графа  06</t>
  </si>
  <si>
    <t>Раздел 2.1.2.3 строка 23 графа 07 = Раздел 2.1.2.3 сумма строк 01 + 03 + 05 + 08 + 11 + 13 + 15 + 17 + 19 + 21 графа  07</t>
  </si>
  <si>
    <t>Раздел 2.1.2.3 строка 23 графа 08 = Раздел 2.1.2.3 сумма строк 01 + 03 + 05 + 08 + 11 + 13 + 15 + 17 + 19 + 21 графа  08</t>
  </si>
  <si>
    <t>Раздел 2.1.2.3 строка 23 графа 09 = Раздел 2.1.2.3 сумма строк 01 + 03 + 05 + 08 + 11 + 13 + 15 + 17 + 19 + 21 графа  09</t>
  </si>
  <si>
    <t>Раздел 2.1.2.3 строка 23 графа 10 = Раздел 2.1.2.3 сумма строк 01 + 03 + 05 + 08 + 11 + 13 + 15 + 17 + 19 + 21 графа  10</t>
  </si>
  <si>
    <t>Раздел 2.1.2.3 строка 23 графа 11 = Раздел 2.1.2.3 сумма строк 01 + 03 + 05 + 08 + 11 + 13 + 15 + 17 + 19 + 21 графа  11</t>
  </si>
  <si>
    <t>Раздел 2.1.2.3 строка 23 графа 12 = Раздел 2.1.2.3 сумма строк 01 + 03 + 05 + 08 + 11 + 13 + 15 + 17 + 19 + 21 графа  12</t>
  </si>
  <si>
    <t>Раздел 2.1.2.3 строка 23 графа 13 = Раздел 2.1.2.3 сумма строк 01 + 03 + 05 + 08 + 11 + 13 + 15 + 17 + 19 + 21 графа  13</t>
  </si>
  <si>
    <t>Раздел 2.1.2.3 строка 23 графа 14 = Раздел 2.1.2.3 сумма строк 01 + 03 + 05 + 08 + 11 + 13 + 15 + 17 + 19 + 21 графа  14</t>
  </si>
  <si>
    <t>Раздел 2.1.2.3 строка 23 графа 15 = Раздел 2.1.2.3 сумма строк 01 + 03 + 05 + 08 + 11 + 13 + 15 + 17 + 19 + 21 графа  15</t>
  </si>
  <si>
    <t>Раздел 2.1.2.3 строка 23 графа 16 = Раздел 2.1.2.3 сумма строк 01 + 03 + 05 + 08 + 11 + 13 + 15 + 17 + 19 + 21 графа  16</t>
  </si>
  <si>
    <t>Раздел 2.1.2.3 строка 23 графа 17 = Раздел 2.1.2.3 сумма строк 01 + 03 + 05 + 08 + 11 + 13 + 15 + 17 + 19 + 21 графа  17</t>
  </si>
  <si>
    <t>Раздел 2.1.2.3 строка 23 графа 18 = Раздел 2.1.2.3 сумма строк 01 + 03 + 05 + 08 + 11 + 13 + 15 + 17 + 19 + 21 графа  18</t>
  </si>
  <si>
    <t>Раздел 2.1.2.3 строка 23 графа 19 = Раздел 2.1.2.3 сумма строк 01 + 03 + 05 + 08 + 11 + 13 + 15 + 17 + 19 + 21 графа  19</t>
  </si>
  <si>
    <t>Раздел 2.1.2.3 строка 23 графа 20 = Раздел 2.1.2.3 сумма строк 01 + 03 + 05 + 08 + 11 + 13 + 15 + 17 + 19 + 21 графа  20</t>
  </si>
  <si>
    <t>Раздел 2.1.2.3 строка 23 графа 21 = Раздел 2.1.2.3 сумма строк 01 + 03 + 05 + 08 + 11 + 13 + 15 + 17 + 19 + 21 графа  21</t>
  </si>
  <si>
    <t>Раздел 2.1.2.3 строка 23 графа 22 = Раздел 2.1.2.3 сумма строк 01 + 03 + 05 + 08 + 11 + 13 + 15 + 17 + 19 + 21 графа  22</t>
  </si>
  <si>
    <t>Раздел 2.1.2.3 строка 23 графа 23 = Раздел 2.1.2.3 сумма строк 01 + 03 + 05 + 08 + 11 + 13 + 15 + 17 + 19 + 21 графа  23</t>
  </si>
  <si>
    <t>Раздел 2.1.2.3 строка 23 графа 24 = Раздел 2.1.2.3 сумма строк 01 + 03 + 05 + 08 + 11 + 13 + 15 + 17 + 19 + 21 графа  24</t>
  </si>
  <si>
    <t>Раздел 2.1.2.3 строка 23 графа 25 = Раздел 2.1.2.3 сумма строк 01 + 03 + 05 + 08 + 11 + 13 + 15 + 17 + 19 + 21 графа  25</t>
  </si>
  <si>
    <t>Раздел 2.1.2.3 строка 23 графа 26 = Раздел 2.1.2.3 сумма строк 01 + 03 + 05 + 08 + 11 + 13 + 15 + 17 + 19 + 21 графа  26</t>
  </si>
  <si>
    <t>Раздел 2.1.2.3 строка 23 графа 27 = Раздел 2.1.2.3 сумма строк 01 + 03 + 05 + 08 + 11 + 13 + 15 + 17 + 19 + 21 графа  27</t>
  </si>
  <si>
    <t>Раздел 2.1.2.3 строка 23 графа 28 = Раздел 2.1.2.3 сумма строк 01 + 03 + 05 + 08 + 11 + 13 + 15 + 17 + 19 + 21 графа  28</t>
  </si>
  <si>
    <t>Раздел 2.1.2.3 строка 23 графа 29 = Раздел 2.1.2.3 сумма строк 01 + 03 + 05 + 08 + 11 + 13 + 15 + 17 + 19 + 21 графа  29</t>
  </si>
  <si>
    <t>Раздел 2.1.2.3 строка 23 графа 30 = Раздел 2.1.2.3 сумма строк 01 + 03 + 05 + 08 + 11 + 13 + 15 + 17 + 19 + 21 графа  30</t>
  </si>
  <si>
    <t>Раздел 2.1.2.3 строка 23 графа 31 = Раздел 2.1.2.3 сумма строк 01 + 03 + 05 + 08 + 11 + 13 + 15 + 17 + 19 + 21 графа  31</t>
  </si>
  <si>
    <t>Раздел 2.1.2.3 строка 23 графа 32 = Раздел 2.1.2.3 сумма строк 01 + 03 + 05 + 08 + 11 + 13 + 15 + 17 + 19 + 21 графа  32</t>
  </si>
  <si>
    <t>Раздел 2.1.2.3 строка 23 графа 33 = Раздел 2.1.2.3 сумма строк 01 + 03 + 05 + 08 + 11 + 13 + 15 + 17 + 19 + 21 графа  33</t>
  </si>
  <si>
    <t>Раздел 2.1.2.3 строка 23 графа 34 = Раздел 2.1.2.3 сумма строк 01 + 03 + 05 + 08 + 11 + 13 + 15 + 17 + 19 + 21 графа  34</t>
  </si>
  <si>
    <t>Раздел 2.1.2.3 строка 23 графа 35 = Раздел 2.1.2.3 сумма строк 01 + 03 + 05 + 08 + 11 + 13 + 15 + 17 + 19 + 21 графа  35</t>
  </si>
  <si>
    <t>Раздел 2.1.2.3 строка 23 графа 36 = Раздел 2.1.2.3 сумма строк 01 + 03 + 05 + 08 + 11 + 13 + 15 + 17 + 19 + 21 графа  36</t>
  </si>
  <si>
    <t>Раздел 2.1.2.3 строка 23 графа 37 = Раздел 2.1.2.3 сумма строк 01 + 03 + 05 + 08 + 11 + 13 + 15 + 17 + 19 + 21 графа  37</t>
  </si>
  <si>
    <t>Раздел 2.1.2.3 строка 23 графа 38 = Раздел 2.1.2.3 сумма строк 01 + 03 + 05 + 08 + 11 + 13 + 15 + 17 + 19 + 21 графа  38</t>
  </si>
  <si>
    <t>Раздел 2.1.2.3 строка 23 графа 39 = Раздел 2.1.2.3 сумма строк 01 + 03 + 05 + 08 + 11 + 13 + 15 + 17 + 19 + 21 графа  39</t>
  </si>
  <si>
    <t>Раздел 2.1.2.3 строка 23 графа 40 = Раздел 2.1.2.3 сумма строк 01 + 03 + 05 + 08 + 11 + 13 + 15 + 17 + 19 + 21 графа  40</t>
  </si>
  <si>
    <t>Раздел 2.1.2.3 строка 23 графа 41 = Раздел 2.1.2.3 сумма строк 01 + 03 + 05 + 08 + 11 + 13 + 15 + 17 + 19 + 21 графа  41</t>
  </si>
  <si>
    <t>Раздел 2.1.2.3 строка 23 графа 42 = Раздел 2.1.2.3 сумма строк 01 + 03 + 05 + 08 + 11 + 13 + 15 + 17 + 19 + 21 графа  42</t>
  </si>
  <si>
    <t>Раздел 2.1.2.3 строка 23 графа 43 = Раздел 2.1.2.3 сумма строк 01 + 03 + 05 + 08 + 11 + 13 + 15 + 17 + 19 + 21 графа  43</t>
  </si>
  <si>
    <t>Раздел 2.1.2.3 строка 23 графа 44 = Раздел 2.1.2.3 сумма строк 01 + 03 + 05 + 08 + 11 + 13 + 15 + 17 + 19 + 21 графа  44</t>
  </si>
  <si>
    <t>Раздел 2.1.2.3 строка 23 графа 45 = Раздел 2.1.2.3 сумма строк 01 + 03 + 05 + 08 + 11 + 13 + 15 + 17 + 19 + 21 графа  45</t>
  </si>
  <si>
    <t>Раздел 2.1.2.3 строка 23 графа 46 = Раздел 2.1.2.3 сумма строк 01 + 03 + 05 + 08 + 11 + 13 + 15 + 17 + 19 + 21 графа  46</t>
  </si>
  <si>
    <t>Раздел 2.1.2.3 строка 23 графа 47 = Раздел 2.1.2.3 сумма строк 01 + 03 + 05 + 08 + 11 + 13 + 15 + 17 + 19 + 21 графа  47</t>
  </si>
  <si>
    <t>Раздел 2.1.2.3 строка 24 графа 04 = Раздел 2.1.2.3 сумма строк 02 + 04 + 06 + 07 + 09 + 10 + 12 + 14 + 16 + 18 + 20 + 22 графа  04</t>
  </si>
  <si>
    <t>Раздел 2.1.2.1 строка 24 графа 23 &gt;= Раздел 2.1.2.1 строка 26 графа 23</t>
  </si>
  <si>
    <t>Раздел 2.1.1.1 строка 17 графа 08 &gt;= Раздел 2.1.1.1 строка 18 графа 08</t>
  </si>
  <si>
    <t>Раздел 2.1.1.1 строка 17 графа 09 &gt;= Раздел 2.1.1.1 строка 18 графа 09</t>
  </si>
  <si>
    <t>Раздел 2.1.1.1 строка 17 графа 10 &gt;= Раздел 2.1.1.1 строка 18 графа 10</t>
  </si>
  <si>
    <t>Раздел 2.1.1.1 строка 17 графа 11 &gt;= Раздел 2.1.1.1 строка 18 графа 11</t>
  </si>
  <si>
    <t>Раздел 2.1.1.1 строка 17 графа 12 &gt;= Раздел 2.1.1.1 строка 18 графа 12</t>
  </si>
  <si>
    <t>Раздел 2.1.1.1 строка 17 графа 13 &gt;= Раздел 2.1.1.1 строка 18 графа 13</t>
  </si>
  <si>
    <t>Раздел 2.1.1.1 строка 17 графа 14 &gt;= Раздел 2.1.1.1 строка 18 графа 14</t>
  </si>
  <si>
    <t>Раздел 2.1.1.1 строка 17 графа 15 &gt;= Раздел 2.1.1.1 строка 18 графа 15</t>
  </si>
  <si>
    <t>Раздел 2.1.1.1 строка 17 графа 16 &gt;= Раздел 2.1.1.1 строка 18 графа 16</t>
  </si>
  <si>
    <t>Раздел 2.1.1.1 строка 17 графа 04 &gt;= Раздел 2.1.1.1 строка 19 графа 04</t>
  </si>
  <si>
    <t>Раздел 2.1.1.1 строка 17 графа 05 &gt;= Раздел 2.1.1.1 строка 19 графа 05</t>
  </si>
  <si>
    <t>Раздел 2.1.1.1 строка 17 графа 06 &gt;= Раздел 2.1.1.1 строка 19 графа 06</t>
  </si>
  <si>
    <t>Раздел 2.1.1.1 строка 17 графа 07 &gt;= Раздел 2.1.1.1 строка 19 графа 07</t>
  </si>
  <si>
    <t>Раздел 2.1.1.1 строка 17 графа 08 &gt;= Раздел 2.1.1.1 строка 19 графа 08</t>
  </si>
  <si>
    <t>Раздел 2.1.1.1 строка 17 графа 09 &gt;= Раздел 2.1.1.1 строка 19 графа 09</t>
  </si>
  <si>
    <t>Раздел 2.1.1.1 строка 17 графа 10 &gt;= Раздел 2.1.1.1 строка 19 графа 10</t>
  </si>
  <si>
    <t>Раздел 2.1.1.1 строка 17 графа 11 &gt;= Раздел 2.1.1.1 строка 19 графа 11</t>
  </si>
  <si>
    <t>Раздел 2.1.1.1 строка 17 графа 12 &gt;= Раздел 2.1.1.1 строка 19 графа 12</t>
  </si>
  <si>
    <t>Раздел 2.1.1.1 строка 17 графа 13 &gt;= Раздел 2.1.1.1 строка 19 графа 13</t>
  </si>
  <si>
    <t>Раздел 2.1.1.1 строка 17 графа 14 &gt;= Раздел 2.1.1.1 строка 19 графа 14</t>
  </si>
  <si>
    <t>Раздел 2.1.1.1 строка 17 графа 15 &gt;= Раздел 2.1.1.1 строка 19 графа 15</t>
  </si>
  <si>
    <t>Раздел 2.1.1.1 строка 17 графа 16 &gt;= Раздел 2.1.1.1 строка 19 графа 16</t>
  </si>
  <si>
    <t>Раздел 2.1.1.1 строка 22 графа 04 &gt;= Раздел 2.1.1.1 строка 23 графа 04</t>
  </si>
  <si>
    <t>Раздел 2.1.1.1 строка 22 графа 05 &gt;= Раздел 2.1.1.1 строка 23 графа 05</t>
  </si>
  <si>
    <t>Раздел 2.1.1.1 строка 22 графа 06 &gt;= Раздел 2.1.1.1 строка 23 графа 06</t>
  </si>
  <si>
    <t>Раздел 2.1.1.1 строка 22 графа 07 &gt;= Раздел 2.1.1.1 строка 23 графа 07</t>
  </si>
  <si>
    <t>Раздел 2.1.1.1 строка 22 графа 08 &gt;= Раздел 2.1.1.1 строка 23 графа 08</t>
  </si>
  <si>
    <t>Раздел 2.1.1.1 строка 22 графа 09 &gt;= Раздел 2.1.1.1 строка 23 графа 09</t>
  </si>
  <si>
    <t>Раздел 2.1.1.1 строка 22 графа 10 &gt;= Раздел 2.1.1.1 строка 23 графа 10</t>
  </si>
  <si>
    <t>Раздел 2.1.1.1 строка 22 графа 11 &gt;= Раздел 2.1.1.1 строка 23 графа 11</t>
  </si>
  <si>
    <t>Раздел 2.6.2 строка 17 графа 12 &gt;= Раздел 2.6.2 строка 18 графа 12</t>
  </si>
  <si>
    <t>Раздел 2.6.2 строка 17 графа 13 &gt;= Раздел 2.6.2 строка 18 графа 13</t>
  </si>
  <si>
    <t>Раздел 2.6.2 строка 17 графа 14 &gt;= Раздел 2.6.2 строка 18 графа 14</t>
  </si>
  <si>
    <t>Раздел 2.1.2.1 строка 24 графа 15 &gt;= Раздел 2.1.2.1 строка 27 графа 15</t>
  </si>
  <si>
    <t>Раздел 2.1.2.1 строка 24 графа 16 &gt;= Раздел 2.1.2.1 строка 27 графа 16</t>
  </si>
  <si>
    <t>Раздел 2.1.2.1 строка 27 графа 34 &gt;= Раздел 2.1.2.1 сумма строк 28 + 29 графа 34</t>
  </si>
  <si>
    <t>Раздел 2.1.2.1 строка 27 графа 35 &gt;= Раздел 2.1.2.1 сумма строк 28 + 29 графа 35</t>
  </si>
  <si>
    <t>Раздел 2.1.2.1 строка 27 графа 36 &gt;= Раздел 2.1.2.1 сумма строк 28 + 29 графа 36</t>
  </si>
  <si>
    <t>Раздел 2.1.2.1 строка 24 графа 17 &gt;= Раздел 2.1.2.1 строка 27 графа 17</t>
  </si>
  <si>
    <t>Раздел 2.1.2.1 строка 24 графа 18 &gt;= Раздел 2.1.2.1 строка 27 графа 18</t>
  </si>
  <si>
    <t>Раздел 2.1.2.1 строка 24 графа 19 &gt;= Раздел 2.1.2.1 строка 27 графа 19</t>
  </si>
  <si>
    <t>Раздел 2.1.2.1 строка 24 графа 20 &gt;= Раздел 2.1.2.1 строка 27 графа 20</t>
  </si>
  <si>
    <t>Раздел 2.1.2.1 строка 24 графа 21 &gt;= Раздел 2.1.2.1 строка 27 графа 21</t>
  </si>
  <si>
    <t>Раздел 2.1.2.1 строка 24 графа 22 &gt;= Раздел 2.1.2.1 строка 27 графа 22</t>
  </si>
  <si>
    <t>Раздел 2.1.2.1 строка 24 графа 23 &gt;= Раздел 2.1.2.1 строка 27 графа 23</t>
  </si>
  <si>
    <t>Раздел 2.1.2.1 строка 24 графа 24 &gt;= Раздел 2.1.2.1 строка 27 графа 24</t>
  </si>
  <si>
    <t>Раздел 2.1.2.1 строка 24 графа 25 &gt;= Раздел 2.1.2.1 строка 27 графа 25</t>
  </si>
  <si>
    <t>Раздел 2.1.2.1 строка 24 графа 26 &gt;= Раздел 2.1.2.1 строка 27 графа 26</t>
  </si>
  <si>
    <t>Раздел 2.1.2.1 строка 24 графа 27 &gt;= Раздел 2.1.2.1 строка 27 графа 27</t>
  </si>
  <si>
    <t>Раздел 2.1.2.1 строка 24 графа 28 &gt;= Раздел 2.1.2.1 строка 27 графа 28</t>
  </si>
  <si>
    <t>Раздел 2.1.2.1 строка 24 графа 29 &gt;= Раздел 2.1.2.1 строка 27 графа 29</t>
  </si>
  <si>
    <t>Раздел 2.1.2.3 строка 24 графа 34 = Раздел 2.1.2.3 сумма строк 02 + 04 + 06 + 07 + 09 + 10 + 12 + 14 + 16 + 18 + 20 + 22 графа  34</t>
  </si>
  <si>
    <t>Раздел 2.1.2.3 строка 24 графа 35 = Раздел 2.1.2.3 сумма строк 02 + 04 + 06 + 07 + 09 + 10 + 12 + 14 + 16 + 18 + 20 + 22 графа  35</t>
  </si>
  <si>
    <t>Раздел 2.1.2.3 строка 24 графа 36 = Раздел 2.1.2.3 сумма строк 02 + 04 + 06 + 07 + 09 + 10 + 12 + 14 + 16 + 18 + 20 + 22 графа  36</t>
  </si>
  <si>
    <t>Раздел 2.1.2.3 строка 24 графа 37 = Раздел 2.1.2.3 сумма строк 02 + 04 + 06 + 07 + 09 + 10 + 12 + 14 + 16 + 18 + 20 + 22 графа  37</t>
  </si>
  <si>
    <t>Раздел 2.1.2.3 строка 24 графа 38 = Раздел 2.1.2.3 сумма строк 02 + 04 + 06 + 07 + 09 + 10 + 12 + 14 + 16 + 18 + 20 + 22 графа  38</t>
  </si>
  <si>
    <t>Раздел 2.1.2.3 строка 24 графа 39 = Раздел 2.1.2.3 сумма строк 02 + 04 + 06 + 07 + 09 + 10 + 12 + 14 + 16 + 18 + 20 + 22 графа  39</t>
  </si>
  <si>
    <t>Раздел 2.1.2.3 строка 24 графа 40 = Раздел 2.1.2.3 сумма строк 02 + 04 + 06 + 07 + 09 + 10 + 12 + 14 + 16 + 18 + 20 + 22 графа  40</t>
  </si>
  <si>
    <t>Раздел 2.1.2.3 строка 24 графа 41 = Раздел 2.1.2.3 сумма строк 02 + 04 + 06 + 07 + 09 + 10 + 12 + 14 + 16 + 18 + 20 + 22 графа  41</t>
  </si>
  <si>
    <t>Раздел 2.1.2.3 строка 24 графа 42 = Раздел 2.1.2.3 сумма строк 02 + 04 + 06 + 07 + 09 + 10 + 12 + 14 + 16 + 18 + 20 + 22 графа  42</t>
  </si>
  <si>
    <t>Раздел 2.1.2.3 строка 24 графа 43 = Раздел 2.1.2.3 сумма строк 02 + 04 + 06 + 07 + 09 + 10 + 12 + 14 + 16 + 18 + 20 + 22 графа  43</t>
  </si>
  <si>
    <t>Раздел 2.1.2.3 строка 24 графа 44 = Раздел 2.1.2.3 сумма строк 02 + 04 + 06 + 07 + 09 + 10 + 12 + 14 + 16 + 18 + 20 + 22 графа  44</t>
  </si>
  <si>
    <t>Раздел 2.1.2.3 строка 24 графа 45 = Раздел 2.1.2.3 сумма строк 02 + 04 + 06 + 07 + 09 + 10 + 12 + 14 + 16 + 18 + 20 + 22 графа  45</t>
  </si>
  <si>
    <t>Раздел 2.1.2.3 строка 24 графа 46 = Раздел 2.1.2.3 сумма строк 02 + 04 + 06 + 07 + 09 + 10 + 12 + 14 + 16 + 18 + 20 + 22 графа  46</t>
  </si>
  <si>
    <t>Раздел 2.1.2.3 строка 24 графа 47 = Раздел 2.1.2.3 сумма строк 02 + 04 + 06 + 07 + 09 + 10 + 12 + 14 + 16 + 18 + 20 + 22 графа  47</t>
  </si>
  <si>
    <t>Раздел 2.1.2.3 строка 24 графа 04 &gt;= Раздел 2.1.2.3 строка 25 графа 04</t>
  </si>
  <si>
    <t>Раздел 2.1.2.3 строка 24 графа 05 &gt;= Раздел 2.1.2.3 строка 25 графа 05</t>
  </si>
  <si>
    <t>Раздел 2.1.2.3 строка 24 графа 06 &gt;= Раздел 2.1.2.3 строка 25 графа 06</t>
  </si>
  <si>
    <t>Раздел 2.1.2.3 строка 24 графа 07 &gt;= Раздел 2.1.2.3 строка 25 графа 07</t>
  </si>
  <si>
    <t>Раздел 2.1.2.3 строка 24 графа 08 &gt;= Раздел 2.1.2.3 строка 25 графа 08</t>
  </si>
  <si>
    <t>Раздел 2.1.2.3 строка 24 графа 09 &gt;= Раздел 2.1.2.3 строка 25 графа 09</t>
  </si>
  <si>
    <t>Раздел 2.1.2.3 строка 24 графа 10 &gt;= Раздел 2.1.2.3 строка 25 графа 10</t>
  </si>
  <si>
    <t>Раздел 2.1.2.3 строка 24 графа 11 &gt;= Раздел 2.1.2.3 строка 25 графа 11</t>
  </si>
  <si>
    <t>Раздел 2.1.2.3 строка 24 графа 12 &gt;= Раздел 2.1.2.3 строка 25 графа 12</t>
  </si>
  <si>
    <t>Раздел 2.1.2.3 строка 24 графа 13 &gt;= Раздел 2.1.2.3 строка 25 графа 13</t>
  </si>
  <si>
    <t>Раздел 2.1.2.3 строка 24 графа 14 &gt;= Раздел 2.1.2.3 строка 25 графа 14</t>
  </si>
  <si>
    <t>Раздел 2.1.2.3 строка 24 графа 15 &gt;= Раздел 2.1.2.3 строка 25 графа 15</t>
  </si>
  <si>
    <t>Раздел 2.1.2.2 строка 23 графа 25 = Раздел 2.1.2.2 сумма строк 01 + 03 + 05 + 08 + 11 + 13 + 15 + 17 + 19 + 21 графа  25</t>
  </si>
  <si>
    <t>Раздел 2.1.2.2 строка 23 графа 26 = Раздел 2.1.2.2 сумма строк 01 + 03 + 05 + 08 + 11 + 13 + 15 + 17 + 19 + 21 графа  26</t>
  </si>
  <si>
    <t>Раздел 2.1.2.2 строка 23 графа 27 = Раздел 2.1.2.2 сумма строк 01 + 03 + 05 + 08 + 11 + 13 + 15 + 17 + 19 + 21 графа  27</t>
  </si>
  <si>
    <t>Раздел 2.1.2.2 строка 23 графа 28 = Раздел 2.1.2.2 сумма строк 01 + 03 + 05 + 08 + 11 + 13 + 15 + 17 + 19 + 21 графа  28</t>
  </si>
  <si>
    <t>Раздел 2.1.2.2 строка 23 графа 29 = Раздел 2.1.2.2 сумма строк 01 + 03 + 05 + 08 + 11 + 13 + 15 + 17 + 19 + 21 графа  29</t>
  </si>
  <si>
    <t>Раздел 2.1.2.2 строка 23 графа 30 = Раздел 2.1.2.2 сумма строк 01 + 03 + 05 + 08 + 11 + 13 + 15 + 17 + 19 + 21 графа  30</t>
  </si>
  <si>
    <t>Раздел 2.1.2.2 строка 23 графа 31 = Раздел 2.1.2.2 сумма строк 01 + 03 + 05 + 08 + 11 + 13 + 15 + 17 + 19 + 21 графа  31</t>
  </si>
  <si>
    <t>Раздел 2.1.2.2 строка 23 графа 32 = Раздел 2.1.2.2 сумма строк 01 + 03 + 05 + 08 + 11 + 13 + 15 + 17 + 19 + 21 графа  32</t>
  </si>
  <si>
    <t>Раздел 2.1.2.2 строка 23 графа 33 = Раздел 2.1.2.2 сумма строк 01 + 03 + 05 + 08 + 11 + 13 + 15 + 17 + 19 + 21 графа  33</t>
  </si>
  <si>
    <t>Раздел 2.1.2.2 строка 23 графа 34 = Раздел 2.1.2.2 сумма строк 01 + 03 + 05 + 08 + 11 + 13 + 15 + 17 + 19 + 21 графа  34</t>
  </si>
  <si>
    <t>Раздел 2.1.2.2 строка 23 графа 35 = Раздел 2.1.2.2 сумма строк 01 + 03 + 05 + 08 + 11 + 13 + 15 + 17 + 19 + 21 графа  35</t>
  </si>
  <si>
    <t>Раздел 2.1.2.2 строка 23 графа 36 = Раздел 2.1.2.2 сумма строк 01 + 03 + 05 + 08 + 11 + 13 + 15 + 17 + 19 + 21 графа  36</t>
  </si>
  <si>
    <t>Раздел 2.1.2.2 строка 23 графа 37 = Раздел 2.1.2.2 сумма строк 01 + 03 + 05 + 08 + 11 + 13 + 15 + 17 + 19 + 21 графа  37</t>
  </si>
  <si>
    <t>Раздел 2.1.2.2 строка 23 графа 38 = Раздел 2.1.2.2 сумма строк 01 + 03 + 05 + 08 + 11 + 13 + 15 + 17 + 19 + 21 графа  38</t>
  </si>
  <si>
    <t>Раздел 2.1.2.2 строка 23 графа 39 = Раздел 2.1.2.2 сумма строк 01 + 03 + 05 + 08 + 11 + 13 + 15 + 17 + 19 + 21 графа  39</t>
  </si>
  <si>
    <t>Раздел 2.1.2.2 строка 23 графа 40 = Раздел 2.1.2.2 сумма строк 01 + 03 + 05 + 08 + 11 + 13 + 15 + 17 + 19 + 21 графа  40</t>
  </si>
  <si>
    <t>Раздел 2.1.1.1 строка 22 графа 16 &gt;= Раздел 2.1.1.1 строка 23 графа 16</t>
  </si>
  <si>
    <t>Раздел 2.1.1.1 строка 10 графа 04 &gt;= Раздел 2.1.1.1 строка 22 графа 04</t>
  </si>
  <si>
    <t>Раздел 2.1.1.1 строка 10 графа 05 &gt;= Раздел 2.1.1.1 строка 22 графа 05</t>
  </si>
  <si>
    <t>Раздел 2.1.1.1 строка 10 графа 06 &gt;= Раздел 2.1.1.1 строка 22 графа 06</t>
  </si>
  <si>
    <t>Раздел 2.1.1.1 строка 10 графа 07 &gt;= Раздел 2.1.1.1 строка 22 графа 07</t>
  </si>
  <si>
    <t>Раздел 2.1.1.1 строка 10 графа 08 &gt;= Раздел 2.1.1.1 строка 22 графа 08</t>
  </si>
  <si>
    <t>Раздел 2.1.1.1 строка 10 графа 09 &gt;= Раздел 2.1.1.1 строка 22 графа 09</t>
  </si>
  <si>
    <t>Раздел 2.6.2 строка 05 графа 12 &gt;= Раздел 2.6.2 строка 05 сумма граф 14 + 15 + 16 + 17</t>
  </si>
  <si>
    <t>Раздел 2.6.2 строка 06 графа 12 &gt;= Раздел 2.6.2 строка 06 сумма граф 14 + 15 + 16 + 17</t>
  </si>
  <si>
    <t>Раздел 2.6.2 строка 07 графа 12 &gt;= Раздел 2.6.2 строка 07 сумма граф 14 + 15 + 16 + 17</t>
  </si>
  <si>
    <t>Раздел 2.6.2 строка 08 графа 12 &gt;= Раздел 2.6.2 строка 08 сумма граф 14 + 15 + 16 + 17</t>
  </si>
  <si>
    <t>Раздел 2.6.2 строка 09 графа 12 &gt;= Раздел 2.6.2 строка 09 сумма граф 14 + 15 + 16 + 17</t>
  </si>
  <si>
    <t>Раздел 2.6.2 строка 10 графа 12 &gt;= Раздел 2.6.2 строка 10 сумма граф 14 + 15 + 16 + 17</t>
  </si>
  <si>
    <t>Раздел 2.6.2 строка 11 графа 12 &gt;= Раздел 2.6.2 строка 11 сумма граф 14 + 15 + 16 + 17</t>
  </si>
  <si>
    <t>Раздел 2.6.2 строка 12 графа 12 &gt;= Раздел 2.6.2 строка 12 сумма граф 14 + 15 + 16 + 17</t>
  </si>
  <si>
    <t>Раздел 2.1.1.1 строка 14 графа 07 &gt;= Раздел 2.1.1.1 строка 23 графа 07</t>
  </si>
  <si>
    <t>Раздел 2.1.1.1 строка 14 графа 08 &gt;= Раздел 2.1.1.1 строка 23 графа 08</t>
  </si>
  <si>
    <t>Раздел 2.1.1.1 строка 14 графа 09 &gt;= Раздел 2.1.1.1 строка 23 графа 09</t>
  </si>
  <si>
    <t>Раздел 2.1.1.1 строка 14 графа 10 &gt;= Раздел 2.1.1.1 строка 23 графа 10</t>
  </si>
  <si>
    <t>Раздел 2.1.1.1 строка 14 графа 11 &gt;= Раздел 2.1.1.1 строка 23 графа 11</t>
  </si>
  <si>
    <t>Раздел 2.1.1.1 строка 14 графа 12 &gt;= Раздел 2.1.1.1 строка 23 графа 12</t>
  </si>
  <si>
    <t>Раздел 2.1.1.1 строка 14 графа 13 &gt;= Раздел 2.1.1.1 строка 23 графа 13</t>
  </si>
  <si>
    <t>Раздел 2.1.1.1 строка 14 графа 14 &gt;= Раздел 2.1.1.1 строка 23 графа 14</t>
  </si>
  <si>
    <t>Раздел 2.1.1.1 строка 14 графа 15 &gt;= Раздел 2.1.1.1 строка 23 графа 15</t>
  </si>
  <si>
    <t>Раздел 2.1.1.1 строка 14 графа 16 &gt;= Раздел 2.1.1.1 строка 23 графа 16</t>
  </si>
  <si>
    <t>Раздел 2.1.1.2 строка 10 графа 04 &gt;= Раздел 2.1.1.2 строка 14 графа 04</t>
  </si>
  <si>
    <t>Раздел 2.1.2.2 строка 24 графа 13 = Раздел 2.1.2.2 сумма строк 02 + 04 + 06 + 07 + 09 + 10 + 12 + 14 + 16 + 18 + 20 + 22 графа  13</t>
  </si>
  <si>
    <t>Раздел 2.6.2 строка 19 графа 12 &gt;= Раздел 2.6.2 строка 19 сумма граф 14 + 15 + 16 + 17</t>
  </si>
  <si>
    <t>Раздел 2.6.2 строка 20 графа 12 &gt;= Раздел 2.6.2 строка 20 сумма граф 14 + 15 + 16 + 17</t>
  </si>
  <si>
    <t>Раздел 2.1.1.2 строка 10 графа 05 &gt;= Раздел 2.1.1.2 строка 14 графа 05</t>
  </si>
  <si>
    <t>Раздел 2.1.1.2 строка 10 графа 06 &gt;= Раздел 2.1.1.2 строка 14 графа 06</t>
  </si>
  <si>
    <t>Раздел 2.1.1.2 строка 10 графа 07 &gt;= Раздел 2.1.1.2 строка 14 графа 07</t>
  </si>
  <si>
    <t>Раздел 2.1.1.2 строка 10 графа 08 &gt;= Раздел 2.1.1.2 строка 14 графа 08</t>
  </si>
  <si>
    <t>Раздел 2.1.1.2 строка 10 графа 09 &gt;= Раздел 2.1.1.2 строка 14 графа 09</t>
  </si>
  <si>
    <t>Раздел 2.1.1.2 строка 10 графа 10 &gt;= Раздел 2.1.1.2 строка 14 графа 10</t>
  </si>
  <si>
    <t>Раздел 2.1.1.2 строка 10 графа 11 &gt;= Раздел 2.1.1.2 строка 14 графа 11</t>
  </si>
  <si>
    <t>Раздел 2.1.1.2 строка 10 графа 12 &gt;= Раздел 2.1.1.2 строка 14 графа 12</t>
  </si>
  <si>
    <t>Раздел 2.1.1.2 строка 10 графа 13 &gt;= Раздел 2.1.1.2 строка 14 графа 13</t>
  </si>
  <si>
    <t>Раздел 2.1.1.2 строка 10 графа 14 &gt;= Раздел 2.1.1.2 строка 14 графа 14</t>
  </si>
  <si>
    <t>Раздел 2.1.1.2 строка 10 графа 15 &gt;= Раздел 2.1.1.2 строка 14 графа 15</t>
  </si>
  <si>
    <t>Раздел 2.1.1.2 строка 10 графа 16 &gt;= Раздел 2.1.1.2 строка 14 графа 16</t>
  </si>
  <si>
    <t>Раздел 2.1.1.2 строка 10 графа 04 &gt;= Раздел 2.1.1.2 строка 15 графа 04</t>
  </si>
  <si>
    <t>Раздел 2.1.1.2 строка 10 графа 05 &gt;= Раздел 2.1.1.2 строка 15 графа 05</t>
  </si>
  <si>
    <t>Раздел 2.1.1.2 строка 10 графа 06 &gt;= Раздел 2.1.1.2 строка 15 графа 06</t>
  </si>
  <si>
    <t>Раздел 2.1.1.2 строка 10 графа 07 &gt;= Раздел 2.1.1.2 строка 15 графа 07</t>
  </si>
  <si>
    <t>Раздел 2.1.1.2 строка 10 графа 08 &gt;= Раздел 2.1.1.2 строка 15 графа 08</t>
  </si>
  <si>
    <t>Раздел 2.1.1.2 строка 10 графа 09 &gt;= Раздел 2.1.1.2 строка 15 графа 09</t>
  </si>
  <si>
    <t>Раздел 2.1.1.2 строка 10 графа 10 &gt;= Раздел 2.1.1.2 строка 15 графа 10</t>
  </si>
  <si>
    <t>Раздел 2.1.1.2 строка 10 графа 11 &gt;= Раздел 2.1.1.2 строка 15 графа 11</t>
  </si>
  <si>
    <t>Раздел 2.1.1.2 строка 10 графа 12 &gt;= Раздел 2.1.1.2 строка 15 графа 12</t>
  </si>
  <si>
    <t>Раздел 2.1.1.2 строка 10 графа 13 &gt;= Раздел 2.1.1.2 строка 15 графа 13</t>
  </si>
  <si>
    <t>Раздел 2.1.1.2 строка 10 графа 14 &gt;= Раздел 2.1.1.2 строка 15 графа 14</t>
  </si>
  <si>
    <t>Раздел 2.1.1.2 строка 10 графа 15 &gt;= Раздел 2.1.1.2 строка 15 графа 15</t>
  </si>
  <si>
    <t>Раздел 2.1.1.2 строка 10 графа 16 &gt;= Раздел 2.1.1.2 строка 15 графа 16</t>
  </si>
  <si>
    <t>Раздел 2.1.1.2 строка 10 графа 04 &gt;= Раздел 2.1.1.2 строка 16 графа 04</t>
  </si>
  <si>
    <t>Раздел 2.1.1.2 строка 10 графа 05 &gt;= Раздел 2.1.1.2 строка 16 графа 05</t>
  </si>
  <si>
    <t>Раздел 2.6.4 строка 16 графа 13 &gt;= Раздел 2.6.4 строка 19 графа 13</t>
  </si>
  <si>
    <t>Раздел 2.6.4 строка 16 графа 14 &gt;= Раздел 2.6.4 строка 19 графа 14</t>
  </si>
  <si>
    <t>Раздел 2.6.4 строка 16 графа 15 &gt;= Раздел 2.6.4 строка 19 графа 15</t>
  </si>
  <si>
    <t>Раздел 2.6.4 строка 16 графа 16 &gt;= Раздел 2.6.4 строка 19 графа 16</t>
  </si>
  <si>
    <t>Раздел 2.6.4 строка 16 графа 17 &gt;= Раздел 2.6.4 строка 19 графа 17</t>
  </si>
  <si>
    <t>Раздел 2.6.4 строка 16 графа 18 &gt;= Раздел 2.6.4 строка 19 графа 18</t>
  </si>
  <si>
    <t>Раздел 2.6.4 строка 16 графа 19 &gt;= Раздел 2.6.4 строка 19 графа 19</t>
  </si>
  <si>
    <t>Раздел 2.6.4 строка 16 графа 20 &gt;= Раздел 2.6.4 строка 19 графа 20</t>
  </si>
  <si>
    <t>Раздел 2.6.2 строка 10 графа 23 &gt;= Раздел 2.6.2 строка 14 графа 23</t>
  </si>
  <si>
    <t>Раздел 2.6.2 строка 10 графа 24 &gt;= Раздел 2.6.2 строка 14 графа 24</t>
  </si>
  <si>
    <t>Раздел 2.6.2 строка 10 графа 03 &gt;= Раздел 2.6.2 строка 15 графа 03</t>
  </si>
  <si>
    <t>Раздел 2.6.2 строка 10 графа 04 &gt;= Раздел 2.6.2 строка 15 графа 04</t>
  </si>
  <si>
    <t>Раздел 2.6.2 строка 10 графа 05 &gt;= Раздел 2.6.2 строка 15 графа 05</t>
  </si>
  <si>
    <t>Раздел 2.6.2 строка 10 графа 06 &gt;= Раздел 2.6.2 строка 15 графа 06</t>
  </si>
  <si>
    <t>Раздел 2.6.2 строка 10 графа 07 &gt;= Раздел 2.6.2 строка 15 графа 07</t>
  </si>
  <si>
    <t>Раздел 2.6.2 строка 10 графа 08 &gt;= Раздел 2.6.2 строка 15 графа 08</t>
  </si>
  <si>
    <t>Раздел 2.6.2 строка 10 графа 09 &gt;= Раздел 2.6.2 строка 15 графа 09</t>
  </si>
  <si>
    <t>Раздел 2.6.2 строка 10 графа 10 &gt;= Раздел 2.6.2 строка 15 графа 10</t>
  </si>
  <si>
    <t>Раздел 2.6.2 строка 10 графа 11 &gt;= Раздел 2.6.2 строка 15 графа 11</t>
  </si>
  <si>
    <t>Раздел 2.6.2 строка 10 графа 12 &gt;= Раздел 2.6.2 строка 15 графа 12</t>
  </si>
  <si>
    <t>Раздел 2.1.1.2 строка 10 графа 14 &gt;= Раздел 2.1.1.2 строка 17 графа 14</t>
  </si>
  <si>
    <t>Раздел 2.1.1.2 строка 10 графа 15 &gt;= Раздел 2.1.1.2 строка 17 графа 15</t>
  </si>
  <si>
    <t>Раздел 2.1.1.2 строка 10 графа 16 &gt;= Раздел 2.1.1.2 строка 17 графа 16</t>
  </si>
  <si>
    <t>Раздел 2.1.1.2 строка 17 графа 04 &gt;= Раздел 2.1.1.2 строка 18 графа 04</t>
  </si>
  <si>
    <t>Раздел 2.1.1.2 строка 17 графа 05 &gt;= Раздел 2.1.1.2 строка 18 графа 05</t>
  </si>
  <si>
    <t>Раздел 2.1.1.2 строка 17 графа 06 &gt;= Раздел 2.1.1.2 строка 18 графа 06</t>
  </si>
  <si>
    <t>Раздел 2.1.1.2 строка 17 графа 07 &gt;= Раздел 2.1.1.2 строка 18 графа 07</t>
  </si>
  <si>
    <t>Раздел 2.1.1.2 строка 17 графа 08 &gt;= Раздел 2.1.1.2 строка 18 графа 08</t>
  </si>
  <si>
    <t>Раздел 2.1.1.2 строка 17 графа 09 &gt;= Раздел 2.1.1.2 строка 18 графа 09</t>
  </si>
  <si>
    <t>Раздел 2.1.1.2 строка 17 графа 10 &gt;= Раздел 2.1.1.2 строка 18 графа 10</t>
  </si>
  <si>
    <t>Раздел 2.1.1.2 строка 17 графа 11 &gt;= Раздел 2.1.1.2 строка 18 графа 11</t>
  </si>
  <si>
    <t>Раздел 2.1.2.2 строка 24 графа 45 = Раздел 2.1.2.2 сумма строк 02 + 04 + 06 + 07 + 09 + 10 + 12 + 14 + 16 + 18 + 20 + 22 графа  45</t>
  </si>
  <si>
    <t>Раздел 2.1.2.2 строка 24 графа 46 = Раздел 2.1.2.2 сумма строк 02 + 04 + 06 + 07 + 09 + 10 + 12 + 14 + 16 + 18 + 20 + 22 графа  46</t>
  </si>
  <si>
    <t>Раздел 2.1.2.2 строка 24 графа 47 = Раздел 2.1.2.2 сумма строк 02 + 04 + 06 + 07 + 09 + 10 + 12 + 14 + 16 + 18 + 20 + 22 графа  47</t>
  </si>
  <si>
    <t>Раздел 2.1.2.2 строка 24 графа 04 &gt;= Раздел 2.1.2.2 строка 25 графа 04</t>
  </si>
  <si>
    <t>Раздел 2.1.2.2 строка 24 графа 05 &gt;= Раздел 2.1.2.2 строка 25 графа 05</t>
  </si>
  <si>
    <t>Раздел 2.1.2.2 строка 24 графа 06 &gt;= Раздел 2.1.2.2 строка 25 графа 06</t>
  </si>
  <si>
    <t>Раздел 2.1.2.2 строка 24 графа 07 &gt;= Раздел 2.1.2.2 строка 25 графа 07</t>
  </si>
  <si>
    <t>Раздел 2.1.2.2 строка 24 графа 08 &gt;= Раздел 2.1.2.2 строка 25 графа 08</t>
  </si>
  <si>
    <t>Раздел 2.1.2.2 строка 24 графа 09 &gt;= Раздел 2.1.2.2 строка 25 графа 09</t>
  </si>
  <si>
    <t>Раздел 2.1.2.2 строка 24 графа 10 &gt;= Раздел 2.1.2.2 строка 25 графа 10</t>
  </si>
  <si>
    <t>Раздел 2.1.2.2 строка 24 графа 11 &gt;= Раздел 2.1.2.2 строка 25 графа 11</t>
  </si>
  <si>
    <t>Раздел 2.1.2.2 строка 24 графа 12 &gt;= Раздел 2.1.2.2 строка 25 графа 12</t>
  </si>
  <si>
    <t>Раздел 2.1.2.2 строка 24 графа 13 &gt;= Раздел 2.1.2.2 строка 25 графа 13</t>
  </si>
  <si>
    <t>Раздел 2.1.2.2 строка 24 графа 14 &gt;= Раздел 2.1.2.2 строка 25 графа 14</t>
  </si>
  <si>
    <t>Раздел 2.1.2.2 строка 24 графа 15 &gt;= Раздел 2.1.2.2 строка 25 графа 15</t>
  </si>
  <si>
    <t>Раздел 2.1.2.2 строка 24 графа 16 &gt;= Раздел 2.1.2.2 строка 25 графа 16</t>
  </si>
  <si>
    <t>Раздел 2.1.2.2 строка 24 графа 17 &gt;= Раздел 2.1.2.2 строка 25 графа 17</t>
  </si>
  <si>
    <t>Раздел 2.1.2.2 строка 24 графа 18 &gt;= Раздел 2.1.2.2 строка 25 графа 18</t>
  </si>
  <si>
    <t>Раздел 2.1.2.2 строка 24 графа 19 &gt;= Раздел 2.1.2.2 строка 25 графа 19</t>
  </si>
  <si>
    <t>Раздел 2.1.2.2 строка 24 графа 20 &gt;= Раздел 2.1.2.2 строка 25 графа 20</t>
  </si>
  <si>
    <t>Раздел 2.1.2.2 строка 24 графа 21 &gt;= Раздел 2.1.2.2 строка 25 графа 21</t>
  </si>
  <si>
    <t>Раздел 2.1.2.2 строка 24 графа 22 &gt;= Раздел 2.1.2.2 строка 25 графа 22</t>
  </si>
  <si>
    <t>Раздел 2.1.2.2 строка 24 графа 23 &gt;= Раздел 2.1.2.2 строка 25 графа 23</t>
  </si>
  <si>
    <t>Раздел 2.1.2.2 строка 24 графа 24 &gt;= Раздел 2.1.2.2 строка 25 графа 24</t>
  </si>
  <si>
    <t>Раздел 2.1.2.2 строка 24 графа 25 &gt;= Раздел 2.1.2.2 строка 25 графа 25</t>
  </si>
  <si>
    <t>Раздел 2.1.2.2 строка 24 графа 26 &gt;= Раздел 2.1.2.2 строка 25 графа 26</t>
  </si>
  <si>
    <t>Раздел 2.1.2.2 строка 24 графа 27 &gt;= Раздел 2.1.2.2 строка 25 графа 27</t>
  </si>
  <si>
    <t>Раздел 2.1.2.2 строка 24 графа 28 &gt;= Раздел 2.1.2.2 строка 25 графа 28</t>
  </si>
  <si>
    <t>Раздел 2.1.2.2 строка 24 графа 29 &gt;= Раздел 2.1.2.2 строка 25 графа 29</t>
  </si>
  <si>
    <t>Раздел 2.1.2.2 строка 24 графа 30 &gt;= Раздел 2.1.2.2 строка 25 графа 30</t>
  </si>
  <si>
    <t>Раздел 2.1.2.2 строка 24 графа 31 &gt;= Раздел 2.1.2.2 строка 25 графа 31</t>
  </si>
  <si>
    <t>Раздел 2.1.2.2 строка 24 графа 32 &gt;= Раздел 2.1.2.2 строка 25 графа 32</t>
  </si>
  <si>
    <t>Раздел 2.1.2.2 строка 24 графа 33 &gt;= Раздел 2.1.2.2 строка 25 графа 33</t>
  </si>
  <si>
    <t>Раздел 2.1.2.2 строка 24 графа 34 &gt;= Раздел 2.1.2.2 строка 25 графа 34</t>
  </si>
  <si>
    <t>Раздел 2.1.2.2 строка 24 графа 35 &gt;= Раздел 2.1.2.2 строка 25 графа 35</t>
  </si>
  <si>
    <t>Раздел 2.1.2.2 строка 24 графа 36 &gt;= Раздел 2.1.2.2 строка 25 графа 36</t>
  </si>
  <si>
    <t>Раздел 2.1.2.2 строка 24 графа 37 &gt;= Раздел 2.1.2.2 строка 25 графа 37</t>
  </si>
  <si>
    <t>Раздел 2.1.2.2 строка 24 графа 38 &gt;= Раздел 2.1.2.2 строка 25 графа 38</t>
  </si>
  <si>
    <t>Раздел 2.1.2.2 строка 24 графа 39 &gt;= Раздел 2.1.2.2 строка 25 графа 39</t>
  </si>
  <si>
    <t>Раздел 2.1.2.2 строка 24 графа 40 &gt;= Раздел 2.1.2.2 строка 25 графа 40</t>
  </si>
  <si>
    <t>Раздел 2.1.2.2 строка 24 графа 41 &gt;= Раздел 2.1.2.2 строка 25 графа 41</t>
  </si>
  <si>
    <t>Раздел 2.1.2.2 строка 24 графа 42 &gt;= Раздел 2.1.2.2 строка 25 графа 42</t>
  </si>
  <si>
    <t>Раздел 2.1.2.2 строка 24 графа 43 &gt;= Раздел 2.1.2.2 строка 25 графа 43</t>
  </si>
  <si>
    <t>Раздел 2.1.2.2 строка 24 графа 44 &gt;= Раздел 2.1.2.2 строка 25 графа 44</t>
  </si>
  <si>
    <t>Раздел 2.1.2.2 строка 24 графа 45 &gt;= Раздел 2.1.2.2 строка 25 графа 45</t>
  </si>
  <si>
    <t>Раздел 2.1.2.2 строка 24 графа 46 &gt;= Раздел 2.1.2.2 строка 25 графа 46</t>
  </si>
  <si>
    <t>Раздел 2.1.2.3 строка 27 графа 46 &gt;= Раздел 2.1.2.3 строка 28 графа 46</t>
  </si>
  <si>
    <t>Раздел 2.1.2.3 строка 27 графа 47 &gt;= Раздел 2.1.2.3 строка 28 графа 47</t>
  </si>
  <si>
    <t>Раздел 2.1.2.3 строка 27 графа 04 &gt;= Раздел 2.1.2.3 строка 29 графа 04</t>
  </si>
  <si>
    <t>Раздел 2.1.2.3 строка 27 графа 05 &gt;= Раздел 2.1.2.3 строка 29 графа 05</t>
  </si>
  <si>
    <t>Раздел 2.1.2.3 строка 27 графа 06 &gt;= Раздел 2.1.2.3 строка 29 графа 06</t>
  </si>
  <si>
    <t>Раздел 2.1.2.3 строка 27 графа 07 &gt;= Раздел 2.1.2.3 строка 29 графа 07</t>
  </si>
  <si>
    <t>Раздел 2.1.2.3 строка 27 графа 08 &gt;= Раздел 2.1.2.3 строка 29 графа 08</t>
  </si>
  <si>
    <t>Раздел 2.1.2.3 строка 27 графа 09 &gt;= Раздел 2.1.2.3 строка 29 графа 09</t>
  </si>
  <si>
    <t>Раздел 2.1.2.3 строка 27 графа 10 &gt;= Раздел 2.1.2.3 строка 29 графа 10</t>
  </si>
  <si>
    <t>Раздел 2.1.2.3 строка 27 графа 11 &gt;= Раздел 2.1.2.3 строка 29 графа 11</t>
  </si>
  <si>
    <t>Раздел 2.1.2.3 строка 27 графа 12 &gt;= Раздел 2.1.2.3 строка 29 графа 12</t>
  </si>
  <si>
    <t>Раздел 2.1.2.3 строка 27 графа 13 &gt;= Раздел 2.1.2.3 строка 29 графа 13</t>
  </si>
  <si>
    <t>Раздел 2.1.2.3 строка 27 графа 14 &gt;= Раздел 2.1.2.3 строка 29 графа 14</t>
  </si>
  <si>
    <t>Раздел 2.1.2.3 строка 27 графа 15 &gt;= Раздел 2.1.2.3 строка 29 графа 15</t>
  </si>
  <si>
    <t>Раздел 2.1.2.3 строка 27 графа 16 &gt;= Раздел 2.1.2.3 строка 29 графа 16</t>
  </si>
  <si>
    <t>Раздел 2.1.2.3 строка 27 графа 17 &gt;= Раздел 2.1.2.3 строка 29 графа 17</t>
  </si>
  <si>
    <t>Раздел 2.1.2.3 строка 27 графа 18 &gt;= Раздел 2.1.2.3 строка 29 графа 18</t>
  </si>
  <si>
    <t>Раздел 2.1.2.3 строка 27 графа 19 &gt;= Раздел 2.1.2.3 строка 29 графа 19</t>
  </si>
  <si>
    <t>Раздел 2.1.2.3 строка 27 графа 20 &gt;= Раздел 2.1.2.3 строка 29 графа 20</t>
  </si>
  <si>
    <t>Раздел 2.1.2.3 строка 27 графа 21 &gt;= Раздел 2.1.2.3 строка 29 графа 21</t>
  </si>
  <si>
    <t>Раздел 2.1.2.3 строка 27 графа 22 &gt;= Раздел 2.1.2.3 строка 29 графа 22</t>
  </si>
  <si>
    <t>Раздел 2.1.2.3 строка 27 графа 23 &gt;= Раздел 2.1.2.3 строка 29 графа 23</t>
  </si>
  <si>
    <t>Раздел 2.1.2.3 строка 27 графа 24 &gt;= Раздел 2.1.2.3 строка 29 графа 24</t>
  </si>
  <si>
    <t>Раздел 2.1.2.3 строка 27 графа 25 &gt;= Раздел 2.1.2.3 строка 29 графа 25</t>
  </si>
  <si>
    <t>Раздел 2.1.2.3 строка 27 графа 26 &gt;= Раздел 2.1.2.3 строка 29 графа 26</t>
  </si>
  <si>
    <t>Раздел 2.1.2.2 строка 24 графа 28 &gt;= Раздел 2.1.2.2 строка 26 графа 28</t>
  </si>
  <si>
    <t>Раздел 2.1.2.2 строка 24 графа 29 &gt;= Раздел 2.1.2.2 строка 26 графа 29</t>
  </si>
  <si>
    <t>Раздел 2.1.2.2 строка 24 графа 30 &gt;= Раздел 2.1.2.2 строка 26 графа 30</t>
  </si>
  <si>
    <t>Раздел 2.1.2.2 строка 24 графа 31 &gt;= Раздел 2.1.2.2 строка 26 графа 31</t>
  </si>
  <si>
    <t>Раздел 2.1.2.2 строка 24 графа 32 &gt;= Раздел 2.1.2.2 строка 26 графа 32</t>
  </si>
  <si>
    <t>Раздел 2.1.1.3 строка 10 графа 04 &gt;= Раздел 2.1.1.3 строка 16 графа 04</t>
  </si>
  <si>
    <t>Раздел 2.1.1.3 строка 10 графа 05 &gt;= Раздел 2.1.1.3 строка 16 графа 05</t>
  </si>
  <si>
    <t>Раздел 2.1.1.3 строка 10 графа 06 &gt;= Раздел 2.1.1.3 строка 16 графа 06</t>
  </si>
  <si>
    <t>Раздел 2.1.1.3 строка 10 графа 07 &gt;= Раздел 2.1.1.3 строка 16 графа 07</t>
  </si>
  <si>
    <t>Раздел 2.1.1.3 строка 10 графа 08 &gt;= Раздел 2.1.1.3 строка 16 графа 08</t>
  </si>
  <si>
    <t>Раздел 2.1.1.3 строка 10 графа 09 &gt;= Раздел 2.1.1.3 строка 16 графа 09</t>
  </si>
  <si>
    <t>Раздел 2.1.1.3 строка 10 графа 10 &gt;= Раздел 2.1.1.3 строка 16 графа 10</t>
  </si>
  <si>
    <t>Раздел 2.1.1.3 строка 10 графа 11 &gt;= Раздел 2.1.1.3 строка 16 графа 11</t>
  </si>
  <si>
    <t>Раздел 2.1.1.3 строка 10 графа 12 &gt;= Раздел 2.1.1.3 строка 16 графа 12</t>
  </si>
  <si>
    <t>Раздел 2.1.1.3 строка 10 графа 13 &gt;= Раздел 2.1.1.3 строка 16 графа 13</t>
  </si>
  <si>
    <t>Раздел 2.1.1.3 строка 10 графа 14 &gt;= Раздел 2.1.1.3 строка 16 графа 14</t>
  </si>
  <si>
    <t>Раздел 2.1.1.3 строка 10 графа 15 &gt;= Раздел 2.1.1.3 строка 16 графа 15</t>
  </si>
  <si>
    <t>Раздел 2.1.1.3 строка 10 графа 16 &gt;= Раздел 2.1.1.3 строка 16 графа 16</t>
  </si>
  <si>
    <t>Раздел 2.1.1.3 строка 10 графа 04 &gt;= Раздел 2.1.1.3 строка 17 графа 04</t>
  </si>
  <si>
    <t>Раздел 2.1.1.3 строка 10 графа 05 &gt;= Раздел 2.1.1.3 строка 17 графа 05</t>
  </si>
  <si>
    <t>Раздел 2.1.1.3 строка 10 графа 06 &gt;= Раздел 2.1.1.3 строка 17 графа 06</t>
  </si>
  <si>
    <t>Раздел 2.1.1.3 строка 10 графа 07 &gt;= Раздел 2.1.1.3 строка 17 графа 07</t>
  </si>
  <si>
    <t>Раздел 2.1.1.3 строка 10 графа 08 &gt;= Раздел 2.1.1.3 строка 17 графа 08</t>
  </si>
  <si>
    <t>Раздел 2.1.1.3 строка 10 графа 09 &gt;= Раздел 2.1.1.3 строка 17 графа 09</t>
  </si>
  <si>
    <t>Раздел 2.1.1.3 строка 10 графа 10 &gt;= Раздел 2.1.1.3 строка 17 графа 10</t>
  </si>
  <si>
    <t>Раздел 2.6.1 строка 07 графа 20 &gt;= Раздел 2.6.1 строка 07 сумма граф 21 + 22</t>
  </si>
  <si>
    <t>Раздел 2.1.2.2 строка 24 графа 10 &gt;= Раздел 2.1.2.2 строка 27 графа 10</t>
  </si>
  <si>
    <t>Раздел 2.1.2.2 строка 24 графа 11 &gt;= Раздел 2.1.2.2 строка 27 графа 11</t>
  </si>
  <si>
    <t>Раздел 2.1.2.2 строка 24 графа 22 &gt;= Раздел 2.1.2.2 строка 27 графа 22</t>
  </si>
  <si>
    <t>Раздел 2.1.2.2 строка 24 графа 23 &gt;= Раздел 2.1.2.2 строка 27 графа 23</t>
  </si>
  <si>
    <t>Раздел 2.1.2.2 строка 24 графа 24 &gt;= Раздел 2.1.2.2 строка 27 графа 24</t>
  </si>
  <si>
    <t>Раздел 2.1.2.2 строка 24 графа 25 &gt;= Раздел 2.1.2.2 строка 27 графа 25</t>
  </si>
  <si>
    <t>Раздел 2.1.2.2 строка 24 графа 26 &gt;= Раздел 2.1.2.2 строка 27 графа 26</t>
  </si>
  <si>
    <t>Раздел 2.1.2.2 строка 24 графа 27 &gt;= Раздел 2.1.2.2 строка 27 графа 27</t>
  </si>
  <si>
    <t>Раздел 2.1.2.2 строка 24 графа 28 &gt;= Раздел 2.1.2.2 строка 27 графа 28</t>
  </si>
  <si>
    <t>Раздел 2.1.2.2 строка 24 графа 29 &gt;= Раздел 2.1.2.2 строка 27 графа 29</t>
  </si>
  <si>
    <t>Раздел 2.1.2.2 строка 24 графа 30 &gt;= Раздел 2.1.2.2 строка 27 графа 30</t>
  </si>
  <si>
    <t>Раздел 2.1.2.2 строка 24 графа 31 &gt;= Раздел 2.1.2.2 строка 27 графа 31</t>
  </si>
  <si>
    <t>Раздел 2.1.2.2 строка 24 графа 32 &gt;= Раздел 2.1.2.2 строка 27 графа 32</t>
  </si>
  <si>
    <t>Раздел 2.1.2.2 строка 24 графа 33 &gt;= Раздел 2.1.2.2 строка 27 графа 33</t>
  </si>
  <si>
    <t>Раздел 2.1.2.2 строка 24 графа 34 &gt;= Раздел 2.1.2.2 строка 27 графа 34</t>
  </si>
  <si>
    <t>Раздел 2.1.2.2 строка 24 графа 35 &gt;= Раздел 2.1.2.2 строка 27 графа 35</t>
  </si>
  <si>
    <t>Раздел 2.1.2.2 строка 24 графа 36 &gt;= Раздел 2.1.2.2 строка 27 графа 36</t>
  </si>
  <si>
    <t>Раздел 2.1.2.2 строка 24 графа 37 &gt;= Раздел 2.1.2.2 строка 27 графа 37</t>
  </si>
  <si>
    <t>Раздел 2.1.2.2 строка 24 графа 38 &gt;= Раздел 2.1.2.2 строка 27 графа 38</t>
  </si>
  <si>
    <t>Раздел 2.1.2.2 строка 24 графа 39 &gt;= Раздел 2.1.2.2 строка 27 графа 39</t>
  </si>
  <si>
    <t>Раздел 2.1.2.2 строка 24 графа 40 &gt;= Раздел 2.1.2.2 строка 27 графа 40</t>
  </si>
  <si>
    <t>Раздел 2.1.2.2 строка 24 графа 41 &gt;= Раздел 2.1.2.2 строка 27 графа 41</t>
  </si>
  <si>
    <t>Раздел 2.1.2.2 строка 24 графа 42 &gt;= Раздел 2.1.2.2 строка 27 графа 42</t>
  </si>
  <si>
    <t>Раздел 2.1.2.2 строка 24 графа 43 &gt;= Раздел 2.1.2.2 строка 27 графа 43</t>
  </si>
  <si>
    <t>Раздел 2.1.2.2 строка 24 графа 44 &gt;= Раздел 2.1.2.2 строка 27 графа 44</t>
  </si>
  <si>
    <t>Раздел 2.1.2.2 строка 24 графа 45 &gt;= Раздел 2.1.2.2 строка 27 графа 45</t>
  </si>
  <si>
    <t>Раздел 2.1.2.2 строка 24 графа 46 &gt;= Раздел 2.1.2.2 строка 27 графа 46</t>
  </si>
  <si>
    <t>Раздел 2.1.2.2 строка 24 графа 47 &gt;= Раздел 2.1.2.2 строка 27 графа 47</t>
  </si>
  <si>
    <t>Раздел 2.1.2.2 строка 27 графа 04 &gt;= Раздел 2.1.2.2 строка 28 графа 04</t>
  </si>
  <si>
    <t>Раздел 2.1.2.2 строка 27 графа 05 &gt;= Раздел 2.1.2.2 строка 28 графа 05</t>
  </si>
  <si>
    <t>Раздел 2.1.2.2 строка 27 графа 06 &gt;= Раздел 2.1.2.2 строка 28 графа 06</t>
  </si>
  <si>
    <t>Раздел 2.1.2.2 строка 27 графа 07 &gt;= Раздел 2.1.2.2 строка 28 графа 07</t>
  </si>
  <si>
    <t>Раздел 2.1.2.2 строка 27 графа 08 &gt;= Раздел 2.1.2.2 строка 28 графа 08</t>
  </si>
  <si>
    <t>Раздел 2.1.2.2 строка 27 графа 09 &gt;= Раздел 2.1.2.2 строка 28 графа 09</t>
  </si>
  <si>
    <t>Раздел 2.1.2.2 строка 27 графа 10 &gt;= Раздел 2.1.2.2 строка 28 графа 10</t>
  </si>
  <si>
    <t>Раздел 2.1.2.2 строка 27 графа 11 &gt;= Раздел 2.1.2.2 строка 28 графа 11</t>
  </si>
  <si>
    <t>Раздел 2.1.2.2 строка 27 графа 12 &gt;= Раздел 2.1.2.2 строка 28 графа 12</t>
  </si>
  <si>
    <t>Раздел 2.1.2.2 строка 27 графа 13 &gt;= Раздел 2.1.2.2 строка 28 графа 13</t>
  </si>
  <si>
    <t>Раздел 2.1.2.3 строка 24 графа 11 &gt;= Раздел 2.1.2.3 строка 30 графа 11</t>
  </si>
  <si>
    <t>Раздел 2.1.2.3 строка 24 графа 12 &gt;= Раздел 2.1.2.3 строка 30 графа 12</t>
  </si>
  <si>
    <t>Раздел 2.1.2.3 строка 24 графа 13 &gt;= Раздел 2.1.2.3 строка 30 графа 13</t>
  </si>
  <si>
    <t>Раздел 2.1.2.3 строка 24 графа 14 &gt;= Раздел 2.1.2.3 строка 30 графа 14</t>
  </si>
  <si>
    <t>Раздел 2.1.2.3 строка 24 графа 15 &gt;= Раздел 2.1.2.3 строка 30 графа 15</t>
  </si>
  <si>
    <t>Раздел 2.1.2.3 строка 24 графа 16 &gt;= Раздел 2.1.2.3 строка 30 графа 16</t>
  </si>
  <si>
    <t>Раздел 2.1.2.3 строка 24 графа 17 &gt;= Раздел 2.1.2.3 строка 30 графа 17</t>
  </si>
  <si>
    <t>Раздел 2.1.2.3 строка 24 графа 18 &gt;= Раздел 2.1.2.3 строка 30 графа 18</t>
  </si>
  <si>
    <t>Раздел 2.1.2.3 строка 24 графа 19 &gt;= Раздел 2.1.2.3 строка 30 графа 19</t>
  </si>
  <si>
    <t>Раздел 2.1.1.3 строка 22 графа 13 &gt;= Раздел 2.1.1.3 строка 23 графа 13</t>
  </si>
  <si>
    <t>Раздел 2.1.1.3 строка 22 графа 14 &gt;= Раздел 2.1.1.3 строка 23 графа 14</t>
  </si>
  <si>
    <t>Раздел 2.1.1.3 строка 22 графа 15 &gt;= Раздел 2.1.1.3 строка 23 графа 15</t>
  </si>
  <si>
    <t>Раздел 2.1.2.2 строка 27 графа 14 &gt;= Раздел 2.1.2.2 строка 28 графа 14</t>
  </si>
  <si>
    <t>Раздел 2.1.2.2 строка 27 графа 15 &gt;= Раздел 2.1.2.2 строка 28 графа 15</t>
  </si>
  <si>
    <t>Раздел 2.1.2.2 строка 27 графа 16 &gt;= Раздел 2.1.2.2 строка 28 графа 16</t>
  </si>
  <si>
    <t>Раздел 2.1.2.2 строка 27 графа 17 &gt;= Раздел 2.1.2.2 строка 28 графа 17</t>
  </si>
  <si>
    <t>Раздел 2.1.2.2 строка 27 графа 18 &gt;= Раздел 2.1.2.2 строка 28 графа 18</t>
  </si>
  <si>
    <t>Раздел 2.1.2.2 строка 27 графа 19 &gt;= Раздел 2.1.2.2 строка 28 графа 19</t>
  </si>
  <si>
    <t>Раздел 2.1.2.2 строка 27 графа 20 &gt;= Раздел 2.1.2.2 строка 28 графа 20</t>
  </si>
  <si>
    <t>Раздел 2.1.2.2 строка 27 графа 21 &gt;= Раздел 2.1.2.2 строка 28 графа 21</t>
  </si>
  <si>
    <t>Раздел 2.1.2.2 строка 27 графа 22 &gt;= Раздел 2.1.2.2 строка 28 графа 22</t>
  </si>
  <si>
    <t>Раздел 2.1.2.2 строка 27 графа 23 &gt;= Раздел 2.1.2.2 строка 28 графа 23</t>
  </si>
  <si>
    <t>Раздел 2.1.2.2 строка 27 графа 24 &gt;= Раздел 2.1.2.2 строка 28 графа 24</t>
  </si>
  <si>
    <t>Раздел 2.1.2.2 строка 27 графа 25 &gt;= Раздел 2.1.2.2 строка 28 графа 25</t>
  </si>
  <si>
    <t>Раздел 2.1.2.2 строка 27 графа 26 &gt;= Раздел 2.1.2.2 строка 28 графа 26</t>
  </si>
  <si>
    <t>Раздел 2.1.2.2 строка 27 графа 27 &gt;= Раздел 2.1.2.2 строка 28 графа 27</t>
  </si>
  <si>
    <t>Раздел 2.1.2.2 строка 27 графа 28 &gt;= Раздел 2.1.2.2 строка 28 графа 28</t>
  </si>
  <si>
    <t>Раздел 2.1.2.2 строка 27 графа 29 &gt;= Раздел 2.1.2.2 строка 28 графа 29</t>
  </si>
  <si>
    <t>Раздел 2.1.2.2 строка 27 графа 30 &gt;= Раздел 2.1.2.2 строка 28 графа 30</t>
  </si>
  <si>
    <t>Раздел 2.1.2.2 строка 27 графа 31 &gt;= Раздел 2.1.2.2 строка 28 графа 31</t>
  </si>
  <si>
    <t>Раздел 2.1.2.2 строка 27 графа 32 &gt;= Раздел 2.1.2.2 строка 28 графа 32</t>
  </si>
  <si>
    <t>Раздел 2.1.2.2 строка 27 графа 33 &gt;= Раздел 2.1.2.2 строка 28 графа 33</t>
  </si>
  <si>
    <t>Раздел 2.1.2.2 строка 27 графа 34 &gt;= Раздел 2.1.2.2 строка 28 графа 34</t>
  </si>
  <si>
    <t>Раздел 2.1.2.2 строка 27 графа 35 &gt;= Раздел 2.1.2.2 строка 28 графа 35</t>
  </si>
  <si>
    <t>Раздел 2.1.2.2 строка 27 графа 36 &gt;= Раздел 2.1.2.2 строка 28 графа 36</t>
  </si>
  <si>
    <t>Раздел 2.1.2.2 строка 27 графа 37 &gt;= Раздел 2.1.2.2 строка 28 графа 37</t>
  </si>
  <si>
    <t>Раздел 2.1.2.2 строка 27 графа 38 &gt;= Раздел 2.1.2.2 строка 28 графа 38</t>
  </si>
  <si>
    <t>Раздел 2.1.2.2 строка 27 графа 39 &gt;= Раздел 2.1.2.2 строка 28 графа 39</t>
  </si>
  <si>
    <t>Раздел 2.1.2.2 строка 27 графа 40 &gt;= Раздел 2.1.2.2 строка 28 графа 40</t>
  </si>
  <si>
    <t>Раздел 2.1.2.2 строка 27 графа 41 &gt;= Раздел 2.1.2.2 строка 28 графа 41</t>
  </si>
  <si>
    <t>Раздел 2.1.2.2 строка 27 графа 42 &gt;= Раздел 2.1.2.2 строка 28 графа 42</t>
  </si>
  <si>
    <t>Раздел 2.1.2.2 строка 27 графа 43 &gt;= Раздел 2.1.2.2 строка 28 графа 43</t>
  </si>
  <si>
    <t>Раздел 2.1.2.2 строка 27 графа 44 &gt;= Раздел 2.1.2.2 строка 28 графа 44</t>
  </si>
  <si>
    <t>Раздел 2.1.2.2 строка 27 графа 45 &gt;= Раздел 2.1.2.2 строка 28 графа 45</t>
  </si>
  <si>
    <t>Раздел 2.1.2.2 строка 27 графа 46 &gt;= Раздел 2.1.2.2 строка 28 графа 46</t>
  </si>
  <si>
    <t>Раздел 2.1.2.2 строка 27 графа 47 &gt;= Раздел 2.1.2.2 строка 28 графа 47</t>
  </si>
  <si>
    <t>Раздел 2.1.2.2 строка 27 графа 04 &gt;= Раздел 2.1.2.2 строка 29 графа 04</t>
  </si>
  <si>
    <t>Раздел 2.1.2.2 строка 27 графа 05 &gt;= Раздел 2.1.2.2 строка 29 графа 05</t>
  </si>
  <si>
    <t>Раздел 2.1.2.2 строка 27 графа 06 &gt;= Раздел 2.1.2.2 строка 29 графа 06</t>
  </si>
  <si>
    <t>Раздел 2.1.2.2 строка 27 графа 07 &gt;= Раздел 2.1.2.2 строка 29 графа 07</t>
  </si>
  <si>
    <t>Раздел 2.1.2.2 строка 27 графа 08 &gt;= Раздел 2.1.2.2 строка 29 графа 08</t>
  </si>
  <si>
    <t>Раздел 2.1.2.2 строка 27 графа 09 &gt;= Раздел 2.1.2.2 строка 29 графа 09</t>
  </si>
  <si>
    <t>Раздел 2.1.2.2 строка 27 графа 10 &gt;= Раздел 2.1.2.2 строка 29 графа 10</t>
  </si>
  <si>
    <t>Раздел 2.1.2.2 строка 27 графа 11 &gt;= Раздел 2.1.2.2 строка 29 графа 11</t>
  </si>
  <si>
    <t>Раздел 2.1.2.2 строка 27 графа 12 &gt;= Раздел 2.1.2.2 строка 29 графа 12</t>
  </si>
  <si>
    <t>Раздел 2.1.2.2 строка 27 графа 13 &gt;= Раздел 2.1.2.2 строка 29 графа 13</t>
  </si>
  <si>
    <t>Раздел 2.1.2.2 строка 27 графа 14 &gt;= Раздел 2.1.2.2 строка 29 графа 14</t>
  </si>
  <si>
    <t>Раздел 2.1.2.2 строка 27 графа 15 &gt;= Раздел 2.1.2.2 строка 29 графа 15</t>
  </si>
  <si>
    <t>Раздел 2.1.2.2 строка 27 графа 16 &gt;= Раздел 2.1.2.2 строка 29 графа 16</t>
  </si>
  <si>
    <t>Раздел 2.1.2.2 строка 27 графа 17 &gt;= Раздел 2.1.2.2 строка 29 графа 17</t>
  </si>
  <si>
    <t>Раздел 2.1.2.2 строка 27 графа 18 &gt;= Раздел 2.1.2.2 строка 29 графа 18</t>
  </si>
  <si>
    <t>Раздел 2.1.2.2 строка 27 графа 19 &gt;= Раздел 2.1.2.2 строка 29 графа 19</t>
  </si>
  <si>
    <t>Раздел 2.1.2.2 строка 27 графа 20 &gt;= Раздел 2.1.2.2 строка 29 графа 20</t>
  </si>
  <si>
    <t>Раздел 2.1.2.2 строка 27 графа 21 &gt;= Раздел 2.1.2.2 строка 29 графа 21</t>
  </si>
  <si>
    <t>Раздел 2.1.2.2 строка 27 графа 22 &gt;= Раздел 2.1.2.2 строка 29 графа 22</t>
  </si>
  <si>
    <t>Раздел 2.1.2.2 строка 27 графа 23 &gt;= Раздел 2.1.2.2 строка 29 графа 23</t>
  </si>
  <si>
    <t>Раздел 2.1.2.2 строка 27 графа 24 &gt;= Раздел 2.1.2.2 строка 29 графа 24</t>
  </si>
  <si>
    <t>Раздел 2.1.2.2 строка 27 графа 25 &gt;= Раздел 2.1.2.2 строка 29 графа 25</t>
  </si>
  <si>
    <t>Раздел 2.1.2.1 строка 27 графа 04 &gt;= Раздел 2.1.2.1 строка 29 графа 04</t>
  </si>
  <si>
    <t>Раздел 2.1.2.1 строка 27 графа 05 &gt;= Раздел 2.1.2.1 строка 29 графа 05</t>
  </si>
  <si>
    <t>Раздел 2.1.2.1 строка 27 графа 06 &gt;= Раздел 2.1.2.1 строка 29 графа 06</t>
  </si>
  <si>
    <t>Раздел 2.1.2.1 строка 27 графа 07 &gt;= Раздел 2.1.2.1 строка 29 графа 07</t>
  </si>
  <si>
    <t>Раздел 2.1.2.1 строка 27 графа 08 &gt;= Раздел 2.1.2.1 строка 29 графа 08</t>
  </si>
  <si>
    <t>Раздел 2.1.2.1 строка 27 графа 09 &gt;= Раздел 2.1.2.1 строка 29 графа 09</t>
  </si>
  <si>
    <t>Раздел 2.1.2.1 строка 27 графа 10 &gt;= Раздел 2.1.2.1 строка 29 графа 10</t>
  </si>
  <si>
    <t>Раздел 2.1.2.1 строка 27 графа 11 &gt;= Раздел 2.1.2.1 строка 29 графа 11</t>
  </si>
  <si>
    <t>Раздел 2.1.2.1 строка 27 графа 12 &gt;= Раздел 2.1.2.1 строка 29 графа 12</t>
  </si>
  <si>
    <t>Раздел 2.1.2.1 строка 27 графа 13 &gt;= Раздел 2.1.2.1 строка 29 графа 13</t>
  </si>
  <si>
    <t>Раздел 2.1.2.1 строка 27 графа 14 &gt;= Раздел 2.1.2.1 строка 29 графа 14</t>
  </si>
  <si>
    <t>Раздел 2.1.2.1 строка 27 графа 15 &gt;= Раздел 2.1.2.1 строка 29 графа 15</t>
  </si>
  <si>
    <t>Раздел 2.1.2.1 строка 27 графа 16 &gt;= Раздел 2.1.2.1 строка 29 графа 16</t>
  </si>
  <si>
    <t>Раздел 2.1.2.1 строка 27 графа 17 &gt;= Раздел 2.1.2.1 строка 29 графа 17</t>
  </si>
  <si>
    <t>Раздел 2.1.2.1 строка 27 графа 18 &gt;= Раздел 2.1.2.1 строка 29 графа 18</t>
  </si>
  <si>
    <t>Раздел 2.1.2.1 строка 27 графа 19 &gt;= Раздел 2.1.2.1 строка 29 графа 19</t>
  </si>
  <si>
    <t>Раздел 2.1.2.1 строка 27 графа 20 &gt;= Раздел 2.1.2.1 строка 29 графа 20</t>
  </si>
  <si>
    <t>Раздел 2.1.2.1 строка 27 графа 21 &gt;= Раздел 2.1.2.1 строка 29 графа 21</t>
  </si>
  <si>
    <t>Раздел 2.1.2.1 строка 27 графа 22 &gt;= Раздел 2.1.2.1 строка 29 графа 22</t>
  </si>
  <si>
    <t>Раздел 2.1.2.1 строка 27 графа 23 &gt;= Раздел 2.1.2.1 строка 29 графа 23</t>
  </si>
  <si>
    <t>Раздел 2.1.2.1 строка 27 графа 24 &gt;= Раздел 2.1.2.1 строка 29 графа 24</t>
  </si>
  <si>
    <t>Раздел 2.1.2.1 строка 27 графа 25 &gt;= Раздел 2.1.2.1 строка 29 графа 25</t>
  </si>
  <si>
    <t>Раздел 2.1.2.1 строка 27 графа 26 &gt;= Раздел 2.1.2.1 строка 29 графа 26</t>
  </si>
  <si>
    <t>Раздел 2.6.4 строка 10 графа 24 &gt;= Раздел 2.6.4 строка 14 графа 24</t>
  </si>
  <si>
    <t>Раздел 2.6.4 строка 10 графа 03 &gt;= Раздел 2.6.4 строка 15 графа 03</t>
  </si>
  <si>
    <t>Раздел 2.6.4 строка 10 графа 04 &gt;= Раздел 2.6.4 строка 15 графа 04</t>
  </si>
  <si>
    <t>Раздел 2.6.4 строка 10 графа 05 &gt;= Раздел 2.6.4 строка 15 графа 05</t>
  </si>
  <si>
    <t>Раздел 2.6.4 строка 10 графа 06 &gt;= Раздел 2.6.4 строка 15 графа 06</t>
  </si>
  <si>
    <t>Раздел 2.6.4 строка 10 графа 07 &gt;= Раздел 2.6.4 строка 15 графа 07</t>
  </si>
  <si>
    <t>Раздел 2.6.4 строка 10 графа 08 &gt;= Раздел 2.6.4 строка 15 графа 08</t>
  </si>
  <si>
    <t>Раздел 2.6.4 строка 10 графа 09 &gt;= Раздел 2.6.4 строка 15 графа 09</t>
  </si>
  <si>
    <t>Раздел 2.6.4 строка 10 графа 10 &gt;= Раздел 2.6.4 строка 15 графа 10</t>
  </si>
  <si>
    <t>Раздел 2.6.4 строка 10 графа 11 &gt;= Раздел 2.6.4 строка 15 графа 11</t>
  </si>
  <si>
    <t>Раздел 2.6.4 строка 10 графа 12 &gt;= Раздел 2.6.4 строка 15 графа 12</t>
  </si>
  <si>
    <t>Раздел 2.6.4 строка 10 графа 13 &gt;= Раздел 2.6.4 строка 15 графа 13</t>
  </si>
  <si>
    <t>Раздел 2.6.4 строка 10 графа 14 &gt;= Раздел 2.6.4 строка 15 графа 14</t>
  </si>
  <si>
    <t>Раздел 2.6.4 строка 10 графа 15 &gt;= Раздел 2.6.4 строка 15 графа 15</t>
  </si>
  <si>
    <t>Раздел 2.6.4 строка 10 графа 16 &gt;= Раздел 2.6.4 строка 15 графа 16</t>
  </si>
  <si>
    <t>Раздел 2.6.4 строка 10 графа 17 &gt;= Раздел 2.6.4 строка 15 графа 17</t>
  </si>
  <si>
    <t>Раздел 2.6.4 строка 10 графа 18 &gt;= Раздел 2.6.4 строка 15 графа 18</t>
  </si>
  <si>
    <t>Раздел 2.6.4 строка 10 графа 19 &gt;= Раздел 2.6.4 строка 15 графа 19</t>
  </si>
  <si>
    <t>Раздел 2.6.4 строка 10 графа 20 &gt;= Раздел 2.6.4 строка 15 графа 20</t>
  </si>
  <si>
    <t>Раздел 2.6.4 строка 10 графа 21 &gt;= Раздел 2.6.4 строка 15 графа 21</t>
  </si>
  <si>
    <t>Раздел 2.6.4 строка 10 графа 22 &gt;= Раздел 2.6.4 строка 15 графа 22</t>
  </si>
  <si>
    <t>Раздел 2.6.4 строка 10 графа 23 &gt;= Раздел 2.6.4 строка 15 графа 23</t>
  </si>
  <si>
    <t>Раздел 2.6.4 строка 10 графа 24 &gt;= Раздел 2.6.4 строка 15 графа 24</t>
  </si>
  <si>
    <t>Раздел 2.6.4 строка 16 графа 03 &gt;= Раздел 2.6.4 строка 17 графа 03</t>
  </si>
  <si>
    <t>Раздел 2.6.4 строка 16 графа 04 &gt;= Раздел 2.6.4 строка 17 графа 04</t>
  </si>
  <si>
    <t>Раздел 2.6.4 строка 16 графа 05 &gt;= Раздел 2.6.4 строка 17 графа 05</t>
  </si>
  <si>
    <t>Раздел 2.6.4 строка 16 графа 06 &gt;= Раздел 2.6.4 строка 17 графа 06</t>
  </si>
  <si>
    <t>Раздел 2.6.4 строка 16 графа 07 &gt;= Раздел 2.6.4 строка 17 графа 07</t>
  </si>
  <si>
    <t>Раздел 2.6.4 строка 16 графа 08 &gt;= Раздел 2.6.4 строка 17 графа 08</t>
  </si>
  <si>
    <t>Раздел 2.6.4 строка 16 графа 09 &gt;= Раздел 2.6.4 строка 17 графа 09</t>
  </si>
  <si>
    <t>Раздел 2.6.1 строка 02 графа 12 &gt;= Раздел 2.6.1 строка 03 графа 12</t>
  </si>
  <si>
    <t>Раздел 2.6.1 строка 02 графа 13 &gt;= Раздел 2.6.1 строка 03 графа 13</t>
  </si>
  <si>
    <t>Раздел 2.6.4 строка 16 графа 15 &gt;= Раздел 2.6.4 строка 17 графа 15</t>
  </si>
  <si>
    <t>Раздел 2.6.4 строка 16 графа 17 &gt;= Раздел 2.6.4 строка 17 графа 17</t>
  </si>
  <si>
    <t>Раздел 2.6.4 строка 16 графа 18 &gt;= Раздел 2.6.4 строка 17 графа 18</t>
  </si>
  <si>
    <t>Раздел 2.6.4 строка 16 графа 19 &gt;= Раздел 2.6.4 строка 17 графа 19</t>
  </si>
  <si>
    <t>Раздел 2.6.4 строка 16 графа 20 &gt;= Раздел 2.6.4 строка 17 графа 20</t>
  </si>
  <si>
    <t>Раздел 2.6.4 строка 16 графа 21 &gt;= Раздел 2.6.4 строка 17 графа 21</t>
  </si>
  <si>
    <t>Раздел 2.6.4 строка 16 графа 22 &gt;= Раздел 2.6.4 строка 17 графа 22</t>
  </si>
  <si>
    <t>Раздел 2.6.4 строка 16 графа 23 &gt;= Раздел 2.6.4 строка 17 графа 23</t>
  </si>
  <si>
    <t>Раздел 2.6.4 строка 16 графа 24 &gt;= Раздел 2.6.4 строка 17 графа 24</t>
  </si>
  <si>
    <t>Раздел 2.6.4 строка 16 графа 03 &gt;= Раздел 2.6.4 строка 19 графа 03</t>
  </si>
  <si>
    <t>Раздел 2.6.4 строка 16 графа 04 &gt;= Раздел 2.6.4 строка 19 графа 04</t>
  </si>
  <si>
    <t>Раздел 2.6.2 строка 02 графа 07 &gt;= Раздел 2.6.2 строка 08 графа 07</t>
  </si>
  <si>
    <t>Раздел 2.6.2 строка 02 графа 08 &gt;= Раздел 2.6.2 строка 08 графа 08</t>
  </si>
  <si>
    <t>Раздел 2.1.2.1 строка 32 графа 36 &gt;= Раздел 2.1.2.1 строка 33 графа 36</t>
  </si>
  <si>
    <t>Раздел 2.1.2.1 строка 32 графа 37 &gt;= Раздел 2.1.2.1 строка 33 графа 37</t>
  </si>
  <si>
    <t>Раздел 2.1.2.1 строка 32 графа 38 &gt;= Раздел 2.1.2.1 строка 33 графа 38</t>
  </si>
  <si>
    <t>Раздел 2.1.2.2 строка 32 графа 30 &gt;= Раздел 2.1.2.2 строка 33 графа 30</t>
  </si>
  <si>
    <t>Раздел 2.1.2.2 строка 32 графа 31 &gt;= Раздел 2.1.2.2 строка 33 графа 31</t>
  </si>
  <si>
    <t>Раздел 2.1.2.2 строка 32 графа 32 &gt;= Раздел 2.1.2.2 строка 33 графа 32</t>
  </si>
  <si>
    <t>Раздел 2.1.2.2 строка 32 графа 33 &gt;= Раздел 2.1.2.2 строка 33 графа 33</t>
  </si>
  <si>
    <t>Раздел 2.1.2.2 строка 32 графа 34 &gt;= Раздел 2.1.2.2 строка 33 графа 34</t>
  </si>
  <si>
    <t>Раздел 2.1.2.2 строка 32 графа 35 &gt;= Раздел 2.1.2.2 строка 33 графа 35</t>
  </si>
  <si>
    <t>Раздел 2.1.2.2 строка 32 графа 36 &gt;= Раздел 2.1.2.2 строка 33 графа 36</t>
  </si>
  <si>
    <t>Раздел 2.1.2.2 строка 32 графа 37 &gt;= Раздел 2.1.2.2 строка 33 графа 37</t>
  </si>
  <si>
    <t>Раздел 2.1.2.2 строка 32 графа 38 &gt;= Раздел 2.1.2.2 строка 33 графа 38</t>
  </si>
  <si>
    <t>Раздел 2.1.2.2 строка 32 графа 39 &gt;= Раздел 2.1.2.2 строка 33 графа 39</t>
  </si>
  <si>
    <t>Раздел 2.1.2.2 строка 32 графа 40 &gt;= Раздел 2.1.2.2 строка 33 графа 40</t>
  </si>
  <si>
    <t>Раздел 2.1.2.2 строка 32 графа 41 &gt;= Раздел 2.1.2.2 строка 33 графа 41</t>
  </si>
  <si>
    <t>Раздел 2.1.2.2 строка 32 графа 42 &gt;= Раздел 2.1.2.2 строка 33 графа 42</t>
  </si>
  <si>
    <t>Раздел 2.1.2.2 строка 32 графа 43 &gt;= Раздел 2.1.2.2 строка 33 графа 43</t>
  </si>
  <si>
    <t>Раздел 2.1.2.2 строка 32 графа 44 &gt;= Раздел 2.1.2.2 строка 33 графа 44</t>
  </si>
  <si>
    <t>Раздел 2.1.2.2 строка 32 графа 45 &gt;= Раздел 2.1.2.2 строка 33 графа 45</t>
  </si>
  <si>
    <t>Раздел 2.1.2.2 строка 32 графа 46 &gt;= Раздел 2.1.2.2 строка 33 графа 46</t>
  </si>
  <si>
    <t>Раздел 2.1.2.2 строка 32 графа 47 &gt;= Раздел 2.1.2.2 строка 33 графа 47</t>
  </si>
  <si>
    <t>Раздел 2.1.2.2 строка 24 графа 04 &gt;= Раздел 2.1.2.2 строка 30 графа 04</t>
  </si>
  <si>
    <t>Раздел 2.1.2.2 строка 24 графа 05 &gt;= Раздел 2.1.2.2 строка 30 графа 05</t>
  </si>
  <si>
    <t>Раздел 2.1.2.2 строка 24 графа 06 &gt;= Раздел 2.1.2.2 строка 30 графа 06</t>
  </si>
  <si>
    <t>Раздел 2.1.2.2 строка 24 графа 07 &gt;= Раздел 2.1.2.2 строка 30 графа 07</t>
  </si>
  <si>
    <t>Раздел 2.1.2.2 строка 24 графа 08 &gt;= Раздел 2.1.2.2 строка 30 графа 08</t>
  </si>
  <si>
    <t>Раздел 2.1.2.2 строка 24 графа 09 &gt;= Раздел 2.1.2.2 строка 30 графа 09</t>
  </si>
  <si>
    <t>Раздел 2.1.2.2 строка 24 графа 10 &gt;= Раздел 2.1.2.2 строка 30 графа 10</t>
  </si>
  <si>
    <t>Раздел 2.1.2.2 строка 24 графа 11 &gt;= Раздел 2.1.2.2 строка 30 графа 11</t>
  </si>
  <si>
    <t>Раздел 2.1.2.2 строка 24 графа 12 &gt;= Раздел 2.1.2.2 строка 30 графа 12</t>
  </si>
  <si>
    <t>Раздел 2.1.2.2 строка 24 графа 13 &gt;= Раздел 2.1.2.2 строка 30 графа 13</t>
  </si>
  <si>
    <t>Раздел 2.1.2.2 строка 24 графа 14 &gt;= Раздел 2.1.2.2 строка 30 графа 14</t>
  </si>
  <si>
    <t>Раздел 2.1.2.2 строка 24 графа 15 &gt;= Раздел 2.1.2.2 строка 30 графа 15</t>
  </si>
  <si>
    <t>Раздел 2.1.2.2 строка 24 графа 16 &gt;= Раздел 2.1.2.2 строка 30 графа 16</t>
  </si>
  <si>
    <t>Раздел 2.1.2.2 строка 24 графа 17 &gt;= Раздел 2.1.2.2 строка 30 графа 17</t>
  </si>
  <si>
    <t>Раздел 2.1.2.2 строка 24 графа 18 &gt;= Раздел 2.1.2.2 строка 30 графа 18</t>
  </si>
  <si>
    <t>Раздел 2.1.2.2 строка 24 графа 19 &gt;= Раздел 2.1.2.2 строка 30 графа 19</t>
  </si>
  <si>
    <t>Раздел 2.1.2.2 строка 24 графа 20 &gt;= Раздел 2.1.2.2 строка 30 графа 20</t>
  </si>
  <si>
    <t>Раздел 2.1.2.2 строка 24 графа 21 &gt;= Раздел 2.1.2.2 строка 30 графа 21</t>
  </si>
  <si>
    <t>Раздел 2.1.2.2 строка 24 графа 22 &gt;= Раздел 2.1.2.2 строка 30 графа 22</t>
  </si>
  <si>
    <t>Раздел 2.1.2.1 строка 24 графа 30 &gt;= Раздел 2.1.2.1 строка 30 графа 30</t>
  </si>
  <si>
    <t>Раздел 2.1.2.1 строка 24 графа 31 &gt;= Раздел 2.1.2.1 строка 30 графа 31</t>
  </si>
  <si>
    <t>Раздел 2.1.2.1 строка 24 графа 32 &gt;= Раздел 2.1.2.1 строка 30 графа 32</t>
  </si>
  <si>
    <t>Раздел 2.1.2.1 строка 24 графа 33 &gt;= Раздел 2.1.2.1 строка 30 графа 33</t>
  </si>
  <si>
    <t>Раздел 2.1.2.1 строка 24 графа 34 &gt;= Раздел 2.1.2.1 строка 30 графа 34</t>
  </si>
  <si>
    <t>Раздел 2.1.2.1 строка 24 графа 35 &gt;= Раздел 2.1.2.1 строка 30 графа 35</t>
  </si>
  <si>
    <t>Раздел 2.1.2.1 строка 24 графа 36 &gt;= Раздел 2.1.2.1 строка 30 графа 36</t>
  </si>
  <si>
    <t>Раздел 2.1.2.1 строка 24 графа 37 &gt;= Раздел 2.1.2.1 строка 30 графа 37</t>
  </si>
  <si>
    <t>Раздел 2.1.2.1 строка 24 графа 38 &gt;= Раздел 2.1.2.1 строка 30 графа 38</t>
  </si>
  <si>
    <t>Раздел 2.1.2.1 строка 24 графа 39 &gt;= Раздел 2.1.2.1 строка 30 графа 39</t>
  </si>
  <si>
    <t>Раздел 2.1.2.1 строка 24 графа 40 &gt;= Раздел 2.1.2.1 строка 30 графа 40</t>
  </si>
  <si>
    <t>Раздел 2.1.2.1 строка 24 графа 41 &gt;= Раздел 2.1.2.1 строка 30 графа 41</t>
  </si>
  <si>
    <t>Раздел 2.1.2.1 строка 24 графа 44 &gt;= Раздел 2.1.2.1 строка 30 графа 44</t>
  </si>
  <si>
    <t>Раздел 2.1.2.1 строка 24 графа 45 &gt;= Раздел 2.1.2.1 строка 30 графа 45</t>
  </si>
  <si>
    <t>Раздел 2.1.2.1 строка 24 графа 46 &gt;= Раздел 2.1.2.1 строка 30 графа 46</t>
  </si>
  <si>
    <t>Раздел 2.1.2.1 строка 24 графа 47 &gt;= Раздел 2.1.2.1 строка 30 графа 47</t>
  </si>
  <si>
    <t>Раздел 2.1.2.1 строка 24 графа 04 &gt;= Раздел 2.1.2.1 строка 31 графа 04</t>
  </si>
  <si>
    <t>Раздел 2.1.2.1 строка 24 графа 05 &gt;= Раздел 2.1.2.1 строка 31 графа 05</t>
  </si>
  <si>
    <t>Раздел 2.1.2.1 строка 24 графа 06 &gt;= Раздел 2.1.2.1 строка 31 графа 06</t>
  </si>
  <si>
    <t>Раздел 2.1.2.1 строка 24 графа 07 &gt;= Раздел 2.1.2.1 строка 31 графа 07</t>
  </si>
  <si>
    <t>Раздел 2.1.2.1 строка 24 графа 08 &gt;= Раздел 2.1.2.1 строка 31 графа 08</t>
  </si>
  <si>
    <t>Раздел 2.1.2.1 строка 24 графа 09 &gt;= Раздел 2.1.2.1 строка 31 графа 09</t>
  </si>
  <si>
    <t>Раздел 2.1.2.1 строка 24 графа 10 &gt;= Раздел 2.1.2.1 строка 31 графа 10</t>
  </si>
  <si>
    <t>Раздел 2.1.2.1 строка 24 графа 11 &gt;= Раздел 2.1.2.1 строка 31 графа 11</t>
  </si>
  <si>
    <t>Раздел 2.1.2.1 строка 24 графа 12 &gt;= Раздел 2.1.2.1 строка 31 графа 12</t>
  </si>
  <si>
    <t>Раздел 2.1.2.1 строка 24 графа 13 &gt;= Раздел 2.1.2.1 строка 31 графа 13</t>
  </si>
  <si>
    <t>Раздел 2.1.2.1 строка 24 графа 14 &gt;= Раздел 2.1.2.1 строка 31 графа 14</t>
  </si>
  <si>
    <t>Раздел 2.6.3 строка 19 графа 19 &gt;= Раздел 2.6.3 строка 19 сумма граф 21 + 22 + 23 + 24</t>
  </si>
  <si>
    <t>Раздел 2.6.3 строка 20 графа 19 &gt;= Раздел 2.6.3 строка 20 сумма граф 21 + 22 + 23 + 24</t>
  </si>
  <si>
    <t>Раздел 2.6.3 строка 21 графа 19 &gt;= Раздел 2.6.3 строка 21 сумма граф 21 + 22 + 23 + 24</t>
  </si>
  <si>
    <t>Раздел 2.6.3 строка 22 графа 19 &gt;= Раздел 2.6.3 строка 22 сумма граф 21 + 22 + 23 + 24</t>
  </si>
  <si>
    <t>Раздел 2.6.1 строка 10 графа 18 &gt;= Раздел 2.6.1 строка 13 графа 18</t>
  </si>
  <si>
    <t>Раздел 2.6.1 строка 10 графа 19 &gt;= Раздел 2.6.1 строка 13 графа 19</t>
  </si>
  <si>
    <t>Раздел 2.6.1 строка 10 графа 20 &gt;= Раздел 2.6.1 строка 13 графа 20</t>
  </si>
  <si>
    <t>Раздел 2.6.1 строка 10 графа 21 &gt;= Раздел 2.6.1 строка 13 графа 21</t>
  </si>
  <si>
    <t>Раздел 2.6.1 строка 10 графа 22 &gt;= Раздел 2.6.1 строка 13 графа 22</t>
  </si>
  <si>
    <t>Раздел 2.6.1 строка 10 графа 23 &gt;= Раздел 2.6.1 строка 13 графа 23</t>
  </si>
  <si>
    <t>Раздел 2.6.1 строка 10 графа 24 &gt;= Раздел 2.6.1 строка 13 графа 24</t>
  </si>
  <si>
    <t>Раздел 2.6.1 строка 10 графа 03 &gt;= Раздел 2.6.1 строка 14 графа 03</t>
  </si>
  <si>
    <t>Раздел 2.6.1 строка 10 графа 04 &gt;= Раздел 2.6.1 строка 14 графа 04</t>
  </si>
  <si>
    <t>Раздел 2.6.1 строка 10 графа 05 &gt;= Раздел 2.6.1 строка 14 графа 05</t>
  </si>
  <si>
    <t>Раздел 2.6.1 строка 10 графа 06 &gt;= Раздел 2.6.1 строка 14 графа 06</t>
  </si>
  <si>
    <t>Раздел 2.6.1 строка 10 графа 07 &gt;= Раздел 2.6.1 строка 14 графа 07</t>
  </si>
  <si>
    <t>Раздел 2.6.1 строка 10 графа 08 &gt;= Раздел 2.6.1 строка 14 графа 08</t>
  </si>
  <si>
    <t>Раздел 2.6.1 строка 10 графа 09 &gt;= Раздел 2.6.1 строка 14 графа 09</t>
  </si>
  <si>
    <t>Раздел 2.6.1 строка 10 графа 10 &gt;= Раздел 2.6.1 строка 14 графа 10</t>
  </si>
  <si>
    <t>Раздел 2.6.1 строка 10 графа 11 &gt;= Раздел 2.6.1 строка 14 графа 11</t>
  </si>
  <si>
    <t>Раздел 2.6.3 строка 07 графа 20 &gt;= Раздел 2.6.3 строка 07 сумма граф 21 + 22</t>
  </si>
  <si>
    <t>Раздел 2.6.3 строка 08 графа 20 &gt;= Раздел 2.6.3 строка 08 сумма граф 21 + 22</t>
  </si>
  <si>
    <t>Раздел 2.6.3 строка 09 графа 20 &gt;= Раздел 2.6.3 строка 09 сумма граф 21 + 22</t>
  </si>
  <si>
    <t>Раздел 2.6.3 строка 10 графа 20 &gt;= Раздел 2.6.3 строка 10 сумма граф 21 + 22</t>
  </si>
  <si>
    <t>Раздел 2.6.3 строка 11 графа 20 &gt;= Раздел 2.6.3 строка 11 сумма граф 21 + 22</t>
  </si>
  <si>
    <t>Раздел 2.6.3 строка 12 графа 20 &gt;= Раздел 2.6.3 строка 12 сумма граф 21 + 22</t>
  </si>
  <si>
    <t>Раздел 2.6.3 строка 13 графа 20 &gt;= Раздел 2.6.3 строка 13 сумма граф 21 + 22</t>
  </si>
  <si>
    <t>Раздел 2.6.3 строка 14 графа 20 &gt;= Раздел 2.6.3 строка 14 сумма граф 21 + 22</t>
  </si>
  <si>
    <t>Раздел 2.6.3 строка 15 графа 20 &gt;= Раздел 2.6.3 строка 15 сумма граф 21 + 22</t>
  </si>
  <si>
    <t>Раздел 2.6.3 строка 16 графа 20 &gt;= Раздел 2.6.3 строка 16 сумма граф 21 + 22</t>
  </si>
  <si>
    <t>Раздел 2.6.3 строка 17 графа 20 &gt;= Раздел 2.6.3 строка 17 сумма граф 21 + 22</t>
  </si>
  <si>
    <t>Раздел 2.6.3 строка 21 графа 20 &gt;= Раздел 2.6.3 строка 21 сумма граф 21 + 22</t>
  </si>
  <si>
    <t>Раздел 2.6.3 строка 22 графа 20 &gt;= Раздел 2.6.3 строка 22 сумма граф 21 + 22</t>
  </si>
  <si>
    <t>Раздел 2.6.4 строка 02 графа 03 &gt;= Раздел 2.6.4 строка 03 графа 03</t>
  </si>
  <si>
    <t>Раздел 2.6.4 строка 02 графа 04 &gt;= Раздел 2.6.4 строка 03 графа 04</t>
  </si>
  <si>
    <t>Раздел 2.6.4 строка 02 графа 05 &gt;= Раздел 2.6.4 строка 03 графа 05</t>
  </si>
  <si>
    <t>Раздел 2.6.4 строка 02 графа 06 &gt;= Раздел 2.6.4 строка 03 графа 06</t>
  </si>
  <si>
    <t>Раздел 2.6.4 строка 02 графа 07 &gt;= Раздел 2.6.4 строка 03 графа 07</t>
  </si>
  <si>
    <t>Раздел 2.6.4 строка 02 графа 08 &gt;= Раздел 2.6.4 строка 03 графа 08</t>
  </si>
  <si>
    <t>Раздел 2.6.4 строка 02 графа 09 &gt;= Раздел 2.6.4 строка 03 графа 09</t>
  </si>
  <si>
    <t>Раздел 2.6.4 строка 02 графа 10 &gt;= Раздел 2.6.4 строка 03 графа 10</t>
  </si>
  <si>
    <t>Раздел 2.6.4 строка 02 графа 11 &gt;= Раздел 2.6.4 строка 03 графа 11</t>
  </si>
  <si>
    <t>Раздел 2.6.4 строка 02 графа 12 &gt;= Раздел 2.6.4 строка 03 графа 12</t>
  </si>
  <si>
    <t>Раздел 2.6.4 строка 02 графа 13 &gt;= Раздел 2.6.4 строка 03 графа 13</t>
  </si>
  <si>
    <t>Раздел 2.6.4 строка 02 графа 14 &gt;= Раздел 2.6.4 строка 03 графа 14</t>
  </si>
  <si>
    <t>Раздел 2.6.4 строка 02 графа 15 &gt;= Раздел 2.6.4 строка 03 графа 15</t>
  </si>
  <si>
    <t>Раздел 2.6.4 строка 02 графа 16 &gt;= Раздел 2.6.4 строка 03 графа 16</t>
  </si>
  <si>
    <t>Раздел 2.6.4 строка 02 графа 17 &gt;= Раздел 2.6.4 строка 03 графа 17</t>
  </si>
  <si>
    <t>Раздел 2.6.4 строка 02 графа 18 &gt;= Раздел 2.6.4 строка 03 графа 18</t>
  </si>
  <si>
    <t>Раздел 2.6.4 строка 02 графа 19 &gt;= Раздел 2.6.4 строка 03 графа 19</t>
  </si>
  <si>
    <t>Раздел 2.6.4 строка 02 графа 20 &gt;= Раздел 2.6.4 строка 03 графа 20</t>
  </si>
  <si>
    <t>Раздел 2.6.4 строка 02 графа 21 &gt;= Раздел 2.6.4 строка 03 графа 21</t>
  </si>
  <si>
    <t>Раздел 2.6.4 строка 02 графа 22 &gt;= Раздел 2.6.4 строка 03 графа 22</t>
  </si>
  <si>
    <t>Раздел 2.6.4 строка 02 графа 23 &gt;= Раздел 2.6.4 строка 03 графа 23</t>
  </si>
  <si>
    <t>Раздел 2.6.4 строка 02 графа 24 &gt;= Раздел 2.6.4 строка 03 графа 24</t>
  </si>
  <si>
    <t>Раздел 2.6.4 строка 02 графа 03 &gt;= Раздел 2.6.4 строка 06 графа 03</t>
  </si>
  <si>
    <t>Раздел 2.6.4 строка 02 графа 04 &gt;= Раздел 2.6.4 строка 06 графа 04</t>
  </si>
  <si>
    <t>Раздел 2.6.4 строка 02 графа 05 &gt;= Раздел 2.6.4 строка 06 графа 05</t>
  </si>
  <si>
    <t>Раздел 2.6.4 строка 02 графа 06 &gt;= Раздел 2.6.4 строка 06 графа 06</t>
  </si>
  <si>
    <t>Раздел 2.6.4 строка 02 графа 07 &gt;= Раздел 2.6.4 строка 06 графа 07</t>
  </si>
  <si>
    <t>Раздел 2.6.4 строка 02 графа 08 &gt;= Раздел 2.6.4 строка 06 графа 08</t>
  </si>
  <si>
    <t>Раздел 2.6.3 строка 02 графа 04 &gt;= Раздел 2.6.3 строка 06 графа 04</t>
  </si>
  <si>
    <t>Раздел 2.6.3 строка 02 графа 05 &gt;= Раздел 2.6.3 строка 06 графа 05</t>
  </si>
  <si>
    <t>Раздел 2.6.3 строка 02 графа 06 &gt;= Раздел 2.6.3 строка 06 графа 06</t>
  </si>
  <si>
    <t>Раздел 2.6.3 строка 17 графа 24 &gt;= Раздел 2.6.3 строка 18 графа 24</t>
  </si>
  <si>
    <t>Раздел 2.6.3 строка 19 графа 03 &gt;= Раздел 2.6.3 строка 20 графа 03</t>
  </si>
  <si>
    <t>Раздел 2.6.3 строка 19 графа 04 &gt;= Раздел 2.6.3 строка 20 графа 04</t>
  </si>
  <si>
    <t>Раздел 2.6.3 строка 19 графа 05 &gt;= Раздел 2.6.3 строка 20 графа 05</t>
  </si>
  <si>
    <t>Раздел 2.6.3 строка 19 графа 06 &gt;= Раздел 2.6.3 строка 20 графа 06</t>
  </si>
  <si>
    <t>Раздел 2.6.3 строка 19 графа 07 &gt;= Раздел 2.6.3 строка 20 графа 07</t>
  </si>
  <si>
    <t>Раздел 2.6.3 строка 19 графа 08 &gt;= Раздел 2.6.3 строка 20 графа 08</t>
  </si>
  <si>
    <t>Раздел 2.6.3 строка 19 графа 09 &gt;= Раздел 2.6.3 строка 20 графа 09</t>
  </si>
  <si>
    <t>Раздел 2.6.3 строка 19 графа 10 &gt;= Раздел 2.6.3 строка 20 графа 10</t>
  </si>
  <si>
    <t>Раздел 2.6.3 строка 19 графа 11 &gt;= Раздел 2.6.3 строка 20 графа 11</t>
  </si>
  <si>
    <t>Раздел 2.6.3 строка 19 графа 12 &gt;= Раздел 2.6.3 строка 20 графа 12</t>
  </si>
  <si>
    <t>Раздел 2.6.3 строка 19 графа 13 &gt;= Раздел 2.6.3 строка 20 графа 13</t>
  </si>
  <si>
    <t>Раздел 2.6.3 строка 19 графа 14 &gt;= Раздел 2.6.3 строка 20 графа 14</t>
  </si>
  <si>
    <t>Раздел 2.6.3 строка 19 графа 15 &gt;= Раздел 2.6.3 строка 20 графа 15</t>
  </si>
  <si>
    <t>Раздел 2.6.3 строка 19 графа 16 &gt;= Раздел 2.6.3 строка 20 графа 16</t>
  </si>
  <si>
    <t>Раздел 2.6.3 строка 19 графа 17 &gt;= Раздел 2.6.3 строка 20 графа 17</t>
  </si>
  <si>
    <t>Раздел 2.6.4 строка 02 графа 08 &gt;= Раздел 2.6.4 строка 07 графа 08</t>
  </si>
  <si>
    <t>Раздел 2.6.4 строка 02 графа 09 &gt;= Раздел 2.6.4 строка 07 графа 09</t>
  </si>
  <si>
    <t>Раздел 2.6.4 строка 02 графа 10 &gt;= Раздел 2.6.4 строка 07 графа 10</t>
  </si>
  <si>
    <t>Раздел 2.6.4 строка 02 графа 11 &gt;= Раздел 2.6.4 строка 07 графа 11</t>
  </si>
  <si>
    <t>Раздел 2.6.4 строка 02 графа 12 &gt;= Раздел 2.6.4 строка 07 графа 12</t>
  </si>
  <si>
    <t>Раздел 2.6.4 строка 02 графа 13 &gt;= Раздел 2.6.4 строка 07 графа 13</t>
  </si>
  <si>
    <t>Раздел 2.6.4 строка 02 графа 14 &gt;= Раздел 2.6.4 строка 07 графа 14</t>
  </si>
  <si>
    <t>Раздел 2.6.4 строка 02 графа 15 &gt;= Раздел 2.6.4 строка 07 графа 15</t>
  </si>
  <si>
    <t>Раздел 2.6.4 строка 02 графа 16 &gt;= Раздел 2.6.4 строка 07 графа 16</t>
  </si>
  <si>
    <t>Раздел 2.6.4 строка 02 графа 17 &gt;= Раздел 2.6.4 строка 07 графа 17</t>
  </si>
  <si>
    <t>Раздел 2.1.2.1 строка 25 графа 15 &gt;= Раздел 2.1.2.1 строка 33 графа 15</t>
  </si>
  <si>
    <t>Раздел 2.1.2.1 строка 25 графа 16 &gt;= Раздел 2.1.2.1 строка 33 графа 16</t>
  </si>
  <si>
    <t>Раздел 2.1.2.1 строка 25 графа 17 &gt;= Раздел 2.1.2.1 строка 33 графа 17</t>
  </si>
  <si>
    <t>Раздел 2.1.2.1 строка 25 графа 18 &gt;= Раздел 2.1.2.1 строка 33 графа 18</t>
  </si>
  <si>
    <t>Раздел 2.1.2.1 строка 25 графа 19 &gt;= Раздел 2.1.2.1 строка 33 графа 19</t>
  </si>
  <si>
    <t>Раздел 2.1.2.1 строка 25 графа 20 &gt;= Раздел 2.1.2.1 строка 33 графа 20</t>
  </si>
  <si>
    <t>Раздел 2.1.2.1 строка 25 графа 21 &gt;= Раздел 2.1.2.1 строка 33 графа 21</t>
  </si>
  <si>
    <t>Раздел 2.1.2.1 строка 25 графа 22 &gt;= Раздел 2.1.2.1 строка 33 графа 22</t>
  </si>
  <si>
    <t>Раздел 2.1.2.1 строка 25 графа 23 &gt;= Раздел 2.1.2.1 строка 33 графа 23</t>
  </si>
  <si>
    <t>Раздел 2.1.2.1 строка 25 графа 24 &gt;= Раздел 2.1.2.1 строка 33 графа 24</t>
  </si>
  <si>
    <t>Раздел 2.1.2.1 строка 25 графа 25 &gt;= Раздел 2.1.2.1 строка 33 графа 25</t>
  </si>
  <si>
    <t>Раздел 2.1.2.1 строка 25 графа 26 &gt;= Раздел 2.1.2.1 строка 33 графа 26</t>
  </si>
  <si>
    <t>Раздел 2.1.2.1 строка 25 графа 27 &gt;= Раздел 2.1.2.1 строка 33 графа 27</t>
  </si>
  <si>
    <t>Раздел 2.1.2.1 строка 25 графа 28 &gt;= Раздел 2.1.2.1 строка 33 графа 28</t>
  </si>
  <si>
    <t>Раздел 2.1.2.1 строка 25 графа 29 &gt;= Раздел 2.1.2.1 строка 33 графа 29</t>
  </si>
  <si>
    <t>Раздел 2.1.2.1 строка 25 графа 30 &gt;= Раздел 2.1.2.1 строка 33 графа 30</t>
  </si>
  <si>
    <t>Раздел 2.1.2.1 строка 25 графа 31 &gt;= Раздел 2.1.2.1 строка 33 графа 31</t>
  </si>
  <si>
    <t>Раздел 2.1.2.1 строка 25 графа 32 &gt;= Раздел 2.1.2.1 строка 33 графа 32</t>
  </si>
  <si>
    <t>Раздел 2.1.2.1 строка 25 графа 33 &gt;= Раздел 2.1.2.1 строка 33 графа 33</t>
  </si>
  <si>
    <t>Раздел 2.1.2.1 строка 25 графа 34 &gt;= Раздел 2.1.2.1 строка 33 графа 34</t>
  </si>
  <si>
    <t>Раздел 2.1.2.1 строка 25 графа 35 &gt;= Раздел 2.1.2.1 строка 33 графа 35</t>
  </si>
  <si>
    <t>Раздел 2.1.2.1 строка 25 графа 36 &gt;= Раздел 2.1.2.1 строка 33 графа 36</t>
  </si>
  <si>
    <t>Раздел 2.1.2.1 строка 25 графа 37 &gt;= Раздел 2.1.2.1 строка 33 графа 37</t>
  </si>
  <si>
    <t>Раздел 2.1.2.1 строка 25 графа 38 &gt;= Раздел 2.1.2.1 строка 33 графа 38</t>
  </si>
  <si>
    <t>Раздел 2.1.2.1 строка 25 графа 39 &gt;= Раздел 2.1.2.1 строка 33 графа 39</t>
  </si>
  <si>
    <t>Раздел 2.1.2.1 строка 25 графа 40 &gt;= Раздел 2.1.2.1 строка 33 графа 40</t>
  </si>
  <si>
    <t>Раздел 2.1.2.1 строка 25 графа 41 &gt;= Раздел 2.1.2.1 строка 33 графа 41</t>
  </si>
  <si>
    <t>Раздел 2.1.2.1 строка 25 графа 42 &gt;= Раздел 2.1.2.1 строка 33 графа 42</t>
  </si>
  <si>
    <t>Раздел 2.1.2.1 строка 25 графа 43 &gt;= Раздел 2.1.2.1 строка 33 графа 43</t>
  </si>
  <si>
    <t>Раздел 2.1.2.1 строка 25 графа 44 &gt;= Раздел 2.1.2.1 строка 33 графа 44</t>
  </si>
  <si>
    <t>Раздел 2.1.2.1 строка 25 графа 45 &gt;= Раздел 2.1.2.1 строка 33 графа 45</t>
  </si>
  <si>
    <t>Раздел 2.1.2.1 строка 25 графа 46 &gt;= Раздел 2.1.2.1 строка 33 графа 46</t>
  </si>
  <si>
    <t>Раздел 2.1.2.1 строка 25 графа 47 &gt;= Раздел 2.1.2.1 строка 33 графа 47</t>
  </si>
  <si>
    <t>Раздел 2.1.2.1 строка 24 графа 04 &gt;= Раздел 2.1.2.1 сумма строк 28 + 29 +30 + 31 графа 04</t>
  </si>
  <si>
    <t>Раздел 2.1.2.1 строка 24 графа 05 &gt;= Раздел 2.1.2.1 сумма строк 28 + 29 +30 + 31 графа 05</t>
  </si>
  <si>
    <t>Раздел 2.1.2.1 строка 24 графа 06 &gt;= Раздел 2.1.2.1 сумма строк 28 + 29 +30 + 31 графа 06</t>
  </si>
  <si>
    <t>Раздел 2.1.2.1 строка 24 графа 07 &gt;= Раздел 2.1.2.1 сумма строк 28 + 29 +30 + 31 графа 07</t>
  </si>
  <si>
    <t>Раздел 2.1.2.1 строка 24 графа 08 &gt;= Раздел 2.1.2.1 сумма строк 28 + 29 +30 + 31 графа 08</t>
  </si>
  <si>
    <t>Раздел 2.1.2.1 строка 24 графа 09 &gt;= Раздел 2.1.2.1 сумма строк 28 + 29 +30 + 31 графа 09</t>
  </si>
  <si>
    <t>Раздел 2.1.2.1 строка 24 графа 10 &gt;= Раздел 2.1.2.1 сумма строк 28 + 29 +30 + 31 графа 10</t>
  </si>
  <si>
    <t>Раздел 2.1.2.1 строка 24 графа 11 &gt;= Раздел 2.1.2.1 сумма строк 28 + 29 +30 + 31 графа 11</t>
  </si>
  <si>
    <t>Раздел 2.1.2.1 строка 24 графа 12 &gt;= Раздел 2.1.2.1 сумма строк 28 + 29 +30 + 31 графа 12</t>
  </si>
  <si>
    <t>Раздел 2.1.2.1 строка 24 графа 13 &gt;= Раздел 2.1.2.1 сумма строк 28 + 29 +30 + 31 графа 13</t>
  </si>
  <si>
    <t>Раздел 2.1.2.1 строка 24 графа 14 &gt;= Раздел 2.1.2.1 сумма строк 28 + 29 +30 + 31 графа 14</t>
  </si>
  <si>
    <t>Раздел 2.1.2.2 строка 24 графа 08 &gt;= Раздел 2.1.2.2 сумма строк 28 + 29 +30 + 31 графа 08</t>
  </si>
  <si>
    <t>Раздел 2.1.2.2 строка 24 графа 09 &gt;= Раздел 2.1.2.2 сумма строк 28 + 29 +30 + 31 графа 09</t>
  </si>
  <si>
    <t>Раздел 2.1.2.2 строка 24 графа 10 &gt;= Раздел 2.1.2.2 сумма строк 28 + 29 +30 + 31 графа 10</t>
  </si>
  <si>
    <t>Раздел 2.1.2.2 строка 24 графа 11 &gt;= Раздел 2.1.2.2 сумма строк 28 + 29 +30 + 31 графа 11</t>
  </si>
  <si>
    <t>Раздел 2.1.2.2 строка 24 графа 12 &gt;= Раздел 2.1.2.2 сумма строк 28 + 29 +30 + 31 графа 12</t>
  </si>
  <si>
    <t>Раздел 2.1.2.2 строка 24 графа 13 &gt;= Раздел 2.1.2.2 сумма строк 28 + 29 +30 + 31 графа 13</t>
  </si>
  <si>
    <t>Раздел 2.1.2.2 строка 24 графа 14 &gt;= Раздел 2.1.2.2 сумма строк 28 + 29 +30 + 31 графа 14</t>
  </si>
  <si>
    <t>Раздел 2.1.2.2 строка 24 графа 15 &gt;= Раздел 2.1.2.2 сумма строк 28 + 29 +30 + 31 графа 15</t>
  </si>
  <si>
    <t>Раздел 2.1.2.2 строка 24 графа 16 &gt;= Раздел 2.1.2.2 сумма строк 28 + 29 +30 + 31 графа 16</t>
  </si>
  <si>
    <t>Раздел 2.1.2.2 строка 24 графа 17 &gt;= Раздел 2.1.2.2 сумма строк 28 + 29 +30 + 31 графа 17</t>
  </si>
  <si>
    <t>Раздел 2.1.2.2 строка 24 графа 18 &gt;= Раздел 2.1.2.2 сумма строк 28 + 29 +30 + 31 графа 18</t>
  </si>
  <si>
    <t>Раздел 2.1.2.2 строка 24 графа 19 &gt;= Раздел 2.1.2.2 сумма строк 28 + 29 +30 + 31 графа 19</t>
  </si>
  <si>
    <t>Раздел 2.1.2.2 строка 24 графа 20 &gt;= Раздел 2.1.2.2 сумма строк 28 + 29 +30 + 31 графа 20</t>
  </si>
  <si>
    <t>Раздел 2.1.2.2 строка 24 графа 21 &gt;= Раздел 2.1.2.2 сумма строк 28 + 29 +30 + 31 графа 21</t>
  </si>
  <si>
    <t>Раздел 2.1.2.2 строка 24 графа 22 &gt;= Раздел 2.1.2.2 сумма строк 28 + 29 +30 + 31 графа 22</t>
  </si>
  <si>
    <t>Раздел 2.1.2.2 строка 24 графа 23 &gt;= Раздел 2.1.2.2 сумма строк 28 + 29 +30 + 31 графа 23</t>
  </si>
  <si>
    <t>Раздел 2.1.2.2 строка 24 графа 24 &gt;= Раздел 2.1.2.2 сумма строк 28 + 29 +30 + 31 графа 24</t>
  </si>
  <si>
    <t>Раздел 2.1.2.2 строка 24 графа 25 &gt;= Раздел 2.1.2.2 сумма строк 28 + 29 +30 + 31 графа 25</t>
  </si>
  <si>
    <t>Раздел 2.1.2.1 строка 24 графа 35 &gt;= Раздел 2.1.2.1 сумма строк 28 + 29 +30 + 31 графа 35</t>
  </si>
  <si>
    <t>Раздел 2.1.2.1 строка 24 графа 36 &gt;= Раздел 2.1.2.1 сумма строк 28 + 29 +30 + 31 графа 36</t>
  </si>
  <si>
    <t>Раздел 2.1.2.1 строка 24 графа 37 &gt;= Раздел 2.1.2.1 сумма строк 28 + 29 +30 + 31 графа 37</t>
  </si>
  <si>
    <t>Раздел 2.1.2.1 строка 24 графа 38 &gt;= Раздел 2.1.2.1 сумма строк 28 + 29 +30 + 31 графа 38</t>
  </si>
  <si>
    <t>Раздел 2.1.2.1 строка 24 графа 39 &gt;= Раздел 2.1.2.1 сумма строк 28 + 29 +30 + 31 графа 39</t>
  </si>
  <si>
    <t>Раздел 2.1.2.1 строка 24 графа 40 &gt;= Раздел 2.1.2.1 сумма строк 28 + 29 +30 + 31 графа 40</t>
  </si>
  <si>
    <t>Раздел 2.1.2.1 строка 24 графа 41 &gt;= Раздел 2.1.2.1 сумма строк 28 + 29 +30 + 31 графа 41</t>
  </si>
  <si>
    <t>Раздел 2.1.2.1 строка 24 графа 42 &gt;= Раздел 2.1.2.1 сумма строк 28 + 29 +30 + 31 графа 42</t>
  </si>
  <si>
    <t xml:space="preserve">Численность экстернов за период с
 20 сентября прошлого года по 19 сентября текущего года, получивших </t>
  </si>
  <si>
    <t>Если Раздел 2.12.1 строка 09 графа 03 &gt; 0, То Раздел 2.12.1 строка 09 графа 04 &gt; 0</t>
  </si>
  <si>
    <t>Если Раздел 2.12.1 строка 10 графа 03 &gt; 0, То Раздел 2.12.1 строка 10 графа 04 &gt; 0</t>
  </si>
  <si>
    <t>Если Раздел 2.12.1 строка 11 графа 03 &gt; 0, То Раздел 2.12.1 строка 11 графа 04 &gt; 0</t>
  </si>
  <si>
    <t>Если Раздел 2.12.1 строка 12 графа 03 &gt; 0, То Раздел 2.12.1 строка 12 графа 04 &gt; 0</t>
  </si>
  <si>
    <t>Если Раздел 2.12.1 строка 13 графа 03 &gt; 0, То Раздел 2.12.1 строка 13 графа 04 &gt; 0</t>
  </si>
  <si>
    <t>Если Раздел 2.12.1 строка 14 графа 03 &gt; 0, То Раздел 2.12.1 строка 14 графа 04 &gt; 0</t>
  </si>
  <si>
    <t>Если Раздел 2.12.1 строка 15 графа 03 &gt; 0, То Раздел 2.12.1 строка 15 графа 04 &gt; 0</t>
  </si>
  <si>
    <t>Если Раздел 2.12.1 строка 16 графа 03 &gt; 0, То Раздел 2.12.1 строка 16 графа 04 &gt; 0</t>
  </si>
  <si>
    <t>Раздел 2.6.3 строка 10 графа 15 &gt;= Раздел 2.6.3 строка 15 графа 15</t>
  </si>
  <si>
    <t>Раздел 2.6.3 строка 10 графа 16 &gt;= Раздел 2.6.3 строка 15 графа 16</t>
  </si>
  <si>
    <t>Раздел 2.6.3 строка 10 графа 17 &gt;= Раздел 2.6.3 строка 15 графа 17</t>
  </si>
  <si>
    <t>Раздел 2.6.3 строка 10 графа 18 &gt;= Раздел 2.6.3 строка 15 графа 18</t>
  </si>
  <si>
    <t>Раздел 2.6.3 строка 10 графа 19 &gt;= Раздел 2.6.3 строка 15 графа 19</t>
  </si>
  <si>
    <t>Раздел 2.6.3 строка 10 графа 20 &gt;= Раздел 2.6.3 строка 15 графа 20</t>
  </si>
  <si>
    <t>Раздел 2.6.3 строка 10 графа 21 &gt;= Раздел 2.6.3 строка 15 графа 21</t>
  </si>
  <si>
    <t>Раздел 2.6.3 строка 10 графа 22 &gt;= Раздел 2.6.3 строка 15 графа 22</t>
  </si>
  <si>
    <t>Раздел 2.2.2 строка 05 графа 03 &gt;= Раздел 2.2.2 строка 05 сумма граф 17 + 18</t>
  </si>
  <si>
    <t>Раздел 2.2.2 строка 06 графа 03 &gt;= Раздел 2.2.2 строка 06 сумма граф 17 + 18</t>
  </si>
  <si>
    <t>Раздел 2.1.2.1 строка 24 графа 15 = Раздел 2.1.2.1 сумма строк 02 + 04 + 06 + 07 + 09 + 10 + 12 + 14 + 16 + 18 + 20 + 22 графа  15</t>
  </si>
  <si>
    <t>Раздел 2.6.3 строка 10 графа 23 &gt;= Раздел 2.6.3 строка 15 графа 23</t>
  </si>
  <si>
    <t>Раздел 2.6.3 строка 10 графа 24 &gt;= Раздел 2.6.3 строка 15 графа 24</t>
  </si>
  <si>
    <t>Раздел 2.1.2.1 строка 24 графа 18 = Раздел 2.1.2.1 сумма строк 02 + 04 + 06 + 07 + 09 + 10 + 12 + 14 + 16 + 18 + 20 + 22 графа  18</t>
  </si>
  <si>
    <t>Раздел 2.1.2.1 строка 24 графа 19 = Раздел 2.1.2.1 сумма строк 02 + 04 + 06 + 07 + 09 + 10 + 12 + 14 + 16 + 18 + 20 + 22 графа  19</t>
  </si>
  <si>
    <t>Раздел 2.1.2.1 строка 24 графа 20 = Раздел 2.1.2.1 сумма строк 02 + 04 + 06 + 07 + 09 + 10 + 12 + 14 + 16 + 18 + 20 + 22 графа  20</t>
  </si>
  <si>
    <t>Раздел 2.1.2.1 строка 24 графа 21 = Раздел 2.1.2.1 сумма строк 02 + 04 + 06 + 07 + 09 + 10 + 12 + 14 + 16 + 18 + 20 + 22 графа  21</t>
  </si>
  <si>
    <t>Раздел 2.1.2.1 строка 24 графа 22 = Раздел 2.1.2.1 сумма строк 02 + 04 + 06 + 07 + 09 + 10 + 12 + 14 + 16 + 18 + 20 + 22 графа  22</t>
  </si>
  <si>
    <t>Раздел 2.1.2.1 строка 24 графа 23 = Раздел 2.1.2.1 сумма строк 02 + 04 + 06 + 07 + 09 + 10 + 12 + 14 + 16 + 18 + 20 + 22 графа  23</t>
  </si>
  <si>
    <t>Раздел 2.1.2.1 строка 24 графа 24 = Раздел 2.1.2.1 сумма строк 02 + 04 + 06 + 07 + 09 + 10 + 12 + 14 + 16 + 18 + 20 + 22 графа  24</t>
  </si>
  <si>
    <t>Раздел 2.1.2.1 строка 24 графа 25 = Раздел 2.1.2.1 сумма строк 02 + 04 + 06 + 07 + 09 + 10 + 12 + 14 + 16 + 18 + 20 + 22 графа  25</t>
  </si>
  <si>
    <t>Раздел 2.1.2.1 строка 24 графа 26 = Раздел 2.1.2.1 сумма строк 02 + 04 + 06 + 07 + 09 + 10 + 12 + 14 + 16 + 18 + 20 + 22 графа  26</t>
  </si>
  <si>
    <t>Раздел 2.1.2.1 строка 24 графа 27 = Раздел 2.1.2.1 сумма строк 02 + 04 + 06 + 07 + 09 + 10 + 12 + 14 + 16 + 18 + 20 + 22 графа  27</t>
  </si>
  <si>
    <t>Раздел 2.1.2.1 строка 24 графа 28 = Раздел 2.1.2.1 сумма строк 02 + 04 + 06 + 07 + 09 + 10 + 12 + 14 + 16 + 18 + 20 + 22 графа  28</t>
  </si>
  <si>
    <t>Раздел 2.1.2.1 строка 24 графа 29 = Раздел 2.1.2.1 сумма строк 02 + 04 + 06 + 07 + 09 + 10 + 12 + 14 + 16 + 18 + 20 + 22 графа  29</t>
  </si>
  <si>
    <t>Раздел 2.1.2.1 строка 24 графа 30 = Раздел 2.1.2.1 сумма строк 02 + 04 + 06 + 07 + 09 + 10 + 12 + 14 + 16 + 18 + 20 + 22 графа  30</t>
  </si>
  <si>
    <t>Раздел 2.1.2.1 строка 24 графа 31 = Раздел 2.1.2.1 сумма строк 02 + 04 + 06 + 07 + 09 + 10 + 12 + 14 + 16 + 18 + 20 + 22 графа  31</t>
  </si>
  <si>
    <t>Раздел 2.1.2.1 строка 24 графа 32 = Раздел 2.1.2.1 сумма строк 02 + 04 + 06 + 07 + 09 + 10 + 12 + 14 + 16 + 18 + 20 + 22 графа  32</t>
  </si>
  <si>
    <t>Раздел 2.1.2.1 строка 24 графа 33 = Раздел 2.1.2.1 сумма строк 02 + 04 + 06 + 07 + 09 + 10 + 12 + 14 + 16 + 18 + 20 + 22 графа  33</t>
  </si>
  <si>
    <t>Раздел 2.1.2.1 строка 24 графа 34 = Раздел 2.1.2.1 сумма строк 02 + 04 + 06 + 07 + 09 + 10 + 12 + 14 + 16 + 18 + 20 + 22 графа  34</t>
  </si>
  <si>
    <t>Раздел 2.1.2.1 строка 24 графа 35 = Раздел 2.1.2.1 сумма строк 02 + 04 + 06 + 07 + 09 + 10 + 12 + 14 + 16 + 18 + 20 + 22 графа  35</t>
  </si>
  <si>
    <t>Раздел 2.1.2.1 строка 24 графа 36 = Раздел 2.1.2.1 сумма строк 02 + 04 + 06 + 07 + 09 + 10 + 12 + 14 + 16 + 18 + 20 + 22 графа  36</t>
  </si>
  <si>
    <t>Раздел 2.1.2.1 строка 24 графа 37 = Раздел 2.1.2.1 сумма строк 02 + 04 + 06 + 07 + 09 + 10 + 12 + 14 + 16 + 18 + 20 + 22 графа  37</t>
  </si>
  <si>
    <t>Раздел 2.1.2.1 строка 24 графа 38 = Раздел 2.1.2.1 сумма строк 02 + 04 + 06 + 07 + 09 + 10 + 12 + 14 + 16 + 18 + 20 + 22 графа  38</t>
  </si>
  <si>
    <t>Раздел 2.1.2.2 строка 27 графа 44 &gt;= Раздел 2.1.2.2 сумма строк 28 + 29 графа 44</t>
  </si>
  <si>
    <t>Раздел 2.1.2.2 строка 27 графа 45 &gt;= Раздел 2.1.2.2 сумма строк 28 + 29 графа 45</t>
  </si>
  <si>
    <t>Раздел 2.1.2.2 строка 27 графа 46 &gt;= Раздел 2.1.2.2 сумма строк 28 + 29 графа 46</t>
  </si>
  <si>
    <t>Раздел 2.1.2.2 строка 27 графа 47 &gt;= Раздел 2.1.2.2 сумма строк 28 + 29 графа 47</t>
  </si>
  <si>
    <t>Раздел 2.6.3 строка 16 графа 24 &gt;= Раздел 2.6.3 строка 19 графа 24</t>
  </si>
  <si>
    <t>Раздел 2.6.3 строка 17 графа 03 &gt;= Раздел 2.6.3 строка 18 графа 03</t>
  </si>
  <si>
    <t>Раздел 2.6.3 строка 17 графа 04 &gt;= Раздел 2.6.3 строка 18 графа 04</t>
  </si>
  <si>
    <t>Раздел 2.1.2.1 строка 24 графа 39 = Раздел 2.1.2.1 сумма строк 02 + 04 + 06 + 07 + 09 + 10 + 12 + 14 + 16 + 18 + 20 + 22 графа  39</t>
  </si>
  <si>
    <t>Раздел 2.1.2.1 строка 24 графа 40 = Раздел 2.1.2.1 сумма строк 02 + 04 + 06 + 07 + 09 + 10 + 12 + 14 + 16 + 18 + 20 + 22 графа  40</t>
  </si>
  <si>
    <t>Раздел 2.1.2.1 строка 24 графа 41 = Раздел 2.1.2.1 сумма строк 02 + 04 + 06 + 07 + 09 + 10 + 12 + 14 + 16 + 18 + 20 + 22 графа  41</t>
  </si>
  <si>
    <t>Раздел 2.1.2.1 строка 24 графа 42 = Раздел 2.1.2.1 сумма строк 02 + 04 + 06 + 07 + 09 + 10 + 12 + 14 + 16 + 18 + 20 + 22 графа  42</t>
  </si>
  <si>
    <t>Раздел 2.1.2.1 строка 24 графа 43 = Раздел 2.1.2.1 сумма строк 02 + 04 + 06 + 07 + 09 + 10 + 12 + 14 + 16 + 18 + 20 + 22 графа  43</t>
  </si>
  <si>
    <t>Раздел 2.1.2.1 строка 24 графа 44 = Раздел 2.1.2.1 сумма строк 02 + 04 + 06 + 07 + 09 + 10 + 12 + 14 + 16 + 18 + 20 + 22 графа  44</t>
  </si>
  <si>
    <t>Раздел 2.1.2.1 строка 24 графа 45 = Раздел 2.1.2.1 сумма строк 02 + 04 + 06 + 07 + 09 + 10 + 12 + 14 + 16 + 18 + 20 + 22 графа  45</t>
  </si>
  <si>
    <t>Раздел 2.1.2.1 строка 24 графа 46 = Раздел 2.1.2.1 сумма строк 02 + 04 + 06 + 07 + 09 + 10 + 12 + 14 + 16 + 18 + 20 + 22 графа  46</t>
  </si>
  <si>
    <t>Раздел 2.1.2.1 строка 24 графа 47 = Раздел 2.1.2.1 сумма строк 02 + 04 + 06 + 07 + 09 + 10 + 12 + 14 + 16 + 18 + 20 + 22 графа  47</t>
  </si>
  <si>
    <t>Раздел 2.1.2.1 строка 24 графа 04 &gt;= Раздел 2.1.2.1 строка 25 графа 04</t>
  </si>
  <si>
    <t>Раздел 2.1.2.1 строка 24 графа 05 &gt;= Раздел 2.1.2.1 строка 25 графа 05</t>
  </si>
  <si>
    <t>Раздел 2.1.2.1 строка 24 графа 06 &gt;= Раздел 2.1.2.1 строка 25 графа 06</t>
  </si>
  <si>
    <t>Раздел 2.1.2.1 строка 24 графа 07 &gt;= Раздел 2.1.2.1 строка 25 графа 07</t>
  </si>
  <si>
    <t>Раздел 2.1.2.1 строка 24 графа 08 &gt;= Раздел 2.1.2.1 строка 25 графа 08</t>
  </si>
  <si>
    <t>Раздел 2.1.2.1 строка 24 графа 09 &gt;= Раздел 2.1.2.1 строка 25 графа 09</t>
  </si>
  <si>
    <t>Раздел 2.1.2.1 строка 24 графа 10 &gt;= Раздел 2.1.2.1 строка 25 графа 10</t>
  </si>
  <si>
    <t>Раздел 2.1.2.1 строка 24 графа 11 &gt;= Раздел 2.1.2.1 строка 25 графа 11</t>
  </si>
  <si>
    <t>Раздел 2.1.2.1 строка 24 графа 12 &gt;= Раздел 2.1.2.1 строка 25 графа 12</t>
  </si>
  <si>
    <t>Раздел 2.1.2.1 строка 24 графа 13 &gt;= Раздел 2.1.2.1 строка 25 графа 13</t>
  </si>
  <si>
    <t>Раздел 2.1.2.1 строка 24 графа 14 &gt;= Раздел 2.1.2.1 строка 25 графа 14</t>
  </si>
  <si>
    <t>Раздел 2.1.2.1 строка 24 графа 15 &gt;= Раздел 2.1.2.1 строка 25 графа 15</t>
  </si>
  <si>
    <t>Раздел 2.1.2.1 строка 24 графа 16 &gt;= Раздел 2.1.2.1 строка 25 графа 16</t>
  </si>
  <si>
    <t>Раздел 2.1.2.1 строка 24 графа 17 &gt;= Раздел 2.1.2.1 строка 25 графа 17</t>
  </si>
  <si>
    <t>Раздел 2.1.2.1 строка 24 графа 18 &gt;= Раздел 2.1.2.1 строка 25 графа 18</t>
  </si>
  <si>
    <t>Раздел 2.1.2.1 строка 24 графа 19 &gt;= Раздел 2.1.2.1 строка 25 графа 19</t>
  </si>
  <si>
    <t>Раздел 2.1.2.1 строка 24 графа 20 &gt;= Раздел 2.1.2.1 строка 25 графа 20</t>
  </si>
  <si>
    <t>Раздел 2.1.2.1 строка 24 графа 21 &gt;= Раздел 2.1.2.1 строка 25 графа 21</t>
  </si>
  <si>
    <t>Раздел 2.1.2.1 строка 24 графа 22 &gt;= Раздел 2.1.2.1 строка 25 графа 22</t>
  </si>
  <si>
    <t>Раздел 2.1.2.1 строка 24 графа 23 &gt;= Раздел 2.1.2.1 строка 25 графа 23</t>
  </si>
  <si>
    <t>Раздел 2.1.2.1 строка 24 графа 24 &gt;= Раздел 2.1.2.1 строка 25 графа 24</t>
  </si>
  <si>
    <t>Раздел 2.1.2.1 строка 24 графа 25 &gt;= Раздел 2.1.2.1 строка 25 графа 25</t>
  </si>
  <si>
    <t>Раздел 2.1.2.1 строка 24 графа 26 &gt;= Раздел 2.1.2.1 строка 25 графа 26</t>
  </si>
  <si>
    <t>Раздел 2.1.2.1 строка 24 графа 27 &gt;= Раздел 2.1.2.1 строка 25 графа 27</t>
  </si>
  <si>
    <t>Раздел 2.1.2.1 строка 24 графа 28 &gt;= Раздел 2.1.2.1 строка 25 графа 28</t>
  </si>
  <si>
    <t>Раздел 2.1.2.1 строка 24 графа 29 &gt;= Раздел 2.1.2.1 строка 25 графа 29</t>
  </si>
  <si>
    <t>Раздел 2.1.2.1 строка 24 графа 30 &gt;= Раздел 2.1.2.1 строка 25 графа 30</t>
  </si>
  <si>
    <t>Раздел 2.1.2.1 строка 24 графа 31 &gt;= Раздел 2.1.2.1 строка 25 графа 31</t>
  </si>
  <si>
    <t>Раздел 2.1.2.1 строка 24 графа 32 &gt;= Раздел 2.1.2.1 строка 25 графа 32</t>
  </si>
  <si>
    <t>Раздел 2.1.2.1 строка 24 графа 33 &gt;= Раздел 2.1.2.1 строка 25 графа 33</t>
  </si>
  <si>
    <t>Раздел 2.1.2.1 строка 24 графа 34 &gt;= Раздел 2.1.2.1 строка 25 графа 34</t>
  </si>
  <si>
    <t>Раздел 2.1.2.1 строка 24 графа 35 &gt;= Раздел 2.1.2.1 строка 25 графа 35</t>
  </si>
  <si>
    <t>Раздел 2.1.2.1 строка 24 графа 36 &gt;= Раздел 2.1.2.1 строка 25 графа 36</t>
  </si>
  <si>
    <t>Раздел 2.1.2.1 строка 24 графа 37 &gt;= Раздел 2.1.2.1 строка 25 графа 37</t>
  </si>
  <si>
    <t>Раздел 2.1.2.1 строка 24 графа 38 &gt;= Раздел 2.1.2.1 строка 25 графа 38</t>
  </si>
  <si>
    <t>Раздел 2.1.2.1 строка 24 графа 39 &gt;= Раздел 2.1.2.1 строка 25 графа 39</t>
  </si>
  <si>
    <t>Раздел 2.1.2.1 строка 24 графа 40 &gt;= Раздел 2.1.2.1 строка 25 графа 40</t>
  </si>
  <si>
    <t>Раздел 2.1.2.1 строка 24 графа 41 &gt;= Раздел 2.1.2.1 строка 25 графа 41</t>
  </si>
  <si>
    <t>Раздел 2.1.2.1 строка 24 графа 42 &gt;= Раздел 2.1.2.1 строка 25 графа 42</t>
  </si>
  <si>
    <t>Раздел 2.1.2.1 строка 24 графа 43 &gt;= Раздел 2.1.2.1 строка 25 графа 43</t>
  </si>
  <si>
    <t>Раздел 2.1.2.1 строка 24 графа 44 &gt;= Раздел 2.1.2.1 строка 25 графа 44</t>
  </si>
  <si>
    <t>Раздел 2.1.2.1 строка 24 графа 45 &gt;= Раздел 2.1.2.1 строка 25 графа 45</t>
  </si>
  <si>
    <t>Раздел 2.1.2.1 строка 24 графа 46 &gt;= Раздел 2.1.2.1 строка 25 графа 46</t>
  </si>
  <si>
    <t>Раздел 2.1.2.1 строка 24 графа 47 &gt;= Раздел 2.1.2.1 строка 25 графа 47</t>
  </si>
  <si>
    <t>Раздел 2.1.2.1 строка 24 графа 04 &gt;= Раздел 2.1.2.1 строка 26 графа 04</t>
  </si>
  <si>
    <t>Раздел 2.1.1.1 строка 10 графа 13 &gt;= Раздел 2.1.1.1 строка 16 графа 13</t>
  </si>
  <si>
    <t>Раздел 2.1.2.1 строка 24 графа 05 &gt;= Раздел 2.1.2.1 строка 26 графа 05</t>
  </si>
  <si>
    <t>Раздел 2.1.2.1 строка 24 графа 06 &gt;= Раздел 2.1.2.1 строка 26 графа 06</t>
  </si>
  <si>
    <t>Раздел 2.1.2.1 строка 24 графа 07 &gt;= Раздел 2.1.2.1 строка 26 графа 07</t>
  </si>
  <si>
    <t>Раздел 2.1.2.1 строка 24 графа 08 &gt;= Раздел 2.1.2.1 строка 26 графа 08</t>
  </si>
  <si>
    <t>Раздел 2.1.2.1 строка 24 графа 09 &gt;= Раздел 2.1.2.1 строка 26 графа 09</t>
  </si>
  <si>
    <t>Раздел 2.1.2.1 строка 24 графа 10 &gt;= Раздел 2.1.2.1 строка 26 графа 10</t>
  </si>
  <si>
    <t>Раздел 2.1.2.1 строка 24 графа 11 &gt;= Раздел 2.1.2.1 строка 26 графа 11</t>
  </si>
  <si>
    <t>Раздел 2.1.2.1 строка 24 графа 12 &gt;= Раздел 2.1.2.1 строка 26 графа 12</t>
  </si>
  <si>
    <t>Раздел 2.1.2.1 строка 24 графа 13 &gt;= Раздел 2.1.2.1 строка 26 графа 13</t>
  </si>
  <si>
    <t>Раздел 2.1.2.1 строка 24 графа 14 &gt;= Раздел 2.1.2.1 строка 26 графа 14</t>
  </si>
  <si>
    <t>Раздел 2.1.2.1 строка 24 графа 15 &gt;= Раздел 2.1.2.1 строка 26 графа 15</t>
  </si>
  <si>
    <t>Раздел 2.1.2.1 строка 24 графа 16 &gt;= Раздел 2.1.2.1 строка 26 графа 16</t>
  </si>
  <si>
    <t>Раздел 2.1.2.1 строка 24 графа 17 &gt;= Раздел 2.1.2.1 строка 26 графа 17</t>
  </si>
  <si>
    <t>Раздел 2.1.2.1 строка 24 графа 18 &gt;= Раздел 2.1.2.1 строка 26 графа 18</t>
  </si>
  <si>
    <t>Раздел 2.1.2.1 строка 24 графа 19 &gt;= Раздел 2.1.2.1 строка 26 графа 19</t>
  </si>
  <si>
    <t>Раздел 2.1.2.1 строка 24 графа 20 &gt;= Раздел 2.1.2.1 строка 26 графа 20</t>
  </si>
  <si>
    <t>Раздел 2.1.2.1 строка 24 графа 21 &gt;= Раздел 2.1.2.1 строка 26 графа 21</t>
  </si>
  <si>
    <t>Раздел 2.1.2.1 строка 24 графа 22 &gt;= Раздел 2.1.2.1 строка 26 графа 22</t>
  </si>
  <si>
    <t>Раздел 2.6.2 строка 16 графа 04 &gt;= Раздел 2.6.2 строка 19 графа 04</t>
  </si>
  <si>
    <t>Раздел 2.6.2 строка 16 графа 05 &gt;= Раздел 2.6.2 строка 19 графа 05</t>
  </si>
  <si>
    <t>Раздел 2.6.2 строка 16 графа 06 &gt;= Раздел 2.6.2 строка 19 графа 06</t>
  </si>
  <si>
    <t>Раздел 2.6.2 строка 16 графа 07 &gt;= Раздел 2.6.2 строка 19 графа 07</t>
  </si>
  <si>
    <t>Раздел 2.6.2 строка 16 графа 08 &gt;= Раздел 2.6.2 строка 19 графа 08</t>
  </si>
  <si>
    <t>Раздел 2.6.2 строка 16 графа 09 &gt;= Раздел 2.6.2 строка 19 графа 09</t>
  </si>
  <si>
    <t>Раздел 2.6.2 строка 16 графа 10 &gt;= Раздел 2.6.2 строка 19 графа 10</t>
  </si>
  <si>
    <t>Раздел 2.6.2 строка 16 графа 11 &gt;= Раздел 2.6.2 строка 19 графа 11</t>
  </si>
  <si>
    <t>Раздел 2.6.2 строка 16 графа 12 &gt;= Раздел 2.6.2 строка 19 графа 12</t>
  </si>
  <si>
    <t>Раздел 2.6.2 строка 16 графа 13 &gt;= Раздел 2.6.2 строка 19 графа 13</t>
  </si>
  <si>
    <t>Раздел 2.6.2 строка 16 графа 14 &gt;= Раздел 2.6.2 строка 19 графа 14</t>
  </si>
  <si>
    <t>Раздел 2.6.2 строка 16 графа 15 &gt;= Раздел 2.6.2 строка 19 графа 15</t>
  </si>
  <si>
    <t>Раздел 2.6.2 строка 16 графа 16 &gt;= Раздел 2.6.2 строка 19 графа 16</t>
  </si>
  <si>
    <t>Раздел 2.6.2 строка 16 графа 17 &gt;= Раздел 2.6.2 строка 19 графа 17</t>
  </si>
  <si>
    <t>Раздел 2.6.2 строка 16 графа 18 &gt;= Раздел 2.6.2 строка 19 графа 18</t>
  </si>
  <si>
    <t>Раздел 2.6.2 строка 16 графа 19 &gt;= Раздел 2.6.2 строка 19 графа 19</t>
  </si>
  <si>
    <t>Раздел 2.6.2 строка 16 графа 20 &gt;= Раздел 2.6.2 строка 19 графа 20</t>
  </si>
  <si>
    <t>Раздел 2.6.2 строка 16 графа 21 &gt;= Раздел 2.6.2 строка 19 графа 21</t>
  </si>
  <si>
    <t>Раздел 2.6.2 строка 16 графа 22 &gt;= Раздел 2.6.2 строка 19 графа 22</t>
  </si>
  <si>
    <t>Раздел 2.6.2 строка 16 графа 23 &gt;= Раздел 2.6.2 строка 19 графа 23</t>
  </si>
  <si>
    <t>Раздел 2.6.2 строка 16 графа 24 &gt;= Раздел 2.6.2 строка 19 графа 24</t>
  </si>
  <si>
    <t>Раздел 2.6.2 строка 17 графа 03 &gt;= Раздел 2.6.2 строка 18 графа 03</t>
  </si>
  <si>
    <t>Раздел 2.6.2 строка 17 графа 04 &gt;= Раздел 2.6.2 строка 18 графа 04</t>
  </si>
  <si>
    <t>Раздел 2.6.2 строка 17 графа 05 &gt;= Раздел 2.6.2 строка 18 графа 05</t>
  </si>
  <si>
    <t>Раздел 2.6.2 строка 17 графа 06 &gt;= Раздел 2.6.2 строка 18 графа 06</t>
  </si>
  <si>
    <t>Раздел 2.6.2 строка 17 графа 07 &gt;= Раздел 2.6.2 строка 18 графа 07</t>
  </si>
  <si>
    <t>Раздел 2.6.2 строка 17 графа 08 &gt;= Раздел 2.6.2 строка 18 графа 08</t>
  </si>
  <si>
    <t>Раздел 2.6.2 строка 17 графа 09 &gt;= Раздел 2.6.2 строка 18 графа 09</t>
  </si>
  <si>
    <t>Раздел 2.6.2 строка 17 графа 10 &gt;= Раздел 2.6.2 строка 18 графа 10</t>
  </si>
  <si>
    <t>Раздел 2.6.2 строка 17 графа 11 &gt;= Раздел 2.6.2 строка 18 графа 11</t>
  </si>
  <si>
    <t>Раздел 2.1.2.3 строка 01 графа 03 &gt;= Раздел 2.1.2.3 строка 01 сумма граф 49 + 50 + 51 + 52</t>
  </si>
  <si>
    <t>Раздел 2.1.2.3 строка 02 графа 03 &gt;= Раздел 2.1.2.3 строка 02 сумма граф 49 + 50 + 51 + 52</t>
  </si>
  <si>
    <t>Раздел 2.6.2 строка 17 графа 15 &gt;= Раздел 2.6.2 строка 18 графа 15</t>
  </si>
  <si>
    <t>Раздел 2.6.1 строка 02 графа 13 &gt;= Раздел 2.6.1 строка 02 сумма граф 14 + 15</t>
  </si>
  <si>
    <t>Раздел 2.6.1 строка 03 графа 13 &gt;= Раздел 2.6.1 строка 03 сумма граф 14 + 15</t>
  </si>
  <si>
    <t>Раздел 2.6.2 строка 17 графа 16 &gt;= Раздел 2.6.2 строка 18 графа 16</t>
  </si>
  <si>
    <t>Раздел 2.6.2 строка 17 графа 17 &gt;= Раздел 2.6.2 строка 18 графа 17</t>
  </si>
  <si>
    <t>Раздел 2.6.2 строка 17 графа 18 &gt;= Раздел 2.6.2 строка 18 графа 18</t>
  </si>
  <si>
    <t>Раздел 2.6.2 строка 17 графа 19 &gt;= Раздел 2.6.2 строка 18 графа 19</t>
  </si>
  <si>
    <t>Раздел 2.6.2 строка 17 графа 20 &gt;= Раздел 2.6.2 строка 18 графа 20</t>
  </si>
  <si>
    <t>Раздел 2.6.2 строка 17 графа 21 &gt;= Раздел 2.6.2 строка 18 графа 21</t>
  </si>
  <si>
    <t>Раздел 2.6.2 строка 17 графа 22 &gt;= Раздел 2.6.2 строка 18 графа 22</t>
  </si>
  <si>
    <t>Раздел 2.6.2 строка 17 графа 23 &gt;= Раздел 2.6.2 строка 18 графа 23</t>
  </si>
  <si>
    <t>Раздел 2.6.2 строка 17 графа 24 &gt;= Раздел 2.6.2 строка 18 графа 24</t>
  </si>
  <si>
    <t>Раздел 2.6.2 строка 19 графа 03 &gt;= Раздел 2.6.2 строка 20 графа 03</t>
  </si>
  <si>
    <t>Раздел 2.6.2 строка 19 графа 04 &gt;= Раздел 2.6.2 строка 20 графа 04</t>
  </si>
  <si>
    <t>Раздел 2.6.2 строка 19 графа 05 &gt;= Раздел 2.6.2 строка 20 графа 05</t>
  </si>
  <si>
    <t>Раздел 2.6.2 строка 19 графа 06 &gt;= Раздел 2.6.2 строка 20 графа 06</t>
  </si>
  <si>
    <t>Раздел 2.1.2.1 строка 24 графа 30 &gt;= Раздел 2.1.2.1 строка 27 графа 30</t>
  </si>
  <si>
    <t>Раздел 2.1.2.1 строка 24 графа 31 &gt;= Раздел 2.1.2.1 строка 27 графа 31</t>
  </si>
  <si>
    <t>Раздел 2.1.2.1 строка 24 графа 32 &gt;= Раздел 2.1.2.1 строка 27 графа 32</t>
  </si>
  <si>
    <t>Раздел 2.1.2.1 строка 24 графа 33 &gt;= Раздел 2.1.2.1 строка 27 графа 33</t>
  </si>
  <si>
    <t>Раздел 2.1.2.1 строка 27 графа 47 &gt;= Раздел 2.1.2.1 сумма строк 28 + 29 графа 47</t>
  </si>
  <si>
    <t>Раздел 2.1.2.2 строка 23 графа 04 = Раздел 2.1.2.2 сумма строк 01 + 03 + 05 + 08 + 11 + 13 + 15 + 17 + 19 + 21 графа  04</t>
  </si>
  <si>
    <t>Раздел 2.1.2.2 строка 23 графа 05 = Раздел 2.1.2.2 сумма строк 01 + 03 + 05 + 08 + 11 + 13 + 15 + 17 + 19 + 21 графа  05</t>
  </si>
  <si>
    <t>Раздел 2.1.2.2 строка 23 графа 06 = Раздел 2.1.2.2 сумма строк 01 + 03 + 05 + 08 + 11 + 13 + 15 + 17 + 19 + 21 графа  06</t>
  </si>
  <si>
    <t>Раздел 2.1.2.2 строка 23 графа 07 = Раздел 2.1.2.2 сумма строк 01 + 03 + 05 + 08 + 11 + 13 + 15 + 17 + 19 + 21 графа  07</t>
  </si>
  <si>
    <t>Раздел 2.1.2.2 строка 23 графа 08 = Раздел 2.1.2.2 сумма строк 01 + 03 + 05 + 08 + 11 + 13 + 15 + 17 + 19 + 21 графа  08</t>
  </si>
  <si>
    <t>Раздел 2.1.2.2 строка 23 графа 09 = Раздел 2.1.2.2 сумма строк 01 + 03 + 05 + 08 + 11 + 13 + 15 + 17 + 19 + 21 графа  09</t>
  </si>
  <si>
    <t>Раздел 2.1.2.2 строка 23 графа 10 = Раздел 2.1.2.2 сумма строк 01 + 03 + 05 + 08 + 11 + 13 + 15 + 17 + 19 + 21 графа  10</t>
  </si>
  <si>
    <t>Раздел 2.1.2.2 строка 23 графа 11 = Раздел 2.1.2.2 сумма строк 01 + 03 + 05 + 08 + 11 + 13 + 15 + 17 + 19 + 21 графа  11</t>
  </si>
  <si>
    <t>Раздел 2.1.2.2 строка 23 графа 12 = Раздел 2.1.2.2 сумма строк 01 + 03 + 05 + 08 + 11 + 13 + 15 + 17 + 19 + 21 графа  12</t>
  </si>
  <si>
    <t>Раздел 2.1.2.2 строка 23 графа 13 = Раздел 2.1.2.2 сумма строк 01 + 03 + 05 + 08 + 11 + 13 + 15 + 17 + 19 + 21 графа  13</t>
  </si>
  <si>
    <t>Раздел 2.1.2.2 строка 23 графа 14 = Раздел 2.1.2.2 сумма строк 01 + 03 + 05 + 08 + 11 + 13 + 15 + 17 + 19 + 21 графа  14</t>
  </si>
  <si>
    <t>Раздел 2.1.2.2 строка 23 графа 15 = Раздел 2.1.2.2 сумма строк 01 + 03 + 05 + 08 + 11 + 13 + 15 + 17 + 19 + 21 графа  15</t>
  </si>
  <si>
    <t>Раздел 2.1.2.2 строка 23 графа 16 = Раздел 2.1.2.2 сумма строк 01 + 03 + 05 + 08 + 11 + 13 + 15 + 17 + 19 + 21 графа  16</t>
  </si>
  <si>
    <t>Раздел 2.1.2.2 строка 23 графа 17 = Раздел 2.1.2.2 сумма строк 01 + 03 + 05 + 08 + 11 + 13 + 15 + 17 + 19 + 21 графа  17</t>
  </si>
  <si>
    <t>Раздел 2.1.2.2 строка 23 графа 18 = Раздел 2.1.2.2 сумма строк 01 + 03 + 05 + 08 + 11 + 13 + 15 + 17 + 19 + 21 графа  18</t>
  </si>
  <si>
    <t>Раздел 2.1.2.2 строка 23 графа 19 = Раздел 2.1.2.2 сумма строк 01 + 03 + 05 + 08 + 11 + 13 + 15 + 17 + 19 + 21 графа  19</t>
  </si>
  <si>
    <t>Раздел 2.1.2.2 строка 23 графа 20 = Раздел 2.1.2.2 сумма строк 01 + 03 + 05 + 08 + 11 + 13 + 15 + 17 + 19 + 21 графа  20</t>
  </si>
  <si>
    <t>Раздел 2.1.2.2 строка 23 графа 21 = Раздел 2.1.2.2 сумма строк 01 + 03 + 05 + 08 + 11 + 13 + 15 + 17 + 19 + 21 графа  21</t>
  </si>
  <si>
    <t>Раздел 2.1.2.2 строка 23 графа 22 = Раздел 2.1.2.2 сумма строк 01 + 03 + 05 + 08 + 11 + 13 + 15 + 17 + 19 + 21 графа  22</t>
  </si>
  <si>
    <t>Раздел 2.1.2.2 строка 23 графа 23 = Раздел 2.1.2.2 сумма строк 01 + 03 + 05 + 08 + 11 + 13 + 15 + 17 + 19 + 21 графа  23</t>
  </si>
  <si>
    <t>Раздел 2.1.2.2 строка 23 графа 24 = Раздел 2.1.2.2 сумма строк 01 + 03 + 05 + 08 + 11 + 13 + 15 + 17 + 19 + 21 графа  24</t>
  </si>
  <si>
    <t>Раздел 2.1.2.1 строка 27 графа 24 &gt;= Раздел 2.1.2.1 строка 28 графа 24</t>
  </si>
  <si>
    <t>Раздел 2.1.2.1 строка 27 графа 25 &gt;= Раздел 2.1.2.1 строка 28 графа 25</t>
  </si>
  <si>
    <t>Раздел 2.1.2.1 строка 27 графа 26 &gt;= Раздел 2.1.2.1 строка 28 графа 26</t>
  </si>
  <si>
    <t>Раздел 2.1.2.1 строка 27 графа 27 &gt;= Раздел 2.1.2.1 строка 28 графа 27</t>
  </si>
  <si>
    <t>Раздел 2.1.2.1 строка 27 графа 28 &gt;= Раздел 2.1.2.1 строка 28 графа 28</t>
  </si>
  <si>
    <t>Раздел 2.1.2.1 строка 27 графа 29 &gt;= Раздел 2.1.2.1 строка 28 графа 29</t>
  </si>
  <si>
    <t>Раздел 2.1.2.1 строка 27 графа 30 &gt;= Раздел 2.1.2.1 строка 28 графа 30</t>
  </si>
  <si>
    <t>Раздел 2.1.2.1 строка 27 графа 31 &gt;= Раздел 2.1.2.1 строка 28 графа 31</t>
  </si>
  <si>
    <t>Раздел 2.1.2.1 строка 27 графа 32 &gt;= Раздел 2.1.2.1 строка 28 графа 32</t>
  </si>
  <si>
    <t>Раздел 2.1.2.1 строка 27 графа 33 &gt;= Раздел 2.1.2.1 строка 28 графа 33</t>
  </si>
  <si>
    <t>Раздел 2.1.2.1 строка 27 графа 34 &gt;= Раздел 2.1.2.1 строка 28 графа 34</t>
  </si>
  <si>
    <t>Раздел 2.1.2.1 строка 27 графа 35 &gt;= Раздел 2.1.2.1 строка 28 графа 35</t>
  </si>
  <si>
    <t>Раздел 2.1.2.1 строка 27 графа 36 &gt;= Раздел 2.1.2.1 строка 28 графа 36</t>
  </si>
  <si>
    <t>Раздел 2.1.2.1 строка 27 графа 38 &gt;= Раздел 2.1.2.1 строка 28 графа 38</t>
  </si>
  <si>
    <t>Раздел 2.1.2.1 строка 27 графа 39 &gt;= Раздел 2.1.2.1 строка 28 графа 39</t>
  </si>
  <si>
    <t>Раздел 2.1.2.1 строка 27 графа 40 &gt;= Раздел 2.1.2.1 строка 28 графа 40</t>
  </si>
  <si>
    <t>Раздел 2.1.2.1 строка 27 графа 41 &gt;= Раздел 2.1.2.1 строка 28 графа 41</t>
  </si>
  <si>
    <t>Раздел 2.1.2.1 строка 27 графа 42 &gt;= Раздел 2.1.2.1 строка 28 графа 42</t>
  </si>
  <si>
    <t>Раздел 2.1.2.1 строка 27 графа 43 &gt;= Раздел 2.1.2.1 строка 28 графа 43</t>
  </si>
  <si>
    <t>Раздел 2.1.2.1 строка 27 графа 44 &gt;= Раздел 2.1.2.1 строка 28 графа 44</t>
  </si>
  <si>
    <t>Раздел 2.1.2.1 строка 27 графа 45 &gt;= Раздел 2.1.2.1 строка 28 графа 45</t>
  </si>
  <si>
    <t>Раздел 2.1.2.1 строка 27 графа 46 &gt;= Раздел 2.1.2.1 строка 28 графа 46</t>
  </si>
  <si>
    <t>Раздел 2.1.2.1 строка 27 графа 47 &gt;= Раздел 2.1.2.1 строка 28 графа 47</t>
  </si>
  <si>
    <t>Раздел 2.1.1.1 строка 22 графа 12 &gt;= Раздел 2.1.1.1 строка 23 графа 12</t>
  </si>
  <si>
    <t>Раздел 2.1.1.1 строка 22 графа 13 &gt;= Раздел 2.1.1.1 строка 23 графа 13</t>
  </si>
  <si>
    <t>Раздел 2.1.1.1 строка 22 графа 14 &gt;= Раздел 2.1.1.1 строка 23 графа 14</t>
  </si>
  <si>
    <t>Раздел 2.1.1.1 строка 22 графа 15 &gt;= Раздел 2.1.1.1 строка 23 графа 15</t>
  </si>
  <si>
    <t>Раздел 2.6.2 строка 02 графа 12 &gt;= Раздел 2.6.2 строка 02 сумма граф 14 + 15 + 16 + 17</t>
  </si>
  <si>
    <t>Раздел 2.6.2 строка 03 графа 12 &gt;= Раздел 2.6.2 строка 03 сумма граф 14 + 15 + 16 + 17</t>
  </si>
  <si>
    <t>Раздел 2.6.2 строка 04 графа 12 &gt;= Раздел 2.6.2 строка 04 сумма граф 14 + 15 + 16 + 17</t>
  </si>
  <si>
    <t>Раздел 2.1.3.1 строка 11 графа 16 &gt;= Раздел 2.1.3.1 строка 19 графа 16</t>
  </si>
  <si>
    <t>Раздел 2.1.3.1 строка 11 графа 17 &gt;= Раздел 2.1.3.1 строка 19 графа 17</t>
  </si>
  <si>
    <t>Раздел 2.1.3.1 строка 10 графа 03 &gt;= Раздел 2.1.3.1 сумма строк 14 + 15 + 16 + 17 графа 03</t>
  </si>
  <si>
    <t>Раздел 2.1.3.1 строка 10 графа 04 &gt;= Раздел 2.1.3.1 сумма строк 14 + 15 + 16 + 17 графа 04</t>
  </si>
  <si>
    <t>Раздел 2.1.3.1 строка 10 графа 05 &gt;= Раздел 2.1.3.1 сумма строк 14 + 15 + 16 + 17 графа 05</t>
  </si>
  <si>
    <t>Раздел 2.1.3.1 строка 10 графа 06 &gt;= Раздел 2.1.3.1 сумма строк 14 + 15 + 16 + 17 графа 06</t>
  </si>
  <si>
    <t>Раздел 2.1.3.1 строка 10 графа 07 &gt;= Раздел 2.1.3.1 сумма строк 14 + 15 + 16 + 17 графа 07</t>
  </si>
  <si>
    <t>Раздел 2.1.3.1 строка 10 графа 08 &gt;= Раздел 2.1.3.1 сумма строк 14 + 15 + 16 + 17 графа 08</t>
  </si>
  <si>
    <t>Раздел 2.1.3.1 строка 10 графа 09 &gt;= Раздел 2.1.3.1 сумма строк 14 + 15 + 16 + 17 графа 09</t>
  </si>
  <si>
    <t>Раздел 2.1.3.1 строка 10 графа 10 &gt;= Раздел 2.1.3.1 сумма строк 14 + 15 + 16 + 17 графа 10</t>
  </si>
  <si>
    <t>Раздел 2.1.3.1 строка 10 графа 11 &gt;= Раздел 2.1.3.1 сумма строк 14 + 15 + 16 + 17 графа 11</t>
  </si>
  <si>
    <t>Раздел 2.1.3.1 строка 10 графа 12 &gt;= Раздел 2.1.3.1 сумма строк 14 + 15 + 16 + 17 графа 12</t>
  </si>
  <si>
    <t>Раздел 2.1.3.1 строка 10 графа 13 &gt;= Раздел 2.1.3.1 сумма строк 14 + 15 + 16 + 17 графа 13</t>
  </si>
  <si>
    <t>Раздел 2.6.2 строка 13 графа 12 &gt;= Раздел 2.6.2 строка 13 сумма граф 14 + 15 + 16 + 17</t>
  </si>
  <si>
    <t>Раздел 2.6.2 строка 14 графа 12 &gt;= Раздел 2.6.2 строка 14 сумма граф 14 + 15 + 16 + 17</t>
  </si>
  <si>
    <t>Раздел 2.6.2 строка 15 графа 12 &gt;= Раздел 2.6.2 строка 15 сумма граф 14 + 15 + 16 + 17</t>
  </si>
  <si>
    <t>Раздел 2.6.2 строка 16 графа 12 &gt;= Раздел 2.6.2 строка 16 сумма граф 14 + 15 + 16 + 17</t>
  </si>
  <si>
    <t>Раздел 2.6.2 строка 17 графа 12 &gt;= Раздел 2.6.2 строка 17 сумма граф 14 + 15 + 16 + 17</t>
  </si>
  <si>
    <t>Раздел 2.6.2 строка 18 графа 12 &gt;= Раздел 2.6.2 строка 18 сумма граф 14 + 15 + 16 + 17</t>
  </si>
  <si>
    <t>Раздел 2.6.2 строка 22 графа 12 &gt;= Раздел 2.6.2 строка 22 сумма граф 14 + 15 + 16 + 17</t>
  </si>
  <si>
    <t>Раздел 2.6.2 строка 01 графа 13 &gt;= Раздел 2.6.2 строка 01 сумма граф 14 + 15</t>
  </si>
  <si>
    <t>Раздел 2.6.2 строка 02 графа 13 &gt;= Раздел 2.6.2 строка 02 сумма граф 14 + 15</t>
  </si>
  <si>
    <t>Раздел 2.6.2 строка 03 графа 13 &gt;= Раздел 2.6.2 строка 03 сумма граф 14 + 15</t>
  </si>
  <si>
    <t>Раздел 2.6.2 строка 04 графа 13 &gt;= Раздел 2.6.2 строка 04 сумма граф 14 + 15</t>
  </si>
  <si>
    <t>Раздел 2.6.2 строка 05 графа 13 &gt;= Раздел 2.6.2 строка 05 сумма граф 14 + 15</t>
  </si>
  <si>
    <t>Раздел 2.6.2 строка 06 графа 13 &gt;= Раздел 2.6.2 строка 06 сумма граф 14 + 15</t>
  </si>
  <si>
    <t>Раздел 2.6.2 строка 07 графа 13 &gt;= Раздел 2.6.2 строка 07 сумма граф 14 + 15</t>
  </si>
  <si>
    <t>Раздел 2.6.2 строка 08 графа 13 &gt;= Раздел 2.6.2 строка 08 сумма граф 14 + 15</t>
  </si>
  <si>
    <t>Раздел 2.6.2 строка 09 графа 13 &gt;= Раздел 2.6.2 строка 09 сумма граф 14 + 15</t>
  </si>
  <si>
    <t>Раздел 2.6.2 строка 10 графа 13 &gt;= Раздел 2.6.2 строка 10 сумма граф 14 + 15</t>
  </si>
  <si>
    <t>Раздел 2.6.2 строка 11 графа 13 &gt;= Раздел 2.6.2 строка 11 сумма граф 14 + 15</t>
  </si>
  <si>
    <t>Раздел 2.6.2 строка 12 графа 13 &gt;= Раздел 2.6.2 строка 12 сумма граф 14 + 15</t>
  </si>
  <si>
    <t>Раздел 2.6.2 строка 13 графа 13 &gt;= Раздел 2.6.2 строка 13 сумма граф 14 + 15</t>
  </si>
  <si>
    <t>Раздел 2.6.2 строка 14 графа 13 &gt;= Раздел 2.6.2 строка 14 сумма граф 14 + 15</t>
  </si>
  <si>
    <t>Раздел 2.6.2 строка 15 графа 13 &gt;= Раздел 2.6.2 строка 15 сумма граф 14 + 15</t>
  </si>
  <si>
    <t>Раздел 2.6.2 строка 16 графа 13 &gt;= Раздел 2.6.2 строка 16 сумма граф 14 + 15</t>
  </si>
  <si>
    <t>Раздел 2.6.2 строка 17 графа 13 &gt;= Раздел 2.6.2 строка 17 сумма граф 14 + 15</t>
  </si>
  <si>
    <t>Раздел 2.6.2 строка 18 графа 13 &gt;= Раздел 2.6.2 строка 18 сумма граф 14 + 15</t>
  </si>
  <si>
    <t>Раздел 2.6.2 строка 19 графа 13 &gt;= Раздел 2.6.2 строка 19 сумма граф 14 + 15</t>
  </si>
  <si>
    <t>Раздел 2.6.2 строка 20 графа 13 &gt;= Раздел 2.6.2 строка 20 сумма граф 14 + 15</t>
  </si>
  <si>
    <t>Раздел 2.6.4 строка 16 графа 05 &gt;= Раздел 2.6.4 строка 19 графа 05</t>
  </si>
  <si>
    <t>Раздел 2.6.4 строка 16 графа 06 &gt;= Раздел 2.6.4 строка 19 графа 06</t>
  </si>
  <si>
    <t>Раздел 2.6.4 строка 16 графа 07 &gt;= Раздел 2.6.4 строка 19 графа 07</t>
  </si>
  <si>
    <t>Раздел 2.6.4 строка 16 графа 08 &gt;= Раздел 2.6.4 строка 19 графа 08</t>
  </si>
  <si>
    <t>Раздел 2.6.4 строка 16 графа 09 &gt;= Раздел 2.6.4 строка 19 графа 09</t>
  </si>
  <si>
    <t>Раздел 2.6.4 строка 16 графа 10 &gt;= Раздел 2.6.4 строка 19 графа 10</t>
  </si>
  <si>
    <t>Раздел 2.6.4 строка 16 графа 11 &gt;= Раздел 2.6.4 строка 19 графа 11</t>
  </si>
  <si>
    <t>Раздел 2.6.4 строка 16 графа 12 &gt;= Раздел 2.6.4 строка 19 графа 12</t>
  </si>
  <si>
    <t>Раздел 2.6.4 строка 17 графа 19 &gt;= Раздел 2.6.4 строка 18 графа 19</t>
  </si>
  <si>
    <t>Раздел 2.6.4 строка 17 графа 20 &gt;= Раздел 2.6.4 строка 18 графа 20</t>
  </si>
  <si>
    <t>Раздел 2.6.4 строка 17 графа 21 &gt;= Раздел 2.6.4 строка 18 графа 21</t>
  </si>
  <si>
    <t>Раздел 2.6.4 строка 17 графа 22 &gt;= Раздел 2.6.4 строка 18 графа 22</t>
  </si>
  <si>
    <t>Раздел 2.6.4 строка 17 графа 23 &gt;= Раздел 2.6.4 строка 18 графа 23</t>
  </si>
  <si>
    <t>Раздел 2.6.4 строка 17 графа 24 &gt;= Раздел 2.6.4 строка 18 графа 24</t>
  </si>
  <si>
    <t>Раздел 2.6.4 строка 19 графа 03 &gt;= Раздел 2.6.4 строка 20 графа 03</t>
  </si>
  <si>
    <t>Раздел 2.6.4 строка 19 графа 04 &gt;= Раздел 2.6.4 строка 20 графа 04</t>
  </si>
  <si>
    <t>Раздел 2.6.4 строка 19 графа 05 &gt;= Раздел 2.6.4 строка 20 графа 05</t>
  </si>
  <si>
    <t>Раздел 2.6.4 строка 19 графа 06 &gt;= Раздел 2.6.4 строка 20 графа 06</t>
  </si>
  <si>
    <t>Раздел 2.6.4 строка 19 графа 07 &gt;= Раздел 2.6.4 строка 20 графа 07</t>
  </si>
  <si>
    <t>Раздел 2.6.4 строка 19 графа 08 &gt;= Раздел 2.6.4 строка 20 графа 08</t>
  </si>
  <si>
    <t>Раздел 2.6.4 строка 19 графа 09 &gt;= Раздел 2.6.4 строка 20 графа 09</t>
  </si>
  <si>
    <t>Раздел 2.6.4 строка 19 графа 10 &gt;= Раздел 2.6.4 строка 20 графа 10</t>
  </si>
  <si>
    <t>Раздел 2.6.4 строка 19 графа 11 &gt;= Раздел 2.6.4 строка 20 графа 11</t>
  </si>
  <si>
    <t>Раздел 2.6.4 строка 19 графа 12 &gt;= Раздел 2.6.4 строка 20 графа 12</t>
  </si>
  <si>
    <t>Раздел 2.6.4 строка 19 графа 13 &gt;= Раздел 2.6.4 строка 20 графа 13</t>
  </si>
  <si>
    <t>Раздел 2.6.4 строка 19 графа 14 &gt;= Раздел 2.6.4 строка 20 графа 14</t>
  </si>
  <si>
    <t>Раздел 2.6.2 строка 10 графа 13 &gt;= Раздел 2.6.2 строка 15 графа 13</t>
  </si>
  <si>
    <t>Раздел 2.6.2 строка 10 графа 14 &gt;= Раздел 2.6.2 строка 15 графа 14</t>
  </si>
  <si>
    <t>Раздел 2.6.2 строка 10 графа 15 &gt;= Раздел 2.6.2 строка 15 графа 15</t>
  </si>
  <si>
    <t>Раздел 2.6.2 строка 10 графа 16 &gt;= Раздел 2.6.2 строка 15 графа 16</t>
  </si>
  <si>
    <t>Раздел 2.6.4 строка 21 графа 12 &gt;= Раздел 2.6.4 строка 21 сумма граф 14 + 15 + 16 + 17</t>
  </si>
  <si>
    <t>Раздел 2.6.4 строка 22 графа 12 &gt;= Раздел 2.6.4 строка 22 сумма граф 14 + 15 + 16 + 17</t>
  </si>
  <si>
    <t>Раздел 2.6.4 строка 01 графа 13 &gt;= Раздел 2.6.4 строка 01 сумма граф 14 + 15</t>
  </si>
  <si>
    <t>Раздел 2.6.4 строка 02 графа 13 &gt;= Раздел 2.6.4 строка 02 сумма граф 14 + 15</t>
  </si>
  <si>
    <t>Раздел 2.6.4 строка 03 графа 13 &gt;= Раздел 2.6.4 строка 03 сумма граф 14 + 15</t>
  </si>
  <si>
    <t>Раздел 2.1.1.2 строка 17 графа 12 &gt;= Раздел 2.1.1.2 строка 18 графа 12</t>
  </si>
  <si>
    <t>Раздел 2.1.1.2 строка 17 графа 13 &gt;= Раздел 2.1.1.2 строка 18 графа 13</t>
  </si>
  <si>
    <t>Раздел 2.1.1.2 строка 17 графа 14 &gt;= Раздел 2.1.1.2 строка 18 графа 14</t>
  </si>
  <si>
    <t>Раздел 2.1.1.2 строка 17 графа 15 &gt;= Раздел 2.1.1.2 строка 18 графа 15</t>
  </si>
  <si>
    <t>Раздел 2.1.1.2 строка 17 графа 16 &gt;= Раздел 2.1.1.2 строка 18 графа 16</t>
  </si>
  <si>
    <t>Раздел 2.1.1.2 строка 17 графа 04 &gt;= Раздел 2.1.1.2 строка 19 графа 04</t>
  </si>
  <si>
    <t>Раздел 2.1.1.2 строка 17 графа 05 &gt;= Раздел 2.1.1.2 строка 19 графа 05</t>
  </si>
  <si>
    <t>Раздел 2.1.1.2 строка 17 графа 06 &gt;= Раздел 2.1.1.2 строка 19 графа 06</t>
  </si>
  <si>
    <t>Раздел 2.1.1.2 строка 17 графа 07 &gt;= Раздел 2.1.1.2 строка 19 графа 07</t>
  </si>
  <si>
    <t>Раздел 2.1.1.2 строка 17 графа 08 &gt;= Раздел 2.1.1.2 строка 19 графа 08</t>
  </si>
  <si>
    <t>Раздел 2.1.1.2 строка 17 графа 09 &gt;= Раздел 2.1.1.2 строка 19 графа 09</t>
  </si>
  <si>
    <t>Раздел 2.1.1.2 строка 17 графа 10 &gt;= Раздел 2.1.1.2 строка 19 графа 10</t>
  </si>
  <si>
    <t>Раздел 2.1.1.2 строка 17 графа 11 &gt;= Раздел 2.1.1.2 строка 19 графа 11</t>
  </si>
  <si>
    <t>Раздел 2.1.1.2 строка 17 графа 12 &gt;= Раздел 2.1.1.2 строка 19 графа 12</t>
  </si>
  <si>
    <t>Раздел 2.1.1.2 строка 17 графа 13 &gt;= Раздел 2.1.1.2 строка 19 графа 13</t>
  </si>
  <si>
    <t>Раздел 2.1.1.2 строка 17 графа 14 &gt;= Раздел 2.1.1.2 строка 19 графа 14</t>
  </si>
  <si>
    <t>Раздел 2.1.1.2 строка 17 графа 15 &gt;= Раздел 2.1.1.2 строка 19 графа 15</t>
  </si>
  <si>
    <t>Раздел 2.1.1.2 строка 17 графа 16 &gt;= Раздел 2.1.1.2 строка 19 графа 16</t>
  </si>
  <si>
    <t>Раздел 2.1.1.2 строка 22 графа 04 &gt;= Раздел 2.1.1.2 строка 23 графа 04</t>
  </si>
  <si>
    <t>Раздел 2.1.1.2 строка 22 графа 05 &gt;= Раздел 2.1.1.2 строка 23 графа 05</t>
  </si>
  <si>
    <t>Раздел 2.1.1.2 строка 22 графа 06 &gt;= Раздел 2.1.1.2 строка 23 графа 06</t>
  </si>
  <si>
    <t>Раздел 2.1.1.2 строка 22 графа 07 &gt;= Раздел 2.1.1.2 строка 23 графа 07</t>
  </si>
  <si>
    <t>Раздел 2.1.1.2 строка 22 графа 08 &gt;= Раздел 2.1.1.2 строка 23 графа 08</t>
  </si>
  <si>
    <t>Раздел 2.1.1.2 строка 22 графа 09 &gt;= Раздел 2.1.1.2 строка 23 графа 09</t>
  </si>
  <si>
    <t>Раздел 2.1.1.2 строка 22 графа 10 &gt;= Раздел 2.1.1.2 строка 23 графа 10</t>
  </si>
  <si>
    <t>Раздел 2.1.1.2 строка 22 графа 11 &gt;= Раздел 2.1.1.2 строка 23 графа 11</t>
  </si>
  <si>
    <t>Раздел 2.1.1.2 строка 22 графа 12 &gt;= Раздел 2.1.1.2 строка 23 графа 12</t>
  </si>
  <si>
    <t>Раздел 2.1.1.2 строка 22 графа 13 &gt;= Раздел 2.1.1.2 строка 23 графа 13</t>
  </si>
  <si>
    <t>Раздел 2.1.1.2 строка 22 графа 14 &gt;= Раздел 2.1.1.2 строка 23 графа 14</t>
  </si>
  <si>
    <t>Раздел 2.1.1.2 строка 22 графа 15 &gt;= Раздел 2.1.1.2 строка 23 графа 15</t>
  </si>
  <si>
    <t>Раздел 2.1.1.2 строка 22 графа 16 &gt;= Раздел 2.1.1.2 строка 23 графа 16</t>
  </si>
  <si>
    <t>Раздел 2.1.1.2 строка 10 графа 04 &gt;= Раздел 2.1.1.2 строка 22 графа 04</t>
  </si>
  <si>
    <t>Раздел 2.1.1.2 строка 10 графа 05 &gt;= Раздел 2.1.1.2 строка 22 графа 05</t>
  </si>
  <si>
    <t>Раздел 2.1.1.2 строка 10 графа 06 &gt;= Раздел 2.1.1.2 строка 22 графа 06</t>
  </si>
  <si>
    <t>Раздел 2.1.1.2 строка 10 графа 07 &gt;= Раздел 2.1.1.2 строка 22 графа 07</t>
  </si>
  <si>
    <t>Раздел 2.1.1.2 строка 10 графа 08 &gt;= Раздел 2.1.1.2 строка 22 графа 08</t>
  </si>
  <si>
    <t>Раздел 2.1.1.2 строка 10 графа 09 &gt;= Раздел 2.1.1.2 строка 22 графа 09</t>
  </si>
  <si>
    <t>Раздел 2.1.1.2 строка 10 графа 10 &gt;= Раздел 2.1.1.2 строка 22 графа 10</t>
  </si>
  <si>
    <t>Раздел 2.1.1.2 строка 10 графа 11 &gt;= Раздел 2.1.1.2 строка 22 графа 11</t>
  </si>
  <si>
    <t>Раздел 2.1.1.2 строка 10 графа 12 &gt;= Раздел 2.1.1.2 строка 22 графа 12</t>
  </si>
  <si>
    <t>Раздел 2.1.1.2 строка 10 графа 13 &gt;= Раздел 2.1.1.2 строка 22 графа 13</t>
  </si>
  <si>
    <t>Раздел 2.1.1.2 строка 10 графа 14 &gt;= Раздел 2.1.1.2 строка 22 графа 14</t>
  </si>
  <si>
    <t>Раздел 2.1.1.2 строка 10 графа 15 &gt;= Раздел 2.1.1.2 строка 22 графа 15</t>
  </si>
  <si>
    <t>Раздел 2.1.1.2 строка 10 графа 16 &gt;= Раздел 2.1.1.2 строка 22 графа 16</t>
  </si>
  <si>
    <t>Раздел 2.1.1.2 строка 14 графа 03 &gt;= Раздел 2.1.1.2 строка 23 графа 03</t>
  </si>
  <si>
    <t>Раздел 2.1.1.2 строка 14 графа 04 &gt;= Раздел 2.1.1.2 строка 23 графа 04</t>
  </si>
  <si>
    <t>Раздел 2.1.1.2 строка 14 графа 05 &gt;= Раздел 2.1.1.2 строка 23 графа 05</t>
  </si>
  <si>
    <t>Раздел 2.1.2.2 строка 24 графа 47 &gt;= Раздел 2.1.2.2 строка 25 графа 47</t>
  </si>
  <si>
    <t>Раздел 2.1.2.2 строка 24 графа 04 &gt;= Раздел 2.1.2.2 строка 26 графа 04</t>
  </si>
  <si>
    <t>Раздел 2.1.2.2 строка 24 графа 05 &gt;= Раздел 2.1.2.2 строка 26 графа 05</t>
  </si>
  <si>
    <t>Раздел 2.1.2.2 строка 24 графа 06 &gt;= Раздел 2.1.2.2 строка 26 графа 06</t>
  </si>
  <si>
    <t>Раздел 2.1.2.2 строка 24 графа 07 &gt;= Раздел 2.1.2.2 строка 26 графа 07</t>
  </si>
  <si>
    <t>Раздел 2.1.2.2 строка 24 графа 08 &gt;= Раздел 2.1.2.2 строка 26 графа 08</t>
  </si>
  <si>
    <t>Раздел 2.1.2.2 строка 24 графа 09 &gt;= Раздел 2.1.2.2 строка 26 графа 09</t>
  </si>
  <si>
    <t>Раздел 2.1.2.2 строка 24 графа 10 &gt;= Раздел 2.1.2.2 строка 26 графа 10</t>
  </si>
  <si>
    <t>Раздел 2.1.2.2 строка 24 графа 11 &gt;= Раздел 2.1.2.2 строка 26 графа 11</t>
  </si>
  <si>
    <t>Раздел 2.1.2.2 строка 24 графа 12 &gt;= Раздел 2.1.2.2 строка 26 графа 12</t>
  </si>
  <si>
    <t>Раздел 2.1.2.2 строка 24 графа 13 &gt;= Раздел 2.1.2.2 строка 26 графа 13</t>
  </si>
  <si>
    <t>Раздел 2.1.2.2 строка 24 графа 14 &gt;= Раздел 2.1.2.2 строка 26 графа 14</t>
  </si>
  <si>
    <t>Раздел 2.1.2.2 строка 24 графа 15 &gt;= Раздел 2.1.2.2 строка 26 графа 15</t>
  </si>
  <si>
    <t>Раздел 2.1.2.2 строка 24 графа 16 &gt;= Раздел 2.1.2.2 строка 26 графа 16</t>
  </si>
  <si>
    <t>Раздел 2.1.2.2 строка 24 графа 17 &gt;= Раздел 2.1.2.2 строка 26 графа 17</t>
  </si>
  <si>
    <t>Раздел 2.1.2.2 строка 24 графа 18 &gt;= Раздел 2.1.2.2 строка 26 графа 18</t>
  </si>
  <si>
    <t>Раздел 2.1.2.2 строка 24 графа 19 &gt;= Раздел 2.1.2.2 строка 26 графа 19</t>
  </si>
  <si>
    <t>Раздел 2.1.2.2 строка 24 графа 20 &gt;= Раздел 2.1.2.2 строка 26 графа 20</t>
  </si>
  <si>
    <t>Раздел 2.1.2.2 строка 24 графа 21 &gt;= Раздел 2.1.2.2 строка 26 графа 21</t>
  </si>
  <si>
    <t>Раздел 2.1.2.2 строка 24 графа 22 &gt;= Раздел 2.1.2.2 строка 26 графа 22</t>
  </si>
  <si>
    <t>Раздел 2.1.2.2 строка 24 графа 23 &gt;= Раздел 2.1.2.2 строка 26 графа 23</t>
  </si>
  <si>
    <t>Раздел 2.1.2.2 строка 24 графа 24 &gt;= Раздел 2.1.2.2 строка 26 графа 24</t>
  </si>
  <si>
    <t>Раздел 2.1.2.2 строка 24 графа 25 &gt;= Раздел 2.1.2.2 строка 26 графа 25</t>
  </si>
  <si>
    <t>Раздел 2.1.2.2 строка 24 графа 26 &gt;= Раздел 2.1.2.2 строка 26 графа 26</t>
  </si>
  <si>
    <t>Раздел 2.1.2.2 строка 24 графа 27 &gt;= Раздел 2.1.2.2 строка 26 графа 27</t>
  </si>
  <si>
    <t>Раздел 2.1.1.3 строка 10 графа 08 &gt;= Раздел 2.1.1.3 строка 15 графа 08</t>
  </si>
  <si>
    <t>Раздел 2.1.1.3 строка 10 графа 09 &gt;= Раздел 2.1.1.3 строка 15 графа 09</t>
  </si>
  <si>
    <t>Раздел 2.1.1.3 строка 10 графа 10 &gt;= Раздел 2.1.1.3 строка 15 графа 10</t>
  </si>
  <si>
    <t>Раздел 2.1.1.3 строка 10 графа 11 &gt;= Раздел 2.1.1.3 строка 15 графа 11</t>
  </si>
  <si>
    <t>Раздел 2.1.1.3 строка 10 графа 12 &gt;= Раздел 2.1.1.3 строка 15 графа 12</t>
  </si>
  <si>
    <t>Раздел 2.1.1.3 строка 10 графа 13 &gt;= Раздел 2.1.1.3 строка 15 графа 13</t>
  </si>
  <si>
    <t>Раздел 2.1.1.3 строка 10 графа 14 &gt;= Раздел 2.1.1.3 строка 15 графа 14</t>
  </si>
  <si>
    <t>Раздел 2.1.1.3 строка 10 графа 15 &gt;= Раздел 2.1.1.3 строка 15 графа 15</t>
  </si>
  <si>
    <t>Раздел 2.1.1.3 строка 10 графа 16 &gt;= Раздел 2.1.1.3 строка 15 графа 16</t>
  </si>
  <si>
    <t>Раздел 2.6.4 строка 02 графа 05 &gt;= Раздел 2.6.4 строка 08 графа 05</t>
  </si>
  <si>
    <t>Раздел 2.6.4 строка 02 графа 06 &gt;= Раздел 2.6.4 строка 08 графа 06</t>
  </si>
  <si>
    <t>Раздел 2.6.4 строка 02 графа 07 &gt;= Раздел 2.6.4 строка 08 графа 07</t>
  </si>
  <si>
    <t>Раздел 2.6.4 строка 02 графа 08 &gt;= Раздел 2.6.4 строка 08 графа 08</t>
  </si>
  <si>
    <t>Раздел 2.6.4 строка 02 графа 09 &gt;= Раздел 2.6.4 строка 08 графа 09</t>
  </si>
  <si>
    <t>Раздел 2.6.4 строка 10 графа 12 &gt;= Раздел 2.6.4 строка 10 сумма граф 14 + 15 + 16 + 17</t>
  </si>
  <si>
    <t>Раздел 2.6.4 строка 11 графа 12 &gt;= Раздел 2.6.4 строка 11 сумма граф 14 + 15 + 16 + 17</t>
  </si>
  <si>
    <t>Раздел 2.6.4 строка 12 графа 12 &gt;= Раздел 2.6.4 строка 12 сумма граф 14 + 15 + 16 + 17</t>
  </si>
  <si>
    <t>Раздел 2.6.4 строка 13 графа 12 &gt;= Раздел 2.6.4 строка 13 сумма граф 14 + 15 + 16 + 17</t>
  </si>
  <si>
    <t>Раздел 2.6.4 строка 14 графа 12 &gt;= Раздел 2.6.4 строка 14 сумма граф 14 + 15 + 16 + 17</t>
  </si>
  <si>
    <t>Раздел 2.6.4 строка 15 графа 12 &gt;= Раздел 2.6.4 строка 15 сумма граф 14 + 15 + 16 + 17</t>
  </si>
  <si>
    <t>Раздел 2.6.4 строка 16 графа 12 &gt;= Раздел 2.6.4 строка 16 сумма граф 14 + 15 + 16 + 17</t>
  </si>
  <si>
    <t>Раздел 2.6.1 строка 01 графа 20 &gt;= Раздел 2.6.1 строка 01 сумма граф 21 + 22</t>
  </si>
  <si>
    <t>Раздел 2.6.1 строка 02 графа 20 &gt;= Раздел 2.6.1 строка 02 сумма граф 21 + 22</t>
  </si>
  <si>
    <t>Раздел 2.6.1 строка 03 графа 20 &gt;= Раздел 2.6.1 строка 03 сумма граф 21 + 22</t>
  </si>
  <si>
    <t>Раздел 2.6.1 строка 04 графа 20 &gt;= Раздел 2.6.1 строка 04 сумма граф 21 + 22</t>
  </si>
  <si>
    <t>Раздел 2.6.1 строка 05 графа 20 &gt;= Раздел 2.6.1 строка 05 сумма граф 21 + 22</t>
  </si>
  <si>
    <t>Раздел 2.6.1 строка 08 графа 20 &gt;= Раздел 2.6.1 строка 08 сумма граф 21 + 22</t>
  </si>
  <si>
    <t>Раздел 2.6.1 строка 09 графа 20 &gt;= Раздел 2.6.1 строка 09 сумма граф 21 + 22</t>
  </si>
  <si>
    <t>Раздел 2.6.1 строка 10 графа 20 &gt;= Раздел 2.6.1 строка 10 сумма граф 21 + 22</t>
  </si>
  <si>
    <t>Раздел 2.1.2.2 строка 24 графа 12 &gt;= Раздел 2.1.2.2 строка 27 графа 12</t>
  </si>
  <si>
    <t>Раздел 2.1.1.3 строка 10 графа 11 &gt;= Раздел 2.1.1.3 строка 17 графа 11</t>
  </si>
  <si>
    <t>Раздел 2.1.1.3 строка 10 графа 12 &gt;= Раздел 2.1.1.3 строка 17 графа 12</t>
  </si>
  <si>
    <t>Раздел 2.1.1.3 строка 10 графа 13 &gt;= Раздел 2.1.1.3 строка 17 графа 13</t>
  </si>
  <si>
    <t>Раздел 2.1.1.3 строка 10 графа 14 &gt;= Раздел 2.1.1.3 строка 17 графа 14</t>
  </si>
  <si>
    <t>Раздел 2.1.1.3 строка 10 графа 15 &gt;= Раздел 2.1.1.3 строка 17 графа 15</t>
  </si>
  <si>
    <t>Раздел 2.1.1.3 строка 10 графа 16 &gt;= Раздел 2.1.1.3 строка 17 графа 16</t>
  </si>
  <si>
    <t>Раздел 2.1.1.3 строка 17 графа 04 &gt;= Раздел 2.1.1.3 строка 18 графа 04</t>
  </si>
  <si>
    <t>Раздел 2.1.1.3 строка 17 графа 05 &gt;= Раздел 2.1.1.3 строка 18 графа 05</t>
  </si>
  <si>
    <t>Раздел 2.1.1.3 строка 17 графа 06 &gt;= Раздел 2.1.1.3 строка 18 графа 06</t>
  </si>
  <si>
    <t>Раздел 2.1.1.3 строка 17 графа 07 &gt;= Раздел 2.1.1.3 строка 18 графа 07</t>
  </si>
  <si>
    <t>Раздел 2.1.1.3 строка 17 графа 08 &gt;= Раздел 2.1.1.3 строка 18 графа 08</t>
  </si>
  <si>
    <t>Раздел 2.1.1.3 строка 17 графа 09 &gt;= Раздел 2.1.1.3 строка 18 графа 09</t>
  </si>
  <si>
    <t>Раздел 2.1.1.3 строка 17 графа 10 &gt;= Раздел 2.1.1.3 строка 18 графа 10</t>
  </si>
  <si>
    <t>Раздел 2.1.1.3 строка 17 графа 11 &gt;= Раздел 2.1.1.3 строка 18 графа 11</t>
  </si>
  <si>
    <t>Раздел 2.1.1.3 строка 17 графа 12 &gt;= Раздел 2.1.1.3 строка 18 графа 12</t>
  </si>
  <si>
    <t>Раздел 2.1.1.3 строка 17 графа 13 &gt;= Раздел 2.1.1.3 строка 18 графа 13</t>
  </si>
  <si>
    <t>Раздел 2.1.1.3 строка 17 графа 14 &gt;= Раздел 2.1.1.3 строка 18 графа 14</t>
  </si>
  <si>
    <t>Раздел 2.1.1.3 строка 17 графа 15 &gt;= Раздел 2.1.1.3 строка 18 графа 15</t>
  </si>
  <si>
    <t>Раздел 2.1.1.3 строка 17 графа 16 &gt;= Раздел 2.1.1.3 строка 18 графа 16</t>
  </si>
  <si>
    <t>Раздел 2.1.1.3 строка 17 графа 04 &gt;= Раздел 2.1.1.3 строка 19 графа 04</t>
  </si>
  <si>
    <t>Раздел 2.1.1.3 строка 17 графа 05 &gt;= Раздел 2.1.1.3 строка 19 графа 05</t>
  </si>
  <si>
    <t>Раздел 2.1.1.3 строка 17 графа 06 &gt;= Раздел 2.1.1.3 строка 19 графа 06</t>
  </si>
  <si>
    <t>Раздел 2.1.1.3 строка 17 графа 07 &gt;= Раздел 2.1.1.3 строка 19 графа 07</t>
  </si>
  <si>
    <t>Раздел 2.1.1.3 строка 17 графа 08 &gt;= Раздел 2.1.1.3 строка 19 графа 08</t>
  </si>
  <si>
    <t>Раздел 2.1.1.3 строка 17 графа 09 &gt;= Раздел 2.1.1.3 строка 19 графа 09</t>
  </si>
  <si>
    <t>Раздел 2.1.1.3 строка 17 графа 10 &gt;= Раздел 2.1.1.3 строка 19 графа 10</t>
  </si>
  <si>
    <t>Раздел 2.1.1.3 строка 17 графа 11 &gt;= Раздел 2.1.1.3 строка 19 графа 11</t>
  </si>
  <si>
    <t>Раздел 2.1.1.3 строка 17 графа 12 &gt;= Раздел 2.1.1.3 строка 19 графа 12</t>
  </si>
  <si>
    <t>Раздел 2.1.1.3 строка 17 графа 13 &gt;= Раздел 2.1.1.3 строка 19 графа 13</t>
  </si>
  <si>
    <t>Раздел 2.1.1.3 строка 17 графа 14 &gt;= Раздел 2.1.1.3 строка 19 графа 14</t>
  </si>
  <si>
    <t>Раздел 2.1.1.3 строка 17 графа 15 &gt;= Раздел 2.1.1.3 строка 19 графа 15</t>
  </si>
  <si>
    <t>Раздел 2.1.1.3 строка 17 графа 16 &gt;= Раздел 2.1.1.3 строка 19 графа 16</t>
  </si>
  <si>
    <t>Раздел 2.1.1.3 строка 22 графа 04 &gt;= Раздел 2.1.1.3 строка 23 графа 04</t>
  </si>
  <si>
    <t>Раздел 2.1.1.3 строка 22 графа 05 &gt;= Раздел 2.1.1.3 строка 23 графа 05</t>
  </si>
  <si>
    <t>Раздел 2.1.1.3 строка 22 графа 06 &gt;= Раздел 2.1.1.3 строка 23 графа 06</t>
  </si>
  <si>
    <t>Раздел 2.1.1.3 строка 22 графа 07 &gt;= Раздел 2.1.1.3 строка 23 графа 07</t>
  </si>
  <si>
    <t>Раздел 2.1.1.3 строка 22 графа 08 &gt;= Раздел 2.1.1.3 строка 23 графа 08</t>
  </si>
  <si>
    <t>Раздел 2.1.1.3 строка 22 графа 09 &gt;= Раздел 2.1.1.3 строка 23 графа 09</t>
  </si>
  <si>
    <t>Раздел 2.1.1.3 строка 22 графа 10 &gt;= Раздел 2.1.1.3 строка 23 графа 10</t>
  </si>
  <si>
    <t>Раздел 2.1.1.3 строка 22 графа 11 &gt;= Раздел 2.1.1.3 строка 23 графа 11</t>
  </si>
  <si>
    <t>Раздел 2.1.1.3 строка 22 графа 12 &gt;= Раздел 2.1.1.3 строка 23 графа 12</t>
  </si>
  <si>
    <t>Раздел 2.6.2 строка 02 графа 13 &gt;= Раздел 2.6.2 строка 06 графа 13</t>
  </si>
  <si>
    <t>Раздел 2.1.1.3 строка 22 графа 16 &gt;= Раздел 2.1.1.3 строка 23 графа 16</t>
  </si>
  <si>
    <t>Раздел 2.1.1.3 строка 10 графа 04 &gt;= Раздел 2.1.1.3 строка 22 графа 04</t>
  </si>
  <si>
    <t>Раздел 2.1.1.3 строка 10 графа 05 &gt;= Раздел 2.1.1.3 строка 22 графа 05</t>
  </si>
  <si>
    <t>Раздел 2.1.1.3 строка 10 графа 06 &gt;= Раздел 2.1.1.3 строка 22 графа 06</t>
  </si>
  <si>
    <t>Раздел 2.1.1.3 строка 10 графа 07 &gt;= Раздел 2.1.1.3 строка 22 графа 07</t>
  </si>
  <si>
    <t>Раздел 2.1.1.3 строка 10 графа 08 &gt;= Раздел 2.1.1.3 строка 22 графа 08</t>
  </si>
  <si>
    <t>Раздел 2.1.1.3 строка 10 графа 09 &gt;= Раздел 2.1.1.3 строка 22 графа 09</t>
  </si>
  <si>
    <t>Раздел 2.1.1.3 строка 10 графа 10 &gt;= Раздел 2.1.1.3 строка 22 графа 10</t>
  </si>
  <si>
    <t>Раздел 2.1.1.3 строка 10 графа 11 &gt;= Раздел 2.1.1.3 строка 22 графа 11</t>
  </si>
  <si>
    <t>Раздел 2.1.1.3 строка 10 графа 12 &gt;= Раздел 2.1.1.3 строка 22 графа 12</t>
  </si>
  <si>
    <t>Раздел 2.1.1.3 строка 10 графа 13 &gt;= Раздел 2.1.1.3 строка 22 графа 13</t>
  </si>
  <si>
    <t>Раздел 2.1.1.3 строка 10 графа 14 &gt;= Раздел 2.1.1.3 строка 22 графа 14</t>
  </si>
  <si>
    <t>Раздел 2.1.1.3 строка 10 графа 15 &gt;= Раздел 2.1.1.3 строка 22 графа 15</t>
  </si>
  <si>
    <t>Раздел 2.1.1.3 строка 10 графа 16 &gt;= Раздел 2.1.1.3 строка 22 графа 16</t>
  </si>
  <si>
    <t>Раздел 2.1.1.3 строка 14 графа 03 &gt;= Раздел 2.1.1.3 строка 23 графа 03</t>
  </si>
  <si>
    <t>Раздел 2.1.1.3 строка 14 графа 04 &gt;= Раздел 2.1.1.3 строка 23 графа 04</t>
  </si>
  <si>
    <t>Раздел 2.1.1.3 строка 14 графа 05 &gt;= Раздел 2.1.1.3 строка 23 графа 05</t>
  </si>
  <si>
    <t>Раздел 2.1.1.3 строка 14 графа 06 &gt;= Раздел 2.1.1.3 строка 23 графа 06</t>
  </si>
  <si>
    <t>Раздел 2.1.1.3 строка 14 графа 07 &gt;= Раздел 2.1.1.3 строка 23 графа 07</t>
  </si>
  <si>
    <t>Раздел 2.1.1.3 строка 14 графа 08 &gt;= Раздел 2.1.1.3 строка 23 графа 08</t>
  </si>
  <si>
    <t>Раздел 2.1.1.3 строка 14 графа 09 &gt;= Раздел 2.1.1.3 строка 23 графа 09</t>
  </si>
  <si>
    <t>Раздел 2.1.1.3 строка 14 графа 10 &gt;= Раздел 2.1.1.3 строка 23 графа 10</t>
  </si>
  <si>
    <t>Раздел 2.1.1.3 строка 14 графа 11 &gt;= Раздел 2.1.1.3 строка 23 графа 11</t>
  </si>
  <si>
    <t>Раздел 2.1.1.3 строка 14 графа 12 &gt;= Раздел 2.1.1.3 строка 23 графа 12</t>
  </si>
  <si>
    <t>Раздел 2.1.1.3 строка 14 графа 13 &gt;= Раздел 2.1.1.3 строка 23 графа 13</t>
  </si>
  <si>
    <t>Раздел 2.1.1.3 строка 14 графа 14 &gt;= Раздел 2.1.1.3 строка 23 графа 14</t>
  </si>
  <si>
    <t>Раздел 2.1.1.3 строка 14 графа 15 &gt;= Раздел 2.1.1.3 строка 23 графа 15</t>
  </si>
  <si>
    <t>Раздел 2.1.1.3 строка 14 графа 16 &gt;= Раздел 2.1.1.3 строка 23 графа 16</t>
  </si>
  <si>
    <t>Раздел 2.1.2.1 строка 23 графа 04 = Раздел 2.1.2.1 сумма строк 01 + 03 + 05 + 08 + 11 + 13 + 15 + 17 + 19 + 21 графа  04</t>
  </si>
  <si>
    <t>Раздел 2.1.2.1 строка 23 графа 05 = Раздел 2.1.2.1 сумма строк 01 + 03 + 05 + 08 + 11 + 13 + 15 + 17 + 19 + 21 графа  05</t>
  </si>
  <si>
    <t>Раздел 2.1.2.1 строка 23 графа 06 = Раздел 2.1.2.1 сумма строк 01 + 03 + 05 + 08 + 11 + 13 + 15 + 17 + 19 + 21 графа  06</t>
  </si>
  <si>
    <t>Раздел 2.1.2.1 строка 23 графа 07 = Раздел 2.1.2.1 сумма строк 01 + 03 + 05 + 08 + 11 + 13 + 15 + 17 + 19 + 21 графа  07</t>
  </si>
  <si>
    <t>Раздел 2.1.2.1 строка 23 графа 08 = Раздел 2.1.2.1 сумма строк 01 + 03 + 05 + 08 + 11 + 13 + 15 + 17 + 19 + 21 графа  08</t>
  </si>
  <si>
    <t>Раздел 2.1.2.1 строка 23 графа 09 = Раздел 2.1.2.1 сумма строк 01 + 03 + 05 + 08 + 11 + 13 + 15 + 17 + 19 + 21 графа  09</t>
  </si>
  <si>
    <t>Раздел 2.1.2.1 строка 23 графа 10 = Раздел 2.1.2.1 сумма строк 01 + 03 + 05 + 08 + 11 + 13 + 15 + 17 + 19 + 21 графа  10</t>
  </si>
  <si>
    <t>Раздел 2.1.2.1 строка 23 графа 11 = Раздел 2.1.2.1 сумма строк 01 + 03 + 05 + 08 + 11 + 13 + 15 + 17 + 19 + 21 графа  11</t>
  </si>
  <si>
    <t>Раздел 2.1.2.1 строка 23 графа 12 = Раздел 2.1.2.1 сумма строк 01 + 03 + 05 + 08 + 11 + 13 + 15 + 17 + 19 + 21 графа  12</t>
  </si>
  <si>
    <t>Раздел 2.1.2.1 строка 23 графа 13 = Раздел 2.1.2.1 сумма строк 01 + 03 + 05 + 08 + 11 + 13 + 15 + 17 + 19 + 21 графа  13</t>
  </si>
  <si>
    <t>Раздел 2.1.2.1 строка 23 графа 14 = Раздел 2.1.2.1 сумма строк 01 + 03 + 05 + 08 + 11 + 13 + 15 + 17 + 19 + 21 графа  14</t>
  </si>
  <si>
    <t>Раздел 2.1.2.1 строка 23 графа 15 = Раздел 2.1.2.1 сумма строк 01 + 03 + 05 + 08 + 11 + 13 + 15 + 17 + 19 + 21 графа  15</t>
  </si>
  <si>
    <t>Раздел 2.1.2.1 строка 23 графа 16 = Раздел 2.1.2.1 сумма строк 01 + 03 + 05 + 08 + 11 + 13 + 15 + 17 + 19 + 21 графа  16</t>
  </si>
  <si>
    <t>Раздел 2.1.2.1 строка 23 графа 17 = Раздел 2.1.2.1 сумма строк 01 + 03 + 05 + 08 + 11 + 13 + 15 + 17 + 19 + 21 графа  17</t>
  </si>
  <si>
    <t>Раздел 2.1.2.1 строка 23 графа 18 = Раздел 2.1.2.1 сумма строк 01 + 03 + 05 + 08 + 11 + 13 + 15 + 17 + 19 + 21 графа  18</t>
  </si>
  <si>
    <t>Раздел 2.1.2.1 строка 23 графа 19 = Раздел 2.1.2.1 сумма строк 01 + 03 + 05 + 08 + 11 + 13 + 15 + 17 + 19 + 21 графа  19</t>
  </si>
  <si>
    <t>Раздел 2.1.2.1 строка 23 графа 20 = Раздел 2.1.2.1 сумма строк 01 + 03 + 05 + 08 + 11 + 13 + 15 + 17 + 19 + 21 графа  20</t>
  </si>
  <si>
    <t>Раздел 2.1.2.1 строка 23 графа 21 = Раздел 2.1.2.1 сумма строк 01 + 03 + 05 + 08 + 11 + 13 + 15 + 17 + 19 + 21 графа  21</t>
  </si>
  <si>
    <t>Раздел 2.6.4 строка 10 графа 23 &gt;= Раздел 2.6.4 строка 13 графа 23</t>
  </si>
  <si>
    <t>Раздел 2.6.4 строка 10 графа 24 &gt;= Раздел 2.6.4 строка 13 графа 24</t>
  </si>
  <si>
    <t>Раздел 2.1.2.1 строка 23 графа 22 = Раздел 2.1.2.1 сумма строк 01 + 03 + 05 + 08 + 11 + 13 + 15 + 17 + 19 + 21 графа  22</t>
  </si>
  <si>
    <t>Раздел 2.1.2.1 строка 23 графа 23 = Раздел 2.1.2.1 сумма строк 01 + 03 + 05 + 08 + 11 + 13 + 15 + 17 + 19 + 21 графа  23</t>
  </si>
  <si>
    <t>Раздел 2.1.2.1 строка 23 графа 24 = Раздел 2.1.2.1 сумма строк 01 + 03 + 05 + 08 + 11 + 13 + 15 + 17 + 19 + 21 графа  24</t>
  </si>
  <si>
    <t>Раздел 2.1.2.1 строка 23 графа 25 = Раздел 2.1.2.1 сумма строк 01 + 03 + 05 + 08 + 11 + 13 + 15 + 17 + 19 + 21 графа  25</t>
  </si>
  <si>
    <t>Раздел 2.1.2.1 строка 23 графа 26 = Раздел 2.1.2.1 сумма строк 01 + 03 + 05 + 08 + 11 + 13 + 15 + 17 + 19 + 21 графа  26</t>
  </si>
  <si>
    <t>Раздел 2.1.2.1 строка 23 графа 27 = Раздел 2.1.2.1 сумма строк 01 + 03 + 05 + 08 + 11 + 13 + 15 + 17 + 19 + 21 графа  27</t>
  </si>
  <si>
    <t>Раздел 2.1.2.1 строка 23 графа 28 = Раздел 2.1.2.1 сумма строк 01 + 03 + 05 + 08 + 11 + 13 + 15 + 17 + 19 + 21 графа  28</t>
  </si>
  <si>
    <t>Раздел 2.1.2.1 строка 23 графа 29 = Раздел 2.1.2.1 сумма строк 01 + 03 + 05 + 08 + 11 + 13 + 15 + 17 + 19 + 21 графа  29</t>
  </si>
  <si>
    <t>Раздел 2.1.2.1 строка 23 графа 30 = Раздел 2.1.2.1 сумма строк 01 + 03 + 05 + 08 + 11 + 13 + 15 + 17 + 19 + 21 графа  30</t>
  </si>
  <si>
    <t>Раздел 2.1.2.1 строка 23 графа 31 = Раздел 2.1.2.1 сумма строк 01 + 03 + 05 + 08 + 11 + 13 + 15 + 17 + 19 + 21 графа  31</t>
  </si>
  <si>
    <t>Раздел 2.1.2.1 строка 23 графа 32 = Раздел 2.1.2.1 сумма строк 01 + 03 + 05 + 08 + 11 + 13 + 15 + 17 + 19 + 21 графа  32</t>
  </si>
  <si>
    <t>Раздел 2.1.2.1 строка 23 графа 33 = Раздел 2.1.2.1 сумма строк 01 + 03 + 05 + 08 + 11 + 13 + 15 + 17 + 19 + 21 графа  33</t>
  </si>
  <si>
    <t>Раздел 2.1.2.1 строка 23 графа 34 = Раздел 2.1.2.1 сумма строк 01 + 03 + 05 + 08 + 11 + 13 + 15 + 17 + 19 + 21 графа  34</t>
  </si>
  <si>
    <t>Раздел 2.6.4 строка 10 графа 23 &gt;= Раздел 2.6.4 строка 14 графа 23</t>
  </si>
  <si>
    <t>Раздел 2.6.3 строка 02 графа 07 &gt;= Раздел 2.6.3 строка 07 графа 07</t>
  </si>
  <si>
    <t>Раздел 2.6.3 строка 02 графа 08 &gt;= Раздел 2.6.3 строка 07 графа 08</t>
  </si>
  <si>
    <t>Раздел 2.6.3 строка 02 графа 09 &gt;= Раздел 2.6.3 строка 07 графа 09</t>
  </si>
  <si>
    <t>Раздел 2.6.3 строка 02 графа 10 &gt;= Раздел 2.6.3 строка 07 графа 10</t>
  </si>
  <si>
    <t>Раздел 2.6.3 строка 02 графа 11 &gt;= Раздел 2.6.3 строка 07 графа 11</t>
  </si>
  <si>
    <t>Раздел 2.6.3 строка 02 графа 12 &gt;= Раздел 2.6.3 строка 07 графа 12</t>
  </si>
  <si>
    <t>Раздел 2.6.3 строка 02 графа 13 &gt;= Раздел 2.6.3 строка 07 графа 13</t>
  </si>
  <si>
    <t>Раздел 2.6.3 строка 02 графа 14 &gt;= Раздел 2.6.3 строка 07 графа 14</t>
  </si>
  <si>
    <t>Раздел 2.6.3 строка 02 графа 15 &gt;= Раздел 2.6.3 строка 07 графа 15</t>
  </si>
  <si>
    <t>Раздел 2.6.3 строка 02 графа 16 &gt;= Раздел 2.6.3 строка 07 графа 16</t>
  </si>
  <si>
    <t>Раздел 2.6.3 строка 02 графа 17 &gt;= Раздел 2.6.3 строка 07 графа 17</t>
  </si>
  <si>
    <t>Раздел 2.6.3 строка 02 графа 18 &gt;= Раздел 2.6.3 строка 07 графа 18</t>
  </si>
  <si>
    <t>Раздел 2.6.3 строка 02 графа 19 &gt;= Раздел 2.6.3 строка 07 графа 19</t>
  </si>
  <si>
    <t>Раздел 2.6.3 строка 02 графа 20 &gt;= Раздел 2.6.3 строка 07 графа 20</t>
  </si>
  <si>
    <t>Раздел 2.6.3 строка 02 графа 21 &gt;= Раздел 2.6.3 строка 07 графа 21</t>
  </si>
  <si>
    <t>Раздел 2.6.3 строка 02 графа 22 &gt;= Раздел 2.6.3 строка 07 графа 22</t>
  </si>
  <si>
    <t>Раздел 2.6.3 строка 02 графа 23 &gt;= Раздел 2.6.3 строка 07 графа 23</t>
  </si>
  <si>
    <t>Раздел 2.6.3 строка 02 графа 24 &gt;= Раздел 2.6.3 строка 07 графа 24</t>
  </si>
  <si>
    <t>Раздел 2.6.3 строка 02 графа 03 &gt;= Раздел 2.6.3 строка 08 графа 03</t>
  </si>
  <si>
    <t>Раздел 2.6.3 строка 02 графа 04 &gt;= Раздел 2.6.3 строка 08 графа 04</t>
  </si>
  <si>
    <t>Раздел 2.6.3 строка 02 графа 05 &gt;= Раздел 2.6.3 строка 08 графа 05</t>
  </si>
  <si>
    <t>Раздел 2.6.3 строка 02 графа 06 &gt;= Раздел 2.6.3 строка 08 графа 06</t>
  </si>
  <si>
    <t>Раздел 2.6.3 строка 02 графа 07 &gt;= Раздел 2.6.3 строка 08 графа 07</t>
  </si>
  <si>
    <t>Раздел 2.6.3 строка 02 графа 08 &gt;= Раздел 2.6.3 строка 08 графа 08</t>
  </si>
  <si>
    <t>Раздел 2.6.3 строка 02 графа 09 &gt;= Раздел 2.6.3 строка 08 графа 09</t>
  </si>
  <si>
    <t>Раздел 2.6.3 строка 02 графа 10 &gt;= Раздел 2.6.3 строка 08 графа 10</t>
  </si>
  <si>
    <t>Раздел 2.6.3 строка 02 графа 11 &gt;= Раздел 2.6.3 строка 08 графа 11</t>
  </si>
  <si>
    <t>Раздел 2.6.3 строка 02 графа 12 &gt;= Раздел 2.6.3 строка 08 графа 12</t>
  </si>
  <si>
    <t>Раздел 2.6.3 строка 02 графа 13 &gt;= Раздел 2.6.3 строка 08 графа 13</t>
  </si>
  <si>
    <t>Раздел 2.6.3 строка 02 графа 14 &gt;= Раздел 2.6.3 строка 08 графа 14</t>
  </si>
  <si>
    <t>Раздел 2.6.3 строка 02 графа 15 &gt;= Раздел 2.6.3 строка 08 графа 15</t>
  </si>
  <si>
    <t>Раздел 2.6.3 строка 02 графа 16 &gt;= Раздел 2.6.3 строка 08 графа 16</t>
  </si>
  <si>
    <t>Раздел 2.6.3 строка 02 графа 17 &gt;= Раздел 2.6.3 строка 08 графа 17</t>
  </si>
  <si>
    <t>Раздел 2.6.4 строка 16 графа 16 &gt;= Раздел 2.6.4 строка 17 графа 16</t>
  </si>
  <si>
    <t>Раздел 3.5 строка 35 графа 06 &gt;= Раздел 3.5 строка 35 графа 07</t>
  </si>
  <si>
    <t>Раздел 2.6.1 строка 02 графа 14 &gt;= Раздел 2.6.1 строка 03 графа 14</t>
  </si>
  <si>
    <t>Раздел 2.6.1 строка 02 графа 15 &gt;= Раздел 2.6.1 строка 03 графа 15</t>
  </si>
  <si>
    <t>Раздел 2.6.1 строка 02 графа 16 &gt;= Раздел 2.6.1 строка 03 графа 16</t>
  </si>
  <si>
    <t>Раздел 2.6.1 строка 02 графа 17 &gt;= Раздел 2.6.1 строка 03 графа 17</t>
  </si>
  <si>
    <t>Раздел 2.6.1 строка 02 графа 18 &gt;= Раздел 2.6.1 строка 03 графа 18</t>
  </si>
  <si>
    <t>Раздел 2.6.1 строка 02 графа 19 &gt;= Раздел 2.6.1 строка 03 графа 19</t>
  </si>
  <si>
    <t>Раздел 2.6.1 строка 02 графа 20 &gt;= Раздел 2.6.1 строка 03 графа 20</t>
  </si>
  <si>
    <t>Раздел 2.6.1 строка 02 графа 21 &gt;= Раздел 2.6.1 строка 03 графа 21</t>
  </si>
  <si>
    <t>Раздел 2.6.1 строка 02 графа 22 &gt;= Раздел 2.6.1 строка 03 графа 22</t>
  </si>
  <si>
    <t>Раздел 2.6.1 строка 02 графа 23 &gt;= Раздел 2.6.1 строка 03 графа 23</t>
  </si>
  <si>
    <t>Раздел 2.6.1 строка 02 графа 24 &gt;= Раздел 2.6.1 строка 03 графа 24</t>
  </si>
  <si>
    <t>Раздел 2.6.1 строка 02 графа 03 &gt;= Раздел 2.6.1 строка 06 графа 03</t>
  </si>
  <si>
    <t>Раздел 2.6.1 строка 02 графа 04 &gt;= Раздел 2.6.1 строка 06 графа 04</t>
  </si>
  <si>
    <t>Раздел 2.6.1 строка 02 графа 05 &gt;= Раздел 2.6.1 строка 06 графа 05</t>
  </si>
  <si>
    <t>Раздел 2.6.1 строка 02 графа 06 &gt;= Раздел 2.6.1 строка 06 графа 06</t>
  </si>
  <si>
    <t>Раздел 2.6.2 строка 02 графа 09 &gt;= Раздел 2.6.2 строка 08 графа 09</t>
  </si>
  <si>
    <t>Раздел 2.6.2 строка 02 графа 10 &gt;= Раздел 2.6.2 строка 08 графа 10</t>
  </si>
  <si>
    <t>Раздел 2.6.2 строка 02 графа 11 &gt;= Раздел 2.6.2 строка 08 графа 11</t>
  </si>
  <si>
    <t>Раздел 2.6.2 строка 02 графа 12 &gt;= Раздел 2.6.2 строка 08 графа 12</t>
  </si>
  <si>
    <t>Раздел 2.6.2 строка 02 графа 13 &gt;= Раздел 2.6.2 строка 08 графа 13</t>
  </si>
  <si>
    <t>Раздел 2.6.2 строка 02 графа 14 &gt;= Раздел 2.6.2 строка 08 графа 14</t>
  </si>
  <si>
    <t>Раздел 2.6.2 строка 02 графа 15 &gt;= Раздел 2.6.2 строка 08 графа 15</t>
  </si>
  <si>
    <t>Раздел 2.1.2.1 строка 32 графа 39 &gt;= Раздел 2.1.2.1 строка 33 графа 39</t>
  </si>
  <si>
    <t>Раздел 2.1.2.1 строка 32 графа 40 &gt;= Раздел 2.1.2.1 строка 33 графа 40</t>
  </si>
  <si>
    <t>Раздел 2.1.2.1 строка 32 графа 41 &gt;= Раздел 2.1.2.1 строка 33 графа 41</t>
  </si>
  <si>
    <t>Раздел 2.1.2.1 строка 32 графа 42 &gt;= Раздел 2.1.2.1 строка 33 графа 42</t>
  </si>
  <si>
    <t>Раздел 2.1.2.1 строка 32 графа 43 &gt;= Раздел 2.1.2.1 строка 33 графа 43</t>
  </si>
  <si>
    <t>Раздел 2.1.2.1 строка 32 графа 44 &gt;= Раздел 2.1.2.1 строка 33 графа 44</t>
  </si>
  <si>
    <t>Раздел 2.1.2.1 строка 32 графа 45 &gt;= Раздел 2.1.2.1 строка 33 графа 45</t>
  </si>
  <si>
    <t>Раздел 2.1.2.1 строка 32 графа 46 &gt;= Раздел 2.1.2.1 строка 33 графа 46</t>
  </si>
  <si>
    <t>Раздел 2.1.2.1 строка 32 графа 47 &gt;= Раздел 2.1.2.1 строка 33 графа 47</t>
  </si>
  <si>
    <t>Раздел 2.1.2.1 строка 24 графа 04 &gt;= Раздел 2.1.2.1 строка 30 графа 04</t>
  </si>
  <si>
    <t>Раздел 2.1.2.1 строка 24 графа 05 &gt;= Раздел 2.1.2.1 строка 30 графа 05</t>
  </si>
  <si>
    <t>Раздел 2.1.2.1 строка 24 графа 06 &gt;= Раздел 2.1.2.1 строка 30 графа 06</t>
  </si>
  <si>
    <t>Раздел 2.1.2.1 строка 24 графа 07 &gt;= Раздел 2.1.2.1 строка 30 графа 07</t>
  </si>
  <si>
    <t>Раздел 2.1.2.1 строка 24 графа 08 &gt;= Раздел 2.1.2.1 строка 30 графа 08</t>
  </si>
  <si>
    <t>Раздел 2.1.2.1 строка 24 графа 09 &gt;= Раздел 2.1.2.1 строка 30 графа 09</t>
  </si>
  <si>
    <t>Раздел 2.1.2.1 строка 24 графа 10 &gt;= Раздел 2.1.2.1 строка 30 графа 10</t>
  </si>
  <si>
    <t>Раздел 2.1.2.1 строка 24 графа 11 &gt;= Раздел 2.1.2.1 строка 30 графа 11</t>
  </si>
  <si>
    <t>Раздел 2.1.2.1 строка 24 графа 12 &gt;= Раздел 2.1.2.1 строка 30 графа 12</t>
  </si>
  <si>
    <t>Раздел 2.1.2.1 строка 24 графа 13 &gt;= Раздел 2.1.2.1 строка 30 графа 13</t>
  </si>
  <si>
    <t>Раздел 2.1.2.1 строка 24 графа 14 &gt;= Раздел 2.1.2.1 строка 30 графа 14</t>
  </si>
  <si>
    <t>Раздел 2.1.2.1 строка 24 графа 15 &gt;= Раздел 2.1.2.1 строка 30 графа 15</t>
  </si>
  <si>
    <t>Раздел 2.1.2.1 строка 24 графа 16 &gt;= Раздел 2.1.2.1 строка 30 графа 16</t>
  </si>
  <si>
    <t>Раздел 2.1.2.1 строка 24 графа 17 &gt;= Раздел 2.1.2.1 строка 30 графа 17</t>
  </si>
  <si>
    <t>Раздел 2.1.2.1 строка 24 графа 18 &gt;= Раздел 2.1.2.1 строка 30 графа 18</t>
  </si>
  <si>
    <t>Раздел 2.1.2.1 строка 24 графа 19 &gt;= Раздел 2.1.2.1 строка 30 графа 19</t>
  </si>
  <si>
    <t>Раздел 2.1.2.1 строка 24 графа 20 &gt;= Раздел 2.1.2.1 строка 30 графа 20</t>
  </si>
  <si>
    <t>Раздел 2.1.2.1 строка 24 графа 21 &gt;= Раздел 2.1.2.1 строка 30 графа 21</t>
  </si>
  <si>
    <t>Раздел 2.1.2.1 строка 24 графа 22 &gt;= Раздел 2.1.2.1 строка 30 графа 22</t>
  </si>
  <si>
    <t>Раздел 2.1.2.1 строка 24 графа 23 &gt;= Раздел 2.1.2.1 строка 30 графа 23</t>
  </si>
  <si>
    <t>Раздел 2.1.2.1 строка 24 графа 24 &gt;= Раздел 2.1.2.1 строка 30 графа 24</t>
  </si>
  <si>
    <t>Раздел 2.1.2.1 строка 24 графа 25 &gt;= Раздел 2.1.2.1 строка 30 графа 25</t>
  </si>
  <si>
    <t>Раздел 2.1.2.1 строка 24 графа 26 &gt;= Раздел 2.1.2.1 строка 30 графа 26</t>
  </si>
  <si>
    <t>Раздел 2.1.2.1 строка 24 графа 27 &gt;= Раздел 2.1.2.1 строка 30 графа 27</t>
  </si>
  <si>
    <t>Раздел 2.1.2.1 строка 24 графа 28 &gt;= Раздел 2.1.2.1 строка 30 графа 28</t>
  </si>
  <si>
    <t>Раздел 2.1.2.1 строка 24 графа 29 &gt;= Раздел 2.1.2.1 строка 30 графа 29</t>
  </si>
  <si>
    <t>Раздел 2.6.3 строка 17 графа 13 &gt;= Раздел 2.6.3 строка 17 сумма граф 14 + 15</t>
  </si>
  <si>
    <t>Раздел 2.6.3 строка 18 графа 13 &gt;= Раздел 2.6.3 строка 18 сумма граф 14 + 15</t>
  </si>
  <si>
    <t>Раздел 2.6.3 строка 19 графа 13 &gt;= Раздел 2.6.3 строка 19 сумма граф 14 + 15</t>
  </si>
  <si>
    <t>Раздел 2.6.3 строка 20 графа 13 &gt;= Раздел 2.6.3 строка 20 сумма граф 14 + 15</t>
  </si>
  <si>
    <t>Раздел 2.6.3 строка 21 графа 13 &gt;= Раздел 2.6.3 строка 21 сумма граф 14 + 15</t>
  </si>
  <si>
    <t>Раздел 2.6.3 строка 22 графа 13 &gt;= Раздел 2.6.3 строка 22 сумма граф 14 + 15</t>
  </si>
  <si>
    <t>Раздел 2.6.3 строка 01 графа 19 &gt;= Раздел 2.6.3 строка 01 сумма граф 21 + 22 + 23 + 24</t>
  </si>
  <si>
    <t>Раздел 2.6.3 строка 02 графа 19 &gt;= Раздел 2.6.3 строка 02 сумма граф 21 + 22 + 23 + 24</t>
  </si>
  <si>
    <t>Раздел 2.6.3 строка 03 графа 19 &gt;= Раздел 2.6.3 строка 03 сумма граф 21 + 22 + 23 + 24</t>
  </si>
  <si>
    <t>Раздел 2.6.3 строка 04 графа 19 &gt;= Раздел 2.6.3 строка 04 сумма граф 21 + 22 + 23 + 24</t>
  </si>
  <si>
    <t>Раздел 2.6.3 строка 05 графа 19 &gt;= Раздел 2.6.3 строка 05 сумма граф 21 + 22 + 23 + 24</t>
  </si>
  <si>
    <t>Раздел 2.6.3 строка 06 графа 19 &gt;= Раздел 2.6.3 строка 06 сумма граф 21 + 22 + 23 + 24</t>
  </si>
  <si>
    <t>Раздел 2.1.2.1 строка 24 графа 42 &gt;= Раздел 2.1.2.1 строка 30 графа 42</t>
  </si>
  <si>
    <t>Раздел 2.1.2.1 строка 24 графа 43 &gt;= Раздел 2.1.2.1 строка 30 графа 43</t>
  </si>
  <si>
    <t>Раздел 2.6.3 строка 09 графа 19 &gt;= Раздел 2.6.3 строка 09 сумма граф 21 + 22 + 23 + 24</t>
  </si>
  <si>
    <t>Раздел 2.6.3 строка 10 графа 19 &gt;= Раздел 2.6.3 строка 10 сумма граф 21 + 22 + 23 + 24</t>
  </si>
  <si>
    <t>Раздел 2.6.3 строка 11 графа 19 &gt;= Раздел 2.6.3 строка 11 сумма граф 21 + 22 + 23 + 24</t>
  </si>
  <si>
    <t>Раздел 2.6.3 строка 12 графа 19 &gt;= Раздел 2.6.3 строка 12 сумма граф 21 + 22 + 23 + 24</t>
  </si>
  <si>
    <t>Раздел 2.6.3 строка 13 графа 19 &gt;= Раздел 2.6.3 строка 13 сумма граф 21 + 22 + 23 + 24</t>
  </si>
  <si>
    <t>Раздел 2.6.3 строка 14 графа 19 &gt;= Раздел 2.6.3 строка 14 сумма граф 21 + 22 + 23 + 24</t>
  </si>
  <si>
    <t>Раздел 2.6.3 строка 15 графа 19 &gt;= Раздел 2.6.3 строка 15 сумма граф 21 + 22 + 23 + 24</t>
  </si>
  <si>
    <t>Раздел 2.6.3 строка 16 графа 19 &gt;= Раздел 2.6.3 строка 16 сумма граф 21 + 22 + 23 + 24</t>
  </si>
  <si>
    <t>Раздел 2.6.3 строка 17 графа 19 &gt;= Раздел 2.6.3 строка 17 сумма граф 21 + 22 + 23 + 24</t>
  </si>
  <si>
    <t>Раздел 2.6.3 строка 18 графа 19 &gt;= Раздел 2.6.3 строка 18 сумма граф 21 + 22 + 23 + 24</t>
  </si>
  <si>
    <t>Раздел 2.6.1 строка 10 графа 13 &gt;= Раздел 2.6.1 строка 13 графа 13</t>
  </si>
  <si>
    <t>Раздел 2.6.1 строка 10 графа 14 &gt;= Раздел 2.6.1 строка 13 графа 14</t>
  </si>
  <si>
    <t>Раздел 2.6.1 строка 10 графа 15 &gt;= Раздел 2.6.1 строка 13 графа 15</t>
  </si>
  <si>
    <t>Раздел 2.6.1 строка 10 графа 16 &gt;= Раздел 2.6.1 строка 13 графа 16</t>
  </si>
  <si>
    <t>Раздел 2.6.1 строка 10 графа 17 &gt;= Раздел 2.6.1 строка 13 графа 17</t>
  </si>
  <si>
    <t>Раздел 3.5 строка 09 графа 03 = Раздел 3.5 строка 09 сумма граф 04 + 06 + 08 + 10 + 12 + 14 + 16 + 18 + 20 + 22</t>
  </si>
  <si>
    <t>Раздел 3.5 строка 10 графа 03 = Раздел 3.5 строка 10 сумма граф 04 + 06 + 08 + 10 + 12 + 14 + 16 + 18 + 20 + 22</t>
  </si>
  <si>
    <t>Раздел 3.5 строка 11 графа 03 = Раздел 3.5 строка 11 сумма граф 04 + 06 + 08 + 10 + 12 + 14 + 16 + 18 + 20 + 22</t>
  </si>
  <si>
    <t>Раздел 3.5 строка 12 графа 03 = Раздел 3.5 строка 12 сумма граф 04 + 06 + 08 + 10 + 12 + 14 + 16 + 18 + 20 + 22</t>
  </si>
  <si>
    <t>Раздел 3.5 строка 13 графа 03 = Раздел 3.5 строка 13 сумма граф 04 + 06 + 08 + 10 + 12 + 14 + 16 + 18 + 20 + 22</t>
  </si>
  <si>
    <t>Раздел 3.5 строка 14 графа 03 = Раздел 3.5 строка 14 сумма граф 04 + 06 + 08 + 10 + 12 + 14 + 16 + 18 + 20 + 22</t>
  </si>
  <si>
    <t>Раздел 3.5 строка 15 графа 03 = Раздел 3.5 строка 15 сумма граф 04 + 06 + 08 + 10 + 12 + 14 + 16 + 18 + 20 + 22</t>
  </si>
  <si>
    <t>Раздел 3.5 строка 16 графа 03 = Раздел 3.5 строка 16 сумма граф 04 + 06 + 08 + 10 + 12 + 14 + 16 + 18 + 20 + 22</t>
  </si>
  <si>
    <t>Раздел 3.5 строка 17 графа 03 = Раздел 3.5 строка 17 сумма граф 04 + 06 + 08 + 10 + 12 + 14 + 16 + 18 + 20 + 22</t>
  </si>
  <si>
    <t>Раздел 2.6.1 строка 10 графа 12 &gt;= Раздел 2.6.1 строка 14 графа 12</t>
  </si>
  <si>
    <t>Раздел 2.6.1 строка 10 графа 13 &gt;= Раздел 2.6.1 строка 14 графа 13</t>
  </si>
  <si>
    <t>Раздел 2.6.1 строка 10 графа 14 &gt;= Раздел 2.6.1 строка 14 графа 14</t>
  </si>
  <si>
    <t>Раздел 2.6.1 строка 10 графа 15 &gt;= Раздел 2.6.1 строка 14 графа 15</t>
  </si>
  <si>
    <t>Раздел 2.6.1 строка 10 графа 16 &gt;= Раздел 2.6.1 строка 14 графа 16</t>
  </si>
  <si>
    <t>Раздел 2.6.1 строка 10 графа 17 &gt;= Раздел 2.6.1 строка 14 графа 17</t>
  </si>
  <si>
    <t>Раздел 2.6.3 строка 19 графа 20 &gt;= Раздел 2.6.3 строка 19 сумма граф 21 + 22</t>
  </si>
  <si>
    <t>Раздел 2.6.3 строка 20 графа 20 &gt;= Раздел 2.6.3 строка 20 сумма граф 21 + 22</t>
  </si>
  <si>
    <t>Раздел 2.6.1 строка 10 графа 19 &gt;= Раздел 2.6.1 строка 14 графа 19</t>
  </si>
  <si>
    <t>Раздел 2.6.1 строка 10 графа 20 &gt;= Раздел 2.6.1 строка 14 графа 20</t>
  </si>
  <si>
    <t>Раздел 2.6.1 строка 10 графа 21 &gt;= Раздел 2.6.1 строка 14 графа 21</t>
  </si>
  <si>
    <t>Раздел 2.6.1 строка 10 графа 22 &gt;= Раздел 2.6.1 строка 14 графа 22</t>
  </si>
  <si>
    <t>Раздел 2.6.1 строка 10 графа 23 &gt;= Раздел 2.6.1 строка 14 графа 23</t>
  </si>
  <si>
    <t>Раздел 2.6.1 строка 10 графа 24 &gt;= Раздел 2.6.1 строка 14 графа 24</t>
  </si>
  <si>
    <t>Раздел 2.6.1 строка 10 графа 03 &gt;= Раздел 2.6.1 строка 15 графа 03</t>
  </si>
  <si>
    <t>Раздел 2.6.1 строка 10 графа 04 &gt;= Раздел 2.6.1 строка 15 графа 04</t>
  </si>
  <si>
    <t>Раздел 2.6.1 строка 10 графа 05 &gt;= Раздел 2.6.1 строка 15 графа 05</t>
  </si>
  <si>
    <t>Раздел 2.6.1 строка 10 графа 06 &gt;= Раздел 2.6.1 строка 15 графа 06</t>
  </si>
  <si>
    <t>Раздел 2.6.1 строка 10 графа 07 &gt;= Раздел 2.6.1 строка 15 графа 07</t>
  </si>
  <si>
    <t>Раздел 2.6.1 строка 10 графа 08 &gt;= Раздел 2.6.1 строка 15 графа 08</t>
  </si>
  <si>
    <t>Раздел 2.6.1 строка 10 графа 09 &gt;= Раздел 2.6.1 строка 15 графа 09</t>
  </si>
  <si>
    <t>Раздел 2.6.1 строка 10 графа 10 &gt;= Раздел 2.6.1 строка 15 графа 10</t>
  </si>
  <si>
    <t>Раздел 2.6.1 строка 10 графа 11 &gt;= Раздел 2.6.1 строка 15 графа 11</t>
  </si>
  <si>
    <t>Раздел 2.6.1 строка 10 графа 12 &gt;= Раздел 2.6.1 строка 15 графа 12</t>
  </si>
  <si>
    <t>Раздел 2.6.1 строка 10 графа 13 &gt;= Раздел 2.6.1 строка 15 графа 13</t>
  </si>
  <si>
    <t>Раздел 2.6.1 строка 10 графа 14 &gt;= Раздел 2.6.1 строка 15 графа 14</t>
  </si>
  <si>
    <t>Раздел 2.6.3 строка 02 графа 11 &gt;= Раздел 2.6.3 строка 03 графа 11</t>
  </si>
  <si>
    <t>Раздел 2.6.3 строка 02 графа 12 &gt;= Раздел 2.6.3 строка 03 графа 12</t>
  </si>
  <si>
    <t>Раздел 2.6.3 строка 02 графа 13 &gt;= Раздел 2.6.3 строка 03 графа 13</t>
  </si>
  <si>
    <t>Раздел 2.6.3 строка 02 графа 14 &gt;= Раздел 2.6.3 строка 03 графа 14</t>
  </si>
  <si>
    <t>Раздел 2.6.3 строка 02 графа 15 &gt;= Раздел 2.6.3 строка 03 графа 15</t>
  </si>
  <si>
    <t>Раздел 2.6.3 строка 02 графа 16 &gt;= Раздел 2.6.3 строка 03 графа 16</t>
  </si>
  <si>
    <t>Раздел 2.6.3 строка 02 графа 17 &gt;= Раздел 2.6.3 строка 03 графа 17</t>
  </si>
  <si>
    <t>Раздел 2.6.3 строка 02 графа 18 &gt;= Раздел 2.6.3 строка 03 графа 18</t>
  </si>
  <si>
    <t>Раздел 2.6.3 строка 02 графа 19 &gt;= Раздел 2.6.3 строка 03 графа 19</t>
  </si>
  <si>
    <t>Раздел 2.6.3 строка 02 графа 20 &gt;= Раздел 2.6.3 строка 03 графа 20</t>
  </si>
  <si>
    <t>Раздел 2.6.3 строка 02 графа 21 &gt;= Раздел 2.6.3 строка 03 графа 21</t>
  </si>
  <si>
    <t>Раздел 2.6.3 строка 02 графа 22 &gt;= Раздел 2.6.3 строка 03 графа 22</t>
  </si>
  <si>
    <t>Раздел 2.6.3 строка 02 графа 23 &gt;= Раздел 2.6.3 строка 03 графа 23</t>
  </si>
  <si>
    <t>Раздел 2.6.3 строка 02 графа 24 &gt;= Раздел 2.6.3 строка 03 графа 24</t>
  </si>
  <si>
    <t>Раздел 2.6.3 строка 02 графа 03 &gt;= Раздел 2.6.3 строка 06 графа 03</t>
  </si>
  <si>
    <t>Раздел 2.3.2 строка 06 графа 03 &gt;= Раздел 2.3.2 строка 06 сумма граф 05 + 06 + 07 + 08</t>
  </si>
  <si>
    <t>Раздел 2.3.2 строка 07 графа 03 &gt;= Раздел 2.3.2 строка 07 сумма граф 05 + 06 + 07 + 08</t>
  </si>
  <si>
    <t>Раздел 2.3.2 строка 08 графа 03 &gt;= Раздел 2.3.2 строка 08 сумма граф 05 + 06 + 07 + 08</t>
  </si>
  <si>
    <t>Раздел 2.3.2 строка 09 графа 03 &gt;= Раздел 2.3.2 строка 09 сумма граф 05 + 06 + 07 + 08</t>
  </si>
  <si>
    <t>Раздел 2.3.2 строка 01 графа 04 &gt;= Раздел 2.3.2 строка 01 сумма граф 05 + 06</t>
  </si>
  <si>
    <t>Раздел 2.3.2 строка 02 графа 04 &gt;= Раздел 2.3.2 строка 02 сумма граф 05 + 06</t>
  </si>
  <si>
    <t>Раздел 3.5 строка 29 графа 03 &gt;= Раздел 3.5 сумма строк 30 + 31 + 32 графа 03</t>
  </si>
  <si>
    <t>Раздел 3.5 строка 29 графа 04 &gt;= Раздел 3.5 сумма строк 30 + 31 + 32 графа 04</t>
  </si>
  <si>
    <t>Раздел 3.5 строка 29 графа 05 &gt;= Раздел 3.5 сумма строк 30 + 31 + 32 графа 05</t>
  </si>
  <si>
    <t>Раздел 3.5 строка 29 графа 06 &gt;= Раздел 3.5 сумма строк 30 + 31 + 32 графа 06</t>
  </si>
  <si>
    <t>Раздел 3.5 строка 29 графа 07 &gt;= Раздел 3.5 сумма строк 30 + 31 + 32 графа 07</t>
  </si>
  <si>
    <t>Раздел 3.5 строка 29 графа 08 &gt;= Раздел 3.5 сумма строк 30 + 31 + 32 графа 08</t>
  </si>
  <si>
    <t>Раздел 3.5 строка 29 графа 09 &gt;= Раздел 3.5 сумма строк 30 + 31 + 32 графа 09</t>
  </si>
  <si>
    <t>Раздел 3.5 строка 29 графа 10 &gt;= Раздел 3.5 сумма строк 30 + 31 + 32 графа 10</t>
  </si>
  <si>
    <t>Раздел 2.6.3 строка 19 графа 18 &gt;= Раздел 2.6.3 строка 20 графа 18</t>
  </si>
  <si>
    <t>Раздел 2.6.3 строка 19 графа 19 &gt;= Раздел 2.6.3 строка 20 графа 19</t>
  </si>
  <si>
    <t>Раздел 2.6.3 строка 19 графа 20 &gt;= Раздел 2.6.3 строка 20 графа 20</t>
  </si>
  <si>
    <t>Раздел 2.6.3 строка 19 графа 21 &gt;= Раздел 2.6.3 строка 20 графа 21</t>
  </si>
  <si>
    <t>Раздел 2.6.3 строка 19 графа 22 &gt;= Раздел 2.6.3 строка 20 графа 22</t>
  </si>
  <si>
    <t>Раздел 2.6.3 строка 19 графа 23 &gt;= Раздел 2.6.3 строка 20 графа 23</t>
  </si>
  <si>
    <t>Раздел 2.6.3 строка 19 графа 24 &gt;= Раздел 2.6.3 строка 20 графа 24</t>
  </si>
  <si>
    <t>Раздел 2.6.3 строка 01 графа 03 &gt;= Раздел 2.6.3 строка 01 сумма граф 05 + 06 + 07 + 08</t>
  </si>
  <si>
    <t>Раздел 2.6.3 строка 02 графа 03 &gt;= Раздел 2.6.3 строка 02 сумма граф 05 + 06 + 07 + 08</t>
  </si>
  <si>
    <t>Раздел 2.6.4 строка 02 графа 18 &gt;= Раздел 2.6.4 строка 07 графа 18</t>
  </si>
  <si>
    <t>Раздел 2.6.4 строка 02 графа 19 &gt;= Раздел 2.6.4 строка 07 графа 19</t>
  </si>
  <si>
    <t>Раздел 2.6.4 строка 02 графа 20 &gt;= Раздел 2.6.4 строка 07 графа 20</t>
  </si>
  <si>
    <t>Раздел 2.6.4 строка 02 графа 21 &gt;= Раздел 2.6.4 строка 07 графа 21</t>
  </si>
  <si>
    <t>Раздел 2.6.2 строка 08 графа 19 &gt;= Раздел 2.6.2 строка 08 сумма граф 21 + 22 + 23 + 24</t>
  </si>
  <si>
    <t>Раздел 2.6.2 строка 09 графа 19 &gt;= Раздел 2.6.2 строка 09 сумма граф 21 + 22 + 23 + 24</t>
  </si>
  <si>
    <t>Раздел 2.6.2 строка 10 графа 19 &gt;= Раздел 2.6.2 строка 10 сумма граф 21 + 22 + 23 + 24</t>
  </si>
  <si>
    <t>Раздел 2.6.2 строка 11 графа 19 &gt;= Раздел 2.6.2 строка 11 сумма граф 21 + 22 + 23 + 24</t>
  </si>
  <si>
    <t>Раздел 2.6.2 строка 12 графа 19 &gt;= Раздел 2.6.2 строка 12 сумма граф 21 + 22 + 23 + 24</t>
  </si>
  <si>
    <t>Раздел 2.6.2 строка 13 графа 19 &gt;= Раздел 2.6.2 строка 13 сумма граф 21 + 22 + 23 + 24</t>
  </si>
  <si>
    <t>Раздел 2.6.2 строка 14 графа 19 &gt;= Раздел 2.6.2 строка 14 сумма граф 21 + 22 + 23 + 24</t>
  </si>
  <si>
    <t>Раздел 2.6.2 строка 15 графа 19 &gt;= Раздел 2.6.2 строка 15 сумма граф 21 + 22 + 23 + 24</t>
  </si>
  <si>
    <t>Раздел 2.6.2 строка 16 графа 19 &gt;= Раздел 2.6.2 строка 16 сумма граф 21 + 22 + 23 + 24</t>
  </si>
  <si>
    <t>Раздел 2.6.2 строка 17 графа 19 &gt;= Раздел 2.6.2 строка 17 сумма граф 21 + 22 + 23 + 24</t>
  </si>
  <si>
    <t>Раздел 2.6.2 строка 18 графа 19 &gt;= Раздел 2.6.2 строка 18 сумма граф 21 + 22 + 23 + 24</t>
  </si>
  <si>
    <t>Раздел 2.6.2 строка 19 графа 19 &gt;= Раздел 2.6.2 строка 19 сумма граф 21 + 22 + 23 + 24</t>
  </si>
  <si>
    <t>Раздел 2.6.2 строка 20 графа 19 &gt;= Раздел 2.6.2 строка 20 сумма граф 21 + 22 + 23 + 24</t>
  </si>
  <si>
    <t>Раздел 2.6.2 строка 21 графа 19 &gt;= Раздел 2.6.2 строка 21 сумма граф 21 + 22 + 23 + 24</t>
  </si>
  <si>
    <t>Раздел 2.6.2 строка 22 графа 19 &gt;= Раздел 2.6.2 строка 22 сумма граф 21 + 22 + 23 + 24</t>
  </si>
  <si>
    <t>Раздел 2.6.2 строка 01 графа 20 &gt;= Раздел 2.6.2 строка 01 сумма граф 21 + 22</t>
  </si>
  <si>
    <t>Раздел 2.6.2 строка 02 графа 20 &gt;= Раздел 2.6.2 строка 02 сумма граф 21 + 22</t>
  </si>
  <si>
    <t>Раздел 2.6.2 строка 03 графа 20 &gt;= Раздел 2.6.2 строка 03 сумма граф 21 + 22</t>
  </si>
  <si>
    <t>Раздел 2.6.2 строка 04 графа 20 &gt;= Раздел 2.6.2 строка 04 сумма граф 21 + 22</t>
  </si>
  <si>
    <t>Раздел 2.6.2 строка 05 графа 20 &gt;= Раздел 2.6.2 строка 05 сумма граф 21 + 22</t>
  </si>
  <si>
    <t>Раздел 2.6.2 строка 06 графа 20 &gt;= Раздел 2.6.2 строка 06 сумма граф 21 + 22</t>
  </si>
  <si>
    <t>Раздел 2.6.2 строка 07 графа 20 &gt;= Раздел 2.6.2 строка 07 сумма граф 21 + 22</t>
  </si>
  <si>
    <t>Раздел 2.6.2 строка 08 графа 20 &gt;= Раздел 2.6.2 строка 08 сумма граф 21 + 22</t>
  </si>
  <si>
    <t>Раздел 2.6.2 строка 09 графа 20 &gt;= Раздел 2.6.2 строка 09 сумма граф 21 + 22</t>
  </si>
  <si>
    <t>Раздел 2.6.2 строка 10 графа 20 &gt;= Раздел 2.6.2 строка 10 сумма граф 21 + 22</t>
  </si>
  <si>
    <t>Раздел 2.6.2 строка 11 графа 20 &gt;= Раздел 2.6.2 строка 11 сумма граф 21 + 22</t>
  </si>
  <si>
    <t>Раздел 2.6.2 строка 12 графа 20 &gt;= Раздел 2.6.2 строка 12 сумма граф 21 + 22</t>
  </si>
  <si>
    <t>Раздел 2.6.2 строка 13 графа 20 &gt;= Раздел 2.6.2 строка 13 сумма граф 21 + 22</t>
  </si>
  <si>
    <t>Раздел 2.6.2 строка 14 графа 20 &gt;= Раздел 2.6.2 строка 14 сумма граф 21 + 22</t>
  </si>
  <si>
    <t>Раздел 2.6.2 строка 15 графа 20 &gt;= Раздел 2.6.2 строка 15 сумма граф 21 + 22</t>
  </si>
  <si>
    <t>Раздел 2.6.2 строка 16 графа 20 &gt;= Раздел 2.6.2 строка 16 сумма граф 21 + 22</t>
  </si>
  <si>
    <t>Раздел 2.6.2 строка 17 графа 20 &gt;= Раздел 2.6.2 строка 17 сумма граф 21 + 22</t>
  </si>
  <si>
    <t>Раздел 2.6.2 строка 18 графа 20 &gt;= Раздел 2.6.2 строка 18 сумма граф 21 + 22</t>
  </si>
  <si>
    <t>Раздел 2.6.2 строка 19 графа 20 &gt;= Раздел 2.6.2 строка 19 сумма граф 21 + 22</t>
  </si>
  <si>
    <t>Раздел 2.6.2 строка 20 графа 20 &gt;= Раздел 2.6.2 строка 20 сумма граф 21 + 22</t>
  </si>
  <si>
    <t>Раздел 2.6.2 строка 21 графа 20 &gt;= Раздел 2.6.2 строка 21 сумма граф 21 + 22</t>
  </si>
  <si>
    <t>Раздел 2.6.2 строка 22 графа 20 &gt;= Раздел 2.6.2 строка 22 сумма граф 21 + 22</t>
  </si>
  <si>
    <t>Раздел 2.6.3 строка 02 графа 03 &gt;= Раздел 2.6.3 строка 03 графа 03</t>
  </si>
  <si>
    <t>Раздел 2.6.3 строка 02 графа 04 &gt;= Раздел 2.6.3 строка 03 графа 04</t>
  </si>
  <si>
    <t>Раздел 2.1.2.1 строка 24 графа 15 &gt;= Раздел 2.1.2.1 сумма строк 28 + 29 +30 + 31 графа 15</t>
  </si>
  <si>
    <t>Раздел 2.1.2.1 строка 24 графа 16 &gt;= Раздел 2.1.2.1 сумма строк 28 + 29 +30 + 31 графа 16</t>
  </si>
  <si>
    <t>Раздел 2.1.2.1 строка 24 графа 17 &gt;= Раздел 2.1.2.1 сумма строк 28 + 29 +30 + 31 графа 17</t>
  </si>
  <si>
    <t>Раздел 2.1.2.1 строка 24 графа 18 &gt;= Раздел 2.1.2.1 сумма строк 28 + 29 +30 + 31 графа 18</t>
  </si>
  <si>
    <t>Раздел 2.1.2.1 строка 24 графа 19 &gt;= Раздел 2.1.2.1 сумма строк 28 + 29 +30 + 31 графа 19</t>
  </si>
  <si>
    <t>Раздел 2.1.2.1 строка 24 графа 20 &gt;= Раздел 2.1.2.1 сумма строк 28 + 29 +30 + 31 графа 20</t>
  </si>
  <si>
    <t>Раздел 2.1.2.1 строка 24 графа 21 &gt;= Раздел 2.1.2.1 сумма строк 28 + 29 +30 + 31 графа 21</t>
  </si>
  <si>
    <t>Раздел 2.1.2.1 строка 24 графа 22 &gt;= Раздел 2.1.2.1 сумма строк 28 + 29 +30 + 31 графа 22</t>
  </si>
  <si>
    <t>Раздел 2.1.2.1 строка 24 графа 23 &gt;= Раздел 2.1.2.1 сумма строк 28 + 29 +30 + 31 графа 23</t>
  </si>
  <si>
    <t>Раздел 2.1.2.1 строка 24 графа 24 &gt;= Раздел 2.1.2.1 сумма строк 28 + 29 +30 + 31 графа 24</t>
  </si>
  <si>
    <t>Раздел 2.1.2.1 строка 24 графа 25 &gt;= Раздел 2.1.2.1 сумма строк 28 + 29 +30 + 31 графа 25</t>
  </si>
  <si>
    <t>Раздел 2.1.2.1 строка 24 графа 26 &gt;= Раздел 2.1.2.1 сумма строк 28 + 29 +30 + 31 графа 26</t>
  </si>
  <si>
    <t>Раздел 2.1.2.1 строка 24 графа 27 &gt;= Раздел 2.1.2.1 сумма строк 28 + 29 +30 + 31 графа 27</t>
  </si>
  <si>
    <t>Раздел 2.1.2.1 строка 24 графа 28 &gt;= Раздел 2.1.2.1 сумма строк 28 + 29 +30 + 31 графа 28</t>
  </si>
  <si>
    <t>Раздел 2.1.2.1 строка 24 графа 29 &gt;= Раздел 2.1.2.1 сумма строк 28 + 29 +30 + 31 графа 29</t>
  </si>
  <si>
    <t>Раздел 2.1.2.1 строка 24 графа 30 &gt;= Раздел 2.1.2.1 сумма строк 28 + 29 +30 + 31 графа 30</t>
  </si>
  <si>
    <t>Раздел 2.1.2.1 строка 24 графа 31 &gt;= Раздел 2.1.2.1 сумма строк 28 + 29 +30 + 31 графа 31</t>
  </si>
  <si>
    <t>Раздел 2.1.2.1 строка 24 графа 32 &gt;= Раздел 2.1.2.1 сумма строк 28 + 29 +30 + 31 графа 32</t>
  </si>
  <si>
    <t>Раздел 2.1.2.1 строка 24 графа 33 &gt;= Раздел 2.1.2.1 сумма строк 28 + 29 +30 + 31 графа 33</t>
  </si>
  <si>
    <t>Раздел 2.1.2.1 строка 24 графа 34 &gt;= Раздел 2.1.2.1 сумма строк 28 + 29 +30 + 31 графа 34</t>
  </si>
  <si>
    <t>Раздел 2.4.2 строка 03 сумма граф 04 + 06 = Раздел 2.1.1.2 строка 09 сумма граф 08 + 09 + 10 + 11 + 12</t>
  </si>
  <si>
    <t>Раздел 2.4.3 строка 03 сумма граф 04 + 06 = Раздел 2.1.1.3 строка 09 сумма граф 08 + 09 + 10 + 11 + 12</t>
  </si>
  <si>
    <t>Раздел 2.4.1 строка 04 сумма граф 04 + 06 = Раздел 2.1.1.1 строка 09 сумма граф 13 + 14 + 15 + 16</t>
  </si>
  <si>
    <t>Раздел 2.4.2 строка 04 сумма граф 04 + 06 = Раздел 2.1.1.2 строка 09 сумма граф 13 + 14 + 15 + 16</t>
  </si>
  <si>
    <t>Раздел 2.4.3 строка 04 сумма граф 04 + 06 = Раздел 2.1.1.3 строка 09 сумма граф 13 + 14 + 15 + 16</t>
  </si>
  <si>
    <t xml:space="preserve">Всего 
обучено за период с 20.09. прошлого года по 19.09. текущего года (сумма гр. 5–10)
</t>
  </si>
  <si>
    <t>Численность обучающихся на начало прошлого учебного года (по состоянию на 20 сентября)</t>
  </si>
  <si>
    <t>Если Раздел 2.12.1 строка 07 графа 03 &gt; 0, То Раздел 2.12.1 строка 07 графа 04 &gt; 0</t>
  </si>
  <si>
    <t>Если Раздел 2.12.1 строка 08 графа 03 &gt; 0, То Раздел 2.12.1 строка 08 графа 04 &gt; 0</t>
  </si>
  <si>
    <t>Раздел 2.6.3 строка 10 графа 09 &gt;= Раздел 2.6.3 строка 15 графа 09</t>
  </si>
  <si>
    <t>Раздел 2.6.3 строка 10 графа 10 &gt;= Раздел 2.6.3 строка 15 графа 10</t>
  </si>
  <si>
    <t>Раздел 2.6.3 строка 10 графа 11 &gt;= Раздел 2.6.3 строка 15 графа 11</t>
  </si>
  <si>
    <t>Раздел 2.6.3 строка 10 графа 12 &gt;= Раздел 2.6.3 строка 15 графа 12</t>
  </si>
  <si>
    <t>Раздел 2.6.3 строка 10 графа 13 &gt;= Раздел 2.6.3 строка 15 графа 13</t>
  </si>
  <si>
    <t>Раздел 2.6.3 строка 10 графа 14 &gt;= Раздел 2.6.3 строка 15 графа 14</t>
  </si>
  <si>
    <t>Раздел 2.2.1 строка 08 графа 03 &gt;= Раздел 2.2.1 строка 08 сумма граф 17 + 18</t>
  </si>
  <si>
    <t>Раздел 2.2.1 строка 09 графа 03 &gt;= Раздел 2.2.1 строка 09 сумма граф 17 + 18</t>
  </si>
  <si>
    <t>Раздел 2.2.1 строка 10 графа 03 &gt;= Раздел 2.2.1 строка 10 сумма граф 17 + 18</t>
  </si>
  <si>
    <t>Раздел 2.2.1 строка 11 графа 03 &gt;= Раздел 2.2.1 строка 11 сумма граф 17 + 18</t>
  </si>
  <si>
    <t>Раздел 2.2.1 строка 12 графа 03 &gt;= Раздел 2.2.1 строка 12 сумма граф 17 + 18</t>
  </si>
  <si>
    <t>Раздел 2.2.1 строка 13 графа 03 &gt;= Раздел 2.2.1 строка 13 сумма граф 17 + 18</t>
  </si>
  <si>
    <t>Раздел 2.2.1 строка 14 графа 03 &gt;= Раздел 2.2.1 строка 14 сумма граф 17 + 18</t>
  </si>
  <si>
    <t>Раздел 2.2.2 строка 01 графа 03 &gt;= Раздел 2.2.2 строка 01 сумма граф 17 + 18</t>
  </si>
  <si>
    <t>Раздел 2.2.2 строка 02 графа 03 &gt;= Раздел 2.2.2 строка 02 сумма граф 17 + 18</t>
  </si>
  <si>
    <t>Раздел 2.2.2 строка 03 графа 03 &gt;= Раздел 2.2.2 строка 03 сумма граф 17 + 18</t>
  </si>
  <si>
    <t>Раздел 2.2.2 строка 07 графа 03 &gt;= Раздел 2.2.2 строка 07 сумма граф 17 + 18</t>
  </si>
  <si>
    <t>Раздел 2.2.2 строка 08 графа 03 &gt;= Раздел 2.2.2 строка 08 сумма граф 17 + 18</t>
  </si>
  <si>
    <t>Раздел 2.6.3 строка 16 графа 03 &gt;= Раздел 2.6.3 строка 17 графа 03</t>
  </si>
  <si>
    <t>Раздел 2.6.3 строка 16 графа 04 &gt;= Раздел 2.6.3 строка 17 графа 04</t>
  </si>
  <si>
    <t>Раздел 2.6.3 строка 16 графа 05 &gt;= Раздел 2.6.3 строка 17 графа 05</t>
  </si>
  <si>
    <t>Раздел 2.6.3 строка 16 графа 06 &gt;= Раздел 2.6.3 строка 17 графа 06</t>
  </si>
  <si>
    <t>Раздел 2.6.3 строка 16 графа 07 &gt;= Раздел 2.6.3 строка 17 графа 07</t>
  </si>
  <si>
    <t>Раздел 2.6.3 строка 16 графа 08 &gt;= Раздел 2.6.3 строка 17 графа 08</t>
  </si>
  <si>
    <t>Раздел 2.6.3 строка 16 графа 09 &gt;= Раздел 2.6.3 строка 17 графа 09</t>
  </si>
  <si>
    <t>Раздел 2.6.3 строка 16 графа 10 &gt;= Раздел 2.6.3 строка 17 графа 10</t>
  </si>
  <si>
    <t>Раздел 2.6.3 строка 16 графа 11 &gt;= Раздел 2.6.3 строка 17 графа 11</t>
  </si>
  <si>
    <t>Раздел 2.6.3 строка 16 графа 12 &gt;= Раздел 2.6.3 строка 17 графа 12</t>
  </si>
  <si>
    <t>Раздел 2.6.3 строка 16 графа 13 &gt;= Раздел 2.6.3 строка 17 графа 13</t>
  </si>
  <si>
    <t>Раздел 2.6.3 строка 16 графа 14 &gt;= Раздел 2.6.3 строка 17 графа 14</t>
  </si>
  <si>
    <t>Раздел 2.6.3 строка 16 графа 15 &gt;= Раздел 2.6.3 строка 17 графа 15</t>
  </si>
  <si>
    <t>Раздел 2.6.3 строка 16 графа 16 &gt;= Раздел 2.6.3 строка 17 графа 16</t>
  </si>
  <si>
    <t>Раздел 2.6.3 строка 16 графа 17 &gt;= Раздел 2.6.3 строка 17 графа 17</t>
  </si>
  <si>
    <t>Раздел 2.6.3 строка 16 графа 18 &gt;= Раздел 2.6.3 строка 17 графа 18</t>
  </si>
  <si>
    <t>Раздел 2.6.3 строка 16 графа 19 &gt;= Раздел 2.6.3 строка 17 графа 19</t>
  </si>
  <si>
    <t>Раздел 2.6.3 строка 16 графа 20 &gt;= Раздел 2.6.3 строка 17 графа 20</t>
  </si>
  <si>
    <t>Раздел 2.6.3 строка 16 графа 21 &gt;= Раздел 2.6.3 строка 17 графа 21</t>
  </si>
  <si>
    <t>Раздел 2.6.3 строка 16 графа 22 &gt;= Раздел 2.6.3 строка 17 графа 22</t>
  </si>
  <si>
    <t>Раздел 2.6.3 строка 16 графа 23 &gt;= Раздел 2.6.3 строка 17 графа 23</t>
  </si>
  <si>
    <t>Раздел 2.6.3 строка 16 графа 24 &gt;= Раздел 2.6.3 строка 17 графа 24</t>
  </si>
  <si>
    <t>Раздел 2.6.3 строка 16 графа 03 &gt;= Раздел 2.6.3 строка 19 графа 03</t>
  </si>
  <si>
    <t>Раздел 2.6.3 строка 16 графа 04 &gt;= Раздел 2.6.3 строка 19 графа 04</t>
  </si>
  <si>
    <t>Раздел 2.6.3 строка 16 графа 05 &gt;= Раздел 2.6.3 строка 19 графа 05</t>
  </si>
  <si>
    <t>Раздел 2.6.3 строка 16 графа 06 &gt;= Раздел 2.6.3 строка 19 графа 06</t>
  </si>
  <si>
    <t>Раздел 2.6.3 строка 16 графа 07 &gt;= Раздел 2.6.3 строка 19 графа 07</t>
  </si>
  <si>
    <t>Раздел 2.6.3 строка 16 графа 08 &gt;= Раздел 2.6.3 строка 19 графа 08</t>
  </si>
  <si>
    <t>Раздел 2.6.3 строка 16 графа 09 &gt;= Раздел 2.6.3 строка 19 графа 09</t>
  </si>
  <si>
    <t>Раздел 2.6.3 строка 16 графа 10 &gt;= Раздел 2.6.3 строка 19 графа 10</t>
  </si>
  <si>
    <t>Раздел 2.6.3 строка 16 графа 11 &gt;= Раздел 2.6.3 строка 19 графа 11</t>
  </si>
  <si>
    <t>Раздел 2.6.3 строка 16 графа 12 &gt;= Раздел 2.6.3 строка 19 графа 12</t>
  </si>
  <si>
    <t>Раздел 2.6.3 строка 16 графа 13 &gt;= Раздел 2.6.3 строка 19 графа 13</t>
  </si>
  <si>
    <t>Раздел 2.6.3 строка 16 графа 14 &gt;= Раздел 2.6.3 строка 19 графа 14</t>
  </si>
  <si>
    <t>Раздел 2.6.3 строка 16 графа 15 &gt;= Раздел 2.6.3 строка 19 графа 15</t>
  </si>
  <si>
    <t>Раздел 2.6.3 строка 16 графа 16 &gt;= Раздел 2.6.3 строка 19 графа 16</t>
  </si>
  <si>
    <t>Раздел 2.6.3 строка 16 графа 17 &gt;= Раздел 2.6.3 строка 19 графа 17</t>
  </si>
  <si>
    <t>Раздел 2.6.3 строка 16 графа 18 &gt;= Раздел 2.6.3 строка 19 графа 18</t>
  </si>
  <si>
    <t>Раздел 2.6.3 строка 16 графа 19 &gt;= Раздел 2.6.3 строка 19 графа 19</t>
  </si>
  <si>
    <t>Раздел 2.6.3 строка 16 графа 20 &gt;= Раздел 2.6.3 строка 19 графа 20</t>
  </si>
  <si>
    <t>Раздел 2.6.3 строка 16 графа 21 &gt;= Раздел 2.6.3 строка 19 графа 21</t>
  </si>
  <si>
    <t>Раздел 2.6.3 строка 16 графа 22 &gt;= Раздел 2.6.3 строка 19 графа 22</t>
  </si>
  <si>
    <t>Раздел 2.6.3 строка 16 графа 23 &gt;= Раздел 2.6.3 строка 19 графа 23</t>
  </si>
  <si>
    <t>Раздел 2.3.1 строка 01 графа 03 &gt;= Раздел 2.3.1 строка 01 сумма граф 05 + 06 + 07 + 08</t>
  </si>
  <si>
    <t>Раздел 2.6.3 строка 17 графа 05 &gt;= Раздел 2.6.3 строка 18 графа 05</t>
  </si>
  <si>
    <t>Раздел 2.6.3 строка 17 графа 06 &gt;= Раздел 2.6.3 строка 18 графа 06</t>
  </si>
  <si>
    <t>Раздел 2.6.3 строка 17 графа 07 &gt;= Раздел 2.6.3 строка 18 графа 07</t>
  </si>
  <si>
    <t>Раздел 2.6.3 строка 17 графа 08 &gt;= Раздел 2.6.3 строка 18 графа 08</t>
  </si>
  <si>
    <t>Раздел 2.6.3 строка 17 графа 09 &gt;= Раздел 2.6.3 строка 18 графа 09</t>
  </si>
  <si>
    <t>Раздел 2.6.3 строка 17 графа 10 &gt;= Раздел 2.6.3 строка 18 графа 10</t>
  </si>
  <si>
    <t>Раздел 2.6.3 строка 17 графа 11 &gt;= Раздел 2.6.3 строка 18 графа 11</t>
  </si>
  <si>
    <t>Раздел 2.6.3 строка 17 графа 12 &gt;= Раздел 2.6.3 строка 18 графа 12</t>
  </si>
  <si>
    <t>Раздел 2.6.3 строка 17 графа 13 &gt;= Раздел 2.6.3 строка 18 графа 13</t>
  </si>
  <si>
    <t>Раздел 2.6.3 строка 17 графа 14 &gt;= Раздел 2.6.3 строка 18 графа 14</t>
  </si>
  <si>
    <t>Раздел 2.6.2 строка 10 графа 15 &gt;= Раздел 2.6.2 строка 13 графа 15</t>
  </si>
  <si>
    <t>Раздел 2.6.2 строка 10 графа 16 &gt;= Раздел 2.6.2 строка 13 графа 16</t>
  </si>
  <si>
    <t>Раздел 2.6.2 строка 10 графа 17 &gt;= Раздел 2.6.2 строка 13 графа 17</t>
  </si>
  <si>
    <t>Раздел 2.6.2 строка 10 графа 18 &gt;= Раздел 2.6.2 строка 13 графа 18</t>
  </si>
  <si>
    <t>Раздел 2.6.2 строка 10 графа 19 &gt;= Раздел 2.6.2 строка 13 графа 19</t>
  </si>
  <si>
    <t>Раздел 2.6.2 строка 10 графа 20 &gt;= Раздел 2.6.2 строка 13 графа 20</t>
  </si>
  <si>
    <t>Раздел 2.6.2 строка 10 графа 21 &gt;= Раздел 2.6.2 строка 13 графа 21</t>
  </si>
  <si>
    <t>Раздел 2.6.2 строка 10 графа 22 &gt;= Раздел 2.6.2 строка 13 графа 22</t>
  </si>
  <si>
    <t>Раздел 2.6.2 строка 10 графа 23 &gt;= Раздел 2.6.2 строка 13 графа 23</t>
  </si>
  <si>
    <t>Раздел 2.6.2 строка 10 графа 24 &gt;= Раздел 2.6.2 строка 13 графа 24</t>
  </si>
  <si>
    <t>Раздел 2.6.2 строка 10 графа 03 &gt;= Раздел 2.6.2 строка 14 графа 03</t>
  </si>
  <si>
    <t>Раздел 2.6.2 строка 10 графа 04 &gt;= Раздел 2.6.2 строка 14 графа 04</t>
  </si>
  <si>
    <t>Раздел 2.6.2 строка 10 графа 05 &gt;= Раздел 2.6.2 строка 14 графа 05</t>
  </si>
  <si>
    <t>Раздел 2.6.2 строка 10 графа 06 &gt;= Раздел 2.6.2 строка 14 графа 06</t>
  </si>
  <si>
    <t>Раздел 2.6.2 строка 10 графа 07 &gt;= Раздел 2.6.2 строка 14 графа 07</t>
  </si>
  <si>
    <t>Раздел 2.6.2 строка 10 графа 08 &gt;= Раздел 2.6.2 строка 14 графа 08</t>
  </si>
  <si>
    <t>Раздел 2.1.1.1 строка 10 графа 04 &gt;= Раздел 2.1.1.1 строка 14 графа 04</t>
  </si>
  <si>
    <t>Раздел 2.1.1.1 строка 10 графа 05 &gt;= Раздел 2.1.1.1 строка 14 графа 05</t>
  </si>
  <si>
    <t>Раздел 2.1.1.1 строка 10 графа 06 &gt;= Раздел 2.1.1.1 строка 14 графа 06</t>
  </si>
  <si>
    <t>Раздел 2.1.1.1 строка 10 графа 07 &gt;= Раздел 2.1.1.1 строка 14 графа 07</t>
  </si>
  <si>
    <t>Раздел 2.1.1.1 строка 10 графа 08 &gt;= Раздел 2.1.1.1 строка 14 графа 08</t>
  </si>
  <si>
    <t>Раздел 2.1.1.1 строка 10 графа 09 &gt;= Раздел 2.1.1.1 строка 14 графа 09</t>
  </si>
  <si>
    <t>Раздел 2.1.1.1 строка 10 графа 10 &gt;= Раздел 2.1.1.1 строка 14 графа 10</t>
  </si>
  <si>
    <t>Раздел 2.1.1.1 строка 10 графа 11 &gt;= Раздел 2.1.1.1 строка 14 графа 11</t>
  </si>
  <si>
    <t>Раздел 2.1.1.1 строка 10 графа 12 &gt;= Раздел 2.1.1.1 строка 14 графа 12</t>
  </si>
  <si>
    <t>Раздел 2.1.1.1 строка 10 графа 13 &gt;= Раздел 2.1.1.1 строка 14 графа 13</t>
  </si>
  <si>
    <t>Раздел 2.1.1.1 строка 10 графа 14 &gt;= Раздел 2.1.1.1 строка 14 графа 14</t>
  </si>
  <si>
    <t>Раздел 2.1.1.1 строка 10 графа 15 &gt;= Раздел 2.1.1.1 строка 14 графа 15</t>
  </si>
  <si>
    <t>Раздел 2.1.1.1 строка 10 графа 16 &gt;= Раздел 2.1.1.1 строка 14 графа 16</t>
  </si>
  <si>
    <t>Раздел 2.1.1.1 строка 10 графа 04 &gt;= Раздел 2.1.1.1 строка 15 графа 04</t>
  </si>
  <si>
    <t>Раздел 2.1.1.1 строка 10 графа 05 &gt;= Раздел 2.1.1.1 строка 15 графа 05</t>
  </si>
  <si>
    <t>Раздел 2.1.1.1 строка 10 графа 06 &gt;= Раздел 2.1.1.1 строка 15 графа 06</t>
  </si>
  <si>
    <t>Раздел 2.1.1.1 строка 10 графа 07 &gt;= Раздел 2.1.1.1 строка 15 графа 07</t>
  </si>
  <si>
    <t>Раздел 2.1.1.1 строка 10 графа 08 &gt;= Раздел 2.1.1.1 строка 15 графа 08</t>
  </si>
  <si>
    <t>Раздел 2.1.1.1 строка 10 графа 09 &gt;= Раздел 2.1.1.1 строка 15 графа 09</t>
  </si>
  <si>
    <t>Раздел 2.1.1.1 строка 10 графа 10 &gt;= Раздел 2.1.1.1 строка 15 графа 10</t>
  </si>
  <si>
    <t>Раздел 2.1.1.1 строка 10 графа 11 &gt;= Раздел 2.1.1.1 строка 15 графа 11</t>
  </si>
  <si>
    <t>Раздел 2.1.1.1 строка 10 графа 12 &gt;= Раздел 2.1.1.1 строка 15 графа 12</t>
  </si>
  <si>
    <t>Раздел 2.1.1.1 строка 10 графа 13 &gt;= Раздел 2.1.1.1 строка 15 графа 13</t>
  </si>
  <si>
    <t>Раздел 2.1.1.1 строка 10 графа 14 &gt;= Раздел 2.1.1.1 строка 15 графа 14</t>
  </si>
  <si>
    <t>Раздел 2.1.1.1 строка 10 графа 15 &gt;= Раздел 2.1.1.1 строка 15 графа 15</t>
  </si>
  <si>
    <t>Раздел 2.1.1.1 строка 10 графа 16 &gt;= Раздел 2.1.1.1 строка 15 графа 16</t>
  </si>
  <si>
    <t>Раздел 2.1.1.1 строка 10 графа 04 &gt;= Раздел 2.1.1.1 строка 16 графа 04</t>
  </si>
  <si>
    <t>Раздел 2.1.1.1 строка 10 графа 05 &gt;= Раздел 2.1.1.1 строка 16 графа 05</t>
  </si>
  <si>
    <t>Раздел 2.1.1.1 строка 10 графа 06 &gt;= Раздел 2.1.1.1 строка 16 графа 06</t>
  </si>
  <si>
    <t>Раздел 2.1.1.1 строка 10 графа 07 &gt;= Раздел 2.1.1.1 строка 16 графа 07</t>
  </si>
  <si>
    <t>Раздел 2.1.1.1 строка 10 графа 08 &gt;= Раздел 2.1.1.1 строка 16 графа 08</t>
  </si>
  <si>
    <t>Раздел 2.1.1.1 строка 10 графа 09 &gt;= Раздел 2.1.1.1 строка 16 графа 09</t>
  </si>
  <si>
    <t>Раздел 2.1.1.1 строка 10 графа 10 &gt;= Раздел 2.1.1.1 строка 16 графа 10</t>
  </si>
  <si>
    <t>Раздел 2.1.1.1 строка 10 графа 11 &gt;= Раздел 2.1.1.1 строка 16 графа 11</t>
  </si>
  <si>
    <t>Раздел 2.1.1.1 строка 10 графа 12 &gt;= Раздел 2.1.1.1 строка 16 графа 12</t>
  </si>
  <si>
    <t>Раздел 2.6.2 строка 16 графа 03 &gt;= Раздел 2.6.2 строка 17 графа 03</t>
  </si>
  <si>
    <t>Раздел 2.6.2 строка 16 графа 04 &gt;= Раздел 2.6.2 строка 17 графа 04</t>
  </si>
  <si>
    <t>Раздел 2.6.2 строка 16 графа 05 &gt;= Раздел 2.6.2 строка 17 графа 05</t>
  </si>
  <si>
    <t>Раздел 2.1.1.1 строка 10 графа 14 &gt;= Раздел 2.1.1.1 строка 16 графа 14</t>
  </si>
  <si>
    <t>Раздел 2.1.1.1 строка 10 графа 15 &gt;= Раздел 2.1.1.1 строка 16 графа 15</t>
  </si>
  <si>
    <t>Раздел 2.1.1.1 строка 10 графа 16 &gt;= Раздел 2.1.1.1 строка 16 графа 16</t>
  </si>
  <si>
    <t>Раздел 2.1.1.1 строка 10 графа 04 &gt;= Раздел 2.1.1.1 строка 17 графа 04</t>
  </si>
  <si>
    <t>Раздел 2.1.1.1 строка 10 графа 05 &gt;= Раздел 2.1.1.1 строка 17 графа 05</t>
  </si>
  <si>
    <t>Раздел 2.1.1.1 строка 10 графа 06 &gt;= Раздел 2.1.1.1 строка 17 графа 06</t>
  </si>
  <si>
    <t>Раздел 2.1.1.1 строка 10 графа 07 &gt;= Раздел 2.1.1.1 строка 17 графа 07</t>
  </si>
  <si>
    <t>Раздел 2.1.1.1 строка 10 графа 08 &gt;= Раздел 2.1.1.1 строка 17 графа 08</t>
  </si>
  <si>
    <t>Раздел 2.1.1.1 строка 10 графа 09 &gt;= Раздел 2.1.1.1 строка 17 графа 09</t>
  </si>
  <si>
    <t>Раздел 2.1.1.1 строка 10 графа 10 &gt;= Раздел 2.1.1.1 строка 17 графа 10</t>
  </si>
  <si>
    <t>Раздел 2.1.1.1 строка 10 графа 11 &gt;= Раздел 2.1.1.1 строка 17 графа 11</t>
  </si>
  <si>
    <t>Раздел 2.1.1.1 строка 10 графа 12 &gt;= Раздел 2.1.1.1 строка 17 графа 12</t>
  </si>
  <si>
    <t>Раздел 2.1.1.1 строка 10 графа 13 &gt;= Раздел 2.1.1.1 строка 17 графа 13</t>
  </si>
  <si>
    <t>Раздел 2.1.1.1 строка 10 графа 14 &gt;= Раздел 2.1.1.1 строка 17 графа 14</t>
  </si>
  <si>
    <t>Раздел 2.1.1.1 строка 10 графа 15 &gt;= Раздел 2.1.1.1 строка 17 графа 15</t>
  </si>
  <si>
    <t>Раздел 2.1.1.1 строка 10 графа 16 &gt;= Раздел 2.1.1.1 строка 17 графа 16</t>
  </si>
  <si>
    <t>Раздел 2.1.1.1 строка 17 графа 04 &gt;= Раздел 2.1.1.1 строка 18 графа 04</t>
  </si>
  <si>
    <t>Раздел 2.1.1.1 строка 17 графа 05 &gt;= Раздел 2.1.1.1 строка 18 графа 05</t>
  </si>
  <si>
    <t>Раздел 2.1.1.1 строка 17 графа 06 &gt;= Раздел 2.1.1.1 строка 18 графа 06</t>
  </si>
  <si>
    <t>Раздел 2.1.1.1 строка 17 графа 07 &gt;= Раздел 2.1.1.1 строка 18 графа 07</t>
  </si>
  <si>
    <t>Раздел 2.6.2 строка 16 графа 03 &gt;= Раздел 2.6.2 строка 19 графа 03</t>
  </si>
  <si>
    <t>Раздел 2.6.1 строка 21 графа 04 &gt;= Раздел 2.6.1 строка 21 сумма граф 05 + 06</t>
  </si>
  <si>
    <t>Раздел 2.6.1 строка 22 графа 04 &gt;= Раздел 2.6.1 строка 22 сумма граф 05 + 06</t>
  </si>
  <si>
    <t>Раздел 2.6.1 строка 01 графа 12 &gt;= Раздел 2.6.1 строка 01 сумма граф 14 + 15 + 16 + 17</t>
  </si>
  <si>
    <t>Раздел 2.6.1 строка 02 графа 12 &gt;= Раздел 2.6.1 строка 02 сумма граф 14 + 15 + 16 + 17</t>
  </si>
  <si>
    <t>Раздел 2.6.1 строка 03 графа 12 &gt;= Раздел 2.6.1 строка 03 сумма граф 14 + 15 + 16 + 17</t>
  </si>
  <si>
    <t>Раздел 2.6.1 строка 04 графа 12 &gt;= Раздел 2.6.1 строка 04 сумма граф 14 + 15 + 16 + 17</t>
  </si>
  <si>
    <t>Раздел 2.6.1 строка 05 графа 12 &gt;= Раздел 2.6.1 строка 05 сумма граф 14 + 15 + 16 + 17</t>
  </si>
  <si>
    <t>Раздел 2.6.1 строка 06 графа 12 &gt;= Раздел 2.6.1 строка 06 сумма граф 14 + 15 + 16 + 17</t>
  </si>
  <si>
    <t>Раздел 2.6.1 строка 07 графа 12 &gt;= Раздел 2.6.1 строка 07 сумма граф 14 + 15 + 16 + 17</t>
  </si>
  <si>
    <t>Раздел 2.6.1 строка 08 графа 12 &gt;= Раздел 2.6.1 строка 08 сумма граф 14 + 15 + 16 + 17</t>
  </si>
  <si>
    <t>Раздел 2.6.1 строка 09 графа 12 &gt;= Раздел 2.6.1 строка 09 сумма граф 14 + 15 + 16 + 17</t>
  </si>
  <si>
    <t>Раздел 2.6.1 строка 10 графа 12 &gt;= Раздел 2.6.1 строка 10 сумма граф 14 + 15 + 16 + 17</t>
  </si>
  <si>
    <t>Раздел 2.6.1 строка 11 графа 12 &gt;= Раздел 2.6.1 строка 11 сумма граф 14 + 15 + 16 + 17</t>
  </si>
  <si>
    <t>Раздел 2.6.1 строка 12 графа 12 &gt;= Раздел 2.6.1 строка 12 сумма граф 14 + 15 + 16 + 17</t>
  </si>
  <si>
    <t>Раздел 2.6.1 строка 13 графа 12 &gt;= Раздел 2.6.1 строка 13 сумма граф 14 + 15 + 16 + 17</t>
  </si>
  <si>
    <t>Раздел 2.6.1 строка 14 графа 12 &gt;= Раздел 2.6.1 строка 14 сумма граф 14 + 15 + 16 + 17</t>
  </si>
  <si>
    <t>Раздел 2.6.1 строка 15 графа 12 &gt;= Раздел 2.6.1 строка 15 сумма граф 14 + 15 + 16 + 17</t>
  </si>
  <si>
    <t>Раздел 2.6.1 строка 16 графа 12 &gt;= Раздел 2.6.1 строка 16 сумма граф 14 + 15 + 16 + 17</t>
  </si>
  <si>
    <t>Раздел 2.6.1 строка 17 графа 12 &gt;= Раздел 2.6.1 строка 17 сумма граф 14 + 15 + 16 + 17</t>
  </si>
  <si>
    <t>Раздел 2.6.1 строка 18 графа 12 &gt;= Раздел 2.6.1 строка 18 сумма граф 14 + 15 + 16 + 17</t>
  </si>
  <si>
    <t>Раздел 2.6.1 строка 19 графа 12 &gt;= Раздел 2.6.1 строка 19 сумма граф 14 + 15 + 16 + 17</t>
  </si>
  <si>
    <t>Раздел 2.6.1 строка 20 графа 12 &gt;= Раздел 2.6.1 строка 20 сумма граф 14 + 15 + 16 + 17</t>
  </si>
  <si>
    <t>Раздел 2.6.1 строка 21 графа 12 &gt;= Раздел 2.6.1 строка 21 сумма граф 14 + 15 + 16 + 17</t>
  </si>
  <si>
    <t>Раздел 2.6.1 строка 22 графа 12 &gt;= Раздел 2.6.1 строка 22 сумма граф 14 + 15 + 16 + 17</t>
  </si>
  <si>
    <t>Раздел 2.6.1 строка 01 графа 13 &gt;= Раздел 2.6.1 строка 01 сумма граф 14 + 15</t>
  </si>
  <si>
    <t>Раздел 3.2 строка 02 графа 06 &gt;= Раздел 3.2 сумма строк 03 + 04 + 05 графа 06</t>
  </si>
  <si>
    <t>Раздел 3.2 строка 02 графа 07 &gt;= Раздел 3.2 сумма строк 03 + 04 + 05 графа 07</t>
  </si>
  <si>
    <t>Раздел 2.1.2.3 строка 03 графа 03 &gt;= Раздел 2.1.2.3 строка 03 сумма граф 49 + 50 + 51 + 52</t>
  </si>
  <si>
    <t>Раздел 2.1.2.3 строка 04 графа 03 &gt;= Раздел 2.1.2.3 строка 04 сумма граф 49 + 50 + 51 + 52</t>
  </si>
  <si>
    <t>Раздел 2.1.2.3 строка 05 графа 03 &gt;= Раздел 2.1.2.3 строка 05 сумма граф 49 + 50 + 51 + 52</t>
  </si>
  <si>
    <t>Раздел 2.1.2.3 строка 06 графа 03 &gt;= Раздел 2.1.2.3 строка 06 сумма граф 49 + 50 + 51 + 52</t>
  </si>
  <si>
    <t>Раздел 2.1.2.3 строка 07 графа 03 &gt;= Раздел 2.1.2.3 строка 07 сумма граф 49 + 50 + 51 + 52</t>
  </si>
  <si>
    <t>Раздел 2.1.2.3 строка 08 графа 03 &gt;= Раздел 2.1.2.3 строка 08 сумма граф 49 + 50 + 51 + 52</t>
  </si>
  <si>
    <t>Раздел 2.1.2.3 строка 09 графа 03 &gt;= Раздел 2.1.2.3 строка 09 сумма граф 49 + 50 + 51 + 52</t>
  </si>
  <si>
    <t>Раздел 2.1.2.3 строка 10 графа 03 &gt;= Раздел 2.1.2.3 строка 10 сумма граф 49 + 50 + 51 + 52</t>
  </si>
  <si>
    <t>Раздел 2.1.2.3 строка 11 графа 03 &gt;= Раздел 2.1.2.3 строка 11 сумма граф 49 + 50 + 51 + 52</t>
  </si>
  <si>
    <t>Раздел 2.1.2.3 строка 12 графа 03 &gt;= Раздел 2.1.2.3 строка 12 сумма граф 49 + 50 + 51 + 52</t>
  </si>
  <si>
    <t>Раздел 2.6.2 строка 19 графа 07 &gt;= Раздел 2.6.2 строка 20 графа 07</t>
  </si>
  <si>
    <t>Раздел 2.6.2 строка 19 графа 08 &gt;= Раздел 2.6.2 строка 20 графа 08</t>
  </si>
  <si>
    <t>Раздел 2.6.2 строка 19 графа 09 &gt;= Раздел 2.6.2 строка 20 графа 09</t>
  </si>
  <si>
    <t>Раздел 2.6.2 строка 19 графа 10 &gt;= Раздел 2.6.2 строка 20 графа 10</t>
  </si>
  <si>
    <t>Раздел 2.6.2 строка 19 графа 11 &gt;= Раздел 2.6.2 строка 20 графа 11</t>
  </si>
  <si>
    <t>Раздел 2.6.2 строка 19 графа 12 &gt;= Раздел 2.6.2 строка 20 графа 12</t>
  </si>
  <si>
    <t>Раздел 2.6.2 строка 19 графа 13 &gt;= Раздел 2.6.2 строка 20 графа 13</t>
  </si>
  <si>
    <t>Раздел 2.6.2 строка 19 графа 14 &gt;= Раздел 2.6.2 строка 20 графа 14</t>
  </si>
  <si>
    <t>Раздел 2.1.2.1 строка 24 графа 34 &gt;= Раздел 2.1.2.1 строка 27 графа 34</t>
  </si>
  <si>
    <t>Раздел 2.1.2.1 строка 24 графа 35 &gt;= Раздел 2.1.2.1 строка 27 графа 35</t>
  </si>
  <si>
    <t>Раздел 2.1.2.1 строка 24 графа 36 &gt;= Раздел 2.1.2.1 строка 27 графа 36</t>
  </si>
  <si>
    <t>Раздел 2.1.2.1 строка 24 графа 37 &gt;= Раздел 2.1.2.1 строка 27 графа 37</t>
  </si>
  <si>
    <t>Раздел 2.1.2.1 строка 24 графа 38 &gt;= Раздел 2.1.2.1 строка 27 графа 38</t>
  </si>
  <si>
    <t>Раздел 2.1.2.1 строка 24 графа 39 &gt;= Раздел 2.1.2.1 строка 27 графа 39</t>
  </si>
  <si>
    <t>Раздел 2.1.2.1 строка 24 графа 40 &gt;= Раздел 2.1.2.1 строка 27 графа 40</t>
  </si>
  <si>
    <t>Раздел 2.1.2.1 строка 24 графа 41 &gt;= Раздел 2.1.2.1 строка 27 графа 41</t>
  </si>
  <si>
    <t>Раздел 2.1.2.1 строка 24 графа 42 &gt;= Раздел 2.1.2.1 строка 27 графа 42</t>
  </si>
  <si>
    <t>Раздел 2.1.2.1 строка 24 графа 43 &gt;= Раздел 2.1.2.1 строка 27 графа 43</t>
  </si>
  <si>
    <t>Раздел 2.1.2.1 строка 24 графа 44 &gt;= Раздел 2.1.2.1 строка 27 графа 44</t>
  </si>
  <si>
    <t>Раздел 2.1.2.1 строка 24 графа 45 &gt;= Раздел 2.1.2.1 строка 27 графа 45</t>
  </si>
  <si>
    <t>Раздел 2.1.2.1 строка 24 графа 46 &gt;= Раздел 2.1.2.1 строка 27 графа 46</t>
  </si>
  <si>
    <t>Раздел 2.1.2.1 строка 24 графа 47 &gt;= Раздел 2.1.2.1 строка 27 графа 47</t>
  </si>
  <si>
    <t>Раздел 2.1.2.1 строка 27 графа 04 &gt;= Раздел 2.1.2.1 строка 28 графа 04</t>
  </si>
  <si>
    <t>Раздел 2.1.2.1 строка 27 графа 05 &gt;= Раздел 2.1.2.1 строка 28 графа 05</t>
  </si>
  <si>
    <t>Раздел 2.1.2.1 строка 27 графа 06 &gt;= Раздел 2.1.2.1 строка 28 графа 06</t>
  </si>
  <si>
    <t>Раздел 2.1.2.1 строка 27 графа 07 &gt;= Раздел 2.1.2.1 строка 28 графа 07</t>
  </si>
  <si>
    <t>Раздел 2.1.2.1 строка 27 графа 08 &gt;= Раздел 2.1.2.1 строка 28 графа 08</t>
  </si>
  <si>
    <t>Раздел 2.1.2.1 строка 27 графа 09 &gt;= Раздел 2.1.2.1 строка 28 графа 09</t>
  </si>
  <si>
    <t>Раздел 2.1.2.1 строка 27 графа 10 &gt;= Раздел 2.1.2.1 строка 28 графа 10</t>
  </si>
  <si>
    <t>Раздел 2.1.2.1 строка 27 графа 11 &gt;= Раздел 2.1.2.1 строка 28 графа 11</t>
  </si>
  <si>
    <t>Раздел 2.1.2.1 строка 27 графа 12 &gt;= Раздел 2.1.2.1 строка 28 графа 12</t>
  </si>
  <si>
    <t>Раздел 2.1.2.1 строка 27 графа 13 &gt;= Раздел 2.1.2.1 строка 28 графа 13</t>
  </si>
  <si>
    <t>Раздел 2.1.2.1 строка 27 графа 14 &gt;= Раздел 2.1.2.1 строка 28 графа 14</t>
  </si>
  <si>
    <t>Раздел 2.1.2.1 строка 27 графа 15 &gt;= Раздел 2.1.2.1 строка 28 графа 15</t>
  </si>
  <si>
    <t>Раздел 2.1.2.1 строка 27 графа 16 &gt;= Раздел 2.1.2.1 строка 28 графа 16</t>
  </si>
  <si>
    <t>Раздел 2.1.2.1 строка 27 графа 17 &gt;= Раздел 2.1.2.1 строка 28 графа 17</t>
  </si>
  <si>
    <t>Раздел 2.1.2.1 строка 27 графа 18 &gt;= Раздел 2.1.2.1 строка 28 графа 18</t>
  </si>
  <si>
    <t>Раздел 2.1.2.1 строка 27 графа 19 &gt;= Раздел 2.1.2.1 строка 28 графа 19</t>
  </si>
  <si>
    <t>Раздел 2.1.2.1 строка 27 графа 20 &gt;= Раздел 2.1.2.1 строка 28 графа 20</t>
  </si>
  <si>
    <t>Раздел 2.1.2.1 строка 27 графа 21 &gt;= Раздел 2.1.2.1 строка 28 графа 21</t>
  </si>
  <si>
    <t>Раздел 2.1.2.1 строка 27 графа 22 &gt;= Раздел 2.1.2.1 строка 28 графа 22</t>
  </si>
  <si>
    <t>Раздел 2.1.2.1 строка 27 графа 23 &gt;= Раздел 2.1.2.1 строка 28 графа 23</t>
  </si>
  <si>
    <t>Раздел 2.6.2 строка 19 графа 03 &gt;= Раздел 2.6.2 строка 19 сумма граф 05 + 06 + 07 + 08</t>
  </si>
  <si>
    <t>Раздел 2.6.2 строка 20 графа 03 &gt;= Раздел 2.6.2 строка 20 сумма граф 05 + 06 + 07 + 08</t>
  </si>
  <si>
    <t>Раздел 2.6.2 строка 21 графа 03 &gt;= Раздел 2.6.2 строка 21 сумма граф 05 + 06 + 07 + 08</t>
  </si>
  <si>
    <t>Раздел 2.6.2 строка 22 графа 03 &gt;= Раздел 2.6.2 строка 22 сумма граф 05 + 06 + 07 + 08</t>
  </si>
  <si>
    <t>Раздел 2.6.2 строка 01 графа 04 &gt;= Раздел 2.6.2 строка 01 сумма граф 05 + 06</t>
  </si>
  <si>
    <t>Раздел 2.6.2 строка 02 графа 04 &gt;= Раздел 2.6.2 строка 02 сумма граф 05 + 06</t>
  </si>
  <si>
    <t>Раздел 2.6.2 строка 03 графа 04 &gt;= Раздел 2.6.2 строка 03 сумма граф 05 + 06</t>
  </si>
  <si>
    <t>Раздел 2.6.2 строка 04 графа 04 &gt;= Раздел 2.6.2 строка 04 сумма граф 05 + 06</t>
  </si>
  <si>
    <t>Раздел 2.6.2 строка 05 графа 04 &gt;= Раздел 2.6.2 строка 05 сумма граф 05 + 06</t>
  </si>
  <si>
    <t>Раздел 2.6.2 строка 06 графа 04 &gt;= Раздел 2.6.2 строка 06 сумма граф 05 + 06</t>
  </si>
  <si>
    <t>Раздел 2.6.2 строка 07 графа 04 &gt;= Раздел 2.6.2 строка 07 сумма граф 05 + 06</t>
  </si>
  <si>
    <t>Раздел 2.6.2 строка 08 графа 04 &gt;= Раздел 2.6.2 строка 08 сумма граф 05 + 06</t>
  </si>
  <si>
    <t>Раздел 2.6.2 строка 09 графа 04 &gt;= Раздел 2.6.2 строка 09 сумма граф 05 + 06</t>
  </si>
  <si>
    <t>Раздел 2.1.2.1 строка 27 графа 37 &gt;= Раздел 2.1.2.1 строка 28 графа 37</t>
  </si>
  <si>
    <t>Раздел 2.6.2 строка 12 графа 04 &gt;= Раздел 2.6.2 строка 12 сумма граф 05 + 06</t>
  </si>
  <si>
    <t>Раздел 2.6.2 строка 13 графа 04 &gt;= Раздел 2.6.2 строка 13 сумма граф 05 + 06</t>
  </si>
  <si>
    <t>Раздел 2.6.2 строка 14 графа 04 &gt;= Раздел 2.6.2 строка 14 сумма граф 05 + 06</t>
  </si>
  <si>
    <t>Раздел 2.6.2 строка 15 графа 04 &gt;= Раздел 2.6.2 строка 15 сумма граф 05 + 06</t>
  </si>
  <si>
    <t>Раздел 2.6.2 строка 16 графа 04 &gt;= Раздел 2.6.2 строка 16 сумма граф 05 + 06</t>
  </si>
  <si>
    <t>Раздел 2.6.2 строка 17 графа 04 &gt;= Раздел 2.6.2 строка 17 сумма граф 05 + 06</t>
  </si>
  <si>
    <t>Раздел 2.6.2 строка 18 графа 04 &gt;= Раздел 2.6.2 строка 18 сумма граф 05 + 06</t>
  </si>
  <si>
    <t>Раздел 2.6.2 строка 19 графа 04 &gt;= Раздел 2.6.2 строка 19 сумма граф 05 + 06</t>
  </si>
  <si>
    <t>Раздел 2.6.2 строка 20 графа 04 &gt;= Раздел 2.6.2 строка 20 сумма граф 05 + 06</t>
  </si>
  <si>
    <t>Раздел 2.6.2 строка 21 графа 04 &gt;= Раздел 2.6.2 строка 21 сумма граф 05 + 06</t>
  </si>
  <si>
    <t>Раздел 2.6.2 строка 22 графа 04 &gt;= Раздел 2.6.2 строка 22 сумма граф 05 + 06</t>
  </si>
  <si>
    <t>Раздел 2.6.2 строка 01 графа 12 &gt;= Раздел 2.6.2 строка 01 сумма граф 14 + 15 + 16 + 17</t>
  </si>
  <si>
    <t>Раздел 2.1.3.1 строка 11 графа 10 &gt;= Раздел 2.1.3.1 строка 19 графа 10</t>
  </si>
  <si>
    <t>Раздел 2.1.3.1 строка 11 графа 11 &gt;= Раздел 2.1.3.1 строка 19 графа 11</t>
  </si>
  <si>
    <t>Раздел 2.1.3.1 строка 11 графа 12 &gt;= Раздел 2.1.3.1 строка 19 графа 12</t>
  </si>
  <si>
    <t>Раздел 2.1.3.1 строка 11 графа 13 &gt;= Раздел 2.1.3.1 строка 19 графа 13</t>
  </si>
  <si>
    <t>Раздел 2.1.3.1 строка 11 графа 14 &gt;= Раздел 2.1.3.1 строка 19 графа 14</t>
  </si>
  <si>
    <t>Раздел 2.1.3.1 строка 11 графа 15 &gt;= Раздел 2.1.3.1 строка 19 графа 15</t>
  </si>
  <si>
    <t>Раздел 3.5 строка 41 графа 12 &gt;= Раздел 3.5 строка 41 графа 13</t>
  </si>
  <si>
    <t>Раздел 3.5 строка 42 графа 12 &gt;= Раздел 3.5 строка 42 графа 13</t>
  </si>
  <si>
    <t>Раздел 3.5 строка 43 графа 12 &gt;= Раздел 3.5 строка 43 графа 13</t>
  </si>
  <si>
    <t>Раздел 3.5 строка 44 графа 12 &gt;= Раздел 3.5 строка 44 графа 13</t>
  </si>
  <si>
    <t>Раздел 3.5 строка 45 графа 12 &gt;= Раздел 3.5 строка 45 графа 13</t>
  </si>
  <si>
    <t>Раздел 3.5 строка 46 графа 12 &gt;= Раздел 3.5 строка 46 графа 13</t>
  </si>
  <si>
    <t>Раздел 3.5 строка 47 графа 12 &gt;= Раздел 3.5 строка 47 графа 13</t>
  </si>
  <si>
    <t>Раздел 3.5 строка 48 графа 12 &gt;= Раздел 3.5 строка 48 графа 13</t>
  </si>
  <si>
    <t>Раздел 3.5 строка 01 графа 14 &gt;= Раздел 3.5 строка 01 графа 15</t>
  </si>
  <si>
    <t>Раздел 3.5 строка 02 графа 14 &gt;= Раздел 3.5 строка 02 графа 15</t>
  </si>
  <si>
    <t>Раздел 3.5 строка 03 графа 14 &gt;= Раздел 3.5 строка 03 графа 15</t>
  </si>
  <si>
    <t>Раздел 3.5 строка 04 графа 14 &gt;= Раздел 3.5 строка 04 графа 15</t>
  </si>
  <si>
    <t>Раздел 3.5 строка 05 графа 14 &gt;= Раздел 3.5 строка 05 графа 15</t>
  </si>
  <si>
    <t>Раздел 3.5 строка 06 графа 14 &gt;= Раздел 3.5 строка 06 графа 15</t>
  </si>
  <si>
    <t>Раздел 3.5 строка 07 графа 14 &gt;= Раздел 3.5 строка 07 графа 15</t>
  </si>
  <si>
    <t>Раздел 2.6.2 строка 21 графа 13 &gt;= Раздел 2.6.2 строка 21 сумма граф 14 + 15</t>
  </si>
  <si>
    <t>Раздел 2.6.2 строка 22 графа 13 &gt;= Раздел 2.6.2 строка 22 сумма граф 14 + 15</t>
  </si>
  <si>
    <t>Раздел 2.6.2 строка 01 графа 19 &gt;= Раздел 2.6.2 строка 01 сумма граф 21 + 22 + 23 + 24</t>
  </si>
  <si>
    <t>Раздел 2.6.2 строка 02 графа 19 &gt;= Раздел 2.6.2 строка 02 сумма граф 21 + 22 + 23 + 24</t>
  </si>
  <si>
    <t>Раздел 2.6.2 строка 21 графа 12 &gt;= Раздел 2.6.2 строка 21 сумма граф 14 + 15 + 16 + 17</t>
  </si>
  <si>
    <t>Раздел 2.6.2 строка 05 графа 19 &gt;= Раздел 2.6.2 строка 05 сумма граф 21 + 22 + 23 + 24</t>
  </si>
  <si>
    <t>Раздел 2.6.2 строка 06 графа 19 &gt;= Раздел 2.6.2 строка 06 сумма граф 21 + 22 + 23 + 24</t>
  </si>
  <si>
    <t>Раздел 2.6.2 строка 07 графа 19 &gt;= Раздел 2.6.2 строка 07 сумма граф 21 + 22 + 23 + 24</t>
  </si>
  <si>
    <t>Раздел 2.6.1 строка 08 графа 03 &gt;= Раздел 2.6.1 строка 08 сумма граф 05 + 06 + 07 + 08</t>
  </si>
  <si>
    <t>Раздел 2.6.1 строка 09 графа 03 &gt;= Раздел 2.6.1 строка 09 сумма граф 05 + 06 + 07 + 08</t>
  </si>
  <si>
    <t>Раздел 2.6.1 строка 10 графа 03 &gt;= Раздел 2.6.1 строка 10 сумма граф 05 + 06 + 07 + 08</t>
  </si>
  <si>
    <t>Раздел 2.6.1 строка 11 графа 03 &gt;= Раздел 2.6.1 строка 11 сумма граф 05 + 06 + 07 + 08</t>
  </si>
  <si>
    <t>Раздел 2.6.1 строка 12 графа 03 &gt;= Раздел 2.6.1 строка 12 сумма граф 05 + 06 + 07 + 08</t>
  </si>
  <si>
    <t>Раздел 2.6.4 строка 16 графа 21 &gt;= Раздел 2.6.4 строка 19 графа 21</t>
  </si>
  <si>
    <t>Раздел 2.6.4 строка 16 графа 22 &gt;= Раздел 2.6.4 строка 19 графа 22</t>
  </si>
  <si>
    <t>Раздел 2.6.4 строка 16 графа 23 &gt;= Раздел 2.6.4 строка 19 графа 23</t>
  </si>
  <si>
    <t>Раздел 2.6.4 строка 16 графа 24 &gt;= Раздел 2.6.4 строка 19 графа 24</t>
  </si>
  <si>
    <t>Раздел 2.6.4 строка 17 графа 03 &gt;= Раздел 2.6.4 строка 18 графа 03</t>
  </si>
  <si>
    <t>Раздел 2.6.4 строка 17 графа 04 &gt;= Раздел 2.6.4 строка 18 графа 04</t>
  </si>
  <si>
    <t>Раздел 2.6.4 строка 17 графа 05 &gt;= Раздел 2.6.4 строка 18 графа 05</t>
  </si>
  <si>
    <t>Раздел 2.6.4 строка 17 графа 06 &gt;= Раздел 2.6.4 строка 18 графа 06</t>
  </si>
  <si>
    <t>Раздел 2.6.4 строка 17 графа 07 &gt;= Раздел 2.6.4 строка 18 графа 07</t>
  </si>
  <si>
    <t>Раздел 2.6.4 строка 17 графа 08 &gt;= Раздел 2.6.4 строка 18 графа 08</t>
  </si>
  <si>
    <t>Раздел 2.6.4 строка 17 графа 09 &gt;= Раздел 2.6.4 строка 18 графа 09</t>
  </si>
  <si>
    <t>Раздел 2.6.4 строка 17 графа 10 &gt;= Раздел 2.6.4 строка 18 графа 10</t>
  </si>
  <si>
    <t>Раздел 2.6.4 строка 17 графа 11 &gt;= Раздел 2.6.4 строка 18 графа 11</t>
  </si>
  <si>
    <t>Раздел 2.6.4 строка 17 графа 12 &gt;= Раздел 2.6.4 строка 18 графа 12</t>
  </si>
  <si>
    <t>Раздел 2.6.4 строка 17 графа 13 &gt;= Раздел 2.6.4 строка 18 графа 13</t>
  </si>
  <si>
    <t>Раздел 2.6.4 строка 17 графа 14 &gt;= Раздел 2.6.4 строка 18 графа 14</t>
  </si>
  <si>
    <t>Раздел 2.6.4 строка 17 графа 15 &gt;= Раздел 2.6.4 строка 18 графа 15</t>
  </si>
  <si>
    <t>Раздел 2.6.4 строка 17 графа 16 &gt;= Раздел 2.6.4 строка 18 графа 16</t>
  </si>
  <si>
    <t>Раздел 2.6.4 строка 17 графа 17 &gt;= Раздел 2.6.4 строка 18 графа 17</t>
  </si>
  <si>
    <t>Раздел 2.6.4 строка 17 графа 18 &gt;= Раздел 2.6.4 строка 18 графа 18</t>
  </si>
  <si>
    <t>Раздел 3.5 строка 08 графа 16 &gt;= Раздел 3.5 строка 08 графа 17</t>
  </si>
  <si>
    <t>Раздел 3.5 строка 09 графа 16 &gt;= Раздел 3.5 строка 09 графа 17</t>
  </si>
  <si>
    <t>Раздел 3.5 строка 10 графа 16 &gt;= Раздел 3.5 строка 10 графа 17</t>
  </si>
  <si>
    <t>Раздел 3.5 строка 11 графа 16 &gt;= Раздел 3.5 строка 11 графа 17</t>
  </si>
  <si>
    <t>Раздел 3.5 строка 12 графа 16 &gt;= Раздел 3.5 строка 12 графа 17</t>
  </si>
  <si>
    <t>Раздел 3.5 строка 13 графа 16 &gt;= Раздел 3.5 строка 13 графа 17</t>
  </si>
  <si>
    <t>Раздел 3.5 строка 14 графа 16 &gt;= Раздел 3.5 строка 14 графа 17</t>
  </si>
  <si>
    <t>Раздел 2.1.2.3 строка 27 графа 03 &gt;= Раздел 2.1.2.3 сумма строк 28 + 29 графа 03</t>
  </si>
  <si>
    <t>Раздел 2.1.1.2 строка 10 графа 06 &gt;= Раздел 2.1.1.2 сумма строк 18 + 19 + 20 + 21 графа 06+E799</t>
  </si>
  <si>
    <t>Раздел 2.1.2.2 строка 25 графа 03 &gt;= Раздел 2.1.2.2 строка 33 графа 03</t>
  </si>
  <si>
    <t>Раздел 3.5 строка 32 графа 16 &gt;= Раздел 3.5 строка 32 графа 17</t>
  </si>
  <si>
    <t>Раздел 3.5 строка 33 графа 16 &gt;= Раздел 3.5 строка 33 графа 17</t>
  </si>
  <si>
    <t>Раздел 3.5 строка 34 графа 16 &gt;= Раздел 3.5 строка 34 графа 17</t>
  </si>
  <si>
    <t>Раздел 3.5 строка 35 графа 16 &gt;= Раздел 3.5 строка 35 графа 17</t>
  </si>
  <si>
    <t>Раздел 3.5 строка 36 графа 16 &gt;= Раздел 3.5 строка 36 графа 17</t>
  </si>
  <si>
    <t>Раздел 3.5 строка 37 графа 16 &gt;= Раздел 3.5 строка 37 графа 17</t>
  </si>
  <si>
    <t>Раздел 3.5 строка 38 графа 16 &gt;= Раздел 3.5 строка 38 графа 17</t>
  </si>
  <si>
    <t>Раздел 3.5 строка 39 графа 16 &gt;= Раздел 3.5 строка 39 графа 17</t>
  </si>
  <si>
    <t>Раздел 3.5 строка 40 графа 16 &gt;= Раздел 3.5 строка 40 графа 17</t>
  </si>
  <si>
    <t>Раздел 2.6.4 строка 19 графа 15 &gt;= Раздел 2.6.4 строка 20 графа 15</t>
  </si>
  <si>
    <t>Раздел 2.6.4 строка 19 графа 16 &gt;= Раздел 2.6.4 строка 20 графа 16</t>
  </si>
  <si>
    <t>Раздел 2.6.4 строка 19 графа 17 &gt;= Раздел 2.6.4 строка 20 графа 17</t>
  </si>
  <si>
    <t>Раздел 2.6.4 строка 19 графа 18 &gt;= Раздел 2.6.4 строка 20 графа 18</t>
  </si>
  <si>
    <t>Раздел 2.6.4 строка 19 графа 19 &gt;= Раздел 2.6.4 строка 20 графа 19</t>
  </si>
  <si>
    <t>Раздел 2.6.4 строка 19 графа 20 &gt;= Раздел 2.6.4 строка 20 графа 20</t>
  </si>
  <si>
    <t>Раздел 2.6.4 строка 19 графа 21 &gt;= Раздел 2.6.4 строка 20 графа 21</t>
  </si>
  <si>
    <t>Раздел 2.6.4 строка 19 графа 22 &gt;= Раздел 2.6.4 строка 20 графа 22</t>
  </si>
  <si>
    <t>Раздел 2.6.4 строка 19 графа 23 &gt;= Раздел 2.6.4 строка 20 графа 23</t>
  </si>
  <si>
    <t>Раздел 2.6.4 строка 19 графа 24 &gt;= Раздел 2.6.4 строка 20 графа 24</t>
  </si>
  <si>
    <t>Раздел 2.6.4 строка 01 графа 03 &gt;= Раздел 2.6.4 строка 01 сумма граф 05 + 06 + 07 + 08</t>
  </si>
  <si>
    <t>Раздел 2.6.4 строка 02 графа 03 &gt;= Раздел 2.6.4 строка 02 сумма граф 05 + 06 + 07 + 08</t>
  </si>
  <si>
    <t>Раздел 2.6.4 строка 04 графа 13 &gt;= Раздел 2.6.4 строка 04 сумма граф 14 + 15</t>
  </si>
  <si>
    <t>Раздел 2.6.4 строка 05 графа 13 &gt;= Раздел 2.6.4 строка 05 сумма граф 14 + 15</t>
  </si>
  <si>
    <t>Раздел 2.6.4 строка 06 графа 13 &gt;= Раздел 2.6.4 строка 06 сумма граф 14 + 15</t>
  </si>
  <si>
    <t>Раздел 2.6.4 строка 07 графа 13 &gt;= Раздел 2.6.4 строка 07 сумма граф 14 + 15</t>
  </si>
  <si>
    <t>Раздел 2.6.4 строка 08 графа 13 &gt;= Раздел 2.6.4 строка 08 сумма граф 14 + 15</t>
  </si>
  <si>
    <t>Раздел 2.6.4 строка 09 графа 13 &gt;= Раздел 2.6.4 строка 09 сумма граф 14 + 15</t>
  </si>
  <si>
    <t>Раздел 2.6.4 строка 10 графа 13 &gt;= Раздел 2.6.4 строка 10 сумма граф 14 + 15</t>
  </si>
  <si>
    <t>Раздел 2.6.4 строка 11 графа 13 &gt;= Раздел 2.6.4 строка 11 сумма граф 14 + 15</t>
  </si>
  <si>
    <t>Раздел 2.6.4 строка 12 графа 13 &gt;= Раздел 2.6.4 строка 12 сумма граф 14 + 15</t>
  </si>
  <si>
    <t>Раздел 2.6.4 строка 13 графа 13 &gt;= Раздел 2.6.4 строка 13 сумма граф 14 + 15</t>
  </si>
  <si>
    <t>Раздел 2.6.4 строка 14 графа 13 &gt;= Раздел 2.6.4 строка 14 сумма граф 14 + 15</t>
  </si>
  <si>
    <t>Раздел 2.6.4 строка 15 графа 13 &gt;= Раздел 2.6.4 строка 15 сумма граф 14 + 15</t>
  </si>
  <si>
    <t>Раздел 2.6.4 строка 16 графа 13 &gt;= Раздел 2.6.4 строка 16 сумма граф 14 + 15</t>
  </si>
  <si>
    <t>Раздел 2.6.4 строка 17 графа 13 &gt;= Раздел 2.6.4 строка 17 сумма граф 14 + 15</t>
  </si>
  <si>
    <t>Раздел 2.6.4 строка 18 графа 13 &gt;= Раздел 2.6.4 строка 18 сумма граф 14 + 15</t>
  </si>
  <si>
    <t>Раздел 2.6.4 строка 19 графа 13 &gt;= Раздел 2.6.4 строка 19 сумма граф 14 + 15</t>
  </si>
  <si>
    <t>Раздел 2.6.4 строка 20 графа 13 &gt;= Раздел 2.6.4 строка 20 сумма граф 14 + 15</t>
  </si>
  <si>
    <t>Раздел 2.6.4 строка 21 графа 13 &gt;= Раздел 2.6.4 строка 21 сумма граф 14 + 15</t>
  </si>
  <si>
    <t>Раздел 2.6.4 строка 22 графа 13 &gt;= Раздел 2.6.4 строка 22 сумма граф 14 + 15</t>
  </si>
  <si>
    <t>Раздел 2.6.4 строка 01 графа 19 &gt;= Раздел 2.6.4 строка 01 сумма граф 21 + 22 + 23 + 24</t>
  </si>
  <si>
    <t>Раздел 2.6.4 строка 02 графа 19 &gt;= Раздел 2.6.4 строка 02 сумма граф 21 + 22 + 23 + 24</t>
  </si>
  <si>
    <t>Раздел 2.6.4 строка 03 графа 19 &gt;= Раздел 2.6.4 строка 03 сумма граф 21 + 22 + 23 + 24</t>
  </si>
  <si>
    <t>Раздел 2.6.4 строка 04 графа 19 &gt;= Раздел 2.6.4 строка 04 сумма граф 21 + 22 + 23 + 24</t>
  </si>
  <si>
    <t>Раздел 2.6.4 строка 05 графа 19 &gt;= Раздел 2.6.4 строка 05 сумма граф 21 + 22 + 23 + 24</t>
  </si>
  <si>
    <t>Раздел 2.6.4 строка 06 графа 19 &gt;= Раздел 2.6.4 строка 06 сумма граф 21 + 22 + 23 + 24</t>
  </si>
  <si>
    <t>Раздел 2.6.4 строка 07 графа 19 &gt;= Раздел 2.6.4 строка 07 сумма граф 21 + 22 + 23 + 24</t>
  </si>
  <si>
    <t>Раздел 2.6.4 строка 08 графа 19 &gt;= Раздел 2.6.4 строка 08 сумма граф 21 + 22 + 23 + 24</t>
  </si>
  <si>
    <t>Раздел 2.6.4 строка 09 графа 19 &gt;= Раздел 2.6.4 строка 09 сумма граф 21 + 22 + 23 + 24</t>
  </si>
  <si>
    <t>Раздел 2.6.4 строка 10 графа 19 &gt;= Раздел 2.6.4 строка 10 сумма граф 21 + 22 + 23 + 24</t>
  </si>
  <si>
    <t>Раздел 2.6.4 строка 11 графа 19 &gt;= Раздел 2.6.4 строка 11 сумма граф 21 + 22 + 23 + 24</t>
  </si>
  <si>
    <t>Раздел 2.6.4 строка 12 графа 19 &gt;= Раздел 2.6.4 строка 12 сумма граф 21 + 22 + 23 + 24</t>
  </si>
  <si>
    <t>Раздел 2.6.4 строка 13 графа 19 &gt;= Раздел 2.6.4 строка 13 сумма граф 21 + 22 + 23 + 24</t>
  </si>
  <si>
    <t>Раздел 2.6.4 строка 14 графа 19 &gt;= Раздел 2.6.4 строка 14 сумма граф 21 + 22 + 23 + 24</t>
  </si>
  <si>
    <t>Раздел 2.6.4 строка 15 графа 19 &gt;= Раздел 2.6.4 строка 15 сумма граф 21 + 22 + 23 + 24</t>
  </si>
  <si>
    <t>Раздел 2.6.4 строка 16 графа 19 &gt;= Раздел 2.6.4 строка 16 сумма граф 21 + 22 + 23 + 24</t>
  </si>
  <si>
    <t>Раздел 2.6.4 строка 17 графа 19 &gt;= Раздел 2.6.4 строка 17 сумма граф 21 + 22 + 23 + 24</t>
  </si>
  <si>
    <t>Раздел 2.6.4 строка 18 графа 19 &gt;= Раздел 2.6.4 строка 18 сумма граф 21 + 22 + 23 + 24</t>
  </si>
  <si>
    <t>Раздел 2.6.4 строка 19 графа 19 &gt;= Раздел 2.6.4 строка 19 сумма граф 21 + 22 + 23 + 24</t>
  </si>
  <si>
    <t>Раздел 2.6.4 строка 20 графа 19 &gt;= Раздел 2.6.4 строка 20 сумма граф 21 + 22 + 23 + 24</t>
  </si>
  <si>
    <t>Раздел 2.6.4 строка 21 графа 19 &gt;= Раздел 2.6.4 строка 21 сумма граф 21 + 22 + 23 + 24</t>
  </si>
  <si>
    <t>Раздел 2.1.1.2 строка 14 графа 06 &gt;= Раздел 2.1.1.2 строка 23 графа 06</t>
  </si>
  <si>
    <t>Раздел 2.1.1.2 строка 14 графа 07 &gt;= Раздел 2.1.1.2 строка 23 графа 07</t>
  </si>
  <si>
    <t>Раздел 2.1.1.2 строка 14 графа 08 &gt;= Раздел 2.1.1.2 строка 23 графа 08</t>
  </si>
  <si>
    <t>Раздел 2.1.1.2 строка 14 графа 09 &gt;= Раздел 2.1.1.2 строка 23 графа 09</t>
  </si>
  <si>
    <t>Раздел 2.1.1.2 строка 14 графа 10 &gt;= Раздел 2.1.1.2 строка 23 графа 10</t>
  </si>
  <si>
    <t>Раздел 2.1.1.2 строка 14 графа 11 &gt;= Раздел 2.1.1.2 строка 23 графа 11</t>
  </si>
  <si>
    <t>Раздел 2.1.1.2 строка 14 графа 12 &gt;= Раздел 2.1.1.2 строка 23 графа 12</t>
  </si>
  <si>
    <t>Раздел 2.1.1.2 строка 14 графа 13 &gt;= Раздел 2.1.1.2 строка 23 графа 13</t>
  </si>
  <si>
    <t>Раздел 2.1.1.2 строка 14 графа 14 &gt;= Раздел 2.1.1.2 строка 23 графа 14</t>
  </si>
  <si>
    <t>Раздел 2.1.1.2 строка 14 графа 15 &gt;= Раздел 2.1.1.2 строка 23 графа 15</t>
  </si>
  <si>
    <t>Раздел 2.1.1.2 строка 14 графа 16 &gt;= Раздел 2.1.1.2 строка 23 графа 16</t>
  </si>
  <si>
    <t>Раздел 2.1.1.3 строка 10 графа 04 &gt;= Раздел 2.1.1.3 строка 14 графа 04</t>
  </si>
  <si>
    <t>Раздел 2.1.1.3 строка 10 графа 05 &gt;= Раздел 2.1.1.3 строка 14 графа 05</t>
  </si>
  <si>
    <t>Раздел 2.1.1.3 строка 10 графа 06 &gt;= Раздел 2.1.1.3 строка 14 графа 06</t>
  </si>
  <si>
    <t>Раздел 2.1.1.3 строка 10 графа 07 &gt;= Раздел 2.1.1.3 строка 14 графа 07</t>
  </si>
  <si>
    <t>Раздел 2.1.1.3 строка 10 графа 08 &gt;= Раздел 2.1.1.3 строка 14 графа 08</t>
  </si>
  <si>
    <t>Раздел 2.1.1.3 строка 10 графа 09 &gt;= Раздел 2.1.1.3 строка 14 графа 09</t>
  </si>
  <si>
    <t>Раздел 2.1.1.3 строка 10 графа 10 &gt;= Раздел 2.1.1.3 строка 14 графа 10</t>
  </si>
  <si>
    <t>Раздел 2.1.1.3 строка 10 графа 11 &gt;= Раздел 2.1.1.3 строка 14 графа 11</t>
  </si>
  <si>
    <t>Раздел 2.1.1.3 строка 10 графа 12 &gt;= Раздел 2.1.1.3 строка 14 графа 12</t>
  </si>
  <si>
    <t>Раздел 2.1.1.3 строка 10 графа 13 &gt;= Раздел 2.1.1.3 строка 14 графа 13</t>
  </si>
  <si>
    <t>Раздел 2.1.1.3 строка 10 графа 14 &gt;= Раздел 2.1.1.3 строка 14 графа 14</t>
  </si>
  <si>
    <t>Раздел 2.1.1.3 строка 10 графа 15 &gt;= Раздел 2.1.1.3 строка 14 графа 15</t>
  </si>
  <si>
    <t>Раздел 2.1.1.3 строка 10 графа 16 &gt;= Раздел 2.1.1.3 строка 14 графа 16</t>
  </si>
  <si>
    <t>Раздел 2.1.1.3 строка 10 графа 04 &gt;= Раздел 2.1.1.3 строка 15 графа 04</t>
  </si>
  <si>
    <t>Раздел 2.1.1.3 строка 10 графа 05 &gt;= Раздел 2.1.1.3 строка 15 графа 05</t>
  </si>
  <si>
    <t>Раздел 2.1.1.3 строка 10 графа 06 &gt;= Раздел 2.1.1.3 строка 15 графа 06</t>
  </si>
  <si>
    <t>Раздел 2.1.1.3 строка 10 графа 07 &gt;= Раздел 2.1.1.3 строка 15 графа 07</t>
  </si>
  <si>
    <t>ЕСЛИ Раздел 2.9 строка 02 графа 06 &gt; 0 ТО Если Раздел 2.9 строка 02 графа 07 &gt; 0</t>
  </si>
  <si>
    <t>Раздел 2.6.4 строка 02 графа 22 &gt;= Раздел 2.6.4 строка 07 графа 22</t>
  </si>
  <si>
    <t>Раздел 2.6.4 строка 02 графа 23 &gt;= Раздел 2.6.4 строка 07 графа 23</t>
  </si>
  <si>
    <t>Раздел 2.6.4 строка 02 графа 24 &gt;= Раздел 2.6.4 строка 07 графа 24</t>
  </si>
  <si>
    <t>Раздел 2.6.4 строка 02 графа 03 &gt;= Раздел 2.6.4 строка 08 графа 03</t>
  </si>
  <si>
    <t>Раздел 2.6.4 строка 02 графа 04 &gt;= Раздел 2.6.4 строка 08 графа 04</t>
  </si>
  <si>
    <t>Раздел 2.1.2.2 строка 05 графа 48 &gt;= Раздел 2.1.2.2 строка 05 сумма граф 49 + 50</t>
  </si>
  <si>
    <t>Раздел 2.1.2.2 строка 06 графа 48 &gt;= Раздел 2.1.2.2 строка 06 сумма граф 49 + 50</t>
  </si>
  <si>
    <t>Раздел 2.1.2.2 строка 07 графа 48 &gt;= Раздел 2.1.2.2 строка 07 сумма граф 49 + 50</t>
  </si>
  <si>
    <t>Раздел 2.1.2.2 строка 08 графа 48 &gt;= Раздел 2.1.2.2 строка 08 сумма граф 49 + 50</t>
  </si>
  <si>
    <t>Раздел 2.1.2.2 строка 09 графа 48 &gt;= Раздел 2.1.2.2 строка 09 сумма граф 49 + 50</t>
  </si>
  <si>
    <t>Раздел 2.1.2.2 строка 10 графа 48 &gt;= Раздел 2.1.2.2 строка 10 сумма граф 49 + 50</t>
  </si>
  <si>
    <t>Раздел 2.1.2.2 строка 11 графа 48 &gt;= Раздел 2.1.2.2 строка 11 сумма граф 49 + 50</t>
  </si>
  <si>
    <t>Раздел 2.1.2.2 строка 12 графа 48 &gt;= Раздел 2.1.2.2 строка 12 сумма граф 49 + 50</t>
  </si>
  <si>
    <t>Раздел 2.1.2.2 строка 13 графа 48 &gt;= Раздел 2.1.2.2 строка 13 сумма граф 49 + 50</t>
  </si>
  <si>
    <t>Раздел 2.1.2.2 строка 14 графа 48 &gt;= Раздел 2.1.2.2 строка 14 сумма граф 49 + 50</t>
  </si>
  <si>
    <t>Раздел 2.1.2.2 строка 15 графа 48 &gt;= Раздел 2.1.2.2 строка 15 сумма граф 49 + 50</t>
  </si>
  <si>
    <t>Раздел 2.1.2.2 строка 16 графа 48 &gt;= Раздел 2.1.2.2 строка 16 сумма граф 49 + 50</t>
  </si>
  <si>
    <t>Раздел 2.1.2.2 строка 17 графа 48 &gt;= Раздел 2.1.2.2 строка 17 сумма граф 49 + 50</t>
  </si>
  <si>
    <t>Раздел 2.1.2.2 строка 18 графа 48 &gt;= Раздел 2.1.2.2 строка 18 сумма граф 49 + 50</t>
  </si>
  <si>
    <t>Раздел 2.1.2.2 строка 19 графа 48 &gt;= Раздел 2.1.2.2 строка 19 сумма граф 49 + 50</t>
  </si>
  <si>
    <t>Раздел 2.1.2.2 строка 20 графа 48 &gt;= Раздел 2.1.2.2 строка 20 сумма граф 49 + 50</t>
  </si>
  <si>
    <t>Раздел 2.6.1 строка 06 графа 20 &gt;= Раздел 2.6.1 строка 06 сумма граф 21 + 22</t>
  </si>
  <si>
    <t>Раздел 2.1.2.2 строка 22 графа 48 &gt;= Раздел 2.1.2.2 строка 22 сумма граф 49 + 50</t>
  </si>
  <si>
    <t>Раздел 2.1.2.2 строка 23 графа 48 &gt;= Раздел 2.1.2.2 строка 23 сумма граф 49 + 50</t>
  </si>
  <si>
    <t>Раздел 2.6.1 строка 11 графа 20 &gt;= Раздел 2.6.1 строка 11 сумма граф 21 + 22</t>
  </si>
  <si>
    <t>Раздел 2.6.1 строка 12 графа 20 &gt;= Раздел 2.6.1 строка 12 сумма граф 21 + 22</t>
  </si>
  <si>
    <t>Раздел 2.6.1 строка 13 графа 20 &gt;= Раздел 2.6.1 строка 13 сумма граф 21 + 22</t>
  </si>
  <si>
    <t>Раздел 2.6.1 строка 14 графа 20 &gt;= Раздел 2.6.1 строка 14 сумма граф 21 + 22</t>
  </si>
  <si>
    <t>Раздел 2.6.1 строка 15 графа 20 &gt;= Раздел 2.6.1 строка 15 сумма граф 21 + 22</t>
  </si>
  <si>
    <t>Раздел 2.6.1 строка 16 графа 20 &gt;= Раздел 2.6.1 строка 16 сумма граф 21 + 22</t>
  </si>
  <si>
    <t>Раздел 2.6.1 строка 17 графа 20 &gt;= Раздел 2.6.1 строка 17 сумма граф 21 + 22</t>
  </si>
  <si>
    <t>Раздел 2.6.1 строка 18 графа 20 &gt;= Раздел 2.6.1 строка 18 сумма граф 21 + 22</t>
  </si>
  <si>
    <t>Раздел 2.6.1 строка 19 графа 20 &gt;= Раздел 2.6.1 строка 19 сумма граф 21 + 22</t>
  </si>
  <si>
    <t>Раздел 2.6.1 строка 20 графа 20 &gt;= Раздел 2.6.1 строка 20 сумма граф 21 + 22</t>
  </si>
  <si>
    <t>Раздел 2.6.1 строка 21 графа 20 &gt;= Раздел 2.6.1 строка 21 сумма граф 21 + 22</t>
  </si>
  <si>
    <t>Раздел 2.6.1 строка 22 графа 20 &gt;= Раздел 2.6.1 строка 22 сумма граф 21 + 22</t>
  </si>
  <si>
    <t>Раздел 2.6.2 строка 02 графа 03 &gt;= Раздел 2.6.2 строка 03 графа 03</t>
  </si>
  <si>
    <t>Раздел 2.6.2 строка 02 графа 04 &gt;= Раздел 2.6.2 строка 03 графа 04</t>
  </si>
  <si>
    <t>Раздел 2.6.2 строка 02 графа 05 &gt;= Раздел 2.6.2 строка 03 графа 05</t>
  </si>
  <si>
    <t>Раздел 2.6.2 строка 02 графа 06 &gt;= Раздел 2.6.2 строка 03 графа 06</t>
  </si>
  <si>
    <t>Раздел 2.6.2 строка 02 графа 07 &gt;= Раздел 2.6.2 строка 03 графа 07</t>
  </si>
  <si>
    <t>Раздел 2.6.2 строка 02 графа 08 &gt;= Раздел 2.6.2 строка 03 графа 08</t>
  </si>
  <si>
    <t>Раздел 2.6.2 строка 02 графа 09 &gt;= Раздел 2.6.2 строка 03 графа 09</t>
  </si>
  <si>
    <t>Раздел 2.6.2 строка 02 графа 10 &gt;= Раздел 2.6.2 строка 03 графа 10</t>
  </si>
  <si>
    <t>Раздел 2.6.2 строка 02 графа 11 &gt;= Раздел 2.6.2 строка 03 графа 11</t>
  </si>
  <si>
    <t>Раздел 2.6.2 строка 02 графа 12 &gt;= Раздел 2.6.2 строка 03 графа 12</t>
  </si>
  <si>
    <t>Раздел 2.6.2 строка 02 графа 13 &gt;= Раздел 2.6.2 строка 03 графа 13</t>
  </si>
  <si>
    <t>Раздел 2.6.2 строка 02 графа 14 &gt;= Раздел 2.6.2 строка 03 графа 14</t>
  </si>
  <si>
    <t>Раздел 2.6.2 строка 02 графа 15 &gt;= Раздел 2.6.2 строка 03 графа 15</t>
  </si>
  <si>
    <t>Раздел 2.6.2 строка 02 графа 16 &gt;= Раздел 2.6.2 строка 03 графа 16</t>
  </si>
  <si>
    <t>Раздел 2.6.2 строка 02 графа 17 &gt;= Раздел 2.6.2 строка 03 графа 17</t>
  </si>
  <si>
    <t>Раздел 2.6.2 строка 02 графа 18 &gt;= Раздел 2.6.2 строка 03 графа 18</t>
  </si>
  <si>
    <t>Раздел 2.6.2 строка 02 графа 19 &gt;= Раздел 2.6.2 строка 03 графа 19</t>
  </si>
  <si>
    <t>Раздел 2.6.2 строка 02 графа 20 &gt;= Раздел 2.6.2 строка 03 графа 20</t>
  </si>
  <si>
    <t>Раздел 2.6.2 строка 02 графа 21 &gt;= Раздел 2.6.2 строка 03 графа 21</t>
  </si>
  <si>
    <t>Раздел 2.6.2 строка 02 графа 22 &gt;= Раздел 2.6.2 строка 03 графа 22</t>
  </si>
  <si>
    <t>Раздел 2.6.2 строка 02 графа 23 &gt;= Раздел 2.6.2 строка 03 графа 23</t>
  </si>
  <si>
    <t>Раздел 2.6.2 строка 02 графа 24 &gt;= Раздел 2.6.2 строка 03 графа 24</t>
  </si>
  <si>
    <t>Раздел 2.6.2 строка 02 графа 03 &gt;= Раздел 2.6.2 строка 06 графа 03</t>
  </si>
  <si>
    <t>Раздел 2.6.2 строка 02 графа 04 &gt;= Раздел 2.6.2 строка 06 графа 04</t>
  </si>
  <si>
    <t>Раздел 2.6.2 строка 02 графа 05 &gt;= Раздел 2.6.2 строка 06 графа 05</t>
  </si>
  <si>
    <t>Раздел 2.6.2 строка 02 графа 06 &gt;= Раздел 2.6.2 строка 06 графа 06</t>
  </si>
  <si>
    <t>Раздел 2.6.2 строка 02 графа 07 &gt;= Раздел 2.6.2 строка 06 графа 07</t>
  </si>
  <si>
    <t>Раздел 2.6.2 строка 02 графа 08 &gt;= Раздел 2.6.2 строка 06 графа 08</t>
  </si>
  <si>
    <t>Раздел 2.6.2 строка 02 графа 09 &gt;= Раздел 2.6.2 строка 06 графа 09</t>
  </si>
  <si>
    <t>Раздел 2.6.2 строка 02 графа 10 &gt;= Раздел 2.6.2 строка 06 графа 10</t>
  </si>
  <si>
    <t>Раздел 2.6.2 строка 02 графа 11 &gt;= Раздел 2.6.2 строка 06 графа 11</t>
  </si>
  <si>
    <t>Раздел 2.6.2 строка 02 графа 12 &gt;= Раздел 2.6.2 строка 06 графа 12</t>
  </si>
  <si>
    <t>Раздел 2.6.1 строка 19 графа 18 &gt;= Раздел 2.6.1 строка 20 графа 18</t>
  </si>
  <si>
    <t>Раздел 2.6.1 строка 19 графа 19 &gt;= Раздел 2.6.1 строка 20 графа 19</t>
  </si>
  <si>
    <t>Раздел 2.6.1 строка 19 графа 20 &gt;= Раздел 2.6.1 строка 20 графа 20</t>
  </si>
  <si>
    <t>Раздел 2.6.1 строка 19 графа 21 &gt;= Раздел 2.6.1 строка 20 графа 21</t>
  </si>
  <si>
    <t>Раздел 2.6.1 строка 19 графа 22 &gt;= Раздел 2.6.1 строка 20 графа 22</t>
  </si>
  <si>
    <t>Раздел 2.6.2 строка 02 графа 14 &gt;= Раздел 2.6.2 строка 06 графа 14</t>
  </si>
  <si>
    <t>Раздел 2.6.2 строка 02 графа 15 &gt;= Раздел 2.6.2 строка 06 графа 15</t>
  </si>
  <si>
    <t>Раздел 2.6.2 строка 02 графа 16 &gt;= Раздел 2.6.2 строка 06 графа 16</t>
  </si>
  <si>
    <t>Раздел 2.6.2 строка 02 графа 17 &gt;= Раздел 2.6.2 строка 06 графа 17</t>
  </si>
  <si>
    <t>Раздел 2.6.2 строка 02 графа 18 &gt;= Раздел 2.6.2 строка 06 графа 18</t>
  </si>
  <si>
    <t>Раздел 2.6.2 строка 02 графа 19 &gt;= Раздел 2.6.2 строка 06 графа 19</t>
  </si>
  <si>
    <t>Раздел 2.6.2 строка 02 графа 20 &gt;= Раздел 2.6.2 строка 06 графа 20</t>
  </si>
  <si>
    <t>Раздел 2.6.2 строка 02 графа 21 &gt;= Раздел 2.6.2 строка 06 графа 21</t>
  </si>
  <si>
    <t>Раздел 2.6.2 строка 02 графа 22 &gt;= Раздел 2.6.2 строка 06 графа 22</t>
  </si>
  <si>
    <t>Раздел 2.6.2 строка 02 графа 23 &gt;= Раздел 2.6.2 строка 06 графа 23</t>
  </si>
  <si>
    <t>Раздел 2.6.2 строка 02 графа 24 &gt;= Раздел 2.6.2 строка 06 графа 24</t>
  </si>
  <si>
    <t>Раздел 2.6.2 строка 02 графа 03 &gt;= Раздел 2.6.2 строка 07 графа 03</t>
  </si>
  <si>
    <t>Раздел 2.6.2 строка 02 графа 04 &gt;= Раздел 2.6.2 строка 07 графа 04</t>
  </si>
  <si>
    <t>Раздел 2.6.2 строка 02 графа 05 &gt;= Раздел 2.6.2 строка 07 графа 05</t>
  </si>
  <si>
    <t>Раздел 2.6.2 строка 02 графа 06 &gt;= Раздел 2.6.2 строка 07 графа 06</t>
  </si>
  <si>
    <t>Раздел 2.6.2 строка 02 графа 07 &gt;= Раздел 2.6.2 строка 07 графа 07</t>
  </si>
  <si>
    <t>Раздел 2.6.2 строка 02 графа 08 &gt;= Раздел 2.6.2 строка 07 графа 08</t>
  </si>
  <si>
    <t>Раздел 2.6.2 строка 02 графа 09 &gt;= Раздел 2.6.2 строка 07 графа 09</t>
  </si>
  <si>
    <t>Раздел 2.6.2 строка 02 графа 10 &gt;= Раздел 2.6.2 строка 07 графа 10</t>
  </si>
  <si>
    <t>Раздел 2.6.2 строка 02 графа 11 &gt;= Раздел 2.6.2 строка 07 графа 11</t>
  </si>
  <si>
    <t>Раздел 2.6.2 строка 02 графа 12 &gt;= Раздел 2.6.2 строка 07 графа 12</t>
  </si>
  <si>
    <t>Раздел 2.6.2 строка 02 графа 13 &gt;= Раздел 2.6.2 строка 07 графа 13</t>
  </si>
  <si>
    <t>Раздел 2.6.2 строка 02 графа 14 &gt;= Раздел 2.6.2 строка 07 графа 14</t>
  </si>
  <si>
    <t>Раздел 2.6.2 строка 02 графа 15 &gt;= Раздел 2.6.2 строка 07 графа 15</t>
  </si>
  <si>
    <t>Раздел 2.6.2 строка 02 графа 16 &gt;= Раздел 2.6.2 строка 07 графа 16</t>
  </si>
  <si>
    <t>Раздел 2.6.2 строка 02 графа 17 &gt;= Раздел 2.6.2 строка 07 графа 17</t>
  </si>
  <si>
    <t>Раздел 2.6.4 строка 02 графа 10 &gt;= Раздел 2.6.4 строка 08 графа 10</t>
  </si>
  <si>
    <t>Раздел 2.6.4 строка 02 графа 11 &gt;= Раздел 2.6.4 строка 08 графа 11</t>
  </si>
  <si>
    <t>Раздел 2.6.4 строка 02 графа 12 &gt;= Раздел 2.6.4 строка 08 графа 12</t>
  </si>
  <si>
    <t>Раздел 2.6.4 строка 02 графа 13 &gt;= Раздел 2.6.4 строка 08 графа 13</t>
  </si>
  <si>
    <t>Раздел 2.6.4 строка 02 графа 14 &gt;= Раздел 2.6.4 строка 08 графа 14</t>
  </si>
  <si>
    <t>Раздел 2.6.4 строка 02 графа 15 &gt;= Раздел 2.6.4 строка 08 графа 15</t>
  </si>
  <si>
    <t>Раздел 2.6.4 строка 02 графа 16 &gt;= Раздел 2.6.4 строка 08 графа 16</t>
  </si>
  <si>
    <t>Раздел 2.6.4 строка 02 графа 17 &gt;= Раздел 2.6.4 строка 08 графа 17</t>
  </si>
  <si>
    <t>Раздел 2.6.4 строка 02 графа 18 &gt;= Раздел 2.6.4 строка 08 графа 18</t>
  </si>
  <si>
    <t>Раздел 2.6.4 строка 02 графа 19 &gt;= Раздел 2.6.4 строка 08 графа 19</t>
  </si>
  <si>
    <t>Раздел 2.6.4 строка 02 графа 20 &gt;= Раздел 2.6.4 строка 08 графа 20</t>
  </si>
  <si>
    <t>Раздел 2.6.4 строка 02 графа 21 &gt;= Раздел 2.6.4 строка 08 графа 21</t>
  </si>
  <si>
    <t>Раздел 2.6.4 строка 02 графа 22 &gt;= Раздел 2.6.4 строка 08 графа 22</t>
  </si>
  <si>
    <t>Раздел 2.6.4 строка 02 графа 23 &gt;= Раздел 2.6.4 строка 08 графа 23</t>
  </si>
  <si>
    <t>Раздел 2.6.4 строка 02 графа 24 &gt;= Раздел 2.6.4 строка 08 графа 24</t>
  </si>
  <si>
    <t>Раздел 2.6.4 строка 10 графа 03 &gt;= Раздел 2.6.4 строка 13 графа 03</t>
  </si>
  <si>
    <t>Раздел 2.6.4 строка 10 графа 04 &gt;= Раздел 2.6.4 строка 13 графа 04</t>
  </si>
  <si>
    <t>Раздел 2.6.4 строка 10 графа 05 &gt;= Раздел 2.6.4 строка 13 графа 05</t>
  </si>
  <si>
    <t>Раздел 2.6.4 строка 10 графа 06 &gt;= Раздел 2.6.4 строка 13 графа 06</t>
  </si>
  <si>
    <t>Раздел 2.6.4 строка 10 графа 07 &gt;= Раздел 2.6.4 строка 13 графа 07</t>
  </si>
  <si>
    <t>Раздел 2.6.4 строка 10 графа 08 &gt;= Раздел 2.6.4 строка 13 графа 08</t>
  </si>
  <si>
    <t>Раздел 2.6.4 строка 10 графа 09 &gt;= Раздел 2.6.4 строка 13 графа 09</t>
  </si>
  <si>
    <t>Раздел 2.6.4 строка 10 графа 10 &gt;= Раздел 2.6.4 строка 13 графа 10</t>
  </si>
  <si>
    <t>Раздел 2.6.4 строка 10 графа 11 &gt;= Раздел 2.6.4 строка 13 графа 11</t>
  </si>
  <si>
    <t>Раздел 2.6.4 строка 10 графа 12 &gt;= Раздел 2.6.4 строка 13 графа 12</t>
  </si>
  <si>
    <t>Раздел 2.6.4 строка 10 графа 13 &gt;= Раздел 2.6.4 строка 13 графа 13</t>
  </si>
  <si>
    <t>Раздел 2.6.4 строка 10 графа 14 &gt;= Раздел 2.6.4 строка 13 графа 14</t>
  </si>
  <si>
    <t>Раздел 2.6.4 строка 10 графа 15 &gt;= Раздел 2.6.4 строка 13 графа 15</t>
  </si>
  <si>
    <t>Раздел 2.6.4 строка 10 графа 16 &gt;= Раздел 2.6.4 строка 13 графа 16</t>
  </si>
  <si>
    <t>Раздел 2.6.4 строка 10 графа 17 &gt;= Раздел 2.6.4 строка 13 графа 17</t>
  </si>
  <si>
    <t>Раздел 2.6.4 строка 10 графа 18 &gt;= Раздел 2.6.4 строка 13 графа 18</t>
  </si>
  <si>
    <t>Раздел 2.6.4 строка 10 графа 19 &gt;= Раздел 2.6.4 строка 13 графа 19</t>
  </si>
  <si>
    <t>Раздел 2.6.4 строка 10 графа 20 &gt;= Раздел 2.6.4 строка 13 графа 20</t>
  </si>
  <si>
    <t>Раздел 2.6.4 строка 10 графа 21 &gt;= Раздел 2.6.4 строка 13 графа 21</t>
  </si>
  <si>
    <t>Раздел 2.6.4 строка 10 графа 22 &gt;= Раздел 2.6.4 строка 13 графа 22</t>
  </si>
  <si>
    <t>Раздел 2.6.3 строка 02 графа 08 &gt;= Раздел 2.6.3 строка 06 графа 08</t>
  </si>
  <si>
    <t>Раздел 2.6.3 строка 02 графа 09 &gt;= Раздел 2.6.3 строка 06 графа 09</t>
  </si>
  <si>
    <t>Раздел 2.6.4 строка 10 графа 03 &gt;= Раздел 2.6.4 строка 14 графа 03</t>
  </si>
  <si>
    <t>Раздел 2.6.4 строка 10 графа 04 &gt;= Раздел 2.6.4 строка 14 графа 04</t>
  </si>
  <si>
    <t>Раздел 2.6.4 строка 10 графа 05 &gt;= Раздел 2.6.4 строка 14 графа 05</t>
  </si>
  <si>
    <t>Раздел 2.6.4 строка 10 графа 06 &gt;= Раздел 2.6.4 строка 14 графа 06</t>
  </si>
  <si>
    <t>Раздел 2.6.4 строка 10 графа 07 &gt;= Раздел 2.6.4 строка 14 графа 07</t>
  </si>
  <si>
    <t>Раздел 2.6.4 строка 10 графа 08 &gt;= Раздел 2.6.4 строка 14 графа 08</t>
  </si>
  <si>
    <t>Раздел 2.6.4 строка 10 графа 09 &gt;= Раздел 2.6.4 строка 14 графа 09</t>
  </si>
  <si>
    <t>Раздел 2.6.4 строка 10 графа 10 &gt;= Раздел 2.6.4 строка 14 графа 10</t>
  </si>
  <si>
    <t>Раздел 2.6.4 строка 10 графа 11 &gt;= Раздел 2.6.4 строка 14 графа 11</t>
  </si>
  <si>
    <t>Раздел 2.6.4 строка 10 графа 12 &gt;= Раздел 2.6.4 строка 14 графа 12</t>
  </si>
  <si>
    <t>Раздел 2.6.4 строка 10 графа 13 &gt;= Раздел 2.6.4 строка 14 графа 13</t>
  </si>
  <si>
    <t>Раздел 2.6.4 строка 10 графа 14 &gt;= Раздел 2.6.4 строка 14 графа 14</t>
  </si>
  <si>
    <t>Раздел 2.6.4 строка 10 графа 15 &gt;= Раздел 2.6.4 строка 14 графа 15</t>
  </si>
  <si>
    <t>Раздел 2.6.4 строка 10 графа 16 &gt;= Раздел 2.6.4 строка 14 графа 16</t>
  </si>
  <si>
    <t>Раздел 2.6.4 строка 10 графа 17 &gt;= Раздел 2.6.4 строка 14 графа 17</t>
  </si>
  <si>
    <t>Раздел 2.6.4 строка 10 графа 18 &gt;= Раздел 2.6.4 строка 14 графа 18</t>
  </si>
  <si>
    <t>Раздел 2.6.4 строка 10 графа 19 &gt;= Раздел 2.6.4 строка 14 графа 19</t>
  </si>
  <si>
    <t>Раздел 2.6.4 строка 10 графа 20 &gt;= Раздел 2.6.4 строка 14 графа 20</t>
  </si>
  <si>
    <t>Раздел 2.6.4 строка 10 графа 21 &gt;= Раздел 2.6.4 строка 14 графа 21</t>
  </si>
  <si>
    <t>Раздел 2.6.4 строка 10 графа 22 &gt;= Раздел 2.6.4 строка 14 графа 22</t>
  </si>
  <si>
    <t>Раздел 2.1.3.3 строка 13 графа 12 &gt;= Раздел 2.1.3.3 сумма строк 14 + 15 графа 12</t>
  </si>
  <si>
    <t>Раздел 2.1.3.3 строка 13 графа 13 &gt;= Раздел 2.1.3.3 сумма строк 14 + 15 графа 13</t>
  </si>
  <si>
    <t>Раздел 2.1.3.3 строка 13 графа 14 &gt;= Раздел 2.1.3.3 сумма строк 14 + 15 графа 14</t>
  </si>
  <si>
    <t>Раздел 2.1.3.3 строка 13 графа 15 &gt;= Раздел 2.1.3.3 сумма строк 14 + 15 графа 15</t>
  </si>
  <si>
    <t>Раздел 2.1.3.3 строка 13 графа 16 &gt;= Раздел 2.1.3.3 сумма строк 14 + 15 графа 16</t>
  </si>
  <si>
    <t>Раздел 2.1.3.3 строка 13 графа 17 &gt;= Раздел 2.1.3.3 сумма строк 14 + 15 графа 17</t>
  </si>
  <si>
    <t>Раздел 2.2.1 строка 01 графа 03 &gt;= Раздел 2.2.1 строка 01 сумма граф 17 + 18</t>
  </si>
  <si>
    <t>Раздел 3.5 строка 10 графа 06 &gt;= Раздел 3.5 строка 10 графа 07</t>
  </si>
  <si>
    <t>Раздел 3.5 строка 11 графа 06 &gt;= Раздел 3.5 строка 11 графа 07</t>
  </si>
  <si>
    <t>Раздел 3.5 строка 12 графа 06 &gt;= Раздел 3.5 строка 12 графа 07</t>
  </si>
  <si>
    <t>Раздел 3.5 строка 13 графа 06 &gt;= Раздел 3.5 строка 13 графа 07</t>
  </si>
  <si>
    <t>Раздел 3.5 строка 14 графа 06 &gt;= Раздел 3.5 строка 14 графа 07</t>
  </si>
  <si>
    <t>Раздел 3.5 строка 15 графа 06 &gt;= Раздел 3.5 строка 15 графа 07</t>
  </si>
  <si>
    <t>Раздел 3.5 строка 16 графа 06 &gt;= Раздел 3.5 строка 16 графа 07</t>
  </si>
  <si>
    <t>Раздел 3.5 строка 17 графа 06 &gt;= Раздел 3.5 строка 17 графа 07</t>
  </si>
  <si>
    <t>Раздел 3.5 строка 18 графа 06 &gt;= Раздел 3.5 строка 18 графа 07</t>
  </si>
  <si>
    <t>Раздел 3.5 строка 19 графа 06 &gt;= Раздел 3.5 строка 19 графа 07</t>
  </si>
  <si>
    <t>Раздел 3.5 строка 20 графа 06 &gt;= Раздел 3.5 строка 20 графа 07</t>
  </si>
  <si>
    <t>Раздел 3.5 строка 21 графа 06 &gt;= Раздел 3.5 строка 21 графа 07</t>
  </si>
  <si>
    <t>Раздел 3.5 строка 22 графа 06 &gt;= Раздел 3.5 строка 22 графа 07</t>
  </si>
  <si>
    <t>Раздел 3.5 строка 23 графа 06 &gt;= Раздел 3.5 строка 23 графа 07</t>
  </si>
  <si>
    <t>Раздел 3.5 строка 24 графа 06 &gt;= Раздел 3.5 строка 24 графа 07</t>
  </si>
  <si>
    <t>Раздел 3.5 строка 25 графа 06 &gt;= Раздел 3.5 строка 25 графа 07</t>
  </si>
  <si>
    <t>Раздел 3.5 строка 26 графа 06 &gt;= Раздел 3.5 строка 26 графа 07</t>
  </si>
  <si>
    <t>Раздел 3.5 строка 27 графа 06 &gt;= Раздел 3.5 строка 27 графа 07</t>
  </si>
  <si>
    <t>Раздел 3.5 строка 28 графа 06 &gt;= Раздел 3.5 строка 28 графа 07</t>
  </si>
  <si>
    <t>Раздел 3.5 строка 29 графа 06 &gt;= Раздел 3.5 строка 29 графа 07</t>
  </si>
  <si>
    <t>Раздел 3.5 строка 30 графа 06 &gt;= Раздел 3.5 строка 30 графа 07</t>
  </si>
  <si>
    <t>Раздел 3.5 строка 31 графа 06 &gt;= Раздел 3.5 строка 31 графа 07</t>
  </si>
  <si>
    <t>Раздел 3.5 строка 32 графа 06 &gt;= Раздел 3.5 строка 32 графа 07</t>
  </si>
  <si>
    <t>Раздел 3.5 строка 33 графа 06 &gt;= Раздел 3.5 строка 33 графа 07</t>
  </si>
  <si>
    <t>Раздел 3.5 строка 34 графа 06 &gt;= Раздел 3.5 строка 34 графа 07</t>
  </si>
  <si>
    <t>Раздел 3.5 строка 36 графа 06 &gt;= Раздел 3.5 строка 36 графа 07</t>
  </si>
  <si>
    <t>Раздел 3.5 строка 37 графа 06 &gt;= Раздел 3.5 строка 37 графа 07</t>
  </si>
  <si>
    <t>Раздел 2.6.3 строка 02 графа 18 &gt;= Раздел 2.6.3 строка 08 графа 18</t>
  </si>
  <si>
    <t>Раздел 2.6.3 строка 02 графа 19 &gt;= Раздел 2.6.3 строка 08 графа 19</t>
  </si>
  <si>
    <t>Раздел 2.6.3 строка 02 графа 20 &gt;= Раздел 2.6.3 строка 08 графа 20</t>
  </si>
  <si>
    <t>Раздел 2.6.3 строка 02 графа 21 &gt;= Раздел 2.6.3 строка 08 графа 21</t>
  </si>
  <si>
    <t>Раздел 2.6.3 строка 02 графа 22 &gt;= Раздел 2.6.3 строка 08 графа 22</t>
  </si>
  <si>
    <t>Раздел 2.6.3 строка 02 графа 23 &gt;= Раздел 2.6.3 строка 08 графа 23</t>
  </si>
  <si>
    <t>Раздел 2.6.3 строка 02 графа 24 &gt;= Раздел 2.6.3 строка 08 графа 24</t>
  </si>
  <si>
    <t>Раздел 2.6.3 строка 10 графа 03 &gt;= Раздел 2.6.3 строка 13 графа 03</t>
  </si>
  <si>
    <t>Раздел 2.6.3 строка 10 графа 04 &gt;= Раздел 2.6.3 строка 13 графа 04</t>
  </si>
  <si>
    <t>Раздел 2.6.3 строка 10 графа 05 &gt;= Раздел 2.6.3 строка 13 графа 05</t>
  </si>
  <si>
    <t>Раздел 2.6.3 строка 10 графа 06 &gt;= Раздел 2.6.3 строка 13 графа 06</t>
  </si>
  <si>
    <t>Раздел 2.6.3 строка 10 графа 07 &gt;= Раздел 2.6.3 строка 13 графа 07</t>
  </si>
  <si>
    <t>Раздел 2.6.3 строка 10 графа 08 &gt;= Раздел 2.6.3 строка 13 графа 08</t>
  </si>
  <si>
    <t>Раздел 2.6.3 строка 10 графа 09 &gt;= Раздел 2.6.3 строка 13 графа 09</t>
  </si>
  <si>
    <t>Раздел 2.6.3 строка 10 графа 10 &gt;= Раздел 2.6.3 строка 13 графа 10</t>
  </si>
  <si>
    <t>Раздел 2.6.1 строка 02 графа 07 &gt;= Раздел 2.6.1 строка 06 графа 07</t>
  </si>
  <si>
    <t>Раздел 2.6.1 строка 02 графа 08 &gt;= Раздел 2.6.1 строка 06 графа 08</t>
  </si>
  <si>
    <t>Раздел 2.6.1 строка 02 графа 09 &gt;= Раздел 2.6.1 строка 06 графа 09</t>
  </si>
  <si>
    <t>Раздел 2.6.1 строка 02 графа 10 &gt;= Раздел 2.6.1 строка 06 графа 10</t>
  </si>
  <si>
    <t>Раздел 2.6.1 строка 02 графа 11 &gt;= Раздел 2.6.1 строка 06 графа 11</t>
  </si>
  <si>
    <t>Раздел 2.6.1 строка 02 графа 12 &gt;= Раздел 2.6.1 строка 06 графа 12</t>
  </si>
  <si>
    <t>Раздел 2.6.1 строка 02 графа 13 &gt;= Раздел 2.6.1 строка 06 графа 13</t>
  </si>
  <si>
    <t>Раздел 2.6.1 строка 02 графа 14 &gt;= Раздел 2.6.1 строка 06 графа 14</t>
  </si>
  <si>
    <t>Раздел 2.6.1 строка 02 графа 15 &gt;= Раздел 2.6.1 строка 06 графа 15</t>
  </si>
  <si>
    <t>Раздел 2.6.2 строка 02 графа 16 &gt;= Раздел 2.6.2 строка 08 графа 16</t>
  </si>
  <si>
    <t>Раздел 2.6.2 строка 02 графа 17 &gt;= Раздел 2.6.2 строка 08 графа 17</t>
  </si>
  <si>
    <t>Раздел 2.6.2 строка 02 графа 18 &gt;= Раздел 2.6.2 строка 08 графа 18</t>
  </si>
  <si>
    <t>Раздел 2.6.2 строка 02 графа 19 &gt;= Раздел 2.6.2 строка 08 графа 19</t>
  </si>
  <si>
    <t>Раздел 2.6.2 строка 02 графа 20 &gt;= Раздел 2.6.2 строка 08 графа 20</t>
  </si>
  <si>
    <t>Раздел 2.6.2 строка 02 графа 21 &gt;= Раздел 2.6.2 строка 08 графа 21</t>
  </si>
  <si>
    <t>Раздел 2.6.2 строка 02 графа 22 &gt;= Раздел 2.6.2 строка 08 графа 22</t>
  </si>
  <si>
    <t>Раздел 2.6.2 строка 02 графа 23 &gt;= Раздел 2.6.2 строка 08 графа 23</t>
  </si>
  <si>
    <t>Раздел 2.6.3 строка 18 графа 12 &gt;= Раздел 2.6.3 строка 18 сумма граф 14 + 15 + 16 + 17</t>
  </si>
  <si>
    <t>Раздел 2.6.3 строка 19 графа 12 &gt;= Раздел 2.6.3 строка 19 сумма граф 14 + 15 + 16 + 17</t>
  </si>
  <si>
    <t>Раздел 2.6.3 строка 20 графа 12 &gt;= Раздел 2.6.3 строка 20 сумма граф 14 + 15 + 16 + 17</t>
  </si>
  <si>
    <t>Раздел 2.6.3 строка 21 графа 12 &gt;= Раздел 2.6.3 строка 21 сумма граф 14 + 15 + 16 + 17</t>
  </si>
  <si>
    <t>Раздел 2.6.3 строка 22 графа 12 &gt;= Раздел 2.6.3 строка 22 сумма граф 14 + 15 + 16 + 17</t>
  </si>
  <si>
    <t>Раздел 2.6.3 строка 01 графа 13 &gt;= Раздел 2.6.3 строка 01 сумма граф 14 + 15</t>
  </si>
  <si>
    <t>Раздел 2.6.3 строка 02 графа 13 &gt;= Раздел 2.6.3 строка 02 сумма граф 14 + 15</t>
  </si>
  <si>
    <t>Раздел 2.6.3 строка 03 графа 13 &gt;= Раздел 2.6.3 строка 03 сумма граф 14 + 15</t>
  </si>
  <si>
    <t>Раздел 2.6.3 строка 04 графа 13 &gt;= Раздел 2.6.3 строка 04 сумма граф 14 + 15</t>
  </si>
  <si>
    <t>Раздел 2.6.3 строка 05 графа 13 &gt;= Раздел 2.6.3 строка 05 сумма граф 14 + 15</t>
  </si>
  <si>
    <t>Раздел 2.6.3 строка 06 графа 13 &gt;= Раздел 2.6.3 строка 06 сумма граф 14 + 15</t>
  </si>
  <si>
    <t>Раздел 2.6.3 строка 07 графа 13 &gt;= Раздел 2.6.3 строка 07 сумма граф 14 + 15</t>
  </si>
  <si>
    <t>Раздел 2.6.3 строка 08 графа 13 &gt;= Раздел 2.6.3 строка 08 сумма граф 14 + 15</t>
  </si>
  <si>
    <t>Раздел 2.6.3 строка 09 графа 13 &gt;= Раздел 2.6.3 строка 09 сумма граф 14 + 15</t>
  </si>
  <si>
    <t>Раздел 2.6.3 строка 10 графа 13 &gt;= Раздел 2.6.3 строка 10 сумма граф 14 + 15</t>
  </si>
  <si>
    <t>Раздел 2.6.3 строка 11 графа 13 &gt;= Раздел 2.6.3 строка 11 сумма граф 14 + 15</t>
  </si>
  <si>
    <t>Раздел 2.6.3 строка 12 графа 13 &gt;= Раздел 2.6.3 строка 12 сумма граф 14 + 15</t>
  </si>
  <si>
    <t>Раздел 2.6.3 строка 13 графа 13 &gt;= Раздел 2.6.3 строка 13 сумма граф 14 + 15</t>
  </si>
  <si>
    <t>Раздел 2.6.3 строка 14 графа 13 &gt;= Раздел 2.6.3 строка 14 сумма граф 14 + 15</t>
  </si>
  <si>
    <t>Раздел 2.6.3 строка 15 графа 13 &gt;= Раздел 2.6.3 строка 15 сумма граф 14 + 15</t>
  </si>
  <si>
    <t>Раздел 2.6.3 строка 16 графа 13 &gt;= Раздел 2.6.3 строка 16 сумма граф 14 + 15</t>
  </si>
  <si>
    <t>Раздел 2.6.1 строка 02 графа 05 &gt;= Раздел 2.6.1 строка 08 графа 05</t>
  </si>
  <si>
    <t>Раздел 2.6.1 строка 02 графа 06 &gt;= Раздел 2.6.1 строка 08 графа 06</t>
  </si>
  <si>
    <t>Раздел 2.6.1 строка 02 графа 07 &gt;= Раздел 2.6.1 строка 08 графа 07</t>
  </si>
  <si>
    <t>Раздел 2.6.1 строка 02 графа 08 &gt;= Раздел 2.6.1 строка 08 графа 08</t>
  </si>
  <si>
    <t>Раздел 2.6.1 строка 02 графа 09 &gt;= Раздел 2.6.1 строка 08 графа 09</t>
  </si>
  <si>
    <t>Раздел 2.6.1 строка 02 графа 10 &gt;= Раздел 2.6.1 строка 08 графа 10</t>
  </si>
  <si>
    <t>Раздел 2.6.1 строка 02 графа 11 &gt;= Раздел 2.6.1 строка 08 графа 11</t>
  </si>
  <si>
    <t>Раздел 2.6.1 строка 02 графа 12 &gt;= Раздел 2.6.1 строка 08 графа 12</t>
  </si>
  <si>
    <t>Раздел 2.6.1 строка 02 графа 13 &gt;= Раздел 2.6.1 строка 08 графа 13</t>
  </si>
  <si>
    <t>Раздел 2.6.1 строка 02 графа 14 &gt;= Раздел 2.6.1 строка 08 графа 14</t>
  </si>
  <si>
    <t>Раздел 2.6.1 строка 02 графа 15 &gt;= Раздел 2.6.1 строка 08 графа 15</t>
  </si>
  <si>
    <t>Раздел 2.6.1 строка 02 графа 16 &gt;= Раздел 2.6.1 строка 08 графа 16</t>
  </si>
  <si>
    <t>Раздел 2.6.1 строка 02 графа 17 &gt;= Раздел 2.6.1 строка 08 графа 17</t>
  </si>
  <si>
    <t>Раздел 2.6.1 строка 02 графа 18 &gt;= Раздел 2.6.1 строка 08 графа 18</t>
  </si>
  <si>
    <t>Раздел 2.6.1 строка 02 графа 19 &gt;= Раздел 2.6.1 строка 08 графа 19</t>
  </si>
  <si>
    <t>Раздел 2.6.3 строка 07 графа 19 &gt;= Раздел 2.6.3 строка 07 сумма граф 21 + 22 + 23 + 24</t>
  </si>
  <si>
    <t>Раздел 2.6.3 строка 08 графа 19 &gt;= Раздел 2.6.3 строка 08 сумма граф 21 + 22 + 23 + 24</t>
  </si>
  <si>
    <t>Раздел 2.6.1 строка 02 графа 21 &gt;= Раздел 2.6.1 строка 08 графа 21</t>
  </si>
  <si>
    <t>Раздел 2.6.1 строка 02 графа 22 &gt;= Раздел 2.6.1 строка 08 графа 22</t>
  </si>
  <si>
    <t>Раздел 2.6.1 строка 02 графа 23 &gt;= Раздел 2.6.1 строка 08 графа 23</t>
  </si>
  <si>
    <t>Раздел 2.6.1 строка 02 графа 24 &gt;= Раздел 2.6.1 строка 08 графа 24</t>
  </si>
  <si>
    <t>Раздел 2.6.1 строка 10 графа 03 &gt;= Раздел 2.6.1 строка 13 графа 03</t>
  </si>
  <si>
    <t>Раздел 2.6.1 строка 10 графа 04 &gt;= Раздел 2.6.1 строка 13 графа 04</t>
  </si>
  <si>
    <t>Раздел 2.6.1 строка 10 графа 05 &gt;= Раздел 2.6.1 строка 13 графа 05</t>
  </si>
  <si>
    <t>Раздел 2.6.1 строка 10 графа 06 &gt;= Раздел 2.6.1 строка 13 графа 06</t>
  </si>
  <si>
    <t>Раздел 2.6.1 строка 10 графа 07 &gt;= Раздел 2.6.1 строка 13 графа 07</t>
  </si>
  <si>
    <t>Раздел 2.6.1 строка 10 графа 08 &gt;= Раздел 2.6.1 строка 13 графа 08</t>
  </si>
  <si>
    <t>Раздел 2.6.1 строка 10 графа 09 &gt;= Раздел 2.6.1 строка 13 графа 09</t>
  </si>
  <si>
    <t>Раздел 2.6.1 строка 10 графа 10 &gt;= Раздел 2.6.1 строка 13 графа 10</t>
  </si>
  <si>
    <t>Раздел 2.6.1 строка 10 графа 11 &gt;= Раздел 2.6.1 строка 13 графа 11</t>
  </si>
  <si>
    <t>Раздел 2.6.1 строка 10 графа 12 &gt;= Раздел 2.6.1 строка 13 графа 12</t>
  </si>
  <si>
    <t>Раздел 3.5 строка 06 графа 03 = Раздел 3.5 строка 06 сумма граф 04 + 06 + 08 + 10 + 12 + 14 + 16 + 18 + 20 + 22</t>
  </si>
  <si>
    <t>Раздел 3.5 строка 07 графа 03 = Раздел 3.5 строка 07 сумма граф 04 + 06 + 08 + 10 + 12 + 14 + 16 + 18 + 20 + 22</t>
  </si>
  <si>
    <t>Раздел 3.5 строка 08 графа 03 = Раздел 3.5 строка 08 сумма граф 04 + 06 + 08 + 10 + 12 + 14 + 16 + 18 + 20 + 22</t>
  </si>
  <si>
    <t>Раздел 3.5 строка 06 графа 14 &gt;= Раздел 3.5 строка 47 графа 14</t>
  </si>
  <si>
    <t>Раздел 3.5 строка 06 графа 15 &gt;= Раздел 3.5 строка 47 графа 15</t>
  </si>
  <si>
    <t>Раздел 3.5 строка 06 графа 16 &gt;= Раздел 3.5 строка 47 графа 16</t>
  </si>
  <si>
    <t>Раздел 3.5 строка 06 графа 17 &gt;= Раздел 3.5 строка 47 графа 17</t>
  </si>
  <si>
    <t>Раздел 3.5 строка 06 графа 18 &gt;= Раздел 3.5 строка 47 графа 18</t>
  </si>
  <si>
    <t>Раздел 3.5 строка 06 графа 19 &gt;= Раздел 3.5 строка 47 графа 19</t>
  </si>
  <si>
    <t>Раздел 3.5 строка 06 графа 20 &gt;= Раздел 3.5 строка 47 графа 20</t>
  </si>
  <si>
    <t>Раздел 3.5 строка 06 графа 21 &gt;= Раздел 3.5 строка 47 графа 21</t>
  </si>
  <si>
    <t>Раздел 3.5 строка 06 графа 22 &gt;= Раздел 3.5 строка 47 графа 22</t>
  </si>
  <si>
    <t>Раздел 3.5 строка 06 графа 23 &gt;= Раздел 3.5 строка 47 графа 23</t>
  </si>
  <si>
    <t>Раздел 3.5 строка 45 графа 03 &gt;= Раздел 3.5 строка 46 графа 03</t>
  </si>
  <si>
    <t>Раздел 3.5 строка 45 графа 04 &gt;= Раздел 3.5 строка 46 графа 04</t>
  </si>
  <si>
    <t>Раздел 3.5 строка 45 графа 05 &gt;= Раздел 3.5 строка 46 графа 05</t>
  </si>
  <si>
    <t>Раздел 3.5 строка 45 графа 06 &gt;= Раздел 3.5 строка 46 графа 06</t>
  </si>
  <si>
    <t>Раздел 3.5 строка 45 графа 07 &gt;= Раздел 3.5 строка 46 графа 07</t>
  </si>
  <si>
    <t>Раздел 3.5 строка 18 графа 03 = Раздел 3.5 строка 18 сумма граф 04 + 06 + 08 + 10 + 12 + 14 + 16 + 18 + 20 + 22</t>
  </si>
  <si>
    <t>Раздел 3.5 строка 19 графа 03 = Раздел 3.5 строка 19 сумма граф 04 + 06 + 08 + 10 + 12 + 14 + 16 + 18 + 20 + 22</t>
  </si>
  <si>
    <t>Раздел 3.5 строка 20 графа 03 = Раздел 3.5 строка 20 сумма граф 04 + 06 + 08 + 10 + 12 + 14 + 16 + 18 + 20 + 22</t>
  </si>
  <si>
    <t>Раздел 2.6.1 строка 10 графа 18 &gt;= Раздел 2.6.1 строка 14 графа 18</t>
  </si>
  <si>
    <t>Раздел 3.5 строка 45 графа 11 &gt;= Раздел 3.5 строка 46 графа 11</t>
  </si>
  <si>
    <t>Раздел 3.5 строка 45 графа 12 &gt;= Раздел 3.5 строка 46 графа 12</t>
  </si>
  <si>
    <t>Раздел 3.5 строка 21 графа 03 = Раздел 3.5 строка 21 сумма граф 04 + 06 + 08 + 10 + 12 + 14 + 16 + 18 + 20 + 22</t>
  </si>
  <si>
    <t>Раздел 3.5 строка 22 графа 03 = Раздел 3.5 строка 22 сумма граф 04 + 06 + 08 + 10 + 12 + 14 + 16 + 18 + 20 + 22</t>
  </si>
  <si>
    <t>Раздел 3.5 строка 23 графа 03 = Раздел 3.5 строка 23 сумма граф 04 + 06 + 08 + 10 + 12 + 14 + 16 + 18 + 20 + 22</t>
  </si>
  <si>
    <t>Раздел 3.5 строка 24 графа 03 = Раздел 3.5 строка 24 сумма граф 04 + 06 + 08 + 10 + 12 + 14 + 16 + 18 + 20 + 22</t>
  </si>
  <si>
    <t>Раздел 3.5 строка 25 графа 03 = Раздел 3.5 строка 25 сумма граф 04 + 06 + 08 + 10 + 12 + 14 + 16 + 18 + 20 + 22</t>
  </si>
  <si>
    <t>Раздел 3.5 строка 26 графа 03 = Раздел 3.5 строка 26 сумма граф 04 + 06 + 08 + 10 + 12 + 14 + 16 + 18 + 20 + 22</t>
  </si>
  <si>
    <t>Раздел 3.5 строка 27 графа 03 = Раздел 3.5 строка 27 сумма граф 04 + 06 + 08 + 10 + 12 + 14 + 16 + 18 + 20 + 22</t>
  </si>
  <si>
    <t>Раздел 3.5 строка 33 графа 04 &gt;= Раздел 3.5 строка 33 графа 05</t>
  </si>
  <si>
    <t>Раздел 3.5 строка 34 графа 04 &gt;= Раздел 3.5 строка 34 графа 05</t>
  </si>
  <si>
    <t>Раздел 3.5 строка 35 графа 04 &gt;= Раздел 3.5 строка 35 графа 05</t>
  </si>
  <si>
    <t>Раздел 3.5 строка 36 графа 04 &gt;= Раздел 3.5 строка 36 графа 05</t>
  </si>
  <si>
    <t>Раздел 3.5 строка 37 графа 04 &gt;= Раздел 3.5 строка 37 графа 05</t>
  </si>
  <si>
    <t>Раздел 3.5 строка 38 графа 04 &gt;= Раздел 3.5 строка 38 графа 05</t>
  </si>
  <si>
    <t>Раздел 3.5 строка 39 графа 04 &gt;= Раздел 3.5 строка 39 графа 05</t>
  </si>
  <si>
    <t>Раздел 3.5 строка 40 графа 04 &gt;= Раздел 3.5 строка 40 графа 05</t>
  </si>
  <si>
    <t>Раздел 3.5 строка 41 графа 04 &gt;= Раздел 3.5 строка 41 графа 05</t>
  </si>
  <si>
    <t>Раздел 3.5 строка 42 графа 04 &gt;= Раздел 3.5 строка 42 графа 05</t>
  </si>
  <si>
    <t>Раздел 3.5 строка 43 графа 04 &gt;= Раздел 3.5 строка 43 графа 05</t>
  </si>
  <si>
    <t>Раздел 3.5 строка 44 графа 04 &gt;= Раздел 3.5 строка 44 графа 05</t>
  </si>
  <si>
    <t>Раздел 3.5 строка 45 графа 04 &gt;= Раздел 3.5 строка 45 графа 05</t>
  </si>
  <si>
    <t>Раздел 3.5 строка 46 графа 04 &gt;= Раздел 3.5 строка 46 графа 05</t>
  </si>
  <si>
    <t>Раздел 3.5 строка 47 графа 04 &gt;= Раздел 3.5 строка 47 графа 05</t>
  </si>
  <si>
    <t>Раздел 3.5 строка 48 графа 04 &gt;= Раздел 3.5 строка 48 графа 05</t>
  </si>
  <si>
    <t>Раздел 3.5 строка 18 графа 14 &gt;= Раздел 3.5 сумма строк 19 + 20 + 21 графа 14</t>
  </si>
  <si>
    <t>Раздел 3.5 строка 18 графа 15 &gt;= Раздел 3.5 сумма строк 19 + 20 + 21 графа 15</t>
  </si>
  <si>
    <t>Раздел 3.5 строка 18 графа 16 &gt;= Раздел 3.5 сумма строк 19 + 20 + 21 графа 16</t>
  </si>
  <si>
    <t>Раздел 3.5 строка 18 графа 17 &gt;= Раздел 3.5 сумма строк 19 + 20 + 21 графа 17</t>
  </si>
  <si>
    <t>Раздел 2.3.2 строка 05 графа 03 &gt;= Раздел 2.3.2 строка 05 сумма граф 05 + 06 + 07 + 08</t>
  </si>
  <si>
    <t>Раздел 3.5 строка 29 графа 21 &gt;= Раздел 3.5 сумма строк 30 + 31 + 32 графа 21</t>
  </si>
  <si>
    <t>Раздел 3.5 строка 29 графа 22 &gt;= Раздел 3.5 сумма строк 30 + 31 + 32 графа 22</t>
  </si>
  <si>
    <t>Раздел 3.5 строка 29 графа 23 &gt;= Раздел 3.5 сумма строк 30 + 31 + 32 графа 23</t>
  </si>
  <si>
    <t>Раздел 3.5 строка 41 графа 03 &gt;= Раздел 3.5 сумма строк 42 + 43 + 44 графа 03</t>
  </si>
  <si>
    <t>Раздел 3.5 строка 41 графа 04 &gt;= Раздел 3.5 сумма строк 42 + 43 + 44 графа 04</t>
  </si>
  <si>
    <t>Раздел 3.5 строка 41 графа 05 &gt;= Раздел 3.5 сумма строк 42 + 43 + 44 графа 05</t>
  </si>
  <si>
    <t>Раздел 3.5 строка 41 графа 06 &gt;= Раздел 3.5 сумма строк 42 + 43 + 44 графа 06</t>
  </si>
  <si>
    <t>Раздел 3.5 строка 41 графа 07 &gt;= Раздел 3.5 сумма строк 42 + 43 + 44 графа 07</t>
  </si>
  <si>
    <t>Раздел 3.5 строка 41 графа 08 &gt;= Раздел 3.5 сумма строк 42 + 43 + 44 графа 08</t>
  </si>
  <si>
    <t>Раздел 3.5 строка 41 графа 09 &gt;= Раздел 3.5 сумма строк 42 + 43 + 44 графа 09</t>
  </si>
  <si>
    <t>Раздел 3.5 строка 41 графа 10 &gt;= Раздел 3.5 сумма строк 42 + 43 + 44 графа 10</t>
  </si>
  <si>
    <t>Раздел 3.5 строка 41 графа 11 &gt;= Раздел 3.5 сумма строк 42 + 43 + 44 графа 11</t>
  </si>
  <si>
    <t>Раздел 2.6.4 строка 12 графа 19 &gt;= Раздел 2.6.4 строка 12 графа 20</t>
  </si>
  <si>
    <t>Раздел 3.2 строка 07 графа 11 = Раздел 3.2 сумма строк 08 + 09 + 10 + 11 + 12 + 13 + 14 + 15 + 16 + 17 + 18 + 22 + 23 + 24 + 25 + 26 + 27 графа 11</t>
  </si>
  <si>
    <t>Раздел 3.2 строка 07 графа 12 = Раздел 3.2 сумма строк 08 + 09 + 10 + 11 + 12 + 13 + 14 + 15 + 16 + 17 + 18 + 22 + 23 + 24 + 25 + 26 + 27 графа 12</t>
  </si>
  <si>
    <t>Раздел 3.5 строка 29 графа 11 &gt;= Раздел 3.5 сумма строк 30 + 31 + 32 графа 11</t>
  </si>
  <si>
    <t>Раздел 3.5 строка 29 графа 12 &gt;= Раздел 3.5 сумма строк 30 + 31 + 32 графа 12</t>
  </si>
  <si>
    <t>Раздел 3.5 строка 29 графа 13 &gt;= Раздел 3.5 сумма строк 30 + 31 + 32 графа 13</t>
  </si>
  <si>
    <t>Раздел 3.5 строка 29 графа 14 &gt;= Раздел 3.5 сумма строк 30 + 31 + 32 графа 14</t>
  </si>
  <si>
    <t>Раздел 3.5 строка 29 графа 15 &gt;= Раздел 3.5 сумма строк 30 + 31 + 32 графа 15</t>
  </si>
  <si>
    <t>Раздел 3.5 строка 29 графа 16 &gt;= Раздел 3.5 сумма строк 30 + 31 + 32 графа 16</t>
  </si>
  <si>
    <t>Раздел 3.5 строка 29 графа 17 &gt;= Раздел 3.5 сумма строк 30 + 31 + 32 графа 17</t>
  </si>
  <si>
    <t>Раздел 2.3.2 строка 07 графа 09 &gt;= Раздел 2.3.2 строка 07 сумма граф 11 + 12 + 13 + 14</t>
  </si>
  <si>
    <t>Раздел 2.3.2 строка 08 графа 09 &gt;= Раздел 2.3.2 строка 08 сумма граф 11 + 12 + 13 + 14</t>
  </si>
  <si>
    <t>Раздел 2.3.2 строка 09 графа 09 &gt;= Раздел 2.3.2 строка 09 сумма граф 11 + 12 + 13 + 14</t>
  </si>
  <si>
    <t>Раздел 2.3.2 строка 01 графа 10 &gt;= Раздел 2.3.2 строка 01 сумма граф 11 + 12</t>
  </si>
  <si>
    <t>Раздел 2.3.2 строка 02 графа 10 &gt;= Раздел 2.3.2 строка 02 сумма граф 11 + 12</t>
  </si>
  <si>
    <t>Раздел 2.3.2 строка 03 графа 10 &gt;= Раздел 2.3.2 строка 03 сумма граф 11 + 12</t>
  </si>
  <si>
    <t>Раздел 2.6.3 строка 03 графа 03 &gt;= Раздел 2.6.3 строка 03 сумма граф 05 + 06 + 07 + 08</t>
  </si>
  <si>
    <t>Раздел 2.6.3 строка 04 графа 03 &gt;= Раздел 2.6.3 строка 04 сумма граф 05 + 06 + 07 + 08</t>
  </si>
  <si>
    <t>Раздел 2.6.3 строка 05 графа 03 &gt;= Раздел 2.6.3 строка 05 сумма граф 05 + 06 + 07 + 08</t>
  </si>
  <si>
    <t>Раздел 2.6.3 строка 06 графа 03 &gt;= Раздел 2.6.3 строка 06 сумма граф 05 + 06 + 07 + 08</t>
  </si>
  <si>
    <t>Раздел 2.6.3 строка 07 графа 03 &gt;= Раздел 2.6.3 строка 07 сумма граф 05 + 06 + 07 + 08</t>
  </si>
  <si>
    <t>Раздел 2.6.3 строка 08 графа 03 &gt;= Раздел 2.6.3 строка 08 сумма граф 05 + 06 + 07 + 08</t>
  </si>
  <si>
    <t>Раздел 2.6.3 строка 09 графа 03 &gt;= Раздел 2.6.3 строка 09 сумма граф 05 + 06 + 07 + 08</t>
  </si>
  <si>
    <t>Раздел 2.6.3 строка 10 графа 03 &gt;= Раздел 2.6.3 строка 10 сумма граф 05 + 06 + 07 + 08</t>
  </si>
  <si>
    <t>Раздел 2.6.3 строка 11 графа 03 &gt;= Раздел 2.6.3 строка 11 сумма граф 05 + 06 + 07 + 08</t>
  </si>
  <si>
    <t>Раздел 2.6.3 строка 12 графа 03 &gt;= Раздел 2.6.3 строка 12 сумма граф 05 + 06 + 07 + 08</t>
  </si>
  <si>
    <t>Раздел 2.6.3 строка 13 графа 03 &gt;= Раздел 2.6.3 строка 13 сумма граф 05 + 06 + 07 + 08</t>
  </si>
  <si>
    <t>Раздел 2.6.3 строка 14 графа 03 &gt;= Раздел 2.6.3 строка 14 сумма граф 05 + 06 + 07 + 08</t>
  </si>
  <si>
    <t>Раздел 2.6.3 строка 15 графа 03 &gt;= Раздел 2.6.3 строка 15 сумма граф 05 + 06 + 07 + 08</t>
  </si>
  <si>
    <t>Раздел 2.6.3 строка 16 графа 03 &gt;= Раздел 2.6.3 строка 16 сумма граф 05 + 06 + 07 + 08</t>
  </si>
  <si>
    <t>Раздел 2.6.3 строка 17 графа 03 &gt;= Раздел 2.6.3 строка 17 сумма граф 05 + 06 + 07 + 08</t>
  </si>
  <si>
    <t>Раздел 2.6.3 строка 18 графа 03 &gt;= Раздел 2.6.3 строка 18 сумма граф 05 + 06 + 07 + 08</t>
  </si>
  <si>
    <t>Раздел 2.6.3 строка 19 графа 03 &gt;= Раздел 2.6.3 строка 19 сумма граф 05 + 06 + 07 + 08</t>
  </si>
  <si>
    <t>Раздел 2.6.3 строка 20 графа 03 &gt;= Раздел 2.6.3 строка 20 сумма граф 05 + 06 + 07 + 08</t>
  </si>
  <si>
    <t>Раздел 2.6.3 строка 21 графа 03 &gt;= Раздел 2.6.3 строка 21 сумма граф 05 + 06 + 07 + 08</t>
  </si>
  <si>
    <t>Раздел 2.6.3 строка 22 графа 03 &gt;= Раздел 2.6.3 строка 22 сумма граф 05 + 06 + 07 + 08</t>
  </si>
  <si>
    <t>Раздел 2.6.3 строка 01 графа 04 &gt;= Раздел 2.6.3 строка 01 сумма граф 05 + 06</t>
  </si>
  <si>
    <t>Раздел 2.6.3 строка 02 графа 04 &gt;= Раздел 2.6.3 строка 02 сумма граф 05 + 06</t>
  </si>
  <si>
    <t>Раздел 2.6.3 строка 03 графа 04 &gt;= Раздел 2.6.3 строка 03 сумма граф 05 + 06</t>
  </si>
  <si>
    <t>Раздел 2.6.3 строка 04 графа 04 &gt;= Раздел 2.6.3 строка 04 сумма граф 05 + 06</t>
  </si>
  <si>
    <t>Раздел 2.6.3 строка 05 графа 04 &gt;= Раздел 2.6.3 строка 05 сумма граф 05 + 06</t>
  </si>
  <si>
    <t>Раздел 2.6.3 строка 06 графа 04 &gt;= Раздел 2.6.3 строка 06 сумма граф 05 + 06</t>
  </si>
  <si>
    <t>Раздел 2.6.3 строка 07 графа 04 &gt;= Раздел 2.6.3 строка 07 сумма граф 05 + 06</t>
  </si>
  <si>
    <t>Раздел 2.6.3 строка 08 графа 04 &gt;= Раздел 2.6.3 строка 08 сумма граф 05 + 06</t>
  </si>
  <si>
    <t>Раздел 2.6.3 строка 09 графа 04 &gt;= Раздел 2.6.3 строка 09 сумма граф 05 + 06</t>
  </si>
  <si>
    <t>Раздел 2.6.3 строка 10 графа 04 &gt;= Раздел 2.6.3 строка 10 сумма граф 05 + 06</t>
  </si>
  <si>
    <t>Раздел 2.6.3 строка 11 графа 04 &gt;= Раздел 2.6.3 строка 11 сумма граф 05 + 06</t>
  </si>
  <si>
    <t>Раздел 2.6.3 строка 12 графа 04 &gt;= Раздел 2.6.3 строка 12 сумма граф 05 + 06</t>
  </si>
  <si>
    <t>Раздел 2.6.3 строка 13 графа 04 &gt;= Раздел 2.6.3 строка 13 сумма граф 05 + 06</t>
  </si>
  <si>
    <t>Раздел 2.6.3 строка 14 графа 04 &gt;= Раздел 2.6.3 строка 14 сумма граф 05 + 06</t>
  </si>
  <si>
    <t>Раздел 2.6.3 строка 15 графа 04 &gt;= Раздел 2.6.3 строка 15 сумма граф 05 + 06</t>
  </si>
  <si>
    <t>Раздел 2.6.3 строка 16 графа 04 &gt;= Раздел 2.6.3 строка 16 сумма граф 05 + 06</t>
  </si>
  <si>
    <t>Раздел 2.6.3 строка 17 графа 04 &gt;= Раздел 2.6.3 строка 17 сумма граф 05 + 06</t>
  </si>
  <si>
    <t>Раздел 2.6.3 строка 18 графа 04 &gt;= Раздел 2.6.3 строка 18 сумма граф 05 + 06</t>
  </si>
  <si>
    <t>Раздел 2.6.3 строка 19 графа 04 &gt;= Раздел 2.6.3 строка 19 сумма граф 05 + 06</t>
  </si>
  <si>
    <t>Раздел 2.6.3 строка 02 графа 05 &gt;= Раздел 2.6.3 строка 03 графа 05</t>
  </si>
  <si>
    <t>Раздел 2.6.3 строка 02 графа 06 &gt;= Раздел 2.6.3 строка 03 графа 06</t>
  </si>
  <si>
    <t>Раздел 2.6.3 строка 02 графа 07 &gt;= Раздел 2.6.3 строка 03 графа 07</t>
  </si>
  <si>
    <t>Раздел 2.6.3 строка 02 графа 08 &gt;= Раздел 2.6.3 строка 03 графа 08</t>
  </si>
  <si>
    <t>Раздел 2.6.3 строка 02 графа 09 &gt;= Раздел 2.6.3 строка 03 графа 09</t>
  </si>
  <si>
    <t>Раздел 2.6.3 строка 02 графа 10 &gt;= Раздел 2.6.3 строка 03 графа 10</t>
  </si>
  <si>
    <t>Раздел 2.6.4 строка 17 графа 12 &gt;= Раздел 2.6.4 строка 17 сумма граф 14 + 15 + 16 + 17</t>
  </si>
  <si>
    <t>Раздел 2.6.4 строка 18 графа 12 &gt;= Раздел 2.6.4 строка 18 сумма граф 14 + 15 + 16 + 17</t>
  </si>
  <si>
    <t>Раздел 2.6.4 строка 19 графа 12 &gt;= Раздел 2.6.4 строка 19 сумма граф 14 + 15 + 16 + 17</t>
  </si>
  <si>
    <t>Раздел 2.6.4 строка 20 графа 12 &gt;= Раздел 2.6.4 строка 20 сумма граф 14 + 15 + 16 + 17</t>
  </si>
  <si>
    <t>Раздел 2.6.3 строка 17 графа 15 &gt;= Раздел 2.6.3 строка 18 графа 15</t>
  </si>
  <si>
    <t>Раздел 2.6.3 строка 17 графа 16 &gt;= Раздел 2.6.3 строка 18 графа 16</t>
  </si>
  <si>
    <t>Раздел 2.6.3 строка 17 графа 17 &gt;= Раздел 2.6.3 строка 18 графа 17</t>
  </si>
  <si>
    <t>Раздел 2.6.3 строка 17 графа 18 &gt;= Раздел 2.6.3 строка 18 графа 18</t>
  </si>
  <si>
    <t>Раздел 2.6.3 строка 17 графа 19 &gt;= Раздел 2.6.3 строка 18 графа 19</t>
  </si>
  <si>
    <t>Раздел 2.6.3 строка 17 графа 20 &gt;= Раздел 2.6.3 строка 18 графа 20</t>
  </si>
  <si>
    <t>Раздел 2.6.3 строка 17 графа 21 &gt;= Раздел 2.6.3 строка 18 графа 21</t>
  </si>
  <si>
    <t>Раздел 2.6.3 строка 17 графа 22 &gt;= Раздел 2.6.3 строка 18 графа 22</t>
  </si>
  <si>
    <t>Раздел 2.6.3 строка 17 графа 23 &gt;= Раздел 2.6.3 строка 18 графа 23</t>
  </si>
  <si>
    <t>Раздел 2.4.1 строка 01 сумма граф 04 + 06 = Раздел 2.1.1.1 строка 09 графа 03</t>
  </si>
  <si>
    <t>Раздел 2.4.3 строка 01 сумма граф 04 + 06 = Раздел 2.1.1.3 строка 09 графа 03</t>
  </si>
  <si>
    <t>Раздел 2.4.2 строка 01 сумма граф 04 + 06 = Раздел 2.1.1.2 строка 09 графа 03</t>
  </si>
  <si>
    <t>Раздел 2.4.1 строка 02 сумма граф 04 + 06 = Раздел 2.1.1.1 строка 09 сумма граф 04 + 05 + 06 + 07</t>
  </si>
  <si>
    <t>Раздел 2.4.2 строка 02 сумма граф 04 + 06 = Раздел 2.1.1.2 строка 09 сумма граф 04 + 05 + 06 + 07</t>
  </si>
  <si>
    <t>Раздел 2.4.3 строка 02 сумма граф 04 + 06 = Раздел 2.1.1.3 строка 09 сумма граф 04 + 05 + 06 + 07</t>
  </si>
  <si>
    <t>Раздел 2.4.1 строка 03 сумма граф 04 + 06 = Раздел 2.1.1.1 строка 09 сумма граф 08 + 09 + 10 + 11 + 12</t>
  </si>
  <si>
    <t>Если Раздел 2.12.1 строка 02 графа 03 &gt; 0, То Раздел 2.12.1 строка 02 графа 04 &gt; 0</t>
  </si>
  <si>
    <t>Если Раздел 2.12.1 строка 03 графа 03 &gt; 0, То Раздел 2.12.1 строка 03 графа 04 &gt; 0</t>
  </si>
  <si>
    <t>Если Раздел 2.12.1 строка 04 графа 03 &gt; 0, То Раздел 2.12.1 строка 04 графа 04 &gt; 0</t>
  </si>
  <si>
    <t>Если Раздел 2.12.1 строка 05 графа 03 &gt; 0, То Раздел 2.12.1 строка 05 графа 04 &gt; 0</t>
  </si>
  <si>
    <t>Если Раздел 2.12.1 строка 06 графа 03 &gt; 0, То Раздел 2.12.1 строка 06 графа 04 &gt; 0</t>
  </si>
  <si>
    <t>Раздел 2.1.2.1 строка 22 графа 03 &gt;= Раздел 2.1.2.1 строка 22 сумма граф 49 + 50 + 51 + 52</t>
  </si>
  <si>
    <t>Раздел 2.1.2.1 строка 23 графа 03 &gt;= Раздел 2.1.2.1 строка 23 сумма граф 49 + 50 + 51 + 52</t>
  </si>
  <si>
    <t>Раздел 2.1.2.1 строка 24 графа 03 &gt;= Раздел 2.1.2.1 строка 24 сумма граф 49 + 50 + 51 + 52</t>
  </si>
  <si>
    <t>Раздел 2.1.2.1 строка 25 графа 03 &gt;= Раздел 2.1.2.1 строка 25 сумма граф 49 + 50 + 51 + 52</t>
  </si>
  <si>
    <t>Раздел 2.1.2.1 строка 26 графа 03 &gt;= Раздел 2.1.2.1 строка 26 сумма граф 49 + 50 + 51 + 52</t>
  </si>
  <si>
    <t>Раздел 2.1.2.1 строка 27 графа 03 &gt;= Раздел 2.1.2.1 строка 27 сумма граф 49 + 50 + 51 + 52</t>
  </si>
  <si>
    <t>Раздел 2.1.2.1 строка 28 графа 03 &gt;= Раздел 2.1.2.1 строка 28 сумма граф 49 + 50 + 51 + 52</t>
  </si>
  <si>
    <t>Раздел 2.1.2.1 строка 29 графа 03 &gt;= Раздел 2.1.2.1 строка 29 сумма граф 49 + 50 + 51 + 52</t>
  </si>
  <si>
    <t>Раздел 2.1.2.1 строка 30 графа 03 &gt;= Раздел 2.1.2.1 строка 30 сумма граф 49 + 50 + 51 + 52</t>
  </si>
  <si>
    <t>Раздел 2.1.2.1 строка 31 графа 03 &gt;= Раздел 2.1.2.1 строка 31 сумма граф 49 + 50 + 51 + 52</t>
  </si>
  <si>
    <t>Раздел 2.1.2.1 строка 32 графа 03 &gt;= Раздел 2.1.2.1 строка 32 сумма граф 49 + 50 + 51 + 52</t>
  </si>
  <si>
    <t>Раздел 2.1.2.1 строка 33 графа 03 &gt;= Раздел 2.1.2.1 строка 33 сумма граф 49 + 50 + 51 + 52</t>
  </si>
  <si>
    <t>Раздел 2.1.2.1 строка 01 графа 48 &gt;= Раздел 2.1.2.1 строка 01 сумма граф 49 + 50</t>
  </si>
  <si>
    <t>Раздел 2.2.2 строка 09 графа 03 &gt;= Раздел 2.2.2 строка 09 сумма граф 17 + 18</t>
  </si>
  <si>
    <t>Раздел 2.2.2 строка 10 графа 03 &gt;= Раздел 2.2.2 строка 10 сумма граф 17 + 18</t>
  </si>
  <si>
    <t>Раздел 2.2.2 строка 11 графа 03 &gt;= Раздел 2.2.2 строка 11 сумма граф 17 + 18</t>
  </si>
  <si>
    <t>Раздел 2.2.2 строка 12 графа 03 &gt;= Раздел 2.2.2 строка 12 сумма граф 17 + 18</t>
  </si>
  <si>
    <t>Раздел 2.2.2 строка 13 графа 03 &gt;= Раздел 2.2.2 строка 13 сумма граф 17 + 18</t>
  </si>
  <si>
    <t>Раздел 2.2.2 строка 14 графа 03 &gt;= Раздел 2.2.2 строка 14 сумма граф 17 + 18</t>
  </si>
  <si>
    <t>Раздел 2.2.3 строка 01 графа 03 &gt;= Раздел 2.2.3 строка 01 сумма граф 17 + 18</t>
  </si>
  <si>
    <t>Раздел 2.2.3 строка 02 графа 03 &gt;= Раздел 2.2.3 строка 02 сумма граф 17 + 18</t>
  </si>
  <si>
    <t>Раздел 2.2.3 строка 03 графа 03 &gt;= Раздел 2.2.3 строка 03 сумма граф 17 + 18</t>
  </si>
  <si>
    <t>Раздел 2.2.3 строка 04 графа 03 &gt;= Раздел 2.2.3 строка 04 сумма граф 17 + 18</t>
  </si>
  <si>
    <t>Раздел 2.2.3 строка 05 графа 03 &gt;= Раздел 2.2.3 строка 05 сумма граф 17 + 18</t>
  </si>
  <si>
    <t>Раздел 2.2.3 строка 06 графа 03 &gt;= Раздел 2.2.3 строка 06 сумма граф 17 + 18</t>
  </si>
  <si>
    <t>Раздел 2.2.3 строка 07 графа 03 &gt;= Раздел 2.2.3 строка 07 сумма граф 17 + 18</t>
  </si>
  <si>
    <t>Раздел 2.2.3 строка 08 графа 03 &gt;= Раздел 2.2.3 строка 08 сумма граф 17 + 18</t>
  </si>
  <si>
    <t>Раздел 2.2.3 строка 09 графа 03 &gt;= Раздел 2.2.3 строка 09 сумма граф 17 + 18</t>
  </si>
  <si>
    <t>Раздел 2.2.3 строка 10 графа 03 &gt;= Раздел 2.2.3 строка 10 сумма граф 17 + 18</t>
  </si>
  <si>
    <t>Раздел 2.2.3 строка 11 графа 03 &gt;= Раздел 2.2.3 строка 11 сумма граф 17 + 18</t>
  </si>
  <si>
    <t>Раздел 2.2.3 строка 12 графа 03 &gt;= Раздел 2.2.3 строка 12 сумма граф 17 + 18</t>
  </si>
  <si>
    <t>Раздел 2.2.3 строка 13 графа 03 &gt;= Раздел 2.2.3 строка 13 сумма граф 17 + 18</t>
  </si>
  <si>
    <t>Раздел 2.2.3 строка 14 графа 03 &gt;= Раздел 2.2.3 строка 14 сумма граф 17 + 18</t>
  </si>
  <si>
    <t>Раздел 2.3.1 строка 01 графа 09 &gt;= Раздел 2.3.1 строка 01 сумма граф 11 + 12 + 13 + 14</t>
  </si>
  <si>
    <t>Раздел 2.3.1 строка 02 графа 09 &gt;= Раздел 2.3.1 строка 02 сумма граф 11 + 12 + 13 + 14</t>
  </si>
  <si>
    <t>Раздел 2.3.1 строка 03 графа 09 &gt;= Раздел 2.3.1 строка 03 сумма граф 11 + 12 + 13 + 14</t>
  </si>
  <si>
    <t>Раздел 2.3.1 строка 04 графа 09 &gt;= Раздел 2.3.1 строка 04 сумма граф 11 + 12 + 13 + 14</t>
  </si>
  <si>
    <t>Раздел 2.3.1 строка 05 графа 09 &gt;= Раздел 2.3.1 строка 05 сумма граф 11 + 12 + 13 + 14</t>
  </si>
  <si>
    <t>Раздел 2.3.1 строка 06 графа 09 &gt;= Раздел 2.3.1 строка 06 сумма граф 11 + 12 + 13 + 14</t>
  </si>
  <si>
    <t>Раздел 2.3.1 строка 07 графа 09 &gt;= Раздел 2.3.1 строка 07 сумма граф 11 + 12 + 13 + 14</t>
  </si>
  <si>
    <t>Раздел 2.3.1 строка 08 графа 09 &gt;= Раздел 2.3.1 строка 08 сумма граф 11 + 12 + 13 + 14</t>
  </si>
  <si>
    <t>Раздел 2.3.1 строка 09 графа 09 &gt;= Раздел 2.3.1 строка 09 сумма граф 11 + 12 + 13 + 14</t>
  </si>
  <si>
    <t>Раздел 2.3.1 строка 01 графа 10 &gt;= Раздел 2.3.1 строка 01 сумма граф 11 + 12</t>
  </si>
  <si>
    <t>Раздел 2.3.1 строка 02 графа 10 &gt;= Раздел 2.3.1 строка 02 сумма граф 11 + 12</t>
  </si>
  <si>
    <t>Раздел 2.3.1 строка 03 графа 10 &gt;= Раздел 2.3.1 строка 03 сумма граф 11 + 12</t>
  </si>
  <si>
    <t>Раздел 2.3.1 строка 04 графа 10 &gt;= Раздел 2.3.1 строка 04 сумма граф 11 + 12</t>
  </si>
  <si>
    <t>Раздел 2.3.1 строка 05 графа 10 &gt;= Раздел 2.3.1 строка 05 сумма граф 11 + 12</t>
  </si>
  <si>
    <t>Раздел 2.3.1 строка 06 графа 10 &gt;= Раздел 2.3.1 строка 06 сумма граф 11 + 12</t>
  </si>
  <si>
    <t>Раздел 2.3.1 строка 07 графа 10 &gt;= Раздел 2.3.1 строка 07 сумма граф 11 + 12</t>
  </si>
  <si>
    <t>Раздел 2.3.1 строка 08 графа 10 &gt;= Раздел 2.3.1 строка 08 сумма граф 11 + 12</t>
  </si>
  <si>
    <t>Раздел 2.3.1 строка 09 графа 10 &gt;= Раздел 2.3.1 строка 09 сумма граф 11 + 12</t>
  </si>
  <si>
    <t>Раздел 3.3.1 строка 40 графа 03 &gt;= Раздел 3.3.1 строка 40 графа 04</t>
  </si>
  <si>
    <t>Раздел 3.3.1 строка 41 графа 03 &gt;= Раздел 3.3.1 строка 41 графа 04</t>
  </si>
  <si>
    <t>Раздел 2.3.1 строка 02 графа 03 &gt;= Раздел 2.3.1 строка 02 сумма граф 05 + 06 + 07 + 08</t>
  </si>
  <si>
    <t>Раздел 2.3.1 строка 03 графа 03 &gt;= Раздел 2.3.1 строка 03 сумма граф 05 + 06 + 07 + 08</t>
  </si>
  <si>
    <t>Раздел 2.3.1 строка 04 графа 03 &gt;= Раздел 2.3.1 строка 04 сумма граф 05 + 06 + 07 + 08</t>
  </si>
  <si>
    <t>Раздел 2.3.1 строка 05 графа 03 &gt;= Раздел 2.3.1 строка 05 сумма граф 05 + 06 + 07 + 08</t>
  </si>
  <si>
    <t>Раздел 2.3.1 строка 06 графа 03 &gt;= Раздел 2.3.1 строка 06 сумма граф 05 + 06 + 07 + 08</t>
  </si>
  <si>
    <t>Раздел 2.3.1 строка 07 графа 03 &gt;= Раздел 2.3.1 строка 07 сумма граф 05 + 06 + 07 + 08</t>
  </si>
  <si>
    <t>Раздел 2.3.1 строка 08 графа 03 &gt;= Раздел 2.3.1 строка 08 сумма граф 05 + 06 + 07 + 08</t>
  </si>
  <si>
    <t>Раздел 2.3.1 строка 09 графа 03 &gt;= Раздел 2.3.1 строка 09 сумма граф 05 + 06 + 07 + 08</t>
  </si>
  <si>
    <t>Раздел 2.3.1 строка 01 графа 04 &gt;= Раздел 2.3.1 строка 01 сумма граф 05 + 06</t>
  </si>
  <si>
    <t>Раздел 2.3.1 строка 02 графа 04 &gt;= Раздел 2.3.1 строка 02 сумма граф 05 + 06</t>
  </si>
  <si>
    <t>Раздел 2.3.1 строка 03 графа 04 &gt;= Раздел 2.3.1 строка 03 сумма граф 05 + 06</t>
  </si>
  <si>
    <t>Раздел 2.3.1 строка 04 графа 04 &gt;= Раздел 2.3.1 строка 04 сумма граф 05 + 06</t>
  </si>
  <si>
    <t>Раздел 2.3.1 строка 05 графа 04 &gt;= Раздел 2.3.1 строка 05 сумма граф 05 + 06</t>
  </si>
  <si>
    <t>Раздел 2.3.1 строка 06 графа 04 &gt;= Раздел 2.3.1 строка 06 сумма граф 05 + 06</t>
  </si>
  <si>
    <t>Раздел 2.3.1 строка 07 графа 04 &gt;= Раздел 2.3.1 строка 07 сумма граф 05 + 06</t>
  </si>
  <si>
    <t>Раздел 2.3.1 строка 08 графа 04 &gt;= Раздел 2.3.1 строка 08 сумма граф 05 + 06</t>
  </si>
  <si>
    <t>Раздел 2.3.1 строка 09 графа 04 &gt;= Раздел 2.3.1 строка 09 сумма граф 05 + 06</t>
  </si>
  <si>
    <t>Раздел 2.3.2 строка 01 графа 03 &gt;= Раздел 2.3.2 строка 01 сумма граф 05 + 06 + 07 + 08</t>
  </si>
  <si>
    <t>Раздел 2.3.2 строка 02 графа 03 &gt;= Раздел 2.3.2 строка 02 сумма граф 05 + 06 + 07 + 08</t>
  </si>
  <si>
    <t>Раздел 2.3.2 строка 03 графа 03 &gt;= Раздел 2.3.2 строка 03 сумма граф 05 + 06 + 07 + 08</t>
  </si>
  <si>
    <t>Раздел 2.3.2 строка 04 графа 03 &gt;= Раздел 2.3.2 строка 04 сумма граф 05 + 06 + 07 + 08</t>
  </si>
  <si>
    <t>Раздел 2.6.2 строка 10 графа 09 &gt;= Раздел 2.6.2 строка 14 графа 09</t>
  </si>
  <si>
    <t>Раздел 2.6.2 строка 10 графа 10 &gt;= Раздел 2.6.2 строка 14 графа 10</t>
  </si>
  <si>
    <t>Раздел 2.6.2 строка 10 графа 11 &gt;= Раздел 2.6.2 строка 14 графа 11</t>
  </si>
  <si>
    <t>Раздел 2.6.2 строка 10 графа 12 &gt;= Раздел 2.6.2 строка 14 графа 12</t>
  </si>
  <si>
    <t>Раздел 2.6.2 строка 10 графа 13 &gt;= Раздел 2.6.2 строка 14 графа 13</t>
  </si>
  <si>
    <t>Раздел 2.6.2 строка 10 графа 14 &gt;= Раздел 2.6.2 строка 14 графа 14</t>
  </si>
  <si>
    <t>Раздел 2.6.2 строка 10 графа 15 &gt;= Раздел 2.6.2 строка 14 графа 15</t>
  </si>
  <si>
    <t>Раздел 2.6.2 строка 10 графа 16 &gt;= Раздел 2.6.2 строка 14 графа 16</t>
  </si>
  <si>
    <t>Раздел 2.6.2 строка 10 графа 17 &gt;= Раздел 2.6.2 строка 14 графа 17</t>
  </si>
  <si>
    <t>Раздел 2.6.2 строка 10 графа 18 &gt;= Раздел 2.6.2 строка 14 графа 18</t>
  </si>
  <si>
    <t>Раздел 2.6.2 строка 10 графа 19 &gt;= Раздел 2.6.2 строка 14 графа 19</t>
  </si>
  <si>
    <t>Раздел 2.6.2 строка 10 графа 20 &gt;= Раздел 2.6.2 строка 14 графа 20</t>
  </si>
  <si>
    <t>Раздел 2.6.2 строка 10 графа 21 &gt;= Раздел 2.6.2 строка 14 графа 21</t>
  </si>
  <si>
    <t>Раздел 2.6.2 строка 10 графа 22 &gt;= Раздел 2.6.2 строка 14 графа 22</t>
  </si>
  <si>
    <t>Раздел 2.3.2 строка 03 графа 04 &gt;= Раздел 2.3.2 строка 03 сумма граф 05 + 06</t>
  </si>
  <si>
    <t>Раздел 2.3.2 строка 04 графа 04 &gt;= Раздел 2.3.2 строка 04 сумма граф 05 + 06</t>
  </si>
  <si>
    <t>Раздел 2.3.2 строка 05 графа 04 &gt;= Раздел 2.3.2 строка 05 сумма граф 05 + 06</t>
  </si>
  <si>
    <t>Раздел 2.3.2 строка 06 графа 04 &gt;= Раздел 2.3.2 строка 06 сумма граф 05 + 06</t>
  </si>
  <si>
    <t>Раздел 2.3.2 строка 07 графа 04 &gt;= Раздел 2.3.2 строка 07 сумма граф 05 + 06</t>
  </si>
  <si>
    <t>Раздел 2.3.2 строка 08 графа 04 &gt;= Раздел 2.3.2 строка 08 сумма граф 05 + 06</t>
  </si>
  <si>
    <t>Раздел 2.3.2 строка 09 графа 04 &gt;= Раздел 2.3.2 строка 09 сумма граф 05 + 06</t>
  </si>
  <si>
    <t>Раздел 2.3.2 строка 01 графа 09 &gt;= Раздел 2.3.2 строка 01 сумма граф 11 + 12 + 13 + 14</t>
  </si>
  <si>
    <t>Раздел 2.3.2 строка 02 графа 09 &gt;= Раздел 2.3.2 строка 02 сумма граф 11 + 12 + 13 + 14</t>
  </si>
  <si>
    <t>Раздел 2.3.2 строка 03 графа 09 &gt;= Раздел 2.3.2 строка 03 сумма граф 11 + 12 + 13 + 14</t>
  </si>
  <si>
    <t>Раздел 2.3.2 строка 04 графа 09 &gt;= Раздел 2.3.2 строка 04 сумма граф 11 + 12 + 13 + 14</t>
  </si>
  <si>
    <t>Раздел 2.3.2 строка 05 графа 09 &gt;= Раздел 2.3.2 строка 05 сумма граф 11 + 12 + 13 + 14</t>
  </si>
  <si>
    <t>Раздел 2.3.2 строка 06 графа 09 &gt;= Раздел 2.3.2 строка 06 сумма граф 11 + 12 + 13 + 14</t>
  </si>
  <si>
    <t>Раздел 2.6.2 строка 10 графа 17 &gt;= Раздел 2.6.2 строка 15 графа 17</t>
  </si>
  <si>
    <t>Раздел 2.6.2 строка 10 графа 18 &gt;= Раздел 2.6.2 строка 15 графа 18</t>
  </si>
  <si>
    <t>Раздел 2.6.2 строка 10 графа 19 &gt;= Раздел 2.6.2 строка 15 графа 19</t>
  </si>
  <si>
    <t>Раздел 2.6.2 строка 10 графа 20 &gt;= Раздел 2.6.2 строка 15 графа 20</t>
  </si>
  <si>
    <t>Раздел 2.6.2 строка 10 графа 21 &gt;= Раздел 2.6.2 строка 15 графа 21</t>
  </si>
  <si>
    <t>Раздел 2.6.2 строка 10 графа 22 &gt;= Раздел 2.6.2 строка 15 графа 22</t>
  </si>
  <si>
    <t>Раздел 2.6.2 строка 10 графа 23 &gt;= Раздел 2.6.2 строка 15 графа 23</t>
  </si>
  <si>
    <t>Раздел 2.6.2 строка 10 графа 24 &gt;= Раздел 2.6.2 строка 15 графа 24</t>
  </si>
  <si>
    <t>Раздел 2.6.1 строка 04 графа 04 &gt;= Раздел 2.6.1 строка 04 сумма граф 05 + 06</t>
  </si>
  <si>
    <t>Раздел 2.6.1 строка 05 графа 04 &gt;= Раздел 2.6.1 строка 05 сумма граф 05 + 06</t>
  </si>
  <si>
    <t>Раздел 2.6.1 строка 06 графа 04 &gt;= Раздел 2.6.1 строка 06 сумма граф 05 + 06</t>
  </si>
  <si>
    <t>Раздел 2.6.1 строка 07 графа 04 &gt;= Раздел 2.6.1 строка 07 сумма граф 05 + 06</t>
  </si>
  <si>
    <t>Раздел 2.6.2 строка 16 графа 06 &gt;= Раздел 2.6.2 строка 17 графа 06</t>
  </si>
  <si>
    <t>Раздел 2.6.2 строка 16 графа 07 &gt;= Раздел 2.6.2 строка 17 графа 07</t>
  </si>
  <si>
    <t>Раздел 2.6.2 строка 16 графа 08 &gt;= Раздел 2.6.2 строка 17 графа 08</t>
  </si>
  <si>
    <t>Раздел 2.6.2 строка 16 графа 09 &gt;= Раздел 2.6.2 строка 17 графа 09</t>
  </si>
  <si>
    <t>Раздел 2.6.2 строка 16 графа 10 &gt;= Раздел 2.6.2 строка 17 графа 10</t>
  </si>
  <si>
    <t>Раздел 2.6.2 строка 16 графа 11 &gt;= Раздел 2.6.2 строка 17 графа 11</t>
  </si>
  <si>
    <t>Раздел 2.6.2 строка 16 графа 12 &gt;= Раздел 2.6.2 строка 17 графа 12</t>
  </si>
  <si>
    <t>Раздел 2.6.2 строка 16 графа 13 &gt;= Раздел 2.6.2 строка 17 графа 13</t>
  </si>
  <si>
    <t>Раздел 2.6.2 строка 16 графа 14 &gt;= Раздел 2.6.2 строка 17 графа 14</t>
  </si>
  <si>
    <t>Раздел 2.6.2 строка 16 графа 15 &gt;= Раздел 2.6.2 строка 17 графа 15</t>
  </si>
  <si>
    <t>Раздел 2.6.2 строка 16 графа 16 &gt;= Раздел 2.6.2 строка 17 графа 16</t>
  </si>
  <si>
    <t>Раздел 2.6.2 строка 16 графа 17 &gt;= Раздел 2.6.2 строка 17 графа 17</t>
  </si>
  <si>
    <t>Раздел 2.6.2 строка 16 графа 18 &gt;= Раздел 2.6.2 строка 17 графа 18</t>
  </si>
  <si>
    <t>Раздел 2.6.2 строка 16 графа 19 &gt;= Раздел 2.6.2 строка 17 графа 19</t>
  </si>
  <si>
    <t>Раздел 2.6.2 строка 16 графа 20 &gt;= Раздел 2.6.2 строка 17 графа 20</t>
  </si>
  <si>
    <t>Раздел 2.6.2 строка 16 графа 21 &gt;= Раздел 2.6.2 строка 17 графа 21</t>
  </si>
  <si>
    <t>Раздел 2.6.2 строка 16 графа 22 &gt;= Раздел 2.6.2 строка 17 графа 22</t>
  </si>
  <si>
    <t>Раздел 2.6.2 строка 16 графа 23 &gt;= Раздел 2.6.2 строка 17 графа 23</t>
  </si>
  <si>
    <t>Раздел 2.6.2 строка 16 графа 24 &gt;= Раздел 2.6.2 строка 17 графа 24</t>
  </si>
  <si>
    <t>Раздел 3.5 строка 48 графа 10 &gt;= Раздел 3.5 строка 48 графа 11</t>
  </si>
  <si>
    <t>Раздел 3.5 строка 01 графа 12 &gt;= Раздел 3.5 строка 01 графа 13</t>
  </si>
  <si>
    <t>Раздел 3.5 строка 02 графа 12 &gt;= Раздел 3.5 строка 02 графа 13</t>
  </si>
  <si>
    <t>Раздел 3.5 строка 03 графа 12 &gt;= Раздел 3.5 строка 03 графа 13</t>
  </si>
  <si>
    <t>Раздел 3.5 строка 04 графа 12 &gt;= Раздел 3.5 строка 04 графа 13</t>
  </si>
  <si>
    <t>Раздел 3.5 строка 05 графа 12 &gt;= Раздел 3.5 строка 05 графа 13</t>
  </si>
  <si>
    <t>Раздел 3.5 строка 06 графа 12 &gt;= Раздел 3.5 строка 06 графа 13</t>
  </si>
  <si>
    <t>Раздел 3.5 строка 07 графа 12 &gt;= Раздел 3.5 строка 07 графа 13</t>
  </si>
  <si>
    <t>Раздел 3.5 строка 08 графа 12 &gt;= Раздел 3.5 строка 08 графа 13</t>
  </si>
  <si>
    <t>Раздел 3.5 строка 09 графа 12 &gt;= Раздел 3.5 строка 09 графа 13</t>
  </si>
  <si>
    <t>Раздел 3.5 строка 10 графа 12 &gt;= Раздел 3.5 строка 10 графа 13</t>
  </si>
  <si>
    <t>Раздел 3.5 строка 11 графа 12 &gt;= Раздел 3.5 строка 11 графа 13</t>
  </si>
  <si>
    <t>Раздел 3.5 строка 12 графа 12 &gt;= Раздел 3.5 строка 12 графа 13</t>
  </si>
  <si>
    <t>Раздел 3.5 строка 13 графа 12 &gt;= Раздел 3.5 строка 13 графа 13</t>
  </si>
  <si>
    <t>Раздел 3.5 строка 14 графа 12 &gt;= Раздел 3.5 строка 14 графа 13</t>
  </si>
  <si>
    <t>Раздел 3.5 строка 15 графа 12 &gt;= Раздел 3.5 строка 15 графа 13</t>
  </si>
  <si>
    <t>Раздел 3.5 строка 16 графа 12 &gt;= Раздел 3.5 строка 16 графа 13</t>
  </si>
  <si>
    <t>Раздел 3.4 строка 45 графа 09 &gt;= Раздел 3.4 строка 46 графа 09</t>
  </si>
  <si>
    <t>Раздел 3.4 строка 45 графа 10 &gt;= Раздел 3.4 строка 46 графа 10</t>
  </si>
  <si>
    <t>Раздел 3.4 строка 45 графа 11 &gt;= Раздел 3.4 строка 46 графа 11</t>
  </si>
  <si>
    <t>Раздел 3.4 строка 45 графа 12 &gt;= Раздел 3.4 строка 46 графа 12</t>
  </si>
  <si>
    <t>Раздел 3.4 строка 47 графа 03 &gt;= Раздел 3.4 строка 48 графа 03</t>
  </si>
  <si>
    <t>Раздел 3.4 строка 47 графа 04 &gt;= Раздел 3.4 строка 48 графа 04</t>
  </si>
  <si>
    <t>Раздел 3.4 строка 47 графа 05 &gt;= Раздел 3.4 строка 48 графа 05</t>
  </si>
  <si>
    <t>Раздел 3.4 строка 47 графа 06 &gt;= Раздел 3.4 строка 48 графа 06</t>
  </si>
  <si>
    <t>Раздел 3.4 строка 47 графа 07 &gt;= Раздел 3.4 строка 48 графа 07</t>
  </si>
  <si>
    <t>Раздел 3.4 строка 47 графа 08 &gt;= Раздел 3.4 строка 48 графа 08</t>
  </si>
  <si>
    <t>Раздел 3.4 строка 47 графа 09 &gt;= Раздел 3.4 строка 48 графа 09</t>
  </si>
  <si>
    <t>Раздел 3.4 строка 47 графа 10 &gt;= Раздел 3.4 строка 48 графа 10</t>
  </si>
  <si>
    <t>Раздел 3.4 строка 47 графа 11 &gt;= Раздел 3.4 строка 48 графа 11</t>
  </si>
  <si>
    <t>Раздел 3.4 строка 47 графа 12 &gt;= Раздел 3.4 строка 48 графа 12</t>
  </si>
  <si>
    <t>Раздел 3.2 строка 02 графа 03 &gt;= Раздел 3.2 сумма строк 03 + 04 + 05 графа 03</t>
  </si>
  <si>
    <t>Раздел 3.2 строка 02 графа 04 &gt;= Раздел 3.2 сумма строк 03 + 04 + 05 графа 04</t>
  </si>
  <si>
    <t>Раздел 3.2 строка 02 графа 05 &gt;= Раздел 3.2 сумма строк 03 + 04 + 05 графа 05</t>
  </si>
  <si>
    <t>Раздел 2.6.1 строка 06 графа 13 &gt;= Раздел 2.6.1 строка 06 сумма граф 14 + 15</t>
  </si>
  <si>
    <t>Раздел 2.6.1 строка 07 графа 13 &gt;= Раздел 2.6.1 строка 07 сумма граф 14 + 15</t>
  </si>
  <si>
    <t>Раздел 2.6.1 строка 08 графа 13 &gt;= Раздел 2.6.1 строка 08 сумма граф 14 + 15</t>
  </si>
  <si>
    <t>Раздел 2.6.1 строка 09 графа 13 &gt;= Раздел 2.6.1 строка 09 сумма граф 14 + 15</t>
  </si>
  <si>
    <t>Раздел 2.6.1 строка 10 графа 13 &gt;= Раздел 2.6.1 строка 10 сумма граф 14 + 15</t>
  </si>
  <si>
    <t>Раздел 2.6.1 строка 11 графа 13 &gt;= Раздел 2.6.1 строка 11 сумма граф 14 + 15</t>
  </si>
  <si>
    <t>Раздел 2.6.1 строка 12 графа 13 &gt;= Раздел 2.6.1 строка 12 сумма граф 14 + 15</t>
  </si>
  <si>
    <t>Раздел 2.6.1 строка 13 графа 13 &gt;= Раздел 2.6.1 строка 13 сумма граф 14 + 15</t>
  </si>
  <si>
    <t>Раздел 2.6.1 строка 14 графа 13 &gt;= Раздел 2.6.1 строка 14 сумма граф 14 + 15</t>
  </si>
  <si>
    <t>Раздел 2.6.1 строка 15 графа 13 &gt;= Раздел 2.6.1 строка 15 сумма граф 14 + 15</t>
  </si>
  <si>
    <t>Раздел 2.6.1 строка 16 графа 13 &gt;= Раздел 2.6.1 строка 16 сумма граф 14 + 15</t>
  </si>
  <si>
    <t>Раздел 2.6.1 строка 17 графа 13 &gt;= Раздел 2.6.1 строка 17 сумма граф 14 + 15</t>
  </si>
  <si>
    <t>Раздел 2.6.1 строка 18 графа 13 &gt;= Раздел 2.6.1 строка 18 сумма граф 14 + 15</t>
  </si>
  <si>
    <t>Раздел 2.1.2.3 строка 13 графа 03 &gt;= Раздел 2.1.2.3 строка 13 сумма граф 49 + 50 + 51 + 52</t>
  </si>
  <si>
    <t>Раздел 2.1.2.3 строка 14 графа 03 &gt;= Раздел 2.1.2.3 строка 14 сумма граф 49 + 50 + 51 + 52</t>
  </si>
  <si>
    <t>Раздел 2.1.2.3 строка 15 графа 03 &gt;= Раздел 2.1.2.3 строка 15 сумма граф 49 + 50 + 51 + 52</t>
  </si>
  <si>
    <t>Раздел 2.1.2.3 строка 16 графа 03 &gt;= Раздел 2.1.2.3 строка 16 сумма граф 49 + 50 + 51 + 52</t>
  </si>
  <si>
    <t>Раздел 2.1.2.3 строка 17 графа 03 &gt;= Раздел 2.1.2.3 строка 17 сумма граф 49 + 50 + 51 + 52</t>
  </si>
  <si>
    <t>Раздел 2.1.2.3 строка 18 графа 03 &gt;= Раздел 2.1.2.3 строка 18 сумма граф 49 + 50 + 51 + 52</t>
  </si>
  <si>
    <t>Раздел 2.1.2.3 строка 19 графа 03 &gt;= Раздел 2.1.2.3 строка 19 сумма граф 49 + 50 + 51 + 52</t>
  </si>
  <si>
    <t>Раздел 2.6.2 строка 19 графа 15 &gt;= Раздел 2.6.2 строка 20 графа 15</t>
  </si>
  <si>
    <t>Раздел 2.6.2 строка 19 графа 16 &gt;= Раздел 2.6.2 строка 20 графа 16</t>
  </si>
  <si>
    <t>Раздел 2.6.2 строка 19 графа 17 &gt;= Раздел 2.6.2 строка 20 графа 17</t>
  </si>
  <si>
    <t>Раздел 2.6.2 строка 19 графа 18 &gt;= Раздел 2.6.2 строка 20 графа 18</t>
  </si>
  <si>
    <t>Раздел 2.6.2 строка 19 графа 19 &gt;= Раздел 2.6.2 строка 20 графа 19</t>
  </si>
  <si>
    <t>Раздел 2.6.2 строка 19 графа 20 &gt;= Раздел 2.6.2 строка 20 графа 20</t>
  </si>
  <si>
    <t>Раздел 2.6.2 строка 19 графа 21 &gt;= Раздел 2.6.2 строка 20 графа 21</t>
  </si>
  <si>
    <t>Раздел 2.6.2 строка 19 графа 22 &gt;= Раздел 2.6.2 строка 20 графа 22</t>
  </si>
  <si>
    <t>Раздел 2.6.2 строка 19 графа 23 &gt;= Раздел 2.6.2 строка 20 графа 23</t>
  </si>
  <si>
    <t>Раздел 2.6.2 строка 19 графа 24 &gt;= Раздел 2.6.2 строка 20 графа 24</t>
  </si>
  <si>
    <t>Раздел 2.6.2 строка 01 графа 03 &gt;= Раздел 2.6.2 строка 01 сумма граф 05 + 06 + 07 + 08</t>
  </si>
  <si>
    <t>Раздел 2.6.2 строка 02 графа 03 &gt;= Раздел 2.6.2 строка 02 сумма граф 05 + 06 + 07 + 08</t>
  </si>
  <si>
    <t>Раздел 2.6.2 строка 03 графа 03 &gt;= Раздел 2.6.2 строка 03 сумма граф 05 + 06 + 07 + 08</t>
  </si>
  <si>
    <t>Раздел 2.6.2 строка 04 графа 03 &gt;= Раздел 2.6.2 строка 04 сумма граф 05 + 06 + 07 + 08</t>
  </si>
  <si>
    <t>Раздел 2.6.2 строка 05 графа 03 &gt;= Раздел 2.6.2 строка 05 сумма граф 05 + 06 + 07 + 08</t>
  </si>
  <si>
    <t>Раздел 2.6.2 строка 06 графа 03 &gt;= Раздел 2.6.2 строка 06 сумма граф 05 + 06 + 07 + 08</t>
  </si>
  <si>
    <t>Раздел 2.6.2 строка 07 графа 03 &gt;= Раздел 2.6.2 строка 07 сумма граф 05 + 06 + 07 + 08</t>
  </si>
  <si>
    <t>Раздел 2.6.2 строка 08 графа 03 &gt;= Раздел 2.6.2 строка 08 сумма граф 05 + 06 + 07 + 08</t>
  </si>
  <si>
    <t>Раздел 2.6.2 строка 09 графа 03 &gt;= Раздел 2.6.2 строка 09 сумма граф 05 + 06 + 07 + 08</t>
  </si>
  <si>
    <t>Раздел 2.6.2 строка 10 графа 03 &gt;= Раздел 2.6.2 строка 10 сумма граф 05 + 06 + 07 + 08</t>
  </si>
  <si>
    <t>Раздел 2.6.2 строка 11 графа 03 &gt;= Раздел 2.6.2 строка 11 сумма граф 05 + 06 + 07 + 08</t>
  </si>
  <si>
    <t>Раздел 2.6.2 строка 12 графа 03 &gt;= Раздел 2.6.2 строка 12 сумма граф 05 + 06 + 07 + 08</t>
  </si>
  <si>
    <t>Раздел 2.6.2 строка 13 графа 03 &gt;= Раздел 2.6.2 строка 13 сумма граф 05 + 06 + 07 + 08</t>
  </si>
  <si>
    <t>Раздел 2.6.2 строка 14 графа 03 &gt;= Раздел 2.6.2 строка 14 сумма граф 05 + 06 + 07 + 08</t>
  </si>
  <si>
    <t>Раздел 2.6.2 строка 15 графа 03 &gt;= Раздел 2.6.2 строка 15 сумма граф 05 + 06 + 07 + 08</t>
  </si>
  <si>
    <t>Раздел 2.6.2 строка 16 графа 03 &gt;= Раздел 2.6.2 строка 16 сумма граф 05 + 06 + 07 + 08</t>
  </si>
  <si>
    <t>Раздел 2.6.2 строка 17 графа 03 &gt;= Раздел 2.6.2 строка 17 сумма граф 05 + 06 + 07 + 08</t>
  </si>
  <si>
    <t>Раздел 2.6.2 строка 18 графа 03 &gt;= Раздел 2.6.2 строка 18 сумма граф 05 + 06 + 07 + 08</t>
  </si>
  <si>
    <t>Раздел 2.1.2.3 строка 14 графа 48 &gt;= Раздел 2.1.2.3 строка 14 сумма граф 49 + 50</t>
  </si>
  <si>
    <t>Раздел 2.1.2.3 строка 15 графа 48 &gt;= Раздел 2.1.2.3 строка 15 сумма граф 49 + 50</t>
  </si>
  <si>
    <t>Раздел 2.1.2.3 строка 16 графа 48 &gt;= Раздел 2.1.2.3 строка 16 сумма граф 49 + 50</t>
  </si>
  <si>
    <t>Раздел 2.1.2.3 строка 17 графа 48 &gt;= Раздел 2.1.2.3 строка 17 сумма граф 49 + 50</t>
  </si>
  <si>
    <t>Раздел 2.1.2.3 строка 18 графа 48 &gt;= Раздел 2.1.2.3 строка 18 сумма граф 49 + 50</t>
  </si>
  <si>
    <t>Раздел 2.1.2.3 строка 19 графа 48 &gt;= Раздел 2.1.2.3 строка 19 сумма граф 49 + 50</t>
  </si>
  <si>
    <t>Раздел 2.1.2.3 строка 20 графа 48 &gt;= Раздел 2.1.2.3 строка 20 сумма граф 49 + 50</t>
  </si>
  <si>
    <t>Раздел 2.1.2.3 строка 21 графа 48 &gt;= Раздел 2.1.2.3 строка 21 сумма граф 49 + 50</t>
  </si>
  <si>
    <t>Раздел 2.1.2.3 строка 22 графа 48 &gt;= Раздел 2.1.2.3 строка 22 сумма граф 49 + 50</t>
  </si>
  <si>
    <t>Раздел 2.1.2.3 строка 23 графа 48 &gt;= Раздел 2.1.2.3 строка 23 сумма граф 49 + 50</t>
  </si>
  <si>
    <t>Раздел 2.1.2.3 строка 24 графа 48 &gt;= Раздел 2.1.2.3 строка 24 сумма граф 49 + 50</t>
  </si>
  <si>
    <t>Раздел 2.6.2 строка 10 графа 04 &gt;= Раздел 2.6.2 строка 10 сумма граф 05 + 06</t>
  </si>
  <si>
    <t>Раздел 2.6.2 строка 11 графа 04 &gt;= Раздел 2.6.2 строка 11 сумма граф 05 + 06</t>
  </si>
  <si>
    <t>Раздел 2.1.2.3 строка 27 графа 48 &gt;= Раздел 2.1.2.3 строка 27 сумма граф 49 + 50</t>
  </si>
  <si>
    <t>Раздел 2.1.2.3 строка 28 графа 48 &gt;= Раздел 2.1.2.3 строка 28 сумма граф 49 + 50</t>
  </si>
  <si>
    <t>Раздел 2.1.2.3 строка 29 графа 48 &gt;= Раздел 2.1.2.3 строка 29 сумма граф 49 + 50</t>
  </si>
  <si>
    <t>Раздел 2.1.2.3 строка 30 графа 48 &gt;= Раздел 2.1.2.3 строка 30 сумма граф 49 + 50</t>
  </si>
  <si>
    <t>Раздел 2.1.2.3 строка 31 графа 48 &gt;= Раздел 2.1.2.3 строка 31 сумма граф 49 + 50</t>
  </si>
  <si>
    <t>Раздел 2.1.2.3 строка 32 графа 48 &gt;= Раздел 2.1.2.3 строка 32 сумма граф 49 + 50</t>
  </si>
  <si>
    <t>Раздел 2.1.2.3 строка 33 графа 48 &gt;= Раздел 2.1.2.3 строка 33 сумма граф 49 + 50</t>
  </si>
  <si>
    <t>Раздел 2.1.3.1 строка 11 графа 03 &gt;= Раздел 2.1.3.1 строка 19 графа 03</t>
  </si>
  <si>
    <t>Раздел 2.1.3.1 строка 11 графа 04 &gt;= Раздел 2.1.3.1 строка 19 графа 04</t>
  </si>
  <si>
    <t>Раздел 2.1.3.1 строка 11 графа 05 &gt;= Раздел 2.1.3.1 строка 19 графа 05</t>
  </si>
  <si>
    <t>Раздел 2.1.3.1 строка 11 графа 06 &gt;= Раздел 2.1.3.1 строка 19 графа 06</t>
  </si>
  <si>
    <t>Раздел 2.1.3.1 строка 11 графа 07 &gt;= Раздел 2.1.3.1 строка 19 графа 07</t>
  </si>
  <si>
    <t>Раздел 2.1.3.1 строка 11 графа 08 &gt;= Раздел 2.1.3.1 строка 19 графа 08</t>
  </si>
  <si>
    <t>Раздел 2.1.3.1 строка 11 графа 09 &gt;= Раздел 2.1.3.1 строка 19 графа 09</t>
  </si>
  <si>
    <t>Раздел 3.5 строка 37 графа 12 &gt;= Раздел 3.5 строка 37 графа 13</t>
  </si>
  <si>
    <t>Раздел 3.5 строка 38 графа 12 &gt;= Раздел 3.5 строка 38 графа 13</t>
  </si>
  <si>
    <t>Раздел 3.5 строка 39 графа 12 &gt;= Раздел 3.5 строка 39 графа 13</t>
  </si>
  <si>
    <t>Раздел 3.5 строка 40 графа 12 &gt;= Раздел 3.5 строка 40 графа 13</t>
  </si>
  <si>
    <t>Раздел 3.2 строка 45 графа 05 &gt;= Раздел 3.2 строка 46 графа 05</t>
  </si>
  <si>
    <t>Раздел 3.2 строка 45 графа 06 &gt;= Раздел 3.2 строка 46 графа 06</t>
  </si>
  <si>
    <t>Раздел 3.2 строка 45 графа 07 &gt;= Раздел 3.2 строка 46 графа 07</t>
  </si>
  <si>
    <t>Раздел 3.2 строка 45 графа 08 &gt;= Раздел 3.2 строка 46 графа 08</t>
  </si>
  <si>
    <t>Раздел 3.2 строка 45 графа 09 &gt;= Раздел 3.2 строка 46 графа 09</t>
  </si>
  <si>
    <t>Раздел 3.2 строка 45 графа 10 &gt;= Раздел 3.2 строка 46 графа 10</t>
  </si>
  <si>
    <t>Раздел 3.2 строка 45 графа 11 &gt;= Раздел 3.2 строка 46 графа 11</t>
  </si>
  <si>
    <t>Раздел 3.2 строка 45 графа 12 &gt;= Раздел 3.2 строка 46 графа 12</t>
  </si>
  <si>
    <t>Раздел 3.2 строка 45 графа 13 &gt;= Раздел 3.2 строка 46 графа 13</t>
  </si>
  <si>
    <t>Раздел 3.2 строка 45 графа 14 &gt;= Раздел 3.2 строка 46 графа 14</t>
  </si>
  <si>
    <t>Раздел 3.2 строка 45 графа 15 &gt;= Раздел 3.2 строка 46 графа 15</t>
  </si>
  <si>
    <t>Раздел 3.2 строка 45 графа 16 &gt;= Раздел 3.2 строка 46 графа 16</t>
  </si>
  <si>
    <t>Раздел 3.2 строка 45 графа 17 &gt;= Раздел 3.2 строка 46 графа 17</t>
  </si>
  <si>
    <t>Раздел 3.2 строка 47 графа 03 &gt;= Раздел 3.2 строка 48 графа 03</t>
  </si>
  <si>
    <t>Раздел 3.2 строка 47 графа 04 &gt;= Раздел 3.2 строка 48 графа 04</t>
  </si>
  <si>
    <t>Раздел 3.2 строка 47 графа 05 &gt;= Раздел 3.2 строка 48 графа 05</t>
  </si>
  <si>
    <t>Раздел 3.5 строка 08 графа 14 &gt;= Раздел 3.5 строка 08 графа 15</t>
  </si>
  <si>
    <t>Раздел 3.5 строка 09 графа 14 &gt;= Раздел 3.5 строка 09 графа 15</t>
  </si>
  <si>
    <t>Раздел 3.5 строка 10 графа 14 &gt;= Раздел 3.5 строка 10 графа 15</t>
  </si>
  <si>
    <t>Раздел 3.5 строка 11 графа 14 &gt;= Раздел 3.5 строка 11 графа 15</t>
  </si>
  <si>
    <t>Раздел 3.5 строка 12 графа 14 &gt;= Раздел 3.5 строка 12 графа 15</t>
  </si>
  <si>
    <t>Раздел 2.6.2 строка 03 графа 19 &gt;= Раздел 2.6.2 строка 03 сумма граф 21 + 22 + 23 + 24</t>
  </si>
  <si>
    <t>Раздел 2.6.2 строка 04 графа 19 &gt;= Раздел 2.6.2 строка 04 сумма граф 21 + 22 + 23 + 24</t>
  </si>
  <si>
    <t>Раздел 3.2 строка 47 графа 10 &gt;= Раздел 3.2 строка 48 графа 10</t>
  </si>
  <si>
    <t>Раздел 3.2 строка 47 графа 11 &gt;= Раздел 3.2 строка 48 графа 11</t>
  </si>
  <si>
    <t>Раздел 3.5 строка 13 графа 14 &gt;= Раздел 3.5 строка 13 графа 15</t>
  </si>
  <si>
    <t>Раздел 3.5 строка 14 графа 14 &gt;= Раздел 3.5 строка 14 графа 15</t>
  </si>
  <si>
    <t>Раздел 3.5 строка 15 графа 14 &gt;= Раздел 3.5 строка 15 графа 15</t>
  </si>
  <si>
    <t>Раздел 3.5 строка 16 графа 14 &gt;= Раздел 3.5 строка 16 графа 15</t>
  </si>
  <si>
    <t>Раздел 3.5 строка 17 графа 14 &gt;= Раздел 3.5 строка 17 графа 15</t>
  </si>
  <si>
    <t>Раздел 3.5 строка 18 графа 14 &gt;= Раздел 3.5 строка 18 графа 15</t>
  </si>
  <si>
    <t>Раздел 3.5 строка 19 графа 14 &gt;= Раздел 3.5 строка 19 графа 15</t>
  </si>
  <si>
    <t>Раздел 3.5 строка 20 графа 14 &gt;= Раздел 3.5 строка 20 графа 15</t>
  </si>
  <si>
    <t>Раздел 3.5 строка 21 графа 14 &gt;= Раздел 3.5 строка 21 графа 15</t>
  </si>
  <si>
    <t>Раздел 3.5 строка 22 графа 14 &gt;= Раздел 3.5 строка 22 графа 15</t>
  </si>
  <si>
    <t>Раздел 3.5 строка 23 графа 14 &gt;= Раздел 3.5 строка 23 графа 15</t>
  </si>
  <si>
    <t>Раздел 3.5 строка 24 графа 14 &gt;= Раздел 3.5 строка 24 графа 15</t>
  </si>
  <si>
    <t>Раздел 3.5 строка 25 графа 14 &gt;= Раздел 3.5 строка 25 графа 15</t>
  </si>
  <si>
    <t>Раздел 3.5 строка 26 графа 14 &gt;= Раздел 3.5 строка 26 графа 15</t>
  </si>
  <si>
    <t>Раздел 3.5 строка 27 графа 14 &gt;= Раздел 3.5 строка 27 графа 15</t>
  </si>
  <si>
    <t>Раздел 3.5 строка 28 графа 14 &gt;= Раздел 3.5 строка 28 графа 15</t>
  </si>
  <si>
    <t>Раздел 3.5 строка 29 графа 14 &gt;= Раздел 3.5 строка 29 графа 15</t>
  </si>
  <si>
    <t>Раздел 3.5 строка 30 графа 14 &gt;= Раздел 3.5 строка 30 графа 15</t>
  </si>
  <si>
    <t>Раздел 3.5 строка 31 графа 14 &gt;= Раздел 3.5 строка 31 графа 15</t>
  </si>
  <si>
    <t>Раздел 3.5 строка 32 графа 14 &gt;= Раздел 3.5 строка 32 графа 15</t>
  </si>
  <si>
    <t>Раздел 3.5 строка 33 графа 14 &gt;= Раздел 3.5 строка 33 графа 15</t>
  </si>
  <si>
    <t>Раздел 3.5 строка 34 графа 14 &gt;= Раздел 3.5 строка 34 графа 15</t>
  </si>
  <si>
    <t>Раздел 3.5 строка 35 графа 14 &gt;= Раздел 3.5 строка 35 графа 15</t>
  </si>
  <si>
    <t>Раздел 3.5 строка 36 графа 14 &gt;= Раздел 3.5 строка 36 графа 15</t>
  </si>
  <si>
    <t>Раздел 2.1.2.3 строка 24 графа 03 &gt;= Раздел 2.1.2.3 сумма строк 28 + 29 +30 + 31 графа 03</t>
  </si>
  <si>
    <t>Раздел 3.5 строка 45 графа 14 &gt;= Раздел 3.5 строка 45 графа 15</t>
  </si>
  <si>
    <t>Раздел 3.5 строка 46 графа 14 &gt;= Раздел 3.5 строка 46 графа 15</t>
  </si>
  <si>
    <t>Раздел 3.5 строка 47 графа 14 &gt;= Раздел 3.5 строка 47 графа 15</t>
  </si>
  <si>
    <t>Раздел 3.5 строка 48 графа 14 &gt;= Раздел 3.5 строка 48 графа 15</t>
  </si>
  <si>
    <t>Раздел 3.5 строка 01 графа 16 &gt;= Раздел 3.5 строка 01 графа 17</t>
  </si>
  <si>
    <t>Раздел 3.5 строка 02 графа 16 &gt;= Раздел 3.5 строка 02 графа 17</t>
  </si>
  <si>
    <t>Раздел 3.5 строка 03 графа 16 &gt;= Раздел 3.5 строка 03 графа 17</t>
  </si>
  <si>
    <t>Раздел 3.5 строка 04 графа 16 &gt;= Раздел 3.5 строка 04 графа 17</t>
  </si>
  <si>
    <t>Раздел 3.5 строка 05 графа 16 &gt;= Раздел 3.5 строка 05 графа 17</t>
  </si>
  <si>
    <t>Раздел 3.5 строка 06 графа 16 &gt;= Раздел 3.5 строка 06 графа 17</t>
  </si>
  <si>
    <t>Раздел 3.5 строка 07 графа 16 &gt;= Раздел 3.5 строка 07 графа 17</t>
  </si>
  <si>
    <t>Раздел 3.1 строка 04 графа 04 &gt;= Раздел 3.1 строка 04 сумма граф 08 + 09</t>
  </si>
  <si>
    <t>Раздел 3.1 строка 05 графа 04 &gt;= Раздел 3.1 строка 05 сумма граф 08 + 09</t>
  </si>
  <si>
    <t>Раздел 3.1 строка 06 графа 04 &gt;= Раздел 3.1 строка 06 сумма граф 08 + 09</t>
  </si>
  <si>
    <t>Раздел 3.1 строка 07 графа 04 &gt;= Раздел 3.1 строка 07 сумма граф 08 + 09</t>
  </si>
  <si>
    <t>Раздел 3.1 строка 08 графа 04 &gt;= Раздел 3.1 строка 08 сумма граф 08 + 09</t>
  </si>
  <si>
    <t>Раздел 3.1 строка 09 графа 04 &gt;= Раздел 3.1 строка 09 сумма граф 08 + 09</t>
  </si>
  <si>
    <t>Раздел 3.1 строка 10 графа 04 &gt;= Раздел 3.1 строка 10 сумма граф 08 + 09</t>
  </si>
  <si>
    <t>Раздел 3.1 строка 11 графа 04 &gt;= Раздел 3.1 строка 11 сумма граф 08 + 09</t>
  </si>
  <si>
    <t>Раздел 3.1 строка 12 графа 04 &gt;= Раздел 3.1 строка 12 сумма граф 08 + 09</t>
  </si>
  <si>
    <t>Раздел 3.1 строка 13 графа 04 &gt;= Раздел 3.1 строка 13 сумма граф 08 + 09</t>
  </si>
  <si>
    <t>Раздел 3.1 строка 14 графа 04 &gt;= Раздел 3.1 строка 14 сумма граф 08 + 09</t>
  </si>
  <si>
    <t>Раздел 3.1 строка 15 графа 04 &gt;= Раздел 3.1 строка 15 сумма граф 08 + 09</t>
  </si>
  <si>
    <t>Раздел 3.1 строка 16 графа 04 &gt;= Раздел 3.1 строка 16 сумма граф 08 + 09</t>
  </si>
  <si>
    <t>Раздел 3.1 строка 17 графа 04 &gt;= Раздел 3.1 строка 17 сумма граф 08 + 09</t>
  </si>
  <si>
    <t>Раздел 3.1 строка 18 графа 04 &gt;= Раздел 3.1 строка 18 сумма граф 08 + 09</t>
  </si>
  <si>
    <t>Раздел 3.1 строка 19 графа 04 &gt;= Раздел 3.1 строка 19 сумма граф 08 + 09</t>
  </si>
  <si>
    <t>Раздел 3.1 строка 20 графа 04 &gt;= Раздел 3.1 строка 20 сумма граф 08 + 09</t>
  </si>
  <si>
    <t>Раздел 3.1 строка 21 графа 04 &gt;= Раздел 3.1 строка 21 сумма граф 08 + 09</t>
  </si>
  <si>
    <t>Раздел 3.5 строка 41 графа 16 &gt;= Раздел 3.5 строка 41 графа 17</t>
  </si>
  <si>
    <t>Раздел 3.5 строка 42 графа 16 &gt;= Раздел 3.5 строка 42 графа 17</t>
  </si>
  <si>
    <t>Раздел 3.5 строка 43 графа 16 &gt;= Раздел 3.5 строка 43 графа 17</t>
  </si>
  <si>
    <t>Раздел 3.5 строка 44 графа 16 &gt;= Раздел 3.5 строка 44 графа 17</t>
  </si>
  <si>
    <t>Раздел 3.5 строка 45 графа 16 &gt;= Раздел 3.5 строка 45 графа 17</t>
  </si>
  <si>
    <t>Раздел 3.5 строка 46 графа 16 &gt;= Раздел 3.5 строка 46 графа 17</t>
  </si>
  <si>
    <t>Раздел 3.5 строка 47 графа 16 &gt;= Раздел 3.5 строка 47 графа 17</t>
  </si>
  <si>
    <t>Раздел 3.5 строка 48 графа 16 &gt;= Раздел 3.5 строка 48 графа 17</t>
  </si>
  <si>
    <t>Раздел 3.5 строка 01 графа 18 &gt;= Раздел 3.5 строка 01 графа 19</t>
  </si>
  <si>
    <t>Раздел 3.5 строка 02 графа 18 &gt;= Раздел 3.5 строка 02 графа 19</t>
  </si>
  <si>
    <t>Раздел 3.5 строка 03 графа 18 &gt;= Раздел 3.5 строка 03 графа 19</t>
  </si>
  <si>
    <t>Раздел 3.5 строка 04 графа 18 &gt;= Раздел 3.5 строка 04 графа 19</t>
  </si>
  <si>
    <t>Раздел 3.5 строка 05 графа 18 &gt;= Раздел 3.5 строка 05 графа 19</t>
  </si>
  <si>
    <t>Раздел 2.6.4 строка 03 графа 03 &gt;= Раздел 2.6.4 строка 03 сумма граф 05 + 06 + 07 + 08</t>
  </si>
  <si>
    <t>Раздел 2.6.4 строка 04 графа 03 &gt;= Раздел 2.6.4 строка 04 сумма граф 05 + 06 + 07 + 08</t>
  </si>
  <si>
    <t>Раздел 2.6.4 строка 05 графа 03 &gt;= Раздел 2.6.4 строка 05 сумма граф 05 + 06 + 07 + 08</t>
  </si>
  <si>
    <t>Раздел 2.6.4 строка 06 графа 03 &gt;= Раздел 2.6.4 строка 06 сумма граф 05 + 06 + 07 + 08</t>
  </si>
  <si>
    <t>Раздел 2.6.4 строка 07 графа 03 &gt;= Раздел 2.6.4 строка 07 сумма граф 05 + 06 + 07 + 08</t>
  </si>
  <si>
    <t>Раздел 2.6.4 строка 08 графа 03 &gt;= Раздел 2.6.4 строка 08 сумма граф 05 + 06 + 07 + 08</t>
  </si>
  <si>
    <t>Раздел 2.6.4 строка 09 графа 03 &gt;= Раздел 2.6.4 строка 09 сумма граф 05 + 06 + 07 + 08</t>
  </si>
  <si>
    <t>Раздел 2.6.4 строка 10 графа 03 &gt;= Раздел 2.6.4 строка 10 сумма граф 05 + 06 + 07 + 08</t>
  </si>
  <si>
    <t>Раздел 2.6.4 строка 11 графа 03 &gt;= Раздел 2.6.4 строка 11 сумма граф 05 + 06 + 07 + 08</t>
  </si>
  <si>
    <t>Раздел 2.6.4 строка 12 графа 03 &gt;= Раздел 2.6.4 строка 12 сумма граф 05 + 06 + 07 + 08</t>
  </si>
  <si>
    <t>Раздел 2.6.4 строка 13 графа 03 &gt;= Раздел 2.6.4 строка 13 сумма граф 05 + 06 + 07 + 08</t>
  </si>
  <si>
    <t>Раздел 2.6.4 строка 14 графа 03 &gt;= Раздел 2.6.4 строка 14 сумма граф 05 + 06 + 07 + 08</t>
  </si>
  <si>
    <t>Раздел 2.6.4 строка 15 графа 03 &gt;= Раздел 2.6.4 строка 15 сумма граф 05 + 06 + 07 + 08</t>
  </si>
  <si>
    <t>Раздел 2.6.4 строка 16 графа 03 &gt;= Раздел 2.6.4 строка 16 сумма граф 05 + 06 + 07 + 08</t>
  </si>
  <si>
    <t>Раздел 2.6.4 строка 17 графа 03 &gt;= Раздел 2.6.4 строка 17 сумма граф 05 + 06 + 07 + 08</t>
  </si>
  <si>
    <t>Раздел 2.6.4 строка 18 графа 03 &gt;= Раздел 2.6.4 строка 18 сумма граф 05 + 06 + 07 + 08</t>
  </si>
  <si>
    <t>Раздел 2.6.4 строка 19 графа 03 &gt;= Раздел 2.6.4 строка 19 сумма граф 05 + 06 + 07 + 08</t>
  </si>
  <si>
    <t>Раздел 2.6.4 строка 20 графа 03 &gt;= Раздел 2.6.4 строка 20 сумма граф 05 + 06 + 07 + 08</t>
  </si>
  <si>
    <t>Раздел 2.6.4 строка 21 графа 03 &gt;= Раздел 2.6.4 строка 21 сумма граф 05 + 06 + 07 + 08</t>
  </si>
  <si>
    <t>Раздел 2.6.4 строка 22 графа 03 &gt;= Раздел 2.6.4 строка 22 сумма граф 05 + 06 + 07 + 08</t>
  </si>
  <si>
    <t>Раздел 2.6.4 строка 01 графа 04 &gt;= Раздел 2.6.4 строка 01 сумма граф 05 + 06</t>
  </si>
  <si>
    <t>Раздел 2.6.4 строка 02 графа 04 &gt;= Раздел 2.6.4 строка 02 сумма граф 05 + 06</t>
  </si>
  <si>
    <t>Раздел 2.6.4 строка 03 графа 04 &gt;= Раздел 2.6.4 строка 03 сумма граф 05 + 06</t>
  </si>
  <si>
    <t>Раздел 2.6.4 строка 04 графа 04 &gt;= Раздел 2.6.4 строка 04 сумма граф 05 + 06</t>
  </si>
  <si>
    <t>Раздел 2.6.4 строка 05 графа 04 &gt;= Раздел 2.6.4 строка 05 сумма граф 05 + 06</t>
  </si>
  <si>
    <t>Раздел 2.6.4 строка 06 графа 04 &gt;= Раздел 2.6.4 строка 06 сумма граф 05 + 06</t>
  </si>
  <si>
    <t>Раздел 2.6.4 строка 07 графа 04 &gt;= Раздел 2.6.4 строка 07 сумма граф 05 + 06</t>
  </si>
  <si>
    <t>Раздел 2.6.4 строка 08 графа 04 &gt;= Раздел 2.6.4 строка 08 сумма граф 05 + 06</t>
  </si>
  <si>
    <t>Раздел 2.6.4 строка 09 графа 04 &gt;= Раздел 2.6.4 строка 09 сумма граф 05 + 06</t>
  </si>
  <si>
    <t>Раздел 2.6.4 строка 10 графа 04 &gt;= Раздел 2.6.4 строка 10 сумма граф 05 + 06</t>
  </si>
  <si>
    <t>Раздел 2.6.4 строка 11 графа 04 &gt;= Раздел 2.6.4 строка 11 сумма граф 05 + 06</t>
  </si>
  <si>
    <t>Раздел 2.6.4 строка 12 графа 04 &gt;= Раздел 2.6.4 строка 12 сумма граф 05 + 06</t>
  </si>
  <si>
    <t>Раздел 2.6.4 строка 13 графа 04 &gt;= Раздел 2.6.4 строка 13 сумма граф 05 + 06</t>
  </si>
  <si>
    <t>Раздел 2.6.4 строка 14 графа 04 &gt;= Раздел 2.6.4 строка 14 сумма граф 05 + 06</t>
  </si>
  <si>
    <t>Раздел 2.6.4 строка 15 графа 04 &gt;= Раздел 2.6.4 строка 15 сумма граф 05 + 06</t>
  </si>
  <si>
    <t>Раздел 2.6.4 строка 16 графа 04 &gt;= Раздел 2.6.4 строка 16 сумма граф 05 + 06</t>
  </si>
  <si>
    <t>Раздел 2.6.4 строка 17 графа 04 &gt;= Раздел 2.6.4 строка 17 сумма граф 05 + 06</t>
  </si>
  <si>
    <t>Раздел 2.6.4 строка 18 графа 04 &gt;= Раздел 2.6.4 строка 18 сумма граф 05 + 06</t>
  </si>
  <si>
    <t>Раздел 2.6.4 строка 19 графа 04 &gt;= Раздел 2.6.4 строка 19 сумма граф 05 + 06</t>
  </si>
  <si>
    <t>Раздел 2.6.4 строка 22 графа 19 &gt;= Раздел 2.6.4 строка 22 сумма граф 21 + 22 + 23 + 24</t>
  </si>
  <si>
    <t>Раздел 2.6.4 строка 01 графа 20 &gt;= Раздел 2.6.4 строка 01 сумма граф 21 + 22</t>
  </si>
  <si>
    <t>Раздел 2.6.4 строка 02 графа 20 &gt;= Раздел 2.6.4 строка 02 сумма граф 21 + 22</t>
  </si>
  <si>
    <t>Раздел 2.6.4 строка 03 графа 20 &gt;= Раздел 2.6.4 строка 03 сумма граф 21 + 22</t>
  </si>
  <si>
    <t>Раздел 2.6.4 строка 04 графа 20 &gt;= Раздел 2.6.4 строка 04 сумма граф 21 + 22</t>
  </si>
  <si>
    <t>Раздел 2.6.4 строка 05 графа 20 &gt;= Раздел 2.6.4 строка 05 сумма граф 21 + 22</t>
  </si>
  <si>
    <t>Раздел 2.6.4 строка 06 графа 20 &gt;= Раздел 2.6.4 строка 06 сумма граф 21 + 22</t>
  </si>
  <si>
    <t>Раздел 2.6.4 строка 07 графа 20 &gt;= Раздел 2.6.4 строка 07 сумма граф 21 + 22</t>
  </si>
  <si>
    <t>Раздел 2.6.4 строка 08 графа 20 &gt;= Раздел 2.6.4 строка 08 сумма граф 21 + 22</t>
  </si>
  <si>
    <t>Раздел 2.6.4 строка 09 графа 20 &gt;= Раздел 2.6.4 строка 09 сумма граф 21 + 22</t>
  </si>
  <si>
    <t>Раздел 2.6.4 строка 10 графа 20 &gt;= Раздел 2.6.4 строка 10 сумма граф 21 + 22</t>
  </si>
  <si>
    <t>Раздел 2.6.4 строка 11 графа 20 &gt;= Раздел 2.6.4 строка 11 сумма граф 21 + 22</t>
  </si>
  <si>
    <t>Раздел 2.6.4 строка 12 графа 20 &gt;= Раздел 2.6.4 строка 12 сумма граф 21 + 22</t>
  </si>
  <si>
    <t>Раздел 2.6.4 строка 13 графа 20 &gt;= Раздел 2.6.4 строка 13 сумма граф 21 + 22</t>
  </si>
  <si>
    <t>Раздел 2.6.4 строка 14 графа 20 &gt;= Раздел 2.6.4 строка 14 сумма граф 21 + 22</t>
  </si>
  <si>
    <t>Раздел 2.6.4 строка 15 графа 20 &gt;= Раздел 2.6.4 строка 15 сумма граф 21 + 22</t>
  </si>
  <si>
    <t>Раздел 2.6.4 строка 16 графа 20 &gt;= Раздел 2.6.4 строка 16 сумма граф 21 + 22</t>
  </si>
  <si>
    <t>Раздел 2.6.4 строка 17 графа 20 &gt;= Раздел 2.6.4 строка 17 сумма граф 21 + 22</t>
  </si>
  <si>
    <t>Раздел 2.6.4 строка 18 графа 20 &gt;= Раздел 2.6.4 строка 18 сумма граф 21 + 22</t>
  </si>
  <si>
    <t>Раздел 2.6.4 строка 19 графа 20 &gt;= Раздел 2.6.4 строка 19 сумма граф 21 + 22</t>
  </si>
  <si>
    <t>Раздел 2.6.4 строка 20 графа 20 &gt;= Раздел 2.6.4 строка 20 сумма граф 21 + 22</t>
  </si>
  <si>
    <t>Раздел 2.6.4 строка 21 графа 20 &gt;= Раздел 2.6.4 строка 21 сумма граф 21 + 22</t>
  </si>
  <si>
    <t>Раздел 2.6.4 строка 22 графа 20 &gt;= Раздел 2.6.4 строка 22 сумма граф 21 + 22</t>
  </si>
  <si>
    <t>Раздел 2.9 строка 01 графа 07 &lt;= Раздел 2.9 строка 01 сумма граф 03 + 04 + 05</t>
  </si>
  <si>
    <t>Раздел 2.9 строка 02 графа 07 &lt;= Раздел 2.9 строка 02 сумма граф 03 + 04 + 05</t>
  </si>
  <si>
    <t>ЕСЛИ Раздел 2.9 строка 01 графа 06 &gt; 0 ТО Если Раздел 2.9 строка 01 графа 07 &gt; 0</t>
  </si>
  <si>
    <t>Раздел 2.1.2.2 строка 01 графа 48 &gt;= Раздел 2.1.2.2 строка 01 сумма граф 49 + 50</t>
  </si>
  <si>
    <t>Раздел 2.1.2.2 строка 02 графа 48 &gt;= Раздел 2.1.2.2 строка 02 сумма граф 49 + 50</t>
  </si>
  <si>
    <t>Раздел 2.1.2.2 строка 03 графа 48 &gt;= Раздел 2.1.2.2 строка 03 сумма граф 49 + 50</t>
  </si>
  <si>
    <t>Раздел 2.1.2.2 строка 04 графа 48 &gt;= Раздел 2.1.2.2 строка 04 сумма граф 49 + 50</t>
  </si>
  <si>
    <t>Раздел 3.1 строка 50 графа 04 &gt;= Раздел 3.1 строка 51 графа 04</t>
  </si>
  <si>
    <t>Раздел 3.1 строка 50 графа 05 &gt;= Раздел 3.1 строка 51 графа 05</t>
  </si>
  <si>
    <t>Раздел 3.1 строка 50 графа 06 &gt;= Раздел 3.1 строка 51 графа 06</t>
  </si>
  <si>
    <t>Раздел 3.1 строка 50 графа 07 &gt;= Раздел 3.1 строка 51 графа 07</t>
  </si>
  <si>
    <t>Раздел 3.5 строка 01 графа 13 = Раздел 3.5 сумма строк 02 + 06 + 40 + 41 графа 13</t>
  </si>
  <si>
    <t>Раздел 3.5 строка 01 графа 14 = Раздел 3.5 сумма строк 02 + 06 + 40 + 41 графа 14</t>
  </si>
  <si>
    <t>Раздел 3.5 строка 01 графа 15 = Раздел 3.5 сумма строк 02 + 06 + 40 + 41 графа 15</t>
  </si>
  <si>
    <t>Раздел 3.5 строка 01 графа 16 = Раздел 3.5 сумма строк 02 + 06 + 40 + 41 графа 16</t>
  </si>
  <si>
    <t>Раздел 3.5 строка 01 графа 17 = Раздел 3.5 сумма строк 02 + 06 + 40 + 41 графа 17</t>
  </si>
  <si>
    <t>Раздел 3.5 строка 01 графа 18 = Раздел 3.5 сумма строк 02 + 06 + 40 + 41 графа 18</t>
  </si>
  <si>
    <t>Раздел 3.5 строка 01 графа 19 = Раздел 3.5 сумма строк 02 + 06 + 40 + 41 графа 19</t>
  </si>
  <si>
    <t>Раздел 3.5 строка 01 графа 20 = Раздел 3.5 сумма строк 02 + 06 + 40 + 41 графа 20</t>
  </si>
  <si>
    <t>Раздел 3.5 строка 01 графа 21 = Раздел 3.5 сумма строк 02 + 06 + 40 + 41 графа 21</t>
  </si>
  <si>
    <t>Раздел 3.5 строка 01 графа 22 = Раздел 3.5 сумма строк 02 + 06 + 40 + 41 графа 22</t>
  </si>
  <si>
    <t>Раздел 3.5 строка 01 графа 23 = Раздел 3.5 сумма строк 02 + 06 + 40 + 41 графа 23</t>
  </si>
  <si>
    <t>Раздел 3.5 строка 06 графа 03 = Раздел 3.5 сумма строк 07 + 28 + 29 + 33 + 34 + 35 + 36 + 37 + 38 + 39 графа 03</t>
  </si>
  <si>
    <t>Раздел 2.1.2.2 строка 24 графа 48 &gt;= Раздел 2.1.2.2 строка 24 сумма граф 49 + 50</t>
  </si>
  <si>
    <t>Раздел 2.1.2.2 строка 25 графа 48 &gt;= Раздел 2.1.2.2 строка 25 сумма граф 49 + 50</t>
  </si>
  <si>
    <t>Раздел 2.1.2.2 строка 26 графа 48 &gt;= Раздел 2.1.2.2 строка 26 сумма граф 49 + 50</t>
  </si>
  <si>
    <t>Раздел 2.1.2.2 строка 27 графа 48 &gt;= Раздел 2.1.2.2 строка 27 сумма граф 49 + 50</t>
  </si>
  <si>
    <t>Раздел 2.1.2.2 строка 28 графа 48 &gt;= Раздел 2.1.2.2 строка 28 сумма граф 49 + 50</t>
  </si>
  <si>
    <t>Раздел 2.1.2.2 строка 29 графа 48 &gt;= Раздел 2.1.2.2 строка 29 сумма граф 49 + 50</t>
  </si>
  <si>
    <t>Раздел 2.1.2.2 строка 30 графа 48 &gt;= Раздел 2.1.2.2 строка 30 сумма граф 49 + 50</t>
  </si>
  <si>
    <t>Раздел 2.1.2.2 строка 31 графа 48 &gt;= Раздел 2.1.2.2 строка 31 сумма граф 49 + 50</t>
  </si>
  <si>
    <t>Раздел 2.1.2.2 строка 32 графа 48 &gt;= Раздел 2.1.2.2 строка 32 сумма граф 49 + 50</t>
  </si>
  <si>
    <t>Раздел 2.1.2.2 строка 33 графа 48 &gt;= Раздел 2.1.2.2 строка 33 сумма граф 49 + 50</t>
  </si>
  <si>
    <t>Раздел 2.1.2.3 строка 25 графа 03 &gt;= Раздел 2.1.2.3 строка 33 графа 03</t>
  </si>
  <si>
    <t>Раздел 2.6.2 строка 02 графа 18 &gt;= Раздел 2.6.2 строка 07 графа 18</t>
  </si>
  <si>
    <t>Раздел 2.6.2 строка 02 графа 19 &gt;= Раздел 2.6.2 строка 07 графа 19</t>
  </si>
  <si>
    <t>Раздел 2.6.2 строка 02 графа 20 &gt;= Раздел 2.6.2 строка 07 графа 20</t>
  </si>
  <si>
    <t>Раздел 2.6.2 строка 02 графа 21 &gt;= Раздел 2.6.2 строка 07 графа 21</t>
  </si>
  <si>
    <t>Раздел 2.6.2 строка 02 графа 22 &gt;= Раздел 2.6.2 строка 07 графа 22</t>
  </si>
  <si>
    <t>Раздел 2.6.2 строка 02 графа 23 &gt;= Раздел 2.6.2 строка 07 графа 23</t>
  </si>
  <si>
    <t>Раздел 2.6.2 строка 02 графа 24 &gt;= Раздел 2.6.2 строка 07 графа 24</t>
  </si>
  <si>
    <t>Раздел 2.6.2 строка 02 графа 03 &gt;= Раздел 2.6.2 строка 08 графа 03</t>
  </si>
  <si>
    <t>Раздел 2.6.2 строка 02 графа 04 &gt;= Раздел 2.6.2 строка 08 графа 04</t>
  </si>
  <si>
    <t>Раздел 2.6.2 строка 02 графа 05 &gt;= Раздел 2.6.2 строка 08 графа 05</t>
  </si>
  <si>
    <t>Раздел 2.6.2 строка 02 графа 06 &gt;= Раздел 2.6.2 строка 08 графа 06</t>
  </si>
  <si>
    <t>Раздел 2.6.2 строка 02 графа 24 &gt;= Раздел 2.6.2 строка 08 графа 24</t>
  </si>
  <si>
    <t>Раздел 2.6.2 строка 10 графа 03 &gt;= Раздел 2.6.2 строка 13 графа 03</t>
  </si>
  <si>
    <t>Раздел 2.6.2 строка 10 графа 04 &gt;= Раздел 2.6.2 строка 13 графа 04</t>
  </si>
  <si>
    <t>Раздел 2.6.2 строка 10 графа 05 &gt;= Раздел 2.6.2 строка 13 графа 05</t>
  </si>
  <si>
    <t>Раздел 2.6.2 строка 10 графа 06 &gt;= Раздел 2.6.2 строка 13 графа 06</t>
  </si>
  <si>
    <t>Раздел 2.6.2 строка 10 графа 07 &gt;= Раздел 2.6.2 строка 13 графа 07</t>
  </si>
  <si>
    <t>Раздел 2.6.2 строка 10 графа 08 &gt;= Раздел 2.6.2 строка 13 графа 08</t>
  </si>
  <si>
    <t>Раздел 2.6.2 строка 10 графа 09 &gt;= Раздел 2.6.2 строка 13 графа 09</t>
  </si>
  <si>
    <t>Раздел 2.6.2 строка 10 графа 10 &gt;= Раздел 2.6.2 строка 13 графа 10</t>
  </si>
  <si>
    <t>Раздел 2.6.2 строка 10 графа 11 &gt;= Раздел 2.6.2 строка 13 графа 11</t>
  </si>
  <si>
    <t>Раздел 2.6.2 строка 10 графа 12 &gt;= Раздел 2.6.2 строка 13 графа 12</t>
  </si>
  <si>
    <t>Раздел 2.6.2 строка 10 графа 13 &gt;= Раздел 2.6.2 строка 13 графа 13</t>
  </si>
  <si>
    <t>Раздел 2.6.2 строка 10 графа 14 &gt;= Раздел 2.6.2 строка 13 графа 14</t>
  </si>
  <si>
    <t>Раздел 2.6.1 строка 19 графа 11 &gt;= Раздел 2.6.1 строка 20 графа 11</t>
  </si>
  <si>
    <t>Раздел 2.6.1 строка 19 графа 12 &gt;= Раздел 2.6.1 строка 20 графа 12</t>
  </si>
  <si>
    <t>Раздел 2.6.1 строка 19 графа 13 &gt;= Раздел 2.6.1 строка 20 графа 13</t>
  </si>
  <si>
    <t>Раздел 2.6.1 строка 19 графа 14 &gt;= Раздел 2.6.1 строка 20 графа 14</t>
  </si>
  <si>
    <t>Раздел 2.6.1 строка 19 графа 15 &gt;= Раздел 2.6.1 строка 20 графа 15</t>
  </si>
  <si>
    <t>Раздел 2.6.1 строка 19 графа 16 &gt;= Раздел 2.6.1 строка 20 графа 16</t>
  </si>
  <si>
    <t>Раздел 2.6.1 строка 19 графа 17 &gt;= Раздел 2.6.1 строка 20 графа 17</t>
  </si>
  <si>
    <t>Раздел 2.6.1 строка 16 графа 07 &gt;= Раздел 2.6.1 строка 19 графа 07</t>
  </si>
  <si>
    <t>Раздел 2.6.1 строка 16 графа 08 &gt;= Раздел 2.6.1 строка 19 графа 08</t>
  </si>
  <si>
    <t>Раздел 2.6.1 строка 19 графа 23 &gt;= Раздел 2.6.1 строка 20 графа 23</t>
  </si>
  <si>
    <t>Раздел 2.6.1 строка 19 графа 24 &gt;= Раздел 2.6.1 строка 20 графа 24</t>
  </si>
  <si>
    <t>Раздел 2.6.1 строка 01 графа 03 &gt;= Раздел 2.6.1 строка 01 сумма граф 05 + 06 + 07 + 08</t>
  </si>
  <si>
    <t>Раздел 2.6.1 строка 02 графа 03 &gt;= Раздел 2.6.1 строка 02 сумма граф 05 + 06 + 07 + 08</t>
  </si>
  <si>
    <t>Раздел 2.6.1 строка 03 графа 03 &gt;= Раздел 2.6.1 строка 03 сумма граф 05 + 06 + 07 + 08</t>
  </si>
  <si>
    <t>Раздел 2.6.1 строка 04 графа 03 &gt;= Раздел 2.6.1 строка 04 сумма граф 05 + 06 + 07 + 08</t>
  </si>
  <si>
    <t>Раздел 2.6.1 строка 05 графа 03 &gt;= Раздел 2.6.1 строка 05 сумма граф 05 + 06 + 07 + 08</t>
  </si>
  <si>
    <t>Раздел 2.6.1 строка 06 графа 03 &gt;= Раздел 2.6.1 строка 06 сумма граф 05 + 06 + 07 + 08</t>
  </si>
  <si>
    <t>Раздел 2.6.1 строка 07 графа 03 &gt;= Раздел 2.6.1 строка 07 сумма граф 05 + 06 + 07 + 08</t>
  </si>
  <si>
    <t>Раздел 2.3.3 строка 07 графа 10 &gt;= Раздел 2.3.3 строка 07 сумма граф 11 + 12</t>
  </si>
  <si>
    <t>Раздел 2.3.3 строка 08 графа 10 &gt;= Раздел 2.3.3 строка 08 сумма граф 11 + 12</t>
  </si>
  <si>
    <t>Раздел 2.3.3 строка 09 графа 10 &gt;= Раздел 2.3.3 строка 09 сумма граф 11 + 12</t>
  </si>
  <si>
    <t>Раздел 2.4.1 строка 01 графа 06 &gt;= Раздел 2.4.1 строка 01 графа 05</t>
  </si>
  <si>
    <t>Раздел 2.4.1 строка 02 графа 06 &gt;= Раздел 2.4.1 строка 02 графа 05</t>
  </si>
  <si>
    <t>Раздел 2.4.1 строка 03 графа 06 &gt;= Раздел 2.4.1 строка 03 графа 05</t>
  </si>
  <si>
    <t>Раздел 2.4.1 строка 04 графа 06 &gt;= Раздел 2.4.1 строка 04 графа 05</t>
  </si>
  <si>
    <t>Раздел 2.4.2 строка 01 графа 06 &gt;= Раздел 2.4.2 строка 01 графа 05</t>
  </si>
  <si>
    <t>Раздел 2.4.2 строка 02 графа 06 &gt;= Раздел 2.4.2 строка 02 графа 05</t>
  </si>
  <si>
    <t>Раздел 2.4.2 строка 03 графа 06 &gt;= Раздел 2.4.2 строка 03 графа 05</t>
  </si>
  <si>
    <t>Раздел 2.4.2 строка 04 графа 06 &gt;= Раздел 2.4.2 строка 04 графа 05</t>
  </si>
  <si>
    <t>Раздел 2.4.3 строка 01 графа 06 &gt;= Раздел 2.4.3 строка 01 графа 05</t>
  </si>
  <si>
    <t>Раздел 2.4.3 строка 02 графа 06 &gt;= Раздел 2.4.3 строка 02 графа 05</t>
  </si>
  <si>
    <t>Раздел 2.4.3 строка 03 графа 06 &gt;= Раздел 2.4.3 строка 03 графа 05</t>
  </si>
  <si>
    <t>Раздел 2.4.3 строка 04 графа 06 &gt;= Раздел 2.4.3 строка 04 графа 05</t>
  </si>
  <si>
    <t xml:space="preserve">Если Раздел 1.2 строка 39 графа 03 = 1, То Раздел 1.2 строки с 01 по 38 графа 03 = 0   Если Раздел 1.2 строка 39 графа 03 = 0, То Раздел 1.2 строки с 01 по 38 графа 03 &gt; 0 </t>
  </si>
  <si>
    <t>Раздел 2.6.1 строка 02 графа 03 &gt;= Раздел 2.6.1 строка 03 графа 03</t>
  </si>
  <si>
    <t>Раздел 2.6.1 строка 02 графа 04 &gt;= Раздел 2.6.1 строка 03 графа 04</t>
  </si>
  <si>
    <t>Раздел 2.6.1 строка 02 графа 05 &gt;= Раздел 2.6.1 строка 03 графа 05</t>
  </si>
  <si>
    <t>Раздел 2.6.1 строка 02 графа 06 &gt;= Раздел 2.6.1 строка 03 графа 06</t>
  </si>
  <si>
    <t>Раздел 2.6.1 строка 02 графа 07 &gt;= Раздел 2.6.1 строка 03 графа 07</t>
  </si>
  <si>
    <t>Раздел 2.6.1 строка 02 графа 08 &gt;= Раздел 2.6.1 строка 03 графа 08</t>
  </si>
  <si>
    <t>Раздел 2.6.1 строка 02 графа 09 &gt;= Раздел 2.6.1 строка 03 графа 09</t>
  </si>
  <si>
    <t>Раздел 2.6.1 строка 02 графа 10 &gt;= Раздел 2.6.1 строка 03 графа 10</t>
  </si>
  <si>
    <t>Раздел 2.6.1 строка 02 графа 11 &gt;= Раздел 2.6.1 строка 03 графа 11</t>
  </si>
  <si>
    <t>Раздел 2.1.2.2 строка 24 графа 03 &gt;= Раздел 2.1.2.2 сумма строк 28 + 29 +30 + 31 графа 03</t>
  </si>
  <si>
    <t>Раздел 2.1.2.2 строка 27 графа 03 &gt;= Раздел 2.1.2.2 сумма строк 28 + 29 графа 03</t>
  </si>
  <si>
    <t>Раздел 2.6.1 строка 10 графа 15 &gt;= Раздел 2.6.1 строка 15 графа 15</t>
  </si>
  <si>
    <t>Раздел 2.6.1 строка 10 графа 16 &gt;= Раздел 2.6.1 строка 15 графа 16</t>
  </si>
  <si>
    <t>Раздел 2.6.1 строка 10 графа 17 &gt;= Раздел 2.6.1 строка 15 графа 17</t>
  </si>
  <si>
    <t>Раздел 2.6.1 строка 10 графа 18 &gt;= Раздел 2.6.1 строка 15 графа 18</t>
  </si>
  <si>
    <t>Раздел 2.6.1 строка 10 графа 19 &gt;= Раздел 2.6.1 строка 15 графа 19</t>
  </si>
  <si>
    <t>Раздел 2.6.1 строка 10 графа 20 &gt;= Раздел 2.6.1 строка 15 графа 20</t>
  </si>
  <si>
    <t>Раздел 2.6.1 строка 10 графа 21 &gt;= Раздел 2.6.1 строка 15 графа 21</t>
  </si>
  <si>
    <t>Раздел 2.6.1 строка 10 графа 22 &gt;= Раздел 2.6.1 строка 15 графа 22</t>
  </si>
  <si>
    <t>Раздел 2.6.1 строка 10 графа 23 &gt;= Раздел 2.6.1 строка 15 графа 23</t>
  </si>
  <si>
    <t>Раздел 2.6.1 строка 10 графа 24 &gt;= Раздел 2.6.1 строка 15 графа 24</t>
  </si>
  <si>
    <t>Раздел 2.6.1 строка 16 графа 03 &gt;= Раздел 2.6.1 строка 17 графа 03</t>
  </si>
  <si>
    <t>Раздел 2.6.1 строка 16 графа 04 &gt;= Раздел 2.6.1 строка 17 графа 04</t>
  </si>
  <si>
    <t>Раздел 2.6.1 строка 16 графа 05 &gt;= Раздел 2.6.1 строка 17 графа 05</t>
  </si>
  <si>
    <t>Раздел 2.6.1 строка 16 графа 06 &gt;= Раздел 2.6.1 строка 17 графа 06</t>
  </si>
  <si>
    <t>Раздел 2.6.1 строка 16 графа 07 &gt;= Раздел 2.6.1 строка 17 графа 07</t>
  </si>
  <si>
    <t>Раздел 2.6.1 строка 16 графа 08 &gt;= Раздел 2.6.1 строка 17 графа 08</t>
  </si>
  <si>
    <t>Раздел 2.6.1 строка 16 графа 09 &gt;= Раздел 2.6.1 строка 17 графа 09</t>
  </si>
  <si>
    <t>Раздел 2.6.1 строка 16 графа 10 &gt;= Раздел 2.6.1 строка 17 графа 10</t>
  </si>
  <si>
    <t>Раздел 2.6.1 строка 16 графа 11 &gt;= Раздел 2.6.1 строка 17 графа 11</t>
  </si>
  <si>
    <t>Раздел 2.6.1 строка 16 графа 12 &gt;= Раздел 2.6.1 строка 17 графа 12</t>
  </si>
  <si>
    <t>Раздел 2.6.3 строка 02 графа 07 &gt;= Раздел 2.6.3 строка 06 графа 07</t>
  </si>
  <si>
    <t>Раздел 2.1.3.3 строка 10 графа 12 &gt;= Раздел 2.1.3.3 сумма строк 14 + 15 + 16 + 17 графа 12</t>
  </si>
  <si>
    <t>Раздел 2.1.3.3 строка 10 графа 13 &gt;= Раздел 2.1.3.3 сумма строк 14 + 15 + 16 + 17 графа 13</t>
  </si>
  <si>
    <t>Раздел 2.1.3.3 строка 10 графа 14 &gt;= Раздел 2.1.3.3 сумма строк 14 + 15 + 16 + 17 графа 14</t>
  </si>
  <si>
    <t>Раздел 2.6.3 строка 02 графа 10 &gt;= Раздел 2.6.3 строка 06 графа 10</t>
  </si>
  <si>
    <t>Раздел 2.6.3 строка 02 графа 11 &gt;= Раздел 2.6.3 строка 06 графа 11</t>
  </si>
  <si>
    <t>Раздел 2.6.3 строка 02 графа 12 &gt;= Раздел 2.6.3 строка 06 графа 12</t>
  </si>
  <si>
    <t>Раздел 2.6.3 строка 02 графа 13 &gt;= Раздел 2.6.3 строка 06 графа 13</t>
  </si>
  <si>
    <t>Раздел 2.6.3 строка 02 графа 14 &gt;= Раздел 2.6.3 строка 06 графа 14</t>
  </si>
  <si>
    <t>Раздел 2.6.3 строка 02 графа 15 &gt;= Раздел 2.6.3 строка 06 графа 15</t>
  </si>
  <si>
    <t>Раздел 2.6.3 строка 02 графа 16 &gt;= Раздел 2.6.3 строка 06 графа 16</t>
  </si>
  <si>
    <t>Раздел 2.6.3 строка 02 графа 17 &gt;= Раздел 2.6.3 строка 06 графа 17</t>
  </si>
  <si>
    <t>Раздел 2.6.3 строка 02 графа 18 &gt;= Раздел 2.6.3 строка 06 графа 18</t>
  </si>
  <si>
    <t>Раздел 2.6.3 строка 02 графа 19 &gt;= Раздел 2.6.3 строка 06 графа 19</t>
  </si>
  <si>
    <t>Раздел 2.6.3 строка 02 графа 20 &gt;= Раздел 2.6.3 строка 06 графа 20</t>
  </si>
  <si>
    <t>Раздел 2.6.3 строка 02 графа 21 &gt;= Раздел 2.6.3 строка 06 графа 21</t>
  </si>
  <si>
    <t>Раздел 2.6.3 строка 02 графа 22 &gt;= Раздел 2.6.3 строка 06 графа 22</t>
  </si>
  <si>
    <t>Раздел 2.6.3 строка 02 графа 23 &gt;= Раздел 2.6.3 строка 06 графа 23</t>
  </si>
  <si>
    <t>Раздел 2.6.3 строка 02 графа 24 &gt;= Раздел 2.6.3 строка 06 графа 24</t>
  </si>
  <si>
    <t>Раздел 2.6.3 строка 02 графа 03 &gt;= Раздел 2.6.3 строка 07 графа 03</t>
  </si>
  <si>
    <t>Раздел 2.6.3 строка 02 графа 04 &gt;= Раздел 2.6.3 строка 07 графа 04</t>
  </si>
  <si>
    <t>Раздел 2.6.3 строка 02 графа 05 &gt;= Раздел 2.6.3 строка 07 графа 05</t>
  </si>
  <si>
    <t>Раздел 2.6.3 строка 02 графа 06 &gt;= Раздел 2.6.3 строка 07 графа 06</t>
  </si>
  <si>
    <t>Раздел 2.1.3.3 строка 13 графа 10 &gt;= Раздел 2.1.3.3 сумма строк 14 + 15 графа 10</t>
  </si>
  <si>
    <t>Раздел 2.1.3.3 строка 13 графа 11 &gt;= Раздел 2.1.3.3 сумма строк 14 + 15 графа 11</t>
  </si>
  <si>
    <t>Раздел 3.5 строка 07 графа 18 = Раздел 3.5 сумма строк 08 + 09 + 10 + 11 + 12 + 13 + 14 + 15 + 16 + 17 + 18 + 22 + 23 + 24 + 25 + 26 + 27 графа 18</t>
  </si>
  <si>
    <t>Раздел 3.5 строка 07 графа 19 = Раздел 3.5 сумма строк 08 + 09 + 10 + 11 + 12 + 13 + 14 + 15 + 16 + 17 + 18 + 22 + 23 + 24 + 25 + 26 + 27 графа 19</t>
  </si>
  <si>
    <t>Раздел 3.5 строка 07 графа 20 = Раздел 3.5 сумма строк 08 + 09 + 10 + 11 + 12 + 13 + 14 + 15 + 16 + 17 + 18 + 22 + 23 + 24 + 25 + 26 + 27 графа 20</t>
  </si>
  <si>
    <t>Раздел 3.5 строка 07 графа 21 = Раздел 3.5 сумма строк 08 + 09 + 10 + 11 + 12 + 13 + 14 + 15 + 16 + 17 + 18 + 22 + 23 + 24 + 25 + 26 + 27 графа 21</t>
  </si>
  <si>
    <t>Раздел 3.5 строка 07 графа 22 = Раздел 3.5 сумма строк 08 + 09 + 10 + 11 + 12 + 13 + 14 + 15 + 16 + 17 + 18 + 22 + 23 + 24 + 25 + 26 + 27 графа 22</t>
  </si>
  <si>
    <t>Раздел 3.5 строка 07 графа 23 = Раздел 3.5 сумма строк 08 + 09 + 10 + 11 + 12 + 13 + 14 + 15 + 16 + 17 + 18 + 22 + 23 + 24 + 25 + 26 + 27 графа 23</t>
  </si>
  <si>
    <t>Раздел 3.5 строка 02 графа 03 &gt;= Раздел 3.5 сумма строк 03 + 04 + 05 графа 03</t>
  </si>
  <si>
    <t>Раздел 3.5 строка 02 графа 04 &gt;= Раздел 3.5 сумма строк 03 + 04 + 05 графа 04</t>
  </si>
  <si>
    <t>Раздел 3.5 строка 02 графа 05 &gt;= Раздел 3.5 сумма строк 03 + 04 + 05 графа 05</t>
  </si>
  <si>
    <t>Раздел 3.5 строка 02 графа 06 &gt;= Раздел 3.5 сумма строк 03 + 04 + 05 графа 06</t>
  </si>
  <si>
    <t>Раздел 3.5 строка 02 графа 07 &gt;= Раздел 3.5 сумма строк 03 + 04 + 05 графа 07</t>
  </si>
  <si>
    <t>Раздел 3.5 строка 02 графа 08 &gt;= Раздел 3.5 сумма строк 03 + 04 + 05 графа 08</t>
  </si>
  <si>
    <t>Раздел 3.5 строка 02 графа 09 &gt;= Раздел 3.5 сумма строк 03 + 04 + 05 графа 09</t>
  </si>
  <si>
    <t>Раздел 3.5 строка 02 графа 10 &gt;= Раздел 3.5 сумма строк 03 + 04 + 05 графа 10</t>
  </si>
  <si>
    <t>Раздел 3.5 строка 02 графа 11 &gt;= Раздел 3.5 сумма строк 03 + 04 + 05 графа 11</t>
  </si>
  <si>
    <t>Раздел 3.5 строка 02 графа 12 &gt;= Раздел 3.5 сумма строк 03 + 04 + 05 графа 12</t>
  </si>
  <si>
    <t>Раздел 3.5 строка 02 графа 13 &gt;= Раздел 3.5 сумма строк 03 + 04 + 05 графа 13</t>
  </si>
  <si>
    <t>Раздел 3.5 строка 02 графа 14 &gt;= Раздел 3.5 сумма строк 03 + 04 + 05 графа 14</t>
  </si>
  <si>
    <t>Раздел 3.5 строка 02 графа 15 &gt;= Раздел 3.5 сумма строк 03 + 04 + 05 графа 15</t>
  </si>
  <si>
    <t>Раздел 3.5 строка 02 графа 16 &gt;= Раздел 3.5 сумма строк 03 + 04 + 05 графа 16</t>
  </si>
  <si>
    <t>Раздел 3.5 строка 02 графа 17 &gt;= Раздел 3.5 сумма строк 03 + 04 + 05 графа 17</t>
  </si>
  <si>
    <t>Раздел 3.5 строка 02 графа 18 &gt;= Раздел 3.5 сумма строк 03 + 04 + 05 графа 18</t>
  </si>
  <si>
    <t>Раздел 3.5 строка 02 графа 19 &gt;= Раздел 3.5 сумма строк 03 + 04 + 05 графа 19</t>
  </si>
  <si>
    <t>Раздел 3.5 строка 18 графа 03 &gt;= Раздел 3.5 сумма строк 19 + 20 + 21 графа 03</t>
  </si>
  <si>
    <t>Раздел 3.5 строка 02 графа 20 &gt;= Раздел 3.5 сумма строк 03 + 04 + 05 графа 20</t>
  </si>
  <si>
    <t>Раздел 3.5 строка 38 графа 06 &gt;= Раздел 3.5 строка 38 графа 07</t>
  </si>
  <si>
    <t>Раздел 3.5 строка 39 графа 06 &gt;= Раздел 3.5 строка 39 графа 07</t>
  </si>
  <si>
    <t>Раздел 3.5 строка 40 графа 06 &gt;= Раздел 3.5 строка 40 графа 07</t>
  </si>
  <si>
    <t>Раздел 3.5 строка 41 графа 06 &gt;= Раздел 3.5 строка 41 графа 07</t>
  </si>
  <si>
    <t>Раздел 3.5 строка 42 графа 06 &gt;= Раздел 3.5 строка 42 графа 07</t>
  </si>
  <si>
    <t>Раздел 3.5 строка 43 графа 06 &gt;= Раздел 3.5 строка 43 графа 07</t>
  </si>
  <si>
    <t>Раздел 3.5 строка 44 графа 06 &gt;= Раздел 3.5 строка 44 графа 07</t>
  </si>
  <si>
    <t>Раздел 3.5 строка 45 графа 06 &gt;= Раздел 3.5 строка 45 графа 07</t>
  </si>
  <si>
    <t>Раздел 3.5 строка 46 графа 06 &gt;= Раздел 3.5 строка 46 графа 07</t>
  </si>
  <si>
    <t>Раздел 3.5 строка 47 графа 06 &gt;= Раздел 3.5 строка 47 графа 07</t>
  </si>
  <si>
    <t>Раздел 3.5 строка 48 графа 06 &gt;= Раздел 3.5 строка 48 графа 07</t>
  </si>
  <si>
    <t>Раздел 3.5 строка 01 графа 08 &gt;= Раздел 3.5 строка 01 графа 09</t>
  </si>
  <si>
    <t>Раздел 3.5 строка 02 графа 08 &gt;= Раздел 3.5 строка 02 графа 09</t>
  </si>
  <si>
    <t>Раздел 3.5 строка 03 графа 08 &gt;= Раздел 3.5 строка 03 графа 09</t>
  </si>
  <si>
    <t>Раздел 3.5 строка 04 графа 08 &gt;= Раздел 3.5 строка 04 графа 09</t>
  </si>
  <si>
    <t>Раздел 3.5 строка 05 графа 08 &gt;= Раздел 3.5 строка 05 графа 09</t>
  </si>
  <si>
    <t>Раздел 3.5 строка 06 графа 08 &gt;= Раздел 3.5 строка 06 графа 09</t>
  </si>
  <si>
    <t>Раздел 3.5 строка 07 графа 08 &gt;= Раздел 3.5 строка 07 графа 09</t>
  </si>
  <si>
    <t>Раздел 3.5 строка 08 графа 08 &gt;= Раздел 3.5 строка 08 графа 09</t>
  </si>
  <si>
    <t>Раздел 2.6.3 строка 10 графа 19 &gt;= Раздел 2.6.3 строка 13 графа 19</t>
  </si>
  <si>
    <t>Раздел 2.6.3 строка 10 графа 11 &gt;= Раздел 2.6.3 строка 13 графа 11</t>
  </si>
  <si>
    <t>Раздел 2.6.3 строка 10 графа 12 &gt;= Раздел 2.6.3 строка 13 графа 12</t>
  </si>
  <si>
    <t>Раздел 2.6.3 строка 10 графа 13 &gt;= Раздел 2.6.3 строка 13 графа 13</t>
  </si>
  <si>
    <t>Раздел 2.6.3 строка 10 графа 14 &gt;= Раздел 2.6.3 строка 13 графа 14</t>
  </si>
  <si>
    <t>Раздел 2.6.3 строка 10 графа 15 &gt;= Раздел 2.6.3 строка 13 графа 15</t>
  </si>
  <si>
    <t>Раздел 2.6.3 строка 10 графа 16 &gt;= Раздел 2.6.3 строка 13 графа 16</t>
  </si>
  <si>
    <t>Раздел 2.6.3 строка 10 графа 17 &gt;= Раздел 2.6.3 строка 13 графа 17</t>
  </si>
  <si>
    <t>Раздел 2.6.3 строка 10 графа 18 &gt;= Раздел 2.6.3 строка 13 графа 18</t>
  </si>
  <si>
    <t>Раздел 2.6.1 строка 02 графа 16 &gt;= Раздел 2.6.1 строка 06 графа 16</t>
  </si>
  <si>
    <t>Раздел 2.6.1 строка 02 графа 17 &gt;= Раздел 2.6.1 строка 06 графа 17</t>
  </si>
  <si>
    <t>Раздел 2.6.1 строка 02 графа 18 &gt;= Раздел 2.6.1 строка 06 графа 18</t>
  </si>
  <si>
    <t>Раздел 2.6.1 строка 02 графа 19 &gt;= Раздел 2.6.1 строка 06 графа 19</t>
  </si>
  <si>
    <t>Раздел 2.6.1 строка 02 графа 20 &gt;= Раздел 2.6.1 строка 06 графа 20</t>
  </si>
  <si>
    <t>Раздел 2.6.1 строка 02 графа 21 &gt;= Раздел 2.6.1 строка 06 графа 21</t>
  </si>
  <si>
    <t>Раздел 2.6.1 строка 02 графа 22 &gt;= Раздел 2.6.1 строка 06 графа 22</t>
  </si>
  <si>
    <t>Раздел 2.6.1 строка 02 графа 23 &gt;= Раздел 2.6.1 строка 06 графа 23</t>
  </si>
  <si>
    <t>Раздел 2.6.1 строка 02 графа 24 &gt;= Раздел 2.6.1 строка 06 графа 24</t>
  </si>
  <si>
    <t>Раздел 2.6.1 строка 02 графа 03 &gt;= Раздел 2.6.1 строка 07 графа 03</t>
  </si>
  <si>
    <t>Раздел 2.6.1 строка 02 графа 04 &gt;= Раздел 2.6.1 строка 07 графа 04</t>
  </si>
  <si>
    <t>Раздел 2.6.1 строка 02 графа 05 &gt;= Раздел 2.6.1 строка 07 графа 05</t>
  </si>
  <si>
    <t>Раздел 2.6.1 строка 02 графа 06 &gt;= Раздел 2.6.1 строка 07 графа 06</t>
  </si>
  <si>
    <t>Раздел 2.6.1 строка 02 графа 07 &gt;= Раздел 2.6.1 строка 07 графа 07</t>
  </si>
  <si>
    <t>Раздел 2.6.1 строка 02 графа 08 &gt;= Раздел 2.6.1 строка 07 графа 08</t>
  </si>
  <si>
    <t>Раздел 2.6.1 строка 02 графа 09 &gt;= Раздел 2.6.1 строка 07 графа 09</t>
  </si>
  <si>
    <t>Раздел 2.6.1 строка 02 графа 10 &gt;= Раздел 2.6.1 строка 07 графа 10</t>
  </si>
  <si>
    <t>Раздел 2.6.1 строка 02 графа 11 &gt;= Раздел 2.6.1 строка 07 графа 11</t>
  </si>
  <si>
    <t>Раздел 2.6.1 строка 02 графа 12 &gt;= Раздел 2.6.1 строка 07 графа 12</t>
  </si>
  <si>
    <t>Раздел 2.6.1 строка 02 графа 13 &gt;= Раздел 2.6.1 строка 07 графа 13</t>
  </si>
  <si>
    <t>Раздел 2.6.1 строка 02 графа 14 &gt;= Раздел 2.6.1 строка 07 графа 14</t>
  </si>
  <si>
    <t>Раздел 2.6.1 строка 02 графа 15 &gt;= Раздел 2.6.1 строка 07 графа 15</t>
  </si>
  <si>
    <t>Раздел 2.6.1 строка 02 графа 16 &gt;= Раздел 2.6.1 строка 07 графа 16</t>
  </si>
  <si>
    <t>Раздел 2.6.1 строка 02 графа 17 &gt;= Раздел 2.6.1 строка 07 графа 17</t>
  </si>
  <si>
    <t>Раздел 2.6.1 строка 02 графа 18 &gt;= Раздел 2.6.1 строка 07 графа 18</t>
  </si>
  <si>
    <t>Раздел 2.6.1 строка 02 графа 19 &gt;= Раздел 2.6.1 строка 07 графа 19</t>
  </si>
  <si>
    <t>Раздел 2.6.1 строка 02 графа 20 &gt;= Раздел 2.6.1 строка 07 графа 20</t>
  </si>
  <si>
    <t>Раздел 2.6.1 строка 02 графа 21 &gt;= Раздел 2.6.1 строка 07 графа 21</t>
  </si>
  <si>
    <t>Раздел 2.6.1 строка 02 графа 22 &gt;= Раздел 2.6.1 строка 07 графа 22</t>
  </si>
  <si>
    <t>Раздел 2.6.1 строка 02 графа 23 &gt;= Раздел 2.6.1 строка 07 графа 23</t>
  </si>
  <si>
    <t>Раздел 2.6.1 строка 02 графа 24 &gt;= Раздел 2.6.1 строка 07 графа 24</t>
  </si>
  <si>
    <t>Раздел 2.6.1 строка 02 графа 03 &gt;= Раздел 2.6.1 строка 08 графа 03</t>
  </si>
  <si>
    <t>Раздел 2.6.1 строка 02 графа 04 &gt;= Раздел 2.6.1 строка 08 графа 04</t>
  </si>
  <si>
    <t>Раздел 2.2.1 строка 06 графа 03 &gt;= Раздел 2.2.1 строка 06 сумма граф 17 + 18</t>
  </si>
  <si>
    <t>Раздел 2.2.1 строка 07 графа 03 &gt;= Раздел 2.2.1 строка 07 сумма граф 17 + 18</t>
  </si>
  <si>
    <t>Раздел 3.5 строка 21 графа 08 &gt;= Раздел 3.5 строка 21 графа 09</t>
  </si>
  <si>
    <t>Раздел 3.5 строка 22 графа 08 &gt;= Раздел 3.5 строка 22 графа 09</t>
  </si>
  <si>
    <t>Раздел 3.5 строка 23 графа 08 &gt;= Раздел 3.5 строка 23 графа 09</t>
  </si>
  <si>
    <t>Раздел 3.5 строка 24 графа 08 &gt;= Раздел 3.5 строка 24 графа 09</t>
  </si>
  <si>
    <t>Раздел 3.5 строка 25 графа 08 &gt;= Раздел 3.5 строка 25 графа 09</t>
  </si>
  <si>
    <t>Раздел 3.5 строка 26 графа 08 &gt;= Раздел 3.5 строка 26 графа 09</t>
  </si>
  <si>
    <t>Раздел 3.5 строка 27 графа 08 &gt;= Раздел 3.5 строка 27 графа 09</t>
  </si>
  <si>
    <t>Раздел 3.5 строка 28 графа 08 &gt;= Раздел 3.5 строка 28 графа 09</t>
  </si>
  <si>
    <t>Раздел 3.5 строка 29 графа 08 &gt;= Раздел 3.5 строка 29 графа 09</t>
  </si>
  <si>
    <t>Раздел 3.5 строка 30 графа 08 &gt;= Раздел 3.5 строка 30 графа 09</t>
  </si>
  <si>
    <t>Раздел 2.6.1 строка 02 графа 20 &gt;= Раздел 2.6.1 строка 08 графа 20</t>
  </si>
  <si>
    <t>Раздел 3.5 строка 33 графа 08 &gt;= Раздел 3.5 строка 33 графа 09</t>
  </si>
  <si>
    <t>Раздел 3.5 строка 34 графа 08 &gt;= Раздел 3.5 строка 34 графа 09</t>
  </si>
  <si>
    <t>Раздел 3.5 строка 35 графа 08 &gt;= Раздел 3.5 строка 35 графа 09</t>
  </si>
  <si>
    <t>Раздел 3.5 строка 36 графа 08 &gt;= Раздел 3.5 строка 36 графа 09</t>
  </si>
  <si>
    <t>Раздел 3.5 строка 37 графа 08 &gt;= Раздел 3.5 строка 37 графа 09</t>
  </si>
  <si>
    <t>Раздел 3.5 строка 38 графа 08 &gt;= Раздел 3.5 строка 38 графа 09</t>
  </si>
  <si>
    <t>Раздел 3.5 строка 39 графа 08 &gt;= Раздел 3.5 строка 39 графа 09</t>
  </si>
  <si>
    <t>Раздел 3.5 строка 40 графа 08 &gt;= Раздел 3.5 строка 40 графа 09</t>
  </si>
  <si>
    <t>Раздел 3.5 строка 41 графа 08 &gt;= Раздел 3.5 строка 41 графа 09</t>
  </si>
  <si>
    <t>Раздел 3.5 строка 42 графа 08 &gt;= Раздел 3.5 строка 42 графа 09</t>
  </si>
  <si>
    <t>Раздел 3.5 строка 43 графа 08 &gt;= Раздел 3.5 строка 43 графа 09</t>
  </si>
  <si>
    <t>Раздел 3.5 строка 44 графа 08 &gt;= Раздел 3.5 строка 44 графа 09</t>
  </si>
  <si>
    <t>Раздел 3.5 строка 01 графа 03 = Раздел 3.5 строка 01 сумма граф 04 + 06 + 08 + 10 + 12 + 14 + 16 + 18 + 20 + 22</t>
  </si>
  <si>
    <t>Раздел 3.5 строка 02 графа 03 = Раздел 3.5 строка 02 сумма граф 04 + 06 + 08 + 10 + 12 + 14 + 16 + 18 + 20 + 22</t>
  </si>
  <si>
    <t>Раздел 3.5 строка 03 графа 03 = Раздел 3.5 строка 03 сумма граф 04 + 06 + 08 + 10 + 12 + 14 + 16 + 18 + 20 + 22</t>
  </si>
  <si>
    <t>Раздел 3.5 строка 04 графа 03 = Раздел 3.5 строка 04 сумма граф 04 + 06 + 08 + 10 + 12 + 14 + 16 + 18 + 20 + 22</t>
  </si>
  <si>
    <t>Раздел 3.5 строка 05 графа 03 = Раздел 3.5 строка 05 сумма граф 04 + 06 + 08 + 10 + 12 + 14 + 16 + 18 + 20 + 22</t>
  </si>
  <si>
    <t>Раздел 3.2 строка 01 графа 16 = Раздел 3.2 сумма строк 02 + 06 + 40 + 41 графа 16</t>
  </si>
  <si>
    <t>Раздел 3.2 строка 01 графа 17 = Раздел 3.2 сумма строк 02 + 06 + 40 + 41 графа 17</t>
  </si>
  <si>
    <t>Раздел 3.2 строка 06 графа 03 = Раздел 3.2 сумма строк 07 + 28 + 29 + 33 + 34 + 35 + 36 + 37 + 38 + 39 графа 03</t>
  </si>
  <si>
    <t>Раздел 3.2 строка 06 графа 04 = Раздел 3.2 сумма строк 07 + 28 + 29 + 33 + 34 + 35 + 36 + 37 + 38 + 39 графа 04</t>
  </si>
  <si>
    <t>Раздел 3.2 строка 06 графа 05 = Раздел 3.2 сумма строк 07 + 28 + 29 + 33 + 34 + 35 + 36 + 37 + 38 + 39 графа 05</t>
  </si>
  <si>
    <t>Раздел 3.2 строка 06 графа 06 = Раздел 3.2 сумма строк 07 + 28 + 29 + 33 + 34 + 35 + 36 + 37 + 38 + 39 графа 06</t>
  </si>
  <si>
    <t>Раздел 3.2 строка 06 графа 07 = Раздел 3.2 сумма строк 07 + 28 + 29 + 33 + 34 + 35 + 36 + 37 + 38 + 39 графа 07</t>
  </si>
  <si>
    <t>Раздел 3.2 строка 06 графа 08 = Раздел 3.2 сумма строк 07 + 28 + 29 + 33 + 34 + 35 + 36 + 37 + 38 + 39 графа 08</t>
  </si>
  <si>
    <t>Раздел 3.2 строка 06 графа 09 = Раздел 3.2 сумма строк 07 + 28 + 29 + 33 + 34 + 35 + 36 + 37 + 38 + 39 графа 09</t>
  </si>
  <si>
    <t>Раздел 3.2 строка 06 графа 10 = Раздел 3.2 сумма строк 07 + 28 + 29 + 33 + 34 + 35 + 36 + 37 + 38 + 39 графа 10</t>
  </si>
  <si>
    <t>Раздел 3.2 строка 06 графа 11 = Раздел 3.2 сумма строк 07 + 28 + 29 + 33 + 34 + 35 + 36 + 37 + 38 + 39 графа 11</t>
  </si>
  <si>
    <t>Раздел 3.5 строка 45 графа 08 &gt;= Раздел 3.5 строка 46 графа 08</t>
  </si>
  <si>
    <t>Раздел 3.5 строка 45 графа 09 &gt;= Раздел 3.5 строка 46 графа 09</t>
  </si>
  <si>
    <t>Раздел 3.5 строка 45 графа 10 &gt;= Раздел 3.5 строка 46 графа 10</t>
  </si>
  <si>
    <t>Раздел 2.6.4 строка 13 графа 12 &gt;= Раздел 2.6.4 строка 13 графа 17</t>
  </si>
  <si>
    <t>Раздел 2.6.4 строка 14 графа 12 &gt;= Раздел 2.6.4 строка 14 графа 17</t>
  </si>
  <si>
    <t>Раздел 3.2 строка 06 графа 12 = Раздел 3.2 сумма строк 07 + 28 + 29 + 33 + 34 + 35 + 36 + 37 + 38 + 39 графа 12</t>
  </si>
  <si>
    <t>Раздел 3.2 строка 06 графа 13 = Раздел 3.2 сумма строк 07 + 28 + 29 + 33 + 34 + 35 + 36 + 37 + 38 + 39 графа 13</t>
  </si>
  <si>
    <t>Раздел 3.2 строка 06 графа 14 = Раздел 3.2 сумма строк 07 + 28 + 29 + 33 + 34 + 35 + 36 + 37 + 38 + 39 графа 14</t>
  </si>
  <si>
    <t>Раздел 3.5 строка 45 графа 13 &gt;= Раздел 3.5 строка 46 графа 13</t>
  </si>
  <si>
    <t>Раздел 3.5 строка 45 графа 14 &gt;= Раздел 3.5 строка 46 графа 14</t>
  </si>
  <si>
    <t>Раздел 3.5 строка 45 графа 15 &gt;= Раздел 3.5 строка 46 графа 15</t>
  </si>
  <si>
    <t>Раздел 3.5 строка 45 графа 16 &gt;= Раздел 3.5 строка 46 графа 16</t>
  </si>
  <si>
    <t>Раздел 3.5 строка 45 графа 17 &gt;= Раздел 3.5 строка 46 графа 17</t>
  </si>
  <si>
    <t>Раздел 3.5 строка 45 графа 18 &gt;= Раздел 3.5 строка 46 графа 18</t>
  </si>
  <si>
    <t>Раздел 3.5 строка 45 графа 19 &gt;= Раздел 3.5 строка 46 графа 19</t>
  </si>
  <si>
    <t>Раздел 3.5 строка 45 графа 20 &gt;= Раздел 3.5 строка 46 графа 20</t>
  </si>
  <si>
    <t>Раздел 3.5 строка 45 графа 21 &gt;= Раздел 3.5 строка 46 графа 21</t>
  </si>
  <si>
    <t>Раздел 3.5 строка 45 графа 22 &gt;= Раздел 3.5 строка 46 графа 22</t>
  </si>
  <si>
    <t>Раздел 3.5 строка 45 графа 23 &gt;= Раздел 3.5 строка 46 графа 23</t>
  </si>
  <si>
    <t>Раздел 3.5 строка 47 графа 03 &gt;= Раздел 3.5 строка 48 графа 03</t>
  </si>
  <si>
    <t>Раздел 3.5 строка 47 графа 04 &gt;= Раздел 3.5 строка 48 графа 04</t>
  </si>
  <si>
    <t>Раздел 3.5 строка 47 графа 05 &gt;= Раздел 3.5 строка 48 графа 05</t>
  </si>
  <si>
    <t>Раздел 3.5 строка 47 графа 06 &gt;= Раздел 3.5 строка 48 графа 06</t>
  </si>
  <si>
    <t>Раздел 3.5 строка 47 графа 07 &gt;= Раздел 3.5 строка 48 графа 07</t>
  </si>
  <si>
    <t>Раздел 3.5 строка 47 графа 08 &gt;= Раздел 3.5 строка 48 графа 08</t>
  </si>
  <si>
    <t>Раздел 3.5 строка 47 графа 09 &gt;= Раздел 3.5 строка 48 графа 09</t>
  </si>
  <si>
    <t>Раздел 3.5 строка 47 графа 10 &gt;= Раздел 3.5 строка 48 графа 10</t>
  </si>
  <si>
    <t>Раздел 3.5 строка 47 графа 11 &gt;= Раздел 3.5 строка 48 графа 11</t>
  </si>
  <si>
    <t>Раздел 3.5 строка 47 графа 12 &gt;= Раздел 3.5 строка 48 графа 12</t>
  </si>
  <si>
    <t>Раздел 3.5 строка 47 графа 13 &gt;= Раздел 3.5 строка 48 графа 13</t>
  </si>
  <si>
    <t>Раздел 3.5 строка 47 графа 14 &gt;= Раздел 3.5 строка 48 графа 14</t>
  </si>
  <si>
    <t>Раздел 3.5 строка 47 графа 15 &gt;= Раздел 3.5 строка 48 графа 15</t>
  </si>
  <si>
    <t>Раздел 3.5 строка 47 графа 16 &gt;= Раздел 3.5 строка 48 графа 16</t>
  </si>
  <si>
    <t>Раздел 3.5 строка 47 графа 17 &gt;= Раздел 3.5 строка 48 графа 17</t>
  </si>
  <si>
    <t>Раздел 3.5 строка 47 графа 18 &gt;= Раздел 3.5 строка 48 графа 18</t>
  </si>
  <si>
    <t>Раздел 3.5 строка 47 графа 19 &gt;= Раздел 3.5 строка 48 графа 19</t>
  </si>
  <si>
    <t>Раздел 3.5 строка 47 графа 20 &gt;= Раздел 3.5 строка 48 графа 20</t>
  </si>
  <si>
    <t>Раздел 3.5 строка 47 графа 21 &gt;= Раздел 3.5 строка 48 графа 21</t>
  </si>
  <si>
    <t>Раздел 3.5 строка 47 графа 22 &gt;= Раздел 3.5 строка 48 графа 22</t>
  </si>
  <si>
    <t>Раздел 3.5 строка 29 графа 18 &gt;= Раздел 3.5 сумма строк 30 + 31 + 32 графа 18</t>
  </si>
  <si>
    <t>Раздел 3.5 строка 29 графа 19 &gt;= Раздел 3.5 сумма строк 30 + 31 + 32 графа 19</t>
  </si>
  <si>
    <t>Раздел 3.5 строка 29 графа 20 &gt;= Раздел 3.5 сумма строк 30 + 31 + 32 графа 20</t>
  </si>
  <si>
    <t>Раздел 2.6.4 строка 05 графа 19 &gt;= Раздел 2.6.4 строка 05 графа 23</t>
  </si>
  <si>
    <t>Раздел 2.6.4 строка 06 графа 19 &gt;= Раздел 2.6.4 строка 06 графа 23</t>
  </si>
  <si>
    <t>Раздел 2.6.4 строка 07 графа 19 &gt;= Раздел 2.6.4 строка 07 графа 23</t>
  </si>
  <si>
    <t>Раздел 2.6.4 строка 08 графа 19 &gt;= Раздел 2.6.4 строка 08 графа 23</t>
  </si>
  <si>
    <t>Раздел 2.6.4 строка 09 графа 19 &gt;= Раздел 2.6.4 строка 09 графа 23</t>
  </si>
  <si>
    <t>Раздел 2.6.4 строка 10 графа 19 &gt;= Раздел 2.6.4 строка 10 графа 23</t>
  </si>
  <si>
    <t>Раздел 2.6.4 строка 11 графа 19 &gt;= Раздел 2.6.4 строка 11 графа 23</t>
  </si>
  <si>
    <t>Раздел 2.6.4 строка 12 графа 19 &gt;= Раздел 2.6.4 строка 12 графа 23</t>
  </si>
  <si>
    <t>Раздел 2.6.4 строка 13 графа 19 &gt;= Раздел 2.6.4 строка 13 графа 23</t>
  </si>
  <si>
    <t>Раздел 2.6.4 строка 14 графа 19 &gt;= Раздел 2.6.4 строка 14 графа 23</t>
  </si>
  <si>
    <t>Раздел 2.6.4 строка 15 графа 19 &gt;= Раздел 2.6.4 строка 15 графа 23</t>
  </si>
  <si>
    <t>Раздел 2.6.4 строка 16 графа 19 &gt;= Раздел 2.6.4 строка 16 графа 23</t>
  </si>
  <si>
    <t>Раздел 2.6.4 строка 17 графа 19 &gt;= Раздел 2.6.4 строка 17 графа 23</t>
  </si>
  <si>
    <t>Раздел 2.6.4 строка 18 графа 19 &gt;= Раздел 2.6.4 строка 18 графа 23</t>
  </si>
  <si>
    <t>Раздел 2.6.4 строка 19 графа 19 &gt;= Раздел 2.6.4 строка 19 графа 23</t>
  </si>
  <si>
    <t>Раздел 2.6.4 строка 20 графа 19 &gt;= Раздел 2.6.4 строка 20 графа 23</t>
  </si>
  <si>
    <t>Раздел 2.6.4 строка 21 графа 19 &gt;= Раздел 2.6.4 строка 21 графа 23</t>
  </si>
  <si>
    <t>Раздел 3.2 строка 07 графа 13 = Раздел 3.2 сумма строк 08 + 09 + 10 + 11 + 12 + 13 + 14 + 15 + 16 + 17 + 18 + 22 + 23 + 24 + 25 + 26 + 27 графа 13</t>
  </si>
  <si>
    <t>Раздел 3.2 строка 07 графа 14 = Раздел 3.2 сумма строк 08 + 09 + 10 + 11 + 12 + 13 + 14 + 15 + 16 + 17 + 18 + 22 + 23 + 24 + 25 + 26 + 27 графа 14</t>
  </si>
  <si>
    <t>Раздел 3.2 строка 07 графа 15 = Раздел 3.2 сумма строк 08 + 09 + 10 + 11 + 12 + 13 + 14 + 15 + 16 + 17 + 18 + 22 + 23 + 24 + 25 + 26 + 27 графа 15</t>
  </si>
  <si>
    <t>Раздел 3.2 строка 07 графа 16 = Раздел 3.2 сумма строк 08 + 09 + 10 + 11 + 12 + 13 + 14 + 15 + 16 + 17 + 18 + 22 + 23 + 24 + 25 + 26 + 27 графа 16</t>
  </si>
  <si>
    <t>Раздел 3.2 строка 07 графа 17 = Раздел 3.2 сумма строк 08 + 09 + 10 + 11 + 12 + 13 + 14 + 15 + 16 + 17 + 18 + 22 + 23 + 24 + 25 + 26 + 27 графа 17</t>
  </si>
  <si>
    <t>Раздел 3.1 строка 01 графа 04 = Раздел 3.1 сумма строк 02 + 06 + 40 + 41 графа 04</t>
  </si>
  <si>
    <t>Раздел 3.1 строка 01 графа 05 = Раздел 3.1 сумма строк 02 + 06 + 40 + 41 графа 05</t>
  </si>
  <si>
    <t>Раздел 2.3.2 строка 04 графа 10 &gt;= Раздел 2.3.2 строка 04 сумма граф 11 + 12</t>
  </si>
  <si>
    <t>Раздел 2.3.2 строка 05 графа 10 &gt;= Раздел 2.3.2 строка 05 сумма граф 11 + 12</t>
  </si>
  <si>
    <t>Раздел 2.3.2 строка 06 графа 10 &gt;= Раздел 2.3.2 строка 06 сумма граф 11 + 12</t>
  </si>
  <si>
    <t>Раздел 2.3.2 строка 07 графа 10 &gt;= Раздел 2.3.2 строка 07 сумма граф 11 + 12</t>
  </si>
  <si>
    <t>Раздел 2.3.2 строка 08 графа 10 &gt;= Раздел 2.3.2 строка 08 сумма граф 11 + 12</t>
  </si>
  <si>
    <t>Раздел 2.3.2 строка 09 графа 10 &gt;= Раздел 2.3.2 строка 09 сумма граф 11 + 12</t>
  </si>
  <si>
    <t>Раздел 2.3.3 строка 01 графа 03 &gt;= Раздел 2.3.3 строка 01 сумма граф 05 + 06 + 07 + 08</t>
  </si>
  <si>
    <t>Раздел 2.3.3 строка 02 графа 03 &gt;= Раздел 2.3.3 строка 02 сумма граф 05 + 06 + 07 + 08</t>
  </si>
  <si>
    <t>Раздел 2.3.3 строка 03 графа 03 &gt;= Раздел 2.3.3 строка 03 сумма граф 05 + 06 + 07 + 08</t>
  </si>
  <si>
    <t>Раздел 2.3.3 строка 04 графа 03 &gt;= Раздел 2.3.3 строка 04 сумма граф 05 + 06 + 07 + 08</t>
  </si>
  <si>
    <t>Раздел 2.3.3 строка 05 графа 03 &gt;= Раздел 2.3.3 строка 05 сумма граф 05 + 06 + 07 + 08</t>
  </si>
  <si>
    <t>Раздел 2.3.3 строка 06 графа 03 &gt;= Раздел 2.3.3 строка 06 сумма граф 05 + 06 + 07 + 08</t>
  </si>
  <si>
    <t>Раздел 2.3.3 строка 07 графа 03 &gt;= Раздел 2.3.3 строка 07 сумма граф 05 + 06 + 07 + 08</t>
  </si>
  <si>
    <t>Раздел 2.3.3 строка 08 графа 03 &gt;= Раздел 2.3.3 строка 08 сумма граф 05 + 06 + 07 + 08</t>
  </si>
  <si>
    <t>Раздел 2.3.3 строка 09 графа 03 &gt;= Раздел 2.3.3 строка 09 сумма граф 05 + 06 + 07 + 08</t>
  </si>
  <si>
    <t>Раздел 2.3.3 строка 01 графа 04 &gt;= Раздел 2.3.3 строка 01 сумма граф 05 + 06</t>
  </si>
  <si>
    <t>Раздел 2.3.3 строка 02 графа 04 &gt;= Раздел 2.3.3 строка 02 сумма граф 05 + 06</t>
  </si>
  <si>
    <t>Раздел 2.3.3 строка 03 графа 04 &gt;= Раздел 2.3.3 строка 03 сумма граф 05 + 06</t>
  </si>
  <si>
    <t>Раздел 2.3.3 строка 04 графа 04 &gt;= Раздел 2.3.3 строка 04 сумма граф 05 + 06</t>
  </si>
  <si>
    <t>Раздел 2.3.3 строка 05 графа 04 &gt;= Раздел 2.3.3 строка 05 сумма граф 05 + 06</t>
  </si>
  <si>
    <t>Раздел 2.3.3 строка 06 графа 04 &gt;= Раздел 2.3.3 строка 06 сумма граф 05 + 06</t>
  </si>
  <si>
    <t>Раздел 2.3.3 строка 07 графа 04 &gt;= Раздел 2.3.3 строка 07 сумма граф 05 + 06</t>
  </si>
  <si>
    <t>Раздел 2.3.3 строка 08 графа 04 &gt;= Раздел 2.3.3 строка 08 сумма граф 05 + 06</t>
  </si>
  <si>
    <t>Раздел 2.3.3 строка 09 графа 04 &gt;= Раздел 2.3.3 строка 09 сумма граф 05 + 06</t>
  </si>
  <si>
    <t>Раздел 2.3.3 строка 01 графа 09 &gt;= Раздел 2.3.3 строка 01 сумма граф 11 + 12 + 13 + 14</t>
  </si>
  <si>
    <t>Раздел 2.3.3 строка 02 графа 09 &gt;= Раздел 2.3.3 строка 02 сумма граф 11 + 12 + 13 + 14</t>
  </si>
  <si>
    <t>Раздел 2.3.3 строка 03 графа 09 &gt;= Раздел 2.3.3 строка 03 сумма граф 11 + 12 + 13 + 14</t>
  </si>
  <si>
    <t>Раздел 2.3.3 строка 04 графа 09 &gt;= Раздел 2.3.3 строка 04 сумма граф 11 + 12 + 13 + 14</t>
  </si>
  <si>
    <t>Раздел 2.3.3 строка 05 графа 09 &gt;= Раздел 2.3.3 строка 05 сумма граф 11 + 12 + 13 + 14</t>
  </si>
  <si>
    <t>Раздел 2.3.3 строка 06 графа 09 &gt;= Раздел 2.3.3 строка 06 сумма граф 11 + 12 + 13 + 14</t>
  </si>
  <si>
    <t>Раздел 2.3.3 строка 07 графа 09 &gt;= Раздел 2.3.3 строка 07 сумма граф 11 + 12 + 13 + 14</t>
  </si>
  <si>
    <t>Раздел 2.3.3 строка 08 графа 09 &gt;= Раздел 2.3.3 строка 08 сумма граф 11 + 12 + 13 + 14</t>
  </si>
  <si>
    <t>Раздел 2.3.3 строка 09 графа 09 &gt;= Раздел 2.3.3 строка 09 сумма граф 11 + 12 + 13 + 14</t>
  </si>
  <si>
    <t>Раздел 2.3.3 строка 01 графа 10 &gt;= Раздел 2.3.3 строка 01 сумма граф 11 + 12</t>
  </si>
  <si>
    <t>Раздел 2.3.3 строка 02 графа 10 &gt;= Раздел 2.3.3 строка 02 сумма граф 11 + 12</t>
  </si>
  <si>
    <t>Раздел 2.3.3 строка 03 графа 10 &gt;= Раздел 2.3.3 строка 03 сумма граф 11 + 12</t>
  </si>
  <si>
    <t>Раздел 2.3.3 строка 04 графа 10 &gt;= Раздел 2.3.3 строка 04 сумма граф 11 + 12</t>
  </si>
  <si>
    <t>Раздел 2.3.3 строка 05 графа 10 &gt;= Раздел 2.3.3 строка 05 сумма граф 11 + 12</t>
  </si>
  <si>
    <t>Раздел 2.3.3 строка 06 графа 10 &gt;= Раздел 2.3.3 строка 06 сумма граф 11 + 12</t>
  </si>
  <si>
    <t>Раздел 3.5 строка 41 графа 12 &gt;= Раздел 3.5 сумма строк 42 + 43 + 44 графа 12</t>
  </si>
  <si>
    <t>Раздел 2.6.3 строка 20 графа 04 &gt;= Раздел 2.6.3 строка 20 сумма граф 05 + 06</t>
  </si>
  <si>
    <t>Раздел 2.6.3 строка 21 графа 04 &gt;= Раздел 2.6.3 строка 21 сумма граф 05 + 06</t>
  </si>
  <si>
    <t>Раздел 2.6.3 строка 22 графа 04 &gt;= Раздел 2.6.3 строка 22 сумма граф 05 + 06</t>
  </si>
  <si>
    <t>Раздел 2.6.3 строка 01 графа 12 &gt;= Раздел 2.6.3 строка 01 сумма граф 14 + 15 + 16 + 17</t>
  </si>
  <si>
    <t>Раздел 2.6.3 строка 02 графа 12 &gt;= Раздел 2.6.3 строка 02 сумма граф 14 + 15 + 16 + 17</t>
  </si>
  <si>
    <t>Раздел 2.6.3 строка 03 графа 12 &gt;= Раздел 2.6.3 строка 03 сумма граф 14 + 15 + 16 + 17</t>
  </si>
  <si>
    <t>Раздел 2.6.3 строка 04 графа 12 &gt;= Раздел 2.6.3 строка 04 сумма граф 14 + 15 + 16 + 17</t>
  </si>
  <si>
    <t>Раздел 2.6.3 строка 05 графа 12 &gt;= Раздел 2.6.3 строка 05 сумма граф 14 + 15 + 16 + 17</t>
  </si>
  <si>
    <t>Раздел 2.6.3 строка 06 графа 12 &gt;= Раздел 2.6.3 строка 06 сумма граф 14 + 15 + 16 + 17</t>
  </si>
  <si>
    <t>Раздел 2.6.3 строка 07 графа 12 &gt;= Раздел 2.6.3 строка 07 сумма граф 14 + 15 + 16 + 17</t>
  </si>
  <si>
    <t>Раздел 2.6.3 строка 08 графа 12 &gt;= Раздел 2.6.3 строка 08 сумма граф 14 + 15 + 16 + 17</t>
  </si>
  <si>
    <t>Раздел 2.6.3 строка 09 графа 12 &gt;= Раздел 2.6.3 строка 09 сумма граф 14 + 15 + 16 + 17</t>
  </si>
  <si>
    <t>Раздел 2.6.3 строка 10 графа 12 &gt;= Раздел 2.6.3 строка 10 сумма граф 14 + 15 + 16 + 17</t>
  </si>
  <si>
    <t>Раздел 2.6.3 строка 11 графа 12 &gt;= Раздел 2.6.3 строка 11 сумма граф 14 + 15 + 16 + 17</t>
  </si>
  <si>
    <t>Раздел 2.6.3 строка 12 графа 12 &gt;= Раздел 2.6.3 строка 12 сумма граф 14 + 15 + 16 + 17</t>
  </si>
  <si>
    <t>Раздел 2.6.3 строка 13 графа 12 &gt;= Раздел 2.6.3 строка 13 сумма граф 14 + 15 + 16 + 17</t>
  </si>
  <si>
    <t>Раздел 2.6.3 строка 14 графа 12 &gt;= Раздел 2.6.3 строка 14 сумма граф 14 + 15 + 16 + 17</t>
  </si>
  <si>
    <t>Раздел 2.6.3 строка 15 графа 12 &gt;= Раздел 2.6.3 строка 15 сумма граф 14 + 15 + 16 + 17</t>
  </si>
  <si>
    <t>Раздел 2.6.3 строка 16 графа 12 &gt;= Раздел 2.6.3 строка 16 сумма граф 14 + 15 + 16 + 17</t>
  </si>
  <si>
    <t>Раздел 2.6.3 строка 17 графа 12 &gt;= Раздел 2.6.3 строка 17 сумма граф 14 + 15 + 16 + 17</t>
  </si>
  <si>
    <t>Раздел 2.14.3.4 строка 01 графа 03 = Раздел 2.14.3.4 сумма строк с 02 по 29 графа 03</t>
  </si>
  <si>
    <t>Раздел 2.14.3.4 строка 01 графа 04 = Раздел 2.14.3.4 сумма строк с 02 по 29 графа 04</t>
  </si>
  <si>
    <t>Раздел 2.14.3.4 строка 01 графа 05 = Раздел 2.14.3.4 сумма строк с 02 по 29 графа 05</t>
  </si>
  <si>
    <t>Если Раздел 2.12.1 строка 01 графа 03 &gt; 0, То Раздел 2.12.1 строка 01 графа 04 &gt; 0</t>
  </si>
  <si>
    <t>Раздел 2.1.2.1 строка 19 графа 03 &gt;= Раздел 2.1.2.1 строка 19 сумма граф 49 + 50 + 51 + 52</t>
  </si>
  <si>
    <t>Раздел 2.1.2.1 строка 20 графа 03 &gt;= Раздел 2.1.2.1 строка 20 сумма граф 49 + 50 + 51 + 52</t>
  </si>
  <si>
    <t>Раздел 2.1.2.1 строка 21 графа 03 &gt;= Раздел 2.1.2.1 строка 21 сумма граф 49 + 50 + 51 + 52</t>
  </si>
  <si>
    <t>Раздел 3.1 строка 29 графа 03 &gt;= Раздел 3.1 строка 29 сумма граф 04 + 10 + 12</t>
  </si>
  <si>
    <t>Раздел 3.3.1 строка 38 графа 04 &gt;= Раздел 3.3.1 сумма строк 39 + 40 + 41 графа 04</t>
  </si>
  <si>
    <t>Раздел 3.3.1 строка 03 графа 03 &gt;= Раздел 3.3.1 строка 42 графа 03</t>
  </si>
  <si>
    <t>Раздел 3.3.1 строка 03 графа 04 &gt;= Раздел 3.3.1 строка 42 графа 04</t>
  </si>
  <si>
    <t>Раздел 3.3.1 строка 03 графа 03 &gt;= Раздел 3.3.1 строка 44 графа 03</t>
  </si>
  <si>
    <t>Раздел 3.3.1 строка 03 графа 04 &gt;= Раздел 3.3.1 строка 44 графа 04</t>
  </si>
  <si>
    <t>Раздел 3.3.1 строка 42 графа 03 &gt;= Раздел 3.3.1 строка 43 графа 03</t>
  </si>
  <si>
    <t>Раздел 3.3.1 строка 42 графа 04 &gt;= Раздел 3.3.1 строка 43 графа 04</t>
  </si>
  <si>
    <t>Раздел 3.3.1 строка 44 графа 03 &gt;= Раздел 3.3.1 строка 45 графа 03</t>
  </si>
  <si>
    <t>Раздел 3.3.1 строка 44 графа 04 &gt;= Раздел 3.3.1 строка 45 графа 04</t>
  </si>
  <si>
    <t>Раздел 3.3.1 строка 04 графа 03 &gt;= Раздел 3.3.1 строка 46 графа 03</t>
  </si>
  <si>
    <t>Раздел 3.3.1 строка 04 графа 04 &gt;= Раздел 3.3.1 строка 46 графа 04</t>
  </si>
  <si>
    <t>Раздел 3.3.1 строка 34 графа 03 &gt;= Раздел 3.3.1 строка 47 графа 03</t>
  </si>
  <si>
    <t>Раздел 3.3.1 строка 34 графа 04 &gt;= Раздел 3.3.1 строка 47 графа 04</t>
  </si>
  <si>
    <t>Раздел 3.3.1 строка 49 графа 03 &gt;= Раздел 3.3.1 строка 50 графа 03</t>
  </si>
  <si>
    <t>Раздел 3.1 строка 50 графа 10 &gt;= Раздел 3.1 строка 50 графа 11</t>
  </si>
  <si>
    <t>Раздел 2.1.2.1 строка 02 графа 48 &gt;= Раздел 2.1.2.1 строка 02 сумма граф 49 + 50</t>
  </si>
  <si>
    <t>Раздел 2.2.2 строка 04 графа 03 &gt;= Раздел 2.2.2 строка 04 сумма граф 17 + 18</t>
  </si>
  <si>
    <t>Раздел 2.1.2.1 строка 06 графа 48 &gt;= Раздел 2.1.2.1 строка 06 сумма граф 49 + 50</t>
  </si>
  <si>
    <t>Раздел 2.1.2.1 строка 07 графа 48 &gt;= Раздел 2.1.2.1 строка 07 сумма граф 49 + 50</t>
  </si>
  <si>
    <t>Раздел 2.1.2.1 строка 08 графа 48 &gt;= Раздел 2.1.2.1 строка 08 сумма граф 49 + 50</t>
  </si>
  <si>
    <t>Раздел 2.1.2.1 строка 09 графа 48 &gt;= Раздел 2.1.2.1 строка 09 сумма граф 49 + 50</t>
  </si>
  <si>
    <t>Раздел 2.1.2.1 строка 10 графа 48 &gt;= Раздел 2.1.2.1 строка 10 сумма граф 49 + 50</t>
  </si>
  <si>
    <t>Раздел 2.1.2.1 строка 11 графа 48 &gt;= Раздел 2.1.2.1 строка 11 сумма граф 49 + 50</t>
  </si>
  <si>
    <t>Раздел 2.1.2.1 строка 12 графа 48 &gt;= Раздел 2.1.2.1 строка 12 сумма граф 49 + 50</t>
  </si>
  <si>
    <t>Раздел 2.1.2.1 строка 13 графа 48 &gt;= Раздел 2.1.2.1 строка 13 сумма граф 49 + 50</t>
  </si>
  <si>
    <t>Раздел 2.1.2.1 строка 14 графа 48 &gt;= Раздел 2.1.2.1 строка 14 сумма граф 49 + 50</t>
  </si>
  <si>
    <t>Раздел 2.1.2.1 строка 15 графа 48 &gt;= Раздел 2.1.2.1 строка 15 сумма граф 49 + 50</t>
  </si>
  <si>
    <t>Раздел 2.1.2.1 строка 16 графа 48 &gt;= Раздел 2.1.2.1 строка 16 сумма граф 49 + 50</t>
  </si>
  <si>
    <t>Раздел 2.1.2.1 строка 17 графа 48 &gt;= Раздел 2.1.2.1 строка 17 сумма граф 49 + 50</t>
  </si>
  <si>
    <t>Раздел 2.1.2.1 строка 18 графа 48 &gt;= Раздел 2.1.2.1 строка 18 сумма граф 49 + 50</t>
  </si>
  <si>
    <t>Раздел 2.1.2.1 строка 19 графа 48 &gt;= Раздел 2.1.2.1 строка 19 сумма граф 49 + 50</t>
  </si>
  <si>
    <t>Раздел 2.1.2.1 строка 20 графа 48 &gt;= Раздел 2.1.2.1 строка 20 сумма граф 49 + 50</t>
  </si>
  <si>
    <t>Раздел 2.1.2.1 строка 21 графа 48 &gt;= Раздел 2.1.2.1 строка 21 сумма граф 49 + 50</t>
  </si>
  <si>
    <t>Раздел 2.1.2.1 строка 22 графа 48 &gt;= Раздел 2.1.2.1 строка 22 сумма граф 49 + 50</t>
  </si>
  <si>
    <t>Раздел 2.1.2.1 строка 23 графа 48 &gt;= Раздел 2.1.2.1 строка 23 сумма граф 49 + 50</t>
  </si>
  <si>
    <t>Раздел 2.1.2.1 строка 24 графа 48 &gt;= Раздел 2.1.2.1 строка 24 сумма граф 49 + 50</t>
  </si>
  <si>
    <t>Раздел 2.1.2.1 строка 25 графа 48 &gt;= Раздел 2.1.2.1 строка 25 сумма граф 49 + 50</t>
  </si>
  <si>
    <t>Раздел 2.1.2.1 строка 26 графа 48 &gt;= Раздел 2.1.2.1 строка 26 сумма граф 49 + 50</t>
  </si>
  <si>
    <t>Раздел 2.1.2.1 строка 27 графа 48 &gt;= Раздел 2.1.2.1 строка 27 сумма граф 49 + 50</t>
  </si>
  <si>
    <t>Раздел 2.1.2.1 строка 28 графа 48 &gt;= Раздел 2.1.2.1 строка 28 сумма граф 49 + 50</t>
  </si>
  <si>
    <t>Раздел 2.1.2.1 строка 29 графа 48 &gt;= Раздел 2.1.2.1 строка 29 сумма граф 49 + 50</t>
  </si>
  <si>
    <t>Раздел 2.1.2.1 строка 30 графа 48 &gt;= Раздел 2.1.2.1 строка 30 сумма граф 49 + 50</t>
  </si>
  <si>
    <t>Раздел 2.1.2.1 строка 31 графа 48 &gt;= Раздел 2.1.2.1 строка 31 сумма граф 49 + 50</t>
  </si>
  <si>
    <t>Раздел 2.1.2.1 строка 32 графа 48 &gt;= Раздел 2.1.2.1 строка 32 сумма граф 49 + 50</t>
  </si>
  <si>
    <t>Раздел 2.1.2.1 строка 33 графа 48 &gt;= Раздел 2.1.2.1 строка 33 сумма граф 49 + 50</t>
  </si>
  <si>
    <t>Раздел 3.5 строка 01 графа 03 = Раздел 3.5 сумма строк 02 + 06 + 40 + 41 графа 03</t>
  </si>
  <si>
    <t>Раздел 3.5 строка 01 графа 04 = Раздел 3.5 сумма строк 02 + 06 + 40 + 41 графа 04</t>
  </si>
  <si>
    <t>Раздел 3.5 строка 01 графа 05 = Раздел 3.5 сумма строк 02 + 06 + 40 + 41 графа 05</t>
  </si>
  <si>
    <t>Раздел 3.5 строка 01 графа 06 = Раздел 3.5 сумма строк 02 + 06 + 40 + 41 графа 06</t>
  </si>
  <si>
    <t>Раздел 3.5 строка 01 графа 07 = Раздел 3.5 сумма строк 02 + 06 + 40 + 41 графа 07</t>
  </si>
  <si>
    <t>Раздел 3.5 строка 01 графа 08 = Раздел 3.5 сумма строк 02 + 06 + 40 + 41 графа 08</t>
  </si>
  <si>
    <t>Раздел 3.5 строка 01 графа 09 = Раздел 3.5 сумма строк 02 + 06 + 40 + 41 графа 09</t>
  </si>
  <si>
    <t>Раздел 3.5 строка 01 графа 10 = Раздел 3.5 сумма строк 02 + 06 + 40 + 41 графа 10</t>
  </si>
  <si>
    <t>Раздел 3.5 строка 01 графа 11 = Раздел 3.5 сумма строк 02 + 06 + 40 + 41 графа 11</t>
  </si>
  <si>
    <t>Раздел 3.5 строка 01 графа 12 = Раздел 3.5 сумма строк 02 + 06 + 40 + 41 графа 12</t>
  </si>
  <si>
    <t>Раздел 3.3.1 строка 39 графа 03 &gt;= Раздел 3.3.1 строка 39 графа 04</t>
  </si>
  <si>
    <t>Раздел 3.3.1 строка 44 графа 03 &gt;= Раздел 3.3.1 строка 44 графа 04</t>
  </si>
  <si>
    <t>Раздел 3.3.1 строка 45 графа 03 &gt;= Раздел 3.3.1 строка 45 графа 04</t>
  </si>
  <si>
    <t>Раздел 3.3.1 строка 46 графа 03 &gt;= Раздел 3.3.1 строка 46 графа 04</t>
  </si>
  <si>
    <t>Раздел 3.3.1 строка 47 графа 03 &gt;= Раздел 3.3.1 строка 47 графа 04</t>
  </si>
  <si>
    <t>Раздел 3.3.1 строка 48 графа 03 &gt;= Раздел 3.3.1 строка 48 графа 04</t>
  </si>
  <si>
    <t>Раздел 3.3.1 строка 15 графа 03 &gt;= Раздел 3.3.1 сумма строк 16 + 17 + 18 графа 03</t>
  </si>
  <si>
    <t>Раздел 3.3.1 строка 15 графа 04 &gt;= Раздел 3.3.1 сумма строк 16 + 17 + 18 графа 04</t>
  </si>
  <si>
    <t>Раздел 3.3.1 строка 26 графа 03 &gt;= Раздел 3.3.1 сумма строк 27 + 28 + 29 графа 03</t>
  </si>
  <si>
    <t>Раздел 3.3.1 строка 26 графа 04 &gt;= Раздел 3.3.1 сумма строк 27 + 28 + 29 графа 04</t>
  </si>
  <si>
    <t>Раздел 3.3.1 строка 26 графа 03 &gt;= Раздел 3.3.1 строка 48 графа 03</t>
  </si>
  <si>
    <t>Раздел 3.3.1 строка 26 графа 04 &gt;= Раздел 3.3.1 строка 48 графа 04</t>
  </si>
  <si>
    <t>Раздел 3.3.1 строка 38 графа 03 &gt;= Раздел 3.3.1 сумма строк 39 + 40 + 41 графа 03</t>
  </si>
  <si>
    <r>
      <t xml:space="preserve">2.2.1.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2.1.1.1)</t>
    </r>
  </si>
  <si>
    <r>
      <t xml:space="preserve">2.2.2.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2.1.1.2)</t>
    </r>
  </si>
  <si>
    <r>
      <t xml:space="preserve">2.2.3.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2.1.1.3)</t>
    </r>
  </si>
  <si>
    <t>по аттестации экстернов</t>
  </si>
  <si>
    <t xml:space="preserve">   в том числе:
      получили аттестат об основном общем образовании</t>
  </si>
  <si>
    <t xml:space="preserve">   в том числе:
      получили аттестат о среднем общем образовании</t>
  </si>
  <si>
    <t>Из общей численности участвовавших в ГИА (из суммы строк 10 и 11)
   участвовали в едином государственном экзамене (ЕГЭ)*</t>
  </si>
  <si>
    <t xml:space="preserve">по аттестации экстернов </t>
  </si>
  <si>
    <t xml:space="preserve">         из них (из строки 05) выбыло:
            в классы иной формы обучения в пределах одной и той же
            направленности</t>
  </si>
  <si>
    <t>Раздел 2.1.3.1 строка 10 графа 14 &gt;= Раздел 2.1.3.1 сумма строк 14 + 15 + 16 + 17 графа 14</t>
  </si>
  <si>
    <t>Раздел 2.1.3.1 строка 10 графа 15 &gt;= Раздел 2.1.3.1 сумма строк 14 + 15 + 16 + 17 графа 15</t>
  </si>
  <si>
    <t>Раздел 2.1.3.1 строка 10 графа 16 &gt;= Раздел 2.1.3.1 сумма строк 14 + 15 + 16 + 17 графа 16</t>
  </si>
  <si>
    <t>Раздел 2.1.3.1 строка 10 графа 17 &gt;= Раздел 2.1.3.1 сумма строк 14 + 15 + 16 + 17 графа 17</t>
  </si>
  <si>
    <t>Раздел 2.1.3.1 строка 13 графа 03 &gt;= Раздел 2.1.3.1 сумма строк 14 + 15 графа 03</t>
  </si>
  <si>
    <t>Раздел 2.1.3.1 строка 13 графа 04 &gt;= Раздел 2.1.3.1 сумма строк 14 + 15 графа 04</t>
  </si>
  <si>
    <t>Раздел 2.1.3.1 строка 13 графа 05 &gt;= Раздел 2.1.3.1 сумма строк 14 + 15 графа 05</t>
  </si>
  <si>
    <t>Раздел 2.1.3.1 строка 13 графа 06 &gt;= Раздел 2.1.3.1 сумма строк 14 + 15 графа 06</t>
  </si>
  <si>
    <t>Раздел 2.1.3.1 строка 13 графа 07 &gt;= Раздел 2.1.3.1 сумма строк 14 + 15 графа 07</t>
  </si>
  <si>
    <t>Раздел 2.1.3.1 строка 13 графа 08 &gt;= Раздел 2.1.3.1 сумма строк 14 + 15 графа 08</t>
  </si>
  <si>
    <t>Раздел 2.1.3.1 строка 13 графа 09 &gt;= Раздел 2.1.3.1 сумма строк 14 + 15 графа 09</t>
  </si>
  <si>
    <t>Раздел 2.1.3.1 строка 13 графа 10 &gt;= Раздел 2.1.3.1 сумма строк 14 + 15 графа 10</t>
  </si>
  <si>
    <t>Раздел 2.1.3.1 строка 13 графа 11 &gt;= Раздел 2.1.3.1 сумма строк 14 + 15 графа 11</t>
  </si>
  <si>
    <t>Раздел 2.1.3.1 строка 13 графа 12 &gt;= Раздел 2.1.3.1 сумма строк 14 + 15 графа 12</t>
  </si>
  <si>
    <t>Раздел 2.1.3.1 строка 13 графа 13 &gt;= Раздел 2.1.3.1 сумма строк 14 + 15 графа 13</t>
  </si>
  <si>
    <t>Раздел 2.6.1 строка 13 графа 03 &gt;= Раздел 2.6.1 строка 13 сумма граф 05 + 06 + 07 + 08</t>
  </si>
  <si>
    <t>Раздел 2.6.1 строка 14 графа 03 &gt;= Раздел 2.6.1 строка 14 сумма граф 05 + 06 + 07 + 08</t>
  </si>
  <si>
    <t>Раздел 2.6.1 строка 15 графа 03 &gt;= Раздел 2.6.1 строка 15 сумма граф 05 + 06 + 07 + 08</t>
  </si>
  <si>
    <t>Раздел 2.6.1 строка 16 графа 03 &gt;= Раздел 2.6.1 строка 16 сумма граф 05 + 06 + 07 + 08</t>
  </si>
  <si>
    <t>Раздел 2.6.1 строка 17 графа 03 &gt;= Раздел 2.6.1 строка 17 сумма граф 05 + 06 + 07 + 08</t>
  </si>
  <si>
    <t>Раздел 2.6.1 строка 18 графа 03 &gt;= Раздел 2.6.1 строка 18 сумма граф 05 + 06 + 07 + 08</t>
  </si>
  <si>
    <t>Раздел 2.6.1 строка 19 графа 03 &gt;= Раздел 2.6.1 строка 19 сумма граф 05 + 06 + 07 + 08</t>
  </si>
  <si>
    <t>Раздел 2.6.1 строка 20 графа 03 &gt;= Раздел 2.6.1 строка 20 сумма граф 05 + 06 + 07 + 08</t>
  </si>
  <si>
    <t>Раздел 2.6.1 строка 21 графа 03 &gt;= Раздел 2.6.1 строка 21 сумма граф 05 + 06 + 07 + 08</t>
  </si>
  <si>
    <t>Раздел 2.6.1 строка 22 графа 03 &gt;= Раздел 2.6.1 строка 22 сумма граф 05 + 06 + 07 + 08</t>
  </si>
  <si>
    <t>Раздел 2.6.1 строка 01 графа 04 &gt;= Раздел 2.6.1 строка 01 сумма граф 05 + 06</t>
  </si>
  <si>
    <t>Раздел 2.6.1 строка 02 графа 04 &gt;= Раздел 2.6.1 строка 02 сумма граф 05 + 06</t>
  </si>
  <si>
    <t>Раздел 2.6.1 строка 03 графа 04 &gt;= Раздел 2.6.1 строка 03 сумма граф 05 + 06</t>
  </si>
  <si>
    <t>Раздел 2.1.2.2 строка 14 графа 03 &gt;= Раздел 2.1.2.2 строка 14 сумма граф 49 + 50 + 51 + 52</t>
  </si>
  <si>
    <t>Раздел 2.1.2.2 строка 15 графа 03 &gt;= Раздел 2.1.2.2 строка 15 сумма граф 49 + 50 + 51 + 52</t>
  </si>
  <si>
    <t>Раздел 2.1.2.2 строка 16 графа 03 &gt;= Раздел 2.1.2.2 строка 16 сумма граф 49 + 50 + 51 + 52</t>
  </si>
  <si>
    <t>Раздел 2.6.1 строка 08 графа 04 &gt;= Раздел 2.6.1 строка 08 сумма граф 05 + 06</t>
  </si>
  <si>
    <t>Раздел 2.6.1 строка 09 графа 04 &gt;= Раздел 2.6.1 строка 09 сумма граф 05 + 06</t>
  </si>
  <si>
    <t>Раздел 2.6.1 строка 10 графа 04 &gt;= Раздел 2.6.1 строка 10 сумма граф 05 + 06</t>
  </si>
  <si>
    <t>Раздел 2.6.1 строка 11 графа 04 &gt;= Раздел 2.6.1 строка 11 сумма граф 05 + 06</t>
  </si>
  <si>
    <t>Раздел 2.6.1 строка 12 графа 04 &gt;= Раздел 2.6.1 строка 12 сумма граф 05 + 06</t>
  </si>
  <si>
    <t>Раздел 2.6.1 строка 13 графа 04 &gt;= Раздел 2.6.1 строка 13 сумма граф 05 + 06</t>
  </si>
  <si>
    <t>Раздел 2.6.1 строка 14 графа 04 &gt;= Раздел 2.6.1 строка 14 сумма граф 05 + 06</t>
  </si>
  <si>
    <t>Раздел 2.6.1 строка 15 графа 04 &gt;= Раздел 2.6.1 строка 15 сумма граф 05 + 06</t>
  </si>
  <si>
    <t>Раздел 2.6.1 строка 16 графа 04 &gt;= Раздел 2.6.1 строка 16 сумма граф 05 + 06</t>
  </si>
  <si>
    <t>Раздел 2.6.1 строка 17 графа 04 &gt;= Раздел 2.6.1 строка 17 сумма граф 05 + 06</t>
  </si>
  <si>
    <t>Раздел 2.6.1 строка 18 графа 04 &gt;= Раздел 2.6.1 строка 18 сумма граф 05 + 06</t>
  </si>
  <si>
    <t>Раздел 2.6.1 строка 19 графа 04 &gt;= Раздел 2.6.1 строка 19 сумма граф 05 + 06</t>
  </si>
  <si>
    <t>Раздел 2.6.1 строка 20 графа 04 &gt;= Раздел 2.6.1 строка 20 сумма граф 05 + 06</t>
  </si>
  <si>
    <t>Раздел 3.5 строка 46 графа 10 &gt;= Раздел 3.5 строка 46 графа 11</t>
  </si>
  <si>
    <t>Раздел 3.5 строка 47 графа 10 &gt;= Раздел 3.5 строка 47 графа 11</t>
  </si>
  <si>
    <t>Раздел 3.4 строка 06 графа 11 = Раздел 3.4 сумма строк 07 + 28 + 29 + 33 + 34 + 35 + 36 + 37 + 38 + 39 графа 11</t>
  </si>
  <si>
    <t>Раздел 3.4 строка 06 графа 12 = Раздел 3.4 сумма строк 07 + 28 + 29 + 33 + 34 + 35 + 36 + 37 + 38 + 39 графа 12</t>
  </si>
  <si>
    <t>Раздел 3.4 строка 07 графа 03 = Раздел 3.4 сумма строк 08 + 09 + 10 + 11 + 12 + 13 + 14 + 15 + 16 + 17 + 18 + 22 + 23 + 24 + 25 + 26 + 27 графа 03</t>
  </si>
  <si>
    <t>Раздел 3.4 строка 07 графа 04 = Раздел 3.4 сумма строк 08 + 09 + 10 + 11 + 12 + 13 + 14 + 15 + 16 + 17 + 18 + 22 + 23 + 24 + 25 + 26 + 27 графа 04</t>
  </si>
  <si>
    <t>Раздел 3.4 строка 07 графа 05 = Раздел 3.4 сумма строк 08 + 09 + 10 + 11 + 12 + 13 + 14 + 15 + 16 + 17 + 18 + 22 + 23 + 24 + 25 + 26 + 27 графа 05</t>
  </si>
  <si>
    <t>Раздел 3.4 строка 07 графа 06 = Раздел 3.4 сумма строк 08 + 09 + 10 + 11 + 12 + 13 + 14 + 15 + 16 + 17 + 18 + 22 + 23 + 24 + 25 + 26 + 27 графа 06</t>
  </si>
  <si>
    <t>Раздел 3.4 строка 07 графа 07 = Раздел 3.4 сумма строк 08 + 09 + 10 + 11 + 12 + 13 + 14 + 15 + 16 + 17 + 18 + 22 + 23 + 24 + 25 + 26 + 27 графа 07</t>
  </si>
  <si>
    <t>Раздел 3.4 строка 07 графа 08 = Раздел 3.4 сумма строк 08 + 09 + 10 + 11 + 12 + 13 + 14 + 15 + 16 + 17 + 18 + 22 + 23 + 24 + 25 + 26 + 27 графа 08</t>
  </si>
  <si>
    <t>Раздел 3.4 строка 07 графа 09 = Раздел 3.4 сумма строк 08 + 09 + 10 + 11 + 12 + 13 + 14 + 15 + 16 + 17 + 18 + 22 + 23 + 24 + 25 + 26 + 27 графа 09</t>
  </si>
  <si>
    <t>Раздел 3.4 строка 07 графа 10 = Раздел 3.4 сумма строк 08 + 09 + 10 + 11 + 12 + 13 + 14 + 15 + 16 + 17 + 18 + 22 + 23 + 24 + 25 + 26 + 27 графа 10</t>
  </si>
  <si>
    <t>Раздел 3.4 строка 07 графа 11 = Раздел 3.4 сумма строк 08 + 09 + 10 + 11 + 12 + 13 + 14 + 15 + 16 + 17 + 18 + 22 + 23 + 24 + 25 + 26 + 27 графа 11</t>
  </si>
  <si>
    <t>Раздел 3.4 строка 07 графа 12 = Раздел 3.4 сумма строк 08 + 09 + 10 + 11 + 12 + 13 + 14 + 15 + 16 + 17 + 18 + 22 + 23 + 24 + 25 + 26 + 27 графа 12</t>
  </si>
  <si>
    <t>Раздел 3.4 строка 02 графа 03 &gt;= Раздел 3.4 сумма строк 03 + 04 + 05 графа 03</t>
  </si>
  <si>
    <t>Раздел 3.4 строка 02 графа 04 &gt;= Раздел 3.4 сумма строк 03 + 04 + 05 графа 04</t>
  </si>
  <si>
    <t>Раздел 3.4 строка 02 графа 05 &gt;= Раздел 3.4 сумма строк 03 + 04 + 05 графа 05</t>
  </si>
  <si>
    <t>Раздел 3.4 строка 02 графа 06 &gt;= Раздел 3.4 сумма строк 03 + 04 + 05 графа 06</t>
  </si>
  <si>
    <t>Раздел 3.4 строка 02 графа 07 &gt;= Раздел 3.4 сумма строк 03 + 04 + 05 графа 07</t>
  </si>
  <si>
    <t>Раздел 3.4 строка 02 графа 08 &gt;= Раздел 3.4 сумма строк 03 + 04 + 05 графа 08</t>
  </si>
  <si>
    <t>Раздел 3.2 строка 02 графа 08 &gt;= Раздел 3.2 сумма строк 03 + 04 + 05 графа 08</t>
  </si>
  <si>
    <t>Раздел 3.2 строка 02 графа 09 &gt;= Раздел 3.2 сумма строк 03 + 04 + 05 графа 09</t>
  </si>
  <si>
    <t>Раздел 2.6.1 строка 04 графа 13 &gt;= Раздел 2.6.1 строка 04 сумма граф 14 + 15</t>
  </si>
  <si>
    <t>Раздел 2.6.1 строка 05 графа 13 &gt;= Раздел 2.6.1 строка 05 сумма граф 14 + 15</t>
  </si>
  <si>
    <t>Раздел 3.4 строка 02 графа 11 &gt;= Раздел 3.4 сумма строк 03 + 04 + 05 графа 11</t>
  </si>
  <si>
    <t>Раздел 3.4 строка 02 графа 12 &gt;= Раздел 3.4 сумма строк 03 + 04 + 05 графа 12</t>
  </si>
  <si>
    <t>Раздел 3.4 строка 18 графа 03 &gt;= Раздел 3.4 сумма строк 19 + 20 + 21 графа 03</t>
  </si>
  <si>
    <t>Раздел 3.4 строка 18 графа 04 &gt;= Раздел 3.4 сумма строк 19 + 20 + 21 графа 04</t>
  </si>
  <si>
    <t>Раздел 3.4 строка 18 графа 05 &gt;= Раздел 3.4 сумма строк 19 + 20 + 21 графа 05</t>
  </si>
  <si>
    <t>Раздел 3.4 строка 18 графа 06 &gt;= Раздел 3.4 сумма строк 19 + 20 + 21 графа 06</t>
  </si>
  <si>
    <t>Раздел 3.2 строка 02 графа 10 &gt;= Раздел 3.2 сумма строк 03 + 04 + 05 графа 10</t>
  </si>
  <si>
    <t>Раздел 3.2 строка 02 графа 11 &gt;= Раздел 3.2 сумма строк 03 + 04 + 05 графа 11</t>
  </si>
  <si>
    <t>Раздел 3.2 строка 02 графа 12 &gt;= Раздел 3.2 сумма строк 03 + 04 + 05 графа 12</t>
  </si>
  <si>
    <t>Раздел 3.2 строка 02 графа 13 &gt;= Раздел 3.2 сумма строк 03 + 04 + 05 графа 13</t>
  </si>
  <si>
    <t>Раздел 3.2 строка 02 графа 14 &gt;= Раздел 3.2 сумма строк 03 + 04 + 05 графа 14</t>
  </si>
  <si>
    <t>Раздел 3.2 строка 02 графа 15 &gt;= Раздел 3.2 сумма строк 03 + 04 + 05 графа 15</t>
  </si>
  <si>
    <t>Раздел 3.2 строка 02 графа 16 &gt;= Раздел 3.2 сумма строк 03 + 04 + 05 графа 16</t>
  </si>
  <si>
    <t>Раздел 3.2 строка 02 графа 17 &gt;= Раздел 3.2 сумма строк 03 + 04 + 05 графа 17</t>
  </si>
  <si>
    <t>Раздел 3.2 строка 18 графа 03 &gt;= Раздел 3.2 сумма строк 19 + 20 + 21 графа 03</t>
  </si>
  <si>
    <t>Раздел 3.2 строка 18 графа 04 &gt;= Раздел 3.2 сумма строк 19 + 20 + 21 графа 04</t>
  </si>
  <si>
    <t>Раздел 3.2 строка 18 графа 05 &gt;= Раздел 3.2 сумма строк 19 + 20 + 21 графа 05</t>
  </si>
  <si>
    <t>Раздел 2.6.1 строка 19 графа 13 &gt;= Раздел 2.6.1 строка 19 сумма граф 14 + 15</t>
  </si>
  <si>
    <t>Раздел 2.6.1 строка 20 графа 13 &gt;= Раздел 2.6.1 строка 20 сумма граф 14 + 15</t>
  </si>
  <si>
    <t>Раздел 2.6.1 строка 21 графа 13 &gt;= Раздел 2.6.1 строка 21 сумма граф 14 + 15</t>
  </si>
  <si>
    <t>Раздел 2.6.1 строка 22 графа 13 &gt;= Раздел 2.6.1 строка 22 сумма граф 14 + 15</t>
  </si>
  <si>
    <t>Раздел 2.1.2.3 строка 20 графа 03 &gt;= Раздел 2.1.2.3 строка 20 сумма граф 49 + 50 + 51 + 52</t>
  </si>
  <si>
    <t>Раздел 2.1.2.3 строка 21 графа 03 &gt;= Раздел 2.1.2.3 строка 21 сумма граф 49 + 50 + 51 + 52</t>
  </si>
  <si>
    <t>Раздел 2.1.2.3 строка 22 графа 03 &gt;= Раздел 2.1.2.3 строка 22 сумма граф 49 + 50 + 51 + 52</t>
  </si>
  <si>
    <t>Раздел 2.1.2.3 строка 23 графа 03 &gt;= Раздел 2.1.2.3 строка 23 сумма граф 49 + 50 + 51 + 52</t>
  </si>
  <si>
    <t>Раздел 2.1.2.3 строка 24 графа 03 &gt;= Раздел 2.1.2.3 строка 24 сумма граф 49 + 50 + 51 + 52</t>
  </si>
  <si>
    <t>Раздел 2.1.2.3 строка 25 графа 03 &gt;= Раздел 2.1.2.3 строка 25 сумма граф 49 + 50 + 51 + 52</t>
  </si>
  <si>
    <t>Раздел 2.1.2.3 строка 26 графа 03 &gt;= Раздел 2.1.2.3 строка 26 сумма граф 49 + 50 + 51 + 52</t>
  </si>
  <si>
    <t>Раздел 2.1.2.3 строка 27 графа 03 &gt;= Раздел 2.1.2.3 строка 27 сумма граф 49 + 50 + 51 + 52</t>
  </si>
  <si>
    <t>Раздел 2.1.2.3 строка 28 графа 03 &gt;= Раздел 2.1.2.3 строка 28 сумма граф 49 + 50 + 51 + 52</t>
  </si>
  <si>
    <t>Раздел 2.1.2.3 строка 29 графа 03 &gt;= Раздел 2.1.2.3 строка 29 сумма граф 49 + 50 + 51 + 52</t>
  </si>
  <si>
    <t>Раздел 2.1.2.3 строка 30 графа 03 &gt;= Раздел 2.1.2.3 строка 30 сумма граф 49 + 50 + 51 + 52</t>
  </si>
  <si>
    <t>Раздел 2.1.2.3 строка 31 графа 03 &gt;= Раздел 2.1.2.3 строка 31 сумма граф 49 + 50 + 51 + 52</t>
  </si>
  <si>
    <t>Раздел 2.1.2.3 строка 32 графа 03 &gt;= Раздел 2.1.2.3 строка 32 сумма граф 49 + 50 + 51 + 52</t>
  </si>
  <si>
    <t>Раздел 2.1.2.3 строка 33 графа 03 &gt;= Раздел 2.1.2.3 строка 33 сумма граф 49 + 50 + 51 + 52</t>
  </si>
  <si>
    <t>Раздел 2.1.2.3 строка 01 графа 48 &gt;= Раздел 2.1.2.3 строка 01 сумма граф 49 + 50</t>
  </si>
  <si>
    <t>Раздел 2.1.2.3 строка 02 графа 48 &gt;= Раздел 2.1.2.3 строка 02 сумма граф 49 + 50</t>
  </si>
  <si>
    <t>Раздел 2.1.2.3 строка 03 графа 48 &gt;= Раздел 2.1.2.3 строка 03 сумма граф 49 + 50</t>
  </si>
  <si>
    <t>Раздел 2.1.2.3 строка 04 графа 48 &gt;= Раздел 2.1.2.3 строка 04 сумма граф 49 + 50</t>
  </si>
  <si>
    <t>Раздел 2.1.2.3 строка 05 графа 48 &gt;= Раздел 2.1.2.3 строка 05 сумма граф 49 + 50</t>
  </si>
  <si>
    <t>Раздел 2.1.2.3 строка 06 графа 48 &gt;= Раздел 2.1.2.3 строка 06 сумма граф 49 + 50</t>
  </si>
  <si>
    <t>Раздел 2.1.2.3 строка 07 графа 48 &gt;= Раздел 2.1.2.3 строка 07 сумма граф 49 + 50</t>
  </si>
  <si>
    <t>Раздел 2.1.2.3 строка 08 графа 48 &gt;= Раздел 2.1.2.3 строка 08 сумма граф 49 + 50</t>
  </si>
  <si>
    <t>Раздел 2.1.2.3 строка 09 графа 48 &gt;= Раздел 2.1.2.3 строка 09 сумма граф 49 + 50</t>
  </si>
  <si>
    <t>Раздел 2.1.2.3 строка 10 графа 48 &gt;= Раздел 2.1.2.3 строка 10 сумма граф 49 + 50</t>
  </si>
  <si>
    <t>Раздел 2.1.2.3 строка 11 графа 48 &gt;= Раздел 2.1.2.3 строка 11 сумма граф 49 + 50</t>
  </si>
  <si>
    <t>Раздел 2.1.2.3 строка 12 графа 48 &gt;= Раздел 2.1.2.3 строка 12 сумма граф 49 + 50</t>
  </si>
  <si>
    <t>Раздел 2.1.2.3 строка 13 графа 48 &gt;= Раздел 2.1.2.3 строка 13 сумма граф 49 + 50</t>
  </si>
  <si>
    <t>Раздел 3.2 строка 29 графа 06 &gt;= Раздел 3.2 сумма строк 30 + 31 + 32 графа 06</t>
  </si>
  <si>
    <t>Раздел 3.2 строка 29 графа 07 &gt;= Раздел 3.2 сумма строк 30 + 31 + 32 графа 07</t>
  </si>
  <si>
    <t>Раздел 3.2 строка 29 графа 08 &gt;= Раздел 3.2 сумма строк 30 + 31 + 32 графа 08</t>
  </si>
  <si>
    <t>Раздел 3.2 строка 29 графа 09 &gt;= Раздел 3.2 сумма строк 30 + 31 + 32 графа 09</t>
  </si>
  <si>
    <t>Раздел 3.2 строка 29 графа 10 &gt;= Раздел 3.2 сумма строк 30 + 31 + 32 графа 10</t>
  </si>
  <si>
    <t>Раздел 3.2 строка 29 графа 11 &gt;= Раздел 3.2 сумма строк 30 + 31 + 32 графа 11</t>
  </si>
  <si>
    <t>Раздел 3.2 строка 29 графа 12 &gt;= Раздел 3.2 сумма строк 30 + 31 + 32 графа 12</t>
  </si>
  <si>
    <t>Раздел 3.2 строка 29 графа 13 &gt;= Раздел 3.2 сумма строк 30 + 31 + 32 графа 13</t>
  </si>
  <si>
    <t>Раздел 3.2 строка 29 графа 14 &gt;= Раздел 3.2 сумма строк 30 + 31 + 32 графа 14</t>
  </si>
  <si>
    <t>Раздел 2.1.2.3 строка 25 графа 48 &gt;= Раздел 2.1.2.3 строка 25 сумма граф 49 + 50</t>
  </si>
  <si>
    <t>Раздел 2.1.2.3 строка 26 графа 48 &gt;= Раздел 2.1.2.3 строка 26 сумма граф 49 + 50</t>
  </si>
  <si>
    <t>Раздел 3.5 строка 17 графа 12 &gt;= Раздел 3.5 строка 17 графа 13</t>
  </si>
  <si>
    <t>Раздел 3.5 строка 18 графа 12 &gt;= Раздел 3.5 строка 18 графа 13</t>
  </si>
  <si>
    <t>Раздел 3.5 строка 19 графа 12 &gt;= Раздел 3.5 строка 19 графа 13</t>
  </si>
  <si>
    <t>Раздел 3.5 строка 20 графа 12 &gt;= Раздел 3.5 строка 20 графа 13</t>
  </si>
  <si>
    <t>Раздел 3.5 строка 21 графа 12 &gt;= Раздел 3.5 строка 21 графа 13</t>
  </si>
  <si>
    <t>Раздел 3.5 строка 22 графа 12 &gt;= Раздел 3.5 строка 22 графа 13</t>
  </si>
  <si>
    <t>Раздел 3.5 строка 23 графа 12 &gt;= Раздел 3.5 строка 23 графа 13</t>
  </si>
  <si>
    <t>Раздел 3.5 строка 24 графа 12 &gt;= Раздел 3.5 строка 24 графа 13</t>
  </si>
  <si>
    <t>Раздел 3.5 строка 25 графа 12 &gt;= Раздел 3.5 строка 25 графа 13</t>
  </si>
  <si>
    <t>Раздел 3.5 строка 26 графа 12 &gt;= Раздел 3.5 строка 26 графа 13</t>
  </si>
  <si>
    <t>Раздел 3.5 строка 27 графа 12 &gt;= Раздел 3.5 строка 27 графа 13</t>
  </si>
  <si>
    <t>Раздел 3.5 строка 28 графа 12 &gt;= Раздел 3.5 строка 28 графа 13</t>
  </si>
  <si>
    <t>Раздел 3.5 строка 29 графа 12 &gt;= Раздел 3.5 строка 29 графа 13</t>
  </si>
  <si>
    <t>Раздел 3.5 строка 30 графа 12 &gt;= Раздел 3.5 строка 30 графа 13</t>
  </si>
  <si>
    <t>Раздел 3.5 строка 31 графа 12 &gt;= Раздел 3.5 строка 31 графа 13</t>
  </si>
  <si>
    <t>Раздел 3.5 строка 32 графа 12 &gt;= Раздел 3.5 строка 32 графа 13</t>
  </si>
  <si>
    <t>Раздел 3.5 строка 33 графа 12 &gt;= Раздел 3.5 строка 33 графа 13</t>
  </si>
  <si>
    <t>Раздел 3.5 строка 34 графа 12 &gt;= Раздел 3.5 строка 34 графа 13</t>
  </si>
  <si>
    <t>Раздел 3.5 строка 35 графа 12 &gt;= Раздел 3.5 строка 35 графа 13</t>
  </si>
  <si>
    <t>Раздел 3.5 строка 36 графа 12 &gt;= Раздел 3.5 строка 36 графа 13</t>
  </si>
  <si>
    <t>Раздел 3.1 строка 15 графа 04 &gt;= Раздел 3.1 строка 15 сумма граф 06 + 07</t>
  </si>
  <si>
    <t>Раздел 3.1 строка 16 графа 04 &gt;= Раздел 3.1 строка 16 сумма граф 06 + 07</t>
  </si>
  <si>
    <t>Раздел 3.1 строка 17 графа 04 &gt;= Раздел 3.1 строка 17 сумма граф 06 + 07</t>
  </si>
  <si>
    <t>Раздел 3.1 строка 18 графа 04 &gt;= Раздел 3.1 строка 18 сумма граф 06 + 07</t>
  </si>
  <si>
    <t>Раздел 3.1 строка 19 графа 04 &gt;= Раздел 3.1 строка 19 сумма граф 06 + 07</t>
  </si>
  <si>
    <t>Раздел 3.1 строка 20 графа 04 &gt;= Раздел 3.1 строка 20 сумма граф 06 + 07</t>
  </si>
  <si>
    <t>Раздел 3.1 строка 21 графа 04 &gt;= Раздел 3.1 строка 21 сумма граф 06 + 07</t>
  </si>
  <si>
    <t>Раздел 3.1 строка 22 графа 04 &gt;= Раздел 3.1 строка 22 сумма граф 06 + 07</t>
  </si>
  <si>
    <t>Раздел 3.1 строка 23 графа 04 &gt;= Раздел 3.1 строка 23 сумма граф 06 + 07</t>
  </si>
  <si>
    <t>Раздел 3.1 строка 24 графа 04 &gt;= Раздел 3.1 строка 24 сумма граф 06 + 07</t>
  </si>
  <si>
    <t>Раздел 3.1 строка 25 графа 04 &gt;= Раздел 3.1 строка 25 сумма граф 06 + 07</t>
  </si>
  <si>
    <t>Раздел 3.1 строка 26 графа 04 &gt;= Раздел 3.1 строка 26 сумма граф 06 + 07</t>
  </si>
  <si>
    <t>Раздел 3.1 строка 27 графа 04 &gt;= Раздел 3.1 строка 27 сумма граф 06 + 07</t>
  </si>
  <si>
    <t>Раздел 3.1 строка 28 графа 04 &gt;= Раздел 3.1 строка 28 сумма граф 06 + 07</t>
  </si>
  <si>
    <t>Раздел 3.1 строка 29 графа 04 &gt;= Раздел 3.1 строка 29 сумма граф 06 + 07</t>
  </si>
  <si>
    <t>Раздел 3.1 строка 30 графа 04 &gt;= Раздел 3.1 строка 30 сумма граф 06 + 07</t>
  </si>
  <si>
    <t>Раздел 2.6.4 строка 07 графа 04 &gt;= Раздел 2.6.4 строка 07 графа 06</t>
  </si>
  <si>
    <t>Раздел 3.2 строка 47 графа 06 &gt;= Раздел 3.2 строка 48 графа 06</t>
  </si>
  <si>
    <t>Раздел 3.2 строка 47 графа 07 &gt;= Раздел 3.2 строка 48 графа 07</t>
  </si>
  <si>
    <t>Раздел 3.2 строка 47 графа 08 &gt;= Раздел 3.2 строка 48 графа 08</t>
  </si>
  <si>
    <t>Раздел 3.2 строка 47 графа 09 &gt;= Раздел 3.2 строка 48 графа 09</t>
  </si>
  <si>
    <t>Раздел 2.6.4 строка 01 графа 04 &gt;= Раздел 2.6.4 строка 01 графа 06</t>
  </si>
  <si>
    <t>Раздел 2.6.4 строка 02 графа 04 &gt;= Раздел 2.6.4 строка 02 графа 06</t>
  </si>
  <si>
    <t>Раздел 2.6.4 строка 03 графа 04 &gt;= Раздел 2.6.4 строка 03 графа 06</t>
  </si>
  <si>
    <t>Раздел 2.6.4 строка 04 графа 04 &gt;= Раздел 2.6.4 строка 04 графа 06</t>
  </si>
  <si>
    <t>Раздел 2.6.4 строка 05 графа 04 &gt;= Раздел 2.6.4 строка 05 графа 06</t>
  </si>
  <si>
    <t>Раздел 2.6.4 строка 06 графа 04 &gt;= Раздел 2.6.4 строка 06 графа 06</t>
  </si>
  <si>
    <t>Раздел 2.6.2 сумма строк 16 + 21 графа 23 = Раздел 2.6.2 сумма строк 10 + 11 графа 23</t>
  </si>
  <si>
    <t>Раздел 2.6.2 сумма строк 16 + 21 графа 24 = Раздел 2.6.2 сумма строк 10 + 11 графа 24</t>
  </si>
  <si>
    <t>Раздел 2.6.2 строка 01 графа 03 = Раздел 2.6.2 строка 01 сумма граф 09 + 10 + 11</t>
  </si>
  <si>
    <t>Раздел 2.6.4 строка 08 графа 04 &gt;= Раздел 2.6.4 строка 08 графа 06</t>
  </si>
  <si>
    <t>Раздел 3.2 строка 47 графа 12 &gt;= Раздел 3.2 строка 48 графа 12</t>
  </si>
  <si>
    <t>Раздел 3.2 строка 47 графа 13 &gt;= Раздел 3.2 строка 48 графа 13</t>
  </si>
  <si>
    <t>Раздел 3.2 строка 47 графа 14 &gt;= Раздел 3.2 строка 48 графа 14</t>
  </si>
  <si>
    <t>Раздел 3.2 строка 47 графа 15 &gt;= Раздел 3.2 строка 48 графа 15</t>
  </si>
  <si>
    <t>Раздел 3.2 строка 47 графа 16 &gt;= Раздел 3.2 строка 48 графа 16</t>
  </si>
  <si>
    <t>Раздел 3.2 строка 47 графа 17 &gt;= Раздел 3.2 строка 48 графа 17</t>
  </si>
  <si>
    <t>Раздел 3.3.1 строка 01 графа 03 = Раздел 3.3.1 сумма строк 02 + 03 + 37 + 38 графа 03</t>
  </si>
  <si>
    <t>Раздел 3.3.1 строка 01 графа 04 = Раздел 3.3.1 сумма строк 02 + 03 + 37 + 38 графа 04</t>
  </si>
  <si>
    <t>Раздел 3.3.1 строка 03 графа 03 = Раздел 3.3.1 сумма строк 04 + 25 + 26 + 30 + 31 + 32 + 33 + 34 + 35 + 36 графа 03</t>
  </si>
  <si>
    <t>Раздел 3.3.1 строка 03 графа 04 = Раздел 3.3.1 сумма строк 04 + 25 + 26 + 30 + 31 + 32 + 33 + 34 + 35 + 36 графа 04</t>
  </si>
  <si>
    <t>Раздел 3.3.1 строка 01 графа 03 &gt;= Раздел 3.3.1 строка 01 графа 04</t>
  </si>
  <si>
    <t>Раздел 3.5 строка 15 графа 16 &gt;= Раздел 3.5 строка 15 графа 17</t>
  </si>
  <si>
    <t>Раздел 3.5 строка 16 графа 16 &gt;= Раздел 3.5 строка 16 графа 17</t>
  </si>
  <si>
    <t>Раздел 3.5 строка 17 графа 16 &gt;= Раздел 3.5 строка 17 графа 17</t>
  </si>
  <si>
    <t>Раздел 3.5 строка 18 графа 16 &gt;= Раздел 3.5 строка 18 графа 17</t>
  </si>
  <si>
    <t>Раздел 3.5 строка 19 графа 16 &gt;= Раздел 3.5 строка 19 графа 17</t>
  </si>
  <si>
    <t>Раздел 3.5 строка 20 графа 16 &gt;= Раздел 3.5 строка 20 графа 17</t>
  </si>
  <si>
    <t>Раздел 3.5 строка 21 графа 16 &gt;= Раздел 3.5 строка 21 графа 17</t>
  </si>
  <si>
    <t>Раздел 3.5 строка 22 графа 16 &gt;= Раздел 3.5 строка 22 графа 17</t>
  </si>
  <si>
    <t>Раздел 3.5 строка 23 графа 16 &gt;= Раздел 3.5 строка 23 графа 17</t>
  </si>
  <si>
    <t>Раздел 3.5 строка 24 графа 16 &gt;= Раздел 3.5 строка 24 графа 17</t>
  </si>
  <si>
    <t>Раздел 3.5 строка 25 графа 16 &gt;= Раздел 3.5 строка 25 графа 17</t>
  </si>
  <si>
    <t>Раздел 3.5 строка 26 графа 16 &gt;= Раздел 3.5 строка 26 графа 17</t>
  </si>
  <si>
    <t>Раздел 3.5 строка 27 графа 16 &gt;= Раздел 3.5 строка 27 графа 17</t>
  </si>
  <si>
    <t>Раздел 3.5 строка 28 графа 16 &gt;= Раздел 3.5 строка 28 графа 17</t>
  </si>
  <si>
    <t>Раздел 3.5 строка 29 графа 16 &gt;= Раздел 3.5 строка 29 графа 17</t>
  </si>
  <si>
    <t>Раздел 3.5 строка 30 графа 16 &gt;= Раздел 3.5 строка 30 графа 17</t>
  </si>
  <si>
    <t>Раздел 3.5 строка 31 графа 16 &gt;= Раздел 3.5 строка 31 графа 17</t>
  </si>
  <si>
    <t>Раздел 3.1 строка 53 графа 04 &gt;= Раздел 3.1 строка 53 сумма граф 06 + 07</t>
  </si>
  <si>
    <t>Раздел 3.1 строка 01 графа 04 &gt;= Раздел 3.1 строка 01 сумма граф 08 + 09</t>
  </si>
  <si>
    <t>Раздел 3.1 строка 02 графа 04 &gt;= Раздел 3.1 строка 02 сумма граф 08 + 09</t>
  </si>
  <si>
    <t>Раздел 3.1 строка 03 графа 04 &gt;= Раздел 3.1 строка 03 сумма граф 08 + 09</t>
  </si>
  <si>
    <t>Раздел 2.6.4 строка 17 графа 12 &gt;= Раздел 2.6.4 строка 17 графа 13</t>
  </si>
  <si>
    <t>Раздел 2.6.4 строка 18 графа 12 &gt;= Раздел 2.6.4 строка 18 графа 13</t>
  </si>
  <si>
    <t>Раздел 2.6.4 строка 19 графа 12 &gt;= Раздел 2.6.4 строка 19 графа 13</t>
  </si>
  <si>
    <t>Раздел 2.6.4 строка 20 графа 12 &gt;= Раздел 2.6.4 строка 20 графа 13</t>
  </si>
  <si>
    <t>Раздел 2.6.4 строка 21 графа 12 &gt;= Раздел 2.6.4 строка 21 графа 13</t>
  </si>
  <si>
    <t>Раздел 2.6.4 строка 22 графа 12 &gt;= Раздел 2.6.4 строка 22 графа 13</t>
  </si>
  <si>
    <t>Раздел 2.6.4 строка 01 графа 12 &gt;= Раздел 2.6.4 строка 01 графа 16</t>
  </si>
  <si>
    <t>Раздел 2.6.4 строка 02 графа 12 &gt;= Раздел 2.6.4 строка 02 графа 16</t>
  </si>
  <si>
    <t>Раздел 2.6.4 строка 03 графа 12 &gt;= Раздел 2.6.4 строка 03 графа 16</t>
  </si>
  <si>
    <t>Раздел 2.6.4 строка 04 графа 12 &gt;= Раздел 2.6.4 строка 04 графа 16</t>
  </si>
  <si>
    <t>Раздел 2.6.4 строка 05 графа 12 &gt;= Раздел 2.6.4 строка 05 графа 16</t>
  </si>
  <si>
    <t>Раздел 2.6.4 строка 06 графа 12 &gt;= Раздел 2.6.4 строка 06 графа 16</t>
  </si>
  <si>
    <t>Раздел 2.6.4 строка 07 графа 12 &gt;= Раздел 2.6.4 строка 07 графа 16</t>
  </si>
  <si>
    <t>Раздел 3.1 строка 22 графа 04 &gt;= Раздел 3.1 строка 22 сумма граф 08 + 09</t>
  </si>
  <si>
    <t>Раздел 3.1 строка 23 графа 04 &gt;= Раздел 3.1 строка 23 сумма граф 08 + 09</t>
  </si>
  <si>
    <t>Раздел 3.1 строка 24 графа 04 &gt;= Раздел 3.1 строка 24 сумма граф 08 + 09</t>
  </si>
  <si>
    <t>Раздел 3.1 строка 25 графа 04 &gt;= Раздел 3.1 строка 25 сумма граф 08 + 09</t>
  </si>
  <si>
    <t>Раздел 3.1 строка 26 графа 04 &gt;= Раздел 3.1 строка 26 сумма граф 08 + 09</t>
  </si>
  <si>
    <t>Раздел 3.1 строка 27 графа 04 &gt;= Раздел 3.1 строка 27 сумма граф 08 + 09</t>
  </si>
  <si>
    <t>Раздел 3.1 строка 28 графа 04 &gt;= Раздел 3.1 строка 28 сумма граф 08 + 09</t>
  </si>
  <si>
    <t>Раздел 3.1 строка 29 графа 04 &gt;= Раздел 3.1 строка 29 сумма граф 08 + 09</t>
  </si>
  <si>
    <t>Раздел 3.1 строка 30 графа 04 &gt;= Раздел 3.1 строка 30 сумма граф 08 + 09</t>
  </si>
  <si>
    <t>Раздел 3.1 строка 31 графа 04 &gt;= Раздел 3.1 строка 31 сумма граф 08 + 09</t>
  </si>
  <si>
    <t>Раздел 3.5 строка 06 графа 18 &gt;= Раздел 3.5 строка 06 графа 19</t>
  </si>
  <si>
    <t>Раздел 3.5 строка 07 графа 18 &gt;= Раздел 3.5 строка 07 графа 19</t>
  </si>
  <si>
    <t>Раздел 3.5 строка 08 графа 18 &gt;= Раздел 3.5 строка 08 графа 19</t>
  </si>
  <si>
    <t>Раздел 3.5 строка 09 графа 18 &gt;= Раздел 3.5 строка 09 графа 19</t>
  </si>
  <si>
    <t>Раздел 3.5 строка 10 графа 18 &gt;= Раздел 3.5 строка 10 графа 19</t>
  </si>
  <si>
    <t>Раздел 3.5 строка 11 графа 18 &gt;= Раздел 3.5 строка 11 графа 19</t>
  </si>
  <si>
    <t>Раздел 3.5 строка 12 графа 18 &gt;= Раздел 3.5 строка 12 графа 19</t>
  </si>
  <si>
    <t>Раздел 3.5 строка 13 графа 18 &gt;= Раздел 3.5 строка 13 графа 19</t>
  </si>
  <si>
    <t>Раздел 3.5 строка 14 графа 18 &gt;= Раздел 3.5 строка 14 графа 19</t>
  </si>
  <si>
    <t>Раздел 3.5 строка 15 графа 18 &gt;= Раздел 3.5 строка 15 графа 19</t>
  </si>
  <si>
    <t>Раздел 3.5 строка 16 графа 18 &gt;= Раздел 3.5 строка 16 графа 19</t>
  </si>
  <si>
    <t>Раздел 3.5 строка 17 графа 18 &gt;= Раздел 3.5 строка 17 графа 19</t>
  </si>
  <si>
    <t>Раздел 3.5 строка 18 графа 18 &gt;= Раздел 3.5 строка 18 графа 19</t>
  </si>
  <si>
    <t>Раздел 3.5 строка 19 графа 18 &gt;= Раздел 3.5 строка 19 графа 19</t>
  </si>
  <si>
    <t>Раздел 3.5 строка 20 графа 18 &gt;= Раздел 3.5 строка 20 графа 19</t>
  </si>
  <si>
    <t>Раздел 3.5 строка 21 графа 18 &gt;= Раздел 3.5 строка 21 графа 19</t>
  </si>
  <si>
    <t>Раздел 3.5 строка 22 графа 18 &gt;= Раздел 3.5 строка 22 графа 19</t>
  </si>
  <si>
    <t>Раздел 3.5 строка 23 графа 18 &gt;= Раздел 3.5 строка 23 графа 19</t>
  </si>
  <si>
    <t>Раздел 3.5 строка 24 графа 18 &gt;= Раздел 3.5 строка 24 графа 19</t>
  </si>
  <si>
    <t>Раздел 3.5 строка 25 графа 18 &gt;= Раздел 3.5 строка 25 графа 19</t>
  </si>
  <si>
    <t>Раздел 3.5 строка 26 графа 18 &gt;= Раздел 3.5 строка 26 графа 19</t>
  </si>
  <si>
    <t>Раздел 3.5 строка 27 графа 18 &gt;= Раздел 3.5 строка 27 графа 19</t>
  </si>
  <si>
    <t>Раздел 3.5 строка 28 графа 18 &gt;= Раздел 3.5 строка 28 графа 19</t>
  </si>
  <si>
    <t>Раздел 3.5 строка 29 графа 18 &gt;= Раздел 3.5 строка 29 графа 19</t>
  </si>
  <si>
    <t>Раздел 3.5 строка 30 графа 18 &gt;= Раздел 3.5 строка 30 графа 19</t>
  </si>
  <si>
    <t>Раздел 3.5 строка 31 графа 18 &gt;= Раздел 3.5 строка 31 графа 19</t>
  </si>
  <si>
    <t>Раздел 3.5 строка 32 графа 18 &gt;= Раздел 3.5 строка 32 графа 19</t>
  </si>
  <si>
    <t>Раздел 3.5 строка 33 графа 18 &gt;= Раздел 3.5 строка 33 графа 19</t>
  </si>
  <si>
    <t>Раздел 3.5 строка 34 графа 18 &gt;= Раздел 3.5 строка 34 графа 19</t>
  </si>
  <si>
    <t>Раздел 3.5 строка 35 графа 18 &gt;= Раздел 3.5 строка 35 графа 19</t>
  </si>
  <si>
    <t>Раздел 3.5 строка 36 графа 18 &gt;= Раздел 3.5 строка 36 графа 19</t>
  </si>
  <si>
    <t>Раздел 3.5 строка 37 графа 18 &gt;= Раздел 3.5 строка 37 графа 19</t>
  </si>
  <si>
    <t>Раздел 3.5 строка 38 графа 18 &gt;= Раздел 3.5 строка 38 графа 19</t>
  </si>
  <si>
    <t>Раздел 3.5 строка 39 графа 18 &gt;= Раздел 3.5 строка 39 графа 19</t>
  </si>
  <si>
    <t>Раздел 3.5 строка 40 графа 18 &gt;= Раздел 3.5 строка 40 графа 19</t>
  </si>
  <si>
    <t>Раздел 3.5 строка 41 графа 18 &gt;= Раздел 3.5 строка 41 графа 19</t>
  </si>
  <si>
    <t>Раздел 3.5 строка 42 графа 18 &gt;= Раздел 3.5 строка 42 графа 19</t>
  </si>
  <si>
    <t>Раздел 3.5 строка 43 графа 18 &gt;= Раздел 3.5 строка 43 графа 19</t>
  </si>
  <si>
    <t>Раздел 3.5 строка 44 графа 18 &gt;= Раздел 3.5 строка 44 графа 19</t>
  </si>
  <si>
    <t>Раздел 3.5 строка 45 графа 18 &gt;= Раздел 3.5 строка 45 графа 19</t>
  </si>
  <si>
    <t>Раздел 3.5 строка 46 графа 18 &gt;= Раздел 3.5 строка 46 графа 19</t>
  </si>
  <si>
    <t>Раздел 3.5 строка 47 графа 18 &gt;= Раздел 3.5 строка 47 графа 19</t>
  </si>
  <si>
    <t>Раздел 3.5 строка 48 графа 18 &gt;= Раздел 3.5 строка 48 графа 19</t>
  </si>
  <si>
    <t>Раздел 3.5 строка 01 графа 20 &gt;= Раздел 3.5 строка 01 графа 21</t>
  </si>
  <si>
    <t>Раздел 3.5 строка 02 графа 20 &gt;= Раздел 3.5 строка 02 графа 21</t>
  </si>
  <si>
    <t>Раздел 3.5 строка 03 графа 20 &gt;= Раздел 3.5 строка 03 графа 21</t>
  </si>
  <si>
    <t>Раздел 3.5 строка 04 графа 20 &gt;= Раздел 3.5 строка 04 графа 21</t>
  </si>
  <si>
    <t>Раздел 3.5 строка 05 графа 20 &gt;= Раздел 3.5 строка 05 графа 21</t>
  </si>
  <si>
    <t>Раздел 3.5 строка 06 графа 20 &gt;= Раздел 3.5 строка 06 графа 21</t>
  </si>
  <si>
    <t>Раздел 3.5 строка 07 графа 20 &gt;= Раздел 3.5 строка 07 графа 21</t>
  </si>
  <si>
    <t>Раздел 3.5 строка 08 графа 20 &gt;= Раздел 3.5 строка 08 графа 21</t>
  </si>
  <si>
    <t>Раздел 3.5 строка 09 графа 20 &gt;= Раздел 3.5 строка 09 графа 21</t>
  </si>
  <si>
    <t>Раздел 3.5 строка 10 графа 20 &gt;= Раздел 3.5 строка 10 графа 21</t>
  </si>
  <si>
    <t>Раздел 2.6.4 строка 20 графа 04 &gt;= Раздел 2.6.4 строка 20 сумма граф 05 + 06</t>
  </si>
  <si>
    <t>Раздел 2.6.4 строка 21 графа 04 &gt;= Раздел 2.6.4 строка 21 сумма граф 05 + 06</t>
  </si>
  <si>
    <t>Раздел 2.6.4 строка 22 графа 04 &gt;= Раздел 2.6.4 строка 22 сумма граф 05 + 06</t>
  </si>
  <si>
    <t>Раздел 2.6.4 строка 01 графа 12 &gt;= Раздел 2.6.4 строка 01 сумма граф 14 + 15 + 16 + 17</t>
  </si>
  <si>
    <t>Раздел 2.6.4 строка 02 графа 12 &gt;= Раздел 2.6.4 строка 02 сумма граф 14 + 15 + 16 + 17</t>
  </si>
  <si>
    <t>Раздел 2.6.4 строка 03 графа 12 &gt;= Раздел 2.6.4 строка 03 сумма граф 14 + 15 + 16 + 17</t>
  </si>
  <si>
    <t>Раздел 2.6.4 строка 04 графа 12 &gt;= Раздел 2.6.4 строка 04 сумма граф 14 + 15 + 16 + 17</t>
  </si>
  <si>
    <t>Раздел 2.6.4 строка 05 графа 12 &gt;= Раздел 2.6.4 строка 05 сумма граф 14 + 15 + 16 + 17</t>
  </si>
  <si>
    <t>Раздел 2.6.4 строка 06 графа 12 &gt;= Раздел 2.6.4 строка 06 сумма граф 14 + 15 + 16 + 17</t>
  </si>
  <si>
    <t>Раздел 2.6.4 строка 07 графа 12 &gt;= Раздел 2.6.4 строка 07 сумма граф 14 + 15 + 16 + 17</t>
  </si>
  <si>
    <t>Раздел 2.6.4 строка 08 графа 12 &gt;= Раздел 2.6.4 строка 08 сумма граф 14 + 15 + 16 + 17</t>
  </si>
  <si>
    <t>Раздел 2.6.4 строка 09 графа 12 &gt;= Раздел 2.6.4 строка 09 сумма граф 14 + 15 + 16 + 17</t>
  </si>
  <si>
    <t>Раздел 2.6.1 строка 18 графа 19 &gt;= Раздел 2.6.1 строка 18 сумма граф 21 + 22 + 23 + 24</t>
  </si>
  <si>
    <t>Раздел 2.6.1 строка 19 графа 19 &gt;= Раздел 2.6.1 строка 19 сумма граф 21 + 22 + 23 + 24</t>
  </si>
  <si>
    <t>Раздел 2.6.1 строка 20 графа 19 &gt;= Раздел 2.6.1 строка 20 сумма граф 21 + 22 + 23 + 24</t>
  </si>
  <si>
    <t>Раздел 2.6.1 строка 21 графа 19 &gt;= Раздел 2.6.1 строка 21 сумма граф 21 + 22 + 23 + 24</t>
  </si>
  <si>
    <t>Раздел 2.6.1 строка 22 графа 19 &gt;= Раздел 2.6.1 строка 22 сумма граф 21 + 22 + 23 + 24</t>
  </si>
  <si>
    <t>Раздел 2.1.2.2 строка 28 графа 03 &gt;= Раздел 2.1.2.2 строка 28 сумма граф 49 + 50 + 51 + 52</t>
  </si>
  <si>
    <t>Раздел 2.1.2.2 строка 29 графа 03 &gt;= Раздел 2.1.2.2 строка 29 сумма граф 49 + 50 + 51 + 52</t>
  </si>
  <si>
    <t>Раздел 2.1.2.2 строка 30 графа 03 &gt;= Раздел 2.1.2.2 строка 30 сумма граф 49 + 50 + 51 + 52</t>
  </si>
  <si>
    <t>Раздел 2.1.2.2 строка 31 графа 03 &gt;= Раздел 2.1.2.2 строка 31 сумма граф 49 + 50 + 51 + 52</t>
  </si>
  <si>
    <t>Раздел 2.1.2.2 строка 32 графа 03 &gt;= Раздел 2.1.2.2 строка 32 сумма граф 49 + 50 + 51 + 52</t>
  </si>
  <si>
    <t>Раздел 2.1.2.2 строка 33 графа 03 &gt;= Раздел 2.1.2.2 строка 33 сумма граф 49 + 50 + 51 + 52</t>
  </si>
  <si>
    <t>Раздел 3.1 строка 49 графа 10 &gt;= Раздел 3.1 строка 50 графа 10</t>
  </si>
  <si>
    <t>Раздел 3.1 строка 49 графа 11 &gt;= Раздел 3.1 строка 50 графа 11</t>
  </si>
  <si>
    <t>Раздел 3.1 строка 49 графа 12 &gt;= Раздел 3.1 строка 50 графа 12</t>
  </si>
  <si>
    <t>Раздел 3.1 строка 49 графа 13 &gt;= Раздел 3.1 строка 50 графа 13</t>
  </si>
  <si>
    <t>Раздел 3.1 строка 49 графа 14 &gt;= Раздел 3.1 строка 50 графа 14</t>
  </si>
  <si>
    <t>Раздел 3.1 строка 49 графа 15 &gt;= Раздел 3.1 строка 50 графа 15</t>
  </si>
  <si>
    <t>Раздел 3.1 строка 06 графа 07 &gt;= Раздел 3.1 строка 45 графа 07</t>
  </si>
  <si>
    <t>Раздел 3.1 строка 06 графа 08 &gt;= Раздел 3.1 строка 45 графа 08</t>
  </si>
  <si>
    <t>Раздел 3.1 строка 06 графа 09 &gt;= Раздел 3.1 строка 45 графа 09</t>
  </si>
  <si>
    <t>Раздел 3.1 строка 06 графа 10 &gt;= Раздел 3.1 строка 45 графа 10</t>
  </si>
  <si>
    <t>Раздел 3.1 строка 06 графа 11 &gt;= Раздел 3.1 строка 45 графа 11</t>
  </si>
  <si>
    <t>Раздел 3.1 строка 06 графа 12 &gt;= Раздел 3.1 строка 45 графа 12</t>
  </si>
  <si>
    <t>Раздел 3.1 строка 06 графа 13 &gt;= Раздел 3.1 строка 45 графа 13</t>
  </si>
  <si>
    <t>Раздел 3.1 строка 06 графа 14 &gt;= Раздел 3.1 строка 45 графа 14</t>
  </si>
  <si>
    <t>Раздел 3.1 строка 06 графа 15 &gt;= Раздел 3.1 строка 45 графа 15</t>
  </si>
  <si>
    <t>Раздел 3.1 строка 06 графа 04 &gt;= Раздел 3.1 строка 47 графа 04</t>
  </si>
  <si>
    <t>Раздел 3.1 строка 06 графа 05 &gt;= Раздел 3.1 строка 47 графа 05</t>
  </si>
  <si>
    <t>Раздел 3.1 строка 06 графа 06 &gt;= Раздел 3.1 строка 47 графа 06</t>
  </si>
  <si>
    <t>Раздел 3.1 строка 06 графа 07 &gt;= Раздел 3.1 строка 47 графа 07</t>
  </si>
  <si>
    <t>Раздел 3.1 строка 06 графа 08 &gt;= Раздел 3.1 строка 47 графа 08</t>
  </si>
  <si>
    <t>Раздел 3.1 строка 06 графа 09 &gt;= Раздел 3.1 строка 47 графа 09</t>
  </si>
  <si>
    <t>Раздел 3.1 строка 06 графа 10 &gt;= Раздел 3.1 строка 47 графа 10</t>
  </si>
  <si>
    <t>Раздел 3.1 строка 06 графа 11 &gt;= Раздел 3.1 строка 47 графа 11</t>
  </si>
  <si>
    <t>Раздел 3.5 строка 06 графа 04 = Раздел 3.5 сумма строк 07 + 28 + 29 + 33 + 34 + 35 + 36 + 37 + 38 + 39 графа 04</t>
  </si>
  <si>
    <t>Раздел 2.1.2.2 строка 21 графа 48 &gt;= Раздел 2.1.2.2 строка 21 сумма граф 49 + 50</t>
  </si>
  <si>
    <t>Раздел 3.5 строка 06 графа 05 = Раздел 3.5 сумма строк 07 + 28 + 29 + 33 + 34 + 35 + 36 + 37 + 38 + 39 графа 05</t>
  </si>
  <si>
    <t>Раздел 3.5 строка 06 графа 06 = Раздел 3.5 сумма строк 07 + 28 + 29 + 33 + 34 + 35 + 36 + 37 + 38 + 39 графа 06</t>
  </si>
  <si>
    <t>Раздел 3.5 строка 06 графа 07 = Раздел 3.5 сумма строк 07 + 28 + 29 + 33 + 34 + 35 + 36 + 37 + 38 + 39 графа 07</t>
  </si>
  <si>
    <t>Раздел 3.5 строка 06 графа 08 = Раздел 3.5 сумма строк 07 + 28 + 29 + 33 + 34 + 35 + 36 + 37 + 38 + 39 графа 08</t>
  </si>
  <si>
    <t>Раздел 3.5 строка 06 графа 09 = Раздел 3.5 сумма строк 07 + 28 + 29 + 33 + 34 + 35 + 36 + 37 + 38 + 39 графа 09</t>
  </si>
  <si>
    <t>Раздел 3.5 строка 06 графа 10 = Раздел 3.5 сумма строк 07 + 28 + 29 + 33 + 34 + 35 + 36 + 37 + 38 + 39 графа 10</t>
  </si>
  <si>
    <t>Раздел 3.5 строка 06 графа 11 = Раздел 3.5 сумма строк 07 + 28 + 29 + 33 + 34 + 35 + 36 + 37 + 38 + 39 графа 11</t>
  </si>
  <si>
    <t>Раздел 3.5 строка 06 графа 12 = Раздел 3.5 сумма строк 07 + 28 + 29 + 33 + 34 + 35 + 36 + 37 + 38 + 39 графа 12</t>
  </si>
  <si>
    <t>Раздел 3.5 строка 06 графа 13 = Раздел 3.5 сумма строк 07 + 28 + 29 + 33 + 34 + 35 + 36 + 37 + 38 + 39 графа 13</t>
  </si>
  <si>
    <t>Раздел 3.5 строка 06 графа 14 = Раздел 3.5 сумма строк 07 + 28 + 29 + 33 + 34 + 35 + 36 + 37 + 38 + 39 графа 14</t>
  </si>
  <si>
    <t>Раздел 3.5 строка 06 графа 15 = Раздел 3.5 сумма строк 07 + 28 + 29 + 33 + 34 + 35 + 36 + 37 + 38 + 39 графа 15</t>
  </si>
  <si>
    <t>Раздел 3.5 строка 06 графа 16 = Раздел 3.5 сумма строк 07 + 28 + 29 + 33 + 34 + 35 + 36 + 37 + 38 + 39 графа 16</t>
  </si>
  <si>
    <t>Раздел 3.5 строка 06 графа 17 = Раздел 3.5 сумма строк 07 + 28 + 29 + 33 + 34 + 35 + 36 + 37 + 38 + 39 графа 17</t>
  </si>
  <si>
    <t>Раздел 3.5 строка 06 графа 18 = Раздел 3.5 сумма строк 07 + 28 + 29 + 33 + 34 + 35 + 36 + 37 + 38 + 39 графа 18</t>
  </si>
  <si>
    <t>Раздел 3.5 строка 06 графа 19 = Раздел 3.5 сумма строк 07 + 28 + 29 + 33 + 34 + 35 + 36 + 37 + 38 + 39 графа 19</t>
  </si>
  <si>
    <t>Раздел 3.5 строка 06 графа 20 = Раздел 3.5 сумма строк 07 + 28 + 29 + 33 + 34 + 35 + 36 + 37 + 38 + 39 графа 20</t>
  </si>
  <si>
    <t>Раздел 3.5 строка 06 графа 21 = Раздел 3.5 сумма строк 07 + 28 + 29 + 33 + 34 + 35 + 36 + 37 + 38 + 39 графа 21</t>
  </si>
  <si>
    <t>Раздел 3.5 строка 06 графа 22 = Раздел 3.5 сумма строк 07 + 28 + 29 + 33 + 34 + 35 + 36 + 37 + 38 + 39 графа 22</t>
  </si>
  <si>
    <t>Раздел 3.5 строка 06 графа 23 = Раздел 3.5 сумма строк 07 + 28 + 29 + 33 + 34 + 35 + 36 + 37 + 38 + 39 графа 23</t>
  </si>
  <si>
    <t>Раздел 3.5 строка 07 графа 03 = Раздел 3.5 сумма строк 08 + 09 + 10 + 11 + 12 + 13 + 14 + 15 + 16 + 17 + 18 + 22 + 23 + 24 + 25 + 26 + 27 графа 03</t>
  </si>
  <si>
    <t>Раздел 2.6.1 строка 16 графа 13 &gt;= Раздел 2.6.1 строка 17 графа 13</t>
  </si>
  <si>
    <t>Раздел 2.6.1 строка 16 графа 14 &gt;= Раздел 2.6.1 строка 17 графа 14</t>
  </si>
  <si>
    <t>Раздел 2.6.1 строка 16 графа 15 &gt;= Раздел 2.6.1 строка 17 графа 15</t>
  </si>
  <si>
    <t>Раздел 2.6.1 строка 16 графа 16 &gt;= Раздел 2.6.1 строка 17 графа 16</t>
  </si>
  <si>
    <t>Раздел 2.6.1 строка 16 графа 17 &gt;= Раздел 2.6.1 строка 17 графа 17</t>
  </si>
  <si>
    <t>Раздел 2.6.1 строка 16 графа 18 &gt;= Раздел 2.6.1 строка 17 графа 18</t>
  </si>
  <si>
    <t>Раздел 2.6.1 строка 16 графа 19 &gt;= Раздел 2.6.1 строка 17 графа 19</t>
  </si>
  <si>
    <t>Раздел 2.6.1 строка 16 графа 20 &gt;= Раздел 2.6.1 строка 17 графа 20</t>
  </si>
  <si>
    <t>Раздел 2.6.1 строка 16 графа 21 &gt;= Раздел 2.6.1 строка 17 графа 21</t>
  </si>
  <si>
    <t>Раздел 2.6.1 строка 16 графа 22 &gt;= Раздел 2.6.1 строка 17 графа 22</t>
  </si>
  <si>
    <t>Раздел 2.6.1 строка 16 графа 23 &gt;= Раздел 2.6.1 строка 17 графа 23</t>
  </si>
  <si>
    <t>Раздел 2.6.1 строка 16 графа 24 &gt;= Раздел 2.6.1 строка 17 графа 24</t>
  </si>
  <si>
    <t>Раздел 2.6.1 строка 16 графа 03 &gt;= Раздел 2.6.1 строка 19 графа 03</t>
  </si>
  <si>
    <t>Раздел 2.6.1 строка 16 графа 04 &gt;= Раздел 2.6.1 строка 19 графа 04</t>
  </si>
  <si>
    <t>Раздел 2.6.1 строка 16 графа 05 &gt;= Раздел 2.6.1 строка 19 графа 05</t>
  </si>
  <si>
    <t>Раздел 2.6.1 строка 16 графа 06 &gt;= Раздел 2.6.1 строка 19 графа 06</t>
  </si>
  <si>
    <t>Раздел 2.6.1 строка 16 графа 11 &gt;= Раздел 2.6.1 строка 19 графа 11</t>
  </si>
  <si>
    <t>Раздел 2.6.1 строка 16 графа 12 &gt;= Раздел 2.6.1 строка 19 графа 12</t>
  </si>
  <si>
    <t>Раздел 2.6.1 строка 16 графа 13 &gt;= Раздел 2.6.1 строка 19 графа 13</t>
  </si>
  <si>
    <t>Раздел 2.6.1 строка 16 графа 14 &gt;= Раздел 2.6.1 строка 19 графа 14</t>
  </si>
  <si>
    <t>Раздел 2.6.1 строка 16 графа 15 &gt;= Раздел 2.6.1 строка 19 графа 15</t>
  </si>
  <si>
    <t>Раздел 2.6.1 строка 16 графа 16 &gt;= Раздел 2.6.1 строка 19 графа 16</t>
  </si>
  <si>
    <t>Раздел 2.6.1 строка 16 графа 17 &gt;= Раздел 2.6.1 строка 19 графа 17</t>
  </si>
  <si>
    <t>Раздел 2.6.1 строка 16 графа 18 &gt;= Раздел 2.6.1 строка 19 графа 18</t>
  </si>
  <si>
    <t>Раздел 2.6.1 строка 16 графа 19 &gt;= Раздел 2.6.1 строка 19 графа 19</t>
  </si>
  <si>
    <t>Раздел 2.6.1 строка 16 графа 20 &gt;= Раздел 2.6.1 строка 19 графа 20</t>
  </si>
  <si>
    <t>Раздел 2.6.1 строка 16 графа 21 &gt;= Раздел 2.6.1 строка 19 графа 21</t>
  </si>
  <si>
    <t>Раздел 2.6.1 строка 16 графа 22 &gt;= Раздел 2.6.1 строка 19 графа 22</t>
  </si>
  <si>
    <t>Раздел 2.6.1 строка 16 графа 23 &gt;= Раздел 2.6.1 строка 19 графа 23</t>
  </si>
  <si>
    <t>Раздел 2.6.1 строка 16 графа 24 &gt;= Раздел 2.6.1 строка 19 графа 24</t>
  </si>
  <si>
    <t>Раздел 2.6.1 строка 17 графа 03 &gt;= Раздел 2.6.1 строка 18 графа 03</t>
  </si>
  <si>
    <t>Раздел 2.6.1 строка 17 графа 04 &gt;= Раздел 2.6.1 строка 18 графа 04</t>
  </si>
  <si>
    <t>Раздел 2.6.1 строка 17 графа 05 &gt;= Раздел 2.6.1 строка 18 графа 05</t>
  </si>
  <si>
    <t>Раздел 2.6.1 строка 17 графа 06 &gt;= Раздел 2.6.1 строка 18 графа 06</t>
  </si>
  <si>
    <t>Раздел 2.6.1 строка 17 графа 07 &gt;= Раздел 2.6.1 строка 18 графа 07</t>
  </si>
  <si>
    <t>Раздел 2.6.1 строка 17 графа 08 &gt;= Раздел 2.6.1 строка 18 графа 08</t>
  </si>
  <si>
    <t>Раздел 2.6.1 строка 17 графа 09 &gt;= Раздел 2.6.1 строка 18 графа 09</t>
  </si>
  <si>
    <t>Раздел 2.6.1 строка 17 графа 10 &gt;= Раздел 2.6.1 строка 18 графа 10</t>
  </si>
  <si>
    <t>Раздел 2.6.1 строка 17 графа 11 &gt;= Раздел 2.6.1 строка 18 графа 11</t>
  </si>
  <si>
    <t>Раздел 2.6.1 строка 17 графа 12 &gt;= Раздел 2.6.1 строка 18 графа 12</t>
  </si>
  <si>
    <t>Раздел 2.6.1 строка 17 графа 13 &gt;= Раздел 2.6.1 строка 18 графа 13</t>
  </si>
  <si>
    <t>Раздел 2.6.1 строка 17 графа 14 &gt;= Раздел 2.6.1 строка 18 графа 14</t>
  </si>
  <si>
    <t>Раздел 2.6.1 строка 17 графа 15 &gt;= Раздел 2.6.1 строка 18 графа 15</t>
  </si>
  <si>
    <t>Раздел 2.6.1 строка 17 графа 16 &gt;= Раздел 2.6.1 строка 18 графа 16</t>
  </si>
  <si>
    <t>Раздел 2.6.1 строка 17 графа 17 &gt;= Раздел 2.6.1 строка 18 графа 17</t>
  </si>
  <si>
    <t>Раздел 2.6.1 строка 17 графа 18 &gt;= Раздел 2.6.1 строка 18 графа 18</t>
  </si>
  <si>
    <t>Раздел 2.6.1 строка 17 графа 19 &gt;= Раздел 2.6.1 строка 18 графа 19</t>
  </si>
  <si>
    <t>Раздел 2.6.1 строка 17 графа 20 &gt;= Раздел 2.6.1 строка 18 графа 20</t>
  </si>
  <si>
    <t>Раздел 2.6.1 строка 17 графа 21 &gt;= Раздел 2.6.1 строка 18 графа 21</t>
  </si>
  <si>
    <t>Раздел 2.6.1 строка 17 графа 22 &gt;= Раздел 2.6.1 строка 18 графа 22</t>
  </si>
  <si>
    <t>Раздел 2.6.1 строка 17 графа 23 &gt;= Раздел 2.6.1 строка 18 графа 23</t>
  </si>
  <si>
    <t>Раздел 2.6.1 строка 17 графа 24 &gt;= Раздел 2.6.1 строка 18 графа 24</t>
  </si>
  <si>
    <t>Раздел 2.6.1 строка 19 графа 03 &gt;= Раздел 2.6.1 строка 20 графа 03</t>
  </si>
  <si>
    <t>Раздел 2.6.1 строка 19 графа 04 &gt;= Раздел 2.6.1 строка 20 графа 04</t>
  </si>
  <si>
    <t>Раздел 2.6.1 строка 19 графа 05 &gt;= Раздел 2.6.1 строка 20 графа 05</t>
  </si>
  <si>
    <t>Раздел 2.6.1 строка 19 графа 06 &gt;= Раздел 2.6.1 строка 20 графа 06</t>
  </si>
  <si>
    <t>Раздел 2.6.1 строка 19 графа 07 &gt;= Раздел 2.6.1 строка 20 графа 07</t>
  </si>
  <si>
    <t>Раздел 2.6.1 строка 19 графа 08 &gt;= Раздел 2.6.1 строка 20 графа 08</t>
  </si>
  <si>
    <t>Раздел 2.6.1 строка 19 графа 09 &gt;= Раздел 2.6.1 строка 20 графа 09</t>
  </si>
  <si>
    <t>Раздел 2.6.1 строка 19 графа 10 &gt;= Раздел 2.6.1 строка 20 графа 10</t>
  </si>
  <si>
    <t>Раздел 2.1.3.3 строка 11 графа 09 &gt;= Раздел 2.1.3.3 строка 19 графа 09</t>
  </si>
  <si>
    <t>Раздел 2.1.3.3 строка 11 графа 10 &gt;= Раздел 2.1.3.3 строка 19 графа 10</t>
  </si>
  <si>
    <t>Раздел 2.1.3.3 строка 11 графа 11 &gt;= Раздел 2.1.3.3 строка 19 графа 11</t>
  </si>
  <si>
    <t>Раздел 2.1.3.3 строка 11 графа 12 &gt;= Раздел 2.1.3.3 строка 19 графа 12</t>
  </si>
  <si>
    <t>Раздел 2.1.3.3 строка 11 графа 13 &gt;= Раздел 2.1.3.3 строка 19 графа 13</t>
  </si>
  <si>
    <t>Раздел 2.1.3.3 строка 11 графа 14 &gt;= Раздел 2.1.3.3 строка 19 графа 14</t>
  </si>
  <si>
    <t>Раздел 2.1.3.3 строка 11 графа 15 &gt;= Раздел 2.1.3.3 строка 19 графа 15</t>
  </si>
  <si>
    <t>Раздел 2.1.3.3 строка 11 графа 16 &gt;= Раздел 2.1.3.3 строка 19 графа 16</t>
  </si>
  <si>
    <t>Раздел 2.1.3.3 строка 11 графа 17 &gt;= Раздел 2.1.3.3 строка 19 графа 17</t>
  </si>
  <si>
    <t>Раздел 2.1.3.3 строка 10 графа 03 &gt;= Раздел 2.1.3.3 сумма строк 14 + 15 + 16 + 17 графа 03</t>
  </si>
  <si>
    <t>Раздел 2.1.3.3 строка 10 графа 04 &gt;= Раздел 2.1.3.3 сумма строк 14 + 15 + 16 + 17 графа 04</t>
  </si>
  <si>
    <t>Раздел 2.1.3.3 строка 10 графа 05 &gt;= Раздел 2.1.3.3 сумма строк 14 + 15 + 16 + 17 графа 05</t>
  </si>
  <si>
    <t>Раздел 2.1.3.3 строка 10 графа 06 &gt;= Раздел 2.1.3.3 сумма строк 14 + 15 + 16 + 17 графа 06</t>
  </si>
  <si>
    <t>Раздел 2.1.3.3 строка 10 графа 07 &gt;= Раздел 2.1.3.3 сумма строк 14 + 15 + 16 + 17 графа 07</t>
  </si>
  <si>
    <t>Раздел 2.1.3.3 строка 10 графа 08 &gt;= Раздел 2.1.3.3 сумма строк 14 + 15 + 16 + 17 графа 08</t>
  </si>
  <si>
    <t>Раздел 2.1.3.3 строка 10 графа 09 &gt;= Раздел 2.1.3.3 сумма строк 14 + 15 + 16 + 17 графа 09</t>
  </si>
  <si>
    <t>Раздел 2.1.3.3 строка 10 графа 10 &gt;= Раздел 2.1.3.3 сумма строк 14 + 15 + 16 + 17 графа 10</t>
  </si>
  <si>
    <t>Раздел 2.1.3.3 строка 10 графа 11 &gt;= Раздел 2.1.3.3 сумма строк 14 + 15 + 16 + 17 графа 11</t>
  </si>
  <si>
    <t>Раздел 3.5 строка 07 графа 06 &gt;= Раздел 3.5 строка 07 графа 07</t>
  </si>
  <si>
    <t>Раздел 3.5 строка 08 графа 06 &gt;= Раздел 3.5 строка 08 графа 07</t>
  </si>
  <si>
    <t>Раздел 3.5 строка 09 графа 06 &gt;= Раздел 3.5 строка 09 графа 07</t>
  </si>
  <si>
    <t>Раздел 3.2 строка 20 графа 03 = Раздел 3.2 строка 20 сумма граф 04 + 05 + 06 + 07 + 08 + 09</t>
  </si>
  <si>
    <t>Раздел 3.2 строка 21 графа 03 = Раздел 3.2 строка 21 сумма граф 04 + 05 + 06 + 07 + 08 + 09</t>
  </si>
  <si>
    <t>Раздел 2.1.3.3 строка 10 графа 15 &gt;= Раздел 2.1.3.3 сумма строк 14 + 15 + 16 + 17 графа 15</t>
  </si>
  <si>
    <t>Раздел 2.1.3.3 строка 10 графа 16 &gt;= Раздел 2.1.3.3 сумма строк 14 + 15 + 16 + 17 графа 16</t>
  </si>
  <si>
    <t>Раздел 2.1.3.3 строка 10 графа 17 &gt;= Раздел 2.1.3.3 сумма строк 14 + 15 + 16 + 17 графа 17</t>
  </si>
  <si>
    <t>Раздел 2.1.3.3 строка 13 графа 03 &gt;= Раздел 2.1.3.3 сумма строк 14 + 15 графа 03</t>
  </si>
  <si>
    <t>Раздел 2.1.3.3 строка 13 графа 04 &gt;= Раздел 2.1.3.3 сумма строк 14 + 15 графа 04</t>
  </si>
  <si>
    <t>Раздел 2.1.3.3 строка 13 графа 05 &gt;= Раздел 2.1.3.3 сумма строк 14 + 15 графа 05</t>
  </si>
  <si>
    <t>Раздел 2.1.3.3 строка 13 графа 06 &gt;= Раздел 2.1.3.3 сумма строк 14 + 15 графа 06</t>
  </si>
  <si>
    <t>Раздел 2.1.3.3 строка 13 графа 07 &gt;= Раздел 2.1.3.3 сумма строк 14 + 15 графа 07</t>
  </si>
  <si>
    <t>Раздел 2.1.3.3 строка 13 графа 08 &gt;= Раздел 2.1.3.3 сумма строк 14 + 15 графа 08</t>
  </si>
  <si>
    <t>Раздел 2.1.3.3 строка 13 графа 09 &gt;= Раздел 2.1.3.3 сумма строк 14 + 15 графа 09</t>
  </si>
  <si>
    <t>Раздел 3.2 строка 33 графа 03 = Раздел 3.2 строка 33 сумма граф 04 + 05 + 06 + 07 + 08 + 09</t>
  </si>
  <si>
    <t>Раздел 3.2 строка 34 графа 03 = Раздел 3.2 строка 34 сумма граф 04 + 05 + 06 + 07 + 08 + 09</t>
  </si>
  <si>
    <t>Раздел 3.2 строка 35 графа 03 = Раздел 3.2 строка 35 сумма граф 04 + 05 + 06 + 07 + 08 + 09</t>
  </si>
  <si>
    <t>Раздел 3.2 строка 38 графа 03 = Раздел 3.2 строка 38 сумма граф 04 + 05 + 06 + 07 + 08 + 09</t>
  </si>
  <si>
    <t>Раздел 3.2 строка 39 графа 03 = Раздел 3.2 строка 39 сумма граф 04 + 05 + 06 + 07 + 08 + 09</t>
  </si>
  <si>
    <t>Раздел 3.2 строка 01 графа 10 = Раздел 3.2 строка 01 сумма граф 11 + 12 + 13 + 14 + 15 + 16</t>
  </si>
  <si>
    <t>Раздел 3.2 строка 02 графа 10 = Раздел 3.2 строка 02 сумма граф 11 + 12 + 13 + 14 + 15 + 16</t>
  </si>
  <si>
    <t>Раздел 3.2 строка 03 графа 10 = Раздел 3.2 строка 03 сумма граф 11 + 12 + 13 + 14 + 15 + 16</t>
  </si>
  <si>
    <t>Раздел 3.2 строка 04 графа 10 = Раздел 3.2 строка 04 сумма граф 11 + 12 + 13 + 14 + 15 + 16</t>
  </si>
  <si>
    <t>Раздел 3.2 строка 05 графа 10 = Раздел 3.2 строка 05 сумма граф 11 + 12 + 13 + 14 + 15 + 16</t>
  </si>
  <si>
    <t>Раздел 3.2 строка 06 графа 10 = Раздел 3.2 строка 06 сумма граф 11 + 12 + 13 + 14 + 15 + 16</t>
  </si>
  <si>
    <t>Раздел 3.2 строка 07 графа 10 = Раздел 3.2 строка 07 сумма граф 11 + 12 + 13 + 14 + 15 + 16</t>
  </si>
  <si>
    <t>Раздел 3.2 строка 08 графа 10 = Раздел 3.2 строка 08 сумма граф 11 + 12 + 13 + 14 + 15 + 16</t>
  </si>
  <si>
    <t>Раздел 3.2 строка 09 графа 10 = Раздел 3.2 строка 09 сумма граф 11 + 12 + 13 + 14 + 15 + 16</t>
  </si>
  <si>
    <t>Раздел 3.2 строка 10 графа 10 = Раздел 3.2 строка 10 сумма граф 11 + 12 + 13 + 14 + 15 + 16</t>
  </si>
  <si>
    <t>Раздел 3.2 строка 11 графа 10 = Раздел 3.2 строка 11 сумма граф 11 + 12 + 13 + 14 + 15 + 16</t>
  </si>
  <si>
    <t>Раздел 3.2 строка 12 графа 10 = Раздел 3.2 строка 12 сумма граф 11 + 12 + 13 + 14 + 15 + 16</t>
  </si>
  <si>
    <t>Раздел 3.2 строка 13 графа 10 = Раздел 3.2 строка 13 сумма граф 11 + 12 + 13 + 14 + 15 + 16</t>
  </si>
  <si>
    <t>Раздел 3.2 строка 14 графа 10 = Раздел 3.2 строка 14 сумма граф 11 + 12 + 13 + 14 + 15 + 16</t>
  </si>
  <si>
    <t>Раздел 3.2 строка 15 графа 10 = Раздел 3.2 строка 15 сумма граф 11 + 12 + 13 + 14 + 15 + 16</t>
  </si>
  <si>
    <t>Раздел 3.2 строка 16 графа 10 = Раздел 3.2 строка 16 сумма граф 11 + 12 + 13 + 14 + 15 + 16</t>
  </si>
  <si>
    <t>Раздел 3.2 строка 17 графа 10 = Раздел 3.2 строка 17 сумма граф 11 + 12 + 13 + 14 + 15 + 16</t>
  </si>
  <si>
    <t>Раздел 3.2 строка 18 графа 10 = Раздел 3.2 строка 18 сумма граф 11 + 12 + 13 + 14 + 15 + 16</t>
  </si>
  <si>
    <t>Раздел 3.2 строка 19 графа 10 = Раздел 3.2 строка 19 сумма граф 11 + 12 + 13 + 14 + 15 + 16</t>
  </si>
  <si>
    <t>Раздел 2.8.3 строка 02 графа 03 &gt;= Раздел 2.8.3 строка 02 графа 11</t>
  </si>
  <si>
    <t>Раздел 2.8.3 строка 03 графа 03 &gt;= Раздел 2.8.3 строка 03 графа 11</t>
  </si>
  <si>
    <t>Раздел 2.8.3 строка 04 графа 03 &gt;= Раздел 2.8.3 строка 04 графа 11</t>
  </si>
  <si>
    <t>Раздел 2.8.3 строка 05 графа 03 &gt;= Раздел 2.8.3 строка 05 графа 11</t>
  </si>
  <si>
    <t>Раздел 2.8.3 строка 06 графа 03 &gt;= Раздел 2.8.3 строка 06 графа 11</t>
  </si>
  <si>
    <t>Раздел 2.8.3 строка 07 графа 03 &gt;= Раздел 2.8.3 строка 07 графа 11</t>
  </si>
  <si>
    <t>Раздел 2.8.3 строка 08 графа 03 &gt;= Раздел 2.8.3 строка 08 графа 11</t>
  </si>
  <si>
    <t>Раздел 2.8.3 строка 09 графа 03 &gt;= Раздел 2.8.3 строка 09 графа 11</t>
  </si>
  <si>
    <t>Раздел 3.5 строка 02 графа 21 &gt;= Раздел 3.5 сумма строк 03 + 04 + 05 графа 21</t>
  </si>
  <si>
    <t>Раздел 3.5 строка 02 графа 22 &gt;= Раздел 3.5 сумма строк 03 + 04 + 05 графа 22</t>
  </si>
  <si>
    <t>Раздел 3.5 строка 02 графа 23 &gt;= Раздел 3.5 сумма строк 03 + 04 + 05 графа 23</t>
  </si>
  <si>
    <t>Раздел 3.5 строка 28 графа 03 = Раздел 3.5 строка 28 сумма граф 04 + 06 + 08 + 10 + 12 + 14 + 16 + 18 + 20 + 22</t>
  </si>
  <si>
    <t>Раздел 3.5 строка 29 графа 03 = Раздел 3.5 строка 29 сумма граф 04 + 06 + 08 + 10 + 12 + 14 + 16 + 18 + 20 + 22</t>
  </si>
  <si>
    <t>Раздел 3.5 строка 30 графа 03 = Раздел 3.5 строка 30 сумма граф 04 + 06 + 08 + 10 + 12 + 14 + 16 + 18 + 20 + 22</t>
  </si>
  <si>
    <t>Раздел 3.5 строка 31 графа 03 = Раздел 3.5 строка 31 сумма граф 04 + 06 + 08 + 10 + 12 + 14 + 16 + 18 + 20 + 22</t>
  </si>
  <si>
    <t>Раздел 3.5 строка 32 графа 03 = Раздел 3.5 строка 32 сумма граф 04 + 06 + 08 + 10 + 12 + 14 + 16 + 18 + 20 + 22</t>
  </si>
  <si>
    <t>Раздел 3.5 строка 33 графа 03 = Раздел 3.5 строка 33 сумма граф 04 + 06 + 08 + 10 + 12 + 14 + 16 + 18 + 20 + 22</t>
  </si>
  <si>
    <t>Раздел 3.5 строка 34 графа 03 = Раздел 3.5 строка 34 сумма граф 04 + 06 + 08 + 10 + 12 + 14 + 16 + 18 + 20 + 22</t>
  </si>
  <si>
    <t>Раздел 2.6.3 строка 10 графа 20 &gt;= Раздел 2.6.3 строка 13 графа 20</t>
  </si>
  <si>
    <t>Раздел 2.6.3 строка 10 графа 21 &gt;= Раздел 2.6.3 строка 13 графа 21</t>
  </si>
  <si>
    <t>Раздел 2.6.3 строка 10 графа 22 &gt;= Раздел 2.6.3 строка 13 графа 22</t>
  </si>
  <si>
    <t>Раздел 2.6.3 строка 10 графа 23 &gt;= Раздел 2.6.3 строка 13 графа 23</t>
  </si>
  <si>
    <t>Раздел 2.6.3 строка 10 графа 24 &gt;= Раздел 2.6.3 строка 13 графа 24</t>
  </si>
  <si>
    <t>Раздел 2.6.3 строка 10 графа 03 &gt;= Раздел 2.6.3 строка 14 графа 03</t>
  </si>
  <si>
    <t>Раздел 2.6.3 строка 10 графа 04 &gt;= Раздел 2.6.3 строка 14 графа 04</t>
  </si>
  <si>
    <t>Раздел 2.6.3 строка 10 графа 05 &gt;= Раздел 2.6.3 строка 14 графа 05</t>
  </si>
  <si>
    <t>Раздел 2.6.3 строка 10 графа 06 &gt;= Раздел 2.6.3 строка 14 графа 06</t>
  </si>
  <si>
    <t>Раздел 2.6.3 строка 10 графа 07 &gt;= Раздел 2.6.3 строка 14 графа 07</t>
  </si>
  <si>
    <t>Раздел 2.6.3 строка 10 графа 08 &gt;= Раздел 2.6.3 строка 14 графа 08</t>
  </si>
  <si>
    <t>Раздел 2.6.3 строка 10 графа 09 &gt;= Раздел 2.6.3 строка 14 графа 09</t>
  </si>
  <si>
    <t>Раздел 2.6.3 строка 10 графа 10 &gt;= Раздел 2.6.3 строка 14 графа 10</t>
  </si>
  <si>
    <t>Раздел 2.6.3 строка 10 графа 11 &gt;= Раздел 2.6.3 строка 14 графа 11</t>
  </si>
  <si>
    <t>Раздел 2.6.3 строка 10 графа 12 &gt;= Раздел 2.6.3 строка 14 графа 12</t>
  </si>
  <si>
    <t>Раздел 2.6.3 строка 10 графа 13 &gt;= Раздел 2.6.3 строка 14 графа 13</t>
  </si>
  <si>
    <t>Раздел 2.6.3 строка 10 графа 14 &gt;= Раздел 2.6.3 строка 14 графа 14</t>
  </si>
  <si>
    <t>Раздел 2.6.3 строка 10 графа 15 &gt;= Раздел 2.6.3 строка 14 графа 15</t>
  </si>
  <si>
    <t>Раздел 2.6.3 строка 10 графа 16 &gt;= Раздел 2.6.3 строка 14 графа 16</t>
  </si>
  <si>
    <t>Раздел 2.6.3 строка 10 графа 17 &gt;= Раздел 2.6.3 строка 14 графа 17</t>
  </si>
  <si>
    <t>Раздел 2.6.3 строка 10 графа 18 &gt;= Раздел 2.6.3 строка 14 графа 18</t>
  </si>
  <si>
    <t>Раздел 2.6.3 строка 10 графа 19 &gt;= Раздел 2.6.3 строка 14 графа 19</t>
  </si>
  <si>
    <t>Раздел 2.6.3 строка 10 графа 20 &gt;= Раздел 2.6.3 строка 14 графа 20</t>
  </si>
  <si>
    <t>Раздел 2.6.3 строка 10 графа 21 &gt;= Раздел 2.6.3 строка 14 графа 21</t>
  </si>
  <si>
    <t>Раздел 2.6.3 строка 10 графа 22 &gt;= Раздел 2.6.3 строка 14 графа 22</t>
  </si>
  <si>
    <t>Раздел 2.6.3 строка 10 графа 23 &gt;= Раздел 2.6.3 строка 14 графа 23</t>
  </si>
  <si>
    <t>Раздел 2.6.3 строка 10 графа 24 &gt;= Раздел 2.6.3 строка 14 графа 24</t>
  </si>
  <si>
    <t>Раздел 2.6.3 строка 10 графа 03 &gt;= Раздел 2.6.3 строка 15 графа 03</t>
  </si>
  <si>
    <t>Раздел 2.6.3 строка 10 графа 04 &gt;= Раздел 2.6.3 строка 15 графа 04</t>
  </si>
  <si>
    <t>Раздел 2.6.3 строка 10 графа 05 &gt;= Раздел 2.6.3 строка 15 графа 05</t>
  </si>
  <si>
    <t>Раздел 2.6.3 строка 10 графа 06 &gt;= Раздел 2.6.3 строка 15 графа 06</t>
  </si>
  <si>
    <t>Раздел 2.6.3 строка 10 графа 07 &gt;= Раздел 2.6.3 строка 15 графа 07</t>
  </si>
  <si>
    <t>Раздел 2.6.3 строка 10 графа 08 &gt;= Раздел 2.6.3 строка 15 графа 08</t>
  </si>
  <si>
    <t>Раздел 2.2.1 строка 02 графа 03 &gt;= Раздел 2.2.1 строка 02 сумма граф 17 + 18</t>
  </si>
  <si>
    <t>Раздел 2.2.1 строка 03 графа 03 &gt;= Раздел 2.2.1 строка 03 сумма граф 17 + 18</t>
  </si>
  <si>
    <t>Раздел 2.2.1 строка 04 графа 03 &gt;= Раздел 2.2.1 строка 04 сумма граф 17 + 18</t>
  </si>
  <si>
    <t>Раздел 2.2.1 строка 05 графа 03 &gt;= Раздел 2.2.1 строка 05 сумма граф 17 + 18</t>
  </si>
  <si>
    <t>Раздел 3.5 строка 41 графа 20 &gt;= Раздел 3.5 сумма строк 42 + 43 + 44 графа 20</t>
  </si>
  <si>
    <t>Раздел 3.5 строка 41 графа 21 &gt;= Раздел 3.5 сумма строк 42 + 43 + 44 графа 21</t>
  </si>
  <si>
    <t>Раздел 3.5 строка 41 графа 22 &gt;= Раздел 3.5 сумма строк 42 + 43 + 44 графа 22</t>
  </si>
  <si>
    <t>Раздел 3.5 строка 41 графа 23 &gt;= Раздел 3.5 сумма строк 42 + 43 + 44 графа 23</t>
  </si>
  <si>
    <t>Раздел 3.5 строка 06 графа 03 &gt;= Раздел 3.5 строка 45 графа 03</t>
  </si>
  <si>
    <t>Раздел 3.5 строка 06 графа 04 &gt;= Раздел 3.5 строка 45 графа 04</t>
  </si>
  <si>
    <t>Раздел 3.5 строка 06 графа 05 &gt;= Раздел 3.5 строка 45 графа 05</t>
  </si>
  <si>
    <t>Раздел 3.5 строка 18 графа 18 &gt;= Раздел 3.5 сумма строк 19 + 20 + 21 графа 18</t>
  </si>
  <si>
    <t>Раздел 3.5 строка 18 графа 19 &gt;= Раздел 3.5 сумма строк 19 + 20 + 21 графа 19</t>
  </si>
  <si>
    <t>Раздел 3.5 строка 18 графа 20 &gt;= Раздел 3.5 сумма строк 19 + 20 + 21 графа 20</t>
  </si>
  <si>
    <t>Раздел 3.5 строка 18 графа 21 &gt;= Раздел 3.5 сумма строк 19 + 20 + 21 графа 21</t>
  </si>
  <si>
    <t>Раздел 3.5 строка 31 графа 08 &gt;= Раздел 3.5 строка 31 графа 09</t>
  </si>
  <si>
    <t>Раздел 3.5 строка 32 графа 08 &gt;= Раздел 3.5 строка 32 графа 09</t>
  </si>
  <si>
    <t>Раздел 3.5 строка 18 графа 23 &gt;= Раздел 3.5 сумма строк 19 + 20 + 21 графа 23</t>
  </si>
  <si>
    <t>Раздел 3.5 строка 06 графа 15 &gt;= Раздел 3.5 строка 45 графа 15</t>
  </si>
  <si>
    <t>Раздел 3.5 строка 06 графа 16 &gt;= Раздел 3.5 строка 45 графа 16</t>
  </si>
  <si>
    <t>Раздел 3.5 строка 06 графа 17 &gt;= Раздел 3.5 строка 45 графа 17</t>
  </si>
  <si>
    <t>Раздел 3.5 строка 06 графа 18 &gt;= Раздел 3.5 строка 45 графа 18</t>
  </si>
  <si>
    <t>Раздел 3.5 строка 06 графа 19 &gt;= Раздел 3.5 строка 45 графа 19</t>
  </si>
  <si>
    <t>Раздел 3.5 строка 06 графа 20 &gt;= Раздел 3.5 строка 45 графа 20</t>
  </si>
  <si>
    <t>Раздел 3.5 строка 06 графа 21 &gt;= Раздел 3.5 строка 45 графа 21</t>
  </si>
  <si>
    <t>Раздел 3.5 строка 06 графа 22 &gt;= Раздел 3.5 строка 45 графа 22</t>
  </si>
  <si>
    <t>Раздел 3.5 строка 06 графа 23 &gt;= Раздел 3.5 строка 45 графа 23</t>
  </si>
  <si>
    <t>Раздел 3.5 строка 06 графа 03 &gt;= Раздел 3.5 строка 47 графа 03</t>
  </si>
  <si>
    <t>Раздел 3.5 строка 06 графа 04 &gt;= Раздел 3.5 строка 47 графа 04</t>
  </si>
  <si>
    <t>Раздел 3.5 строка 06 графа 05 &gt;= Раздел 3.5 строка 47 графа 05</t>
  </si>
  <si>
    <t>Раздел 3.5 строка 06 графа 06 &gt;= Раздел 3.5 строка 47 графа 06</t>
  </si>
  <si>
    <t>Раздел 3.5 строка 06 графа 07 &gt;= Раздел 3.5 строка 47 графа 07</t>
  </si>
  <si>
    <t>Раздел 3.5 строка 06 графа 08 &gt;= Раздел 3.5 строка 47 графа 08</t>
  </si>
  <si>
    <t>Раздел 3.5 строка 06 графа 09 &gt;= Раздел 3.5 строка 47 графа 09</t>
  </si>
  <si>
    <t>Раздел 3.5 строка 06 графа 10 &gt;= Раздел 3.5 строка 47 графа 10</t>
  </si>
  <si>
    <t>Раздел 3.5 строка 06 графа 11 &gt;= Раздел 3.5 строка 47 графа 11</t>
  </si>
  <si>
    <t>Раздел 3.5 строка 06 графа 12 &gt;= Раздел 3.5 строка 47 графа 12</t>
  </si>
  <si>
    <t>Раздел 3.5 строка 06 графа 13 &gt;= Раздел 3.5 строка 47 графа 13</t>
  </si>
  <si>
    <t>Раздел 2.10.1 строка 02 графа 08 &gt;= Раздел 2.10.1 строка 16 графа 08</t>
  </si>
  <si>
    <t>Раздел 2.6.4 строка 18 графа 12 &gt;= Раздел 2.6.4 строка 18 графа 16</t>
  </si>
  <si>
    <t>Раздел 2.6.4 строка 19 графа 12 &gt;= Раздел 2.6.4 строка 19 графа 16</t>
  </si>
  <si>
    <t>Раздел 2.6.4 строка 20 графа 12 &gt;= Раздел 2.6.4 строка 20 графа 16</t>
  </si>
  <si>
    <t>Раздел 2.6.4 строка 21 графа 12 &gt;= Раздел 2.6.4 строка 21 графа 16</t>
  </si>
  <si>
    <t>Раздел 2.6.4 строка 22 графа 12 &gt;= Раздел 2.6.4 строка 22 графа 16</t>
  </si>
  <si>
    <t>Раздел 2.6.4 строка 01 графа 12 &gt;= Раздел 2.6.4 строка 01 графа 17</t>
  </si>
  <si>
    <t>Раздел 2.6.4 строка 02 графа 12 &gt;= Раздел 2.6.4 строка 02 графа 17</t>
  </si>
  <si>
    <t>Раздел 2.6.4 строка 03 графа 12 &gt;= Раздел 2.6.4 строка 03 графа 17</t>
  </si>
  <si>
    <t>Раздел 2.6.4 строка 04 графа 12 &gt;= Раздел 2.6.4 строка 04 графа 17</t>
  </si>
  <si>
    <t>Раздел 2.6.4 строка 05 графа 12 &gt;= Раздел 2.6.4 строка 05 графа 17</t>
  </si>
  <si>
    <t>Раздел 2.6.4 строка 06 графа 12 &gt;= Раздел 2.6.4 строка 06 графа 17</t>
  </si>
  <si>
    <t>Раздел 2.6.4 строка 07 графа 12 &gt;= Раздел 2.6.4 строка 07 графа 17</t>
  </si>
  <si>
    <t>Раздел 2.6.4 строка 08 графа 12 &gt;= Раздел 2.6.4 строка 08 графа 17</t>
  </si>
  <si>
    <t>Раздел 2.6.4 строка 09 графа 12 &gt;= Раздел 2.6.4 строка 09 графа 17</t>
  </si>
  <si>
    <t>Раздел 2.6.4 строка 10 графа 12 &gt;= Раздел 2.6.4 строка 10 графа 17</t>
  </si>
  <si>
    <t>Раздел 2.6.4 строка 11 графа 12 &gt;= Раздел 2.6.4 строка 11 графа 17</t>
  </si>
  <si>
    <t>Раздел 2.6.4 строка 12 графа 12 &gt;= Раздел 2.6.4 строка 12 графа 17</t>
  </si>
  <si>
    <t>Раздел 2.6.1 строка 11 графа 03 &gt;= Раздел 2.6.1 строка 11 графа 08</t>
  </si>
  <si>
    <t>Раздел 2.6.1 строка 12 графа 03 &gt;= Раздел 2.6.1 строка 12 графа 08</t>
  </si>
  <si>
    <t>Раздел 2.6.1 строка 13 графа 03 &gt;= Раздел 2.6.1 строка 13 графа 08</t>
  </si>
  <si>
    <t>Раздел 2.6.1 строка 14 графа 03 &gt;= Раздел 2.6.1 строка 14 графа 08</t>
  </si>
  <si>
    <t>Раздел 2.6.1 строка 15 графа 03 &gt;= Раздел 2.6.1 строка 15 графа 08</t>
  </si>
  <si>
    <t>Раздел 2.6.1 строка 16 графа 03 &gt;= Раздел 2.6.1 строка 16 графа 08</t>
  </si>
  <si>
    <t>Раздел 2.6.1 строка 17 графа 03 &gt;= Раздел 2.6.1 строка 17 графа 08</t>
  </si>
  <si>
    <t>Раздел 2.6.1 строка 18 графа 03 &gt;= Раздел 2.6.1 строка 18 графа 08</t>
  </si>
  <si>
    <t>Раздел 2.6.1 строка 19 графа 03 &gt;= Раздел 2.6.1 строка 19 графа 08</t>
  </si>
  <si>
    <t>Раздел 2.6.1 строка 20 графа 03 &gt;= Раздел 2.6.1 строка 20 графа 08</t>
  </si>
  <si>
    <t>Раздел 2.6.1 строка 21 графа 03 &gt;= Раздел 2.6.1 строка 21 графа 08</t>
  </si>
  <si>
    <t>Раздел 2.6.1 строка 22 графа 03 &gt;= Раздел 2.6.1 строка 22 графа 08</t>
  </si>
  <si>
    <t>Раздел 2.6.4 строка 16 графа 12 &gt;= Раздел 2.6.4 строка 16 графа 17</t>
  </si>
  <si>
    <t>Раздел 2.6.4 строка 17 графа 12 &gt;= Раздел 2.6.4 строка 17 графа 17</t>
  </si>
  <si>
    <t>Раздел 2.6.4 строка 18 графа 12 &gt;= Раздел 2.6.4 строка 18 графа 17</t>
  </si>
  <si>
    <t>Раздел 2.6.4 строка 19 графа 12 &gt;= Раздел 2.6.4 строка 19 графа 17</t>
  </si>
  <si>
    <t>Раздел 2.6.4 строка 20 графа 12 &gt;= Раздел 2.6.4 строка 20 графа 17</t>
  </si>
  <si>
    <t>Раздел 2.6.4 строка 21 графа 12 &gt;= Раздел 2.6.4 строка 21 графа 17</t>
  </si>
  <si>
    <t>Раздел 2.6.4 строка 22 графа 12 &gt;= Раздел 2.6.4 строка 22 графа 17</t>
  </si>
  <si>
    <t>Раздел 2.6.4 строка 01 графа 19 &gt;= Раздел 2.6.4 строка 01 графа 20</t>
  </si>
  <si>
    <t>Раздел 2.6.4 строка 02 графа 19 &gt;= Раздел 2.6.4 строка 02 графа 20</t>
  </si>
  <si>
    <t>Раздел 2.6.4 строка 03 графа 19 &gt;= Раздел 2.6.4 строка 03 графа 20</t>
  </si>
  <si>
    <t>Раздел 2.6.4 строка 04 графа 19 &gt;= Раздел 2.6.4 строка 04 графа 20</t>
  </si>
  <si>
    <t>Раздел 2.6.4 строка 05 графа 19 &gt;= Раздел 2.6.4 строка 05 графа 20</t>
  </si>
  <si>
    <t>Раздел 2.6.4 строка 06 графа 19 &gt;= Раздел 2.6.4 строка 06 графа 20</t>
  </si>
  <si>
    <t>Раздел 2.6.4 строка 07 графа 19 &gt;= Раздел 2.6.4 строка 07 графа 20</t>
  </si>
  <si>
    <t>Раздел 2.6.4 строка 08 графа 19 &gt;= Раздел 2.6.4 строка 08 графа 20</t>
  </si>
  <si>
    <t>Раздел 2.6.4 строка 09 графа 19 &gt;= Раздел 2.6.4 строка 09 графа 20</t>
  </si>
  <si>
    <t>Раздел 2.6.4 строка 10 графа 19 &gt;= Раздел 2.6.4 строка 10 графа 20</t>
  </si>
  <si>
    <t>Раздел 2.6.4 строка 11 графа 19 &gt;= Раздел 2.6.4 строка 11 графа 20</t>
  </si>
  <si>
    <t>Раздел 2.6.4 строка 13 графа 19 &gt;= Раздел 2.6.4 строка 13 графа 20</t>
  </si>
  <si>
    <t>Раздел 2.6.4 строка 14 графа 19 &gt;= Раздел 2.6.4 строка 14 графа 20</t>
  </si>
  <si>
    <t>Раздел 2.6.4 строка 15 графа 19 &gt;= Раздел 2.6.4 строка 15 графа 20</t>
  </si>
  <si>
    <t>Раздел 2.6.4 строка 16 графа 19 &gt;= Раздел 2.6.4 строка 16 графа 20</t>
  </si>
  <si>
    <t>Раздел 2.6.4 строка 17 графа 19 &gt;= Раздел 2.6.4 строка 17 графа 20</t>
  </si>
  <si>
    <t>Раздел 2.6.4 строка 18 графа 19 &gt;= Раздел 2.6.4 строка 18 графа 20</t>
  </si>
  <si>
    <t>Раздел 2.6.4 строка 19 графа 19 &gt;= Раздел 2.6.4 строка 19 графа 20</t>
  </si>
  <si>
    <t>Раздел 2.6.4 строка 20 графа 19 &gt;= Раздел 2.6.4 строка 20 графа 20</t>
  </si>
  <si>
    <t>Раздел 2.6.4 строка 21 графа 19 &gt;= Раздел 2.6.4 строка 21 графа 20</t>
  </si>
  <si>
    <t>Раздел 2.6.4 строка 22 графа 19 &gt;= Раздел 2.6.4 строка 22 графа 20</t>
  </si>
  <si>
    <t>Раздел 2.6.4 строка 01 графа 19 &gt;= Раздел 2.6.4 строка 01 графа 23</t>
  </si>
  <si>
    <t>Раздел 2.6.4 строка 02 графа 19 &gt;= Раздел 2.6.4 строка 02 графа 23</t>
  </si>
  <si>
    <t>Раздел 2.6.4 строка 03 графа 19 &gt;= Раздел 2.6.4 строка 03 графа 23</t>
  </si>
  <si>
    <t>Раздел 2.6.4 строка 04 графа 19 &gt;= Раздел 2.6.4 строка 04 графа 23</t>
  </si>
  <si>
    <t>Раздел 2.6.3 строка 11 графа 03 &gt;= Раздел 2.6.3 строка 11 графа 04</t>
  </si>
  <si>
    <t>Раздел 2.6.3 строка 12 графа 03 &gt;= Раздел 2.6.3 строка 12 графа 04</t>
  </si>
  <si>
    <t>Раздел 2.6.3 строка 13 графа 03 &gt;= Раздел 2.6.3 строка 13 графа 04</t>
  </si>
  <si>
    <t>Раздел 2.6.3 строка 14 графа 03 &gt;= Раздел 2.6.3 строка 14 графа 04</t>
  </si>
  <si>
    <t>Раздел 2.6.3 строка 15 графа 03 &gt;= Раздел 2.6.3 строка 15 графа 04</t>
  </si>
  <si>
    <t>Раздел 2.6.3 строка 16 графа 03 &gt;= Раздел 2.6.3 строка 16 графа 04</t>
  </si>
  <si>
    <t>Раздел 2.6.3 строка 17 графа 03 &gt;= Раздел 2.6.3 строка 17 графа 04</t>
  </si>
  <si>
    <t>Раздел 2.6.3 строка 18 графа 03 &gt;= Раздел 2.6.3 строка 18 графа 04</t>
  </si>
  <si>
    <t>Раздел 2.6.3 строка 19 графа 03 &gt;= Раздел 2.6.3 строка 19 графа 04</t>
  </si>
  <si>
    <t>Раздел 2.6.3 строка 20 графа 03 &gt;= Раздел 2.6.3 строка 20 графа 04</t>
  </si>
  <si>
    <t>Раздел 2.6.3 строка 21 графа 03 &gt;= Раздел 2.6.3 строка 21 графа 04</t>
  </si>
  <si>
    <t>Раздел 2.6.3 строка 22 графа 03 &gt;= Раздел 2.6.3 строка 22 графа 04</t>
  </si>
  <si>
    <t>Раздел 2.6.4 строка 22 графа 19 &gt;= Раздел 2.6.4 строка 22 графа 23</t>
  </si>
  <si>
    <t>Раздел 2.6.4 строка 01 графа 19 &gt;= Раздел 2.6.4 строка 01 графа 24</t>
  </si>
  <si>
    <t>Раздел 2.6.4 строка 02 графа 19 &gt;= Раздел 2.6.4 строка 02 графа 24</t>
  </si>
  <si>
    <t>Раздел 2.6.4 строка 03 графа 19 &gt;= Раздел 2.6.4 строка 03 графа 24</t>
  </si>
  <si>
    <t>Раздел 2.6.4 строка 04 графа 19 &gt;= Раздел 2.6.4 строка 04 графа 24</t>
  </si>
  <si>
    <t>Раздел 2.6.4 строка 05 графа 19 &gt;= Раздел 2.6.4 строка 05 графа 24</t>
  </si>
  <si>
    <t>Раздел 2.6.4 строка 06 графа 19 &gt;= Раздел 2.6.4 строка 06 графа 24</t>
  </si>
  <si>
    <t>Раздел 2.6.4 строка 07 графа 19 &gt;= Раздел 2.6.4 строка 07 графа 24</t>
  </si>
  <si>
    <t>Раздел 2.6.4 строка 08 графа 19 &gt;= Раздел 2.6.4 строка 08 графа 24</t>
  </si>
  <si>
    <t>Раздел 2.6.4 строка 09 графа 19 &gt;= Раздел 2.6.4 строка 09 графа 24</t>
  </si>
  <si>
    <t>Раздел 2.6.4 строка 10 графа 19 &gt;= Раздел 2.6.4 строка 10 графа 24</t>
  </si>
  <si>
    <t>Раздел 2.6.4 строка 11 графа 19 &gt;= Раздел 2.6.4 строка 11 графа 24</t>
  </si>
  <si>
    <t>Раздел 2.6.4 строка 12 графа 19 &gt;= Раздел 2.6.4 строка 12 графа 24</t>
  </si>
  <si>
    <t>Раздел 3.1 строка 01 графа 06 = Раздел 3.1 сумма строк 02 + 06 + 40 + 41 графа 06</t>
  </si>
  <si>
    <t>Раздел 3.1 строка 01 графа 07 = Раздел 3.1 сумма строк 02 + 06 + 40 + 41 графа 07</t>
  </si>
  <si>
    <t>Раздел 3.1 строка 01 графа 08 = Раздел 3.1 сумма строк 02 + 06 + 40 + 41 графа 08</t>
  </si>
  <si>
    <t>Раздел 3.1 строка 01 графа 09 = Раздел 3.1 сумма строк 02 + 06 + 40 + 41 графа 09</t>
  </si>
  <si>
    <t>Раздел 3.1 строка 01 графа 10 = Раздел 3.1 сумма строк 02 + 06 + 40 + 41 графа 10</t>
  </si>
  <si>
    <t>Раздел 3.1 строка 01 графа 11 = Раздел 3.1 сумма строк 02 + 06 + 40 + 41 графа 11</t>
  </si>
  <si>
    <t>Раздел 3.1 строка 01 графа 12 = Раздел 3.1 сумма строк 02 + 06 + 40 + 41 графа 12</t>
  </si>
  <si>
    <t>Раздел 3.1 строка 01 графа 13 = Раздел 3.1 сумма строк 02 + 06 + 40 + 41 графа 13</t>
  </si>
  <si>
    <t>Раздел 3.1 строка 01 графа 14 = Раздел 3.1 сумма строк 02 + 06 + 40 + 41 графа 14</t>
  </si>
  <si>
    <t>Раздел 3.1 строка 01 графа 15 = Раздел 3.1 сумма строк 02 + 06 + 40 + 41 графа 15</t>
  </si>
  <si>
    <t>Раздел 3.1 строка 29 графа 04 &gt;= Раздел 3.1 строка 53 графа 04</t>
  </si>
  <si>
    <t>Раздел 3.1 строка 06 графа 04 = Раздел 3.1 сумма строк 07 + 28 + 29 + 33 + 34 + 35 + 36 + 37 + 38 + 39 графа 04</t>
  </si>
  <si>
    <t>Раздел 3.1 строка 06 графа 05 = Раздел 3.1 сумма строк 07 + 28 + 29 + 33 + 34 + 35 + 36 + 37 + 38 + 39 графа 05</t>
  </si>
  <si>
    <t>Раздел 3.1 строка 06 графа 06 = Раздел 3.1 сумма строк 07 + 28 + 29 + 33 + 34 + 35 + 36 + 37 + 38 + 39 графа 06</t>
  </si>
  <si>
    <t>Раздел 3.1 строка 06 графа 07 = Раздел 3.1 сумма строк 07 + 28 + 29 + 33 + 34 + 35 + 36 + 37 + 38 + 39 графа 07</t>
  </si>
  <si>
    <t>Раздел 3.1 строка 06 графа 08 = Раздел 3.1 сумма строк 07 + 28 + 29 + 33 + 34 + 35 + 36 + 37 + 38 + 39 графа 08</t>
  </si>
  <si>
    <t>Раздел 3.1 строка 06 графа 09 = Раздел 3.1 сумма строк 07 + 28 + 29 + 33 + 34 + 35 + 36 + 37 + 38 + 39 графа 09</t>
  </si>
  <si>
    <t>Раздел 3.1 строка 06 графа 10 = Раздел 3.1 сумма строк 07 + 28 + 29 + 33 + 34 + 35 + 36 + 37 + 38 + 39 графа 10</t>
  </si>
  <si>
    <t>Раздел 3.1 строка 06 графа 11 = Раздел 3.1 сумма строк 07 + 28 + 29 + 33 + 34 + 35 + 36 + 37 + 38 + 39 графа 11</t>
  </si>
  <si>
    <t>Раздел 3.1 строка 06 графа 12 = Раздел 3.1 сумма строк 07 + 28 + 29 + 33 + 34 + 35 + 36 + 37 + 38 + 39 графа 12</t>
  </si>
  <si>
    <t>Раздел 3.1 строка 06 графа 13 = Раздел 3.1 сумма строк 07 + 28 + 29 + 33 + 34 + 35 + 36 + 37 + 38 + 39 графа 13</t>
  </si>
  <si>
    <t>Раздел 3.1 строка 06 графа 14 = Раздел 3.1 сумма строк 07 + 28 + 29 + 33 + 34 + 35 + 36 + 37 + 38 + 39 графа 14</t>
  </si>
  <si>
    <t>Раздел 3.1 строка 06 графа 15 = Раздел 3.1 сумма строк 07 + 28 + 29 + 33 + 34 + 35 + 36 + 37 + 38 + 39 графа 15</t>
  </si>
  <si>
    <t>Раздел 3.1 строка 02 графа 04 &gt;= Раздел 3.1 сумма строк 03 + 04 + 05 графа 04</t>
  </si>
  <si>
    <t>Раздел 3.1 строка 02 графа 05 &gt;= Раздел 3.1 сумма строк 03 + 04 + 05 графа 05</t>
  </si>
  <si>
    <t>Раздел 3.1 строка 02 графа 06 &gt;= Раздел 3.1 сумма строк 03 + 04 + 05 графа 06</t>
  </si>
  <si>
    <t>Раздел 3.1 строка 02 графа 07 &gt;= Раздел 3.1 сумма строк 03 + 04 + 05 графа 07</t>
  </si>
  <si>
    <t>Раздел 3.1 строка 02 графа 08 &gt;= Раздел 3.1 сумма строк 03 + 04 + 05 графа 08</t>
  </si>
  <si>
    <t>Раздел 3.1 строка 02 графа 09 &gt;= Раздел 3.1 сумма строк 03 + 04 + 05 графа 09</t>
  </si>
  <si>
    <t>Раздел 3.1 строка 02 графа 10 &gt;= Раздел 3.1 сумма строк 03 + 04 + 05 графа 10</t>
  </si>
  <si>
    <t>Раздел 3.1 строка 02 графа 11 &gt;= Раздел 3.1 сумма строк 03 + 04 + 05 графа 11</t>
  </si>
  <si>
    <t>Раздел 3.1 строка 02 графа 12 &gt;= Раздел 3.1 сумма строк 03 + 04 + 05 графа 12</t>
  </si>
  <si>
    <t>Раздел 3.1 строка 02 графа 13 &gt;= Раздел 3.1 сумма строк 03 + 04 + 05 графа 13</t>
  </si>
  <si>
    <t>Раздел 3.1 строка 02 графа 14 &gt;= Раздел 3.1 сумма строк 03 + 04 + 05 графа 14</t>
  </si>
  <si>
    <t>Раздел 3.1 строка 02 графа 15 &gt;= Раздел 3.1 сумма строк 03 + 04 + 05 графа 15</t>
  </si>
  <si>
    <t>Раздел 3.1 строка 18 графа 04 &gt;= Раздел 3.1 сумма строк 19 + 20 + 21 графа 04</t>
  </si>
  <si>
    <t>Раздел 3.1 строка 18 графа 05 &gt;= Раздел 3.1 сумма строк 19 + 20 + 21 графа 05</t>
  </si>
  <si>
    <t>Раздел 3.5 строка 41 графа 13 &gt;= Раздел 3.5 сумма строк 42 + 43 + 44 графа 13</t>
  </si>
  <si>
    <t>Раздел 3.5 строка 41 графа 14 &gt;= Раздел 3.5 сумма строк 42 + 43 + 44 графа 14</t>
  </si>
  <si>
    <t>Раздел 2.1.2.1 строка 01 графа 03 &gt;= Раздел 2.1.2.1 строка 01 сумма граф 49 + 50 + 51 + 52</t>
  </si>
  <si>
    <t>Раздел 2.1.2.1 строка 02 графа 03 &gt;= Раздел 2.1.2.1 строка 02 сумма граф 49 + 50 + 51 + 52</t>
  </si>
  <si>
    <t>Раздел 2.1.2.1 строка 03 графа 03 &gt;= Раздел 2.1.2.1 строка 03 сумма граф 49 + 50 + 51 + 52</t>
  </si>
  <si>
    <t>Раздел 2.1.2.1 строка 04 графа 03 &gt;= Раздел 2.1.2.1 строка 04 сумма граф 49 + 50 + 51 + 52</t>
  </si>
  <si>
    <t>Раздел 2.1.2.1 строка 05 графа 03 &gt;= Раздел 2.1.2.1 строка 05 сумма граф 49 + 50 + 51 + 52</t>
  </si>
  <si>
    <t>Раздел 2.1.2.1 строка 06 графа 03 &gt;= Раздел 2.1.2.1 строка 06 сумма граф 49 + 50 + 51 + 52</t>
  </si>
  <si>
    <t>Раздел 2.1.2.1 строка 07 графа 03 &gt;= Раздел 2.1.2.1 строка 07 сумма граф 49 + 50 + 51 + 52</t>
  </si>
  <si>
    <t>Раздел 2.1.2.1 строка 08 графа 03 &gt;= Раздел 2.1.2.1 строка 08 сумма граф 49 + 50 + 51 + 52</t>
  </si>
  <si>
    <t>Раздел 2.1.2.1 строка 09 графа 03 &gt;= Раздел 2.1.2.1 строка 09 сумма граф 49 + 50 + 51 + 52</t>
  </si>
  <si>
    <t>Раздел 2.1.2.1 строка 10 графа 03 &gt;= Раздел 2.1.2.1 строка 10 сумма граф 49 + 50 + 51 + 52</t>
  </si>
  <si>
    <t>Раздел 2.1.2.1 строка 11 графа 03 &gt;= Раздел 2.1.2.1 строка 11 сумма граф 49 + 50 + 51 + 52</t>
  </si>
  <si>
    <t>Раздел 2.1.2.1 строка 12 графа 03 &gt;= Раздел 2.1.2.1 строка 12 сумма граф 49 + 50 + 51 + 52</t>
  </si>
  <si>
    <t>Раздел 2.1.2.1 строка 13 графа 03 &gt;= Раздел 2.1.2.1 строка 13 сумма граф 49 + 50 + 51 + 52</t>
  </si>
  <si>
    <t>Раздел 2.1.2.1 строка 14 графа 03 &gt;= Раздел 2.1.2.1 строка 14 сумма граф 49 + 50 + 51 + 52</t>
  </si>
  <si>
    <t>Раздел 2.1.2.1 строка 15 графа 03 &gt;= Раздел 2.1.2.1 строка 15 сумма граф 49 + 50 + 51 + 52</t>
  </si>
  <si>
    <t>Раздел 2.1.2.1 строка 16 графа 03 &gt;= Раздел 2.1.2.1 строка 16 сумма граф 49 + 50 + 51 + 52</t>
  </si>
  <si>
    <t>Раздел 2.1.2.1 строка 17 графа 03 &gt;= Раздел 2.1.2.1 строка 17 сумма граф 49 + 50 + 51 + 52</t>
  </si>
  <si>
    <t>Раздел 2.1.2.1 строка 18 графа 03 &gt;= Раздел 2.1.2.1 строка 18 сумма граф 49 + 50 + 51 + 52</t>
  </si>
  <si>
    <t>Раздел 3.1 строка 19 графа 03 &gt;= Раздел 3.1 строка 19 сумма граф 04 + 10 + 12</t>
  </si>
  <si>
    <t>Раздел 3.1 строка 20 графа 03 &gt;= Раздел 3.1 строка 20 сумма граф 04 + 10 + 12</t>
  </si>
  <si>
    <t>Раздел 3.1 строка 21 графа 03 &gt;= Раздел 3.1 строка 21 сумма граф 04 + 10 + 12</t>
  </si>
  <si>
    <t>Раздел 3.1 строка 22 графа 03 &gt;= Раздел 3.1 строка 22 сумма граф 04 + 10 + 12</t>
  </si>
  <si>
    <t>Раздел 3.1 строка 23 графа 03 &gt;= Раздел 3.1 строка 23 сумма граф 04 + 10 + 12</t>
  </si>
  <si>
    <t>Раздел 3.1 строка 24 графа 03 &gt;= Раздел 3.1 строка 24 сумма граф 04 + 10 + 12</t>
  </si>
  <si>
    <t>Раздел 3.1 строка 25 графа 03 &gt;= Раздел 3.1 строка 25 сумма граф 04 + 10 + 12</t>
  </si>
  <si>
    <t>Раздел 3.1 строка 26 графа 03 &gt;= Раздел 3.1 строка 26 сумма граф 04 + 10 + 12</t>
  </si>
  <si>
    <t>Раздел 3.1 строка 27 графа 03 &gt;= Раздел 3.1 строка 27 сумма граф 04 + 10 + 12</t>
  </si>
  <si>
    <t>Раздел 3.1 строка 28 графа 03 &gt;= Раздел 3.1 строка 28 сумма граф 04 + 10 + 12</t>
  </si>
  <si>
    <t>Раздел 3.1 строка 31 графа 10 &gt;= Раздел 3.1 строка 31 графа 11</t>
  </si>
  <si>
    <t>Раздел 3.1 строка 32 графа 10 &gt;= Раздел 3.1 строка 32 графа 11</t>
  </si>
  <si>
    <t>Раздел 3.1 строка 33 графа 10 &gt;= Раздел 3.1 строка 33 графа 11</t>
  </si>
  <si>
    <t>Раздел 3.1 строка 34 графа 10 &gt;= Раздел 3.1 строка 34 графа 11</t>
  </si>
  <si>
    <t>Раздел 3.1 строка 35 графа 10 &gt;= Раздел 3.1 строка 35 графа 11</t>
  </si>
  <si>
    <t>Раздел 3.1 строка 36 графа 10 &gt;= Раздел 3.1 строка 36 графа 11</t>
  </si>
  <si>
    <t>Раздел 3.1 строка 37 графа 10 &gt;= Раздел 3.1 строка 37 графа 11</t>
  </si>
  <si>
    <t>Раздел 3.1 строка 38 графа 10 &gt;= Раздел 3.1 строка 38 графа 11</t>
  </si>
  <si>
    <t>Раздел 3.1 строка 39 графа 10 &gt;= Раздел 3.1 строка 39 графа 11</t>
  </si>
  <si>
    <t>Раздел 3.1 строка 40 графа 10 &gt;= Раздел 3.1 строка 40 графа 11</t>
  </si>
  <si>
    <t>Раздел 3.1 строка 41 графа 10 &gt;= Раздел 3.1 строка 41 графа 11</t>
  </si>
  <si>
    <t>Раздел 3.1 строка 42 графа 10 &gt;= Раздел 3.1 строка 42 графа 11</t>
  </si>
  <si>
    <t>Раздел 3.1 строка 43 графа 10 &gt;= Раздел 3.1 строка 43 графа 11</t>
  </si>
  <si>
    <t>Раздел 2.1.2.1 строка 03 графа 48 &gt;= Раздел 2.1.2.1 строка 03 сумма граф 49 + 50</t>
  </si>
  <si>
    <t>Раздел 2.1.2.1 строка 04 графа 48 &gt;= Раздел 2.1.2.1 строка 04 сумма граф 49 + 50</t>
  </si>
  <si>
    <t>Раздел 2.1.2.1 строка 05 графа 48 &gt;= Раздел 2.1.2.1 строка 05 сумма граф 49 + 50</t>
  </si>
  <si>
    <t>Раздел 3.3.1 строка 04 графа 03 &gt;= Раздел 3.3.1 строка 53 графа 03</t>
  </si>
  <si>
    <t>Раздел 3.3.2 строка 01 графа 03 &gt;= Раздел 3.3.2 строка 01 графа 04</t>
  </si>
  <si>
    <t>Раздел 3.3.2 строка 02 графа 03 &gt;= Раздел 3.3.2 строка 02 графа 04</t>
  </si>
  <si>
    <t>Раздел 3.3.2 строка 03 графа 03 &gt;= Раздел 3.3.2 строка 03 графа 04</t>
  </si>
  <si>
    <t>Раздел 3.3.2 строка 04 графа 03 &gt;= Раздел 3.3.2 строка 04 графа 04</t>
  </si>
  <si>
    <t>Раздел 3.3.2 строка 01 графа 03 &gt;= Раздел 3.3.2 строка 02 графа 03</t>
  </si>
  <si>
    <t>Раздел 3.3.2 строка 01 графа 04 &gt;= Раздел 3.3.2 строка 02 графа 04</t>
  </si>
  <si>
    <t>Раздел 3.3.2 строка 01 графа 03 &gt;= Раздел 3.3.2 строка 03 графа 03</t>
  </si>
  <si>
    <t>Раздел 3.3.2 строка 01 графа 04 &gt;= Раздел 3.3.2 строка 03 графа 04</t>
  </si>
  <si>
    <t>Раздел 3.3.2 строка 01 графа 03 &gt;= Раздел 3.3.2 строка 04 графа 03</t>
  </si>
  <si>
    <t>Раздел 3.3.2 строка 01 графа 04 &gt;= Раздел 3.3.2 строка 04 графа 04</t>
  </si>
  <si>
    <t>Раздел 3.2 строка 40 графа 03 = Раздел 3.2 строка 40 сумма граф 04 + 05 + 06 + 07 + 08 + 09</t>
  </si>
  <si>
    <t>Раздел 3.2 строка 41 графа 03 = Раздел 3.2 строка 41 сумма граф 04 + 05 + 06 + 07 + 08 + 09</t>
  </si>
  <si>
    <t>Раздел 3.2 строка 42 графа 03 = Раздел 3.2 строка 42 сумма граф 04 + 05 + 06 + 07 + 08 + 09</t>
  </si>
  <si>
    <t>Раздел 3.2 строка 43 графа 03 = Раздел 3.2 строка 43 сумма граф 04 + 05 + 06 + 07 + 08 + 09</t>
  </si>
  <si>
    <t>Раздел 3.2 строка 44 графа 03 = Раздел 3.2 строка 44 сумма граф 04 + 05 + 06 + 07 + 08 + 09</t>
  </si>
  <si>
    <t>Раздел 3.2 строка 45 графа 03 = Раздел 3.2 строка 45 сумма граф 04 + 05 + 06 + 07 + 08 + 09</t>
  </si>
  <si>
    <t>Раздел 3.2 строка 46 графа 03 = Раздел 3.2 строка 46 сумма граф 04 + 05 + 06 + 07 + 08 + 09</t>
  </si>
  <si>
    <t>Раздел 3.2 строка 47 графа 03 = Раздел 3.2 строка 47 сумма граф 04 + 05 + 06 + 07 + 08 + 09</t>
  </si>
  <si>
    <t>Раздел 3.2 строка 48 графа 03 = Раздел 3.2 строка 48 сумма граф 04 + 05 + 06 + 07 + 08 + 09</t>
  </si>
  <si>
    <t>Раздел 3.2 строка 40 графа 10 = Раздел 3.2 строка 40 сумма граф 11 + 12 + 13 + 14 + 15 + 16</t>
  </si>
  <si>
    <t>Раздел 3.2 строка 41 графа 10 = Раздел 3.2 строка 41 сумма граф 11 + 12 + 13 + 14 + 15 + 16</t>
  </si>
  <si>
    <t>Раздел 3.2 строка 42 графа 10 = Раздел 3.2 строка 42 сумма граф 11 + 12 + 13 + 14 + 15 + 16</t>
  </si>
  <si>
    <t>Раздел 3.2 строка 43 графа 10 = Раздел 3.2 строка 43 сумма граф 11 + 12 + 13 + 14 + 15 + 16</t>
  </si>
  <si>
    <t>Раздел 3.2 строка 44 графа 10 = Раздел 3.2 строка 44 сумма граф 11 + 12 + 13 + 14 + 15 + 16</t>
  </si>
  <si>
    <t>Раздел 3.2 строка 45 графа 10 = Раздел 3.2 строка 45 сумма граф 11 + 12 + 13 + 14 + 15 + 16</t>
  </si>
  <si>
    <t>Раздел 3.2 строка 46 графа 10 = Раздел 3.2 строка 46 сумма граф 11 + 12 + 13 + 14 + 15 + 16</t>
  </si>
  <si>
    <t>Раздел 2.1.3.1 строка 13 графа 14 &gt;= Раздел 2.1.3.1 сумма строк 14 + 15 графа 14</t>
  </si>
  <si>
    <t>Раздел 2.1.3.1 строка 13 графа 15 &gt;= Раздел 2.1.3.1 сумма строк 14 + 15 графа 15</t>
  </si>
  <si>
    <t>Раздел 2.1.3.1 строка 13 графа 16 &gt;= Раздел 2.1.3.1 сумма строк 14 + 15 графа 16</t>
  </si>
  <si>
    <t>Раздел 2.1.3.1 строка 13 графа 17 &gt;= Раздел 2.1.3.1 сумма строк 14 + 15 графа 17</t>
  </si>
  <si>
    <t>Раздел 2.1.3.2 строка 11 графа 03 &gt;= Раздел 2.1.3.2 строка 19 графа 03</t>
  </si>
  <si>
    <t>Раздел 2.1.3.2 строка 11 графа 04 &gt;= Раздел 2.1.3.2 строка 19 графа 04</t>
  </si>
  <si>
    <t>Раздел 2.1.3.2 строка 11 графа 05 &gt;= Раздел 2.1.3.2 строка 19 графа 05</t>
  </si>
  <si>
    <t>Раздел 2.1.3.2 строка 11 графа 06 &gt;= Раздел 2.1.3.2 строка 19 графа 06</t>
  </si>
  <si>
    <t>Раздел 2.1.3.2 строка 11 графа 07 &gt;= Раздел 2.1.3.2 строка 19 графа 07</t>
  </si>
  <si>
    <t>Раздел 2.1.3.2 строка 11 графа 08 &gt;= Раздел 2.1.3.2 строка 19 графа 08</t>
  </si>
  <si>
    <t>Раздел 2.1.3.2 строка 11 графа 09 &gt;= Раздел 2.1.3.2 строка 19 графа 09</t>
  </si>
  <si>
    <t>Раздел 2.1.3.2 строка 11 графа 10 &gt;= Раздел 2.1.3.2 строка 19 графа 10</t>
  </si>
  <si>
    <t>Раздел 2.1.3.2 строка 11 графа 11 &gt;= Раздел 2.1.3.2 строка 19 графа 11</t>
  </si>
  <si>
    <t>Раздел 2.1.3.2 строка 11 графа 12 &gt;= Раздел 2.1.3.2 строка 19 графа 12</t>
  </si>
  <si>
    <t>Раздел 2.1.3.2 строка 11 графа 13 &gt;= Раздел 2.1.3.2 строка 19 графа 13</t>
  </si>
  <si>
    <t>Раздел 3.3.1 строка 42 графа 03 &gt;= Раздел 3.3.1 строка 42 графа 04</t>
  </si>
  <si>
    <t>Раздел 3.3.1 строка 43 графа 03 &gt;= Раздел 3.3.1 строка 43 графа 04</t>
  </si>
  <si>
    <t>Раздел 2.1.3.2 строка 11 графа 15 &gt;= Раздел 2.1.3.2 строка 19 графа 15</t>
  </si>
  <si>
    <t>Раздел 2.1.3.2 строка 11 графа 16 &gt;= Раздел 2.1.3.2 строка 19 графа 16</t>
  </si>
  <si>
    <t>Раздел 2.1.3.2 строка 11 графа 17 &gt;= Раздел 2.1.3.2 строка 19 графа 17</t>
  </si>
  <si>
    <t>Раздел 2.1.3.2 строка 10 графа 03 &gt;= Раздел 2.1.3.2 сумма строк 14 + 15 + 16 + 17 графа 03</t>
  </si>
  <si>
    <t>Раздел 2.1.3.2 строка 10 графа 04 &gt;= Раздел 2.1.3.2 сумма строк 14 + 15 + 16 + 17 графа 04</t>
  </si>
  <si>
    <t>Раздел 2.1.3.2 строка 10 графа 05 &gt;= Раздел 2.1.3.2 сумма строк 14 + 15 + 16 + 17 графа 05</t>
  </si>
  <si>
    <t>Раздел 2.1.3.2 строка 10 графа 06 &gt;= Раздел 2.1.3.2 сумма строк 14 + 15 + 16 + 17 графа 06</t>
  </si>
  <si>
    <t>Раздел 2.1.3.2 строка 10 графа 07 &gt;= Раздел 2.1.3.2 сумма строк 14 + 15 + 16 + 17 графа 07</t>
  </si>
  <si>
    <t>Раздел 2.1.3.2 строка 10 графа 08 &gt;= Раздел 2.1.3.2 сумма строк 14 + 15 + 16 + 17 графа 08</t>
  </si>
  <si>
    <t>Раздел 2.1.3.2 строка 10 графа 09 &gt;= Раздел 2.1.3.2 сумма строк 14 + 15 + 16 + 17 графа 09</t>
  </si>
  <si>
    <t>Раздел 2.1.3.2 строка 10 графа 10 &gt;= Раздел 2.1.3.2 сумма строк 14 + 15 + 16 + 17 графа 10</t>
  </si>
  <si>
    <t>Раздел 2.1.3.2 строка 10 графа 11 &gt;= Раздел 2.1.3.2 сумма строк 14 + 15 + 16 + 17 графа 11</t>
  </si>
  <si>
    <t>Раздел 2.1.3.2 строка 10 графа 12 &gt;= Раздел 2.1.3.2 сумма строк 14 + 15 + 16 + 17 графа 12</t>
  </si>
  <si>
    <t>Раздел 2.1.3.2 строка 10 графа 13 &gt;= Раздел 2.1.3.2 сумма строк 14 + 15 + 16 + 17 графа 13</t>
  </si>
  <si>
    <t>Раздел 2.1.3.2 строка 10 графа 14 &gt;= Раздел 2.1.3.2 сумма строк 14 + 15 + 16 + 17 графа 14</t>
  </si>
  <si>
    <t>Раздел 2.1.3.2 строка 10 графа 15 &gt;= Раздел 2.1.3.2 сумма строк 14 + 15 + 16 + 17 графа 15</t>
  </si>
  <si>
    <t>Раздел 2.1.3.2 строка 10 графа 16 &gt;= Раздел 2.1.3.2 сумма строк 14 + 15 + 16 + 17 графа 16</t>
  </si>
  <si>
    <t>Раздел 2.1.3.2 строка 10 графа 17 &gt;= Раздел 2.1.3.2 сумма строк 14 + 15 + 16 + 17 графа 17</t>
  </si>
  <si>
    <t>Раздел 2.1.3.2 строка 13 графа 03 &gt;= Раздел 2.1.3.2 сумма строк 14 + 15 графа 03</t>
  </si>
  <si>
    <t>Раздел 2.1.3.2 строка 13 графа 04 &gt;= Раздел 2.1.3.2 сумма строк 14 + 15 графа 04</t>
  </si>
  <si>
    <t>Раздел 2.1.3.2 строка 13 графа 05 &gt;= Раздел 2.1.3.2 сумма строк 14 + 15 графа 05</t>
  </si>
  <si>
    <t>Раздел 2.1.3.2 строка 13 графа 06 &gt;= Раздел 2.1.3.2 сумма строк 14 + 15 графа 06</t>
  </si>
  <si>
    <t>Раздел 2.1.3.2 строка 13 графа 07 &gt;= Раздел 2.1.3.2 сумма строк 14 + 15 графа 07</t>
  </si>
  <si>
    <t>Раздел 2.1.3.2 строка 13 графа 08 &gt;= Раздел 2.1.3.2 сумма строк 14 + 15 графа 08</t>
  </si>
  <si>
    <t>Раздел 2.1.3.2 строка 13 графа 09 &gt;= Раздел 2.1.3.2 сумма строк 14 + 15 графа 09</t>
  </si>
  <si>
    <t>Раздел 2.1.3.2 строка 13 графа 10 &gt;= Раздел 2.1.3.2 сумма строк 14 + 15 графа 10</t>
  </si>
  <si>
    <t>Раздел 2.1.3.2 строка 13 графа 11 &gt;= Раздел 2.1.3.2 сумма строк 14 + 15 графа 11</t>
  </si>
  <si>
    <t>Раздел 2.1.3.2 строка 13 графа 12 &gt;= Раздел 2.1.3.2 сумма строк 14 + 15 графа 12</t>
  </si>
  <si>
    <t>Раздел 2.1.3.2 строка 13 графа 13 &gt;= Раздел 2.1.3.2 сумма строк 14 + 15 графа 13</t>
  </si>
  <si>
    <t>Раздел 2.1.3.2 строка 13 графа 14 &gt;= Раздел 2.1.3.2 сумма строк 14 + 15 графа 14</t>
  </si>
  <si>
    <t>Раздел 2.1.3.2 строка 13 графа 15 &gt;= Раздел 2.1.3.2 сумма строк 14 + 15 графа 15</t>
  </si>
  <si>
    <t>Раздел 2.1.3.2 строка 13 графа 16 &gt;= Раздел 2.1.3.2 сумма строк 14 + 15 графа 16</t>
  </si>
  <si>
    <t>Раздел 2.1.3.2 строка 13 графа 17 &gt;= Раздел 2.1.3.2 сумма строк 14 + 15 графа 17</t>
  </si>
  <si>
    <t>Раздел 2.1.3.3 строка 11 графа 03 &gt;= Раздел 2.1.3.3 строка 19 графа 03</t>
  </si>
  <si>
    <t>Раздел 2.1.3.3 строка 11 графа 04 &gt;= Раздел 2.1.3.3 строка 19 графа 04</t>
  </si>
  <si>
    <t>Раздел 2.1.3.3 строка 11 графа 05 &gt;= Раздел 2.1.3.3 строка 19 графа 05</t>
  </si>
  <si>
    <t>Раздел 2.1.3.3 строка 11 графа 06 &gt;= Раздел 2.1.3.3 строка 19 графа 06</t>
  </si>
  <si>
    <t>Раздел 2.1.3.3 строка 11 графа 07 &gt;= Раздел 2.1.3.3 строка 19 графа 07</t>
  </si>
  <si>
    <t>Раздел 2.1.3.3 строка 11 графа 08 &gt;= Раздел 2.1.3.3 строка 19 графа 08</t>
  </si>
  <si>
    <t>Раздел 2.1.2.2 строка 01 графа 03 &gt;= Раздел 2.1.2.2 строка 01 сумма граф 49 + 50 + 51 + 52</t>
  </si>
  <si>
    <t>Раздел 2.1.2.2 строка 02 графа 03 &gt;= Раздел 2.1.2.2 строка 02 сумма граф 49 + 50 + 51 + 52</t>
  </si>
  <si>
    <t>Раздел 2.1.2.2 строка 03 графа 03 &gt;= Раздел 2.1.2.2 строка 03 сумма граф 49 + 50 + 51 + 52</t>
  </si>
  <si>
    <t>Раздел 2.1.2.2 строка 04 графа 03 &gt;= Раздел 2.1.2.2 строка 04 сумма граф 49 + 50 + 51 + 52</t>
  </si>
  <si>
    <t>Раздел 2.1.2.2 строка 05 графа 03 &gt;= Раздел 2.1.2.2 строка 05 сумма граф 49 + 50 + 51 + 52</t>
  </si>
  <si>
    <t>Раздел 2.1.2.2 строка 06 графа 03 &gt;= Раздел 2.1.2.2 строка 06 сумма граф 49 + 50 + 51 + 52</t>
  </si>
  <si>
    <t>Раздел 2.1.2.2 строка 07 графа 03 &gt;= Раздел 2.1.2.2 строка 07 сумма граф 49 + 50 + 51 + 52</t>
  </si>
  <si>
    <t>Раздел 2.1.2.2 строка 08 графа 03 &gt;= Раздел 2.1.2.2 строка 08 сумма граф 49 + 50 + 51 + 52</t>
  </si>
  <si>
    <t>Раздел 2.1.2.2 строка 09 графа 03 &gt;= Раздел 2.1.2.2 строка 09 сумма граф 49 + 50 + 51 + 52</t>
  </si>
  <si>
    <t>Раздел 2.1.2.2 строка 10 графа 03 &gt;= Раздел 2.1.2.2 строка 10 сумма граф 49 + 50 + 51 + 52</t>
  </si>
  <si>
    <t>Раздел 2.1.2.2 строка 11 графа 03 &gt;= Раздел 2.1.2.2 строка 11 сумма граф 49 + 50 + 51 + 52</t>
  </si>
  <si>
    <t>Раздел 2.1.2.2 строка 12 графа 03 &gt;= Раздел 2.1.2.2 строка 12 сумма граф 49 + 50 + 51 + 52</t>
  </si>
  <si>
    <t>Раздел 2.1.2.2 строка 13 графа 03 &gt;= Раздел 2.1.2.2 строка 13 сумма граф 49 + 50 + 51 + 52</t>
  </si>
  <si>
    <t>Раздел 3.1 строка 28 графа 03 &gt;= Раздел 3.1 строка 28 сумма граф 13 + 14</t>
  </si>
  <si>
    <t>Раздел 3.1 строка 29 графа 03 &gt;= Раздел 3.1 строка 29 сумма граф 13 + 14</t>
  </si>
  <si>
    <t>Раздел 3.1 строка 30 графа 03 &gt;= Раздел 3.1 строка 30 сумма граф 13 + 14</t>
  </si>
  <si>
    <t>Раздел 3.1 строка 31 графа 03 &gt;= Раздел 3.1 строка 31 сумма граф 13 + 14</t>
  </si>
  <si>
    <t>Раздел 3.1 строка 32 графа 03 &gt;= Раздел 3.1 строка 32 сумма граф 13 + 14</t>
  </si>
  <si>
    <t>Раздел 3.1 строка 33 графа 03 &gt;= Раздел 3.1 строка 33 сумма граф 13 + 14</t>
  </si>
  <si>
    <t>Раздел 3.1 строка 34 графа 03 &gt;= Раздел 3.1 строка 34 сумма граф 13 + 14</t>
  </si>
  <si>
    <t>Раздел 2.1.2.2 строка 17 графа 03 &gt;= Раздел 2.1.2.2 строка 17 сумма граф 49 + 50 + 51 + 52</t>
  </si>
  <si>
    <t>Раздел 2.1.2.2 строка 18 графа 03 &gt;= Раздел 2.1.2.2 строка 18 сумма граф 49 + 50 + 51 + 52</t>
  </si>
  <si>
    <t>Раздел 2.1.2.2 строка 19 графа 03 &gt;= Раздел 2.1.2.2 строка 19 сумма граф 49 + 50 + 51 + 52</t>
  </si>
  <si>
    <t>Раздел 2.1.2.2 строка 20 графа 03 &gt;= Раздел 2.1.2.2 строка 20 сумма граф 49 + 50 + 51 + 52</t>
  </si>
  <si>
    <t>Раздел 2.1.2.2 строка 21 графа 03 &gt;= Раздел 2.1.2.2 строка 21 сумма граф 49 + 50 + 51 + 52</t>
  </si>
  <si>
    <t>Раздел 2.1.2.2 строка 22 графа 03 &gt;= Раздел 2.1.2.2 строка 22 сумма граф 49 + 50 + 51 + 52</t>
  </si>
  <si>
    <t>Раздел 2.1.2.2 строка 23 графа 03 &gt;= Раздел 2.1.2.2 строка 23 сумма граф 49 + 50 + 51 + 52</t>
  </si>
  <si>
    <t>Раздел 3.5 строка 42 графа 10 &gt;= Раздел 3.5 строка 42 графа 11</t>
  </si>
  <si>
    <t>Раздел 3.5 строка 43 графа 10 &gt;= Раздел 3.5 строка 43 графа 11</t>
  </si>
  <si>
    <t>Раздел 3.5 строка 44 графа 10 &gt;= Раздел 3.5 строка 44 графа 11</t>
  </si>
  <si>
    <t>Раздел 3.5 строка 45 графа 10 &gt;= Раздел 3.5 строка 45 графа 11</t>
  </si>
  <si>
    <t>Раздел 3.1 строка 48 графа 03 &gt;= Раздел 3.1 строка 48 сумма граф 13 + 14</t>
  </si>
  <si>
    <t>Раздел 3.4 строка 06 графа 09 = Раздел 3.4 сумма строк 07 + 28 + 29 + 33 + 34 + 35 + 36 + 37 + 38 + 39 графа 09</t>
  </si>
  <si>
    <t>Раздел 3.4 строка 06 графа 10 = Раздел 3.4 сумма строк 07 + 28 + 29 + 33 + 34 + 35 + 36 + 37 + 38 + 39 графа 10</t>
  </si>
  <si>
    <t>Раздел 3.1 строка 03 графа 03 &gt;= Раздел 3.1 строка 03 графа 15</t>
  </si>
  <si>
    <t>Раздел 3.1 строка 04 графа 03 &gt;= Раздел 3.1 строка 04 графа 15</t>
  </si>
  <si>
    <t>Раздел 3.1 строка 05 графа 03 &gt;= Раздел 3.1 строка 05 графа 15</t>
  </si>
  <si>
    <t>Раздел 3.1 строка 06 графа 03 &gt;= Раздел 3.1 строка 06 графа 15</t>
  </si>
  <si>
    <t>Раздел 3.1 строка 07 графа 03 &gt;= Раздел 3.1 строка 07 графа 15</t>
  </si>
  <si>
    <t>Раздел 3.1 строка 08 графа 03 &gt;= Раздел 3.1 строка 08 графа 15</t>
  </si>
  <si>
    <t>Раздел 3.1 строка 09 графа 03 &gt;= Раздел 3.1 строка 09 графа 15</t>
  </si>
  <si>
    <t>Раздел 3.1 строка 10 графа 03 &gt;= Раздел 3.1 строка 10 графа 15</t>
  </si>
  <si>
    <t>Раздел 3.1 строка 11 графа 03 &gt;= Раздел 3.1 строка 11 графа 15</t>
  </si>
  <si>
    <t>Раздел 3.1 строка 12 графа 03 &gt;= Раздел 3.1 строка 12 графа 15</t>
  </si>
  <si>
    <t>Раздел 3.1 строка 13 графа 03 &gt;= Раздел 3.1 строка 13 графа 15</t>
  </si>
  <si>
    <t>Раздел 3.1 строка 14 графа 03 &gt;= Раздел 3.1 строка 14 графа 15</t>
  </si>
  <si>
    <t>Раздел 3.1 строка 15 графа 03 &gt;= Раздел 3.1 строка 15 графа 15</t>
  </si>
  <si>
    <t>Раздел 3.1 строка 16 графа 03 &gt;= Раздел 3.1 строка 16 графа 15</t>
  </si>
  <si>
    <t>Раздел 3.1 строка 17 графа 03 &gt;= Раздел 3.1 строка 17 графа 15</t>
  </si>
  <si>
    <t>Раздел 3.1 строка 18 графа 03 &gt;= Раздел 3.1 строка 18 графа 15</t>
  </si>
  <si>
    <t>Раздел 3.1 строка 19 графа 03 &gt;= Раздел 3.1 строка 19 графа 15</t>
  </si>
  <si>
    <t>Раздел 3.1 строка 20 графа 03 &gt;= Раздел 3.1 строка 20 графа 15</t>
  </si>
  <si>
    <t>Раздел 3.1 строка 21 графа 03 &gt;= Раздел 3.1 строка 21 графа 15</t>
  </si>
  <si>
    <t>Раздел 3.1 строка 22 графа 03 &gt;= Раздел 3.1 строка 22 графа 15</t>
  </si>
  <si>
    <t>Раздел 3.1 строка 23 графа 03 &gt;= Раздел 3.1 строка 23 графа 15</t>
  </si>
  <si>
    <t>Раздел 3.1 строка 24 графа 03 &gt;= Раздел 3.1 строка 24 графа 15</t>
  </si>
  <si>
    <t>Раздел 3.1 строка 25 графа 03 &gt;= Раздел 3.1 строка 25 графа 15</t>
  </si>
  <si>
    <t>Раздел 3.1 строка 26 графа 03 &gt;= Раздел 3.1 строка 26 графа 15</t>
  </si>
  <si>
    <t>Раздел 3.4 строка 02 графа 09 &gt;= Раздел 3.4 сумма строк 03 + 04 + 05 графа 09</t>
  </si>
  <si>
    <t>Раздел 3.4 строка 02 графа 10 &gt;= Раздел 3.4 сумма строк 03 + 04 + 05 графа 10</t>
  </si>
  <si>
    <t>Раздел 2.6.2 сумма строк 16 + 21 графа 16 = Раздел 2.6.2 сумма строк 10 + 11 графа 16</t>
  </si>
  <si>
    <t>Раздел 2.6.2 сумма строк 16 + 21 графа 17 = Раздел 2.6.2 сумма строк 10 + 11 графа 17</t>
  </si>
  <si>
    <t>Раздел 2.6.2 сумма строк 16 + 21 графа 18 = Раздел 2.6.2 сумма строк 10 + 11 графа 18</t>
  </si>
  <si>
    <t>Раздел 2.6.2 сумма строк 16 + 21 графа 19 = Раздел 2.6.2 сумма строк 10 + 11 графа 19</t>
  </si>
  <si>
    <t>Раздел 2.6.2 сумма строк 16 + 21 графа 20 = Раздел 2.6.2 сумма строк 10 + 11 графа 20</t>
  </si>
  <si>
    <t>Раздел 2.6.2 сумма строк 16 + 21 графа 21 = Раздел 2.6.2 сумма строк 10 + 11 графа 21</t>
  </si>
  <si>
    <t>Раздел 2.6.2 сумма строк 16 + 21 графа 22 = Раздел 2.6.2 сумма строк 10 + 11 графа 22</t>
  </si>
  <si>
    <t>2.14.1.3. Распределение обучающихся классов,
кроме классов для обучающихся с ограниченными возможностями здоровья, по полу и возрасту</t>
  </si>
  <si>
    <t>Численность обучающихся в классах для обучающихся с ограниченными возможностями здоровья (сумма граф 12–15)</t>
  </si>
  <si>
    <t xml:space="preserve">                  прочих предметов</t>
  </si>
  <si>
    <t xml:space="preserve">            учителя-дефектологи</t>
  </si>
  <si>
    <t xml:space="preserve">               из них:
                  олигофренопедагог</t>
  </si>
  <si>
    <t xml:space="preserve">                  тифлопедагог</t>
  </si>
  <si>
    <t xml:space="preserve">                 сурдопедагог</t>
  </si>
  <si>
    <t xml:space="preserve">            учителя-логопеды</t>
  </si>
  <si>
    <t xml:space="preserve">            тьюторы</t>
  </si>
  <si>
    <t xml:space="preserve">            мастера производственного обучения</t>
  </si>
  <si>
    <t xml:space="preserve">            воспитатели</t>
  </si>
  <si>
    <t xml:space="preserve">            педагоги-психологи</t>
  </si>
  <si>
    <t xml:space="preserve">            педагоги дополнительного образования</t>
  </si>
  <si>
    <t xml:space="preserve">            социальные педагоги</t>
  </si>
  <si>
    <t>среднее про-
фессиональное образование по програмам подготовки специалистов среднего звена</t>
  </si>
  <si>
    <t>среднее про-
фессиональное образование по програмам подготовки квалифициро-ванных рабочих служащих</t>
  </si>
  <si>
    <t xml:space="preserve">                  сурдопедагог</t>
  </si>
  <si>
    <t>Если Раздел 1.2 строка 01 графа 03 = 1, То Раздел 1.2 строка 02 графа 03 = 0</t>
  </si>
  <si>
    <t>Если Раздел 1.1 строка 03 графа 03 = 0, То Раздел 1.1 строка 13 графа 03 = 0</t>
  </si>
  <si>
    <t>Раздел 3.2 строка 18 графа 06 &gt;= Раздел 3.2 сумма строк 19 + 20 + 21 графа 06</t>
  </si>
  <si>
    <t>Раздел 3.2 строка 18 графа 07 &gt;= Раздел 3.2 сумма строк 19 + 20 + 21 графа 07</t>
  </si>
  <si>
    <t>Раздел 3.2 строка 18 графа 08 &gt;= Раздел 3.2 сумма строк 19 + 20 + 21 графа 08</t>
  </si>
  <si>
    <t>Раздел 2.6.1 строка 01 графа 19 &gt;= Раздел 2.6.1 строка 01 сумма граф 21 + 22 + 23 + 24</t>
  </si>
  <si>
    <t>Раздел 2.6.1 строка 02 графа 19 &gt;= Раздел 2.6.1 строка 02 сумма граф 21 + 22 + 23 + 24</t>
  </si>
  <si>
    <t>Раздел 2.6.1 строка 03 графа 19 &gt;= Раздел 2.6.1 строка 03 сумма граф 21 + 22 + 23 + 24</t>
  </si>
  <si>
    <t>Раздел 2.6.1 строка 04 графа 19 &gt;= Раздел 2.6.1 строка 04 сумма граф 21 + 22 + 23 + 24</t>
  </si>
  <si>
    <t>Раздел 2.6.1 строка 05 графа 19 &gt;= Раздел 2.6.1 строка 05 сумма граф 21 + 22 + 23 + 24</t>
  </si>
  <si>
    <t>Раздел 2.6.1 строка 06 графа 19 &gt;= Раздел 2.6.1 строка 06 сумма граф 21 + 22 + 23 + 24</t>
  </si>
  <si>
    <t>Раздел 2.6.1 строка 07 графа 19 &gt;= Раздел 2.6.1 строка 07 сумма граф 21 + 22 + 23 + 24</t>
  </si>
  <si>
    <t>Раздел 2.6.1 строка 08 графа 19 &gt;= Раздел 2.6.1 строка 08 сумма граф 21 + 22 + 23 + 24</t>
  </si>
  <si>
    <t>Раздел 2.6.1 строка 09 графа 19 &gt;= Раздел 2.6.1 строка 09 сумма граф 21 + 22 + 23 + 24</t>
  </si>
  <si>
    <t>Раздел 2.6.1 строка 10 графа 19 &gt;= Раздел 2.6.1 строка 10 сумма граф 21 + 22 + 23 + 24</t>
  </si>
  <si>
    <t>Раздел 2.6.1 строка 11 графа 19 &gt;= Раздел 2.6.1 строка 11 сумма граф 21 + 22 + 23 + 24</t>
  </si>
  <si>
    <t>Раздел 2.6.1 строка 12 графа 19 &gt;= Раздел 2.6.1 строка 12 сумма граф 21 + 22 + 23 + 24</t>
  </si>
  <si>
    <t>Раздел 2.6.1 строка 13 графа 19 &gt;= Раздел 2.6.1 строка 13 сумма граф 21 + 22 + 23 + 24</t>
  </si>
  <si>
    <t>Раздел 2.6.1 строка 14 графа 19 &gt;= Раздел 2.6.1 строка 14 сумма граф 21 + 22 + 23 + 24</t>
  </si>
  <si>
    <t>Раздел 2.6.1 строка 15 графа 19 &gt;= Раздел 2.6.1 строка 15 сумма граф 21 + 22 + 23 + 24</t>
  </si>
  <si>
    <t>Раздел 2.6.1 строка 16 графа 19 &gt;= Раздел 2.6.1 строка 16 сумма граф 21 + 22 + 23 + 24</t>
  </si>
  <si>
    <t>Раздел 2.6.1 строка 17 графа 19 &gt;= Раздел 2.6.1 строка 17 сумма граф 21 + 22 + 23 + 24</t>
  </si>
  <si>
    <t>Раздел 2.1.2.2 строка 24 графа 03 &gt;= Раздел 2.1.2.2 строка 24 сумма граф 49 + 50 + 51 + 52</t>
  </si>
  <si>
    <t>Раздел 2.1.2.2 строка 25 графа 03 &gt;= Раздел 2.1.2.2 строка 25 сумма граф 49 + 50 + 51 + 52</t>
  </si>
  <si>
    <t>Раздел 2.1.2.2 строка 26 графа 03 &gt;= Раздел 2.1.2.2 строка 26 сумма граф 49 + 50 + 51 + 52</t>
  </si>
  <si>
    <t>Раздел 2.1.2.2 строка 27 графа 03 &gt;= Раздел 2.1.2.2 строка 27 сумма граф 49 + 50 + 51 + 52</t>
  </si>
  <si>
    <t>Раздел 3.2 строка 18 графа 10 &gt;= Раздел 3.2 сумма строк 19 + 20 + 21 графа 10</t>
  </si>
  <si>
    <t>Раздел 3.2 строка 18 графа 11 &gt;= Раздел 3.2 сумма строк 19 + 20 + 21 графа 11</t>
  </si>
  <si>
    <t>Раздел 3.2 строка 18 графа 12 &gt;= Раздел 3.2 сумма строк 19 + 20 + 21 графа 12</t>
  </si>
  <si>
    <t>Раздел 3.2 строка 18 графа 13 &gt;= Раздел 3.2 сумма строк 19 + 20 + 21 графа 13</t>
  </si>
  <si>
    <t>Раздел 3.2 строка 18 графа 14 &gt;= Раздел 3.2 сумма строк 19 + 20 + 21 графа 14</t>
  </si>
  <si>
    <t>Раздел 3.2 строка 18 графа 15 &gt;= Раздел 3.2 сумма строк 19 + 20 + 21 графа 15</t>
  </si>
  <si>
    <t>Раздел 3.2 строка 18 графа 16 &gt;= Раздел 3.2 сумма строк 19 + 20 + 21 графа 16</t>
  </si>
  <si>
    <t>Раздел 3.2 строка 18 графа 17 &gt;= Раздел 3.2 сумма строк 19 + 20 + 21 графа 17</t>
  </si>
  <si>
    <t>Раздел 3.2 строка 29 графа 03 &gt;= Раздел 3.2 сумма строк 30 + 31 + 32 графа 03</t>
  </si>
  <si>
    <t>Раздел 3.2 строка 29 графа 04 &gt;= Раздел 3.2 сумма строк 30 + 31 + 32 графа 04</t>
  </si>
  <si>
    <t>Раздел 3.2 строка 29 графа 05 &gt;= Раздел 3.2 сумма строк 30 + 31 + 32 графа 05</t>
  </si>
  <si>
    <t>Раздел 3.5 строка 41 графа 14 &gt;= Раздел 3.5 строка 41 графа 15</t>
  </si>
  <si>
    <t>Раздел 3.5 строка 42 графа 14 &gt;= Раздел 3.5 строка 42 графа 15</t>
  </si>
  <si>
    <t>Раздел 3.5 строка 43 графа 14 &gt;= Раздел 3.5 строка 43 графа 15</t>
  </si>
  <si>
    <t>Раздел 3.5 строка 44 графа 14 &gt;= Раздел 3.5 строка 44 графа 15</t>
  </si>
  <si>
    <t>Раздел 3.2 строка 41 графа 15 &gt;= Раздел 3.2 сумма строк 42 + 43 + 44 графа 15</t>
  </si>
  <si>
    <t>Раздел 3.2 строка 41 графа 16 &gt;= Раздел 3.2 сумма строк 42 + 43 + 44 графа 16</t>
  </si>
  <si>
    <t>Раздел 3.2 строка 41 графа 17 &gt;= Раздел 3.2 сумма строк 42 + 43 + 44 графа 17</t>
  </si>
  <si>
    <t>Раздел 3.2 строка 06 графа 03 &gt;= Раздел 3.2 строка 45 графа 03</t>
  </si>
  <si>
    <t>Раздел 3.2 строка 06 графа 04 &gt;= Раздел 3.2 строка 45 графа 04</t>
  </si>
  <si>
    <t>Раздел 3.2 строка 06 графа 05 &gt;= Раздел 3.2 строка 45 графа 05</t>
  </si>
  <si>
    <t>Раздел 3.2 строка 06 графа 06 &gt;= Раздел 3.2 строка 45 графа 06</t>
  </si>
  <si>
    <t>Раздел 3.2 строка 06 графа 07 &gt;= Раздел 3.2 строка 45 графа 07</t>
  </si>
  <si>
    <t>Раздел 3.2 строка 06 графа 08 &gt;= Раздел 3.2 строка 45 графа 08</t>
  </si>
  <si>
    <t>Раздел 3.2 строка 06 графа 09 &gt;= Раздел 3.2 строка 45 графа 09</t>
  </si>
  <si>
    <t>Раздел 3.2 строка 06 графа 10 &gt;= Раздел 3.2 строка 45 графа 10</t>
  </si>
  <si>
    <t>Раздел 3.2 строка 06 графа 11 &gt;= Раздел 3.2 строка 45 графа 11</t>
  </si>
  <si>
    <t>Раздел 3.2 строка 06 графа 12 &gt;= Раздел 3.2 строка 45 графа 12</t>
  </si>
  <si>
    <t>Раздел 3.2 строка 06 графа 13 &gt;= Раздел 3.2 строка 45 графа 13</t>
  </si>
  <si>
    <t>Раздел 3.2 строка 06 графа 14 &gt;= Раздел 3.2 строка 45 графа 14</t>
  </si>
  <si>
    <t>Раздел 3.2 строка 29 графа 15 &gt;= Раздел 3.2 сумма строк 30 + 31 + 32 графа 15</t>
  </si>
  <si>
    <t>Раздел 3.2 строка 06 графа 05 &gt;= Раздел 3.2 строка 47 графа 05</t>
  </si>
  <si>
    <t>Раздел 3.2 строка 06 графа 06 &gt;= Раздел 3.2 строка 47 графа 06</t>
  </si>
  <si>
    <t>Раздел 3.2 строка 06 графа 07 &gt;= Раздел 3.2 строка 47 графа 07</t>
  </si>
  <si>
    <t>Раздел 3.2 строка 06 графа 08 &gt;= Раздел 3.2 строка 47 графа 08</t>
  </si>
  <si>
    <t>Раздел 3.2 строка 06 графа 09 &gt;= Раздел 3.2 строка 47 графа 09</t>
  </si>
  <si>
    <t>Раздел 3.2 строка 06 графа 10 &gt;= Раздел 3.2 строка 47 графа 10</t>
  </si>
  <si>
    <t>Раздел 3.2 строка 06 графа 11 &gt;= Раздел 3.2 строка 47 графа 11</t>
  </si>
  <si>
    <t>Раздел 3.2 строка 06 графа 12 &gt;= Раздел 3.2 строка 47 графа 12</t>
  </si>
  <si>
    <t>Раздел 3.2 строка 06 графа 13 &gt;= Раздел 3.2 строка 47 графа 13</t>
  </si>
  <si>
    <t>Раздел 3.2 строка 06 графа 14 &gt;= Раздел 3.2 строка 47 графа 14</t>
  </si>
  <si>
    <t>Раздел 3.2 строка 06 графа 15 &gt;= Раздел 3.2 строка 47 графа 15</t>
  </si>
  <si>
    <t>Раздел 3.2 строка 06 графа 16 &gt;= Раздел 3.2 строка 47 графа 16</t>
  </si>
  <si>
    <t>Раздел 3.2 строка 06 графа 17 &gt;= Раздел 3.2 строка 47 графа 17</t>
  </si>
  <si>
    <t>Раздел 3.2 строка 45 графа 03 &gt;= Раздел 3.2 строка 46 графа 03</t>
  </si>
  <si>
    <t>Раздел 3.2 строка 45 графа 04 &gt;= Раздел 3.2 строка 46 графа 04</t>
  </si>
  <si>
    <t>Раздел 3.1 строка 12 графа 04 &gt;= Раздел 3.1 строка 12 сумма граф 06 + 07</t>
  </si>
  <si>
    <t>Раздел 3.1 строка 13 графа 04 &gt;= Раздел 3.1 строка 13 сумма граф 06 + 07</t>
  </si>
  <si>
    <t>Раздел 3.1 строка 14 графа 04 &gt;= Раздел 3.1 строка 14 сумма граф 06 + 07</t>
  </si>
  <si>
    <t>Раздел 2.6.4 строка 15 графа 04 &gt;= Раздел 2.6.4 строка 15 графа 05</t>
  </si>
  <si>
    <t>Раздел 2.6.4 строка 16 графа 04 &gt;= Раздел 2.6.4 строка 16 графа 05</t>
  </si>
  <si>
    <t>Раздел 2.6.4 строка 17 графа 04 &gt;= Раздел 2.6.4 строка 17 графа 05</t>
  </si>
  <si>
    <t>Раздел 2.6.4 строка 18 графа 04 &gt;= Раздел 2.6.4 строка 18 графа 05</t>
  </si>
  <si>
    <t>Раздел 2.6.4 строка 19 графа 04 &gt;= Раздел 2.6.4 строка 19 графа 05</t>
  </si>
  <si>
    <t>Раздел 2.6.4 строка 20 графа 04 &gt;= Раздел 2.6.4 строка 20 графа 05</t>
  </si>
  <si>
    <t>Раздел 2.6.4 строка 21 графа 04 &gt;= Раздел 2.6.4 строка 21 графа 05</t>
  </si>
  <si>
    <t>Раздел 2.6.4 строка 22 графа 04 &gt;= Раздел 2.6.4 строка 22 графа 05</t>
  </si>
  <si>
    <t>Раздел 2.1.3.1 строка 10 графа 10 &gt;= Раздел 2.1.3.1 строка 13 графа 10</t>
  </si>
  <si>
    <t>Раздел 2.1.3.1 строка 10 графа 11 &gt;= Раздел 2.1.3.1 строка 13 графа 11</t>
  </si>
  <si>
    <t>Раздел 2.1.3.1 строка 10 графа 12 &gt;= Раздел 2.1.3.1 строка 13 графа 12</t>
  </si>
  <si>
    <t>Раздел 2.6.2 строка 03 графа 03 = Раздел 2.6.2 строка 03 сумма граф 09 + 10 + 11</t>
  </si>
  <si>
    <t>Раздел 2.6.2 строка 04 графа 03 = Раздел 2.6.2 строка 04 сумма граф 09 + 10 + 11</t>
  </si>
  <si>
    <t>Раздел 2.6.2 строка 05 графа 03 = Раздел 2.6.2 строка 05 сумма граф 09 + 10 + 11</t>
  </si>
  <si>
    <t>Раздел 2.6.2 строка 06 графа 03 = Раздел 2.6.2 строка 06 сумма граф 09 + 10 + 11</t>
  </si>
  <si>
    <t>Раздел 2.6.2 строка 02 графа 03 = Раздел 2.6.2 строка 02 сумма граф 09 + 10 + 11</t>
  </si>
  <si>
    <t>Раздел 2.6.4 строка 09 графа 04 &gt;= Раздел 2.6.4 строка 09 графа 06</t>
  </si>
  <si>
    <t>Раздел 2.6.4 строка 10 графа 04 &gt;= Раздел 2.6.4 строка 10 графа 06</t>
  </si>
  <si>
    <t>Раздел 2.6.4 строка 11 графа 04 &gt;= Раздел 2.6.4 строка 11 графа 06</t>
  </si>
  <si>
    <t>Раздел 2.6.4 строка 12 графа 04 &gt;= Раздел 2.6.4 строка 12 графа 06</t>
  </si>
  <si>
    <t>Раздел 2.6.4 строка 13 графа 04 &gt;= Раздел 2.6.4 строка 13 графа 06</t>
  </si>
  <si>
    <t>Раздел 2.6.4 строка 14 графа 04 &gt;= Раздел 2.6.4 строка 14 графа 06</t>
  </si>
  <si>
    <t>Раздел 2.6.4 строка 15 графа 04 &gt;= Раздел 2.6.4 строка 15 графа 06</t>
  </si>
  <si>
    <t>Раздел 2.6.4 строка 16 графа 04 &gt;= Раздел 2.6.4 строка 16 графа 06</t>
  </si>
  <si>
    <t>Раздел 2.6.4 строка 17 графа 04 &gt;= Раздел 2.6.4 строка 17 графа 06</t>
  </si>
  <si>
    <t>Раздел 2.6.4 строка 18 графа 04 &gt;= Раздел 2.6.4 строка 18 графа 06</t>
  </si>
  <si>
    <t>Раздел 2.6.4 строка 19 графа 04 &gt;= Раздел 2.6.4 строка 19 графа 06</t>
  </si>
  <si>
    <t>Раздел 2.6.4 строка 20 графа 04 &gt;= Раздел 2.6.4 строка 20 графа 06</t>
  </si>
  <si>
    <t>Раздел 2.6.4 строка 21 графа 04 &gt;= Раздел 2.6.4 строка 21 графа 06</t>
  </si>
  <si>
    <t>Раздел 2.6.4 строка 22 графа 04 &gt;= Раздел 2.6.4 строка 22 графа 06</t>
  </si>
  <si>
    <t>Раздел 2.6.4 строка 01 графа 12 &gt;= Раздел 2.6.4 строка 01 графа 13</t>
  </si>
  <si>
    <t>Раздел 3.1 строка 51 графа 04 &gt;= Раздел 3.1 строка 51 сумма граф 06 + 07</t>
  </si>
  <si>
    <t>Раздел 3.1 строка 52 графа 04 &gt;= Раздел 3.1 строка 52 сумма граф 06 + 07</t>
  </si>
  <si>
    <t>Раздел 2.6.2 строка 11 графа 03 = Раздел 2.6.2 строка 11 сумма граф 09 + 10 + 11</t>
  </si>
  <si>
    <t>Раздел 2.6.2 строка 12 графа 03 = Раздел 2.6.2 строка 12 сумма граф 09 + 10 + 11</t>
  </si>
  <si>
    <t>Раздел 2.6.4 строка 02 графа 12 &gt;= Раздел 2.6.4 строка 02 графа 13</t>
  </si>
  <si>
    <t>Раздел 2.6.4 строка 03 графа 12 &gt;= Раздел 2.6.4 строка 03 графа 13</t>
  </si>
  <si>
    <t>Раздел 2.6.4 строка 04 графа 12 &gt;= Раздел 2.6.4 строка 04 графа 13</t>
  </si>
  <si>
    <t>Раздел 2.6.4 строка 05 графа 12 &gt;= Раздел 2.6.4 строка 05 графа 13</t>
  </si>
  <si>
    <t>Раздел 2.6.4 строка 06 графа 12 &gt;= Раздел 2.6.4 строка 06 графа 13</t>
  </si>
  <si>
    <t>Раздел 2.6.4 строка 07 графа 12 &gt;= Раздел 2.6.4 строка 07 графа 13</t>
  </si>
  <si>
    <t>Раздел 2.6.4 строка 08 графа 12 &gt;= Раздел 2.6.4 строка 08 графа 13</t>
  </si>
  <si>
    <t>Раздел 2.6.4 строка 09 графа 12 &gt;= Раздел 2.6.4 строка 09 графа 13</t>
  </si>
  <si>
    <t>Раздел 2.6.4 строка 10 графа 12 &gt;= Раздел 2.6.4 строка 10 графа 13</t>
  </si>
  <si>
    <t>Раздел 2.6.4 строка 11 графа 12 &gt;= Раздел 2.6.4 строка 11 графа 13</t>
  </si>
  <si>
    <t>Раздел 2.6.4 строка 12 графа 12 &gt;= Раздел 2.6.4 строка 12 графа 13</t>
  </si>
  <si>
    <t>Раздел 2.6.4 строка 13 графа 12 &gt;= Раздел 2.6.4 строка 13 графа 13</t>
  </si>
  <si>
    <t>Раздел 2.6.4 строка 14 графа 12 &gt;= Раздел 2.6.4 строка 14 графа 13</t>
  </si>
  <si>
    <t>Раздел 2.6.4 строка 15 графа 12 &gt;= Раздел 2.6.4 строка 15 графа 13</t>
  </si>
  <si>
    <t>Раздел 2.6.4 строка 16 графа 12 &gt;= Раздел 2.6.4 строка 16 графа 13</t>
  </si>
  <si>
    <t>Раздел 2.6.2 строка 10 графа 18 = Раздел 2.6.2 строка 10 сумма граф 03 + 12</t>
  </si>
  <si>
    <t>Раздел 2.6.2 строка 11 графа 18 = Раздел 2.6.2 строка 11 сумма граф 03 + 12</t>
  </si>
  <si>
    <t>Раздел 2.6.2 строка 12 графа 18 = Раздел 2.6.2 строка 12 сумма граф 03 + 12</t>
  </si>
  <si>
    <t>Раздел 2.6.2 строка 13 графа 18 = Раздел 2.6.2 строка 13 сумма граф 03 + 12</t>
  </si>
  <si>
    <t>Раздел 2.6.2 строка 14 графа 18 = Раздел 2.6.2 строка 14 сумма граф 03 + 12</t>
  </si>
  <si>
    <t>Раздел 2.6.2 строка 15 графа 18 = Раздел 2.6.2 строка 15 сумма граф 03 + 12</t>
  </si>
  <si>
    <t>Раздел 2.6.2 строка 16 графа 18 = Раздел 2.6.2 строка 16 сумма граф 03 + 12</t>
  </si>
  <si>
    <t>Раздел 2.6.2 строка 17 графа 18 = Раздел 2.6.2 строка 17 сумма граф 03 + 12</t>
  </si>
  <si>
    <t>Раздел 2.6.2 строка 18 графа 18 = Раздел 2.6.2 строка 18 сумма граф 03 + 12</t>
  </si>
  <si>
    <t>Раздел 2.6.2 строка 19 графа 18 = Раздел 2.6.2 строка 19 сумма граф 03 + 12</t>
  </si>
  <si>
    <t>Раздел 2.6.2 строка 20 графа 18 = Раздел 2.6.2 строка 20 сумма граф 03 + 12</t>
  </si>
  <si>
    <t>Раздел 2.6.4 строка 08 графа 12 &gt;= Раздел 2.6.4 строка 08 графа 16</t>
  </si>
  <si>
    <t>Раздел 2.6.4 строка 09 графа 12 &gt;= Раздел 2.6.4 строка 09 графа 16</t>
  </si>
  <si>
    <t>Раздел 2.6.4 строка 10 графа 12 &gt;= Раздел 2.6.4 строка 10 графа 16</t>
  </si>
  <si>
    <t>Раздел 2.6.4 строка 11 графа 12 &gt;= Раздел 2.6.4 строка 11 графа 16</t>
  </si>
  <si>
    <t>Раздел 2.6.4 строка 12 графа 12 &gt;= Раздел 2.6.4 строка 12 графа 16</t>
  </si>
  <si>
    <t>Раздел 2.6.4 строка 13 графа 12 &gt;= Раздел 2.6.4 строка 13 графа 16</t>
  </si>
  <si>
    <t>Раздел 2.6.4 строка 14 графа 12 &gt;= Раздел 2.6.4 строка 14 графа 16</t>
  </si>
  <si>
    <t>Раздел 2.6.4 строка 15 графа 12 &gt;= Раздел 2.6.4 строка 15 графа 16</t>
  </si>
  <si>
    <t>Раздел 2.6.4 строка 16 графа 12 &gt;= Раздел 2.6.4 строка 16 графа 16</t>
  </si>
  <si>
    <t>Раздел 2.6.4 строка 17 графа 12 &gt;= Раздел 2.6.4 строка 17 графа 16</t>
  </si>
  <si>
    <t>Раздел 2.6.3 строка 06 графа 04 &gt;= Раздел 2.6.3 строка 06 графа 06</t>
  </si>
  <si>
    <t>Раздел 2.6.3 строка 07 графа 04 &gt;= Раздел 2.6.3 строка 07 графа 06</t>
  </si>
  <si>
    <t>Раздел 2.6.3 строка 08 графа 04 &gt;= Раздел 2.6.3 строка 08 графа 06</t>
  </si>
  <si>
    <t>Раздел 2.6.3 строка 09 графа 04 &gt;= Раздел 2.6.3 строка 09 графа 06</t>
  </si>
  <si>
    <t>Раздел 2.6.3 строка 10 графа 04 &gt;= Раздел 2.6.3 строка 10 графа 06</t>
  </si>
  <si>
    <t>Раздел 3.1 строка 32 графа 04 &gt;= Раздел 3.1 строка 32 сумма граф 08 + 09</t>
  </si>
  <si>
    <t>Раздел 3.1 строка 33 графа 04 &gt;= Раздел 3.1 строка 33 сумма граф 08 + 09</t>
  </si>
  <si>
    <t>Раздел 3.1 строка 34 графа 04 &gt;= Раздел 3.1 строка 34 сумма граф 08 + 09</t>
  </si>
  <si>
    <t>Раздел 3.1 строка 35 графа 04 &gt;= Раздел 3.1 строка 35 сумма граф 08 + 09</t>
  </si>
  <si>
    <t>Раздел 3.1 строка 36 графа 04 &gt;= Раздел 3.1 строка 36 сумма граф 08 + 09</t>
  </si>
  <si>
    <t>Раздел 3.1 строка 37 графа 04 &gt;= Раздел 3.1 строка 37 сумма граф 08 + 09</t>
  </si>
  <si>
    <t>Раздел 3.1 строка 38 графа 04 &gt;= Раздел 3.1 строка 38 сумма граф 08 + 09</t>
  </si>
  <si>
    <t>Раздел 3.1 строка 39 графа 04 &gt;= Раздел 3.1 строка 39 сумма граф 08 + 09</t>
  </si>
  <si>
    <t>Раздел 3.1 строка 40 графа 04 &gt;= Раздел 3.1 строка 40 сумма граф 08 + 09</t>
  </si>
  <si>
    <t>Раздел 3.1 строка 41 графа 04 &gt;= Раздел 3.1 строка 41 сумма граф 08 + 09</t>
  </si>
  <si>
    <t>Раздел 3.1 строка 42 графа 04 &gt;= Раздел 3.1 строка 42 сумма граф 08 + 09</t>
  </si>
  <si>
    <t>Раздел 3.1 строка 43 графа 04 &gt;= Раздел 3.1 строка 43 сумма граф 08 + 09</t>
  </si>
  <si>
    <t>Раздел 3.1 строка 44 графа 04 &gt;= Раздел 3.1 строка 44 сумма граф 08 + 09</t>
  </si>
  <si>
    <t>Раздел 3.1 строка 45 графа 04 &gt;= Раздел 3.1 строка 45 сумма граф 08 + 09</t>
  </si>
  <si>
    <t>Раздел 3.1 строка 46 графа 04 &gt;= Раздел 3.1 строка 46 сумма граф 08 + 09</t>
  </si>
  <si>
    <t>Раздел 3.1 строка 47 графа 04 &gt;= Раздел 3.1 строка 47 сумма граф 08 + 09</t>
  </si>
  <si>
    <t>Раздел 3.1 строка 48 графа 04 &gt;= Раздел 3.1 строка 48 сумма граф 08 + 09</t>
  </si>
  <si>
    <t>Раздел 3.1 строка 49 графа 04 &gt;= Раздел 3.1 строка 49 сумма граф 08 + 09</t>
  </si>
  <si>
    <t>Раздел 3.1 строка 50 графа 04 &gt;= Раздел 3.1 строка 50 сумма граф 08 + 09</t>
  </si>
  <si>
    <t>Раздел 3.1 строка 51 графа 04 &gt;= Раздел 3.1 строка 51 сумма граф 08 + 09</t>
  </si>
  <si>
    <t>Раздел 3.1 строка 52 графа 04 &gt;= Раздел 3.1 строка 52 сумма граф 08 + 09</t>
  </si>
  <si>
    <t>Раздел 3.1 строка 53 графа 04 &gt;= Раздел 3.1 строка 53 сумма граф 08 + 09</t>
  </si>
  <si>
    <t>Раздел 2.6.4 строка 14 графа 20 &gt;= Раздел 2.6.4 строка 14 графа 22</t>
  </si>
  <si>
    <t>Раздел 2.6.4 строка 15 графа 20 &gt;= Раздел 2.6.4 строка 15 графа 22</t>
  </si>
  <si>
    <t>Раздел 2.6.4 строка 16 графа 20 &gt;= Раздел 2.6.4 строка 16 графа 22</t>
  </si>
  <si>
    <t>Раздел 2.6.4 строка 17 графа 20 &gt;= Раздел 2.6.4 строка 17 графа 22</t>
  </si>
  <si>
    <t>Раздел 2.6.4 строка 18 графа 20 &gt;= Раздел 2.6.4 строка 18 графа 22</t>
  </si>
  <si>
    <t>Раздел 2.6.4 строка 19 графа 20 &gt;= Раздел 2.6.4 строка 19 графа 22</t>
  </si>
  <si>
    <t>Раздел 2.6.4 строка 20 графа 20 &gt;= Раздел 2.6.4 строка 20 графа 22</t>
  </si>
  <si>
    <t>Раздел 2.6.4 строка 21 графа 20 &gt;= Раздел 2.6.4 строка 21 графа 22</t>
  </si>
  <si>
    <t>Раздел 2.6.4 строка 22 графа 20 &gt;= Раздел 2.6.4 строка 22 графа 22</t>
  </si>
  <si>
    <t>Раздел 2.5.1.1 строка 01 графа 03 = Раздел 2.5.1.1 сумма строк 02 + 03 + 04 графа 03</t>
  </si>
  <si>
    <t>Раздел 2.5.1.1 строка 01 графа 04 = Раздел 2.5.1.1 сумма строк 02 + 03 + 04 графа 04</t>
  </si>
  <si>
    <t>Раздел 2.5.1.1 строка 01 графа 05 = Раздел 2.5.1.1 сумма строк 02 + 03 + 04 графа 05</t>
  </si>
  <si>
    <t>Раздел 2.5.1.1 строка 01 графа 06 = Раздел 2.5.1.1 сумма строк 02 + 03 + 04 графа 06</t>
  </si>
  <si>
    <t>Раздел 2.5.1.1 строка 01 графа 07 = Раздел 2.5.1.1 сумма строк 02 + 03 + 04 графа 07</t>
  </si>
  <si>
    <t>Раздел 2.5.1.1 строка 01 графа 08 = Раздел 2.5.1.1 сумма строк 02 + 03 + 04 графа 08</t>
  </si>
  <si>
    <t>Раздел 3.1 строка 06 графа 03 = Раздел 3.1 сумма строк 07 + 28 + 29 + 33 + 34 + 35 + 36 + 37 + 38 + 39 графа 03</t>
  </si>
  <si>
    <t>Раздел 3.1 строка 07 графа 03 = Раздел 3.1 сумма строк 08 + 09 + 10 + 11 + 12 + 13 + 14 + 15 + 16 + 17 + 18 + 22 + 23 + 24 + 25 + 26 + 27 графа 03</t>
  </si>
  <si>
    <t>Раздел 3.1 строка 02 графа 03 &gt;= Раздел 3.1 сумма строк 03 + 04 + 05 графа 03</t>
  </si>
  <si>
    <t>Раздел 3.1 строка 01 графа 03 &gt;= Раздел 3.1 строка 01 сумма граф 04 + 10 + 12</t>
  </si>
  <si>
    <t>Раздел 3.1 строка 02 графа 03 &gt;= Раздел 3.1 строка 02 сумма граф 04 + 10 + 12</t>
  </si>
  <si>
    <t>Раздел 2.6.3 строка 17 графа 12 &gt;= Раздел 2.6.3 строка 17 графа 16</t>
  </si>
  <si>
    <t>Раздел 2.6.3 строка 18 графа 12 &gt;= Раздел 2.6.3 строка 18 графа 16</t>
  </si>
  <si>
    <t>Раздел 3.5 строка 11 графа 20 &gt;= Раздел 3.5 строка 11 графа 21</t>
  </si>
  <si>
    <t>Раздел 3.5 строка 12 графа 20 &gt;= Раздел 3.5 строка 12 графа 21</t>
  </si>
  <si>
    <t>Раздел 3.5 строка 13 графа 20 &gt;= Раздел 3.5 строка 13 графа 21</t>
  </si>
  <si>
    <t>Раздел 3.5 строка 14 графа 20 &gt;= Раздел 3.5 строка 14 графа 21</t>
  </si>
  <si>
    <t>Раздел 3.5 строка 15 графа 20 &gt;= Раздел 3.5 строка 15 графа 21</t>
  </si>
  <si>
    <t>Раздел 3.5 строка 16 графа 20 &gt;= Раздел 3.5 строка 16 графа 21</t>
  </si>
  <si>
    <t>Раздел 3.5 строка 17 графа 20 &gt;= Раздел 3.5 строка 17 графа 21</t>
  </si>
  <si>
    <t>Раздел 3.5 строка 18 графа 20 &gt;= Раздел 3.5 строка 18 графа 21</t>
  </si>
  <si>
    <t>Раздел 3.5 строка 19 графа 20 &gt;= Раздел 3.5 строка 19 графа 21</t>
  </si>
  <si>
    <t>Раздел 3.5 строка 20 графа 20 &gt;= Раздел 3.5 строка 20 графа 21</t>
  </si>
  <si>
    <t>Раздел 3.5 строка 21 графа 20 &gt;= Раздел 3.5 строка 21 графа 21</t>
  </si>
  <si>
    <t>Раздел 3.5 строка 22 графа 20 &gt;= Раздел 3.5 строка 22 графа 21</t>
  </si>
  <si>
    <t>Раздел 3.5 строка 23 графа 20 &gt;= Раздел 3.5 строка 23 графа 21</t>
  </si>
  <si>
    <t>Раздел 3.5 строка 24 графа 20 &gt;= Раздел 3.5 строка 24 графа 21</t>
  </si>
  <si>
    <t>Раздел 3.5 строка 25 графа 20 &gt;= Раздел 3.5 строка 25 графа 21</t>
  </si>
  <si>
    <t>Раздел 3.5 строка 26 графа 20 &gt;= Раздел 3.5 строка 26 графа 21</t>
  </si>
  <si>
    <t>Раздел 3.5 строка 27 графа 20 &gt;= Раздел 3.5 строка 27 графа 21</t>
  </si>
  <si>
    <t>Раздел 3.5 строка 28 графа 20 &gt;= Раздел 3.5 строка 28 графа 21</t>
  </si>
  <si>
    <t>Раздел 3.5 строка 29 графа 20 &gt;= Раздел 3.5 строка 29 графа 21</t>
  </si>
  <si>
    <t>Раздел 3.1 строка 47 графа 14 &gt;= Раздел 3.1 строка 48 графа 14</t>
  </si>
  <si>
    <t>Раздел 3.1 строка 47 графа 15 &gt;= Раздел 3.1 строка 48 графа 15</t>
  </si>
  <si>
    <t>Раздел 3.1 строка 49 графа 04 &gt;= Раздел 3.1 строка 50 графа 04</t>
  </si>
  <si>
    <t>Раздел 3.1 строка 49 графа 05 &gt;= Раздел 3.1 строка 50 графа 05</t>
  </si>
  <si>
    <t>Раздел 3.1 строка 49 графа 06 &gt;= Раздел 3.1 строка 50 графа 06</t>
  </si>
  <si>
    <t>Раздел 3.1 строка 49 графа 07 &gt;= Раздел 3.1 строка 50 графа 07</t>
  </si>
  <si>
    <t>Раздел 3.1 строка 49 графа 08 &gt;= Раздел 3.1 строка 50 графа 08</t>
  </si>
  <si>
    <t>Раздел 3.1 строка 49 графа 09 &gt;= Раздел 3.1 строка 50 графа 09</t>
  </si>
  <si>
    <t>Раздел 3.3.1 строка 28 графа 03 &gt;= Раздел 3.3.1 строка 28 графа 04</t>
  </si>
  <si>
    <t>Раздел 3.3.1 строка 29 графа 03 &gt;= Раздел 3.3.1 строка 29 графа 04</t>
  </si>
  <si>
    <t>Раздел 3.3.1 строка 30 графа 03 &gt;= Раздел 3.3.1 строка 30 графа 04</t>
  </si>
  <si>
    <t>Раздел 3.3.1 строка 31 графа 03 &gt;= Раздел 3.3.1 строка 31 графа 04</t>
  </si>
  <si>
    <t>Раздел 3.3.1 строка 32 графа 03 &gt;= Раздел 3.3.1 строка 32 графа 04</t>
  </si>
  <si>
    <t>Раздел 3.3.1 строка 33 графа 03 &gt;= Раздел 3.3.1 строка 33 графа 04</t>
  </si>
  <si>
    <t>Раздел 3.3.1 строка 34 графа 03 &gt;= Раздел 3.3.1 строка 34 графа 04</t>
  </si>
  <si>
    <t>Раздел 3.3.1 строка 35 графа 03 &gt;= Раздел 3.3.1 строка 35 графа 04</t>
  </si>
  <si>
    <t>Раздел 3.3.1 строка 36 графа 03 &gt;= Раздел 3.3.1 строка 36 графа 04</t>
  </si>
  <si>
    <t>Раздел 3.3.1 строка 37 графа 03 &gt;= Раздел 3.3.1 строка 37 графа 04</t>
  </si>
  <si>
    <t>Раздел 3.3.1 строка 38 графа 03 &gt;= Раздел 3.3.1 строка 38 графа 04</t>
  </si>
  <si>
    <t>Раздел 3.1 строка 06 графа 05 &gt;= Раздел 3.1 строка 45 графа 05</t>
  </si>
  <si>
    <t>Раздел 3.1 строка 06 графа 06 &gt;= Раздел 3.1 строка 45 графа 06</t>
  </si>
  <si>
    <t>Раздел 2.10.2 строка 02 графа 07 &gt;= Раздел 2.10.2 строка 15 графа 07</t>
  </si>
  <si>
    <t>Раздел 2.10.2 строка 02 графа 08 &gt;= Раздел 2.10.2 строка 15 графа 08</t>
  </si>
  <si>
    <t>Раздел 2.10.2 строка 02 графа 03 &gt;= Раздел 2.10.2 строка 16 графа 03</t>
  </si>
  <si>
    <t>Раздел 2.10.2 строка 02 графа 04 &gt;= Раздел 2.10.2 строка 16 графа 04</t>
  </si>
  <si>
    <t>Раздел 2.10.2 строка 02 графа 05 &gt;= Раздел 2.10.2 строка 16 графа 05</t>
  </si>
  <si>
    <t>Раздел 2.10.2 строка 02 графа 06 &gt;= Раздел 2.10.2 строка 16 графа 06</t>
  </si>
  <si>
    <t>Раздел 2.10.2 строка 02 графа 07 &gt;= Раздел 2.10.2 строка 16 графа 07</t>
  </si>
  <si>
    <t>Раздел 2.10.2 строка 02 графа 08 &gt;= Раздел 2.10.2 строка 16 графа 08</t>
  </si>
  <si>
    <t>Раздел 2.11.1 строка 01 графа 04 &gt;= Раздел 2.11.1 строка 02 графа 04</t>
  </si>
  <si>
    <t>Раздел 2.11.1 строка 01 графа 05 &gt;= Раздел 2.11.1 строка 02 графа 05</t>
  </si>
  <si>
    <t>Раздел 2.11.1 строка 01 графа 03 &gt;= Раздел 2.11.1 строка 08 графа 03</t>
  </si>
  <si>
    <t>Раздел 3.1 строка 06 графа 13 &gt;= Раздел 3.1 строка 49 графа 13</t>
  </si>
  <si>
    <t>Раздел 3.1 строка 06 графа 12 &gt;= Раздел 3.1 строка 47 графа 12</t>
  </si>
  <si>
    <t>Раздел 3.1 строка 06 графа 13 &gt;= Раздел 3.1 строка 47 графа 13</t>
  </si>
  <si>
    <t>Раздел 3.1 строка 06 графа 14 &gt;= Раздел 3.1 строка 47 графа 14</t>
  </si>
  <si>
    <t>Раздел 3.1 строка 06 графа 15 &gt;= Раздел 3.1 строка 47 графа 15</t>
  </si>
  <si>
    <t>Раздел 3.1 строка 06 графа 04 &gt;= Раздел 3.1 строка 49 графа 04</t>
  </si>
  <si>
    <t>Раздел 3.1 строка 06 графа 05 &gt;= Раздел 3.1 строка 49 графа 05</t>
  </si>
  <si>
    <t>Раздел 3.1 строка 06 графа 06 &gt;= Раздел 3.1 строка 49 графа 06</t>
  </si>
  <si>
    <t>Раздел 3.1 строка 06 графа 07 &gt;= Раздел 3.1 строка 49 графа 07</t>
  </si>
  <si>
    <t>Раздел 3.1 строка 06 графа 08 &gt;= Раздел 3.1 строка 49 графа 08</t>
  </si>
  <si>
    <t>Раздел 3.1 строка 06 графа 09 &gt;= Раздел 3.1 строка 49 графа 09</t>
  </si>
  <si>
    <t>Раздел 3.1 строка 06 графа 10 &gt;= Раздел 3.1 строка 49 графа 10</t>
  </si>
  <si>
    <t>Раздел 3.1 строка 06 графа 11 &gt;= Раздел 3.1 строка 49 графа 11</t>
  </si>
  <si>
    <t>Раздел 3.1 строка 06 графа 12 &gt;= Раздел 3.1 строка 49 графа 12</t>
  </si>
  <si>
    <t>Раздел 3.5 строка 07 графа 04 = Раздел 3.5 сумма строк 08 + 09 + 10 + 11 + 12 + 13 + 14 + 15 + 16 + 17 + 18 + 22 + 23 + 24 + 25 + 26 + 27 графа 04</t>
  </si>
  <si>
    <t>Раздел 3.5 строка 07 графа 05 = Раздел 3.5 сумма строк 08 + 09 + 10 + 11 + 12 + 13 + 14 + 15 + 16 + 17 + 18 + 22 + 23 + 24 + 25 + 26 + 27 графа 05</t>
  </si>
  <si>
    <t>Раздел 3.5 строка 07 графа 06 = Раздел 3.5 сумма строк 08 + 09 + 10 + 11 + 12 + 13 + 14 + 15 + 16 + 17 + 18 + 22 + 23 + 24 + 25 + 26 + 27 графа 06</t>
  </si>
  <si>
    <t>Раздел 3.5 строка 07 графа 07 = Раздел 3.5 сумма строк 08 + 09 + 10 + 11 + 12 + 13 + 14 + 15 + 16 + 17 + 18 + 22 + 23 + 24 + 25 + 26 + 27 графа 07</t>
  </si>
  <si>
    <t>Раздел 3.5 строка 07 графа 08 = Раздел 3.5 сумма строк 08 + 09 + 10 + 11 + 12 + 13 + 14 + 15 + 16 + 17 + 18 + 22 + 23 + 24 + 25 + 26 + 27 графа 08</t>
  </si>
  <si>
    <t>Раздел 3.5 строка 07 графа 09 = Раздел 3.5 сумма строк 08 + 09 + 10 + 11 + 12 + 13 + 14 + 15 + 16 + 17 + 18 + 22 + 23 + 24 + 25 + 26 + 27 графа 09</t>
  </si>
  <si>
    <t>Раздел 3.5 строка 07 графа 10 = Раздел 3.5 сумма строк 08 + 09 + 10 + 11 + 12 + 13 + 14 + 15 + 16 + 17 + 18 + 22 + 23 + 24 + 25 + 26 + 27 графа 10</t>
  </si>
  <si>
    <t>Раздел 3.5 строка 07 графа 11 = Раздел 3.5 сумма строк 08 + 09 + 10 + 11 + 12 + 13 + 14 + 15 + 16 + 17 + 18 + 22 + 23 + 24 + 25 + 26 + 27 графа 11</t>
  </si>
  <si>
    <t>Раздел 3.5 строка 07 графа 12 = Раздел 3.5 сумма строк 08 + 09 + 10 + 11 + 12 + 13 + 14 + 15 + 16 + 17 + 18 + 22 + 23 + 24 + 25 + 26 + 27 графа 12</t>
  </si>
  <si>
    <t>Раздел 3.5 строка 07 графа 13 = Раздел 3.5 сумма строк 08 + 09 + 10 + 11 + 12 + 13 + 14 + 15 + 16 + 17 + 18 + 22 + 23 + 24 + 25 + 26 + 27 графа 13</t>
  </si>
  <si>
    <t>Раздел 3.5 строка 07 графа 14 = Раздел 3.5 сумма строк 08 + 09 + 10 + 11 + 12 + 13 + 14 + 15 + 16 + 17 + 18 + 22 + 23 + 24 + 25 + 26 + 27 графа 14</t>
  </si>
  <si>
    <t>Раздел 3.5 строка 07 графа 15 = Раздел 3.5 сумма строк 08 + 09 + 10 + 11 + 12 + 13 + 14 + 15 + 16 + 17 + 18 + 22 + 23 + 24 + 25 + 26 + 27 графа 15</t>
  </si>
  <si>
    <t>Раздел 3.5 строка 07 графа 16 = Раздел 3.5 сумма строк 08 + 09 + 10 + 11 + 12 + 13 + 14 + 15 + 16 + 17 + 18 + 22 + 23 + 24 + 25 + 26 + 27 графа 16</t>
  </si>
  <si>
    <t>Раздел 3.5 строка 07 графа 17 = Раздел 3.5 сумма строк 08 + 09 + 10 + 11 + 12 + 13 + 14 + 15 + 16 + 17 + 18 + 22 + 23 + 24 + 25 + 26 + 27 графа 17</t>
  </si>
  <si>
    <t>Раздел 3.5 строка 30 графа 20 &gt;= Раздел 3.5 строка 30 графа 21</t>
  </si>
  <si>
    <t>Раздел 3.5 строка 31 графа 20 &gt;= Раздел 3.5 строка 31 графа 21</t>
  </si>
  <si>
    <t>Раздел 3.5 строка 32 графа 20 &gt;= Раздел 3.5 строка 32 графа 21</t>
  </si>
  <si>
    <t>Раздел 3.5 строка 33 графа 20 &gt;= Раздел 3.5 строка 33 графа 21</t>
  </si>
  <si>
    <t>Раздел 3.5 строка 34 графа 20 &gt;= Раздел 3.5 строка 34 графа 21</t>
  </si>
  <si>
    <t>Раздел 2.6.1 строка 16 графа 09 &gt;= Раздел 2.6.1 строка 19 графа 09</t>
  </si>
  <si>
    <t>Раздел 2.6.1 строка 16 графа 10 &gt;= Раздел 2.6.1 строка 19 графа 10</t>
  </si>
  <si>
    <t>Раздел 3.5 строка 35 графа 20 &gt;= Раздел 3.5 строка 35 графа 21</t>
  </si>
  <si>
    <t>Раздел 3.5 строка 36 графа 20 &gt;= Раздел 3.5 строка 36 графа 21</t>
  </si>
  <si>
    <t>Раздел 3.5 строка 37 графа 20 &gt;= Раздел 3.5 строка 37 графа 21</t>
  </si>
  <si>
    <t>Раздел 3.5 строка 38 графа 20 &gt;= Раздел 3.5 строка 38 графа 21</t>
  </si>
  <si>
    <t>Раздел 3.5 строка 39 графа 20 &gt;= Раздел 3.5 строка 39 графа 21</t>
  </si>
  <si>
    <t>Раздел 3.5 строка 40 графа 20 &gt;= Раздел 3.5 строка 40 графа 21</t>
  </si>
  <si>
    <t>Раздел 3.5 строка 41 графа 20 &gt;= Раздел 3.5 строка 41 графа 21</t>
  </si>
  <si>
    <t>Раздел 3.5 строка 42 графа 20 &gt;= Раздел 3.5 строка 42 графа 21</t>
  </si>
  <si>
    <t>Раздел 3.5 строка 43 графа 20 &gt;= Раздел 3.5 строка 43 графа 21</t>
  </si>
  <si>
    <t>Раздел 3.5 строка 44 графа 20 &gt;= Раздел 3.5 строка 44 графа 21</t>
  </si>
  <si>
    <t>Раздел 3.5 строка 45 графа 20 &gt;= Раздел 3.5 строка 45 графа 21</t>
  </si>
  <si>
    <t>Раздел 3.5 строка 46 графа 20 &gt;= Раздел 3.5 строка 46 графа 21</t>
  </si>
  <si>
    <t>Раздел 3.5 строка 47 графа 20 &gt;= Раздел 3.5 строка 47 графа 21</t>
  </si>
  <si>
    <t>Раздел 3.5 строка 48 графа 20 &gt;= Раздел 3.5 строка 48 графа 21</t>
  </si>
  <si>
    <t>Раздел 3.5 строка 01 графа 22 &gt;= Раздел 3.5 строка 01 графа 23</t>
  </si>
  <si>
    <t>Раздел 3.5 строка 02 графа 22 &gt;= Раздел 3.5 строка 02 графа 23</t>
  </si>
  <si>
    <t>Раздел 3.5 строка 03 графа 22 &gt;= Раздел 3.5 строка 03 графа 23</t>
  </si>
  <si>
    <t>Раздел 3.5 строка 04 графа 22 &gt;= Раздел 3.5 строка 04 графа 23</t>
  </si>
  <si>
    <t>Раздел 3.5 строка 05 графа 22 &gt;= Раздел 3.5 строка 05 графа 23</t>
  </si>
  <si>
    <t>Раздел 3.5 строка 06 графа 22 &gt;= Раздел 3.5 строка 06 графа 23</t>
  </si>
  <si>
    <t>Раздел 3.5 строка 07 графа 22 &gt;= Раздел 3.5 строка 07 графа 23</t>
  </si>
  <si>
    <t>Раздел 3.5 строка 08 графа 22 &gt;= Раздел 3.5 строка 08 графа 23</t>
  </si>
  <si>
    <t>Раздел 3.5 строка 09 графа 22 &gt;= Раздел 3.5 строка 09 графа 23</t>
  </si>
  <si>
    <t>Раздел 3.5 строка 10 графа 22 &gt;= Раздел 3.5 строка 10 графа 23</t>
  </si>
  <si>
    <t>Раздел 3.5 строка 11 графа 22 &gt;= Раздел 3.5 строка 11 графа 23</t>
  </si>
  <si>
    <t>Раздел 3.5 строка 12 графа 22 &gt;= Раздел 3.5 строка 12 графа 23</t>
  </si>
  <si>
    <t>Раздел 3.5 строка 13 графа 22 &gt;= Раздел 3.5 строка 13 графа 23</t>
  </si>
  <si>
    <t>Раздел 3.5 строка 14 графа 22 &gt;= Раздел 3.5 строка 14 графа 23</t>
  </si>
  <si>
    <t>Раздел 3.5 строка 15 графа 22 &gt;= Раздел 3.5 строка 15 графа 23</t>
  </si>
  <si>
    <t>Раздел 3.5 строка 16 графа 22 &gt;= Раздел 3.5 строка 16 графа 23</t>
  </si>
  <si>
    <t>Раздел 3.5 строка 17 графа 22 &gt;= Раздел 3.5 строка 17 графа 23</t>
  </si>
  <si>
    <t>Раздел 3.5 строка 18 графа 22 &gt;= Раздел 3.5 строка 18 графа 23</t>
  </si>
  <si>
    <t>Раздел 3.5 строка 19 графа 22 &gt;= Раздел 3.5 строка 19 графа 23</t>
  </si>
  <si>
    <t>Раздел 3.5 строка 20 графа 22 &gt;= Раздел 3.5 строка 20 графа 23</t>
  </si>
  <si>
    <t>Раздел 3.5 строка 21 графа 22 &gt;= Раздел 3.5 строка 21 графа 23</t>
  </si>
  <si>
    <t>Раздел 3.5 строка 22 графа 22 &gt;= Раздел 3.5 строка 22 графа 23</t>
  </si>
  <si>
    <t>Раздел 3.5 строка 23 графа 22 &gt;= Раздел 3.5 строка 23 графа 23</t>
  </si>
  <si>
    <t>Раздел 3.5 строка 24 графа 22 &gt;= Раздел 3.5 строка 24 графа 23</t>
  </si>
  <si>
    <t>Раздел 3.5 строка 25 графа 22 &gt;= Раздел 3.5 строка 25 графа 23</t>
  </si>
  <si>
    <t>Раздел 3.5 строка 26 графа 22 &gt;= Раздел 3.5 строка 26 графа 23</t>
  </si>
  <si>
    <t>Раздел 3.5 строка 27 графа 22 &gt;= Раздел 3.5 строка 27 графа 23</t>
  </si>
  <si>
    <t>Раздел 3.5 строка 28 графа 22 &gt;= Раздел 3.5 строка 28 графа 23</t>
  </si>
  <si>
    <t>Раздел 3.5 строка 29 графа 22 &gt;= Раздел 3.5 строка 29 графа 23</t>
  </si>
  <si>
    <t>Раздел 3.5 строка 30 графа 22 &gt;= Раздел 3.5 строка 30 графа 23</t>
  </si>
  <si>
    <t>Раздел 3.5 строка 31 графа 22 &gt;= Раздел 3.5 строка 31 графа 23</t>
  </si>
  <si>
    <t>Раздел 3.5 строка 32 графа 22 &gt;= Раздел 3.5 строка 32 графа 23</t>
  </si>
  <si>
    <t>Раздел 3.5 строка 33 графа 22 &gt;= Раздел 3.5 строка 33 графа 23</t>
  </si>
  <si>
    <t>Раздел 3.5 строка 34 графа 22 &gt;= Раздел 3.5 строка 34 графа 23</t>
  </si>
  <si>
    <t>Раздел 3.5 строка 35 графа 22 &gt;= Раздел 3.5 строка 35 графа 23</t>
  </si>
  <si>
    <t>Раздел 3.5 строка 36 графа 22 &gt;= Раздел 3.5 строка 36 графа 23</t>
  </si>
  <si>
    <t>Раздел 3.5 строка 37 графа 22 &gt;= Раздел 3.5 строка 37 графа 23</t>
  </si>
  <si>
    <t>Раздел 3.5 строка 38 графа 22 &gt;= Раздел 3.5 строка 38 графа 23</t>
  </si>
  <si>
    <t>Раздел 3.5 строка 39 графа 22 &gt;= Раздел 3.5 строка 39 графа 23</t>
  </si>
  <si>
    <t>Раздел 3.5 строка 40 графа 22 &gt;= Раздел 3.5 строка 40 графа 23</t>
  </si>
  <si>
    <t>Раздел 3.5 строка 41 графа 22 &gt;= Раздел 3.5 строка 41 графа 23</t>
  </si>
  <si>
    <t>Раздел 3.5 строка 42 графа 22 &gt;= Раздел 3.5 строка 42 графа 23</t>
  </si>
  <si>
    <t>Раздел 3.5 строка 43 графа 22 &gt;= Раздел 3.5 строка 43 графа 23</t>
  </si>
  <si>
    <t>Раздел 3.5 строка 44 графа 22 &gt;= Раздел 3.5 строка 44 графа 23</t>
  </si>
  <si>
    <t>Раздел 3.5 строка 45 графа 22 &gt;= Раздел 3.5 строка 45 графа 23</t>
  </si>
  <si>
    <t>Раздел 3.5 строка 46 графа 22 &gt;= Раздел 3.5 строка 46 графа 23</t>
  </si>
  <si>
    <t>Раздел 3.5 строка 47 графа 22 &gt;= Раздел 3.5 строка 47 графа 23</t>
  </si>
  <si>
    <t>Раздел 3.5 строка 48 графа 22 &gt;= Раздел 3.5 строка 48 графа 23</t>
  </si>
  <si>
    <t>Раздел 3.5 строка 01 графа 06 &gt;= Раздел 3.5 строка 01 графа 07</t>
  </si>
  <si>
    <t>Раздел 3.5 строка 02 графа 06 &gt;= Раздел 3.5 строка 02 графа 07</t>
  </si>
  <si>
    <t>Раздел 3.5 строка 03 графа 06 &gt;= Раздел 3.5 строка 03 графа 07</t>
  </si>
  <si>
    <t>Раздел 3.5 строка 04 графа 06 &gt;= Раздел 3.5 строка 04 графа 07</t>
  </si>
  <si>
    <t>Раздел 3.5 строка 05 графа 06 &gt;= Раздел 3.5 строка 05 графа 07</t>
  </si>
  <si>
    <t>Раздел 3.5 строка 06 графа 06 &gt;= Раздел 3.5 строка 06 графа 07</t>
  </si>
  <si>
    <t>Раздел 3.2 строка 14 графа 03 = Раздел 3.2 строка 14 сумма граф 04 + 05 + 06 + 07 + 08 + 09</t>
  </si>
  <si>
    <t>Раздел 3.2 строка 15 графа 03 = Раздел 3.2 строка 15 сумма граф 04 + 05 + 06 + 07 + 08 + 09</t>
  </si>
  <si>
    <t>Раздел 3.2 строка 16 графа 03 = Раздел 3.2 строка 16 сумма граф 04 + 05 + 06 + 07 + 08 + 09</t>
  </si>
  <si>
    <t>Раздел 3.2 строка 17 графа 03 = Раздел 3.2 строка 17 сумма граф 04 + 05 + 06 + 07 + 08 + 09</t>
  </si>
  <si>
    <t>Раздел 3.2 строка 18 графа 03 = Раздел 3.2 строка 18 сумма граф 04 + 05 + 06 + 07 + 08 + 09</t>
  </si>
  <si>
    <t>Раздел 3.2 строка 19 графа 03 = Раздел 3.2 строка 19 сумма граф 04 + 05 + 06 + 07 + 08 + 09</t>
  </si>
  <si>
    <t>Раздел 2.8.2 строка 01 графа 03 &gt;= Раздел 2.8.2 строка 01 графа 11</t>
  </si>
  <si>
    <t>Раздел 2.8.2 строка 02 графа 03 &gt;= Раздел 2.8.2 строка 02 графа 11</t>
  </si>
  <si>
    <t>Раздел 3.2 строка 22 графа 03 = Раздел 3.2 строка 22 сумма граф 04 + 05 + 06 + 07 + 08 + 09</t>
  </si>
  <si>
    <t>Раздел 3.2 строка 23 графа 03 = Раздел 3.2 строка 23 сумма граф 04 + 05 + 06 + 07 + 08 + 09</t>
  </si>
  <si>
    <t>Раздел 3.2 строка 24 графа 03 = Раздел 3.2 строка 24 сумма граф 04 + 05 + 06 + 07 + 08 + 09</t>
  </si>
  <si>
    <t>Раздел 3.2 строка 25 графа 03 = Раздел 3.2 строка 25 сумма граф 04 + 05 + 06 + 07 + 08 + 09</t>
  </si>
  <si>
    <t>Раздел 3.2 строка 26 графа 03 = Раздел 3.2 строка 26 сумма граф 04 + 05 + 06 + 07 + 08 + 09</t>
  </si>
  <si>
    <t>Раздел 3.2 строка 27 графа 03 = Раздел 3.2 строка 27 сумма граф 04 + 05 + 06 + 07 + 08 + 09</t>
  </si>
  <si>
    <t>Раздел 3.2 строка 28 графа 03 = Раздел 3.2 строка 28 сумма граф 04 + 05 + 06 + 07 + 08 + 09</t>
  </si>
  <si>
    <t>Раздел 3.2 строка 29 графа 03 = Раздел 3.2 строка 29 сумма граф 04 + 05 + 06 + 07 + 08 + 09</t>
  </si>
  <si>
    <t>Раздел 3.2 строка 30 графа 03 = Раздел 3.2 строка 30 сумма граф 04 + 05 + 06 + 07 + 08 + 09</t>
  </si>
  <si>
    <t>Раздел 3.2 строка 31 графа 03 = Раздел 3.2 строка 31 сумма граф 04 + 05 + 06 + 07 + 08 + 09</t>
  </si>
  <si>
    <t>Раздел 3.2 строка 32 графа 03 = Раздел 3.2 строка 32 сумма граф 04 + 05 + 06 + 07 + 08 + 09</t>
  </si>
  <si>
    <t>Раздел 2.8.2 строка 02 графа 10 &gt;= Раздел 2.8.2 строка 03 графа 10</t>
  </si>
  <si>
    <t>Раздел 2.8.2 строка 02 графа 11 &gt;= Раздел 2.8.2 строка 03 графа 11</t>
  </si>
  <si>
    <t>Раздел 3.2 строка 36 графа 03 = Раздел 3.2 строка 36 сумма граф 04 + 05 + 06 + 07 + 08 + 09</t>
  </si>
  <si>
    <t>Раздел 3.2 строка 37 графа 03 = Раздел 3.2 строка 37 сумма граф 04 + 05 + 06 + 07 + 08 + 09</t>
  </si>
  <si>
    <t>Раздел 2.8.2 строка 02 графа 09 &gt;= Раздел 2.8.2 строка 03 графа 09</t>
  </si>
  <si>
    <t>Раздел 2.8.3 строка 01 графа 03 = Раздел 2.8.3 строка 01 сумма граф 04 + 05 + 06 + 07 + 08 + 09 + 10</t>
  </si>
  <si>
    <t>Раздел 3.2 строка 20 графа 10 = Раздел 3.2 строка 20 сумма граф 11 + 12 + 13 + 14 + 15 + 16</t>
  </si>
  <si>
    <t>Раздел 3.2 строка 21 графа 10 = Раздел 3.2 строка 21 сумма граф 11 + 12 + 13 + 14 + 15 + 16</t>
  </si>
  <si>
    <t>Раздел 3.2 строка 22 графа 10 = Раздел 3.2 строка 22 сумма граф 11 + 12 + 13 + 14 + 15 + 16</t>
  </si>
  <si>
    <t>Раздел 3.2 строка 23 графа 10 = Раздел 3.2 строка 23 сумма граф 11 + 12 + 13 + 14 + 15 + 16</t>
  </si>
  <si>
    <t>Раздел 3.2 строка 24 графа 10 = Раздел 3.2 строка 24 сумма граф 11 + 12 + 13 + 14 + 15 + 16</t>
  </si>
  <si>
    <t>Раздел 3.2 строка 25 графа 10 = Раздел 3.2 строка 25 сумма граф 11 + 12 + 13 + 14 + 15 + 16</t>
  </si>
  <si>
    <t>Раздел 3.2 строка 26 графа 10 = Раздел 3.2 строка 26 сумма граф 11 + 12 + 13 + 14 + 15 + 16</t>
  </si>
  <si>
    <t>Раздел 3.2 строка 27 графа 10 = Раздел 3.2 строка 27 сумма граф 11 + 12 + 13 + 14 + 15 + 16</t>
  </si>
  <si>
    <t>Раздел 3.2 строка 28 графа 10 = Раздел 3.2 строка 28 сумма граф 11 + 12 + 13 + 14 + 15 + 16</t>
  </si>
  <si>
    <t>Раздел 3.2 строка 29 графа 10 = Раздел 3.2 строка 29 сумма граф 11 + 12 + 13 + 14 + 15 + 16</t>
  </si>
  <si>
    <t>Раздел 3.2 строка 30 графа 10 = Раздел 3.2 строка 30 сумма граф 11 + 12 + 13 + 14 + 15 + 16</t>
  </si>
  <si>
    <t>Раздел 3.2 строка 31 графа 10 = Раздел 3.2 строка 31 сумма граф 11 + 12 + 13 + 14 + 15 + 16</t>
  </si>
  <si>
    <t>Раздел 2.8.3 строка 13 графа 03 = Раздел 2.8.3 строка 13 сумма граф 04 + 05 + 06 + 07 + 08 + 09 + 10</t>
  </si>
  <si>
    <t>Раздел 2.8.3 строка 01 графа 03 &gt;= Раздел 2.8.3 строка 01 графа 11</t>
  </si>
  <si>
    <t>Раздел 2.1.2.3 строка 12 графа 03 &gt;= Раздел 2.1.2.3 строка 12 графа 48</t>
  </si>
  <si>
    <t>Раздел 2.1.2.3 строка 13 графа 03 &gt;= Раздел 2.1.2.3 строка 13 графа 48</t>
  </si>
  <si>
    <t>Раздел 2.1.2.3 строка 14 графа 03 &gt;= Раздел 2.1.2.3 строка 14 графа 48</t>
  </si>
  <si>
    <t>Раздел 2.1.2.3 строка 15 графа 03 &gt;= Раздел 2.1.2.3 строка 15 графа 48</t>
  </si>
  <si>
    <t>Раздел 2.1.2.3 строка 16 графа 03 &gt;= Раздел 2.1.2.3 строка 16 графа 48</t>
  </si>
  <si>
    <t>Раздел 2.1.2.3 строка 17 графа 03 &gt;= Раздел 2.1.2.3 строка 17 графа 48</t>
  </si>
  <si>
    <t>Раздел 2.1.2.3 строка 18 графа 03 &gt;= Раздел 2.1.2.3 строка 18 графа 48</t>
  </si>
  <si>
    <t>Раздел 2.1.2.3 строка 19 графа 03 &gt;= Раздел 2.1.2.3 строка 19 графа 48</t>
  </si>
  <si>
    <t>Раздел 2.1.2.3 строка 20 графа 03 &gt;= Раздел 2.1.2.3 строка 20 графа 48</t>
  </si>
  <si>
    <t>Раздел 2.1.2.3 строка 21 графа 03 &gt;= Раздел 2.1.2.3 строка 21 графа 48</t>
  </si>
  <si>
    <t>Раздел 2.1.2.3 строка 22 графа 03 &gt;= Раздел 2.1.2.3 строка 22 графа 48</t>
  </si>
  <si>
    <t>Раздел 2.8.3 строка 10 графа 03 &gt;= Раздел 2.8.3 строка 10 графа 11</t>
  </si>
  <si>
    <t>Раздел 2.8.3 строка 11 графа 03 &gt;= Раздел 2.8.3 строка 11 графа 11</t>
  </si>
  <si>
    <t>Раздел 2.8.3 строка 12 графа 03 &gt;= Раздел 2.8.3 строка 12 графа 11</t>
  </si>
  <si>
    <t>Раздел 3.2 строка 10 графа 03 = Раздел 3.2 строка 10 сумма граф 10 + 17</t>
  </si>
  <si>
    <t>Раздел 3.2 строка 11 графа 03 = Раздел 3.2 строка 11 сумма граф 10 + 17</t>
  </si>
  <si>
    <t>Раздел 3.2 строка 12 графа 03 = Раздел 3.2 строка 12 сумма граф 10 + 17</t>
  </si>
  <si>
    <t>Раздел 3.2 строка 13 графа 03 = Раздел 3.2 строка 13 сумма граф 10 + 17</t>
  </si>
  <si>
    <t>Раздел 3.5 строка 18 графа 04 &gt;= Раздел 3.5 сумма строк 19 + 20 + 21 графа 04</t>
  </si>
  <si>
    <t>Раздел 3.5 строка 18 графа 05 &gt;= Раздел 3.5 сумма строк 19 + 20 + 21 графа 05</t>
  </si>
  <si>
    <t>Раздел 3.5 строка 18 графа 06 &gt;= Раздел 3.5 сумма строк 19 + 20 + 21 графа 06</t>
  </si>
  <si>
    <t>Раздел 3.5 строка 18 графа 07 &gt;= Раздел 3.5 сумма строк 19 + 20 + 21 графа 07</t>
  </si>
  <si>
    <t>Раздел 3.5 строка 18 графа 08 &gt;= Раздел 3.5 сумма строк 19 + 20 + 21 графа 08</t>
  </si>
  <si>
    <t>Раздел 3.5 строка 35 графа 03 = Раздел 3.5 строка 35 сумма граф 04 + 06 + 08 + 10 + 12 + 14 + 16 + 18 + 20 + 22</t>
  </si>
  <si>
    <t>Раздел 3.5 строка 36 графа 03 = Раздел 3.5 строка 36 сумма граф 04 + 06 + 08 + 10 + 12 + 14 + 16 + 18 + 20 + 22</t>
  </si>
  <si>
    <t>Раздел 3.5 строка 09 графа 08 &gt;= Раздел 3.5 строка 09 графа 09</t>
  </si>
  <si>
    <t>Раздел 3.5 строка 10 графа 08 &gt;= Раздел 3.5 строка 10 графа 09</t>
  </si>
  <si>
    <t>Раздел 3.5 строка 11 графа 08 &gt;= Раздел 3.5 строка 11 графа 09</t>
  </si>
  <si>
    <t>Раздел 3.5 строка 12 графа 08 &gt;= Раздел 3.5 строка 12 графа 09</t>
  </si>
  <si>
    <t>Раздел 3.5 строка 13 графа 08 &gt;= Раздел 3.5 строка 13 графа 09</t>
  </si>
  <si>
    <t>Раздел 3.5 строка 14 графа 08 &gt;= Раздел 3.5 строка 14 графа 09</t>
  </si>
  <si>
    <t>Раздел 3.5 строка 15 графа 08 &gt;= Раздел 3.5 строка 15 графа 09</t>
  </si>
  <si>
    <t>Раздел 3.5 строка 16 графа 08 &gt;= Раздел 3.5 строка 16 графа 09</t>
  </si>
  <si>
    <t>Раздел 3.5 строка 17 графа 08 &gt;= Раздел 3.5 строка 17 графа 09</t>
  </si>
  <si>
    <t>Раздел 3.5 строка 18 графа 08 &gt;= Раздел 3.5 строка 18 графа 09</t>
  </si>
  <si>
    <t>Раздел 3.5 строка 19 графа 08 &gt;= Раздел 3.5 строка 19 графа 09</t>
  </si>
  <si>
    <t>Раздел 3.5 строка 20 графа 08 &gt;= Раздел 3.5 строка 20 графа 09</t>
  </si>
  <si>
    <t>Раздел 3.2 строка 06 графа 15 = Раздел 3.2 сумма строк 07 + 28 + 29 + 33 + 34 + 35 + 36 + 37 + 38 + 39 графа 15</t>
  </si>
  <si>
    <t>Раздел 3.2 строка 06 графа 16 = Раздел 3.2 сумма строк 07 + 28 + 29 + 33 + 34 + 35 + 36 + 37 + 38 + 39 графа 16</t>
  </si>
  <si>
    <t>Раздел 3.2 строка 06 графа 17 = Раздел 3.2 сумма строк 07 + 28 + 29 + 33 + 34 + 35 + 36 + 37 + 38 + 39 графа 17</t>
  </si>
  <si>
    <t>Раздел 3.2 строка 07 графа 03 = Раздел 3.2 сумма строк 08 + 09 + 10 + 11 + 12 + 13 + 14 + 15 + 16 + 17 + 18 + 22 + 23 + 24 + 25 + 26 + 27 графа 03</t>
  </si>
  <si>
    <t>Раздел 3.2 строка 07 графа 04 = Раздел 3.2 сумма строк 08 + 09 + 10 + 11 + 12 + 13 + 14 + 15 + 16 + 17 + 18 + 22 + 23 + 24 + 25 + 26 + 27 графа 04</t>
  </si>
  <si>
    <t>Раздел 3.2 строка 07 графа 05 = Раздел 3.2 сумма строк 08 + 09 + 10 + 11 + 12 + 13 + 14 + 15 + 16 + 17 + 18 + 22 + 23 + 24 + 25 + 26 + 27 графа 05</t>
  </si>
  <si>
    <t>Раздел 3.2 строка 07 графа 06 = Раздел 3.2 сумма строк 08 + 09 + 10 + 11 + 12 + 13 + 14 + 15 + 16 + 17 + 18 + 22 + 23 + 24 + 25 + 26 + 27 графа 06</t>
  </si>
  <si>
    <t>Раздел 3.2 строка 07 графа 07 = Раздел 3.2 сумма строк 08 + 09 + 10 + 11 + 12 + 13 + 14 + 15 + 16 + 17 + 18 + 22 + 23 + 24 + 25 + 26 + 27 графа 07</t>
  </si>
  <si>
    <t>Раздел 3.2 строка 07 графа 08 = Раздел 3.2 сумма строк 08 + 09 + 10 + 11 + 12 + 13 + 14 + 15 + 16 + 17 + 18 + 22 + 23 + 24 + 25 + 26 + 27 графа 08</t>
  </si>
  <si>
    <t>Раздел 3.2 строка 07 графа 09 = Раздел 3.2 сумма строк 08 + 09 + 10 + 11 + 12 + 13 + 14 + 15 + 16 + 17 + 18 + 22 + 23 + 24 + 25 + 26 + 27 графа 09</t>
  </si>
  <si>
    <t>Раздел 3.2 строка 07 графа 10 = Раздел 3.2 сумма строк 08 + 09 + 10 + 11 + 12 + 13 + 14 + 15 + 16 + 17 + 18 + 22 + 23 + 24 + 25 + 26 + 27 графа 10</t>
  </si>
  <si>
    <t>Раздел 3.5 строка 41 графа 15 &gt;= Раздел 3.5 сумма строк 42 + 43 + 44 графа 15</t>
  </si>
  <si>
    <t>Раздел 3.5 строка 41 графа 16 &gt;= Раздел 3.5 сумма строк 42 + 43 + 44 графа 16</t>
  </si>
  <si>
    <t>Раздел 3.5 строка 41 графа 17 &gt;= Раздел 3.5 сумма строк 42 + 43 + 44 графа 17</t>
  </si>
  <si>
    <t>Раздел 3.5 строка 41 графа 18 &gt;= Раздел 3.5 сумма строк 42 + 43 + 44 графа 18</t>
  </si>
  <si>
    <t>Раздел 3.5 строка 41 графа 19 &gt;= Раздел 3.5 сумма строк 42 + 43 + 44 графа 19</t>
  </si>
  <si>
    <t>Раздел 3.5 строка 09 графа 04 &gt;= Раздел 3.5 строка 09 графа 05</t>
  </si>
  <si>
    <t>Раздел 3.5 строка 10 графа 04 &gt;= Раздел 3.5 строка 10 графа 05</t>
  </si>
  <si>
    <t>Раздел 3.5 строка 11 графа 04 &gt;= Раздел 3.5 строка 11 графа 05</t>
  </si>
  <si>
    <t>Раздел 3.5 строка 12 графа 04 &gt;= Раздел 3.5 строка 12 графа 05</t>
  </si>
  <si>
    <t>Раздел 3.5 строка 13 графа 04 &gt;= Раздел 3.5 строка 13 графа 05</t>
  </si>
  <si>
    <t>Раздел 3.5 строка 14 графа 04 &gt;= Раздел 3.5 строка 14 графа 05</t>
  </si>
  <si>
    <t>Раздел 3.5 строка 15 графа 04 &gt;= Раздел 3.5 строка 15 графа 05</t>
  </si>
  <si>
    <t>Раздел 3.5 строка 16 графа 04 &gt;= Раздел 3.5 строка 16 графа 05</t>
  </si>
  <si>
    <t>Раздел 3.5 строка 17 графа 04 &gt;= Раздел 3.5 строка 17 графа 05</t>
  </si>
  <si>
    <t>Раздел 3.5 строка 18 графа 04 &gt;= Раздел 3.5 строка 18 графа 05</t>
  </si>
  <si>
    <t>Раздел 3.5 строка 19 графа 04 &gt;= Раздел 3.5 строка 19 графа 05</t>
  </si>
  <si>
    <t>Раздел 3.5 строка 20 графа 04 &gt;= Раздел 3.5 строка 20 графа 05</t>
  </si>
  <si>
    <t>Раздел 3.5 строка 21 графа 04 &gt;= Раздел 3.5 строка 21 графа 05</t>
  </si>
  <si>
    <t>Раздел 3.5 строка 22 графа 04 &gt;= Раздел 3.5 строка 22 графа 05</t>
  </si>
  <si>
    <t>Раздел 3.5 строка 23 графа 04 &gt;= Раздел 3.5 строка 23 графа 05</t>
  </si>
  <si>
    <t>Раздел 3.5 строка 24 графа 04 &gt;= Раздел 3.5 строка 24 графа 05</t>
  </si>
  <si>
    <t>Раздел 3.5 строка 25 графа 04 &gt;= Раздел 3.5 строка 25 графа 05</t>
  </si>
  <si>
    <t>Раздел 3.5 строка 26 графа 04 &gt;= Раздел 3.5 строка 26 графа 05</t>
  </si>
  <si>
    <t>Раздел 3.5 строка 27 графа 04 &gt;= Раздел 3.5 строка 27 графа 05</t>
  </si>
  <si>
    <t>Раздел 3.5 строка 28 графа 04 &gt;= Раздел 3.5 строка 28 графа 05</t>
  </si>
  <si>
    <t>Раздел 3.5 строка 29 графа 04 &gt;= Раздел 3.5 строка 29 графа 05</t>
  </si>
  <si>
    <t>Раздел 3.5 строка 30 графа 04 &gt;= Раздел 3.5 строка 30 графа 05</t>
  </si>
  <si>
    <t>Раздел 3.5 строка 31 графа 04 &gt;= Раздел 3.5 строка 31 графа 05</t>
  </si>
  <si>
    <t>Раздел 3.5 строка 32 графа 04 &gt;= Раздел 3.5 строка 32 графа 05</t>
  </si>
  <si>
    <t>Раздел 3.2 строка 01 графа 03 = Раздел 3.2 сумма строк 02 + 06 + 40 + 41 графа 03</t>
  </si>
  <si>
    <t>Раздел 3.2 строка 01 графа 04 = Раздел 3.2 сумма строк 02 + 06 + 40 + 41 графа 04</t>
  </si>
  <si>
    <t>Раздел 3.2 строка 01 графа 05 = Раздел 3.2 сумма строк 02 + 06 + 40 + 41 графа 05</t>
  </si>
  <si>
    <t>Раздел 3.2 строка 01 графа 06 = Раздел 3.2 сумма строк 02 + 06 + 40 + 41 графа 06</t>
  </si>
  <si>
    <t>Раздел 3.5 строка 18 графа 22 &gt;= Раздел 3.5 сумма строк 19 + 20 + 21 графа 22</t>
  </si>
  <si>
    <t>Раздел 3.2 строка 01 графа 09 = Раздел 3.2 сумма строк 02 + 06 + 40 + 41 графа 09</t>
  </si>
  <si>
    <t>Раздел 3.2 строка 01 графа 10 = Раздел 3.2 сумма строк 02 + 06 + 40 + 41 графа 10</t>
  </si>
  <si>
    <t>Раздел 3.2 строка 01 графа 11 = Раздел 3.2 сумма строк 02 + 06 + 40 + 41 графа 11</t>
  </si>
  <si>
    <t>Раздел 3.2 строка 01 графа 12 = Раздел 3.2 сумма строк 02 + 06 + 40 + 41 графа 12</t>
  </si>
  <si>
    <t>Раздел 3.2 строка 01 графа 13 = Раздел 3.2 сумма строк 02 + 06 + 40 + 41 графа 13</t>
  </si>
  <si>
    <t>Раздел 3.2 строка 01 графа 14 = Раздел 3.2 сумма строк 02 + 06 + 40 + 41 графа 14</t>
  </si>
  <si>
    <t>Раздел 3.2 строка 01 графа 15 = Раздел 3.2 сумма строк 02 + 06 + 40 + 41 графа 15</t>
  </si>
  <si>
    <t>Раздел 2.6.1 строка 04 графа 03 &gt;= Раздел 2.6.1 строка 04 графа 08</t>
  </si>
  <si>
    <t>Раздел 2.6.1 строка 05 графа 03 &gt;= Раздел 2.6.1 строка 05 графа 08</t>
  </si>
  <si>
    <t>Раздел 2.6.1 строка 06 графа 03 &gt;= Раздел 2.6.1 строка 06 графа 08</t>
  </si>
  <si>
    <t>Раздел 2.6.1 строка 07 графа 03 &gt;= Раздел 2.6.1 строка 07 графа 08</t>
  </si>
  <si>
    <t>Раздел 2.6.1 строка 08 графа 03 &gt;= Раздел 2.6.1 строка 08 графа 08</t>
  </si>
  <si>
    <t>Раздел 2.6.1 строка 09 графа 03 &gt;= Раздел 2.6.1 строка 09 графа 08</t>
  </si>
  <si>
    <t>Раздел 2.6.1 строка 10 графа 03 &gt;= Раздел 2.6.1 строка 10 графа 08</t>
  </si>
  <si>
    <t>Раздел 2.1.2.3 строка 12 графа 48 &gt;= Раздел 2.1.2.3 строка 12 графа 49</t>
  </si>
  <si>
    <t>Раздел 2.1.2.3 строка 13 графа 48 &gt;= Раздел 2.1.2.3 строка 13 графа 49</t>
  </si>
  <si>
    <t>Раздел 2.1.2.3 строка 14 графа 48 &gt;= Раздел 2.1.2.3 строка 14 графа 49</t>
  </si>
  <si>
    <t>Раздел 2.1.2.3 строка 15 графа 48 &gt;= Раздел 2.1.2.3 строка 15 графа 49</t>
  </si>
  <si>
    <t>Раздел 2.6.1 строка 01 графа 04 &gt;= Раздел 2.6.1 строка 01 графа 05</t>
  </si>
  <si>
    <t>Раздел 2.6.1 строка 02 графа 04 &gt;= Раздел 2.6.1 строка 02 графа 05</t>
  </si>
  <si>
    <t>Раздел 2.6.1 строка 03 графа 04 &gt;= Раздел 2.6.1 строка 03 графа 05</t>
  </si>
  <si>
    <t>Раздел 2.6.1 строка 04 графа 04 &gt;= Раздел 2.6.1 строка 04 графа 05</t>
  </si>
  <si>
    <t>Раздел 2.6.1 строка 05 графа 04 &gt;= Раздел 2.6.1 строка 05 графа 05</t>
  </si>
  <si>
    <t>Раздел 2.6.1 строка 06 графа 04 &gt;= Раздел 2.6.1 строка 06 графа 05</t>
  </si>
  <si>
    <t>Раздел 2.6.4 строка 15 графа 12 &gt;= Раздел 2.6.4 строка 15 графа 17</t>
  </si>
  <si>
    <t>Раздел 2.6.3 строка 08 графа 18 = Раздел 2.6.3 строка 08 сумма граф 03 + 12</t>
  </si>
  <si>
    <t>Раздел 2.6.3 строка 09 графа 18 = Раздел 2.6.3 строка 09 сумма граф 03 + 12</t>
  </si>
  <si>
    <t>Раздел 2.6.3 строка 10 графа 18 = Раздел 2.6.3 строка 10 сумма граф 03 + 12</t>
  </si>
  <si>
    <t>Раздел 2.6.3 строка 11 графа 18 = Раздел 2.6.3 строка 11 сумма граф 03 + 12</t>
  </si>
  <si>
    <t>Раздел 2.6.3 строка 12 графа 18 = Раздел 2.6.3 строка 12 сумма граф 03 + 12</t>
  </si>
  <si>
    <t>Раздел 2.6.3 строка 13 графа 18 = Раздел 2.6.3 строка 13 сумма граф 03 + 12</t>
  </si>
  <si>
    <t>Раздел 2.6.3 строка 14 графа 18 = Раздел 2.6.3 строка 14 сумма граф 03 + 12</t>
  </si>
  <si>
    <t>Раздел 2.6.3 строка 15 графа 18 = Раздел 2.6.3 строка 15 сумма граф 03 + 12</t>
  </si>
  <si>
    <t>Раздел 2.6.3 строка 16 графа 18 = Раздел 2.6.3 строка 16 сумма граф 03 + 12</t>
  </si>
  <si>
    <t>Раздел 2.6.3 строка 17 графа 18 = Раздел 2.6.3 строка 17 сумма граф 03 + 12</t>
  </si>
  <si>
    <t>Раздел 2.6.3 строка 18 графа 18 = Раздел 2.6.3 строка 18 сумма граф 03 + 12</t>
  </si>
  <si>
    <t>Раздел 2.6.3 строка 19 графа 18 = Раздел 2.6.3 строка 19 сумма граф 03 + 12</t>
  </si>
  <si>
    <t>Раздел 2.6.3 строка 20 графа 18 = Раздел 2.6.3 строка 20 сумма граф 03 + 12</t>
  </si>
  <si>
    <t>Раздел 2.6.3 строка 21 графа 18 = Раздел 2.6.3 строка 21 сумма граф 03 + 12</t>
  </si>
  <si>
    <t>Раздел 2.6.1 строка 13 графа 03 &gt;= Раздел 2.6.1 строка 13 графа 04</t>
  </si>
  <si>
    <t>Раздел 2.6.1 строка 14 графа 03 &gt;= Раздел 2.6.1 строка 14 графа 04</t>
  </si>
  <si>
    <t>Раздел 2.6.1 строка 15 графа 03 &gt;= Раздел 2.6.1 строка 15 графа 04</t>
  </si>
  <si>
    <t>Раздел 2.6.1 строка 16 графа 03 &gt;= Раздел 2.6.1 строка 16 графа 04</t>
  </si>
  <si>
    <t>Раздел 2.6.1 строка 17 графа 03 &gt;= Раздел 2.6.1 строка 17 графа 04</t>
  </si>
  <si>
    <t>Раздел 2.6.3 строка 22 графа 18 = Раздел 2.6.3 строка 22 сумма граф 03 + 12</t>
  </si>
  <si>
    <t>Раздел 2.6.3 строка 01 графа 03 &gt;= Раздел 2.6.3 строка 01 графа 04</t>
  </si>
  <si>
    <t>Раздел 2.6.3 строка 02 графа 03 &gt;= Раздел 2.6.3 строка 02 графа 04</t>
  </si>
  <si>
    <t>Раздел 2.6.3 строка 03 графа 03 &gt;= Раздел 2.6.3 строка 03 графа 04</t>
  </si>
  <si>
    <t>Раздел 2.6.3 строка 04 графа 03 &gt;= Раздел 2.6.3 строка 04 графа 04</t>
  </si>
  <si>
    <t>Раздел 2.6.3 строка 05 графа 03 &gt;= Раздел 2.6.3 строка 05 графа 04</t>
  </si>
  <si>
    <t>Раздел 2.6.3 строка 06 графа 03 &gt;= Раздел 2.6.3 строка 06 графа 04</t>
  </si>
  <si>
    <t>Раздел 2.6.3 строка 07 графа 03 &gt;= Раздел 2.6.3 строка 07 графа 04</t>
  </si>
  <si>
    <t>Раздел 2.6.3 строка 08 графа 03 &gt;= Раздел 2.6.3 строка 08 графа 04</t>
  </si>
  <si>
    <t>Раздел 2.6.3 строка 09 графа 03 &gt;= Раздел 2.6.3 строка 09 графа 04</t>
  </si>
  <si>
    <t>Раздел 2.6.3 строка 10 графа 03 &gt;= Раздел 2.6.3 строка 10 графа 04</t>
  </si>
  <si>
    <t>Раздел 2.6.3 строка 01 графа 04 &gt;= Раздел 2.6.3 строка 01 графа 06</t>
  </si>
  <si>
    <t>Раздел 2.6.3 строка 02 графа 04 &gt;= Раздел 2.6.3 строка 02 графа 06</t>
  </si>
  <si>
    <t>Раздел 2.6.3 строка 03 графа 04 &gt;= Раздел 2.6.3 строка 03 графа 06</t>
  </si>
  <si>
    <t>Раздел 2.6.3 строка 04 графа 04 &gt;= Раздел 2.6.3 строка 04 графа 06</t>
  </si>
  <si>
    <t>Раздел 2.6.3 строка 05 графа 04 &gt;= Раздел 2.6.3 строка 05 графа 06</t>
  </si>
  <si>
    <t>Раздел 2.2.2 строка 12 графа 03 &gt;= Раздел 2.2.2 строка 12 графа 17</t>
  </si>
  <si>
    <t>Раздел 2.2.2 строка 13 графа 03 &gt;= Раздел 2.2.2 строка 13 графа 17</t>
  </si>
  <si>
    <t>Раздел 2.2.2 строка 14 графа 03 &gt;= Раздел 2.2.2 строка 14 графа 17</t>
  </si>
  <si>
    <t>Раздел 2.2.2 строка 01 графа 03 &gt;= Раздел 2.2.2 строка 01 графа 18</t>
  </si>
  <si>
    <t>Раздел 2.6.3 строка 01 графа 03 &gt;= Раздел 2.6.3 строка 01 графа 07</t>
  </si>
  <si>
    <t>Раздел 2.6.3 строка 02 графа 03 &gt;= Раздел 2.6.3 строка 02 графа 07</t>
  </si>
  <si>
    <t>Раздел 2.6.3 строка 03 графа 03 &gt;= Раздел 2.6.3 строка 03 графа 07</t>
  </si>
  <si>
    <t>Раздел 2.6.3 строка 04 графа 03 &gt;= Раздел 2.6.3 строка 04 графа 07</t>
  </si>
  <si>
    <t>Раздел 2.6.3 строка 05 графа 03 &gt;= Раздел 2.6.3 строка 05 графа 07</t>
  </si>
  <si>
    <t>Раздел 2.6.3 строка 06 графа 03 &gt;= Раздел 2.6.3 строка 06 графа 07</t>
  </si>
  <si>
    <t>Раздел 2.6.3 строка 07 графа 03 &gt;= Раздел 2.6.3 строка 07 графа 07</t>
  </si>
  <si>
    <t>Раздел 2.6.3 строка 08 графа 03 &gt;= Раздел 2.6.3 строка 08 графа 07</t>
  </si>
  <si>
    <t>Раздел 2.6.3 строка 09 графа 03 &gt;= Раздел 2.6.3 строка 09 графа 07</t>
  </si>
  <si>
    <t>Раздел 2.6.3 строка 10 графа 03 &gt;= Раздел 2.6.3 строка 10 графа 07</t>
  </si>
  <si>
    <t>Раздел 2.6.3 строка 11 графа 03 &gt;= Раздел 2.6.3 строка 11 графа 07</t>
  </si>
  <si>
    <t>Раздел 2.6.3 строка 12 графа 03 &gt;= Раздел 2.6.3 строка 12 графа 07</t>
  </si>
  <si>
    <t>Раздел 2.6.3 строка 13 графа 03 &gt;= Раздел 2.6.3 строка 13 графа 07</t>
  </si>
  <si>
    <t>Раздел 2.6.3 строка 14 графа 03 &gt;= Раздел 2.6.3 строка 14 графа 07</t>
  </si>
  <si>
    <t>Раздел 2.6.3 строка 15 графа 03 &gt;= Раздел 2.6.3 строка 15 графа 07</t>
  </si>
  <si>
    <t>Раздел 2.6.3 строка 16 графа 03 &gt;= Раздел 2.6.3 строка 16 графа 07</t>
  </si>
  <si>
    <t>Раздел 2.6.3 строка 17 графа 03 &gt;= Раздел 2.6.3 строка 17 графа 07</t>
  </si>
  <si>
    <t>Раздел 2.6.3 строка 18 графа 03 &gt;= Раздел 2.6.3 строка 18 графа 07</t>
  </si>
  <si>
    <t>Раздел 2.6.3 строка 19 графа 03 &gt;= Раздел 2.6.3 строка 19 графа 07</t>
  </si>
  <si>
    <t>Раздел 2.6.4 строка 13 графа 19 &gt;= Раздел 2.6.4 строка 13 графа 24</t>
  </si>
  <si>
    <t>Раздел 2.6.4 строка 14 графа 19 &gt;= Раздел 2.6.4 строка 14 графа 24</t>
  </si>
  <si>
    <t>Раздел 2.6.4 строка 15 графа 19 &gt;= Раздел 2.6.4 строка 15 графа 24</t>
  </si>
  <si>
    <t>Раздел 2.6.4 строка 16 графа 19 &gt;= Раздел 2.6.4 строка 16 графа 24</t>
  </si>
  <si>
    <t>Раздел 2.6.4 строка 17 графа 19 &gt;= Раздел 2.6.4 строка 17 графа 24</t>
  </si>
  <si>
    <t>Раздел 2.6.4 строка 18 графа 19 &gt;= Раздел 2.6.4 строка 18 графа 24</t>
  </si>
  <si>
    <t>Раздел 2.6.4 строка 19 графа 19 &gt;= Раздел 2.6.4 строка 19 графа 24</t>
  </si>
  <si>
    <t>Раздел 2.6.4 строка 20 графа 19 &gt;= Раздел 2.6.4 строка 20 графа 24</t>
  </si>
  <si>
    <t>Раздел 2.6.4 строка 21 графа 19 &gt;= Раздел 2.6.4 строка 21 графа 24</t>
  </si>
  <si>
    <t>Раздел 2.6.4 строка 22 графа 19 &gt;= Раздел 2.6.4 строка 22 графа 24</t>
  </si>
  <si>
    <t>Раздел 2.6.4 строка 01 графа 20 &gt;= Раздел 2.6.4 строка 01 графа 21</t>
  </si>
  <si>
    <t>Раздел 2.6.4 строка 02 графа 20 &gt;= Раздел 2.6.4 строка 02 графа 21</t>
  </si>
  <si>
    <t>Раздел 2.6.4 строка 03 графа 20 &gt;= Раздел 2.6.4 строка 03 графа 21</t>
  </si>
  <si>
    <t>Раздел 2.6.4 строка 04 графа 20 &gt;= Раздел 2.6.4 строка 04 графа 21</t>
  </si>
  <si>
    <t>Раздел 2.6.4 строка 05 графа 20 &gt;= Раздел 2.6.4 строка 05 графа 21</t>
  </si>
  <si>
    <t>Раздел 2.6.4 строка 06 графа 20 &gt;= Раздел 2.6.4 строка 06 графа 21</t>
  </si>
  <si>
    <t>Раздел 2.6.4 строка 07 графа 20 &gt;= Раздел 2.6.4 строка 07 графа 21</t>
  </si>
  <si>
    <t>Раздел 2.6.4 строка 08 графа 20 &gt;= Раздел 2.6.4 строка 08 графа 21</t>
  </si>
  <si>
    <t>Раздел 2.6.4 строка 09 графа 20 &gt;= Раздел 2.6.4 строка 09 графа 21</t>
  </si>
  <si>
    <t>Раздел 2.6.4 строка 10 графа 20 &gt;= Раздел 2.6.4 строка 10 графа 21</t>
  </si>
  <si>
    <t>Раздел 2.6.4 строка 11 графа 20 &gt;= Раздел 2.6.4 строка 11 графа 21</t>
  </si>
  <si>
    <t>Раздел 2.6.4 строка 12 графа 20 &gt;= Раздел 2.6.4 строка 12 графа 21</t>
  </si>
  <si>
    <t>Раздел 2.6.4 строка 13 графа 20 &gt;= Раздел 2.6.4 строка 13 графа 21</t>
  </si>
  <si>
    <t>Раздел 2.6.4 строка 14 графа 20 &gt;= Раздел 2.6.4 строка 14 графа 21</t>
  </si>
  <si>
    <t>Раздел 2.6.4 строка 15 графа 20 &gt;= Раздел 2.6.4 строка 15 графа 21</t>
  </si>
  <si>
    <t>Раздел 2.6.4 строка 16 графа 20 &gt;= Раздел 2.6.4 строка 16 графа 21</t>
  </si>
  <si>
    <t>Раздел 2.6.4 строка 17 графа 20 &gt;= Раздел 2.6.4 строка 17 графа 21</t>
  </si>
  <si>
    <t>Раздел 2.6.4 строка 18 графа 20 &gt;= Раздел 2.6.4 строка 18 графа 21</t>
  </si>
  <si>
    <t>Раздел 2.6.4 строка 19 графа 20 &gt;= Раздел 2.6.4 строка 19 графа 21</t>
  </si>
  <si>
    <t>Раздел 2.6.4 строка 20 графа 20 &gt;= Раздел 2.6.4 строка 20 графа 21</t>
  </si>
  <si>
    <t>Раздел 2.6.4 строка 21 графа 20 &gt;= Раздел 2.6.4 строка 21 графа 21</t>
  </si>
  <si>
    <t>Раздел 2.6.4 строка 22 графа 20 &gt;= Раздел 2.6.4 строка 22 графа 21</t>
  </si>
  <si>
    <t>Раздел 2.6.4 строка 01 графа 20 &gt;= Раздел 2.6.4 строка 01 графа 22</t>
  </si>
  <si>
    <t>Раздел 2.6.4 строка 02 графа 20 &gt;= Раздел 2.6.4 строка 02 графа 22</t>
  </si>
  <si>
    <t>Раздел 2.6.4 строка 03 графа 20 &gt;= Раздел 2.6.4 строка 03 графа 22</t>
  </si>
  <si>
    <t>Раздел 2.6.4 строка 04 графа 20 &gt;= Раздел 2.6.4 строка 04 графа 22</t>
  </si>
  <si>
    <t>Раздел 2.6.4 строка 05 графа 20 &gt;= Раздел 2.6.4 строка 05 графа 22</t>
  </si>
  <si>
    <t>Раздел 2.6.4 строка 06 графа 20 &gt;= Раздел 2.6.4 строка 06 графа 22</t>
  </si>
  <si>
    <t>Раздел 2.6.4 строка 07 графа 20 &gt;= Раздел 2.6.4 строка 07 графа 22</t>
  </si>
  <si>
    <t>Раздел 2.6.4 строка 08 графа 20 &gt;= Раздел 2.6.4 строка 08 графа 22</t>
  </si>
  <si>
    <t>Раздел 2.6.4 строка 09 графа 20 &gt;= Раздел 2.6.4 строка 09 графа 22</t>
  </si>
  <si>
    <t>Раздел 2.6.4 строка 10 графа 20 &gt;= Раздел 2.6.4 строка 10 графа 22</t>
  </si>
  <si>
    <t>Раздел 2.6.4 строка 11 графа 20 &gt;= Раздел 2.6.4 строка 11 графа 22</t>
  </si>
  <si>
    <t>Раздел 2.6.4 строка 12 графа 20 &gt;= Раздел 2.6.4 строка 12 графа 22</t>
  </si>
  <si>
    <t>Раздел 2.6.4 строка 13 графа 20 &gt;= Раздел 2.6.4 строка 13 графа 22</t>
  </si>
  <si>
    <t>Раздел 2.6.2 строка 16 графа 03 &gt;= Раздел 2.6.2 строка 16 графа 07</t>
  </si>
  <si>
    <t>Раздел 2.6.2 строка 17 графа 03 &gt;= Раздел 2.6.2 строка 17 графа 07</t>
  </si>
  <si>
    <t>Раздел 3.1 строка 29 графа 13 &gt;= Раздел 3.1 сумма строк 30 + 31 + 32 графа 13</t>
  </si>
  <si>
    <t>Раздел 3.1 строка 18 графа 06 &gt;= Раздел 3.1 сумма строк 19 + 20 + 21 графа 06</t>
  </si>
  <si>
    <t>Раздел 3.1 строка 18 графа 07 &gt;= Раздел 3.1 сумма строк 19 + 20 + 21 графа 07</t>
  </si>
  <si>
    <t>Раздел 3.1 строка 18 графа 08 &gt;= Раздел 3.1 сумма строк 19 + 20 + 21 графа 08</t>
  </si>
  <si>
    <t>Раздел 3.1 строка 18 графа 09 &gt;= Раздел 3.1 сумма строк 19 + 20 + 21 графа 09</t>
  </si>
  <si>
    <t>Раздел 3.1 строка 18 графа 10 &gt;= Раздел 3.1 сумма строк 19 + 20 + 21 графа 10</t>
  </si>
  <si>
    <t>Раздел 3.1 строка 18 графа 11 &gt;= Раздел 3.1 сумма строк 19 + 20 + 21 графа 11</t>
  </si>
  <si>
    <t>Раздел 3.1 строка 18 графа 12 &gt;= Раздел 3.1 сумма строк 19 + 20 + 21 графа 12</t>
  </si>
  <si>
    <t>Раздел 3.1 строка 18 графа 13 &gt;= Раздел 3.1 сумма строк 19 + 20 + 21 графа 13</t>
  </si>
  <si>
    <t>Раздел 3.1 строка 18 графа 14 &gt;= Раздел 3.1 сумма строк 19 + 20 + 21 графа 14</t>
  </si>
  <si>
    <t>Раздел 3.1 строка 18 графа 15 &gt;= Раздел 3.1 сумма строк 19 + 20 + 21 графа 15</t>
  </si>
  <si>
    <t>Раздел 3.1 строка 29 графа 04 &gt;= Раздел 3.1 сумма строк 30 + 31 + 32 графа 04</t>
  </si>
  <si>
    <t>Раздел 3.1 строка 29 графа 05 &gt;= Раздел 3.1 сумма строк 30 + 31 + 32 графа 05</t>
  </si>
  <si>
    <t>Раздел 3.1 строка 29 графа 06 &gt;= Раздел 3.1 сумма строк 30 + 31 + 32 графа 06</t>
  </si>
  <si>
    <t>Раздел 3.1 строка 29 графа 07 &gt;= Раздел 3.1 сумма строк 30 + 31 + 32 графа 07</t>
  </si>
  <si>
    <t>Раздел 3.1 строка 29 графа 08 &gt;= Раздел 3.1 сумма строк 30 + 31 + 32 графа 08</t>
  </si>
  <si>
    <t>Раздел 3.1 строка 29 графа 09 &gt;= Раздел 3.1 сумма строк 30 + 31 + 32 графа 09</t>
  </si>
  <si>
    <t>Раздел 3.1 строка 29 графа 10 &gt;= Раздел 3.1 сумма строк 30 + 31 + 32 графа 10</t>
  </si>
  <si>
    <t>Раздел 3.1 строка 29 графа 11 &gt;= Раздел 3.1 сумма строк 30 + 31 + 32 графа 11</t>
  </si>
  <si>
    <t>Раздел 3.1 строка 29 графа 12 &gt;= Раздел 3.1 сумма строк 30 + 31 + 32 графа 12</t>
  </si>
  <si>
    <t>Раздел 3.5 строка 47 графа 23 &gt;= Раздел 3.5 строка 48 графа 23</t>
  </si>
  <si>
    <t>Раздел 3.1 строка 15 графа 03 &gt;= Раздел 3.1 строка 15 сумма граф 04 + 10 + 12</t>
  </si>
  <si>
    <t>Раздел 3.1 строка 16 графа 03 &gt;= Раздел 3.1 строка 16 сумма граф 04 + 10 + 12</t>
  </si>
  <si>
    <t>Раздел 3.1 строка 17 графа 03 &gt;= Раздел 3.1 строка 17 сумма граф 04 + 10 + 12</t>
  </si>
  <si>
    <t>Раздел 3.1 строка 18 графа 03 &gt;= Раздел 3.1 строка 18 сумма граф 04 + 10 + 12</t>
  </si>
  <si>
    <t>Раздел 3.1 строка 20 графа 10 &gt;= Раздел 3.1 строка 20 графа 11</t>
  </si>
  <si>
    <t>Раздел 3.1 строка 21 графа 10 &gt;= Раздел 3.1 строка 21 графа 11</t>
  </si>
  <si>
    <t>Раздел 3.1 строка 22 графа 10 &gt;= Раздел 3.1 строка 22 графа 11</t>
  </si>
  <si>
    <t>Раздел 3.1 строка 23 графа 10 &gt;= Раздел 3.1 строка 23 графа 11</t>
  </si>
  <si>
    <t>Раздел 3.1 строка 24 графа 10 &gt;= Раздел 3.1 строка 24 графа 11</t>
  </si>
  <si>
    <t>Раздел 3.1 строка 25 графа 10 &gt;= Раздел 3.1 строка 25 графа 11</t>
  </si>
  <si>
    <t>Раздел 3.1 строка 26 графа 10 &gt;= Раздел 3.1 строка 26 графа 11</t>
  </si>
  <si>
    <t>Раздел 3.1 строка 27 графа 10 &gt;= Раздел 3.1 строка 27 графа 11</t>
  </si>
  <si>
    <t>Раздел 3.1 строка 28 графа 10 &gt;= Раздел 3.1 строка 28 графа 11</t>
  </si>
  <si>
    <t>Раздел 3.1 строка 29 графа 10 &gt;= Раздел 3.1 строка 29 графа 11</t>
  </si>
  <si>
    <t>Раздел 3.1 строка 30 графа 10 &gt;= Раздел 3.1 строка 30 графа 11</t>
  </si>
  <si>
    <t>Раздел 2.5.1.1 строка 01 графа 12 = Раздел 2.5.1.1 сумма строк 02 + 03 + 04 графа 12</t>
  </si>
  <si>
    <t>Раздел 2.5.1.1 строка 01 графа 13 = Раздел 2.5.1.1 сумма строк 02 + 03 + 04 графа 13</t>
  </si>
  <si>
    <t>Раздел 2.5.1.1 строка 01 графа 14 = Раздел 2.5.1.1 сумма строк 02 + 03 + 04 графа 14</t>
  </si>
  <si>
    <t>Раздел 2.5.1.1 строка 01 графа 15 = Раздел 2.5.1.1 сумма строк 02 + 03 + 04 графа 15</t>
  </si>
  <si>
    <t>Раздел 2.5.1.1 строка 01 графа 16 = Раздел 2.5.1.1 сумма строк 02 + 03 + 04 графа 16</t>
  </si>
  <si>
    <t>Раздел 2.5.1.1 строка 05 графа 03 = Раздел 2.5.1.1 сумма строк 06 + 07 + 08 графа 03</t>
  </si>
  <si>
    <t>Раздел 2.5.1.1 строка 05 графа 04 = Раздел 2.5.1.1 сумма строк 06 + 07 + 08 графа 04</t>
  </si>
  <si>
    <t>Раздел 2.5.1.1 строка 05 графа 05 = Раздел 2.5.1.1 сумма строк 06 + 07 + 08 графа 05</t>
  </si>
  <si>
    <t>Раздел 2.6.4 сумма строк 16 + 21 графа 11 = Раздел 2.6.4 сумма строк 10 + 11 графа 11</t>
  </si>
  <si>
    <t>Раздел 3.1 строка 44 графа 10 &gt;= Раздел 3.1 строка 44 графа 11</t>
  </si>
  <si>
    <t>Раздел 3.1 строка 45 графа 10 &gt;= Раздел 3.1 строка 45 графа 11</t>
  </si>
  <si>
    <t>Раздел 3.1 строка 46 графа 10 &gt;= Раздел 3.1 строка 46 графа 11</t>
  </si>
  <si>
    <t>Раздел 3.1 строка 47 графа 10 &gt;= Раздел 3.1 строка 47 графа 11</t>
  </si>
  <si>
    <t>Раздел 3.1 строка 48 графа 10 &gt;= Раздел 3.1 строка 48 графа 11</t>
  </si>
  <si>
    <t>Раздел 3.1 строка 49 графа 10 &gt;= Раздел 3.1 строка 49 графа 11</t>
  </si>
  <si>
    <t>Раздел 3.2 строка 47 графа 10 = Раздел 3.2 строка 47 сумма граф 11 + 12 + 13 + 14 + 15 + 16</t>
  </si>
  <si>
    <t>Раздел 3.2 строка 48 графа 10 = Раздел 3.2 строка 48 сумма граф 11 + 12 + 13 + 14 + 15 + 16</t>
  </si>
  <si>
    <t>Раздел 3.2 строка 40 графа 03 = Раздел 3.2 строка 40 сумма граф 10 + 17</t>
  </si>
  <si>
    <t>Раздел 3.2 строка 41 графа 03 = Раздел 3.2 строка 41 сумма граф 10 + 17</t>
  </si>
  <si>
    <t>Раздел 3.2 строка 42 графа 03 = Раздел 3.2 строка 42 сумма граф 10 + 17</t>
  </si>
  <si>
    <t>Раздел 3.2 строка 44 графа 03 = Раздел 3.2 строка 44 сумма граф 10 + 17</t>
  </si>
  <si>
    <t>Раздел 3.2 строка 43 графа 03 = Раздел 3.2 строка 43 сумма граф 10 + 17</t>
  </si>
  <si>
    <t>Раздел 3.2 строка 45 графа 03 = Раздел 3.2 строка 45 сумма граф 10 + 17</t>
  </si>
  <si>
    <t>Раздел 3.2 строка 46 графа 03 = Раздел 3.2 строка 46 сумма граф 10 + 17</t>
  </si>
  <si>
    <t>Раздел 3.2 строка 47 графа 03 = Раздел 3.2 строка 47 сумма граф 10 + 17</t>
  </si>
  <si>
    <t>Раздел 3.2 строка 48 графа 03 = Раздел 3.2 строка 48 сумма граф 10 + 17</t>
  </si>
  <si>
    <t>Раздел 3.4 строка 01 графа 03 = Раздел 3.4 сумма строк 02 + 06 + 40 + 41 графа 03</t>
  </si>
  <si>
    <t>Раздел 3.4 строка 01 графа 04 = Раздел 3.4 сумма строк 02 + 06 + 40 + 41 графа 04</t>
  </si>
  <si>
    <t>Раздел 3.4 строка 01 графа 05 = Раздел 3.4 сумма строк 02 + 06 + 40 + 41 графа 05</t>
  </si>
  <si>
    <t>Раздел 3.4 строка 01 графа 06 = Раздел 3.4 сумма строк 02 + 06 + 40 + 41 графа 06</t>
  </si>
  <si>
    <t>Раздел 3.4 строка 01 графа 07 = Раздел 3.4 сумма строк 02 + 06 + 40 + 41 графа 07</t>
  </si>
  <si>
    <t>Раздел 3.4 строка 01 графа 08 = Раздел 3.4 сумма строк 02 + 06 + 40 + 41 графа 08</t>
  </si>
  <si>
    <t>Раздел 3.4 строка 01 графа 09 = Раздел 3.4 сумма строк 02 + 06 + 40 + 41 графа 09</t>
  </si>
  <si>
    <t>Раздел 3.4 строка 01 графа 10 = Раздел 3.4 сумма строк 02 + 06 + 40 + 41 графа 10</t>
  </si>
  <si>
    <t>Раздел 3.4 строка 01 графа 11 = Раздел 3.4 сумма строк 02 + 06 + 40 + 41 графа 11</t>
  </si>
  <si>
    <t>Раздел 3.4 строка 01 графа 12 = Раздел 3.4 сумма строк 02 + 06 + 40 + 41 графа 12</t>
  </si>
  <si>
    <t>Раздел 3.4 строка 06 графа 03 = Раздел 3.4 сумма строк 07 + 28 + 29 + 33 + 34 + 35 + 36 + 37 + 38 + 39 графа 03</t>
  </si>
  <si>
    <t>Раздел 3.4 строка 06 графа 04 = Раздел 3.4 сумма строк 07 + 28 + 29 + 33 + 34 + 35 + 36 + 37 + 38 + 39 графа 04</t>
  </si>
  <si>
    <t>Раздел 3.4 строка 06 графа 05 = Раздел 3.4 сумма строк 07 + 28 + 29 + 33 + 34 + 35 + 36 + 37 + 38 + 39 графа 05</t>
  </si>
  <si>
    <t>Раздел 3.4 строка 06 графа 06 = Раздел 3.4 сумма строк 07 + 28 + 29 + 33 + 34 + 35 + 36 + 37 + 38 + 39 графа 06</t>
  </si>
  <si>
    <t>Раздел 3.4 строка 06 графа 07 = Раздел 3.4 сумма строк 07 + 28 + 29 + 33 + 34 + 35 + 36 + 37 + 38 + 39 графа 07</t>
  </si>
  <si>
    <t>Раздел 3.4 строка 06 графа 08 = Раздел 3.4 сумма строк 07 + 28 + 29 + 33 + 34 + 35 + 36 + 37 + 38 + 39 графа 08</t>
  </si>
  <si>
    <r>
      <t xml:space="preserve">2.8.1.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</si>
  <si>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2.8.2.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</si>
  <si>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2.8.3.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</si>
  <si>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t xml:space="preserve">   В том числе обучающиеся, которым:
      преподается иностранный язык (не менее одного)</t>
  </si>
  <si>
    <t xml:space="preserve">         из них изучают язык:
            английский </t>
  </si>
  <si>
    <t xml:space="preserve">            французский </t>
  </si>
  <si>
    <t xml:space="preserve">            немецкий</t>
  </si>
  <si>
    <t xml:space="preserve">            итальянский</t>
  </si>
  <si>
    <t>Раздел 2.1.3.2 строка 11 графа 14 &gt;= Раздел 2.1.3.2 строка 19 графа 14</t>
  </si>
  <si>
    <t>Раздел 2.8.1 строка 01 графа 03 = Раздел 2.8.1 сумма строк 02 + 05 + 08 + 09 + 10 + 11 + 12 + 13 графа 03</t>
  </si>
  <si>
    <t>Раздел 2.8.1 строка 01 графа 04 = Раздел 2.8.1 сумма строк 02 + 05 + 08 + 09 + 10 + 11 + 12 + 13 графа 04</t>
  </si>
  <si>
    <t>Раздел 2.8.1 строка 01 графа 05 = Раздел 2.8.1 сумма строк 02 + 05 + 08 + 09 + 10 + 11 + 12 + 13 графа 05</t>
  </si>
  <si>
    <t>Раздел 2.8.1 строка 01 графа 06 = Раздел 2.8.1 сумма строк 02 + 05 + 08 + 09 + 10 + 11 + 12 + 13 графа 06</t>
  </si>
  <si>
    <t xml:space="preserve">            испанский</t>
  </si>
  <si>
    <t xml:space="preserve">            китайский</t>
  </si>
  <si>
    <t xml:space="preserve">            арабский</t>
  </si>
  <si>
    <t xml:space="preserve">            португальский</t>
  </si>
  <si>
    <t xml:space="preserve">            турецкий</t>
  </si>
  <si>
    <t xml:space="preserve">            другие</t>
  </si>
  <si>
    <t xml:space="preserve">      не преподается иностранный язык</t>
  </si>
  <si>
    <t xml:space="preserve">         из строки 13 – из-за отсутствия учителя иностранного языка</t>
  </si>
  <si>
    <t xml:space="preserve">         Из строки 02 – изучают:
            2 иностранных языка</t>
  </si>
  <si>
    <t xml:space="preserve">            3 и более иностранных языка</t>
  </si>
  <si>
    <t>Численность обучающихся, углубленно изучающих предметы (не менее одного)</t>
  </si>
  <si>
    <t>технологический</t>
  </si>
  <si>
    <r>
      <t xml:space="preserve">2.11.2.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2.1.1.2)</t>
    </r>
  </si>
  <si>
    <r>
      <t xml:space="preserve">2.11.3.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2.1.1.3)</t>
    </r>
  </si>
  <si>
    <t xml:space="preserve">Из общей численности обученных (из гр. 4) </t>
  </si>
  <si>
    <t>из них (из гр. 13):</t>
  </si>
  <si>
    <t xml:space="preserve">инвалиды 
(кроме учтенных
в гр. 14)
</t>
  </si>
  <si>
    <t>дети-инвалиды
(кроме учтенных
в гр. 15)</t>
  </si>
  <si>
    <t>2.14.1.1. Распределение обучающихся всех классов,
кроме классов для обучающихся с ограниченными возможностями здоровья, по полу и возрасту</t>
  </si>
  <si>
    <t>2.14.1.2. Распределение обучающихся классов,
кроме классов для обучающихся с ограниченными возможностями здоровья, по полу и возрасту</t>
  </si>
  <si>
    <t>Раздел 3.5 строка 45 графа 08 &gt;= Раздел 3.5 строка 45 графа 09</t>
  </si>
  <si>
    <t>Раздел 3.5 строка 46 графа 08 &gt;= Раздел 3.5 строка 46 графа 09</t>
  </si>
  <si>
    <t>Раздел 3.5 строка 47 графа 08 &gt;= Раздел 3.5 строка 47 графа 09</t>
  </si>
  <si>
    <t>Раздел 3.5 строка 48 графа 08 &gt;= Раздел 3.5 строка 48 графа 09</t>
  </si>
  <si>
    <t>Раздел 3.5 строка 01 графа 10 &gt;= Раздел 3.5 строка 01 графа 11</t>
  </si>
  <si>
    <t>Раздел 3.5 строка 02 графа 10 &gt;= Раздел 3.5 строка 02 графа 11</t>
  </si>
  <si>
    <t>Раздел 3.5 строка 03 графа 10 &gt;= Раздел 3.5 строка 03 графа 11</t>
  </si>
  <si>
    <t>Раздел 3.5 строка 04 графа 10 &gt;= Раздел 3.5 строка 04 графа 11</t>
  </si>
  <si>
    <t>Раздел 3.5 строка 05 графа 10 &gt;= Раздел 3.5 строка 05 графа 11</t>
  </si>
  <si>
    <t>Раздел 3.5 строка 06 графа 10 &gt;= Раздел 3.5 строка 06 графа 11</t>
  </si>
  <si>
    <t>Раздел 3.5 строка 07 графа 10 &gt;= Раздел 3.5 строка 07 графа 11</t>
  </si>
  <si>
    <t>Раздел 3.5 строка 08 графа 10 &gt;= Раздел 3.5 строка 08 графа 11</t>
  </si>
  <si>
    <t>Раздел 3.5 строка 09 графа 10 &gt;= Раздел 3.5 строка 09 графа 11</t>
  </si>
  <si>
    <t>Раздел 3.5 строка 10 графа 10 &gt;= Раздел 3.5 строка 10 графа 11</t>
  </si>
  <si>
    <t>Раздел 3.5 строка 11 графа 10 &gt;= Раздел 3.5 строка 11 графа 11</t>
  </si>
  <si>
    <t>Раздел 3.5 строка 12 графа 10 &gt;= Раздел 3.5 строка 12 графа 11</t>
  </si>
  <si>
    <t>Раздел 3.5 строка 13 графа 10 &gt;= Раздел 3.5 строка 13 графа 11</t>
  </si>
  <si>
    <t>Раздел 3.5 строка 14 графа 10 &gt;= Раздел 3.5 строка 14 графа 11</t>
  </si>
  <si>
    <t>Раздел 3.5 строка 15 графа 10 &gt;= Раздел 3.5 строка 15 графа 11</t>
  </si>
  <si>
    <t>Раздел 3.5 строка 16 графа 10 &gt;= Раздел 3.5 строка 16 графа 11</t>
  </si>
  <si>
    <t>Раздел 3.5 строка 17 графа 10 &gt;= Раздел 3.5 строка 17 графа 11</t>
  </si>
  <si>
    <t>Раздел 3.5 строка 18 графа 10 &gt;= Раздел 3.5 строка 18 графа 11</t>
  </si>
  <si>
    <t>Раздел 3.5 строка 19 графа 10 &gt;= Раздел 3.5 строка 19 графа 11</t>
  </si>
  <si>
    <t>Раздел 3.5 строка 20 графа 10 &gt;= Раздел 3.5 строка 20 графа 11</t>
  </si>
  <si>
    <t>Раздел 3.5 строка 21 графа 10 &gt;= Раздел 3.5 строка 21 графа 11</t>
  </si>
  <si>
    <t>Раздел 3.5 строка 22 графа 10 &gt;= Раздел 3.5 строка 22 графа 11</t>
  </si>
  <si>
    <t>Раздел 3.5 строка 23 графа 10 &gt;= Раздел 3.5 строка 23 графа 11</t>
  </si>
  <si>
    <t>Раздел 3.5 строка 24 графа 10 &gt;= Раздел 3.5 строка 24 графа 11</t>
  </si>
  <si>
    <t>Раздел 3.5 строка 25 графа 10 &gt;= Раздел 3.5 строка 25 графа 11</t>
  </si>
  <si>
    <t>Раздел 3.5 строка 26 графа 10 &gt;= Раздел 3.5 строка 26 графа 11</t>
  </si>
  <si>
    <t>Раздел 3.5 строка 27 графа 10 &gt;= Раздел 3.5 строка 27 графа 11</t>
  </si>
  <si>
    <t>Раздел 3.5 строка 28 графа 10 &gt;= Раздел 3.5 строка 28 графа 11</t>
  </si>
  <si>
    <t>Раздел 3.5 строка 29 графа 10 &gt;= Раздел 3.5 строка 29 графа 11</t>
  </si>
  <si>
    <t>Раздел 3.5 строка 30 графа 10 &gt;= Раздел 3.5 строка 30 графа 11</t>
  </si>
  <si>
    <t>Раздел 3.5 строка 31 графа 10 &gt;= Раздел 3.5 строка 31 графа 11</t>
  </si>
  <si>
    <t>Раздел 3.5 строка 32 графа 10 &gt;= Раздел 3.5 строка 32 графа 11</t>
  </si>
  <si>
    <t>Раздел 3.5 строка 33 графа 10 &gt;= Раздел 3.5 строка 33 графа 11</t>
  </si>
  <si>
    <t>Раздел 3.5 строка 34 графа 10 &gt;= Раздел 3.5 строка 34 графа 11</t>
  </si>
  <si>
    <t>Раздел 3.5 строка 35 графа 10 &gt;= Раздел 3.5 строка 35 графа 11</t>
  </si>
  <si>
    <t>Раздел 3.5 строка 36 графа 10 &gt;= Раздел 3.5 строка 36 графа 11</t>
  </si>
  <si>
    <t>Раздел 3.5 строка 37 графа 10 &gt;= Раздел 3.5 строка 37 графа 11</t>
  </si>
  <si>
    <t>Раздел 3.5 строка 38 графа 10 &gt;= Раздел 3.5 строка 38 графа 11</t>
  </si>
  <si>
    <t>Раздел 3.5 строка 39 графа 10 &gt;= Раздел 3.5 строка 39 графа 11</t>
  </si>
  <si>
    <t>Раздел 3.5 строка 40 графа 10 &gt;= Раздел 3.5 строка 40 графа 11</t>
  </si>
  <si>
    <t>Раздел 3.5 строка 41 графа 10 &gt;= Раздел 3.5 строка 41 графа 11</t>
  </si>
  <si>
    <t>Раздел 3.1 строка 22 графа 03 &gt;= Раздел 3.1 строка 22 сумма граф 13 + 14</t>
  </si>
  <si>
    <t>Раздел 3.1 строка 23 графа 03 &gt;= Раздел 3.1 строка 23 сумма граф 13 + 14</t>
  </si>
  <si>
    <t>Раздел 3.1 строка 24 графа 03 &gt;= Раздел 3.1 строка 24 сумма граф 13 + 14</t>
  </si>
  <si>
    <t>Раздел 3.1 строка 25 графа 03 &gt;= Раздел 3.1 строка 25 сумма граф 13 + 14</t>
  </si>
  <si>
    <t>Раздел 3.1 строка 26 графа 03 &gt;= Раздел 3.1 строка 26 сумма граф 13 + 14</t>
  </si>
  <si>
    <t>Раздел 3.1 строка 27 графа 03 &gt;= Раздел 3.1 строка 27 сумма граф 13 + 14</t>
  </si>
  <si>
    <t>Раздел 2.6.4 строка 09 графа 03 = Раздел 2.6.4 строка 09 сумма граф 09 + 10 + 11</t>
  </si>
  <si>
    <t>Раздел 2.6.4 строка 10 графа 03 = Раздел 2.6.4 строка 10 сумма граф 09 + 10 + 11</t>
  </si>
  <si>
    <t>Раздел 3.1 строка 35 графа 03 &gt;= Раздел 3.1 строка 35 сумма граф 13 + 14</t>
  </si>
  <si>
    <t>Раздел 3.1 строка 36 графа 03 &gt;= Раздел 3.1 строка 36 сумма граф 13 + 14</t>
  </si>
  <si>
    <t>Раздел 3.1 строка 37 графа 03 &gt;= Раздел 3.1 строка 37 сумма граф 13 + 14</t>
  </si>
  <si>
    <t>Раздел 3.1 строка 38 графа 03 &gt;= Раздел 3.1 строка 38 сумма граф 13 + 14</t>
  </si>
  <si>
    <t>Раздел 3.1 строка 39 графа 03 &gt;= Раздел 3.1 строка 39 сумма граф 13 + 14</t>
  </si>
  <si>
    <t>Раздел 3.1 строка 40 графа 03 &gt;= Раздел 3.1 строка 40 сумма граф 13 + 14</t>
  </si>
  <si>
    <t>Раздел 3.1 строка 41 графа 03 &gt;= Раздел 3.1 строка 41 сумма граф 13 + 14</t>
  </si>
  <si>
    <t>Раздел 3.1 строка 42 графа 03 &gt;= Раздел 3.1 строка 42 сумма граф 13 + 14</t>
  </si>
  <si>
    <t>Раздел 3.1 строка 43 графа 03 &gt;= Раздел 3.1 строка 43 сумма граф 13 + 14</t>
  </si>
  <si>
    <t>Раздел 3.1 строка 44 графа 03 &gt;= Раздел 3.1 строка 44 сумма граф 13 + 14</t>
  </si>
  <si>
    <t>Раздел 3.1 строка 45 графа 03 &gt;= Раздел 3.1 строка 45 сумма граф 13 + 14</t>
  </si>
  <si>
    <t>Раздел 3.1 строка 46 графа 03 &gt;= Раздел 3.1 строка 46 сумма граф 13 + 14</t>
  </si>
  <si>
    <t>Раздел 3.1 строка 47 графа 03 &gt;= Раздел 3.1 строка 47 сумма граф 13 + 14</t>
  </si>
  <si>
    <t>Раздел 3.1 строка 53 графа 03 &gt;= Раздел 3.1 строка 53 сумма граф 13 + 14</t>
  </si>
  <si>
    <t>Раздел 3.1 строка 01 графа 03 &gt;= Раздел 3.1 строка 01 графа 15</t>
  </si>
  <si>
    <t>Раздел 3.1 строка 02 графа 03 &gt;= Раздел 3.1 строка 02 графа 15</t>
  </si>
  <si>
    <t>Раздел 2.6.2 строка 09 графа 24 = Раздел 2.6.2 сумма строк 10 + 11 + 12 графа 24</t>
  </si>
  <si>
    <t>Раздел 2.6.2 сумма строк 16 + 21 графа 03 = Раздел 2.6.2 сумма строк 10 + 11 графа 03</t>
  </si>
  <si>
    <t>Раздел 2.6.2 сумма строк 16 + 21 графа 04 = Раздел 2.6.2 сумма строк 10 + 11 графа 04</t>
  </si>
  <si>
    <t>Раздел 2.6.2 сумма строк 16 + 21 графа 05 = Раздел 2.6.2 сумма строк 10 + 11 графа 05</t>
  </si>
  <si>
    <t>Раздел 2.6.2 сумма строк 16 + 21 графа 06 = Раздел 2.6.2 сумма строк 10 + 11 графа 06</t>
  </si>
  <si>
    <t>Раздел 2.6.2 сумма строк 16 + 21 графа 07 = Раздел 2.6.2 сумма строк 10 + 11 графа 07</t>
  </si>
  <si>
    <t>Раздел 2.6.2 сумма строк 16 + 21 графа 08 = Раздел 2.6.2 сумма строк 10 + 11 графа 08</t>
  </si>
  <si>
    <t>Раздел 2.6.2 сумма строк 16 + 21 графа 09 = Раздел 2.6.2 сумма строк 10 + 11 графа 09</t>
  </si>
  <si>
    <t>Раздел 2.6.2 сумма строк 16 + 21 графа 10 = Раздел 2.6.2 сумма строк 10 + 11 графа 10</t>
  </si>
  <si>
    <t>Раздел 2.6.2 сумма строк 16 + 21 графа 11 = Раздел 2.6.2 сумма строк 10 + 11 графа 11</t>
  </si>
  <si>
    <t>Раздел 2.6.2 сумма строк 16 + 21 графа 12 = Раздел 2.6.2 сумма строк 10 + 11 графа 12</t>
  </si>
  <si>
    <t>Раздел 2.6.2 сумма строк 16 + 21 графа 13 = Раздел 2.6.2 сумма строк 10 + 11 графа 13</t>
  </si>
  <si>
    <t>Раздел 2.6.2 сумма строк 16 + 21 графа 14 = Раздел 2.6.2 сумма строк 10 + 11 графа 14</t>
  </si>
  <si>
    <t>Раздел 2.6.2 сумма строк 16 + 21 графа 15 = Раздел 2.6.2 сумма строк 10 + 11 графа 15</t>
  </si>
  <si>
    <t>Раздел 2.1.3.1 строка 10 графа 05 &gt;= Раздел 2.1.3.1 строка 18 графа 05</t>
  </si>
  <si>
    <t>Раздел 2.6.1 строка 07 графа 12 &gt;= Раздел 2.6.1 строка 07 графа 17</t>
  </si>
  <si>
    <t>Раздел 2.6.1 строка 08 графа 12 &gt;= Раздел 2.6.1 строка 08 графа 17</t>
  </si>
  <si>
    <t>Раздел 2.6.1 строка 09 графа 12 &gt;= Раздел 2.6.1 строка 09 графа 17</t>
  </si>
  <si>
    <t xml:space="preserve">Раздел 2.1.3.2 строка 16 графа 03 = Раздел 2.1.3.2 строка 16 сумма граф с 04 по 17 </t>
  </si>
  <si>
    <t xml:space="preserve">Раздел 2.1.3.2 строка 17 графа 03 = Раздел 2.1.3.2 строка 17 сумма граф с 04 по 17 </t>
  </si>
  <si>
    <t xml:space="preserve">Раздел 2.1.3.2 строка 18 графа 03 = Раздел 2.1.3.2 строка 18 сумма граф с 04 по 17 </t>
  </si>
  <si>
    <t xml:space="preserve">Раздел 2.1.3.2 строка 19 графа 03 = Раздел 2.1.3.2 строка 19 сумма граф с 04 по 17 </t>
  </si>
  <si>
    <t>Раздел 2.1.3.3 строка 09 графа 03 = Раздел 2.1.3.3 сумма строк 01 + 03 + 05 + 07 графа 03</t>
  </si>
  <si>
    <t>Раздел 3.4 строка 18 графа 07 &gt;= Раздел 3.4 сумма строк 19 + 20 + 21 графа 07</t>
  </si>
  <si>
    <t>Раздел 3.4 строка 18 графа 08 &gt;= Раздел 3.4 сумма строк 19 + 20 + 21 графа 08</t>
  </si>
  <si>
    <t>Раздел 3.4 строка 18 графа 09 &gt;= Раздел 3.4 сумма строк 19 + 20 + 21 графа 09</t>
  </si>
  <si>
    <t>Раздел 3.4 строка 18 графа 10 &gt;= Раздел 3.4 сумма строк 19 + 20 + 21 графа 10</t>
  </si>
  <si>
    <t>Раздел 3.4 строка 18 графа 11 &gt;= Раздел 3.4 сумма строк 19 + 20 + 21 графа 11</t>
  </si>
  <si>
    <t>Раздел 3.1 строка 45 графа 03 &gt;= Раздел 3.1 строка 45 графа 15</t>
  </si>
  <si>
    <t>Раздел 3.1 строка 46 графа 03 &gt;= Раздел 3.1 строка 46 графа 15</t>
  </si>
  <si>
    <t>Раздел 3.1 строка 47 графа 03 &gt;= Раздел 3.1 строка 47 графа 15</t>
  </si>
  <si>
    <t>Раздел 3.1 строка 48 графа 03 &gt;= Раздел 3.1 строка 48 графа 15</t>
  </si>
  <si>
    <t>Раздел 3.1 строка 49 графа 03 &gt;= Раздел 3.1 строка 49 графа 15</t>
  </si>
  <si>
    <t>Раздел 3.1 строка 50 графа 03 &gt;= Раздел 3.1 строка 50 графа 15</t>
  </si>
  <si>
    <t>Раздел 3.4 строка 18 графа 12 &gt;= Раздел 3.4 сумма строк 19 + 20 + 21 графа 12</t>
  </si>
  <si>
    <t>Раздел 3.4 строка 29 графа 03 &gt;= Раздел 3.4 сумма строк 30 + 31 + 32 графа 03</t>
  </si>
  <si>
    <t>Раздел 3.4 строка 29 графа 04 &gt;= Раздел 3.4 сумма строк 30 + 31 + 32 графа 04</t>
  </si>
  <si>
    <t>Раздел 3.2 строка 18 графа 09 &gt;= Раздел 3.2 сумма строк 19 + 20 + 21 графа 09</t>
  </si>
  <si>
    <t>Раздел 3.1 строка 31 графа 04 &gt;= Раздел 3.1 строка 31 сумма граф 06 + 07</t>
  </si>
  <si>
    <t>Раздел 3.1 строка 32 графа 04 &gt;= Раздел 3.1 строка 32 сумма граф 06 + 07</t>
  </si>
  <si>
    <t>Раздел 3.1 строка 33 графа 04 &gt;= Раздел 3.1 строка 33 сумма граф 06 + 07</t>
  </si>
  <si>
    <t>Раздел 3.1 строка 34 графа 04 &gt;= Раздел 3.1 строка 34 сумма граф 06 + 07</t>
  </si>
  <si>
    <t>Раздел 3.1 строка 35 графа 04 &gt;= Раздел 3.1 строка 35 сумма граф 06 + 07</t>
  </si>
  <si>
    <t>Раздел 3.1 строка 36 графа 04 &gt;= Раздел 3.1 строка 36 сумма граф 06 + 07</t>
  </si>
  <si>
    <t>Раздел 3.1 строка 37 графа 04 &gt;= Раздел 3.1 строка 37 сумма граф 06 + 07</t>
  </si>
  <si>
    <t>Раздел 3.1 строка 38 графа 04 &gt;= Раздел 3.1 строка 38 сумма граф 06 + 07</t>
  </si>
  <si>
    <t>Раздел 3.1 строка 39 графа 04 &gt;= Раздел 3.1 строка 39 сумма граф 06 + 07</t>
  </si>
  <si>
    <t>Раздел 3.1 строка 40 графа 04 &gt;= Раздел 3.1 строка 40 сумма граф 06 + 07</t>
  </si>
  <si>
    <t>Раздел 3.1 строка 41 графа 04 &gt;= Раздел 3.1 строка 41 сумма граф 06 + 07</t>
  </si>
  <si>
    <t>Раздел 3.1 строка 42 графа 04 &gt;= Раздел 3.1 строка 42 сумма граф 06 + 07</t>
  </si>
  <si>
    <t>Раздел 3.1 строка 43 графа 04 &gt;= Раздел 3.1 строка 43 сумма граф 06 + 07</t>
  </si>
  <si>
    <t>Раздел 3.1 строка 44 графа 04 &gt;= Раздел 3.1 строка 44 сумма граф 06 + 07</t>
  </si>
  <si>
    <t>Раздел 3.1 строка 45 графа 04 &gt;= Раздел 3.1 строка 45 сумма граф 06 + 07</t>
  </si>
  <si>
    <t>Раздел 3.1 строка 46 графа 04 &gt;= Раздел 3.1 строка 46 сумма граф 06 + 07</t>
  </si>
  <si>
    <t>Раздел 3.1 строка 47 графа 04 &gt;= Раздел 3.1 строка 47 сумма граф 06 + 07</t>
  </si>
  <si>
    <t>Раздел 3.1 строка 48 графа 04 &gt;= Раздел 3.1 строка 48 сумма граф 06 + 07</t>
  </si>
  <si>
    <t>Раздел 3.1 строка 49 графа 04 &gt;= Раздел 3.1 строка 49 сумма граф 06 + 07</t>
  </si>
  <si>
    <t>Раздел 3.1 строка 50 графа 04 &gt;= Раздел 3.1 строка 50 сумма граф 06 + 07</t>
  </si>
  <si>
    <t>Раздел 3.2 строка 29 графа 16 &gt;= Раздел 3.2 сумма строк 30 + 31 + 32 графа 16</t>
  </si>
  <si>
    <t>Раздел 3.2 строка 29 графа 17 &gt;= Раздел 3.2 сумма строк 30 + 31 + 32 графа 17</t>
  </si>
  <si>
    <t>Раздел 3.2 строка 41 графа 03 &gt;= Раздел 3.2 сумма строк 42 + 43 + 44 графа 03</t>
  </si>
  <si>
    <t>Раздел 3.2 строка 41 графа 04 &gt;= Раздел 3.2 сумма строк 42 + 43 + 44 графа 04</t>
  </si>
  <si>
    <t>Раздел 3.2 строка 41 графа 05 &gt;= Раздел 3.2 сумма строк 42 + 43 + 44 графа 05</t>
  </si>
  <si>
    <t>Раздел 3.2 строка 41 графа 06 &gt;= Раздел 3.2 сумма строк 42 + 43 + 44 графа 06</t>
  </si>
  <si>
    <t>Раздел 3.2 строка 41 графа 07 &gt;= Раздел 3.2 сумма строк 42 + 43 + 44 графа 07</t>
  </si>
  <si>
    <t>Раздел 3.2 строка 41 графа 08 &gt;= Раздел 3.2 сумма строк 42 + 43 + 44 графа 08</t>
  </si>
  <si>
    <t>Раздел 3.2 строка 41 графа 09 &gt;= Раздел 3.2 сумма строк 42 + 43 + 44 графа 09</t>
  </si>
  <si>
    <t>Раздел 3.5 строка 37 графа 14 &gt;= Раздел 3.5 строка 37 графа 15</t>
  </si>
  <si>
    <t>Раздел 3.5 строка 38 графа 14 &gt;= Раздел 3.5 строка 38 графа 15</t>
  </si>
  <si>
    <t>Раздел 3.5 строка 39 графа 14 &gt;= Раздел 3.5 строка 39 графа 15</t>
  </si>
  <si>
    <t>Раздел 3.5 строка 40 графа 14 &gt;= Раздел 3.5 строка 40 графа 15</t>
  </si>
  <si>
    <t>Раздел 3.4 строка 06 графа 06 &gt;= Раздел 3.4 строка 47 графа 06</t>
  </si>
  <si>
    <t>Раздел 3.4 строка 06 графа 07 &gt;= Раздел 3.4 строка 47 графа 07</t>
  </si>
  <si>
    <t>Раздел 3.4 строка 06 графа 08 &gt;= Раздел 3.4 строка 47 графа 08</t>
  </si>
  <si>
    <t>Раздел 3.4 строка 06 графа 09 &gt;= Раздел 3.4 строка 47 графа 09</t>
  </si>
  <si>
    <t>Раздел 3.4 строка 06 графа 10 &gt;= Раздел 3.4 строка 47 графа 10</t>
  </si>
  <si>
    <t>Раздел 3.4 строка 06 графа 11 &gt;= Раздел 3.4 строка 47 графа 11</t>
  </si>
  <si>
    <t>Раздел 3.4 строка 06 графа 12 &gt;= Раздел 3.4 строка 47 графа 12</t>
  </si>
  <si>
    <t>Раздел 3.4 строка 45 графа 03 &gt;= Раздел 3.4 строка 46 графа 03</t>
  </si>
  <si>
    <t>Раздел 3.4 строка 45 графа 04 &gt;= Раздел 3.4 строка 46 графа 04</t>
  </si>
  <si>
    <t>Раздел 3.4 строка 45 графа 05 &gt;= Раздел 3.4 строка 46 графа 05</t>
  </si>
  <si>
    <t>Раздел 3.4 строка 45 графа 06 &gt;= Раздел 3.4 строка 46 графа 06</t>
  </si>
  <si>
    <t>Раздел 3.4 строка 45 графа 07 &gt;= Раздел 3.4 строка 46 графа 07</t>
  </si>
  <si>
    <t>Раздел 3.4 строка 45 графа 08 &gt;= Раздел 3.4 строка 46 графа 08</t>
  </si>
  <si>
    <t>Раздел 3.1 строка 45 графа 04 &gt;= Раздел 3.1 строка 45 графа 05</t>
  </si>
  <si>
    <t>Раздел 3.1 строка 46 графа 04 &gt;= Раздел 3.1 строка 46 графа 05</t>
  </si>
  <si>
    <t>Раздел 3.1 строка 47 графа 04 &gt;= Раздел 3.1 строка 47 графа 05</t>
  </si>
  <si>
    <t>Раздел 3.1 строка 48 графа 04 &gt;= Раздел 3.1 строка 48 графа 05</t>
  </si>
  <si>
    <t>Раздел 3.1 строка 49 графа 04 &gt;= Раздел 3.1 строка 49 графа 05</t>
  </si>
  <si>
    <t>Раздел 3.1 строка 50 графа 04 &gt;= Раздел 3.1 строка 50 графа 05</t>
  </si>
  <si>
    <t>Раздел 3.1 строка 51 графа 04 &gt;= Раздел 3.1 строка 51 графа 05</t>
  </si>
  <si>
    <t>Раздел 3.1 строка 52 графа 04 &gt;= Раздел 3.1 строка 52 графа 05</t>
  </si>
  <si>
    <t>Раздел 3.1 строка 53 графа 04 &gt;= Раздел 3.1 строка 53 графа 05</t>
  </si>
  <si>
    <t>Раздел 3.1 строка 01 графа 04 &gt;= Раздел 3.1 строка 01 сумма граф 06 + 07</t>
  </si>
  <si>
    <t>Раздел 3.1 строка 02 графа 04 &gt;= Раздел 3.1 строка 02 сумма граф 06 + 07</t>
  </si>
  <si>
    <t>Раздел 3.2 строка 06 графа 15 &gt;= Раздел 3.2 строка 45 графа 15</t>
  </si>
  <si>
    <t>Раздел 3.2 строка 06 графа 16 &gt;= Раздел 3.2 строка 45 графа 16</t>
  </si>
  <si>
    <t>Раздел 3.2 строка 06 графа 17 &gt;= Раздел 3.2 строка 45 графа 17</t>
  </si>
  <si>
    <t>Раздел 3.2 строка 06 графа 03 &gt;= Раздел 3.2 строка 47 графа 03</t>
  </si>
  <si>
    <t>Раздел 3.2 строка 06 графа 04 &gt;= Раздел 3.2 строка 47 графа 04</t>
  </si>
  <si>
    <t>Раздел 3.1 строка 06 графа 04 &gt;= Раздел 3.1 строка 06 сумма граф 06 + 07</t>
  </si>
  <si>
    <t>Раздел 3.1 строка 07 графа 04 &gt;= Раздел 3.1 строка 07 сумма граф 06 + 07</t>
  </si>
  <si>
    <t>Раздел 3.1 строка 08 графа 04 &gt;= Раздел 3.1 строка 08 сумма граф 06 + 07</t>
  </si>
  <si>
    <t>Раздел 3.1 строка 09 графа 04 &gt;= Раздел 3.1 строка 09 сумма граф 06 + 07</t>
  </si>
  <si>
    <t>Раздел 3.1 строка 10 графа 04 &gt;= Раздел 3.1 строка 10 сумма граф 06 + 07</t>
  </si>
  <si>
    <t>Раздел 3.1 строка 11 графа 04 &gt;= Раздел 3.1 строка 11 сумма граф 06 + 07</t>
  </si>
  <si>
    <t>Раздел 2.6.4 строка 12 графа 04 &gt;= Раздел 2.6.4 строка 12 графа 05</t>
  </si>
  <si>
    <t>Раздел 2.6.4 строка 13 графа 04 &gt;= Раздел 2.6.4 строка 13 графа 05</t>
  </si>
  <si>
    <t>Раздел 2.6.4 строка 14 графа 04 &gt;= Раздел 2.6.4 строка 14 графа 05</t>
  </si>
  <si>
    <t>Раздел 2.6.2 строка 04 графа 03 &gt;= Раздел 2.6.2 строка 04 графа 07</t>
  </si>
  <si>
    <t>Раздел 2.6.2 строка 05 графа 03 &gt;= Раздел 2.6.2 строка 05 графа 07</t>
  </si>
  <si>
    <t>Раздел 2.6.2 строка 06 графа 03 &gt;= Раздел 2.6.2 строка 06 графа 07</t>
  </si>
  <si>
    <t>Раздел 2.6.2 строка 07 графа 03 &gt;= Раздел 2.6.2 строка 07 графа 07</t>
  </si>
  <si>
    <t>Раздел 2.6.2 строка 08 графа 03 &gt;= Раздел 2.6.2 строка 08 графа 07</t>
  </si>
  <si>
    <t>Раздел 2.6.2 строка 09 графа 03 &gt;= Раздел 2.6.2 строка 09 графа 07</t>
  </si>
  <si>
    <t>Раздел 2.1.3.1 строка 10 графа 04 &gt;= Раздел 2.1.3.1 строка 13 графа 04</t>
  </si>
  <si>
    <t>Раздел 2.1.3.1 строка 10 графа 05 &gt;= Раздел 2.1.3.1 строка 13 графа 05</t>
  </si>
  <si>
    <t>Раздел 2.1.3.1 строка 10 графа 06 &gt;= Раздел 2.1.3.1 строка 13 графа 06</t>
  </si>
  <si>
    <t>Раздел 2.1.3.1 строка 10 графа 07 &gt;= Раздел 2.1.3.1 строка 13 графа 07</t>
  </si>
  <si>
    <t>Раздел 2.1.3.1 строка 10 графа 08 &gt;= Раздел 2.1.3.1 строка 13 графа 08</t>
  </si>
  <si>
    <t>Раздел 2.1.3.1 строка 10 графа 09 &gt;= Раздел 2.1.3.1 строка 13 графа 09</t>
  </si>
  <si>
    <t>Раздел 2.1.3.1 строка 13 графа 11 &gt;= Раздел 2.1.3.1 строка 14 графа 11</t>
  </si>
  <si>
    <t>Раздел 2.1.3.1 строка 13 графа 12 &gt;= Раздел 2.1.3.1 строка 14 графа 12</t>
  </si>
  <si>
    <t>Раздел 2.1.3.1 строка 10 графа 13 &gt;= Раздел 2.1.3.1 строка 13 графа 13</t>
  </si>
  <si>
    <t>Раздел 2.1.3.1 строка 10 графа 14 &gt;= Раздел 2.1.3.1 строка 13 графа 14</t>
  </si>
  <si>
    <t>Раздел 2.1.3.1 строка 10 графа 15 &gt;= Раздел 2.1.3.1 строка 13 графа 15</t>
  </si>
  <si>
    <t>Раздел 2.1.3.1 строка 10 графа 16 &gt;= Раздел 2.1.3.1 строка 13 графа 16</t>
  </si>
  <si>
    <t>Раздел 2.1.3.1 строка 10 графа 17 &gt;= Раздел 2.1.3.1 строка 13 графа 17</t>
  </si>
  <si>
    <t>Раздел 2.1.3.1 строка 10 графа 03 &gt;= Раздел 2.1.3.1 строка 16 графа 03</t>
  </si>
  <si>
    <t>Раздел 2.6.2 строка 07 графа 03 = Раздел 2.6.2 строка 07 сумма граф 09 + 10 + 11</t>
  </si>
  <si>
    <t>Раздел 2.6.2 строка 08 графа 03 = Раздел 2.6.2 строка 08 сумма граф 09 + 10 + 11</t>
  </si>
  <si>
    <t>Раздел 2.6.2 строка 09 графа 03 = Раздел 2.6.2 строка 09 сумма граф 09 + 10 + 11</t>
  </si>
  <si>
    <t>Раздел 2.6.2 строка 10 графа 03 = Раздел 2.6.2 строка 10 сумма граф 09 + 10 + 11</t>
  </si>
  <si>
    <t>Раздел 2.1.3.3 строка 09 графа 08 = Раздел 2.1.3.3 сумма строк 01 + 03 + 05 + 07 графа 08</t>
  </si>
  <si>
    <t>Раздел 2.1.3.3 строка 09 графа 09 = Раздел 2.1.3.3 сумма строк 01 + 03 + 05 + 07 графа 09</t>
  </si>
  <si>
    <t>Раздел 2.1.3.3 строка 09 графа 10 = Раздел 2.1.3.3 сумма строк 01 + 03 + 05 + 07 графа 10</t>
  </si>
  <si>
    <t>Раздел 2.1.3.3 строка 09 графа 11 = Раздел 2.1.3.3 сумма строк 01 + 03 + 05 + 07 графа 11</t>
  </si>
  <si>
    <t>Раздел 2.6.2 строка 13 графа 03 = Раздел 2.6.2 строка 13 сумма граф 09 + 10 + 11</t>
  </si>
  <si>
    <t>Раздел 2.6.2 строка 14 графа 03 = Раздел 2.6.2 строка 14 сумма граф 09 + 10 + 11</t>
  </si>
  <si>
    <t>Раздел 2.6.2 строка 15 графа 03 = Раздел 2.6.2 строка 15 сумма граф 09 + 10 + 11</t>
  </si>
  <si>
    <t>Раздел 2.6.2 строка 16 графа 03 = Раздел 2.6.2 строка 16 сумма граф 09 + 10 + 11</t>
  </si>
  <si>
    <t>Раздел 2.6.2 строка 17 графа 03 = Раздел 2.6.2 строка 17 сумма граф 09 + 10 + 11</t>
  </si>
  <si>
    <t>Раздел 2.6.2 строка 18 графа 03 = Раздел 2.6.2 строка 18 сумма граф 09 + 10 + 11</t>
  </si>
  <si>
    <t>Раздел 2.6.2 строка 19 графа 03 = Раздел 2.6.2 строка 19 сумма граф 09 + 10 + 11</t>
  </si>
  <si>
    <t>Раздел 2.6.2 строка 20 графа 03 = Раздел 2.6.2 строка 20 сумма граф 09 + 10 + 11</t>
  </si>
  <si>
    <t>Раздел 2.6.2 строка 21 графа 03 = Раздел 2.6.2 строка 21 сумма граф 09 + 10 + 11</t>
  </si>
  <si>
    <t>Раздел 2.6.2 строка 22 графа 03 = Раздел 2.6.2 строка 22 сумма граф 09 + 10 + 11</t>
  </si>
  <si>
    <t>Раздел 2.6.2 строка 01 графа 18 = Раздел 2.6.2 строка 01 сумма граф 03 + 12</t>
  </si>
  <si>
    <t>Раздел 2.6.2 строка 02 графа 18 = Раздел 2.6.2 строка 02 сумма граф 03 + 12</t>
  </si>
  <si>
    <t>Раздел 2.6.2 строка 03 графа 18 = Раздел 2.6.2 строка 03 сумма граф 03 + 12</t>
  </si>
  <si>
    <t>Раздел 2.6.2 строка 04 графа 18 = Раздел 2.6.2 строка 04 сумма граф 03 + 12</t>
  </si>
  <si>
    <t>Раздел 2.6.2 строка 05 графа 18 = Раздел 2.6.2 строка 05 сумма граф 03 + 12</t>
  </si>
  <si>
    <t>Раздел 2.6.2 строка 06 графа 18 = Раздел 2.6.2 строка 06 сумма граф 03 + 12</t>
  </si>
  <si>
    <t>Раздел 2.6.2 строка 07 графа 18 = Раздел 2.6.2 строка 07 сумма граф 03 + 12</t>
  </si>
  <si>
    <t>Раздел 2.6.2 строка 08 графа 18 = Раздел 2.6.2 строка 08 сумма граф 03 + 12</t>
  </si>
  <si>
    <t>Раздел 2.6.2 строка 09 графа 18 = Раздел 2.6.2 строка 09 сумма граф 03 + 12</t>
  </si>
  <si>
    <t>Раздел 2.6.1 строка 01 графа 12 &gt;= Раздел 2.6.1 строка 01 графа 17</t>
  </si>
  <si>
    <t>Раздел 2.6.1 строка 02 графа 12 &gt;= Раздел 2.6.1 строка 02 графа 17</t>
  </si>
  <si>
    <t>Раздел 2.6.1 строка 03 графа 12 &gt;= Раздел 2.6.1 строка 03 графа 17</t>
  </si>
  <si>
    <t>Раздел 2.6.1 строка 04 графа 12 &gt;= Раздел 2.6.1 строка 04 графа 17</t>
  </si>
  <si>
    <t>Раздел 2.6.1 строка 05 графа 12 &gt;= Раздел 2.6.1 строка 05 графа 17</t>
  </si>
  <si>
    <t>Раздел 2.6.1 строка 06 графа 12 &gt;= Раздел 2.6.1 строка 06 графа 17</t>
  </si>
  <si>
    <t>Раздел 2.6.3 строка 06 графа 19 &gt;= Раздел 2.6.3 строка 06 графа 23</t>
  </si>
  <si>
    <t>Раздел 2.6.3 строка 07 графа 19 &gt;= Раздел 2.6.3 строка 07 графа 23</t>
  </si>
  <si>
    <t>Раздел 2.6.3 строка 08 графа 19 &gt;= Раздел 2.6.3 строка 08 графа 23</t>
  </si>
  <si>
    <t>Раздел 2.6.3 строка 09 графа 19 &gt;= Раздел 2.6.3 строка 09 графа 23</t>
  </si>
  <si>
    <t>Раздел 2.6.2 строка 21 графа 18 = Раздел 2.6.2 строка 21 сумма граф 03 + 12</t>
  </si>
  <si>
    <t>Раздел 2.6.2 строка 22 графа 18 = Раздел 2.6.2 строка 22 сумма граф 03 + 12</t>
  </si>
  <si>
    <t>Раздел 2.6.2 строка 01 графа 03 &gt;= Раздел 2.6.2 строка 01 графа 04</t>
  </si>
  <si>
    <t>Раздел 2.6.2 строка 02 графа 03 &gt;= Раздел 2.6.2 строка 02 графа 04</t>
  </si>
  <si>
    <t>Раздел 2.6.2 строка 03 графа 03 &gt;= Раздел 2.6.2 строка 03 графа 04</t>
  </si>
  <si>
    <t>Раздел 2.6.2 строка 04 графа 03 &gt;= Раздел 2.6.2 строка 04 графа 04</t>
  </si>
  <si>
    <t>Раздел 2.6.2 строка 05 графа 03 &gt;= Раздел 2.6.2 строка 05 графа 04</t>
  </si>
  <si>
    <t>Раздел 2.6.2 строка 06 графа 03 &gt;= Раздел 2.6.2 строка 06 графа 04</t>
  </si>
  <si>
    <t>Раздел 2.6.2 строка 07 графа 03 &gt;= Раздел 2.6.2 строка 07 графа 04</t>
  </si>
  <si>
    <t>Раздел 2.6.2 строка 08 графа 03 &gt;= Раздел 2.6.2 строка 08 графа 04</t>
  </si>
  <si>
    <t>Раздел 2.6.2 строка 09 графа 03 &gt;= Раздел 2.6.2 строка 09 графа 04</t>
  </si>
  <si>
    <t>Раздел 2.6.2 строка 10 графа 03 &gt;= Раздел 2.6.2 строка 10 графа 04</t>
  </si>
  <si>
    <t>Раздел 2.6.3 строка 11 графа 04 &gt;= Раздел 2.6.3 строка 11 графа 06</t>
  </si>
  <si>
    <t>Раздел 2.6.3 строка 12 графа 04 &gt;= Раздел 2.6.3 строка 12 графа 06</t>
  </si>
  <si>
    <t>Раздел 2.6.3 строка 13 графа 04 &gt;= Раздел 2.6.3 строка 13 графа 06</t>
  </si>
  <si>
    <t>Раздел 2.6.3 строка 14 графа 04 &gt;= Раздел 2.6.3 строка 14 графа 06</t>
  </si>
  <si>
    <t>Раздел 2.6.3 строка 15 графа 04 &gt;= Раздел 2.6.3 строка 15 графа 06</t>
  </si>
  <si>
    <t>Раздел 2.6.3 строка 16 графа 04 &gt;= Раздел 2.6.3 строка 16 графа 06</t>
  </si>
  <si>
    <t>Раздел 2.6.3 строка 17 графа 04 &gt;= Раздел 2.6.3 строка 17 графа 06</t>
  </si>
  <si>
    <t>Раздел 2.6.3 строка 18 графа 04 &gt;= Раздел 2.6.3 строка 18 графа 06</t>
  </si>
  <si>
    <t>Раздел 2.6.3 строка 19 графа 04 &gt;= Раздел 2.6.3 строка 19 графа 06</t>
  </si>
  <si>
    <t>Раздел 2.6.3 строка 20 графа 04 &gt;= Раздел 2.6.3 строка 20 графа 06</t>
  </si>
  <si>
    <t>Раздел 2.6.3 строка 21 графа 04 &gt;= Раздел 2.6.3 строка 21 графа 06</t>
  </si>
  <si>
    <t>Раздел 2.6.3 строка 22 графа 04 &gt;= Раздел 2.6.3 строка 22 графа 06</t>
  </si>
  <si>
    <t>Раздел 2.6.3 строка 01 графа 12 &gt;= Раздел 2.6.3 строка 01 графа 13</t>
  </si>
  <si>
    <t>Раздел 2.6.3 строка 02 графа 12 &gt;= Раздел 2.6.3 строка 02 графа 13</t>
  </si>
  <si>
    <t>Раздел 2.6.3 строка 03 графа 12 &gt;= Раздел 2.6.3 строка 03 графа 13</t>
  </si>
  <si>
    <t>Раздел 2.6.3 строка 04 графа 12 &gt;= Раздел 2.6.3 строка 04 графа 13</t>
  </si>
  <si>
    <t>Раздел 2.6.3 строка 05 графа 12 &gt;= Раздел 2.6.3 строка 05 графа 13</t>
  </si>
  <si>
    <t>Раздел 2.6.3 строка 06 графа 12 &gt;= Раздел 2.6.3 строка 06 графа 13</t>
  </si>
  <si>
    <t>Раздел 2.6.3 строка 07 графа 12 &gt;= Раздел 2.6.3 строка 07 графа 13</t>
  </si>
  <si>
    <t>Раздел 2.6.3 строка 08 графа 12 &gt;= Раздел 2.6.3 строка 08 графа 13</t>
  </si>
  <si>
    <t>Раздел 2.6.3 строка 09 графа 12 &gt;= Раздел 2.6.3 строка 09 графа 13</t>
  </si>
  <si>
    <t>Раздел 2.6.3 строка 10 графа 12 &gt;= Раздел 2.6.3 строка 10 графа 13</t>
  </si>
  <si>
    <t>Раздел 2.6.3 строка 11 графа 12 &gt;= Раздел 2.6.3 строка 11 графа 13</t>
  </si>
  <si>
    <t>Раздел 2.6.3 строка 12 графа 12 &gt;= Раздел 2.6.3 строка 12 графа 13</t>
  </si>
  <si>
    <t>Раздел 2.6.3 строка 13 графа 12 &gt;= Раздел 2.6.3 строка 13 графа 13</t>
  </si>
  <si>
    <t>Раздел 2.6.3 строка 14 графа 12 &gt;= Раздел 2.6.3 строка 14 графа 13</t>
  </si>
  <si>
    <t>Раздел 2.6.3 строка 15 графа 12 &gt;= Раздел 2.6.3 строка 15 графа 13</t>
  </si>
  <si>
    <t>Раздел 2.6.3 строка 16 графа 12 &gt;= Раздел 2.6.3 строка 16 графа 13</t>
  </si>
  <si>
    <t>Раздел 2.6.3 строка 17 графа 12 &gt;= Раздел 2.6.3 строка 17 графа 13</t>
  </si>
  <si>
    <t>Раздел 2.6.3 строка 18 графа 12 &gt;= Раздел 2.6.3 строка 18 графа 13</t>
  </si>
  <si>
    <t>Раздел 2.6.3 строка 19 графа 12 &gt;= Раздел 2.6.3 строка 19 графа 13</t>
  </si>
  <si>
    <t>Раздел 2.6.3 строка 20 графа 12 &gt;= Раздел 2.6.3 строка 20 графа 13</t>
  </si>
  <si>
    <t>Раздел 2.6.3 строка 21 графа 12 &gt;= Раздел 2.6.3 строка 21 графа 13</t>
  </si>
  <si>
    <t>Раздел 2.6.3 строка 22 графа 12 &gt;= Раздел 2.6.3 строка 22 графа 13</t>
  </si>
  <si>
    <t>Раздел 2.6.3 строка 01 графа 12 &gt;= Раздел 2.6.3 строка 01 графа 16</t>
  </si>
  <si>
    <t>Раздел 2.6.3 строка 02 графа 12 &gt;= Раздел 2.6.3 строка 02 графа 16</t>
  </si>
  <si>
    <t>Раздел 2.6.3 строка 03 графа 12 &gt;= Раздел 2.6.3 строка 03 графа 16</t>
  </si>
  <si>
    <t>Раздел 2.6.3 строка 04 графа 12 &gt;= Раздел 2.6.3 строка 04 графа 16</t>
  </si>
  <si>
    <t>Раздел 2.6.3 строка 05 графа 12 &gt;= Раздел 2.6.3 строка 05 графа 16</t>
  </si>
  <si>
    <t>Раздел 2.6.3 строка 06 графа 12 &gt;= Раздел 2.6.3 строка 06 графа 16</t>
  </si>
  <si>
    <t>Раздел 2.6.3 строка 07 графа 12 &gt;= Раздел 2.6.3 строка 07 графа 16</t>
  </si>
  <si>
    <t>Раздел 2.6.3 строка 08 графа 12 &gt;= Раздел 2.6.3 строка 08 графа 16</t>
  </si>
  <si>
    <t>Раздел 2.6.3 строка 09 графа 12 &gt;= Раздел 2.6.3 строка 09 графа 16</t>
  </si>
  <si>
    <t>Раздел 2.6.3 строка 10 графа 12 &gt;= Раздел 2.6.3 строка 10 графа 16</t>
  </si>
  <si>
    <t>Раздел 2.6.3 строка 11 графа 12 &gt;= Раздел 2.6.3 строка 11 графа 16</t>
  </si>
  <si>
    <t>Раздел 2.6.3 строка 12 графа 12 &gt;= Раздел 2.6.3 строка 12 графа 16</t>
  </si>
  <si>
    <t>Раздел 2.6.3 строка 22 графа 12 &gt;= Раздел 2.6.3 строка 22 графа 16</t>
  </si>
  <si>
    <t>Раздел 2.6.3 строка 01 графа 12 &gt;= Раздел 2.6.3 строка 01 графа 17</t>
  </si>
  <si>
    <t>Раздел 2.6.3 строка 02 графа 12 &gt;= Раздел 2.6.3 строка 02 графа 17</t>
  </si>
  <si>
    <t>Раздел 2.6.3 строка 03 графа 12 &gt;= Раздел 2.6.3 строка 03 графа 17</t>
  </si>
  <si>
    <t>Раздел 2.6.3 строка 04 графа 12 &gt;= Раздел 2.6.3 строка 04 графа 17</t>
  </si>
  <si>
    <t>Раздел 2.6.3 строка 19 графа 12 &gt;= Раздел 2.6.3 строка 19 графа 16</t>
  </si>
  <si>
    <t>Раздел 2.6.3 строка 20 графа 12 &gt;= Раздел 2.6.3 строка 20 графа 16</t>
  </si>
  <si>
    <t>Раздел 2.6.3 строка 21 графа 12 &gt;= Раздел 2.6.3 строка 21 графа 16</t>
  </si>
  <si>
    <t>Раздел 3.3.1 строка 02 графа 03 &gt;= Раздел 3.3.1 строка 02 графа 04</t>
  </si>
  <si>
    <t>Раздел 3.3.1 строка 03 графа 03 &gt;= Раздел 3.3.1 строка 03 графа 04</t>
  </si>
  <si>
    <t>Раздел 3.3.1 строка 04 графа 03 &gt;= Раздел 3.3.1 строка 04 графа 04</t>
  </si>
  <si>
    <t>Раздел 3.3.1 строка 05 графа 03 &gt;= Раздел 3.3.1 строка 05 графа 04</t>
  </si>
  <si>
    <t>Раздел 3.3.1 строка 06 графа 03 &gt;= Раздел 3.3.1 строка 06 графа 04</t>
  </si>
  <si>
    <t>Раздел 3.3.1 строка 07 графа 03 &gt;= Раздел 3.3.1 строка 07 графа 04</t>
  </si>
  <si>
    <t>Раздел 3.3.1 строка 08 графа 03 &gt;= Раздел 3.3.1 строка 08 графа 04</t>
  </si>
  <si>
    <t>Раздел 3.3.1 строка 09 графа 03 &gt;= Раздел 3.3.1 строка 09 графа 04</t>
  </si>
  <si>
    <t>Раздел 3.3.1 строка 10 графа 03 &gt;= Раздел 3.3.1 строка 10 графа 04</t>
  </si>
  <si>
    <t>Раздел 3.3.1 строка 11 графа 03 &gt;= Раздел 3.3.1 строка 11 графа 04</t>
  </si>
  <si>
    <t>Раздел 3.3.1 строка 12 графа 03 &gt;= Раздел 3.3.1 строка 12 графа 04</t>
  </si>
  <si>
    <t>Раздел 3.3.1 строка 13 графа 03 &gt;= Раздел 3.3.1 строка 13 графа 04</t>
  </si>
  <si>
    <t>Раздел 3.3.1 строка 14 графа 03 &gt;= Раздел 3.3.1 строка 14 графа 04</t>
  </si>
  <si>
    <t>Раздел 3.3.1 строка 15 графа 03 &gt;= Раздел 3.3.1 строка 15 графа 04</t>
  </si>
  <si>
    <t>Раздел 3.3.1 строка 16 графа 03 &gt;= Раздел 3.3.1 строка 16 графа 04</t>
  </si>
  <si>
    <t>Раздел 3.3.1 строка 17 графа 03 &gt;= Раздел 3.3.1 строка 17 графа 04</t>
  </si>
  <si>
    <t>Раздел 3.3.1 строка 18 графа 03 &gt;= Раздел 3.3.1 строка 18 графа 04</t>
  </si>
  <si>
    <t>Раздел 3.3.1 строка 19 графа 03 &gt;= Раздел 3.3.1 строка 19 графа 04</t>
  </si>
  <si>
    <t>Раздел 3.3.1 строка 20 графа 03 &gt;= Раздел 3.3.1 строка 20 графа 04</t>
  </si>
  <si>
    <t>Раздел 3.3.1 строка 21 графа 03 &gt;= Раздел 3.3.1 строка 21 графа 04</t>
  </si>
  <si>
    <t>Раздел 3.3.1 строка 22 графа 03 &gt;= Раздел 3.3.1 строка 22 графа 04</t>
  </si>
  <si>
    <t>Раздел 3.3.1 строка 23 графа 03 &gt;= Раздел 3.3.1 строка 23 графа 04</t>
  </si>
  <si>
    <t>Раздел 3.3.1 строка 24 графа 03 &gt;= Раздел 3.3.1 строка 24 графа 04</t>
  </si>
  <si>
    <t>Раздел 3.3.1 строка 25 графа 03 &gt;= Раздел 3.3.1 строка 25 графа 04</t>
  </si>
  <si>
    <t>Раздел 3.3.1 строка 26 графа 03 &gt;= Раздел 3.3.1 строка 26 графа 04</t>
  </si>
  <si>
    <t>Раздел 3.3.1 строка 27 графа 03 &gt;= Раздел 3.3.1 строка 27 графа 04</t>
  </si>
  <si>
    <t>Раздел 2.10.2 строка 01 графа 03 = Раздел 2.10.2 сумма строк 02 + 13 графа 03</t>
  </si>
  <si>
    <t>Раздел 2.10.2 строка 01 графа 04 = Раздел 2.10.2 сумма строк 02 + 13 графа 04</t>
  </si>
  <si>
    <t>Раздел 2.10.2 строка 01 графа 05 = Раздел 2.10.2 сумма строк 02 + 13 графа 05</t>
  </si>
  <si>
    <t>Раздел 2.10.2 строка 01 графа 06 = Раздел 2.10.2 сумма строк 02 + 13 графа 06</t>
  </si>
  <si>
    <t>Раздел 2.10.2 строка 01 графа 07 = Раздел 2.10.2 сумма строк 02 + 13 графа 07</t>
  </si>
  <si>
    <t>Раздел 2.10.2 строка 01 графа 08 = Раздел 2.10.2 сумма строк 02 + 13 графа 08</t>
  </si>
  <si>
    <t>Раздел 2.10.2 строка 02 графа 03 &gt;= Раздел 2.10.2 строка 15 графа 03</t>
  </si>
  <si>
    <t>Раздел 2.10.2 строка 02 графа 04 &gt;= Раздел 2.10.2 строка 15 графа 04</t>
  </si>
  <si>
    <t>Раздел 2.10.2 строка 02 графа 05 &gt;= Раздел 2.10.2 строка 15 графа 05</t>
  </si>
  <si>
    <t>Раздел 2.10.2 строка 02 графа 06 &gt;= Раздел 2.10.2 строка 15 графа 06</t>
  </si>
  <si>
    <t>Раздел 2.11.1 строка 01 графа 03 &gt;= Раздел 2.11.1 строка 14 графа 03</t>
  </si>
  <si>
    <t>Раздел 2.11.1 строка 01 графа 04 &gt;= Раздел 2.11.1 строка 14 графа 04</t>
  </si>
  <si>
    <t>Раздел 2.11.1 строка 01 графа 05 &gt;= Раздел 2.11.1 строка 14 графа 05</t>
  </si>
  <si>
    <t>Раздел 2.11.1 строка 02 графа 03 &gt;= Раздел 2.11.1 строка 03 графа 03</t>
  </si>
  <si>
    <t>Раздел 2.11.1 строка 02 графа 04 &gt;= Раздел 2.11.1 строка 03 графа 04</t>
  </si>
  <si>
    <t>Раздел 2.11.1 строка 02 графа 05 &gt;= Раздел 2.11.1 строка 03 графа 05</t>
  </si>
  <si>
    <t>Раздел 2.11.1 строка 02 графа 03 &gt;= Раздел 2.11.1 строка 04 графа 03</t>
  </si>
  <si>
    <t>Раздел 2.11.1 строка 02 графа 04 &gt;= Раздел 2.11.1 строка 04 графа 04</t>
  </si>
  <si>
    <t>Раздел 2.11.1 строка 02 графа 05 &gt;= Раздел 2.11.1 строка 04 графа 05</t>
  </si>
  <si>
    <t>Раздел 2.11.1 строка 02 графа 03 &gt;= Раздел 2.11.1 строка 05 графа 03</t>
  </si>
  <si>
    <t>Раздел 2.11.1 строка 02 графа 04 &gt;= Раздел 2.11.1 строка 05 графа 04</t>
  </si>
  <si>
    <t>Раздел 2.6.1 строка 12 графа 20 &gt;= Раздел 2.6.1 строка 12 графа 22</t>
  </si>
  <si>
    <t>Раздел 2.6.1 строка 13 графа 20 &gt;= Раздел 2.6.1 строка 13 графа 22</t>
  </si>
  <si>
    <t>Раздел 2.6.1 строка 14 графа 20 &gt;= Раздел 2.6.1 строка 14 графа 22</t>
  </si>
  <si>
    <t>Раздел 2.10.2 строка 13 графа 03 &gt;= Раздел 2.10.2 строка 14 графа 03</t>
  </si>
  <si>
    <t>Раздел 2.10.2 строка 13 графа 04 &gt;= Раздел 2.10.2 строка 14 графа 04</t>
  </si>
  <si>
    <t>Раздел 2.10.2 строка 13 графа 05 &gt;= Раздел 2.10.2 строка 14 графа 05</t>
  </si>
  <si>
    <t>Раздел 2.10.2 строка 13 графа 06 &gt;= Раздел 2.10.2 строка 14 графа 06</t>
  </si>
  <si>
    <t>Раздел 2.10.2 строка 13 графа 07 &gt;= Раздел 2.10.2 строка 14 графа 07</t>
  </si>
  <si>
    <t>Раздел 2.10.2 строка 13 графа 08 &gt;= Раздел 2.10.2 строка 14 графа 08</t>
  </si>
  <si>
    <t>Раздел 2.11.1 строка 01 графа 03 &gt;= Раздел 2.11.1 строка 02 графа 03</t>
  </si>
  <si>
    <t>Раздел 2.11.1 строка 02 графа 05 &gt;= Раздел 2.11.1 строка 05 графа 05</t>
  </si>
  <si>
    <t>Раздел 2.11.1 строка 02 графа 03 &gt;= Раздел 2.11.1 строка 06 графа 03</t>
  </si>
  <si>
    <t>Раздел 3.1 строка 06 графа 14 &gt;= Раздел 3.1 строка 49 графа 14</t>
  </si>
  <si>
    <t>Раздел 3.1 строка 06 графа 15 &gt;= Раздел 3.1 строка 49 графа 15</t>
  </si>
  <si>
    <t>Раздел 3.1 строка 06 графа 04 &gt;= Раздел 3.1 строка 52 графа 04</t>
  </si>
  <si>
    <t>Раздел 3.1 строка 06 графа 05 &gt;= Раздел 3.1 строка 52 графа 05</t>
  </si>
  <si>
    <t>Раздел 3.1 строка 06 графа 06 &gt;= Раздел 3.1 строка 52 графа 06</t>
  </si>
  <si>
    <t>Раздел 3.1 строка 06 графа 07 &gt;= Раздел 3.1 строка 52 графа 07</t>
  </si>
  <si>
    <t>Раздел 3.1 строка 06 графа 08 &gt;= Раздел 3.1 строка 52 графа 08</t>
  </si>
  <si>
    <t>Раздел 3.1 строка 06 графа 09 &gt;= Раздел 3.1 строка 52 графа 09</t>
  </si>
  <si>
    <t>Раздел 3.1 строка 06 графа 10 &gt;= Раздел 3.1 строка 52 графа 10</t>
  </si>
  <si>
    <t>Раздел 3.1 строка 06 графа 11 &gt;= Раздел 3.1 строка 52 графа 11</t>
  </si>
  <si>
    <t>Раздел 3.1 строка 06 графа 12 &gt;= Раздел 3.1 строка 52 графа 12</t>
  </si>
  <si>
    <t>Раздел 3.1 строка 06 графа 13 &gt;= Раздел 3.1 строка 52 графа 13</t>
  </si>
  <si>
    <t>Раздел 3.1 строка 06 графа 14 &gt;= Раздел 3.1 строка 52 графа 14</t>
  </si>
  <si>
    <t>Раздел 3.1 строка 06 графа 15 &gt;= Раздел 3.1 строка 52 графа 15</t>
  </si>
  <si>
    <t>Раздел 3.1 строка 45 графа 04 &gt;= Раздел 3.1 строка 46 графа 04</t>
  </si>
  <si>
    <t>Раздел 3.1 строка 45 графа 05 &gt;= Раздел 3.1 строка 46 графа 05</t>
  </si>
  <si>
    <t>Раздел 3.1 строка 45 графа 06 &gt;= Раздел 3.1 строка 46 графа 06</t>
  </si>
  <si>
    <t>Раздел 3.1 строка 45 графа 07 &gt;= Раздел 3.1 строка 46 графа 07</t>
  </si>
  <si>
    <t>Раздел 3.1 строка 45 графа 08 &gt;= Раздел 3.1 строка 46 графа 08</t>
  </si>
  <si>
    <t>Раздел 3.1 строка 45 графа 09 &gt;= Раздел 3.1 строка 46 графа 09</t>
  </si>
  <si>
    <t>Раздел 3.1 строка 45 графа 10 &gt;= Раздел 3.1 строка 46 графа 10</t>
  </si>
  <si>
    <t>Раздел 3.1 строка 45 графа 11 &gt;= Раздел 3.1 строка 46 графа 11</t>
  </si>
  <si>
    <t>Раздел 3.1 строка 45 графа 12 &gt;= Раздел 3.1 строка 46 графа 12</t>
  </si>
  <si>
    <t>Раздел 3.1 строка 45 графа 13 &gt;= Раздел 3.1 строка 46 графа 13</t>
  </si>
  <si>
    <t>Раздел 3.1 строка 45 графа 14 &gt;= Раздел 3.1 строка 46 графа 14</t>
  </si>
  <si>
    <t>Раздел 3.1 строка 45 графа 15 &gt;= Раздел 3.1 строка 46 графа 15</t>
  </si>
  <si>
    <t>Раздел 3.1 строка 47 графа 04 &gt;= Раздел 3.1 строка 48 графа 04</t>
  </si>
  <si>
    <t>Раздел 3.1 строка 47 графа 05 &gt;= Раздел 3.1 строка 48 графа 05</t>
  </si>
  <si>
    <t>Раздел 3.1 строка 47 графа 06 &gt;= Раздел 3.1 строка 48 графа 06</t>
  </si>
  <si>
    <t>Раздел 3.1 строка 47 графа 07 &gt;= Раздел 3.1 строка 48 графа 07</t>
  </si>
  <si>
    <t>Раздел 3.1 строка 47 графа 08 &gt;= Раздел 3.1 строка 48 графа 08</t>
  </si>
  <si>
    <t>Раздел 3.1 строка 47 графа 09 &gt;= Раздел 3.1 строка 48 графа 09</t>
  </si>
  <si>
    <t>Раздел 3.1 строка 47 графа 10 &gt;= Раздел 3.1 строка 48 графа 10</t>
  </si>
  <si>
    <t>Раздел 3.1 строка 47 графа 11 &gt;= Раздел 3.1 строка 48 графа 11</t>
  </si>
  <si>
    <t>Раздел 3.1 строка 47 графа 12 &gt;= Раздел 3.1 строка 48 графа 12</t>
  </si>
  <si>
    <t>Раздел 3.1 строка 47 графа 13 &gt;= Раздел 3.1 строка 48 графа 13</t>
  </si>
  <si>
    <t>Раздел 2.11.1 строка 02 графа 04 &gt;= Раздел 2.11.1 строка 07 графа 04</t>
  </si>
  <si>
    <t>Раздел 2.11.1 строка 02 графа 05 &gt;= Раздел 2.11.1 строка 07 графа 05</t>
  </si>
  <si>
    <t>Раздел 2.8.1 строка 01 графа 03 &gt;= Раздел 2.8.1 строка 01 графа 11</t>
  </si>
  <si>
    <t>Раздел 2.8.1 строка 02 графа 03 &gt;= Раздел 2.8.1 строка 02 графа 11</t>
  </si>
  <si>
    <t>Раздел 2.8.1 строка 03 графа 03 &gt;= Раздел 2.8.1 строка 03 графа 11</t>
  </si>
  <si>
    <t>Раздел 2.8.1 строка 04 графа 03 &gt;= Раздел 2.8.1 строка 04 графа 11</t>
  </si>
  <si>
    <t>Раздел 2.8.1 строка 05 графа 03 &gt;= Раздел 2.8.1 строка 05 графа 11</t>
  </si>
  <si>
    <t>Раздел 2.8.1 строка 06 графа 03 &gt;= Раздел 2.8.1 строка 06 графа 11</t>
  </si>
  <si>
    <t>Раздел 2.8.1 строка 07 графа 03 &gt;= Раздел 2.8.1 строка 07 графа 11</t>
  </si>
  <si>
    <t>Раздел 2.8.1 строка 08 графа 03 &gt;= Раздел 2.8.1 строка 08 графа 11</t>
  </si>
  <si>
    <t>Раздел 2.8.1 строка 09 графа 03 &gt;= Раздел 2.8.1 строка 09 графа 11</t>
  </si>
  <si>
    <t>Раздел 2.8.1 строка 10 графа 03 &gt;= Раздел 2.8.1 строка 10 графа 11</t>
  </si>
  <si>
    <t>Раздел 2.8.1 строка 11 графа 03 &gt;= Раздел 2.8.1 строка 11 графа 11</t>
  </si>
  <si>
    <t>Раздел 2.8.1 строка 05 графа 07 &gt;= Раздел 2.8.1 строка 07 графа 07</t>
  </si>
  <si>
    <t>Раздел 2.8.1 строка 05 графа 08 &gt;= Раздел 2.8.1 строка 07 графа 08</t>
  </si>
  <si>
    <t>Раздел 2.8.1 строка 05 графа 09 &gt;= Раздел 2.8.1 строка 07 графа 09</t>
  </si>
  <si>
    <t>Раздел 2.8.1 строка 05 графа 10 &gt;= Раздел 2.8.1 строка 07 графа 10</t>
  </si>
  <si>
    <t>Раздел 2.8.1 строка 05 графа 11 &gt;= Раздел 2.8.1 строка 07 графа 11</t>
  </si>
  <si>
    <t>Раздел 2.8.2 строка 01 графа 03 = Раздел 2.8.2 сумма строк 02 + 05 + 08 + 09 + 10 + 11 + 12 + 13 графа 03</t>
  </si>
  <si>
    <t>Раздел 2.8.2 строка 01 графа 04 = Раздел 2.8.2 сумма строк 02 + 05 + 08 + 09 + 10 + 11 + 12 + 13 графа 04</t>
  </si>
  <si>
    <t>Раздел 2.8.2 строка 01 графа 05 = Раздел 2.8.2 сумма строк 02 + 05 + 08 + 09 + 10 + 11 + 12 + 13 графа 05</t>
  </si>
  <si>
    <t>Раздел 2.8.2 строка 01 графа 06 = Раздел 2.8.2 сумма строк 02 + 05 + 08 + 09 + 10 + 11 + 12 + 13 графа 06</t>
  </si>
  <si>
    <t>Раздел 2.8.1 строка 12 графа 03 &gt;= Раздел 2.8.1 строка 12 графа 11</t>
  </si>
  <si>
    <t>Раздел 2.8.1 строка 13 графа 03 &gt;= Раздел 2.8.1 строка 13 графа 11</t>
  </si>
  <si>
    <t>Раздел 2.8.1 строка 02 графа 03 &gt;= Раздел 2.8.1 строка 03 графа 03</t>
  </si>
  <si>
    <t>Раздел 2.8.1 строка 02 графа 04 &gt;= Раздел 2.8.1 строка 03 графа 04</t>
  </si>
  <si>
    <t>Раздел 2.8.1 строка 02 графа 05 &gt;= Раздел 2.8.1 строка 03 графа 05</t>
  </si>
  <si>
    <t>Раздел 2.8.1 строка 02 графа 06 &gt;= Раздел 2.8.1 строка 03 графа 06</t>
  </si>
  <si>
    <t>Раздел 3.1 строка 50 графа 08 &gt;= Раздел 3.1 строка 51 графа 08</t>
  </si>
  <si>
    <t>Раздел 3.1 строка 50 графа 09 &gt;= Раздел 3.1 строка 51 графа 09</t>
  </si>
  <si>
    <t>Раздел 3.1 строка 50 графа 10 &gt;= Раздел 3.1 строка 51 графа 10</t>
  </si>
  <si>
    <t>Раздел 3.1 строка 50 графа 11 &gt;= Раздел 3.1 строка 51 графа 11</t>
  </si>
  <si>
    <t>Раздел 3.1 строка 50 графа 12 &gt;= Раздел 3.1 строка 51 графа 12</t>
  </si>
  <si>
    <t>Раздел 3.1 строка 50 графа 13 &gt;= Раздел 3.1 строка 51 графа 13</t>
  </si>
  <si>
    <t>Раздел 3.1 строка 50 графа 14 &gt;= Раздел 3.1 строка 51 графа 14</t>
  </si>
  <si>
    <t>Раздел 3.1 строка 50 графа 15 &gt;= Раздел 3.1 строка 51 графа 15</t>
  </si>
  <si>
    <t>Раздел 3.1 строка 07 графа 04 = Раздел 3.1 сумма строк 08 + 09 + 10 + 11 + 12 + 13 + 14 + 15 + 16 + 17 + 18 + 22 + 23 + 24 + 25 + 26 + 27 графа 04</t>
  </si>
  <si>
    <t>Раздел 3.1 строка 07 графа 05 = Раздел 3.1 сумма строк 08 + 09 + 10 + 11 + 12 + 13 + 14 + 15 + 16 + 17 + 18 + 22 + 23 + 24 + 25 + 26 + 27 графа 05</t>
  </si>
  <si>
    <t>Раздел 3.1 строка 07 графа 06 = Раздел 3.1 сумма строк 08 + 09 + 10 + 11 + 12 + 13 + 14 + 15 + 16 + 17 + 18 + 22 + 23 + 24 + 25 + 26 + 27 графа 06</t>
  </si>
  <si>
    <t>Раздел 3.1 строка 07 графа 07 = Раздел 3.1 сумма строк 08 + 09 + 10 + 11 + 12 + 13 + 14 + 15 + 16 + 17 + 18 + 22 + 23 + 24 + 25 + 26 + 27 графа 07</t>
  </si>
  <si>
    <t>Раздел 3.1 строка 07 графа 08 = Раздел 3.1 сумма строк 08 + 09 + 10 + 11 + 12 + 13 + 14 + 15 + 16 + 17 + 18 + 22 + 23 + 24 + 25 + 26 + 27 графа 08</t>
  </si>
  <si>
    <t>Раздел 3.1 строка 07 графа 09 = Раздел 3.1 сумма строк 08 + 09 + 10 + 11 + 12 + 13 + 14 + 15 + 16 + 17 + 18 + 22 + 23 + 24 + 25 + 26 + 27 графа 09</t>
  </si>
  <si>
    <t>Раздел 3.1 строка 07 графа 10 = Раздел 3.1 сумма строк 08 + 09 + 10 + 11 + 12 + 13 + 14 + 15 + 16 + 17 + 18 + 22 + 23 + 24 + 25 + 26 + 27 графа 10</t>
  </si>
  <si>
    <t>Раздел 3.1 строка 07 графа 11 = Раздел 3.1 сумма строк 08 + 09 + 10 + 11 + 12 + 13 + 14 + 15 + 16 + 17 + 18 + 22 + 23 + 24 + 25 + 26 + 27 графа 11</t>
  </si>
  <si>
    <t>Раздел 3.1 строка 07 графа 12 = Раздел 3.1 сумма строк 08 + 09 + 10 + 11 + 12 + 13 + 14 + 15 + 16 + 17 + 18 + 22 + 23 + 24 + 25 + 26 + 27 графа 12</t>
  </si>
  <si>
    <t>Раздел 3.1 строка 07 графа 13 = Раздел 3.1 сумма строк 08 + 09 + 10 + 11 + 12 + 13 + 14 + 15 + 16 + 17 + 18 + 22 + 23 + 24 + 25 + 26 + 27 графа 13</t>
  </si>
  <si>
    <t>Раздел 3.1 строка 07 графа 14 = Раздел 3.1 сумма строк 08 + 09 + 10 + 11 + 12 + 13 + 14 + 15 + 16 + 17 + 18 + 22 + 23 + 24 + 25 + 26 + 27 графа 14</t>
  </si>
  <si>
    <t>Раздел 3.1 строка 07 графа 15 = Раздел 3.1 сумма строк 08 + 09 + 10 + 11 + 12 + 13 + 14 + 15 + 16 + 17 + 18 + 22 + 23 + 24 + 25 + 26 + 27 графа 15</t>
  </si>
  <si>
    <t>Раздел 3.2 строка 01 графа 03 = Раздел 3.2 строка 01 сумма граф 04 + 05 + 06 + 07 + 08 + 09</t>
  </si>
  <si>
    <t>Раздел 3.2 строка 02 графа 03 = Раздел 3.2 строка 02 сумма граф 04 + 05 + 06 + 07 + 08 + 09</t>
  </si>
  <si>
    <t>Раздел 3.2 строка 03 графа 03 = Раздел 3.2 строка 03 сумма граф 04 + 05 + 06 + 07 + 08 + 09</t>
  </si>
  <si>
    <t>Раздел 3.2 строка 04 графа 03 = Раздел 3.2 строка 04 сумма граф 04 + 05 + 06 + 07 + 08 + 09</t>
  </si>
  <si>
    <t>Раздел 3.2 строка 05 графа 03 = Раздел 3.2 строка 05 сумма граф 04 + 05 + 06 + 07 + 08 + 09</t>
  </si>
  <si>
    <t>Раздел 3.2 строка 06 графа 03 = Раздел 3.2 строка 06 сумма граф 04 + 05 + 06 + 07 + 08 + 09</t>
  </si>
  <si>
    <t>Раздел 3.2 строка 07 графа 03 = Раздел 3.2 строка 07 сумма граф 04 + 05 + 06 + 07 + 08 + 09</t>
  </si>
  <si>
    <t>Раздел 3.2 строка 08 графа 03 = Раздел 3.2 строка 08 сумма граф 04 + 05 + 06 + 07 + 08 + 09</t>
  </si>
  <si>
    <t>Раздел 3.2 строка 09 графа 03 = Раздел 3.2 строка 09 сумма граф 04 + 05 + 06 + 07 + 08 + 09</t>
  </si>
  <si>
    <t>Раздел 3.2 строка 10 графа 03 = Раздел 3.2 строка 10 сумма граф 04 + 05 + 06 + 07 + 08 + 09</t>
  </si>
  <si>
    <t>Раздел 3.2 строка 11 графа 03 = Раздел 3.2 строка 11 сумма граф 04 + 05 + 06 + 07 + 08 + 09</t>
  </si>
  <si>
    <t>Раздел 3.2 строка 12 графа 03 = Раздел 3.2 строка 12 сумма граф 04 + 05 + 06 + 07 + 08 + 09</t>
  </si>
  <si>
    <t>Раздел 3.2 строка 13 графа 03 = Раздел 3.2 строка 13 сумма граф 04 + 05 + 06 + 07 + 08 + 09</t>
  </si>
  <si>
    <t>Раздел 2.8.2 строка 05 графа 07 &gt;= Раздел 2.8.2 строка 06 графа 07</t>
  </si>
  <si>
    <t>Раздел 2.8.2 строка 05 графа 08 &gt;= Раздел 2.8.2 строка 06 графа 08</t>
  </si>
  <si>
    <t>Раздел 2.8.2 строка 05 графа 09 &gt;= Раздел 2.8.2 строка 06 графа 09</t>
  </si>
  <si>
    <t>Раздел 2.8.2 строка 05 графа 10 &gt;= Раздел 2.8.2 строка 06 графа 10</t>
  </si>
  <si>
    <t>Раздел 2.8.2 строка 05 графа 11 &gt;= Раздел 2.8.2 строка 06 графа 11</t>
  </si>
  <si>
    <t>Раздел 2.8.2 строка 05 графа 04 &gt;= Раздел 2.8.2 строка 07 графа 04</t>
  </si>
  <si>
    <t>Раздел 2.8.2 строка 05 графа 05 &gt;= Раздел 2.8.2 строка 07 графа 05</t>
  </si>
  <si>
    <t>Раздел 2.8.2 строка 05 графа 06 &gt;= Раздел 2.8.2 строка 07 графа 06</t>
  </si>
  <si>
    <t>Раздел 2.8.2 строка 05 графа 07 &gt;= Раздел 2.8.2 строка 07 графа 07</t>
  </si>
  <si>
    <t>Раздел 2.8.2 строка 05 графа 08 &gt;= Раздел 2.8.2 строка 07 графа 08</t>
  </si>
  <si>
    <t>Раздел 2.8.2 строка 05 графа 09 &gt;= Раздел 2.8.2 строка 07 графа 09</t>
  </si>
  <si>
    <t>Раздел 2.8.2 строка 03 графа 03 &gt;= Раздел 2.8.2 строка 03 графа 11</t>
  </si>
  <si>
    <t>Раздел 2.8.2 строка 04 графа 03 &gt;= Раздел 2.8.2 строка 04 графа 11</t>
  </si>
  <si>
    <t>Раздел 2.8.2 строка 05 графа 03 &gt;= Раздел 2.8.2 строка 05 графа 11</t>
  </si>
  <si>
    <t>Раздел 2.8.2 строка 06 графа 03 &gt;= Раздел 2.8.2 строка 06 графа 11</t>
  </si>
  <si>
    <t>Раздел 2.8.2 строка 07 графа 03 &gt;= Раздел 2.8.2 строка 07 графа 11</t>
  </si>
  <si>
    <t>Раздел 2.8.2 строка 08 графа 03 &gt;= Раздел 2.8.2 строка 08 графа 11</t>
  </si>
  <si>
    <t>Раздел 2.8.2 строка 09 графа 03 &gt;= Раздел 2.8.2 строка 09 графа 11</t>
  </si>
  <si>
    <t>Раздел 2.8.2 строка 10 графа 03 &gt;= Раздел 2.8.2 строка 10 графа 11</t>
  </si>
  <si>
    <t>Раздел 2.8.2 строка 11 графа 03 &gt;= Раздел 2.8.2 строка 11 графа 11</t>
  </si>
  <si>
    <t>Раздел 2.8.2 строка 12 графа 03 &gt;= Раздел 2.8.2 строка 12 графа 11</t>
  </si>
  <si>
    <t>Раздел 2.8.2 строка 13 графа 03 &gt;= Раздел 2.8.2 строка 13 графа 11</t>
  </si>
  <si>
    <t>Раздел 2.8.2 строка 02 графа 03 &gt;= Раздел 2.8.2 строка 03 графа 03</t>
  </si>
  <si>
    <t>Раздел 2.8.2 строка 02 графа 04 &gt;= Раздел 2.8.2 строка 03 графа 04</t>
  </si>
  <si>
    <t>Раздел 2.8.2 строка 02 графа 05 &gt;= Раздел 2.8.2 строка 03 графа 05</t>
  </si>
  <si>
    <t>Раздел 2.8.2 строка 02 графа 06 &gt;= Раздел 2.8.2 строка 03 графа 06</t>
  </si>
  <si>
    <t>Раздел 2.8.2 строка 02 графа 07 &gt;= Раздел 2.8.2 строка 03 графа 07</t>
  </si>
  <si>
    <t>Раздел 2.8.2 строка 02 графа 08 &gt;= Раздел 2.8.2 строка 03 графа 08</t>
  </si>
  <si>
    <t>Раздел 2.6.1 строка 17 графа 18 = Раздел 2.6.1 строка 17 сумма граф 03 + 12</t>
  </si>
  <si>
    <t>Раздел 2.6.1 строка 18 графа 18 = Раздел 2.6.1 строка 18 сумма граф 03 + 12</t>
  </si>
  <si>
    <t>Раздел 2.6.1 строка 19 графа 18 = Раздел 2.6.1 строка 19 сумма граф 03 + 12</t>
  </si>
  <si>
    <t>Раздел 2.1.2.3 строка 01 графа 03 &gt;= Раздел 2.1.2.3 строка 01 графа 48</t>
  </si>
  <si>
    <t>Раздел 2.1.2.3 строка 02 графа 03 &gt;= Раздел 2.1.2.3 строка 02 графа 48</t>
  </si>
  <si>
    <t>Раздел 2.1.2.3 строка 03 графа 03 &gt;= Раздел 2.1.2.3 строка 03 графа 48</t>
  </si>
  <si>
    <t>Раздел 2.1.2.3 строка 04 графа 03 &gt;= Раздел 2.1.2.3 строка 04 графа 48</t>
  </si>
  <si>
    <t>Раздел 2.1.2.3 строка 05 графа 03 &gt;= Раздел 2.1.2.3 строка 05 графа 48</t>
  </si>
  <si>
    <t>Раздел 2.1.2.3 строка 06 графа 03 &gt;= Раздел 2.1.2.3 строка 06 графа 48</t>
  </si>
  <si>
    <t>Раздел 2.1.2.3 строка 07 графа 03 &gt;= Раздел 2.1.2.3 строка 07 графа 48</t>
  </si>
  <si>
    <t>Раздел 2.1.2.3 строка 08 графа 03 &gt;= Раздел 2.1.2.3 строка 08 графа 48</t>
  </si>
  <si>
    <t>Раздел 2.1.2.3 строка 09 графа 03 &gt;= Раздел 2.1.2.3 строка 09 графа 48</t>
  </si>
  <si>
    <t>Раздел 2.1.2.3 строка 10 графа 03 &gt;= Раздел 2.1.2.3 строка 10 графа 48</t>
  </si>
  <si>
    <t>Раздел 2.1.2.3 строка 11 графа 03 &gt;= Раздел 2.1.2.3 строка 11 графа 48</t>
  </si>
  <si>
    <t>Раздел 2.1.2.3 строка 25 графа 03 &gt;= Раздел 2.1.2.3 строка 25 графа 48</t>
  </si>
  <si>
    <t>Раздел 2.1.2.3 строка 26 графа 03 &gt;= Раздел 2.1.2.3 строка 26 графа 48</t>
  </si>
  <si>
    <t>Раздел 2.1.2.3 строка 27 графа 03 &gt;= Раздел 2.1.2.3 строка 27 графа 48</t>
  </si>
  <si>
    <t>Раздел 2.1.2.3 строка 28 графа 03 &gt;= Раздел 2.1.2.3 строка 28 графа 48</t>
  </si>
  <si>
    <t>Раздел 3.2 строка 14 графа 03 = Раздел 3.2 строка 14 сумма граф 10 + 17</t>
  </si>
  <si>
    <t>Раздел 3.2 строка 15 графа 03 = Раздел 3.2 строка 15 сумма граф 10 + 17</t>
  </si>
  <si>
    <t>Раздел 3.2 строка 16 графа 03 = Раздел 3.2 строка 16 сумма граф 10 + 17</t>
  </si>
  <si>
    <t>Раздел 2.8.3 строка 05 графа 05 &gt;= Раздел 2.8.3 строка 06 графа 05</t>
  </si>
  <si>
    <t>Раздел 2.8.3 строка 05 графа 06 &gt;= Раздел 2.8.3 строка 06 графа 06</t>
  </si>
  <si>
    <t>Раздел 2.8.3 строка 05 графа 07 &gt;= Раздел 2.8.3 строка 06 графа 07</t>
  </si>
  <si>
    <t>Раздел 2.8.3 строка 05 графа 08 &gt;= Раздел 2.8.3 строка 06 графа 08</t>
  </si>
  <si>
    <t>Раздел 2.8.3 строка 05 графа 09 &gt;= Раздел 2.8.3 строка 06 графа 09</t>
  </si>
  <si>
    <t>Раздел 2.8.3 строка 05 графа 10 &gt;= Раздел 2.8.3 строка 06 графа 10</t>
  </si>
  <si>
    <t>Раздел 2.8.3 строка 05 графа 11 &gt;= Раздел 2.8.3 строка 06 графа 11</t>
  </si>
  <si>
    <t>Раздел 2.8.3 строка 05 графа 04 &gt;= Раздел 2.8.3 строка 07 графа 04</t>
  </si>
  <si>
    <t>Раздел 2.8.3 строка 05 графа 05 &gt;= Раздел 2.8.3 строка 07 графа 05</t>
  </si>
  <si>
    <t>Раздел 2.8.3 строка 05 графа 06 &gt;= Раздел 2.8.3 строка 07 графа 06</t>
  </si>
  <si>
    <t>Раздел 2.8.3 строка 05 графа 07 &gt;= Раздел 2.8.3 строка 07 графа 07</t>
  </si>
  <si>
    <t>Раздел 2.8.3 строка 05 графа 08 &gt;= Раздел 2.8.3 строка 07 графа 08</t>
  </si>
  <si>
    <t>Раздел 2.8.3 строка 05 графа 09 &gt;= Раздел 2.8.3 строка 07 графа 09</t>
  </si>
  <si>
    <t>Раздел 3.5 строка 18 графа 09 &gt;= Раздел 3.5 сумма строк 19 + 20 + 21 графа 09</t>
  </si>
  <si>
    <t>Раздел 3.5 строка 18 графа 10 &gt;= Раздел 3.5 сумма строк 19 + 20 + 21 графа 10</t>
  </si>
  <si>
    <t>Раздел 3.5 строка 18 графа 11 &gt;= Раздел 3.5 сумма строк 19 + 20 + 21 графа 11</t>
  </si>
  <si>
    <t>Раздел 3.5 строка 18 графа 12 &gt;= Раздел 3.5 сумма строк 19 + 20 + 21 графа 12</t>
  </si>
  <si>
    <t>Раздел 3.5 строка 18 графа 13 &gt;= Раздел 3.5 сумма строк 19 + 20 + 21 графа 13</t>
  </si>
  <si>
    <t>Раздел 3.2 строка 32 графа 10 = Раздел 3.2 строка 32 сумма граф 11 + 12 + 13 + 14 + 15 + 16</t>
  </si>
  <si>
    <t>Раздел 3.2 строка 33 графа 10 = Раздел 3.2 строка 33 сумма граф 11 + 12 + 13 + 14 + 15 + 16</t>
  </si>
  <si>
    <t>Раздел 3.2 строка 34 графа 10 = Раздел 3.2 строка 34 сумма граф 11 + 12 + 13 + 14 + 15 + 16</t>
  </si>
  <si>
    <t>Раздел 3.2 строка 35 графа 10 = Раздел 3.2 строка 35 сумма граф 11 + 12 + 13 + 14 + 15 + 16</t>
  </si>
  <si>
    <t>Раздел 3.2 строка 36 графа 10 = Раздел 3.2 строка 36 сумма граф 11 + 12 + 13 + 14 + 15 + 16</t>
  </si>
  <si>
    <t>Раздел 3.2 строка 37 графа 10 = Раздел 3.2 строка 37 сумма граф 11 + 12 + 13 + 14 + 15 + 16</t>
  </si>
  <si>
    <t>Раздел 3.2 строка 38 графа 10 = Раздел 3.2 строка 38 сумма граф 11 + 12 + 13 + 14 + 15 + 16</t>
  </si>
  <si>
    <t>Раздел 3.5 строка 37 графа 03 = Раздел 3.5 строка 37 сумма граф 04 + 06 + 08 + 10 + 12 + 14 + 16 + 18 + 20 + 22</t>
  </si>
  <si>
    <t>Раздел 3.5 строка 38 графа 03 = Раздел 3.5 строка 38 сумма граф 04 + 06 + 08 + 10 + 12 + 14 + 16 + 18 + 20 + 22</t>
  </si>
  <si>
    <t>Раздел 3.5 строка 39 графа 03 = Раздел 3.5 строка 39 сумма граф 04 + 06 + 08 + 10 + 12 + 14 + 16 + 18 + 20 + 22</t>
  </si>
  <si>
    <t>Раздел 3.5 строка 40 графа 03 = Раздел 3.5 строка 40 сумма граф 04 + 06 + 08 + 10 + 12 + 14 + 16 + 18 + 20 + 22</t>
  </si>
  <si>
    <t>Раздел 3.5 строка 41 графа 03 = Раздел 3.5 строка 41 сумма граф 04 + 06 + 08 + 10 + 12 + 14 + 16 + 18 + 20 + 22</t>
  </si>
  <si>
    <t>Раздел 3.5 строка 42 графа 03 = Раздел 3.5 строка 42 сумма граф 04 + 06 + 08 + 10 + 12 + 14 + 16 + 18 + 20 + 22</t>
  </si>
  <si>
    <t>Раздел 3.5 строка 43 графа 03 = Раздел 3.5 строка 43 сумма граф 04 + 06 + 08 + 10 + 12 + 14 + 16 + 18 + 20 + 22</t>
  </si>
  <si>
    <t>Раздел 3.5 строка 44 графа 03 = Раздел 3.5 строка 44 сумма граф 04 + 06 + 08 + 10 + 12 + 14 + 16 + 18 + 20 + 22</t>
  </si>
  <si>
    <t>Раздел 3.5 строка 45 графа 03 = Раздел 3.5 строка 45 сумма граф 04 + 06 + 08 + 10 + 12 + 14 + 16 + 18 + 20 + 22</t>
  </si>
  <si>
    <t>Раздел 3.5 строка 46 графа 03 = Раздел 3.5 строка 46 сумма граф 04 + 06 + 08 + 10 + 12 + 14 + 16 + 18 + 20 + 22</t>
  </si>
  <si>
    <t>Раздел 3.5 строка 06 графа 06 &gt;= Раздел 3.5 строка 45 графа 06</t>
  </si>
  <si>
    <t>Раздел 3.5 строка 06 графа 07 &gt;= Раздел 3.5 строка 45 графа 07</t>
  </si>
  <si>
    <t>Раздел 3.5 строка 06 графа 08 &gt;= Раздел 3.5 строка 45 графа 08</t>
  </si>
  <si>
    <t>Раздел 3.5 строка 06 графа 09 &gt;= Раздел 3.5 строка 45 графа 09</t>
  </si>
  <si>
    <t>Раздел 3.5 строка 06 графа 10 &gt;= Раздел 3.5 строка 45 графа 10</t>
  </si>
  <si>
    <t>Раздел 3.5 строка 06 графа 11 &gt;= Раздел 3.5 строка 45 графа 11</t>
  </si>
  <si>
    <t>Раздел 3.5 строка 06 графа 12 &gt;= Раздел 3.5 строка 45 графа 12</t>
  </si>
  <si>
    <t>Раздел 3.5 строка 06 графа 13 &gt;= Раздел 3.5 строка 45 графа 13</t>
  </si>
  <si>
    <t>Раздел 3.5 строка 06 графа 14 &gt;= Раздел 3.5 строка 45 графа 14</t>
  </si>
  <si>
    <t>Раздел 3.5 строка 05 графа 04 &gt;= Раздел 3.5 строка 05 графа 05</t>
  </si>
  <si>
    <t>Раздел 3.5 строка 06 графа 04 &gt;= Раздел 3.5 строка 06 графа 05</t>
  </si>
  <si>
    <t>Раздел 3.5 строка 07 графа 04 &gt;= Раздел 3.5 строка 07 графа 05</t>
  </si>
  <si>
    <t>Раздел 3.5 строка 08 графа 04 &gt;= Раздел 3.5 строка 08 графа 05</t>
  </si>
  <si>
    <t>Раздел 3.2 строка 29 графа 03 = Раздел 3.2 строка 29 сумма граф 10 + 17</t>
  </si>
  <si>
    <t>Раздел 3.2 строка 30 графа 03 = Раздел 3.2 строка 30 сумма граф 10 + 17</t>
  </si>
  <si>
    <t>Раздел 3.2 строка 31 графа 03 = Раздел 3.2 строка 31 сумма граф 10 + 17</t>
  </si>
  <si>
    <t>Раздел 3.2 строка 32 графа 03 = Раздел 3.2 строка 32 сумма граф 10 + 17</t>
  </si>
  <si>
    <t>Раздел 3.2 строка 33 графа 03 = Раздел 3.2 строка 33 сумма граф 10 + 17</t>
  </si>
  <si>
    <t>Раздел 3.2 строка 34 графа 03 = Раздел 3.2 строка 34 сумма граф 10 + 17</t>
  </si>
  <si>
    <t>Раздел 3.2 строка 35 графа 03 = Раздел 3.2 строка 35 сумма граф 10 + 17</t>
  </si>
  <si>
    <t>Раздел 3.2 строка 36 графа 03 = Раздел 3.2 строка 36 сумма граф 10 + 17</t>
  </si>
  <si>
    <t>Раздел 3.2 строка 37 графа 03 = Раздел 3.2 строка 37 сумма граф 10 + 17</t>
  </si>
  <si>
    <t>Раздел 3.2 строка 38 графа 03 = Раздел 3.2 строка 38 сумма граф 10 + 17</t>
  </si>
  <si>
    <t>Раздел 3.2 строка 39 графа 03 = Раздел 3.2 строка 39 сумма граф 10 + 17</t>
  </si>
  <si>
    <t>Раздел 2.8.3 строка 05 графа 03 &gt;= Раздел 2.8.3 строка 07 графа 03</t>
  </si>
  <si>
    <t>Раздел 2.8.3 строка 05 графа 03 &gt;= Раздел 2.8.3 строка 06 графа 03</t>
  </si>
  <si>
    <t>Раздел 2.8.2 строка 05 графа 03 &gt;= Раздел 2.8.2 строка 07 графа 03</t>
  </si>
  <si>
    <t>Раздел 2.8.2 строка 05 графа 03 &gt;= Раздел 2.8.2 строка 06 графа 03</t>
  </si>
  <si>
    <t>Раздел 2.8.1 строка 05 графа 03 &gt;= Раздел 2.8.1 строка 07 графа 03</t>
  </si>
  <si>
    <t>Раздел 2.8.1 строка 05 графа 03 &gt;= Раздел 2.8.1 строка 06 графа 03</t>
  </si>
  <si>
    <t>Раздел 2.10.1 строка 02 графа 03 &gt;= Раздел 2.10.1 строка 15 графа 03</t>
  </si>
  <si>
    <t>Раздел 2.10.1 строка 02 графа 04 &gt;= Раздел 2.10.1 строка 15 графа 04</t>
  </si>
  <si>
    <t>Раздел 2.10.1 строка 02 графа 05 &gt;= Раздел 2.10.1 строка 15 графа 05</t>
  </si>
  <si>
    <t>Раздел 2.10.1 строка 02 графа 06 &gt;= Раздел 2.10.1 строка 15 графа 06</t>
  </si>
  <si>
    <t>Раздел 3.2 строка 01 графа 07 = Раздел 3.2 сумма строк 02 + 06 + 40 + 41 графа 07</t>
  </si>
  <si>
    <t>Раздел 3.2 строка 01 графа 08 = Раздел 3.2 сумма строк 02 + 06 + 40 + 41 графа 08</t>
  </si>
  <si>
    <t>Раздел 2.10.1 строка 13 графа 04 &gt;= Раздел 2.10.1 строка 14 графа 04</t>
  </si>
  <si>
    <t>Раздел 2.10.1 строка 13 графа 05 &gt;= Раздел 2.10.1 строка 14 графа 05</t>
  </si>
  <si>
    <t>Раздел 2.10.1 строка 13 графа 06 &gt;= Раздел 2.10.1 строка 14 графа 06</t>
  </si>
  <si>
    <t>Раздел 2.10.1 строка 13 графа 07 &gt;= Раздел 2.10.1 строка 14 графа 07</t>
  </si>
  <si>
    <t>Раздел 2.10.1 строка 13 графа 08 &gt;= Раздел 2.10.1 строка 14 графа 08</t>
  </si>
  <si>
    <t>Раздел 2.10.1 строка 02 графа 03 &gt;= Раздел 2.10.1 строка 16 графа 03</t>
  </si>
  <si>
    <t>Раздел 2.10.1 строка 02 графа 04 &gt;= Раздел 2.10.1 строка 16 графа 04</t>
  </si>
  <si>
    <t>Раздел 2.10.1 строка 02 графа 05 &gt;= Раздел 2.10.1 строка 16 графа 05</t>
  </si>
  <si>
    <t>Раздел 2.10.1 строка 02 графа 06 &gt;= Раздел 2.10.1 строка 16 графа 06</t>
  </si>
  <si>
    <t>Раздел 2.10.1 строка 02 графа 07 &gt;= Раздел 2.10.1 строка 16 графа 07</t>
  </si>
  <si>
    <t>Раздел 2.6.1 строка 01 графа 03 &gt;= Раздел 2.6.1 строка 01 графа 08</t>
  </si>
  <si>
    <t>Раздел 2.6.1 строка 02 графа 03 &gt;= Раздел 2.6.1 строка 02 графа 08</t>
  </si>
  <si>
    <t>Раздел 2.6.1 строка 03 графа 03 &gt;= Раздел 2.6.1 строка 03 графа 08</t>
  </si>
  <si>
    <t>Раздел 2.10.1 строка 13 графа 03 &gt;= Раздел 2.10.1 строка 14 графа 03</t>
  </si>
  <si>
    <t>Раздел 2.6.1 строка 16 графа 03 &gt;= Раздел 2.6.1 строка 16 графа 07</t>
  </si>
  <si>
    <t>Раздел 2.6.1 строка 17 графа 03 &gt;= Раздел 2.6.1 строка 17 графа 07</t>
  </si>
  <si>
    <t>Раздел 2.6.1 строка 18 графа 03 &gt;= Раздел 2.6.1 строка 18 графа 07</t>
  </si>
  <si>
    <t>Раздел 2.6.1 строка 19 графа 03 &gt;= Раздел 2.6.1 строка 19 графа 07</t>
  </si>
  <si>
    <t>Раздел 2.6.1 строка 20 графа 03 &gt;= Раздел 2.6.1 строка 20 графа 07</t>
  </si>
  <si>
    <t>Раздел 2.6.1 строка 21 графа 03 &gt;= Раздел 2.6.1 строка 21 графа 07</t>
  </si>
  <si>
    <t>Раздел 2.6.1 строка 22 графа 03 &gt;= Раздел 2.6.1 строка 22 графа 07</t>
  </si>
  <si>
    <t>Раздел 2.1.2.3 строка 10 графа 48 &gt;= Раздел 2.1.2.3 строка 10 графа 49</t>
  </si>
  <si>
    <t>Раздел 2.1.2.3 строка 11 графа 48 &gt;= Раздел 2.1.2.3 строка 11 графа 49</t>
  </si>
  <si>
    <t>Раздел 2.2.3 строка 03 графа 03 = Раздел 2.2.3 строка 03 сумма граф с 04 по 16</t>
  </si>
  <si>
    <t>Раздел 2.2.3 строка 04 графа 03 = Раздел 2.2.3 строка 04 сумма граф с 04 по 16</t>
  </si>
  <si>
    <t>Раздел 2.2.3 строка 05 графа 03 = Раздел 2.2.3 строка 05 сумма граф с 04 по 16</t>
  </si>
  <si>
    <t>Раздел 2.6.2 строка 06 графа 04 &gt;= Раздел 2.6.2 строка 06 графа 06</t>
  </si>
  <si>
    <t>Раздел 2.6.2 строка 07 графа 04 &gt;= Раздел 2.6.2 строка 07 графа 06</t>
  </si>
  <si>
    <t>Раздел 2.6.2 строка 08 графа 04 &gt;= Раздел 2.6.2 строка 08 графа 06</t>
  </si>
  <si>
    <t>Раздел 2.6.2 строка 09 графа 04 &gt;= Раздел 2.6.2 строка 09 графа 06</t>
  </si>
  <si>
    <t>Раздел 2.6.1 строка 07 графа 04 &gt;= Раздел 2.6.1 строка 07 графа 05</t>
  </si>
  <si>
    <t>Раздел 2.6.1 строка 08 графа 04 &gt;= Раздел 2.6.1 строка 08 графа 05</t>
  </si>
  <si>
    <t>Раздел 2.6.1 строка 09 графа 04 &gt;= Раздел 2.6.1 строка 09 графа 05</t>
  </si>
  <si>
    <t>Раздел 2.6.1 строка 10 графа 04 &gt;= Раздел 2.6.1 строка 10 графа 05</t>
  </si>
  <si>
    <t>Раздел 2.6.1 строка 11 графа 04 &gt;= Раздел 2.6.1 строка 11 графа 05</t>
  </si>
  <si>
    <t>Раздел 2.6.1 строка 12 графа 04 &gt;= Раздел 2.6.1 строка 12 графа 05</t>
  </si>
  <si>
    <t>Раздел 2.6.1 строка 13 графа 04 &gt;= Раздел 2.6.1 строка 13 графа 05</t>
  </si>
  <si>
    <t>Раздел 2.6.1 строка 14 графа 04 &gt;= Раздел 2.6.1 строка 14 графа 05</t>
  </si>
  <si>
    <t>Раздел 2.6.1 строка 15 графа 04 &gt;= Раздел 2.6.1 строка 15 графа 05</t>
  </si>
  <si>
    <t>Раздел 2.6.1 строка 16 графа 04 &gt;= Раздел 2.6.1 строка 16 графа 05</t>
  </si>
  <si>
    <t>Раздел 2.6.1 строка 17 графа 04 &gt;= Раздел 2.6.1 строка 17 графа 05</t>
  </si>
  <si>
    <t>Раздел 2.6.1 строка 18 графа 04 &gt;= Раздел 2.6.1 строка 18 графа 05</t>
  </si>
  <si>
    <t>Раздел 2.6.1 строка 19 графа 04 &gt;= Раздел 2.6.1 строка 19 графа 05</t>
  </si>
  <si>
    <t>Раздел 2.6.1 строка 20 графа 04 &gt;= Раздел 2.6.1 строка 20 графа 05</t>
  </si>
  <si>
    <t>Раздел 2.6.1 строка 21 графа 04 &gt;= Раздел 2.6.1 строка 21 графа 05</t>
  </si>
  <si>
    <t>Раздел 2.6.1 строка 22 графа 04 &gt;= Раздел 2.6.1 строка 22 графа 05</t>
  </si>
  <si>
    <t>Раздел 2.6.1 строка 01 графа 04 &gt;= Раздел 2.6.1 строка 01 графа 06</t>
  </si>
  <si>
    <t>Раздел 2.6.1 строка 02 графа 04 &gt;= Раздел 2.6.1 строка 02 графа 06</t>
  </si>
  <si>
    <t>Раздел 2.6.1 строка 03 графа 04 &gt;= Раздел 2.6.1 строка 03 графа 06</t>
  </si>
  <si>
    <t>Раздел 2.6.1 строка 04 графа 04 &gt;= Раздел 2.6.1 строка 04 графа 06</t>
  </si>
  <si>
    <t>Раздел 2.6.1 строка 05 графа 04 &gt;= Раздел 2.6.1 строка 05 графа 06</t>
  </si>
  <si>
    <t>Раздел 2.6.1 строка 06 графа 04 &gt;= Раздел 2.6.1 строка 06 графа 06</t>
  </si>
  <si>
    <t>Раздел 2.6.1 строка 07 графа 04 &gt;= Раздел 2.6.1 строка 07 графа 06</t>
  </si>
  <si>
    <t>Раздел 2.6.1 строка 08 графа 04 &gt;= Раздел 2.6.1 строка 08 графа 06</t>
  </si>
  <si>
    <t>Раздел 2.6.1 строка 09 графа 04 &gt;= Раздел 2.6.1 строка 09 графа 06</t>
  </si>
  <si>
    <t>Раздел 2.6.1 строка 10 графа 04 &gt;= Раздел 2.6.1 строка 10 графа 06</t>
  </si>
  <si>
    <t>Раздел 2.6.1 строка 11 графа 04 &gt;= Раздел 2.6.1 строка 11 графа 06</t>
  </si>
  <si>
    <t>Раздел 2.6.1 строка 12 графа 04 &gt;= Раздел 2.6.1 строка 12 графа 06</t>
  </si>
  <si>
    <t>Раздел 2.6.1 строка 13 графа 04 &gt;= Раздел 2.6.1 строка 13 графа 06</t>
  </si>
  <si>
    <t>Раздел 2.6.1 строка 14 графа 04 &gt;= Раздел 2.6.1 строка 14 графа 06</t>
  </si>
  <si>
    <t>Раздел 2.6.1 строка 15 графа 04 &gt;= Раздел 2.6.1 строка 15 графа 06</t>
  </si>
  <si>
    <t>Раздел 2.6.1 строка 16 графа 04 &gt;= Раздел 2.6.1 строка 16 графа 06</t>
  </si>
  <si>
    <t>Раздел 2.6.1 строка 17 графа 04 &gt;= Раздел 2.6.1 строка 17 графа 06</t>
  </si>
  <si>
    <t>Раздел 2.6.3 строка 21 графа 04 &gt;= Раздел 2.6.3 строка 21 графа 05</t>
  </si>
  <si>
    <t>Раздел 2.6.3 строка 22 графа 04 &gt;= Раздел 2.6.3 строка 22 графа 05</t>
  </si>
  <si>
    <t>Раздел 2.1.3.3 строка 10 графа 10 = Раздел 2.1.3.3 сумма строк 02 + 04 + 06 + 08 графа 10</t>
  </si>
  <si>
    <t>Раздел 2.1.3.3 строка 10 графа 11 = Раздел 2.1.3.3 сумма строк 02 + 04 + 06 + 08 графа 11</t>
  </si>
  <si>
    <t>Раздел 2.1.3.3 строка 10 графа 12 = Раздел 2.1.3.3 сумма строк 02 + 04 + 06 + 08 графа 12</t>
  </si>
  <si>
    <t>Раздел 2.1.3.3 строка 10 графа 13 = Раздел 2.1.3.3 сумма строк 02 + 04 + 06 + 08 графа 13</t>
  </si>
  <si>
    <t>Раздел 2.1.3.3 строка 10 графа 14 = Раздел 2.1.3.3 сумма строк 02 + 04 + 06 + 08 графа 14</t>
  </si>
  <si>
    <t>Раздел 2.2.2 строка 02 графа 03 &gt;= Раздел 2.2.2 строка 02 графа 18</t>
  </si>
  <si>
    <t>Раздел 2.2.2 строка 03 графа 03 &gt;= Раздел 2.2.2 строка 03 графа 18</t>
  </si>
  <si>
    <t>Раздел 2.2.2 строка 04 графа 03 &gt;= Раздел 2.2.2 строка 04 графа 18</t>
  </si>
  <si>
    <t>Раздел 2.2.2 строка 05 графа 03 &gt;= Раздел 2.2.2 строка 05 графа 18</t>
  </si>
  <si>
    <t>Раздел 2.2.2 строка 06 графа 03 &gt;= Раздел 2.2.2 строка 06 графа 18</t>
  </si>
  <si>
    <t>Раздел 2.2.2 строка 07 графа 03 &gt;= Раздел 2.2.2 строка 07 графа 18</t>
  </si>
  <si>
    <t>Раздел 2.2.2 строка 08 графа 03 &gt;= Раздел 2.2.2 строка 08 графа 18</t>
  </si>
  <si>
    <t>Раздел 2.2.2 строка 09 графа 03 &gt;= Раздел 2.2.2 строка 09 графа 18</t>
  </si>
  <si>
    <t>Раздел 2.2.2 строка 10 графа 03 &gt;= Раздел 2.2.2 строка 10 графа 18</t>
  </si>
  <si>
    <t>Раздел 2.2.2 строка 11 графа 03 &gt;= Раздел 2.2.2 строка 11 графа 18</t>
  </si>
  <si>
    <t>Раздел 2.2.2 строка 12 графа 03 &gt;= Раздел 2.2.2 строка 12 графа 18</t>
  </si>
  <si>
    <t>Раздел 2.2.2 строка 13 графа 03 &gt;= Раздел 2.2.2 строка 13 графа 18</t>
  </si>
  <si>
    <t>Раздел 2.6.3 строка 20 графа 03 &gt;= Раздел 2.6.3 строка 20 графа 07</t>
  </si>
  <si>
    <t>Раздел 2.6.3 строка 21 графа 03 &gt;= Раздел 2.6.3 строка 21 графа 07</t>
  </si>
  <si>
    <t>Раздел 2.6.3 строка 22 графа 03 &gt;= Раздел 2.6.3 строка 22 графа 07</t>
  </si>
  <si>
    <t>Раздел 2.6.3 строка 01 графа 03 &gt;= Раздел 2.6.3 строка 01 графа 08</t>
  </si>
  <si>
    <t>Раздел 2.6.3 строка 02 графа 03 &gt;= Раздел 2.6.3 строка 02 графа 08</t>
  </si>
  <si>
    <t>Раздел 2.6.3 строка 03 графа 03 &gt;= Раздел 2.6.3 строка 03 графа 08</t>
  </si>
  <si>
    <t>Раздел 2.6.3 строка 04 графа 03 &gt;= Раздел 2.6.3 строка 04 графа 08</t>
  </si>
  <si>
    <t>Раздел 2.6.3 строка 05 графа 03 &gt;= Раздел 2.6.3 строка 05 графа 08</t>
  </si>
  <si>
    <t>Раздел 2.6.3 строка 06 графа 03 &gt;= Раздел 2.6.3 строка 06 графа 08</t>
  </si>
  <si>
    <t>Раздел 2.6.3 строка 07 графа 03 &gt;= Раздел 2.6.3 строка 07 графа 08</t>
  </si>
  <si>
    <t>Раздел 2.6.3 строка 08 графа 03 &gt;= Раздел 2.6.3 строка 08 графа 08</t>
  </si>
  <si>
    <t>Раздел 2.6.3 строка 09 графа 03 &gt;= Раздел 2.6.3 строка 09 графа 08</t>
  </si>
  <si>
    <t>Раздел 2.6.3 строка 10 графа 03 &gt;= Раздел 2.6.3 строка 10 графа 08</t>
  </si>
  <si>
    <t>Раздел 2.6.3 строка 11 графа 03 &gt;= Раздел 2.6.3 строка 11 графа 08</t>
  </si>
  <si>
    <t>Раздел 2.6.3 строка 12 графа 03 &gt;= Раздел 2.6.3 строка 12 графа 08</t>
  </si>
  <si>
    <t>Раздел 2.6.3 строка 13 графа 03 &gt;= Раздел 2.6.3 строка 13 графа 08</t>
  </si>
  <si>
    <t>Раздел 2.6.3 строка 14 графа 03 &gt;= Раздел 2.6.3 строка 14 графа 08</t>
  </si>
  <si>
    <t>Раздел 2.6.3 строка 15 графа 03 &gt;= Раздел 2.6.3 строка 15 графа 08</t>
  </si>
  <si>
    <t>Раздел 2.6.3 строка 16 графа 03 &gt;= Раздел 2.6.3 строка 16 графа 08</t>
  </si>
  <si>
    <t>Раздел 2.6.3 строка 17 графа 03 &gt;= Раздел 2.6.3 строка 17 графа 08</t>
  </si>
  <si>
    <t>Раздел 2.6.3 строка 18 графа 03 &gt;= Раздел 2.6.3 строка 18 графа 08</t>
  </si>
  <si>
    <t>Раздел 2.6.3 строка 19 графа 03 &gt;= Раздел 2.6.3 строка 19 графа 08</t>
  </si>
  <si>
    <t>Раздел 2.6.3 строка 20 графа 03 &gt;= Раздел 2.6.3 строка 20 графа 08</t>
  </si>
  <si>
    <t>Раздел 2.6.3 строка 21 графа 03 &gt;= Раздел 2.6.3 строка 21 графа 08</t>
  </si>
  <si>
    <t>Раздел 2.6.3 строка 22 графа 03 &gt;= Раздел 2.6.3 строка 22 графа 08</t>
  </si>
  <si>
    <t>Раздел 2.6.3 строка 01 графа 04 &gt;= Раздел 2.6.3 строка 01 графа 05</t>
  </si>
  <si>
    <t>Раздел 2.6.3 строка 02 графа 04 &gt;= Раздел 2.6.3 строка 02 графа 05</t>
  </si>
  <si>
    <t>Раздел 2.6.3 строка 03 графа 04 &gt;= Раздел 2.6.3 строка 03 графа 05</t>
  </si>
  <si>
    <t>Раздел 2.6.3 строка 04 графа 04 &gt;= Раздел 2.6.3 строка 04 графа 05</t>
  </si>
  <si>
    <t>Раздел 2.6.3 строка 05 графа 04 &gt;= Раздел 2.6.3 строка 05 графа 05</t>
  </si>
  <si>
    <t>Раздел 2.6.3 строка 06 графа 04 &gt;= Раздел 2.6.3 строка 06 графа 05</t>
  </si>
  <si>
    <t>Раздел 2.6.3 строка 07 графа 04 &gt;= Раздел 2.6.3 строка 07 графа 05</t>
  </si>
  <si>
    <t>Раздел 2.6.3 строка 08 графа 04 &gt;= Раздел 2.6.3 строка 08 графа 05</t>
  </si>
  <si>
    <t>Раздел 2.6.3 строка 09 графа 04 &gt;= Раздел 2.6.3 строка 09 графа 05</t>
  </si>
  <si>
    <t>Раздел 2.6.3 строка 10 графа 04 &gt;= Раздел 2.6.3 строка 10 графа 05</t>
  </si>
  <si>
    <t>Раздел 2.6.3 строка 11 графа 04 &gt;= Раздел 2.6.3 строка 11 графа 05</t>
  </si>
  <si>
    <t>Раздел 2.6.3 строка 12 графа 04 &gt;= Раздел 2.6.3 строка 12 графа 05</t>
  </si>
  <si>
    <t>Раздел 2.6.3 строка 13 графа 04 &gt;= Раздел 2.6.3 строка 13 графа 05</t>
  </si>
  <si>
    <t>Раздел 2.6.3 строка 14 графа 04 &gt;= Раздел 2.6.3 строка 14 графа 05</t>
  </si>
  <si>
    <t>Раздел 2.6.3 строка 15 графа 04 &gt;= Раздел 2.6.3 строка 15 графа 05</t>
  </si>
  <si>
    <t>Раздел 2.6.3 строка 16 графа 04 &gt;= Раздел 2.6.3 строка 16 графа 05</t>
  </si>
  <si>
    <t>Раздел 2.6.3 строка 17 графа 04 &gt;= Раздел 2.6.3 строка 17 графа 05</t>
  </si>
  <si>
    <t>Раздел 2.6.3 строка 18 графа 04 &gt;= Раздел 2.6.3 строка 18 графа 05</t>
  </si>
  <si>
    <t>Раздел 2.6.3 строка 19 графа 04 &gt;= Раздел 2.6.3 строка 19 графа 05</t>
  </si>
  <si>
    <t>Раздел 2.6.3 строка 20 графа 04 &gt;= Раздел 2.6.3 строка 20 графа 05</t>
  </si>
  <si>
    <t>Раздел 2.6.2 строка 18 графа 03 &gt;= Раздел 2.6.2 строка 18 графа 07</t>
  </si>
  <si>
    <t>Раздел 2.6.2 строка 19 графа 03 &gt;= Раздел 2.6.2 строка 19 графа 07</t>
  </si>
  <si>
    <t>Раздел 2.6.2 строка 20 графа 03 &gt;= Раздел 2.6.2 строка 20 графа 07</t>
  </si>
  <si>
    <t>Раздел 2.6.2 строка 21 графа 03 &gt;= Раздел 2.6.2 строка 21 графа 07</t>
  </si>
  <si>
    <t>Раздел 2.6.2 строка 22 графа 03 &gt;= Раздел 2.6.2 строка 22 графа 07</t>
  </si>
  <si>
    <t>Раздел 3.1 строка 29 графа 14 &gt;= Раздел 3.1 сумма строк 30 + 31 + 32 графа 14</t>
  </si>
  <si>
    <t>Раздел 3.1 строка 29 графа 15 &gt;= Раздел 3.1 сумма строк 30 + 31 + 32 графа 15</t>
  </si>
  <si>
    <t>Раздел 3.1 строка 41 графа 04 &gt;= Раздел 3.1 сумма строк 42 + 43 + 44 графа 04</t>
  </si>
  <si>
    <t>Раздел 3.1 строка 41 графа 05 &gt;= Раздел 3.1 сумма строк 42 + 43 + 44 графа 05</t>
  </si>
  <si>
    <t>Раздел 3.1 строка 41 графа 06 &gt;= Раздел 3.1 сумма строк 42 + 43 + 44 графа 06</t>
  </si>
  <si>
    <t>Раздел 3.1 строка 41 графа 07 &gt;= Раздел 3.1 сумма строк 42 + 43 + 44 графа 07</t>
  </si>
  <si>
    <t>Раздел 3.1 строка 41 графа 08 &gt;= Раздел 3.1 сумма строк 42 + 43 + 44 графа 08</t>
  </si>
  <si>
    <t>Раздел 3.1 строка 41 графа 09 &gt;= Раздел 3.1 сумма строк 42 + 43 + 44 графа 09</t>
  </si>
  <si>
    <t>Раздел 3.1 строка 41 графа 10 &gt;= Раздел 3.1 сумма строк 42 + 43 + 44 графа 10</t>
  </si>
  <si>
    <t>Раздел 3.1 строка 41 графа 11 &gt;= Раздел 3.1 сумма строк 42 + 43 + 44 графа 11</t>
  </si>
  <si>
    <t>Раздел 3.1 строка 41 графа 12 &gt;= Раздел 3.1 сумма строк 42 + 43 + 44 графа 12</t>
  </si>
  <si>
    <t>Раздел 3.1 строка 41 графа 13 &gt;= Раздел 3.1 сумма строк 42 + 43 + 44 графа 13</t>
  </si>
  <si>
    <t>Раздел 3.1 строка 41 графа 14 &gt;= Раздел 3.1 сумма строк 42 + 43 + 44 графа 14</t>
  </si>
  <si>
    <t>Раздел 3.1 строка 41 графа 15 &gt;= Раздел 3.1 сумма строк 42 + 43 + 44 графа 15</t>
  </si>
  <si>
    <t>Раздел 3.1 строка 06 графа 04 &gt;= Раздел 3.1 строка 45 графа 04</t>
  </si>
  <si>
    <t>Раздел 3.1 строка 01 графа 10 &gt;= Раздел 3.1 строка 01 графа 11</t>
  </si>
  <si>
    <t>Раздел 3.1 строка 02 графа 10 &gt;= Раздел 3.1 строка 02 графа 11</t>
  </si>
  <si>
    <t>Раздел 3.1 строка 03 графа 10 &gt;= Раздел 3.1 строка 03 графа 11</t>
  </si>
  <si>
    <t>Раздел 3.1 строка 04 графа 10 &gt;= Раздел 3.1 строка 04 графа 11</t>
  </si>
  <si>
    <t>Раздел 3.1 строка 05 графа 10 &gt;= Раздел 3.1 строка 05 графа 11</t>
  </si>
  <si>
    <t>Раздел 3.1 строка 06 графа 10 &gt;= Раздел 3.1 строка 06 графа 11</t>
  </si>
  <si>
    <t>Раздел 3.1 строка 07 графа 10 &gt;= Раздел 3.1 строка 07 графа 11</t>
  </si>
  <si>
    <t>Раздел 3.1 строка 08 графа 10 &gt;= Раздел 3.1 строка 08 графа 11</t>
  </si>
  <si>
    <t>Раздел 3.1 строка 09 графа 10 &gt;= Раздел 3.1 строка 09 графа 11</t>
  </si>
  <si>
    <t>Раздел 3.1 строка 10 графа 10 &gt;= Раздел 3.1 строка 10 графа 11</t>
  </si>
  <si>
    <t>Раздел 3.1 строка 11 графа 10 &gt;= Раздел 3.1 строка 11 графа 11</t>
  </si>
  <si>
    <t>Раздел 3.1 строка 12 графа 10 &gt;= Раздел 3.1 строка 12 графа 11</t>
  </si>
  <si>
    <t>Раздел 3.1 строка 13 графа 10 &gt;= Раздел 3.1 строка 13 графа 11</t>
  </si>
  <si>
    <t>Раздел 3.1 строка 14 графа 10 &gt;= Раздел 3.1 строка 14 графа 11</t>
  </si>
  <si>
    <t>Раздел 3.1 строка 15 графа 10 &gt;= Раздел 3.1 строка 15 графа 11</t>
  </si>
  <si>
    <t>Раздел 3.1 строка 16 графа 10 &gt;= Раздел 3.1 строка 16 графа 11</t>
  </si>
  <si>
    <t>Раздел 3.1 строка 17 графа 10 &gt;= Раздел 3.1 строка 17 графа 11</t>
  </si>
  <si>
    <t>Раздел 3.1 строка 18 графа 10 &gt;= Раздел 3.1 строка 18 графа 11</t>
  </si>
  <si>
    <t>Раздел 3.1 строка 19 графа 10 &gt;= Раздел 3.1 строка 19 графа 11</t>
  </si>
  <si>
    <t>Раздел 2.6.2 строка 13 графа 04 &gt;= Раздел 2.6.2 строка 13 графа 05</t>
  </si>
  <si>
    <t>Раздел 2.6.2 строка 14 графа 04 &gt;= Раздел 2.6.2 строка 14 графа 05</t>
  </si>
  <si>
    <t>Раздел 2.6.2 строка 15 графа 04 &gt;= Раздел 2.6.2 строка 15 графа 05</t>
  </si>
  <si>
    <t>Раздел 2.5.1.1 строка 01 графа 09 = Раздел 2.5.1.1 сумма строк 02 + 03 + 04 графа 09</t>
  </si>
  <si>
    <t>Раздел 2.5.1.1 строка 01 графа 10 = Раздел 2.5.1.1 сумма строк 02 + 03 + 04 графа 10</t>
  </si>
  <si>
    <t>Раздел 2.5.1.1 строка 01 графа 11 = Раздел 2.5.1.1 сумма строк 02 + 03 + 04 графа 11</t>
  </si>
  <si>
    <t>Раздел 2.8.1 строка 11 графа 03 = Раздел 2.8.1 строка 11 сумма граф 04 + 05 + 06 + 07 + 08 + 09 + 10</t>
  </si>
  <si>
    <t>Раздел 2.8.1 строка 12 графа 03 = Раздел 2.8.1 строка 12 сумма граф 04 + 05 + 06 + 07 + 08 + 09 + 10</t>
  </si>
  <si>
    <t>Раздел 2.8.1 строка 13 графа 03 = Раздел 2.8.1 строка 13 сумма граф 04 + 05 + 06 + 07 + 08 + 09 + 10</t>
  </si>
  <si>
    <t>Раздел 2.6.4 сумма строк 16 + 21 графа 08 = Раздел 2.6.4 сумма строк 10 + 11 графа 08</t>
  </si>
  <si>
    <t>Раздел 2.6.4 сумма строк 16 + 21 графа 09 = Раздел 2.6.4 сумма строк 10 + 11 графа 09</t>
  </si>
  <si>
    <t>Раздел 2.6.4 сумма строк 16 + 21 графа 10 = Раздел 2.6.4 сумма строк 10 + 11 графа 10</t>
  </si>
  <si>
    <t>Раздел 2.6.4 строка 11 графа 18 = Раздел 2.6.4 строка 11 сумма граф 03 + 12</t>
  </si>
  <si>
    <t>Раздел 2.6.4 строка 12 графа 18 = Раздел 2.6.4 строка 12 сумма граф 03 + 12</t>
  </si>
  <si>
    <t>Раздел 2.6.4 строка 13 графа 18 = Раздел 2.6.4 строка 13 сумма граф 03 + 12</t>
  </si>
  <si>
    <t>Раздел 2.6.4 строка 14 графа 18 = Раздел 2.6.4 строка 14 сумма граф 03 + 12</t>
  </si>
  <si>
    <t>Раздел 2.6.4 строка 15 графа 18 = Раздел 2.6.4 строка 15 сумма граф 03 + 12</t>
  </si>
  <si>
    <t>Раздел 2.6.4 строка 16 графа 18 = Раздел 2.6.4 строка 16 сумма граф 03 + 12</t>
  </si>
  <si>
    <t>Раздел 2.6.4 строка 17 графа 18 = Раздел 2.6.4 строка 17 сумма граф 03 + 12</t>
  </si>
  <si>
    <t>Раздел 2.6.4 сумма строк 16 + 21 графа 12 = Раздел 2.6.4 сумма строк 10 + 11 графа 12</t>
  </si>
  <si>
    <t>Раздел 2.6.4 сумма строк 16 + 21 графа 13 = Раздел 2.6.4 сумма строк 10 + 11 графа 13</t>
  </si>
  <si>
    <t>Раздел 2.6.4 сумма строк 16 + 21 графа 14 = Раздел 2.6.4 сумма строк 10 + 11 графа 14</t>
  </si>
  <si>
    <t>Раздел 2.6.4 сумма строк 16 + 21 графа 15 = Раздел 2.6.4 сумма строк 10 + 11 графа 15</t>
  </si>
  <si>
    <t>Раздел 2.6.4 сумма строк 16 + 21 графа 16 = Раздел 2.6.4 сумма строк 10 + 11 графа 16</t>
  </si>
  <si>
    <t>Раздел 2.6.4 сумма строк 16 + 21 графа 17 = Раздел 2.6.4 сумма строк 10 + 11 графа 17</t>
  </si>
  <si>
    <t>Раздел 2.5.1.1 строка 05 графа 06 = Раздел 2.5.1.1 сумма строк 06 + 07 + 08 графа 06</t>
  </si>
  <si>
    <t>Раздел 2.5.1.1 строка 05 графа 07 = Раздел 2.5.1.1 сумма строк 06 + 07 + 08 графа 07</t>
  </si>
  <si>
    <t>Раздел 2.5.1.1 строка 05 графа 08 = Раздел 2.5.1.1 сумма строк 06 + 07 + 08 графа 08</t>
  </si>
  <si>
    <t>Раздел 2.5.1.1 строка 05 графа 09 = Раздел 2.5.1.1 сумма строк 06 + 07 + 08 графа 09</t>
  </si>
  <si>
    <t>Раздел 2.5.1.1 строка 05 графа 10 = Раздел 2.5.1.1 сумма строк 06 + 07 + 08 графа 10</t>
  </si>
  <si>
    <t>Раздел 2.5.1.1 строка 05 графа 11 = Раздел 2.5.1.1 сумма строк 06 + 07 + 08 графа 11</t>
  </si>
  <si>
    <t>Раздел 2.5.1.1 строка 05 графа 12 = Раздел 2.5.1.1 сумма строк 06 + 07 + 08 графа 12</t>
  </si>
  <si>
    <t>Раздел 2.5.1.1 строка 05 графа 13 = Раздел 2.5.1.1 сумма строк 06 + 07 + 08 графа 13</t>
  </si>
  <si>
    <t>Раздел 3.1 строка 51 графа 10 &gt;= Раздел 3.1 строка 51 графа 11</t>
  </si>
  <si>
    <t>Раздел 3.1 строка 52 графа 10 &gt;= Раздел 3.1 строка 52 графа 11</t>
  </si>
  <si>
    <t>Раздел 3.1 строка 53 графа 10 &gt;= Раздел 3.1 строка 53 графа 11</t>
  </si>
  <si>
    <t>Раздел 3.1 строка 18 графа 03 &gt;= Раздел 3.1 сумма строк 19 + 20 + 21 графа 03</t>
  </si>
  <si>
    <t>Раздел 3.1 строка 29 графа 03 &gt;= Раздел 3.1 сумма строк 30 + 31 + 32 графа 03</t>
  </si>
  <si>
    <t>Раздел 3.1 строка 29 графа 03 &gt;= Раздел 3.1 строка 53 графа 03</t>
  </si>
  <si>
    <t>Раздел 3.1 строка 41 графа 03 &gt;= Раздел 3.1 сумма строк 42 + 43 + 44 графа 03</t>
  </si>
  <si>
    <t>Раздел 3.1 строка 06 графа 03 &gt;= Раздел 3.1 строка 45 графа 03</t>
  </si>
  <si>
    <t>Раздел 3.1 строка 06 графа 03 &gt;= Раздел 3.1 строка 47 графа 03</t>
  </si>
  <si>
    <t>Раздел 3.1 строка 06 графа 03 &gt;= Раздел 3.1 строка 49 графа 03</t>
  </si>
  <si>
    <t>Раздел 3.1 строка 06 графа 03 &gt;= Раздел 3.1 строка 52 графа 03</t>
  </si>
  <si>
    <t>Раздел 3.1 строка 45 графа 03 &gt;= Раздел 3.1 строка 46 графа 03</t>
  </si>
  <si>
    <t>Раздел 3.1 строка 47 графа 03 &gt;= Раздел 3.1 строка 48 графа 03</t>
  </si>
  <si>
    <t>Раздел 3.1 строка 49 графа 03 &gt;= Раздел 3.1 строка 50 графа 03</t>
  </si>
  <si>
    <t>Раздел 3.1 строка 50 графа 03 &gt;= Раздел 3.1 строка 51 графа 03</t>
  </si>
  <si>
    <t>Раздел 3.1 строка 54 графа 03 &gt;= Раздел 3.1 строка 55 графа 03</t>
  </si>
  <si>
    <t>Раздел 3.1 строка 56 графа 03 &gt;= Раздел 3.1 строка 57 графа 03</t>
  </si>
  <si>
    <t>Раздел 3.1 строка 58 графа 03 &gt;= Раздел 3.1 строка 59 графа 03</t>
  </si>
  <si>
    <t>Раздел 3.1 строка 58 графа 03 = Раздел 3.1 сумма строк 60 + 61 графа 03</t>
  </si>
  <si>
    <t>Раздел 3.1 строка 07 графа 03 &gt;= Раздел 3.1 строка 62 графа 03</t>
  </si>
  <si>
    <t>Раздел 3.1 строка 02 графа 03 &gt;= Раздел 3.1 строка 54 графа 03</t>
  </si>
  <si>
    <t>Раздел 3.1 строка 03 графа 03 &gt;= Раздел 3.1 строка 03 сумма граф 04 + 10 + 12</t>
  </si>
  <si>
    <t>Раздел 3.1 строка 04 графа 03 &gt;= Раздел 3.1 строка 04 сумма граф 04 + 10 + 12</t>
  </si>
  <si>
    <t>Раздел 3.1 строка 05 графа 03 &gt;= Раздел 3.1 строка 05 сумма граф 04 + 10 + 12</t>
  </si>
  <si>
    <t>Раздел 3.1 строка 06 графа 03 &gt;= Раздел 3.1 строка 06 сумма граф 04 + 10 + 12</t>
  </si>
  <si>
    <t>Раздел 3.1 строка 07 графа 03 &gt;= Раздел 3.1 строка 07 сумма граф 04 + 10 + 12</t>
  </si>
  <si>
    <t>Раздел 3.1 строка 08 графа 03 &gt;= Раздел 3.1 строка 08 сумма граф 04 + 10 + 12</t>
  </si>
  <si>
    <t>Раздел 3.1 строка 09 графа 03 &gt;= Раздел 3.1 строка 09 сумма граф 04 + 10 + 12</t>
  </si>
  <si>
    <t>Раздел 3.1 строка 10 графа 03 &gt;= Раздел 3.1 строка 10 сумма граф 04 + 10 + 12</t>
  </si>
  <si>
    <t>Раздел 3.1 строка 11 графа 03 &gt;= Раздел 3.1 строка 11 сумма граф 04 + 10 + 12</t>
  </si>
  <si>
    <t>Раздел 3.1 строка 12 графа 03 &gt;= Раздел 3.1 строка 12 сумма граф 04 + 10 + 12</t>
  </si>
  <si>
    <t>Раздел 3.1 строка 13 графа 03 &gt;= Раздел 3.1 строка 13 сумма граф 04 + 10 + 12</t>
  </si>
  <si>
    <t>Раздел 3.1 строка 14 графа 03 &gt;= Раздел 3.1 строка 14 сумма граф 04 + 10 + 12</t>
  </si>
  <si>
    <t>Раздел 2.6.2 строка 07 графа 19 &gt;= Раздел 2.6.2 строка 07 графа 24</t>
  </si>
  <si>
    <t>Раздел 2.6.2 строка 08 графа 19 &gt;= Раздел 2.6.2 строка 08 графа 24</t>
  </si>
  <si>
    <t>Раздел 2.6.4 строка 01 графа 18 = Раздел 2.6.4 строка 01 сумма граф 03 + 12</t>
  </si>
  <si>
    <t>Раздел 2.6.4 строка 02 графа 18 = Раздел 2.6.4 строка 02 сумма граф 03 + 12</t>
  </si>
  <si>
    <t>Раздел 2.6.4 строка 03 графа 18 = Раздел 2.6.4 строка 03 сумма граф 03 + 12</t>
  </si>
  <si>
    <t>Раздел 2.6.4 строка 04 графа 18 = Раздел 2.6.4 строка 04 сумма граф 03 + 12</t>
  </si>
  <si>
    <t>Раздел 2.6.4 строка 05 графа 18 = Раздел 2.6.4 строка 05 сумма граф 03 + 12</t>
  </si>
  <si>
    <t>Раздел 2.8.1 строка 01 графа 07 = Раздел 2.8.1 сумма строк 02 + 05 + 08 + 09 + 10 + 11 + 12 + 13 графа 07</t>
  </si>
  <si>
    <t>Раздел 2.8.1 строка 01 графа 08 = Раздел 2.8.1 сумма строк 02 + 05 + 08 + 09 + 10 + 11 + 12 + 13 графа 08</t>
  </si>
  <si>
    <t>Раздел 2.8.1 строка 01 графа 09 = Раздел 2.8.1 сумма строк 02 + 05 + 08 + 09 + 10 + 11 + 12 + 13 графа 09</t>
  </si>
  <si>
    <t>Раздел 2.8.1 строка 01 графа 10 = Раздел 2.8.1 сумма строк 02 + 05 + 08 + 09 + 10 + 11 + 12 + 13 графа 10</t>
  </si>
  <si>
    <t>Раздел 3.1 строка 30 графа 03 &gt;= Раздел 3.1 строка 30 сумма граф 04 + 10 + 12</t>
  </si>
  <si>
    <t>Раздел 3.1 строка 31 графа 03 &gt;= Раздел 3.1 строка 31 сумма граф 04 + 10 + 12</t>
  </si>
  <si>
    <t>Раздел 3.1 строка 32 графа 03 &gt;= Раздел 3.1 строка 32 сумма граф 04 + 10 + 12</t>
  </si>
  <si>
    <t>Раздел 3.1 строка 33 графа 03 &gt;= Раздел 3.1 строка 33 сумма граф 04 + 10 + 12</t>
  </si>
  <si>
    <t>Раздел 3.1 строка 34 графа 03 &gt;= Раздел 3.1 строка 34 сумма граф 04 + 10 + 12</t>
  </si>
  <si>
    <t>Раздел 3.1 строка 35 графа 03 &gt;= Раздел 3.1 строка 35 сумма граф 04 + 10 + 12</t>
  </si>
  <si>
    <t>Раздел 3.1 строка 36 графа 03 &gt;= Раздел 3.1 строка 36 сумма граф 04 + 10 + 12</t>
  </si>
  <si>
    <t>Раздел 3.1 строка 37 графа 03 &gt;= Раздел 3.1 строка 37 сумма граф 04 + 10 + 12</t>
  </si>
  <si>
    <t>Раздел 3.1 строка 38 графа 03 &gt;= Раздел 3.1 строка 38 сумма граф 04 + 10 + 12</t>
  </si>
  <si>
    <t>Раздел 3.1 строка 39 графа 03 &gt;= Раздел 3.1 строка 39 сумма граф 04 + 10 + 12</t>
  </si>
  <si>
    <t>Раздел 3.1 строка 40 графа 03 &gt;= Раздел 3.1 строка 40 сумма граф 04 + 10 + 12</t>
  </si>
  <si>
    <t>Раздел 3.1 строка 41 графа 03 &gt;= Раздел 3.1 строка 41 сумма граф 04 + 10 + 12</t>
  </si>
  <si>
    <t>Раздел 3.1 строка 42 графа 03 &gt;= Раздел 3.1 строка 42 сумма граф 04 + 10 + 12</t>
  </si>
  <si>
    <t>Раздел 3.1 строка 43 графа 03 &gt;= Раздел 3.1 строка 43 сумма граф 04 + 10 + 12</t>
  </si>
  <si>
    <t>Раздел 3.1 строка 44 графа 03 &gt;= Раздел 3.1 строка 44 сумма граф 04 + 10 + 12</t>
  </si>
  <si>
    <t>Раздел 3.1 строка 45 графа 03 &gt;= Раздел 3.1 строка 45 сумма граф 04 + 10 + 12</t>
  </si>
  <si>
    <t>Раздел 3.1 строка 46 графа 03 &gt;= Раздел 3.1 строка 46 сумма граф 04 + 10 + 12</t>
  </si>
  <si>
    <t>Раздел 3.1 строка 47 графа 03 &gt;= Раздел 3.1 строка 47 сумма граф 04 + 10 + 12</t>
  </si>
  <si>
    <t>Раздел 3.1 строка 48 графа 03 &gt;= Раздел 3.1 строка 48 сумма граф 04 + 10 + 12</t>
  </si>
  <si>
    <t>Раздел 3.1 строка 49 графа 03 &gt;= Раздел 3.1 строка 49 сумма граф 04 + 10 + 12</t>
  </si>
  <si>
    <t>Раздел 3.1 строка 50 графа 03 &gt;= Раздел 3.1 строка 50 сумма граф 04 + 10 + 12</t>
  </si>
  <si>
    <t>Раздел 3.1 строка 51 графа 03 &gt;= Раздел 3.1 строка 51 сумма граф 04 + 10 + 12</t>
  </si>
  <si>
    <t>Раздел 3.1 строка 52 графа 03 &gt;= Раздел 3.1 строка 52 сумма граф 04 + 10 + 12</t>
  </si>
  <si>
    <t>Раздел 3.1 строка 53 графа 03 &gt;= Раздел 3.1 строка 53 сумма граф 04 + 10 + 12</t>
  </si>
  <si>
    <t>Раздел 3.1 строка 01 графа 03 &gt;= Раздел 3.1 строка 01 сумма граф 13 + 14</t>
  </si>
  <si>
    <t>Раздел 3.1 строка 02 графа 03 &gt;= Раздел 3.1 строка 02 сумма граф 13 + 14</t>
  </si>
  <si>
    <t>Раздел 3.1 строка 03 графа 03 &gt;= Раздел 3.1 строка 03 сумма граф 13 + 14</t>
  </si>
  <si>
    <t>Раздел 3.1 строка 04 графа 03 &gt;= Раздел 3.1 строка 04 сумма граф 13 + 14</t>
  </si>
  <si>
    <t>Раздел 3.1 строка 05 графа 03 &gt;= Раздел 3.1 строка 05 сумма граф 13 + 14</t>
  </si>
  <si>
    <t>Раздел 3.1 строка 06 графа 03 &gt;= Раздел 3.1 строка 06 сумма граф 13 + 14</t>
  </si>
  <si>
    <t>Раздел 3.1 строка 07 графа 03 &gt;= Раздел 3.1 строка 07 сумма граф 13 + 14</t>
  </si>
  <si>
    <t>Раздел 3.1 строка 08 графа 03 &gt;= Раздел 3.1 строка 08 сумма граф 13 + 14</t>
  </si>
  <si>
    <t>Раздел 3.1 строка 09 графа 03 &gt;= Раздел 3.1 строка 09 сумма граф 13 + 14</t>
  </si>
  <si>
    <t>Раздел 3.1 строка 10 графа 03 &gt;= Раздел 3.1 строка 10 сумма граф 13 + 14</t>
  </si>
  <si>
    <t>Раздел 3.1 строка 11 графа 03 &gt;= Раздел 3.1 строка 11 сумма граф 13 + 14</t>
  </si>
  <si>
    <t>Раздел 3.1 строка 12 графа 03 &gt;= Раздел 3.1 строка 12 сумма граф 13 + 14</t>
  </si>
  <si>
    <t>Раздел 3.1 строка 13 графа 03 &gt;= Раздел 3.1 строка 13 сумма граф 13 + 14</t>
  </si>
  <si>
    <t>Раздел 3.1 строка 14 графа 03 &gt;= Раздел 3.1 строка 14 сумма граф 13 + 14</t>
  </si>
  <si>
    <t>Раздел 3.1 строка 15 графа 03 &gt;= Раздел 3.1 строка 15 сумма граф 13 + 14</t>
  </si>
  <si>
    <t>Раздел 3.1 строка 16 графа 03 &gt;= Раздел 3.1 строка 16 сумма граф 13 + 14</t>
  </si>
  <si>
    <t>Раздел 3.1 строка 17 графа 03 &gt;= Раздел 3.1 строка 17 сумма граф 13 + 14</t>
  </si>
  <si>
    <t>Раздел 3.1 строка 18 графа 03 &gt;= Раздел 3.1 строка 18 сумма граф 13 + 14</t>
  </si>
  <si>
    <t>Раздел 3.1 строка 19 графа 03 &gt;= Раздел 3.1 строка 19 сумма граф 13 + 14</t>
  </si>
  <si>
    <t>Раздел 3.1 строка 20 графа 03 &gt;= Раздел 3.1 строка 20 сумма граф 13 + 14</t>
  </si>
  <si>
    <t>Раздел 3.1 строка 21 графа 03 &gt;= Раздел 3.1 строка 21 сумма граф 13 + 14</t>
  </si>
  <si>
    <t>Раздел 2.6.4 строка 18 графа 03 &gt;= Раздел 2.6.4 строка 18 графа 07</t>
  </si>
  <si>
    <t>Раздел 2.6.4 строка 19 графа 03 &gt;= Раздел 2.6.4 строка 19 графа 07</t>
  </si>
  <si>
    <t>Раздел 2.6.4 строка 20 графа 03 &gt;= Раздел 2.6.4 строка 20 графа 07</t>
  </si>
  <si>
    <t>Раздел 2.6.4 строка 21 графа 03 &gt;= Раздел 2.6.4 строка 21 графа 07</t>
  </si>
  <si>
    <t>Раздел 2.6.4 строка 22 графа 03 &gt;= Раздел 2.6.4 строка 22 графа 07</t>
  </si>
  <si>
    <t>Раздел 2.6.4 строка 01 графа 03 &gt;= Раздел 2.6.4 строка 01 графа 08</t>
  </si>
  <si>
    <t>Раздел 2.6.4 строка 02 графа 03 &gt;= Раздел 2.6.4 строка 02 графа 08</t>
  </si>
  <si>
    <t>Раздел 2.6.4 строка 03 графа 03 &gt;= Раздел 2.6.4 строка 03 графа 08</t>
  </si>
  <si>
    <t>Раздел 2.6.4 строка 04 графа 03 &gt;= Раздел 2.6.4 строка 04 графа 08</t>
  </si>
  <si>
    <t>Раздел 2.6.2 строка 09 графа 10 = Раздел 2.6.2 сумма строк 10 + 11 + 12 графа 10</t>
  </si>
  <si>
    <t>Раздел 2.6.2 строка 09 графа 11 = Раздел 2.6.2 сумма строк 10 + 11 + 12 графа 11</t>
  </si>
  <si>
    <t>Раздел 2.6.2 строка 09 графа 12 = Раздел 2.6.2 сумма строк 10 + 11 + 12 графа 12</t>
  </si>
  <si>
    <t>Раздел 2.6.4 строка 11 графа 03 = Раздел 2.6.4 строка 11 сумма граф 09 + 10 + 11</t>
  </si>
  <si>
    <t>Раздел 2.6.4 строка 12 графа 03 = Раздел 2.6.4 строка 12 сумма граф 09 + 10 + 11</t>
  </si>
  <si>
    <t>Раздел 2.6.4 строка 13 графа 03 = Раздел 2.6.4 строка 13 сумма граф 09 + 10 + 11</t>
  </si>
  <si>
    <t>Раздел 2.6.4 строка 14 графа 03 = Раздел 2.6.4 строка 14 сумма граф 09 + 10 + 11</t>
  </si>
  <si>
    <t>Раздел 2.6.4 строка 15 графа 03 = Раздел 2.6.4 строка 15 сумма граф 09 + 10 + 11</t>
  </si>
  <si>
    <t>Раздел 2.6.4 строка 16 графа 03 = Раздел 2.6.4 строка 16 сумма граф 09 + 10 + 11</t>
  </si>
  <si>
    <t>Раздел 2.6.4 строка 17 графа 03 = Раздел 2.6.4 строка 17 сумма граф 09 + 10 + 11</t>
  </si>
  <si>
    <t>Раздел 2.6.4 строка 18 графа 03 = Раздел 2.6.4 строка 18 сумма граф 09 + 10 + 11</t>
  </si>
  <si>
    <t>Раздел 2.6.4 строка 19 графа 03 = Раздел 2.6.4 строка 19 сумма граф 09 + 10 + 11</t>
  </si>
  <si>
    <t>Раздел 2.6.4 строка 20 графа 03 = Раздел 2.6.4 строка 20 сумма граф 09 + 10 + 11</t>
  </si>
  <si>
    <t>Раздел 2.6.4 строка 21 графа 03 = Раздел 2.6.4 строка 21 сумма граф 09 + 10 + 11</t>
  </si>
  <si>
    <t>Раздел 2.6.4 строка 22 графа 03 = Раздел 2.6.4 строка 22 сумма граф 09 + 10 + 11</t>
  </si>
  <si>
    <t>Раздел 3.1 строка 49 графа 03 &gt;= Раздел 3.1 строка 49 сумма граф 13 + 14</t>
  </si>
  <si>
    <t>Раздел 3.1 строка 50 графа 03 &gt;= Раздел 3.1 строка 50 сумма граф 13 + 14</t>
  </si>
  <si>
    <t>Раздел 3.1 строка 51 графа 03 &gt;= Раздел 3.1 строка 51 сумма граф 13 + 14</t>
  </si>
  <si>
    <t>Раздел 3.1 строка 52 графа 03 &gt;= Раздел 3.1 строка 52 сумма граф 13 + 14</t>
  </si>
  <si>
    <t>Раздел 2.6.2 строка 09 графа 23 = Раздел 2.6.2 сумма строк 10 + 11 + 12 графа 23</t>
  </si>
  <si>
    <t>Раздел 2.1.2.3 строка 32 графа 03 = Раздел 2.1.2.3 строка 32 сумма граф с 04 по 47</t>
  </si>
  <si>
    <t>Раздел 2.1.2.3 строка 33 графа 03 = Раздел 2.1.2.3 строка 33 сумма граф с 04 по 47</t>
  </si>
  <si>
    <t>Раздел 2.1.2.3 строка 24 графа 03 &gt;= Раздел 2.1.2.3 строка 25 графа 03</t>
  </si>
  <si>
    <t>Раздел 2.1.3.1 строка 10 графа 08 &gt;= Раздел 2.1.3.1 строка 12 графа 08</t>
  </si>
  <si>
    <t>Раздел 2.1.3.1 строка 10 графа 09 &gt;= Раздел 2.1.3.1 строка 12 графа 09</t>
  </si>
  <si>
    <t>Раздел 2.1.3.1 строка 10 графа 10 &gt;= Раздел 2.1.3.1 строка 12 графа 10</t>
  </si>
  <si>
    <t>Раздел 2.1.3.1 строка 10 графа 11 &gt;= Раздел 2.1.3.1 строка 12 графа 11</t>
  </si>
  <si>
    <t>Раздел 2.1.3.1 строка 10 графа 12 &gt;= Раздел 2.1.3.1 строка 12 графа 12</t>
  </si>
  <si>
    <t>Раздел 2.1.3.1 строка 10 графа 13 &gt;= Раздел 2.1.3.1 строка 12 графа 13</t>
  </si>
  <si>
    <t>Раздел 2.1.3.1 строка 10 графа 14 &gt;= Раздел 2.1.3.1 строка 12 графа 14</t>
  </si>
  <si>
    <t>Раздел 2.1.3.1 строка 10 графа 15 &gt;= Раздел 2.1.3.1 строка 12 графа 15</t>
  </si>
  <si>
    <t>Раздел 2.1.3.1 строка 10 графа 16 &gt;= Раздел 2.1.3.1 строка 12 графа 16</t>
  </si>
  <si>
    <t>Раздел 2.1.3.1 строка 10 графа 17 &gt;= Раздел 2.1.3.1 строка 12 графа 17</t>
  </si>
  <si>
    <t>Раздел 2.1.3.1 строка 10 графа 03 &gt;= Раздел 2.1.3.1 строка 13 графа 03</t>
  </si>
  <si>
    <t>Раздел 2.1.2.3 строка 24 графа 03 &gt;= Раздел 2.1.2.3 строка 26 графа 03</t>
  </si>
  <si>
    <t>Раздел 2.1.3.1 строка 10 графа 17 &gt;= Раздел 2.1.3.1 строка 17 графа 17</t>
  </si>
  <si>
    <t>Раздел 2.1.3.1 строка 10 графа 03 &gt;= Раздел 2.1.3.1 строка 18 графа 03</t>
  </si>
  <si>
    <t>Раздел 2.1.3.1 строка 10 графа 04 &gt;= Раздел 2.1.3.1 строка 18 графа 04</t>
  </si>
  <si>
    <t>Раздел 2.6.1 строка 10 графа 12 &gt;= Раздел 2.6.1 строка 10 графа 17</t>
  </si>
  <si>
    <t>Раздел 2.6.1 строка 11 графа 12 &gt;= Раздел 2.6.1 строка 11 графа 17</t>
  </si>
  <si>
    <t>Раздел 2.1.3.3 строка 09 графа 04 = Раздел 2.1.3.3 сумма строк 01 + 03 + 05 + 07 графа 04</t>
  </si>
  <si>
    <t>Раздел 2.1.3.3 строка 09 графа 05 = Раздел 2.1.3.3 сумма строк 01 + 03 + 05 + 07 графа 05</t>
  </si>
  <si>
    <t>Раздел 2.1.3.3 строка 09 графа 06 = Раздел 2.1.3.3 сумма строк 01 + 03 + 05 + 07 графа 06</t>
  </si>
  <si>
    <t>Раздел 2.1.3.3 строка 09 графа 07 = Раздел 2.1.3.3 сумма строк 01 + 03 + 05 + 07 графа 07</t>
  </si>
  <si>
    <t>Раздел 2.1.3.3 строка 09 графа 12 = Раздел 2.1.3.3 сумма строк 01 + 03 + 05 + 07 графа 12</t>
  </si>
  <si>
    <t>Раздел 2.1.3.3 строка 09 графа 13 = Раздел 2.1.3.3 сумма строк 01 + 03 + 05 + 07 графа 13</t>
  </si>
  <si>
    <t>Раздел 2.1.3.3 строка 09 графа 14 = Раздел 2.1.3.3 сумма строк 01 + 03 + 05 + 07 графа 14</t>
  </si>
  <si>
    <t>Раздел 2.1.3.3 строка 09 графа 15 = Раздел 2.1.3.3 сумма строк 01 + 03 + 05 + 07 графа 15</t>
  </si>
  <si>
    <t>Раздел 2.1.3.3 строка 09 графа 16 = Раздел 2.1.3.3 сумма строк 01 + 03 + 05 + 07 графа 16</t>
  </si>
  <si>
    <t>Раздел 2.1.3.3 строка 09 графа 17 = Раздел 2.1.3.3 сумма строк 01 + 03 + 05 + 07 графа 17</t>
  </si>
  <si>
    <t>Раздел 2.1.3.3 строка 10 графа 03 = Раздел 2.1.3.3 сумма строк 02 + 04 + 06 + 08 графа 03</t>
  </si>
  <si>
    <t>Раздел 2.1.3.3 строка 10 графа 04 = Раздел 2.1.3.3 сумма строк 02 + 04 + 06 + 08 графа 04</t>
  </si>
  <si>
    <t>Раздел 2.1.3.3 строка 10 графа 05 = Раздел 2.1.3.3 сумма строк 02 + 04 + 06 + 08 графа 05</t>
  </si>
  <si>
    <t>Раздел 2.1.2.3 строка 20 графа 48 &gt;= Раздел 2.1.2.3 строка 20 графа 50</t>
  </si>
  <si>
    <t>Раздел 3.1 строка 51 графа 03 &gt;= Раздел 3.1 строка 51 графа 15</t>
  </si>
  <si>
    <t>Раздел 3.1 строка 52 графа 03 &gt;= Раздел 3.1 строка 52 графа 15</t>
  </si>
  <si>
    <t>Раздел 3.1 строка 53 графа 03 &gt;= Раздел 3.1 строка 53 графа 15</t>
  </si>
  <si>
    <t>Раздел 3.1 строка 01 графа 04 &gt;= Раздел 3.1 строка 01 графа 05</t>
  </si>
  <si>
    <t>Раздел 3.1 строка 02 графа 04 &gt;= Раздел 3.1 строка 02 графа 05</t>
  </si>
  <si>
    <t>Раздел 3.1 строка 03 графа 04 &gt;= Раздел 3.1 строка 03 графа 05</t>
  </si>
  <si>
    <t>Раздел 3.1 строка 04 графа 04 &gt;= Раздел 3.1 строка 04 графа 05</t>
  </si>
  <si>
    <t>Раздел 3.1 строка 05 графа 04 &gt;= Раздел 3.1 строка 05 графа 05</t>
  </si>
  <si>
    <t>Раздел 3.1 строка 06 графа 04 &gt;= Раздел 3.1 строка 06 графа 05</t>
  </si>
  <si>
    <t>Раздел 3.1 строка 07 графа 04 &gt;= Раздел 3.1 строка 07 графа 05</t>
  </si>
  <si>
    <t>Раздел 3.4 строка 29 графа 05 &gt;= Раздел 3.4 сумма строк 30 + 31 + 32 графа 05</t>
  </si>
  <si>
    <t>Раздел 3.4 строка 29 графа 06 &gt;= Раздел 3.4 сумма строк 30 + 31 + 32 графа 06</t>
  </si>
  <si>
    <t>Раздел 3.4 строка 29 графа 07 &gt;= Раздел 3.4 сумма строк 30 + 31 + 32 графа 07</t>
  </si>
  <si>
    <t>Раздел 3.4 строка 29 графа 08 &gt;= Раздел 3.4 сумма строк 30 + 31 + 32 графа 08</t>
  </si>
  <si>
    <t>Раздел 3.4 строка 29 графа 09 &gt;= Раздел 3.4 сумма строк 30 + 31 + 32 графа 09</t>
  </si>
  <si>
    <t>Раздел 3.4 строка 29 графа 10 &gt;= Раздел 3.4 сумма строк 30 + 31 + 32 графа 10</t>
  </si>
  <si>
    <t>Раздел 3.4 строка 29 графа 11 &gt;= Раздел 3.4 сумма строк 30 + 31 + 32 графа 11</t>
  </si>
  <si>
    <t>Раздел 3.4 строка 29 графа 12 &gt;= Раздел 3.4 сумма строк 30 + 31 + 32 графа 12</t>
  </si>
  <si>
    <t>Раздел 3.4 строка 41 графа 03 &gt;= Раздел 3.4 сумма строк 42 + 43 + 44 графа 03</t>
  </si>
  <si>
    <t>Раздел 3.2 строка 41 графа 10 &gt;= Раздел 3.2 сумма строк 42 + 43 + 44 графа 10</t>
  </si>
  <si>
    <t>Раздел 3.2 строка 41 графа 11 &gt;= Раздел 3.2 сумма строк 42 + 43 + 44 графа 11</t>
  </si>
  <si>
    <t>Раздел 3.2 строка 41 графа 12 &gt;= Раздел 3.2 сумма строк 42 + 43 + 44 графа 12</t>
  </si>
  <si>
    <t>Раздел 3.2 строка 41 графа 13 &gt;= Раздел 3.2 сумма строк 42 + 43 + 44 графа 13</t>
  </si>
  <si>
    <t>Раздел 3.2 строка 41 графа 14 &gt;= Раздел 3.2 сумма строк 42 + 43 + 44 графа 14</t>
  </si>
  <si>
    <t>Раздел 3.4 строка 41 графа 12 &gt;= Раздел 3.4 сумма строк 42 + 43 + 44 графа 12</t>
  </si>
  <si>
    <t>Раздел 3.4 строка 06 графа 03 &gt;= Раздел 3.4 строка 45 графа 03</t>
  </si>
  <si>
    <t>Раздел 3.4 строка 06 графа 04 &gt;= Раздел 3.4 строка 45 графа 04</t>
  </si>
  <si>
    <t>Раздел 3.4 строка 06 графа 05 &gt;= Раздел 3.4 строка 45 графа 05</t>
  </si>
  <si>
    <t>Раздел 3.4 строка 06 графа 06 &gt;= Раздел 3.4 строка 45 графа 06</t>
  </si>
  <si>
    <t>Раздел 3.4 строка 06 графа 07 &gt;= Раздел 3.4 строка 45 графа 07</t>
  </si>
  <si>
    <t>Раздел 3.4 строка 06 графа 08 &gt;= Раздел 3.4 строка 45 графа 08</t>
  </si>
  <si>
    <t>Раздел 3.4 строка 06 графа 09 &gt;= Раздел 3.4 строка 45 графа 09</t>
  </si>
  <si>
    <t>Раздел 3.4 строка 06 графа 10 &gt;= Раздел 3.4 строка 45 графа 10</t>
  </si>
  <si>
    <t>Раздел 3.4 строка 06 графа 11 &gt;= Раздел 3.4 строка 45 графа 11</t>
  </si>
  <si>
    <t>Раздел 3.4 строка 06 графа 12 &gt;= Раздел 3.4 строка 45 графа 12</t>
  </si>
  <si>
    <t>Раздел 3.4 строка 06 графа 03 &gt;= Раздел 3.4 строка 47 графа 03</t>
  </si>
  <si>
    <t>Раздел 3.4 строка 06 графа 04 &gt;= Раздел 3.4 строка 47 графа 04</t>
  </si>
  <si>
    <t>Раздел 3.4 строка 06 графа 05 &gt;= Раздел 3.4 строка 47 графа 05</t>
  </si>
  <si>
    <t>Раздел 3.1 строка 42 графа 04 &gt;= Раздел 3.1 строка 42 графа 05</t>
  </si>
  <si>
    <t>Раздел 3.1 строка 43 графа 04 &gt;= Раздел 3.1 строка 43 графа 05</t>
  </si>
  <si>
    <t>Раздел 3.1 строка 44 графа 04 &gt;= Раздел 3.1 строка 44 графа 05</t>
  </si>
  <si>
    <t>Раздел 2.6.4 строка 05 графа 03 &gt;= Раздел 2.6.4 строка 05 графа 08</t>
  </si>
  <si>
    <t>Раздел 2.6.4 строка 06 графа 03 &gt;= Раздел 2.6.4 строка 06 графа 08</t>
  </si>
  <si>
    <t>Раздел 2.6.4 строка 07 графа 03 &gt;= Раздел 2.6.4 строка 07 графа 08</t>
  </si>
  <si>
    <t>Раздел 2.6.4 строка 08 графа 03 &gt;= Раздел 2.6.4 строка 08 графа 08</t>
  </si>
  <si>
    <t>Раздел 2.6.4 строка 09 графа 03 &gt;= Раздел 2.6.4 строка 09 графа 08</t>
  </si>
  <si>
    <t>Раздел 2.6.4 строка 10 графа 03 &gt;= Раздел 2.6.4 строка 10 графа 08</t>
  </si>
  <si>
    <t>Раздел 2.6.4 строка 11 графа 03 &gt;= Раздел 2.6.4 строка 11 графа 08</t>
  </si>
  <si>
    <t>Раздел 2.6.4 строка 12 графа 03 &gt;= Раздел 2.6.4 строка 12 графа 08</t>
  </si>
  <si>
    <t>Раздел 2.6.4 строка 13 графа 03 &gt;= Раздел 2.6.4 строка 13 графа 08</t>
  </si>
  <si>
    <t>Раздел 2.6.4 строка 14 графа 03 &gt;= Раздел 2.6.4 строка 14 графа 08</t>
  </si>
  <si>
    <t>Раздел 2.6.4 строка 15 графа 03 &gt;= Раздел 2.6.4 строка 15 графа 08</t>
  </si>
  <si>
    <t>Раздел 2.6.4 строка 16 графа 03 &gt;= Раздел 2.6.4 строка 16 графа 08</t>
  </si>
  <si>
    <t>Раздел 2.6.4 строка 17 графа 03 &gt;= Раздел 2.6.4 строка 17 графа 08</t>
  </si>
  <si>
    <t>Раздел 2.6.4 строка 18 графа 03 &gt;= Раздел 2.6.4 строка 18 графа 08</t>
  </si>
  <si>
    <t>Раздел 2.6.4 строка 19 графа 03 &gt;= Раздел 2.6.4 строка 19 графа 08</t>
  </si>
  <si>
    <t>Раздел 2.6.4 строка 20 графа 03 &gt;= Раздел 2.6.4 строка 20 графа 08</t>
  </si>
  <si>
    <t>Раздел 3.1 строка 03 графа 04 &gt;= Раздел 3.1 строка 03 сумма граф 06 + 07</t>
  </si>
  <si>
    <t>Раздел 3.1 строка 04 графа 04 &gt;= Раздел 3.1 строка 04 сумма граф 06 + 07</t>
  </si>
  <si>
    <t>Раздел 3.1 строка 05 графа 04 &gt;= Раздел 3.1 строка 05 сумма граф 06 + 07</t>
  </si>
  <si>
    <t>Раздел 2.6.4 строка 03 графа 04 &gt;= Раздел 2.6.4 строка 03 графа 05</t>
  </si>
  <si>
    <t>Раздел 2.6.4 строка 04 графа 04 &gt;= Раздел 2.6.4 строка 04 графа 05</t>
  </si>
  <si>
    <t>Раздел 2.6.4 строка 05 графа 04 &gt;= Раздел 2.6.4 строка 05 графа 05</t>
  </si>
  <si>
    <t>Раздел 2.6.4 строка 06 графа 04 &gt;= Раздел 2.6.4 строка 06 графа 05</t>
  </si>
  <si>
    <t>Раздел 2.6.4 строка 07 графа 04 &gt;= Раздел 2.6.4 строка 07 графа 05</t>
  </si>
  <si>
    <t>Раздел 2.6.4 строка 08 графа 04 &gt;= Раздел 2.6.4 строка 08 графа 05</t>
  </si>
  <si>
    <t>Раздел 2.6.4 строка 09 графа 04 &gt;= Раздел 2.6.4 строка 09 графа 05</t>
  </si>
  <si>
    <t>Раздел 2.6.4 строка 10 графа 04 &gt;= Раздел 2.6.4 строка 10 графа 05</t>
  </si>
  <si>
    <t>Раздел 2.6.4 строка 11 графа 04 &gt;= Раздел 2.6.4 строка 11 графа 05</t>
  </si>
  <si>
    <t>Раздел 2.1.3.1 строка 10 графа 15 &gt;= Раздел 2.1.3.1 строка 11 графа 15</t>
  </si>
  <si>
    <t>Раздел 2.1.3.1 строка 10 графа 16 &gt;= Раздел 2.1.3.1 строка 11 графа 16</t>
  </si>
  <si>
    <t>Раздел 2.1.3.1 строка 10 графа 17 &gt;= Раздел 2.1.3.1 строка 11 графа 17</t>
  </si>
  <si>
    <t>Раздел 2.1.3.1 строка 10 графа 03 &gt;= Раздел 2.1.3.1 строка 12 графа 03</t>
  </si>
  <si>
    <t>Раздел 2.1.3.1 строка 10 графа 04 &gt;= Раздел 2.1.3.1 строка 12 графа 04</t>
  </si>
  <si>
    <t>Раздел 2.1.3.1 строка 10 графа 05 &gt;= Раздел 2.1.3.1 строка 12 графа 05</t>
  </si>
  <si>
    <t>Раздел 2.1.3.1 строка 10 графа 06 &gt;= Раздел 2.1.3.1 строка 12 графа 06</t>
  </si>
  <si>
    <t>Раздел 2.1.3.1 строка 10 графа 07 &gt;= Раздел 2.1.3.1 строка 12 графа 07</t>
  </si>
  <si>
    <t>Раздел 2.6.2 строка 03 графа 03 &gt;= Раздел 2.6.2 строка 03 графа 07</t>
  </si>
  <si>
    <t>Раздел 2.6.4 строка 21 графа 03 &gt;= Раздел 2.6.4 строка 21 графа 08</t>
  </si>
  <si>
    <t>Раздел 2.6.4 строка 22 графа 03 &gt;= Раздел 2.6.4 строка 22 графа 08</t>
  </si>
  <si>
    <t>Раздел 2.6.4 строка 01 графа 04 &gt;= Раздел 2.6.4 строка 01 графа 05</t>
  </si>
  <si>
    <t>Раздел 2.6.4 строка 02 графа 04 &gt;= Раздел 2.6.4 строка 02 графа 05</t>
  </si>
  <si>
    <t>Раздел 2.1.3.1 строка 10 графа 17 = Раздел 2.1.3.1 сумма строк 02 + 04 + 06 + 08 графа 17</t>
  </si>
  <si>
    <t>Раздел 2.1.3.1 строка 10 графа 10 &gt;= Раздел 2.1.3.1 строка 11 графа 10</t>
  </si>
  <si>
    <t>Раздел 2.1.3.1 строка 10 графа 11 &gt;= Раздел 2.1.3.1 строка 11 графа 11</t>
  </si>
  <si>
    <t>Раздел 2.1.3.1 строка 10 графа 12 &gt;= Раздел 2.1.3.1 строка 11 графа 12</t>
  </si>
  <si>
    <t>Раздел 2.1.3.1 строка 10 графа 13 &gt;= Раздел 2.1.3.1 строка 11 графа 13</t>
  </si>
  <si>
    <t>Раздел 2.1.3.1 строка 10 графа 14 &gt;= Раздел 2.1.3.1 строка 11 графа 14</t>
  </si>
  <si>
    <t>Раздел 2.1.3.1 строка 13 графа 09 &gt;= Раздел 2.1.3.1 строка 14 графа 09</t>
  </si>
  <si>
    <t>Раздел 2.1.3.1 строка 13 графа 10 &gt;= Раздел 2.1.3.1 строка 14 графа 10</t>
  </si>
  <si>
    <t>Раздел 2.1.3.1 строка 13 графа 07 &gt;= Раздел 2.1.3.1 строка 14 графа 07</t>
  </si>
  <si>
    <t>Раздел 2.1.3.1 строка 13 графа 08 &gt;= Раздел 2.1.3.1 строка 14 графа 08</t>
  </si>
  <si>
    <t>Раздел 2.1.3.1 строка 13 графа 13 &gt;= Раздел 2.1.3.1 строка 14 графа 13</t>
  </si>
  <si>
    <t>Раздел 2.1.3.1 строка 13 графа 14 &gt;= Раздел 2.1.3.1 строка 14 графа 14</t>
  </si>
  <si>
    <t>Раздел 2.1.3.1 строка 13 графа 15 &gt;= Раздел 2.1.3.1 строка 14 графа 15</t>
  </si>
  <si>
    <t>Раздел 2.1.3.1 строка 13 графа 16 &gt;= Раздел 2.1.3.1 строка 14 графа 16</t>
  </si>
  <si>
    <t>Раздел 2.1.3.1 строка 13 графа 17 &gt;= Раздел 2.1.3.1 строка 14 графа 17</t>
  </si>
  <si>
    <t>Раздел 2.1.3.1 строка 13 графа 03 &gt;= Раздел 2.1.3.1 строка 15 графа 03</t>
  </si>
  <si>
    <t>Раздел 2.1.3.1 строка 13 графа 04 &gt;= Раздел 2.1.3.1 строка 15 графа 04</t>
  </si>
  <si>
    <t>Раздел 2.1.3.1 строка 13 графа 05 &gt;= Раздел 2.1.3.1 строка 15 графа 05</t>
  </si>
  <si>
    <t>Раздел 2.1.3.1 строка 10 графа 04 &gt;= Раздел 2.1.3.1 строка 16 графа 04</t>
  </si>
  <si>
    <t>Раздел 2.1.3.1 строка 10 графа 05 &gt;= Раздел 2.1.3.1 строка 16 графа 05</t>
  </si>
  <si>
    <t>Раздел 2.1.3.1 строка 10 графа 06 &gt;= Раздел 2.1.3.1 строка 16 графа 06</t>
  </si>
  <si>
    <t>Раздел 2.1.3.1 строка 10 графа 07 &gt;= Раздел 2.1.3.1 строка 16 графа 07</t>
  </si>
  <si>
    <t>Раздел 2.1.3.1 строка 10 графа 08 &gt;= Раздел 2.1.3.1 строка 16 графа 08</t>
  </si>
  <si>
    <t>Раздел 2.1.3.1 строка 10 графа 09 &gt;= Раздел 2.1.3.1 строка 16 графа 09</t>
  </si>
  <si>
    <t>Раздел 2.1.3.1 строка 10 графа 10 &gt;= Раздел 2.1.3.1 строка 16 графа 10</t>
  </si>
  <si>
    <t>Раздел 2.1.3.1 строка 10 графа 11 &gt;= Раздел 2.1.3.1 строка 16 графа 11</t>
  </si>
  <si>
    <t>Раздел 2.1.3.1 строка 10 графа 12 &gt;= Раздел 2.1.3.1 строка 16 графа 12</t>
  </si>
  <si>
    <t>Раздел 2.1.3.1 строка 10 графа 13 &gt;= Раздел 2.1.3.1 строка 16 графа 13</t>
  </si>
  <si>
    <t>Раздел 2.1.3.1 строка 10 графа 14 &gt;= Раздел 2.1.3.1 строка 16 графа 14</t>
  </si>
  <si>
    <t>Раздел 2.1.3.1 строка 10 графа 15 &gt;= Раздел 2.1.3.1 строка 16 графа 15</t>
  </si>
  <si>
    <t>Раздел 2.1.3.1 строка 10 графа 16 &gt;= Раздел 2.1.3.1 строка 16 графа 16</t>
  </si>
  <si>
    <t>Раздел 2.1.3.1 строка 10 графа 17 &gt;= Раздел 2.1.3.1 строка 16 графа 17</t>
  </si>
  <si>
    <t>Раздел 2.1.3.1 строка 10 графа 03 &gt;= Раздел 2.1.3.1 строка 17 графа 03</t>
  </si>
  <si>
    <t>Раздел 2.1.3.1 строка 10 графа 04 &gt;= Раздел 2.1.3.1 строка 17 графа 04</t>
  </si>
  <si>
    <t>Раздел 2.1.3.1 строка 10 графа 05 &gt;= Раздел 2.1.3.1 строка 17 графа 05</t>
  </si>
  <si>
    <t>Раздел 2.1.3.1 строка 10 графа 06 &gt;= Раздел 2.1.3.1 строка 17 графа 06</t>
  </si>
  <si>
    <t>Раздел 2.1.3.1 строка 10 графа 07 &gt;= Раздел 2.1.3.1 строка 17 графа 07</t>
  </si>
  <si>
    <t>Раздел 2.1.3.1 строка 10 графа 08 &gt;= Раздел 2.1.3.1 строка 17 графа 08</t>
  </si>
  <si>
    <t>Раздел 2.1.3.1 строка 10 графа 09 &gt;= Раздел 2.1.3.1 строка 17 графа 09</t>
  </si>
  <si>
    <t>Раздел 2.1.3.1 строка 10 графа 10 &gt;= Раздел 2.1.3.1 строка 17 графа 10</t>
  </si>
  <si>
    <t>Раздел 2.1.3.1 строка 10 графа 11 &gt;= Раздел 2.1.3.1 строка 17 графа 11</t>
  </si>
  <si>
    <t>Раздел 2.1.3.1 строка 10 графа 12 &gt;= Раздел 2.1.3.1 строка 17 графа 12</t>
  </si>
  <si>
    <t>Раздел 2.1.3.1 строка 10 графа 13 &gt;= Раздел 2.1.3.1 строка 17 графа 13</t>
  </si>
  <si>
    <t>Раздел 2.1.3.1 строка 10 графа 14 &gt;= Раздел 2.1.3.1 строка 17 графа 14</t>
  </si>
  <si>
    <t>Раздел 2.1.3.1 строка 10 графа 15 &gt;= Раздел 2.1.3.1 строка 17 графа 15</t>
  </si>
  <si>
    <t>Раздел 2.1.3.1 строка 10 графа 16 &gt;= Раздел 2.1.3.1 строка 17 графа 16</t>
  </si>
  <si>
    <t>Раздел 2.6.1 строка 18 графа 12 &gt;= Раздел 2.6.1 строка 18 графа 16</t>
  </si>
  <si>
    <t>Раздел 2.6.1 строка 19 графа 12 &gt;= Раздел 2.6.1 строка 19 графа 16</t>
  </si>
  <si>
    <t>Раздел 2.6.1 строка 20 графа 12 &gt;= Раздел 2.6.1 строка 20 графа 16</t>
  </si>
  <si>
    <t>Раздел 2.6.1 строка 21 графа 12 &gt;= Раздел 2.6.1 строка 21 графа 16</t>
  </si>
  <si>
    <t>Раздел 2.6.1 строка 22 графа 12 &gt;= Раздел 2.6.1 строка 22 графа 16</t>
  </si>
  <si>
    <t>Раздел 2.5.3.2 строка 02 графа 03 = Раздел 2.5.3.2 строка 02 сумма граф с 04 по 17</t>
  </si>
  <si>
    <t>Раздел 2.5.3.2 строка 03 графа 03 = Раздел 2.5.3.2 строка 03 сумма граф с 04 по 17</t>
  </si>
  <si>
    <t>Раздел 2.5.3.2 строка 04 графа 03 = Раздел 2.5.3.2 строка 04 сумма граф с 04 по 17</t>
  </si>
  <si>
    <t>Раздел 2.5.3.2 строка 05 графа 03 = Раздел 2.5.3.2 строка 05 сумма граф с 04 по 17</t>
  </si>
  <si>
    <t>Раздел 2.5.3.2 строка 06 графа 03 = Раздел 2.5.3.2 строка 06 сумма граф с 04 по 17</t>
  </si>
  <si>
    <t>Раздел 2.6.3 строка 09 графа 11 = Раздел 2.6.3 сумма строк 10 + 11 + 12 графа 11</t>
  </si>
  <si>
    <t>Раздел 2.6.3 строка 10 графа 19 &gt;= Раздел 2.6.3 строка 10 графа 23</t>
  </si>
  <si>
    <t>Раздел 2.6.3 строка 11 графа 19 &gt;= Раздел 2.6.3 строка 11 графа 23</t>
  </si>
  <si>
    <t>Раздел 2.6.3 строка 12 графа 19 &gt;= Раздел 2.6.3 строка 12 графа 23</t>
  </si>
  <si>
    <t>Раздел 2.6.3 строка 13 графа 19 &gt;= Раздел 2.6.3 строка 13 графа 23</t>
  </si>
  <si>
    <t>Раздел 2.6.3 строка 14 графа 19 &gt;= Раздел 2.6.3 строка 14 графа 23</t>
  </si>
  <si>
    <t>Раздел 2.6.3 строка 15 графа 19 &gt;= Раздел 2.6.3 строка 15 графа 23</t>
  </si>
  <si>
    <t>Раздел 2.6.3 строка 16 графа 19 &gt;= Раздел 2.6.3 строка 16 графа 23</t>
  </si>
  <si>
    <t>Раздел 2.6.3 строка 17 графа 19 &gt;= Раздел 2.6.3 строка 17 графа 23</t>
  </si>
  <si>
    <t>Раздел 2.6.3 строка 18 графа 19 &gt;= Раздел 2.6.3 строка 18 графа 23</t>
  </si>
  <si>
    <t>Раздел 2.6.2 строка 11 графа 03 &gt;= Раздел 2.6.2 строка 11 графа 04</t>
  </si>
  <si>
    <t>Раздел 2.6.2 строка 12 графа 03 &gt;= Раздел 2.6.2 строка 12 графа 04</t>
  </si>
  <si>
    <t>Раздел 2.6.2 строка 13 графа 03 &gt;= Раздел 2.6.2 строка 13 графа 04</t>
  </si>
  <si>
    <t>Раздел 2.6.2 строка 14 графа 03 &gt;= Раздел 2.6.2 строка 14 графа 04</t>
  </si>
  <si>
    <t>Раздел 2.6.2 строка 15 графа 03 &gt;= Раздел 2.6.2 строка 15 графа 04</t>
  </si>
  <si>
    <t>Раздел 2.6.2 строка 16 графа 03 &gt;= Раздел 2.6.2 строка 16 графа 04</t>
  </si>
  <si>
    <t>Раздел 2.6.2 строка 17 графа 03 &gt;= Раздел 2.6.2 строка 17 графа 04</t>
  </si>
  <si>
    <t>Раздел 2.6.2 строка 18 графа 03 &gt;= Раздел 2.6.2 строка 18 графа 04</t>
  </si>
  <si>
    <t>Раздел 2.6.2 строка 19 графа 03 &gt;= Раздел 2.6.2 строка 19 графа 04</t>
  </si>
  <si>
    <t>Раздел 2.6.2 строка 20 графа 03 &gt;= Раздел 2.6.2 строка 20 графа 04</t>
  </si>
  <si>
    <t>Раздел 2.6.2 строка 21 графа 03 &gt;= Раздел 2.6.2 строка 21 графа 04</t>
  </si>
  <si>
    <t>Раздел 2.6.2 строка 22 графа 03 &gt;= Раздел 2.6.2 строка 22 графа 04</t>
  </si>
  <si>
    <t>Раздел 2.6.2 строка 01 графа 03 &gt;= Раздел 2.6.2 строка 01 графа 07</t>
  </si>
  <si>
    <t>Раздел 2.6.2 строка 02 графа 03 &gt;= Раздел 2.6.2 строка 02 графа 07</t>
  </si>
  <si>
    <t>Раздел 2.6.3 строка 13 графа 12 &gt;= Раздел 2.6.3 строка 13 графа 16</t>
  </si>
  <si>
    <t>Раздел 2.6.3 строка 14 графа 12 &gt;= Раздел 2.6.3 строка 14 графа 16</t>
  </si>
  <si>
    <t>Раздел 2.6.3 строка 15 графа 12 &gt;= Раздел 2.6.3 строка 15 графа 16</t>
  </si>
  <si>
    <t>Раздел 2.6.3 строка 16 графа 12 &gt;= Раздел 2.6.3 строка 16 графа 16</t>
  </si>
  <si>
    <t>Раздел 2.6.2 строка 10 графа 03 &gt;= Раздел 2.6.2 строка 10 графа 07</t>
  </si>
  <si>
    <t>Раздел 2.6.2 строка 11 графа 03 &gt;= Раздел 2.6.2 строка 11 графа 07</t>
  </si>
  <si>
    <t>Раздел 2.6.2 строка 12 графа 03 &gt;= Раздел 2.6.2 строка 12 графа 07</t>
  </si>
  <si>
    <t>Раздел 2.6.2 строка 13 графа 03 &gt;= Раздел 2.6.2 строка 13 графа 07</t>
  </si>
  <si>
    <t>Раздел 2.6.2 строка 14 графа 03 &gt;= Раздел 2.6.2 строка 14 графа 07</t>
  </si>
  <si>
    <t>Раздел 2.6.2 строка 15 графа 03 &gt;= Раздел 2.6.2 строка 15 графа 07</t>
  </si>
  <si>
    <t>Раздел 2.6.1 строка 01 графа 12 &gt;= Раздел 2.6.1 строка 01 графа 13</t>
  </si>
  <si>
    <t>Раздел 2.6.1 строка 02 графа 12 &gt;= Раздел 2.6.1 строка 02 графа 13</t>
  </si>
  <si>
    <t>Раздел 2.6.1 строка 03 графа 12 &gt;= Раздел 2.6.1 строка 03 графа 13</t>
  </si>
  <si>
    <t>Раздел 2.6.1 строка 04 графа 12 &gt;= Раздел 2.6.1 строка 04 графа 13</t>
  </si>
  <si>
    <t>Раздел 2.6.1 строка 05 графа 12 &gt;= Раздел 2.6.1 строка 05 графа 13</t>
  </si>
  <si>
    <t>Раздел 2.6.1 строка 06 графа 12 &gt;= Раздел 2.6.1 строка 06 графа 13</t>
  </si>
  <si>
    <t>Раздел 2.6.1 строка 07 графа 12 &gt;= Раздел 2.6.1 строка 07 графа 13</t>
  </si>
  <si>
    <t>Раздел 2.6.1 строка 08 графа 12 &gt;= Раздел 2.6.1 строка 08 графа 13</t>
  </si>
  <si>
    <t>Раздел 2.6.1 строка 09 графа 12 &gt;= Раздел 2.6.1 строка 09 графа 13</t>
  </si>
  <si>
    <t>Раздел 2.6.1 строка 10 графа 12 &gt;= Раздел 2.6.1 строка 10 графа 13</t>
  </si>
  <si>
    <t>Раздел 2.6.1 строка 11 графа 12 &gt;= Раздел 2.6.1 строка 11 графа 13</t>
  </si>
  <si>
    <t>Раздел 2.6.1 строка 12 графа 12 &gt;= Раздел 2.6.1 строка 12 графа 13</t>
  </si>
  <si>
    <t>Раздел 2.6.1 строка 13 графа 12 &gt;= Раздел 2.6.1 строка 13 графа 13</t>
  </si>
  <si>
    <t>Раздел 2.6.1 строка 14 графа 12 &gt;= Раздел 2.6.1 строка 14 графа 13</t>
  </si>
  <si>
    <t>Раздел 2.6.1 строка 15 графа 12 &gt;= Раздел 2.6.1 строка 15 графа 13</t>
  </si>
  <si>
    <t>Раздел 2.6.1 строка 16 графа 12 &gt;= Раздел 2.6.1 строка 16 графа 13</t>
  </si>
  <si>
    <t>Раздел 2.6.1 строка 17 графа 12 &gt;= Раздел 2.6.1 строка 17 графа 13</t>
  </si>
  <si>
    <t>Раздел 2.6.1 строка 18 графа 12 &gt;= Раздел 2.6.1 строка 18 графа 13</t>
  </si>
  <si>
    <t>Раздел 2.6.1 строка 19 графа 12 &gt;= Раздел 2.6.1 строка 19 графа 13</t>
  </si>
  <si>
    <t>Раздел 2.6.1 строка 20 графа 12 &gt;= Раздел 2.6.1 строка 20 графа 13</t>
  </si>
  <si>
    <t>Раздел 2.6.1 строка 21 графа 12 &gt;= Раздел 2.6.1 строка 21 графа 13</t>
  </si>
  <si>
    <t>Раздел 2.6.1 строка 22 графа 12 &gt;= Раздел 2.6.1 строка 22 графа 13</t>
  </si>
  <si>
    <t>Раздел 2.6.1 строка 01 графа 12 &gt;= Раздел 2.6.1 строка 01 графа 16</t>
  </si>
  <si>
    <t>Раздел 2.6.1 строка 02 графа 12 &gt;= Раздел 2.6.1 строка 02 графа 16</t>
  </si>
  <si>
    <t>Раздел 2.6.1 строка 03 графа 12 &gt;= Раздел 2.6.1 строка 03 графа 16</t>
  </si>
  <si>
    <t>Раздел 2.6.1 строка 04 графа 12 &gt;= Раздел 2.6.1 строка 04 графа 16</t>
  </si>
  <si>
    <t>Раздел 2.6.1 строка 05 графа 12 &gt;= Раздел 2.6.1 строка 05 графа 16</t>
  </si>
  <si>
    <t>Раздел 2.6.1 строка 06 графа 12 &gt;= Раздел 2.6.1 строка 06 графа 16</t>
  </si>
  <si>
    <t>Раздел 2.6.1 строка 07 графа 12 &gt;= Раздел 2.6.1 строка 07 графа 16</t>
  </si>
  <si>
    <t>Раздел 2.6.3 строка 05 графа 12 &gt;= Раздел 2.6.3 строка 05 графа 17</t>
  </si>
  <si>
    <t>Раздел 2.6.3 строка 06 графа 12 &gt;= Раздел 2.6.3 строка 06 графа 17</t>
  </si>
  <si>
    <t>Раздел 2.6.3 строка 07 графа 12 &gt;= Раздел 2.6.3 строка 07 графа 17</t>
  </si>
  <si>
    <t>Раздел 2.6.3 строка 08 графа 12 &gt;= Раздел 2.6.3 строка 08 графа 17</t>
  </si>
  <si>
    <t>Раздел 2.6.3 строка 09 графа 12 &gt;= Раздел 2.6.3 строка 09 графа 17</t>
  </si>
  <si>
    <t>Раздел 2.6.3 строка 10 графа 12 &gt;= Раздел 2.6.3 строка 10 графа 17</t>
  </si>
  <si>
    <t>Раздел 2.6.3 строка 11 графа 12 &gt;= Раздел 2.6.3 строка 11 графа 17</t>
  </si>
  <si>
    <t>Раздел 2.6.3 строка 12 графа 12 &gt;= Раздел 2.6.3 строка 12 графа 17</t>
  </si>
  <si>
    <t>Раздел 2.6.3 строка 13 графа 12 &gt;= Раздел 2.6.3 строка 13 графа 17</t>
  </si>
  <si>
    <t>Раздел 2.6.3 строка 14 графа 12 &gt;= Раздел 2.6.3 строка 14 графа 17</t>
  </si>
  <si>
    <t>Раздел 2.6.3 строка 15 графа 12 &gt;= Раздел 2.6.3 строка 15 графа 17</t>
  </si>
  <si>
    <t>Раздел 2.6.3 строка 16 графа 12 &gt;= Раздел 2.6.3 строка 16 графа 17</t>
  </si>
  <si>
    <t>Раздел 2.6.3 строка 17 графа 12 &gt;= Раздел 2.6.3 строка 17 графа 17</t>
  </si>
  <si>
    <t>Раздел 2.6.3 строка 18 графа 12 &gt;= Раздел 2.6.3 строка 18 графа 17</t>
  </si>
  <si>
    <t>Раздел 2.6.3 строка 19 графа 12 &gt;= Раздел 2.6.3 строка 19 графа 17</t>
  </si>
  <si>
    <t>Раздел 2.6.3 строка 20 графа 12 &gt;= Раздел 2.6.3 строка 20 графа 17</t>
  </si>
  <si>
    <t>Раздел 2.6.3 строка 21 графа 12 &gt;= Раздел 2.6.3 строка 21 графа 17</t>
  </si>
  <si>
    <t>Раздел 2.6.3 строка 22 графа 12 &gt;= Раздел 2.6.3 строка 22 графа 17</t>
  </si>
  <si>
    <t>Раздел 2.6.3 строка 01 графа 19 &gt;= Раздел 2.6.3 строка 01 графа 20</t>
  </si>
  <si>
    <t>Раздел 2.6.3 строка 02 графа 19 &gt;= Раздел 2.6.3 строка 02 графа 20</t>
  </si>
  <si>
    <t>Раздел 2.6.3 строка 03 графа 19 &gt;= Раздел 2.6.3 строка 03 графа 20</t>
  </si>
  <si>
    <t>Раздел 2.6.3 строка 04 графа 19 &gt;= Раздел 2.6.3 строка 04 графа 20</t>
  </si>
  <si>
    <t>Раздел 2.6.3 строка 05 графа 19 &gt;= Раздел 2.6.3 строка 05 графа 20</t>
  </si>
  <si>
    <t>Раздел 2.6.3 строка 06 графа 19 &gt;= Раздел 2.6.3 строка 06 графа 20</t>
  </si>
  <si>
    <t>Раздел 2.6.3 строка 07 графа 19 &gt;= Раздел 2.6.3 строка 07 графа 20</t>
  </si>
  <si>
    <t>Раздел 2.6.3 строка 08 графа 19 &gt;= Раздел 2.6.3 строка 08 графа 20</t>
  </si>
  <si>
    <t>Раздел 2.6.3 строка 09 графа 19 &gt;= Раздел 2.6.3 строка 09 графа 20</t>
  </si>
  <si>
    <t>Раздел 2.6.3 строка 10 графа 19 &gt;= Раздел 2.6.3 строка 10 графа 20</t>
  </si>
  <si>
    <t>Раздел 2.6.3 строка 11 графа 19 &gt;= Раздел 2.6.3 строка 11 графа 20</t>
  </si>
  <si>
    <t>Раздел 2.6.3 строка 12 графа 19 &gt;= Раздел 2.6.3 строка 12 графа 20</t>
  </si>
  <si>
    <t>Раздел 2.6.3 строка 13 графа 19 &gt;= Раздел 2.6.3 строка 13 графа 20</t>
  </si>
  <si>
    <t>Раздел 2.6.3 строка 14 графа 19 &gt;= Раздел 2.6.3 строка 14 графа 20</t>
  </si>
  <si>
    <t>Раздел 2.6.3 строка 15 графа 19 &gt;= Раздел 2.6.3 строка 15 графа 20</t>
  </si>
  <si>
    <t>Раздел 2.11.1 строка 01 графа 04 &gt;= Раздел 2.11.1 строка 11 графа 04</t>
  </si>
  <si>
    <t>Раздел 2.11.1 строка 01 графа 05 &gt;= Раздел 2.11.1 строка 11 графа 05</t>
  </si>
  <si>
    <t>Раздел 2.11.1 строка 01 графа 03 &gt;= Раздел 2.11.1 строка 12 графа 03</t>
  </si>
  <si>
    <t>Раздел 2.11.1 строка 01 графа 04 &gt;= Раздел 2.11.1 строка 12 графа 04</t>
  </si>
  <si>
    <t>Раздел 2.11.1 строка 01 графа 05 &gt;= Раздел 2.11.1 строка 12 графа 05</t>
  </si>
  <si>
    <t>Раздел 2.11.1 строка 01 графа 03 &gt;= Раздел 2.11.1 строка 13 графа 03</t>
  </si>
  <si>
    <t>Раздел 2.11.1 строка 01 графа 04 &gt;= Раздел 2.11.1 строка 13 графа 04</t>
  </si>
  <si>
    <t>Раздел 2.11.1 строка 01 графа 05 &gt;= Раздел 2.11.1 строка 13 графа 05</t>
  </si>
  <si>
    <t>Раздел 2.6.4 строка 01 графа 20 = Раздел 2.6.4 сумма строк 02 + 04 + 05 графа 20</t>
  </si>
  <si>
    <t>Раздел 2.6.4 строка 01 графа 21 = Раздел 2.6.4 сумма строк 02 + 04 + 05 графа 21</t>
  </si>
  <si>
    <t>Раздел 2.6.4 строка 01 графа 22 = Раздел 2.6.4 сумма строк 02 + 04 + 05 графа 22</t>
  </si>
  <si>
    <t>Раздел 2.6.4 строка 01 графа 23 = Раздел 2.6.4 сумма строк 02 + 04 + 05 графа 23</t>
  </si>
  <si>
    <t>Раздел 2.6.1 строка 08 графа 20 &gt;= Раздел 2.6.1 строка 08 графа 22</t>
  </si>
  <si>
    <t>Раздел 2.6.1 строка 09 графа 20 &gt;= Раздел 2.6.1 строка 09 графа 22</t>
  </si>
  <si>
    <t>Раздел 2.6.1 строка 10 графа 20 &gt;= Раздел 2.6.1 строка 10 графа 22</t>
  </si>
  <si>
    <t>Раздел 2.6.1 строка 11 графа 20 &gt;= Раздел 2.6.1 строка 11 графа 22</t>
  </si>
  <si>
    <t>Раздел 2.6.4 строка 01 графа 10 = Раздел 2.6.4 сумма строк 02 + 04 + 05 графа 10</t>
  </si>
  <si>
    <t>Раздел 2.2.3 строка 08 графа 03 = Раздел 2.2.3 строка 08 сумма граф с 04 по 16</t>
  </si>
  <si>
    <t>Раздел 2.2.3 строка 09 графа 03 = Раздел 2.2.3 строка 09 сумма граф с 04 по 16</t>
  </si>
  <si>
    <t>Раздел 2.6.1 строка 15 графа 20 &gt;= Раздел 2.6.1 строка 15 графа 22</t>
  </si>
  <si>
    <t>Раздел 2.6.1 строка 16 графа 20 &gt;= Раздел 2.6.1 строка 16 графа 22</t>
  </si>
  <si>
    <t>Раздел 2.6.1 строка 17 графа 20 &gt;= Раздел 2.6.1 строка 17 графа 22</t>
  </si>
  <si>
    <t>Раздел 2.6.1 строка 18 графа 20 &gt;= Раздел 2.6.1 строка 18 графа 22</t>
  </si>
  <si>
    <t>Раздел 2.6.1 строка 19 графа 20 &gt;= Раздел 2.6.1 строка 19 графа 22</t>
  </si>
  <si>
    <t>Раздел 2.6.1 строка 20 графа 20 &gt;= Раздел 2.6.1 строка 20 графа 22</t>
  </si>
  <si>
    <t>Раздел 2.11.1 строка 02 графа 04 &gt;= Раздел 2.11.1 строка 06 графа 04</t>
  </si>
  <si>
    <t>Раздел 2.11.1 строка 02 графа 05 &gt;= Раздел 2.11.1 строка 06 графа 05</t>
  </si>
  <si>
    <t>Раздел 2.11.1 строка 02 графа 03 &gt;= Раздел 2.11.1 строка 07 графа 03</t>
  </si>
  <si>
    <t>Раздел 2.6.3 строка 02 графа 20 &gt;= Раздел 2.6.3 строка 02 графа 21</t>
  </si>
  <si>
    <t>Раздел 2.6.3 строка 03 графа 20 &gt;= Раздел 2.6.3 строка 03 графа 21</t>
  </si>
  <si>
    <t>Раздел 2.6.3 строка 04 графа 20 &gt;= Раздел 2.6.3 строка 04 графа 21</t>
  </si>
  <si>
    <t>Раздел 2.6.3 строка 05 графа 20 &gt;= Раздел 2.6.3 строка 05 графа 21</t>
  </si>
  <si>
    <t>Раздел 2.6.3 строка 06 графа 20 &gt;= Раздел 2.6.3 строка 06 графа 21</t>
  </si>
  <si>
    <t>Раздел 2.6.3 строка 07 графа 20 &gt;= Раздел 2.6.3 строка 07 графа 21</t>
  </si>
  <si>
    <t>Раздел 2.6.3 строка 08 графа 20 &gt;= Раздел 2.6.3 строка 08 графа 21</t>
  </si>
  <si>
    <t>Раздел 2.6.3 строка 09 графа 20 &gt;= Раздел 2.6.3 строка 09 графа 21</t>
  </si>
  <si>
    <t>Раздел 2.6.3 строка 10 графа 20 &gt;= Раздел 2.6.3 строка 10 графа 21</t>
  </si>
  <si>
    <t>Раздел 2.6.3 строка 11 графа 20 &gt;= Раздел 2.6.3 строка 11 графа 21</t>
  </si>
  <si>
    <t>Раздел 2.6.3 строка 12 графа 20 &gt;= Раздел 2.6.3 строка 12 графа 21</t>
  </si>
  <si>
    <t>Раздел 2.6.3 строка 13 графа 20 &gt;= Раздел 2.6.3 строка 13 графа 21</t>
  </si>
  <si>
    <t>Раздел 2.6.3 строка 14 графа 20 &gt;= Раздел 2.6.3 строка 14 графа 21</t>
  </si>
  <si>
    <t>Раздел 2.6.3 строка 15 графа 20 &gt;= Раздел 2.6.3 строка 15 графа 21</t>
  </si>
  <si>
    <t>Раздел 2.6.3 строка 16 графа 20 &gt;= Раздел 2.6.3 строка 16 графа 21</t>
  </si>
  <si>
    <t>Раздел 2.6.3 строка 17 графа 20 &gt;= Раздел 2.6.3 строка 17 графа 21</t>
  </si>
  <si>
    <t>Раздел 2.6.3 строка 18 графа 20 &gt;= Раздел 2.6.3 строка 18 графа 21</t>
  </si>
  <si>
    <t>Раздел 2.6.3 строка 19 графа 20 &gt;= Раздел 2.6.3 строка 19 графа 21</t>
  </si>
  <si>
    <t>Раздел 2.6.3 строка 20 графа 20 &gt;= Раздел 2.6.3 строка 20 графа 21</t>
  </si>
  <si>
    <t>Раздел 2.6.3 строка 21 графа 20 &gt;= Раздел 2.6.3 строка 21 графа 21</t>
  </si>
  <si>
    <t>Раздел 2.6.3 строка 22 графа 20 &gt;= Раздел 2.6.3 строка 22 графа 21</t>
  </si>
  <si>
    <t>Раздел 2.6.3 строка 01 графа 20 &gt;= Раздел 2.6.3 строка 01 графа 22</t>
  </si>
  <si>
    <t>Раздел 2.6.3 строка 02 графа 20 &gt;= Раздел 2.6.3 строка 02 графа 22</t>
  </si>
  <si>
    <t>Раздел 2.6.3 строка 03 графа 20 &gt;= Раздел 2.6.3 строка 03 графа 22</t>
  </si>
  <si>
    <t>Раздел 2.6.3 строка 04 графа 20 &gt;= Раздел 2.6.3 строка 04 графа 22</t>
  </si>
  <si>
    <t>Раздел 2.8.1 строка 02 графа 07 &gt;= Раздел 2.8.1 строка 03 графа 07</t>
  </si>
  <si>
    <t>Раздел 2.8.1 строка 02 графа 08 &gt;= Раздел 2.8.1 строка 03 графа 08</t>
  </si>
  <si>
    <t>Раздел 2.8.1 строка 02 графа 09 &gt;= Раздел 2.8.1 строка 03 графа 09</t>
  </si>
  <si>
    <t>Раздел 2.8.1 строка 02 графа 10 &gt;= Раздел 2.8.1 строка 03 графа 10</t>
  </si>
  <si>
    <t>Раздел 2.8.1 строка 02 графа 11 &gt;= Раздел 2.8.1 строка 03 графа 11</t>
  </si>
  <si>
    <t>Раздел 2.8.1 строка 05 графа 04 &gt;= Раздел 2.8.1 строка 06 графа 04</t>
  </si>
  <si>
    <t>Раздел 2.8.1 строка 05 графа 05 &gt;= Раздел 2.8.1 строка 06 графа 05</t>
  </si>
  <si>
    <t>Раздел 2.8.1 строка 05 графа 06 &gt;= Раздел 2.8.1 строка 06 графа 06</t>
  </si>
  <si>
    <t>Раздел 2.8.1 строка 05 графа 07 &gt;= Раздел 2.8.1 строка 06 графа 07</t>
  </si>
  <si>
    <t>Раздел 2.8.1 строка 05 графа 08 &gt;= Раздел 2.8.1 строка 06 графа 08</t>
  </si>
  <si>
    <t>Раздел 2.8.1 строка 05 графа 09 &gt;= Раздел 2.8.1 строка 06 графа 09</t>
  </si>
  <si>
    <t>Раздел 2.8.1 строка 05 графа 10 &gt;= Раздел 2.8.1 строка 06 графа 10</t>
  </si>
  <si>
    <t>Раздел 2.8.1 строка 05 графа 11 &gt;= Раздел 2.8.1 строка 06 графа 11</t>
  </si>
  <si>
    <t>Раздел 2.8.1 строка 05 графа 04 &gt;= Раздел 2.8.1 строка 07 графа 04</t>
  </si>
  <si>
    <t>Раздел 2.8.1 строка 05 графа 05 &gt;= Раздел 2.8.1 строка 07 графа 05</t>
  </si>
  <si>
    <t>Раздел 2.8.1 строка 05 графа 06 &gt;= Раздел 2.8.1 строка 07 графа 06</t>
  </si>
  <si>
    <t>Раздел 2.6.3 строка 09 графа 04 = Раздел 2.6.3 сумма строк 10 + 11 + 12 графа 04</t>
  </si>
  <si>
    <t>Раздел 2.6.3 строка 09 графа 05 = Раздел 2.6.3 сумма строк 10 + 11 + 12 графа 05</t>
  </si>
  <si>
    <t>Раздел 2.6.3 строка 09 графа 06 = Раздел 2.6.3 сумма строк 10 + 11 + 12 графа 06</t>
  </si>
  <si>
    <t>Раздел 2.6.3 строка 09 графа 07 = Раздел 2.6.3 сумма строк 10 + 11 + 12 графа 07</t>
  </si>
  <si>
    <t>Раздел 2.6.3 строка 09 графа 08 = Раздел 2.6.3 сумма строк 10 + 11 + 12 графа 08</t>
  </si>
  <si>
    <t>Раздел 2.8.2 строка 01 графа 07 = Раздел 2.8.2 сумма строк 02 + 05 + 08 + 09 + 10 + 11 + 12 + 13 графа 07</t>
  </si>
  <si>
    <t>Раздел 2.8.2 строка 01 графа 08 = Раздел 2.8.2 сумма строк 02 + 05 + 08 + 09 + 10 + 11 + 12 + 13 графа 08</t>
  </si>
  <si>
    <t>Раздел 2.8.2 строка 01 графа 09 = Раздел 2.8.2 сумма строк 02 + 05 + 08 + 09 + 10 + 11 + 12 + 13 графа 09</t>
  </si>
  <si>
    <t>Раздел 2.8.2 строка 01 графа 10 = Раздел 2.8.2 сумма строк 02 + 05 + 08 + 09 + 10 + 11 + 12 + 13 графа 10</t>
  </si>
  <si>
    <t>Раздел 2.8.2 строка 01 графа 11 = Раздел 2.8.2 сумма строк 02 + 05 + 08 + 09 + 10 + 11 + 12 + 13 графа 11</t>
  </si>
  <si>
    <t>Раздел 2.8.2 строка 01 графа 03 = Раздел 2.8.2 строка 01 сумма граф 04 + 05 + 06 + 07 + 08 + 09 + 10</t>
  </si>
  <si>
    <t>Раздел 2.8.2 строка 02 графа 03 = Раздел 2.8.2 строка 02 сумма граф 04 + 05 + 06 + 07 + 08 + 09 + 10</t>
  </si>
  <si>
    <t>Раздел 2.8.2 строка 03 графа 03 = Раздел 2.8.2 строка 03 сумма граф 04 + 05 + 06 + 07 + 08 + 09 + 10</t>
  </si>
  <si>
    <t>Раздел 2.8.2 строка 04 графа 03 = Раздел 2.8.2 строка 04 сумма граф 04 + 05 + 06 + 07 + 08 + 09 + 10</t>
  </si>
  <si>
    <t>Раздел 2.8.2 строка 05 графа 03 = Раздел 2.8.2 строка 05 сумма граф 04 + 05 + 06 + 07 + 08 + 09 + 10</t>
  </si>
  <si>
    <t>Раздел 2.8.2 строка 06 графа 03 = Раздел 2.8.2 строка 06 сумма граф 04 + 05 + 06 + 07 + 08 + 09 + 10</t>
  </si>
  <si>
    <t>Раздел 2.8.2 строка 07 графа 03 = Раздел 2.8.2 строка 07 сумма граф 04 + 05 + 06 + 07 + 08 + 09 + 10</t>
  </si>
  <si>
    <t>Раздел 2.8.2 строка 08 графа 03 = Раздел 2.8.2 строка 08 сумма граф 04 + 05 + 06 + 07 + 08 + 09 + 10</t>
  </si>
  <si>
    <t>Раздел 2.8.2 строка 09 графа 03 = Раздел 2.8.2 строка 09 сумма граф 04 + 05 + 06 + 07 + 08 + 09 + 10</t>
  </si>
  <si>
    <t>Раздел 2.8.2 строка 10 графа 03 = Раздел 2.8.2 строка 10 сумма граф 04 + 05 + 06 + 07 + 08 + 09 + 10</t>
  </si>
  <si>
    <t>Раздел 2.8.2 строка 11 графа 03 = Раздел 2.8.2 строка 11 сумма граф 04 + 05 + 06 + 07 + 08 + 09 + 10</t>
  </si>
  <si>
    <t>Раздел 2.8.2 строка 12 графа 03 = Раздел 2.8.2 строка 12 сумма граф 04 + 05 + 06 + 07 + 08 + 09 + 10</t>
  </si>
  <si>
    <t>Раздел 2.8.2 строка 13 графа 03 = Раздел 2.8.2 строка 13 сумма граф 04 + 05 + 06 + 07 + 08 + 09 + 10</t>
  </si>
  <si>
    <t>Раздел 2.6.4 строка 01 графа 24 = Раздел 2.6.4 сумма строк 02 + 04 + 05 графа 24</t>
  </si>
  <si>
    <t>Раздел 2.6.4 строка 09 графа 03 = Раздел 2.6.4 сумма строк 10 + 11 + 12 графа 03</t>
  </si>
  <si>
    <t>Раздел 2.6.4 строка 09 графа 04 = Раздел 2.6.4 сумма строк 10 + 11 + 12 графа 04</t>
  </si>
  <si>
    <t>Раздел 2.6.4 строка 09 графа 05 = Раздел 2.6.4 сумма строк 10 + 11 + 12 графа 05</t>
  </si>
  <si>
    <t>Раздел 2.6.4 строка 09 графа 06 = Раздел 2.6.4 сумма строк 10 + 11 + 12 графа 06</t>
  </si>
  <si>
    <t>Раздел 2.6.4 строка 09 графа 07 = Раздел 2.6.4 сумма строк 10 + 11 + 12 графа 07</t>
  </si>
  <si>
    <t>Раздел 2.6.4 строка 09 графа 08 = Раздел 2.6.4 сумма строк 10 + 11 + 12 графа 08</t>
  </si>
  <si>
    <t>Раздел 2.6.4 строка 09 графа 09 = Раздел 2.6.4 сумма строк 10 + 11 + 12 графа 09</t>
  </si>
  <si>
    <t>Раздел 2.6.4 строка 09 графа 10 = Раздел 2.6.4 сумма строк 10 + 11 + 12 графа 10</t>
  </si>
  <si>
    <t>Раздел 2.6.4 строка 09 графа 11 = Раздел 2.6.4 сумма строк 10 + 11 + 12 графа 11</t>
  </si>
  <si>
    <t>Раздел 2.6.4 строка 09 графа 12 = Раздел 2.6.4 сумма строк 10 + 11 + 12 графа 12</t>
  </si>
  <si>
    <t>Раздел 2.6.4 строка 09 графа 13 = Раздел 2.6.4 сумма строк 10 + 11 + 12 графа 13</t>
  </si>
  <si>
    <t>Раздел 2.6.4 строка 09 графа 14 = Раздел 2.6.4 сумма строк 10 + 11 + 12 графа 14</t>
  </si>
  <si>
    <t>Раздел 2.6.4 строка 09 графа 15 = Раздел 2.6.4 сумма строк 10 + 11 + 12 графа 15</t>
  </si>
  <si>
    <t>Раздел 2.6.4 строка 09 графа 16 = Раздел 2.6.4 сумма строк 10 + 11 + 12 графа 16</t>
  </si>
  <si>
    <t>Раздел 2.6.4 строка 09 графа 17 = Раздел 2.6.4 сумма строк 10 + 11 + 12 графа 17</t>
  </si>
  <si>
    <t>Раздел 2.6.4 строка 09 графа 18 = Раздел 2.6.4 сумма строк 10 + 11 + 12 графа 18</t>
  </si>
  <si>
    <t>Раздел 2.6.4 строка 09 графа 19 = Раздел 2.6.4 сумма строк 10 + 11 + 12 графа 19</t>
  </si>
  <si>
    <t>Раздел 2.6.4 строка 09 графа 20 = Раздел 2.6.4 сумма строк 10 + 11 + 12 графа 20</t>
  </si>
  <si>
    <t>Раздел 2.6.4 строка 09 графа 21 = Раздел 2.6.4 сумма строк 10 + 11 + 12 графа 21</t>
  </si>
  <si>
    <t>Раздел 2.6.4 строка 09 графа 22 = Раздел 2.6.4 сумма строк 10 + 11 + 12 графа 22</t>
  </si>
  <si>
    <t>Раздел 2.6.4 строка 09 графа 23 = Раздел 2.6.4 сумма строк 10 + 11 + 12 графа 23</t>
  </si>
  <si>
    <t>Раздел 2.6.4 строка 09 графа 24 = Раздел 2.6.4 сумма строк 10 + 11 + 12 графа 24</t>
  </si>
  <si>
    <t>Раздел 2.8.2 строка 05 графа 04 &gt;= Раздел 2.8.2 строка 06 графа 04</t>
  </si>
  <si>
    <t>Раздел 2.8.2 строка 05 графа 05 &gt;= Раздел 2.8.2 строка 06 графа 05</t>
  </si>
  <si>
    <t>Раздел 2.8.2 строка 05 графа 06 &gt;= Раздел 2.8.2 строка 06 графа 06</t>
  </si>
  <si>
    <t>Раздел 2.6.3 сумма строк 16 + 21 графа 18 = Раздел 2.6.3 сумма строк 10 + 11 графа 18</t>
  </si>
  <si>
    <t>Раздел 2.6.3 сумма строк 16 + 21 графа 19 = Раздел 2.6.3 сумма строк 10 + 11 графа 19</t>
  </si>
  <si>
    <t>Раздел 2.6.3 сумма строк 16 + 21 графа 20 = Раздел 2.6.3 сумма строк 10 + 11 графа 20</t>
  </si>
  <si>
    <t>Раздел 2.6.3 сумма строк 16 + 21 графа 21 = Раздел 2.6.3 сумма строк 10 + 11 графа 21</t>
  </si>
  <si>
    <t>Раздел 2.6.3 сумма строк 16 + 21 графа 22 = Раздел 2.6.3 сумма строк 10 + 11 графа 22</t>
  </si>
  <si>
    <t>Раздел 2.6.3 сумма строк 16 + 21 графа 23 = Раздел 2.6.3 сумма строк 10 + 11 графа 23</t>
  </si>
  <si>
    <t>Раздел 2.6.3 сумма строк 16 + 21 графа 24 = Раздел 2.6.3 сумма строк 10 + 11 графа 24</t>
  </si>
  <si>
    <t>Раздел 2.6.3 строка 01 графа 03 = Раздел 2.6.3 строка 01 сумма граф 09 + 10 + 11</t>
  </si>
  <si>
    <t>Раздел 2.6.3 строка 02 графа 03 = Раздел 2.6.3 строка 02 сумма граф 09 + 10 + 11</t>
  </si>
  <si>
    <t>Раздел 2.6.3 строка 03 графа 03 = Раздел 2.6.3 строка 03 сумма граф 09 + 10 + 11</t>
  </si>
  <si>
    <t>Раздел 2.6.3 строка 04 графа 03 = Раздел 2.6.3 строка 04 сумма граф 09 + 10 + 11</t>
  </si>
  <si>
    <t>Раздел 2.6.3 строка 05 графа 03 = Раздел 2.6.3 строка 05 сумма граф 09 + 10 + 11</t>
  </si>
  <si>
    <t>Раздел 2.8.2 строка 05 графа 10 &gt;= Раздел 2.8.2 строка 07 графа 10</t>
  </si>
  <si>
    <t>Раздел 2.8.2 строка 05 графа 11 &gt;= Раздел 2.8.2 строка 07 графа 11</t>
  </si>
  <si>
    <t>Раздел 2.8.3 строка 01 графа 03 = Раздел 2.8.3 сумма строк 02 + 05 + 08 + 09 + 10 + 11 + 12 + 13 графа 03</t>
  </si>
  <si>
    <t>Раздел 2.8.3 строка 01 графа 04 = Раздел 2.8.3 сумма строк 02 + 05 + 08 + 09 + 10 + 11 + 12 + 13 графа 04</t>
  </si>
  <si>
    <t>Раздел 2.8.3 строка 01 графа 05 = Раздел 2.8.3 сумма строк 02 + 05 + 08 + 09 + 10 + 11 + 12 + 13 графа 05</t>
  </si>
  <si>
    <t>Раздел 2.8.3 строка 01 графа 06 = Раздел 2.8.3 сумма строк 02 + 05 + 08 + 09 + 10 + 11 + 12 + 13 графа 06</t>
  </si>
  <si>
    <t>Раздел 2.8.3 строка 01 графа 07 = Раздел 2.8.3 сумма строк 02 + 05 + 08 + 09 + 10 + 11 + 12 + 13 графа 07</t>
  </si>
  <si>
    <t>Раздел 2.8.3 строка 01 графа 08 = Раздел 2.8.3 сумма строк 02 + 05 + 08 + 09 + 10 + 11 + 12 + 13 графа 08</t>
  </si>
  <si>
    <t>Раздел 2.8.3 строка 01 графа 09 = Раздел 2.8.3 сумма строк 02 + 05 + 08 + 09 + 10 + 11 + 12 + 13 графа 09</t>
  </si>
  <si>
    <t>Раздел 2.8.3 строка 01 графа 10 = Раздел 2.8.3 сумма строк 02 + 05 + 08 + 09 + 10 + 11 + 12 + 13 графа 10</t>
  </si>
  <si>
    <t>Раздел 2.8.3 строка 01 графа 11 = Раздел 2.8.3 сумма строк 02 + 05 + 08 + 09 + 10 + 11 + 12 + 13 графа 11</t>
  </si>
  <si>
    <t>Раздел 2.6.1 строка 15 графа 18 = Раздел 2.6.1 строка 15 сумма граф 03 + 12</t>
  </si>
  <si>
    <t>Раздел 2.6.1 строка 16 графа 18 = Раздел 2.6.1 строка 16 сумма граф 03 + 12</t>
  </si>
  <si>
    <t>Раздел 2.6.1 строка 10 графа 18 = Раздел 2.6.1 строка 10 сумма граф 03 + 12</t>
  </si>
  <si>
    <t>Раздел 2.6.1 строка 11 графа 18 = Раздел 2.6.1 строка 11 сумма граф 03 + 12</t>
  </si>
  <si>
    <t>Раздел 2.6.1 строка 12 графа 18 = Раздел 2.6.1 строка 12 сумма граф 03 + 12</t>
  </si>
  <si>
    <t>Раздел 2.6.1 строка 13 графа 18 = Раздел 2.6.1 строка 13 сумма граф 03 + 12</t>
  </si>
  <si>
    <t>Раздел 2.6.1 строка 14 графа 18 = Раздел 2.6.1 строка 14 сумма граф 03 + 12</t>
  </si>
  <si>
    <t xml:space="preserve">Раздел 2.1.3.3 строка 16 графа 03 = Раздел 2.1.3.3 строка 16 сумма граф с 04 по 17 </t>
  </si>
  <si>
    <t xml:space="preserve">Раздел 2.1.3.3 строка 17 графа 03 = Раздел 2.1.3.3 строка 17 сумма граф с 04 по 17 </t>
  </si>
  <si>
    <t xml:space="preserve">Раздел 2.1.3.3 строка 18 графа 03 = Раздел 2.1.3.3 строка 18 сумма граф с 04 по 17 </t>
  </si>
  <si>
    <t xml:space="preserve">Раздел 2.1.3.3 строка 19 графа 03 = Раздел 2.1.3.3 строка 19 сумма граф с 04 по 17 </t>
  </si>
  <si>
    <t>Раздел 2.1.3.3 строка 18 графа 03 &gt;= Раздел 2.1.3.3 строка 19 графа 03</t>
  </si>
  <si>
    <t>Раздел 2.1.3.3 строка 18 графа 04 &gt;= Раздел 2.1.3.3 строка 19 графа 04</t>
  </si>
  <si>
    <t>Раздел 2.1.3.3 строка 18 графа 05 &gt;= Раздел 2.1.3.3 строка 19 графа 05</t>
  </si>
  <si>
    <t>Раздел 2.1.3.3 строка 18 графа 06 &gt;= Раздел 2.1.3.3 строка 19 графа 06</t>
  </si>
  <si>
    <t>Раздел 2.1.3.3 строка 18 графа 07 &gt;= Раздел 2.1.3.3 строка 19 графа 07</t>
  </si>
  <si>
    <t>Раздел 2.1.3.3 строка 18 графа 08 &gt;= Раздел 2.1.3.3 строка 19 графа 08</t>
  </si>
  <si>
    <t>Раздел 2.1.3.3 строка 18 графа 09 &gt;= Раздел 2.1.3.3 строка 19 графа 09</t>
  </si>
  <si>
    <t>Раздел 2.1.3.3 строка 18 графа 10 &gt;= Раздел 2.1.3.3 строка 19 графа 10</t>
  </si>
  <si>
    <t>Раздел 2.1.2.3 строка 23 графа 03 &gt;= Раздел 2.1.2.3 строка 23 графа 48</t>
  </si>
  <si>
    <t>Раздел 2.1.2.3 строка 24 графа 03 &gt;= Раздел 2.1.2.3 строка 24 графа 48</t>
  </si>
  <si>
    <t>дети-инвалиды (кроме учтенных
в гр. 15)</t>
  </si>
  <si>
    <t>Раздел 2.1.2.2 строка 19 графа 03 &gt;= Раздел 2.1.2.2 строка 19 графа 48</t>
  </si>
  <si>
    <t>Раздел 2.1.2.2 строка 20 графа 03 &gt;= Раздел 2.1.2.2 строка 20 графа 48</t>
  </si>
  <si>
    <t>Раздел 2.1.3.3 строка 18 графа 11 &gt;= Раздел 2.1.3.3 строка 19 графа 11</t>
  </si>
  <si>
    <t>Раздел 2.1.3.3 строка 18 графа 12 &gt;= Раздел 2.1.3.3 строка 19 графа 12</t>
  </si>
  <si>
    <t>Раздел 2.1.3.3 строка 18 графа 13 &gt;= Раздел 2.1.3.3 строка 19 графа 13</t>
  </si>
  <si>
    <t>Раздел 2.1.3.3 строка 18 графа 14 &gt;= Раздел 2.1.3.3 строка 19 графа 14</t>
  </si>
  <si>
    <t>Раздел 2.1.3.3 строка 18 графа 15 &gt;= Раздел 2.1.3.3 строка 19 графа 15</t>
  </si>
  <si>
    <t>Раздел 2.6.2 строка 02 графа 20 &gt;= Раздел 2.6.2 строка 02 графа 22</t>
  </si>
  <si>
    <t>Раздел 2.6.2 строка 03 графа 20 &gt;= Раздел 2.6.2 строка 03 графа 22</t>
  </si>
  <si>
    <t>Раздел 2.6.2 строка 04 графа 20 &gt;= Раздел 2.6.2 строка 04 графа 22</t>
  </si>
  <si>
    <t>Раздел 2.6.2 строка 05 графа 20 &gt;= Раздел 2.6.2 строка 05 графа 22</t>
  </si>
  <si>
    <t>Раздел 2.6.2 строка 06 графа 20 &gt;= Раздел 2.6.2 строка 06 графа 22</t>
  </si>
  <si>
    <t>Раздел 2.6.2 строка 07 графа 20 &gt;= Раздел 2.6.2 строка 07 графа 22</t>
  </si>
  <si>
    <t>Раздел 2.6.2 строка 08 графа 20 &gt;= Раздел 2.6.2 строка 08 графа 22</t>
  </si>
  <si>
    <t>Раздел 2.6.2 строка 09 графа 20 &gt;= Раздел 2.6.2 строка 09 графа 22</t>
  </si>
  <si>
    <t>Раздел 2.6.2 строка 10 графа 20 &gt;= Раздел 2.6.2 строка 10 графа 22</t>
  </si>
  <si>
    <t>Раздел 2.6.2 строка 11 графа 20 &gt;= Раздел 2.6.2 строка 11 графа 22</t>
  </si>
  <si>
    <t>Раздел 2.6.2 строка 12 графа 20 &gt;= Раздел 2.6.2 строка 12 графа 22</t>
  </si>
  <si>
    <t>Раздел 2.6.2 строка 13 графа 20 &gt;= Раздел 2.6.2 строка 13 графа 22</t>
  </si>
  <si>
    <t>Раздел 2.6.2 строка 14 графа 20 &gt;= Раздел 2.6.2 строка 14 графа 22</t>
  </si>
  <si>
    <t>Раздел 2.6.2 строка 15 графа 20 &gt;= Раздел 2.6.2 строка 15 графа 22</t>
  </si>
  <si>
    <t>Раздел 2.6.2 строка 16 графа 20 &gt;= Раздел 2.6.2 строка 16 графа 22</t>
  </si>
  <si>
    <t>Раздел 2.8.3 строка 05 графа 10 &gt;= Раздел 2.8.3 строка 07 графа 10</t>
  </si>
  <si>
    <t>Раздел 2.8.3 строка 05 графа 11 &gt;= Раздел 2.8.3 строка 07 графа 11</t>
  </si>
  <si>
    <t>Раздел 2.10.1 строка 01 графа 03 = Раздел 2.10.1 сумма строк 02 + 13 графа 03</t>
  </si>
  <si>
    <t>Раздел 3.2 строка 39 графа 10 = Раздел 3.2 строка 39 сумма граф 11 + 12 + 13 + 14 + 15 + 16</t>
  </si>
  <si>
    <t>Раздел 3.2 строка 01 графа 03 = Раздел 3.2 строка 01 сумма граф 10 + 17</t>
  </si>
  <si>
    <t>Раздел 3.2 строка 02 графа 03 = Раздел 3.2 строка 02 сумма граф 10 + 17</t>
  </si>
  <si>
    <t>Раздел 3.2 строка 03 графа 03 = Раздел 3.2 строка 03 сумма граф 10 + 17</t>
  </si>
  <si>
    <t>Раздел 3.2 строка 04 графа 03 = Раздел 3.2 строка 04 сумма граф 10 + 17</t>
  </si>
  <si>
    <t>Раздел 3.2 строка 05 графа 03 = Раздел 3.2 строка 05 сумма граф 10 + 17</t>
  </si>
  <si>
    <t>Раздел 3.2 строка 06 графа 03 = Раздел 3.2 строка 06 сумма граф 10 + 17</t>
  </si>
  <si>
    <t>Раздел 3.2 строка 07 графа 03 = Раздел 3.2 строка 07 сумма граф 10 + 17</t>
  </si>
  <si>
    <t>Раздел 3.2 строка 08 графа 03 = Раздел 3.2 строка 08 сумма граф 10 + 17</t>
  </si>
  <si>
    <t>Раздел 3.2 строка 09 графа 03 = Раздел 3.2 строка 09 сумма граф 10 + 17</t>
  </si>
  <si>
    <t>Раздел 3.5 строка 47 графа 03 = Раздел 3.5 строка 47 сумма граф 04 + 06 + 08 + 10 + 12 + 14 + 16 + 18 + 20 + 22</t>
  </si>
  <si>
    <t>Раздел 3.5 строка 48 графа 03 = Раздел 3.5 строка 48 сумма граф 04 + 06 + 08 + 10 + 12 + 14 + 16 + 18 + 20 + 22</t>
  </si>
  <si>
    <t>Раздел 3.5 строка 01 графа 04 &gt;= Раздел 3.5 строка 01 графа 05</t>
  </si>
  <si>
    <t>Раздел 3.5 строка 02 графа 04 &gt;= Раздел 3.5 строка 02 графа 05</t>
  </si>
  <si>
    <t>Раздел 3.5 строка 03 графа 04 &gt;= Раздел 3.5 строка 03 графа 05</t>
  </si>
  <si>
    <t>Раздел 3.5 строка 04 графа 04 &gt;= Раздел 3.5 строка 04 графа 05</t>
  </si>
  <si>
    <t>Раздел 3.2 строка 17 графа 03 = Раздел 3.2 строка 17 сумма граф 10 + 17</t>
  </si>
  <si>
    <t>Раздел 3.2 строка 18 графа 03 = Раздел 3.2 строка 18 сумма граф 10 + 17</t>
  </si>
  <si>
    <t>Раздел 3.2 строка 19 графа 03 = Раздел 3.2 строка 19 сумма граф 10 + 17</t>
  </si>
  <si>
    <t>Раздел 3.2 строка 20 графа 03 = Раздел 3.2 строка 20 сумма граф 10 + 17</t>
  </si>
  <si>
    <t>Раздел 3.2 строка 21 графа 03 = Раздел 3.2 строка 21 сумма граф 10 + 17</t>
  </si>
  <si>
    <t>Раздел 3.2 строка 22 графа 03 = Раздел 3.2 строка 22 сумма граф 10 + 17</t>
  </si>
  <si>
    <t>Раздел 3.2 строка 23 графа 03 = Раздел 3.2 строка 23 сумма граф 10 + 17</t>
  </si>
  <si>
    <t>Раздел 3.2 строка 24 графа 03 = Раздел 3.2 строка 24 сумма граф 10 + 17</t>
  </si>
  <si>
    <t>Раздел 3.2 строка 25 графа 03 = Раздел 3.2 строка 25 сумма граф 10 + 17</t>
  </si>
  <si>
    <t>Раздел 3.2 строка 26 графа 03 = Раздел 3.2 строка 26 сумма граф 10 + 17</t>
  </si>
  <si>
    <t>Раздел 3.2 строка 27 графа 03 = Раздел 3.2 строка 27 сумма граф 10 + 17</t>
  </si>
  <si>
    <t>Раздел 3.2 строка 28 графа 03 = Раздел 3.2 строка 28 сумма граф 10 + 17</t>
  </si>
  <si>
    <t>Раздел 2.6.3 строка 22 графа 03 = Раздел 2.6.3 строка 22 сумма граф 09 + 10 + 11</t>
  </si>
  <si>
    <t>Раздел 2.6.3 строка 01 графа 18 = Раздел 2.6.3 строка 01 сумма граф 03 + 12</t>
  </si>
  <si>
    <t>Раздел 2.6.3 строка 02 графа 18 = Раздел 2.6.3 строка 02 сумма граф 03 + 12</t>
  </si>
  <si>
    <t>Раздел 2.6.3 строка 03 графа 18 = Раздел 2.6.3 строка 03 сумма граф 03 + 12</t>
  </si>
  <si>
    <t>Раздел 2.6.3 строка 04 графа 18 = Раздел 2.6.3 строка 04 сумма граф 03 + 12</t>
  </si>
  <si>
    <t>Раздел 2.6.3 строка 05 графа 18 = Раздел 2.6.3 строка 05 сумма граф 03 + 12</t>
  </si>
  <si>
    <t>Раздел 2.6.3 строка 06 графа 18 = Раздел 2.6.3 строка 06 сумма граф 03 + 12</t>
  </si>
  <si>
    <t>Раздел 2.6.3 строка 07 графа 18 = Раздел 2.6.3 строка 07 сумма граф 03 + 12</t>
  </si>
  <si>
    <t>Раздел 2.6.1 строка 20 графа 18 = Раздел 2.6.1 строка 20 сумма граф 03 + 12</t>
  </si>
  <si>
    <t>Раздел 2.6.1 строка 21 графа 18 = Раздел 2.6.1 строка 21 сумма граф 03 + 12</t>
  </si>
  <si>
    <t>Раздел 2.6.1 строка 22 графа 18 = Раздел 2.6.1 строка 22 сумма граф 03 + 12</t>
  </si>
  <si>
    <t>Раздел 2.6.1 строка 01 графа 03 &gt;= Раздел 2.6.1 строка 01 графа 04</t>
  </si>
  <si>
    <t>Раздел 2.6.1 строка 02 графа 03 &gt;= Раздел 2.6.1 строка 02 графа 04</t>
  </si>
  <si>
    <t>Раздел 2.6.1 строка 03 графа 03 &gt;= Раздел 2.6.1 строка 03 графа 04</t>
  </si>
  <si>
    <t>Раздел 2.6.1 строка 04 графа 03 &gt;= Раздел 2.6.1 строка 04 графа 04</t>
  </si>
  <si>
    <t>Раздел 2.6.1 строка 05 графа 03 &gt;= Раздел 2.6.1 строка 05 графа 04</t>
  </si>
  <si>
    <t>Раздел 2.6.1 строка 06 графа 03 &gt;= Раздел 2.6.1 строка 06 графа 04</t>
  </si>
  <si>
    <t>Раздел 2.6.1 строка 07 графа 03 &gt;= Раздел 2.6.1 строка 07 графа 04</t>
  </si>
  <si>
    <t>Раздел 2.6.1 строка 08 графа 03 &gt;= Раздел 2.6.1 строка 08 графа 04</t>
  </si>
  <si>
    <t>Раздел 2.6.1 строка 09 графа 03 &gt;= Раздел 2.6.1 строка 09 графа 04</t>
  </si>
  <si>
    <t>Раздел 2.6.1 строка 10 графа 03 &gt;= Раздел 2.6.1 строка 10 графа 04</t>
  </si>
  <si>
    <t>Раздел 2.6.1 строка 11 графа 03 &gt;= Раздел 2.6.1 строка 11 графа 04</t>
  </si>
  <si>
    <t>Раздел 2.6.1 строка 12 графа 03 &gt;= Раздел 2.6.1 строка 12 графа 04</t>
  </si>
  <si>
    <t>Раздел 2.6.1 строка 18 графа 03 &gt;= Раздел 2.6.1 строка 18 графа 04</t>
  </si>
  <si>
    <t>Раздел 2.6.1 строка 19 графа 03 &gt;= Раздел 2.6.1 строка 19 графа 04</t>
  </si>
  <si>
    <t>Раздел 2.6.1 строка 20 графа 03 &gt;= Раздел 2.6.1 строка 20 графа 04</t>
  </si>
  <si>
    <t>Раздел 2.6.1 строка 21 графа 03 &gt;= Раздел 2.6.1 строка 21 графа 04</t>
  </si>
  <si>
    <t>Раздел 2.6.1 строка 22 графа 03 &gt;= Раздел 2.6.1 строка 22 графа 04</t>
  </si>
  <si>
    <t>Раздел 2.6.1 строка 01 графа 03 &gt;= Раздел 2.6.1 строка 01 графа 07</t>
  </si>
  <si>
    <t>Раздел 2.6.1 строка 02 графа 03 &gt;= Раздел 2.6.1 строка 02 графа 07</t>
  </si>
  <si>
    <t>Раздел 2.6.1 строка 03 графа 03 &gt;= Раздел 2.6.1 строка 03 графа 07</t>
  </si>
  <si>
    <t>Раздел 2.6.1 строка 04 графа 03 &gt;= Раздел 2.6.1 строка 04 графа 07</t>
  </si>
  <si>
    <t>Раздел 2.6.1 строка 05 графа 03 &gt;= Раздел 2.6.1 строка 05 графа 07</t>
  </si>
  <si>
    <t>Раздел 2.6.1 строка 06 графа 03 &gt;= Раздел 2.6.1 строка 06 графа 07</t>
  </si>
  <si>
    <t>Раздел 2.6.1 строка 07 графа 03 &gt;= Раздел 2.6.1 строка 07 графа 07</t>
  </si>
  <si>
    <t>Раздел 2.6.1 строка 08 графа 03 &gt;= Раздел 2.6.1 строка 08 графа 07</t>
  </si>
  <si>
    <t>Раздел 2.6.1 строка 09 графа 03 &gt;= Раздел 2.6.1 строка 09 графа 07</t>
  </si>
  <si>
    <t>Раздел 2.6.1 строка 10 графа 03 &gt;= Раздел 2.6.1 строка 10 графа 07</t>
  </si>
  <si>
    <t>Раздел 2.6.1 строка 11 графа 03 &gt;= Раздел 2.6.1 строка 11 графа 07</t>
  </si>
  <si>
    <t>Раздел 2.10.1 строка 02 графа 07 &gt;= Раздел 2.10.1 строка 15 графа 07</t>
  </si>
  <si>
    <t>Раздел 2.10.1 строка 02 графа 08 &gt;= Раздел 2.10.1 строка 15 графа 08</t>
  </si>
  <si>
    <t>Раздел 2.6.1 строка 12 графа 03 &gt;= Раздел 2.6.1 строка 12 графа 07</t>
  </si>
  <si>
    <t>Раздел 2.6.1 строка 13 графа 03 &gt;= Раздел 2.6.1 строка 13 графа 07</t>
  </si>
  <si>
    <t>Раздел 2.6.1 строка 14 графа 03 &gt;= Раздел 2.6.1 строка 14 графа 07</t>
  </si>
  <si>
    <t>Раздел 2.6.1 строка 15 графа 03 &gt;= Раздел 2.6.1 строка 15 графа 07</t>
  </si>
  <si>
    <t>Раздел 2.1.2.3 строка 04 графа 48 &gt;= Раздел 2.1.2.3 строка 04 графа 49</t>
  </si>
  <si>
    <t>Раздел 2.1.2.3 строка 05 графа 48 &gt;= Раздел 2.1.2.3 строка 05 графа 49</t>
  </si>
  <si>
    <t>Раздел 2.1.2.3 строка 06 графа 48 &gt;= Раздел 2.1.2.3 строка 06 графа 49</t>
  </si>
  <si>
    <t>Раздел 2.1.2.3 строка 07 графа 48 &gt;= Раздел 2.1.2.3 строка 07 графа 49</t>
  </si>
  <si>
    <t>Раздел 2.1.2.3 строка 08 графа 48 &gt;= Раздел 2.1.2.3 строка 08 графа 49</t>
  </si>
  <si>
    <t>Раздел 2.1.2.3 строка 09 графа 48 &gt;= Раздел 2.1.2.3 строка 09 графа 49</t>
  </si>
  <si>
    <t>Раздел 2.1.2.1 строка 26 графа 03 &gt;= Раздел 2.1.2.1 строка 26 графа 51</t>
  </si>
  <si>
    <t>Раздел 2.1.2.1 строка 27 графа 03 &gt;= Раздел 2.1.2.1 строка 27 графа 51</t>
  </si>
  <si>
    <t>Раздел 2.1.2.1 строка 28 графа 03 &gt;= Раздел 2.1.2.1 строка 28 графа 51</t>
  </si>
  <si>
    <t>Раздел 2.2.3 строка 02 графа 03 = Раздел 2.2.3 строка 02 сумма граф с 04 по 16</t>
  </si>
  <si>
    <t>Речной рабочий на эксплуатации и обслуживании несамоходных плавучих снарядов и других плавучих средств</t>
  </si>
  <si>
    <t>Слесарь по изготовлению деталей и узлов систем вентиляции, кондиционирования воздуха, пневмотранспорта и аспирации</t>
  </si>
  <si>
    <r>
      <rPr>
        <sz val="11"/>
        <rFont val="Times New Roman"/>
        <family val="1"/>
        <charset val="204"/>
      </rPr>
      <t>Слесарь по изготовлению узлов и деталей санитарно-технических систем</t>
    </r>
  </si>
  <si>
    <t>Раздел 2.1.2.1 строка 29 графа 03 &gt;= Раздел 2.1.2.1 строка 29 графа 51</t>
  </si>
  <si>
    <t>Раздел 2.1.2.1 строка 30 графа 03 &gt;= Раздел 2.1.2.1 строка 30 графа 51</t>
  </si>
  <si>
    <t>Раздел 2.1.2.1 строка 31 графа 03 &gt;= Раздел 2.1.2.1 строка 31 графа 51</t>
  </si>
  <si>
    <t>Раздел 2.1.2.1 строка 32 графа 03 &gt;= Раздел 2.1.2.1 строка 32 графа 51</t>
  </si>
  <si>
    <t>Раздел 2.1.2.1 строка 33 графа 03 &gt;= Раздел 2.1.2.1 строка 33 графа 51</t>
  </si>
  <si>
    <t>Раздел 2.1.2.1 строка 01 графа 03 &gt;= Раздел 2.1.2.1 строка 01 графа 52</t>
  </si>
  <si>
    <t>Раздел 2.6.2 строка 10 графа 04 &gt;= Раздел 2.6.2 строка 10 графа 06</t>
  </si>
  <si>
    <t>Раздел 2.6.2 строка 11 графа 04 &gt;= Раздел 2.6.2 строка 11 графа 06</t>
  </si>
  <si>
    <t>Раздел 2.6.2 строка 12 графа 04 &gt;= Раздел 2.6.2 строка 12 графа 06</t>
  </si>
  <si>
    <t>Раздел 2.6.2 строка 13 графа 04 &gt;= Раздел 2.6.2 строка 13 графа 06</t>
  </si>
  <si>
    <t>Раздел 2.6.2 строка 14 графа 04 &gt;= Раздел 2.6.2 строка 14 графа 06</t>
  </si>
  <si>
    <t>Раздел 2.6.2 строка 15 графа 04 &gt;= Раздел 2.6.2 строка 15 графа 06</t>
  </si>
  <si>
    <t>Раздел 2.6.2 строка 16 графа 04 &gt;= Раздел 2.6.2 строка 16 графа 06</t>
  </si>
  <si>
    <t>Раздел 2.6.2 строка 17 графа 04 &gt;= Раздел 2.6.2 строка 17 графа 06</t>
  </si>
  <si>
    <t>Раздел 2.6.2 строка 18 графа 04 &gt;= Раздел 2.6.2 строка 18 графа 06</t>
  </si>
  <si>
    <t>Раздел 2.6.2 строка 19 графа 04 &gt;= Раздел 2.6.2 строка 19 графа 06</t>
  </si>
  <si>
    <t>Раздел 2.6.2 строка 20 графа 04 &gt;= Раздел 2.6.2 строка 20 графа 06</t>
  </si>
  <si>
    <t>Раздел 2.6.2 строка 21 графа 04 &gt;= Раздел 2.6.2 строка 21 графа 06</t>
  </si>
  <si>
    <t>Раздел 2.6.2 строка 22 графа 04 &gt;= Раздел 2.6.2 строка 22 графа 06</t>
  </si>
  <si>
    <t>Раздел 2.6.2 строка 01 графа 12 &gt;= Раздел 2.6.2 строка 01 графа 13</t>
  </si>
  <si>
    <t>Раздел 2.6.2 строка 02 графа 12 &gt;= Раздел 2.6.2 строка 02 графа 13</t>
  </si>
  <si>
    <t>Раздел 2.6.2 строка 03 графа 12 &gt;= Раздел 2.6.2 строка 03 графа 13</t>
  </si>
  <si>
    <t>Раздел 2.6.2 строка 04 графа 12 &gt;= Раздел 2.6.2 строка 04 графа 13</t>
  </si>
  <si>
    <t>Раздел 2.6.2 строка 05 графа 12 &gt;= Раздел 2.6.2 строка 05 графа 13</t>
  </si>
  <si>
    <t>Раздел 2.6.2 строка 06 графа 12 &gt;= Раздел 2.6.2 строка 06 графа 13</t>
  </si>
  <si>
    <t>Раздел 2.6.2 строка 07 графа 12 &gt;= Раздел 2.6.2 строка 07 графа 13</t>
  </si>
  <si>
    <t>Раздел 2.6.2 строка 08 графа 12 &gt;= Раздел 2.6.2 строка 08 графа 13</t>
  </si>
  <si>
    <t>Раздел 2.6.2 строка 09 графа 12 &gt;= Раздел 2.6.2 строка 09 графа 13</t>
  </si>
  <si>
    <t>Раздел 2.6.2 строка 10 графа 12 &gt;= Раздел 2.6.2 строка 10 графа 13</t>
  </si>
  <si>
    <t>Раздел 2.6.2 строка 11 графа 12 &gt;= Раздел 2.6.2 строка 11 графа 13</t>
  </si>
  <si>
    <t>Раздел 2.6.2 строка 12 графа 12 &gt;= Раздел 2.6.2 строка 12 графа 13</t>
  </si>
  <si>
    <t>Раздел 2.6.2 строка 13 графа 12 &gt;= Раздел 2.6.2 строка 13 графа 13</t>
  </si>
  <si>
    <t>Раздел 2.6.2 строка 14 графа 12 &gt;= Раздел 2.6.2 строка 14 графа 13</t>
  </si>
  <si>
    <t>Раздел 2.6.2 строка 15 графа 12 &gt;= Раздел 2.6.2 строка 15 графа 13</t>
  </si>
  <si>
    <t>Раздел 2.6.2 строка 16 графа 12 &gt;= Раздел 2.6.2 строка 16 графа 13</t>
  </si>
  <si>
    <t>Раздел 2.6.2 строка 17 графа 12 &gt;= Раздел 2.6.2 строка 17 графа 13</t>
  </si>
  <si>
    <t>Раздел 2.6.2 строка 18 графа 12 &gt;= Раздел 2.6.2 строка 18 графа 13</t>
  </si>
  <si>
    <t>Раздел 2.6.2 строка 19 графа 12 &gt;= Раздел 2.6.2 строка 19 графа 13</t>
  </si>
  <si>
    <t>Раздел 2.6.2 строка 20 графа 12 &gt;= Раздел 2.6.2 строка 20 графа 13</t>
  </si>
  <si>
    <t>Раздел 2.6.2 строка 21 графа 12 &gt;= Раздел 2.6.2 строка 21 графа 13</t>
  </si>
  <si>
    <t>Раздел 2.6.2 строка 22 графа 12 &gt;= Раздел 2.6.2 строка 22 графа 13</t>
  </si>
  <si>
    <t>Раздел 2.1.2.1 строка 03 графа 48 &gt;= Раздел 2.1.2.1 строка 03 графа 49</t>
  </si>
  <si>
    <t>Раздел 2.1.2.1 строка 04 графа 48 &gt;= Раздел 2.1.2.1 строка 04 графа 49</t>
  </si>
  <si>
    <t>Раздел 2.1.2.1 строка 05 графа 48 &gt;= Раздел 2.1.2.1 строка 05 графа 49</t>
  </si>
  <si>
    <t>Раздел 2.1.2.1 строка 06 графа 48 &gt;= Раздел 2.1.2.1 строка 06 графа 49</t>
  </si>
  <si>
    <t>Раздел 2.1.2.1 строка 07 графа 48 &gt;= Раздел 2.1.2.1 строка 07 графа 49</t>
  </si>
  <si>
    <t>Раздел 2.1.2.1 строка 08 графа 48 &gt;= Раздел 2.1.2.1 строка 08 графа 49</t>
  </si>
  <si>
    <t>Раздел 2.1.3.3 строка 10 графа 15 = Раздел 2.1.3.3 сумма строк 02 + 04 + 06 + 08 графа 15</t>
  </si>
  <si>
    <t>Раздел 2.1.3.3 строка 10 графа 16 = Раздел 2.1.3.3 сумма строк 02 + 04 + 06 + 08 графа 16</t>
  </si>
  <si>
    <t>Раздел 2.1.3.3 строка 10 графа 17 = Раздел 2.1.3.3 сумма строк 02 + 04 + 06 + 08 графа 17</t>
  </si>
  <si>
    <t>Раздел 2.1.3.3 строка 10 графа 03 &gt;= Раздел 2.1.3.3 строка 11 графа 03</t>
  </si>
  <si>
    <t>Раздел 2.1.3.3 строка 10 графа 04 &gt;= Раздел 2.1.3.3 строка 11 графа 04</t>
  </si>
  <si>
    <t>Раздел 2.1.3.3 строка 10 графа 05 &gt;= Раздел 2.1.3.3 строка 11 графа 05</t>
  </si>
  <si>
    <t>Раздел 2.1.3.3 строка 10 графа 06 &gt;= Раздел 2.1.3.3 строка 11 графа 06</t>
  </si>
  <si>
    <t>Раздел 2.1.3.3 строка 10 графа 07 &gt;= Раздел 2.1.3.3 строка 11 графа 07</t>
  </si>
  <si>
    <t>Раздел 2.1.3.3 строка 10 графа 08 &gt;= Раздел 2.1.3.3 строка 11 графа 08</t>
  </si>
  <si>
    <t>Раздел 2.1.3.3 строка 10 графа 09 &gt;= Раздел 2.1.3.3 строка 11 графа 09</t>
  </si>
  <si>
    <t>Раздел 2.1.3.3 строка 10 графа 10 &gt;= Раздел 2.1.3.3 строка 11 графа 10</t>
  </si>
  <si>
    <t>Раздел 2.1.3.3 строка 10 графа 11 &gt;= Раздел 2.1.3.3 строка 11 графа 11</t>
  </si>
  <si>
    <t>Раздел 2.1.3.3 строка 10 графа 12 &gt;= Раздел 2.1.3.3 строка 11 графа 12</t>
  </si>
  <si>
    <t>Раздел 2.1.3.3 строка 10 графа 13 &gt;= Раздел 2.1.3.3 строка 11 графа 13</t>
  </si>
  <si>
    <t>Раздел 2.1.3.3 строка 10 графа 14 &gt;= Раздел 2.1.3.3 строка 11 графа 14</t>
  </si>
  <si>
    <t>Раздел 2.1.3.3 строка 10 графа 15 &gt;= Раздел 2.1.3.3 строка 11 графа 15</t>
  </si>
  <si>
    <t>Раздел 2.1.3.3 строка 10 графа 16 &gt;= Раздел 2.1.3.3 строка 11 графа 16</t>
  </si>
  <si>
    <t>Раздел 2.1.3.3 строка 10 графа 17 &gt;= Раздел 2.1.3.3 строка 11 графа 17</t>
  </si>
  <si>
    <t>Раздел 2.1.3.3 строка 10 графа 03 &gt;= Раздел 2.1.3.3 строка 12 графа 03</t>
  </si>
  <si>
    <t>Раздел 2.1.3.3 строка 10 графа 04 &gt;= Раздел 2.1.3.3 строка 12 графа 04</t>
  </si>
  <si>
    <t>Раздел 2.1.3.3 строка 10 графа 05 &gt;= Раздел 2.1.3.3 строка 12 графа 05</t>
  </si>
  <si>
    <t>Раздел 2.1.3.3 строка 10 графа 06 &gt;= Раздел 2.1.3.3 строка 12 графа 06</t>
  </si>
  <si>
    <t>Раздел 2.6.2 строка 05 графа 12 &gt;= Раздел 2.6.2 строка 05 графа 17</t>
  </si>
  <si>
    <t>Раздел 2.6.2 строка 06 графа 12 &gt;= Раздел 2.6.2 строка 06 графа 17</t>
  </si>
  <si>
    <t>Раздел 2.6.2 строка 07 графа 12 &gt;= Раздел 2.6.2 строка 07 графа 17</t>
  </si>
  <si>
    <t>Раздел 2.6.2 строка 08 графа 12 &gt;= Раздел 2.6.2 строка 08 графа 17</t>
  </si>
  <si>
    <t>Раздел 2.2.2 строка 14 графа 03 &gt;= Раздел 2.2.2 строка 14 графа 18</t>
  </si>
  <si>
    <t>Раздел 2.2.3 строка 02 графа 03 &gt;= Раздел 2.2.3 сумма строк 03 + 04 + 05 + 06 + 07 + 08 + 09 + 10 + 11 + 12 + 13 + 14 графа 03</t>
  </si>
  <si>
    <t>Раздел 2.2.3 строка 01 графа 03 = Раздел 2.2.3 строка 01 сумма граф с 04 по 16</t>
  </si>
  <si>
    <t>Раздел 2.6.2 строка 16 графа 04 &gt;= Раздел 2.6.2 строка 16 графа 05</t>
  </si>
  <si>
    <t>Раздел 2.6.2 строка 17 графа 04 &gt;= Раздел 2.6.2 строка 17 графа 05</t>
  </si>
  <si>
    <t>Раздел 2.6.2 строка 18 графа 04 &gt;= Раздел 2.6.2 строка 18 графа 05</t>
  </si>
  <si>
    <t>Раздел 2.6.2 строка 19 графа 04 &gt;= Раздел 2.6.2 строка 19 графа 05</t>
  </si>
  <si>
    <t>Раздел 2.6.2 строка 20 графа 04 &gt;= Раздел 2.6.2 строка 20 графа 05</t>
  </si>
  <si>
    <t>Раздел 2.6.2 строка 21 графа 04 &gt;= Раздел 2.6.2 строка 21 графа 05</t>
  </si>
  <si>
    <t>Раздел 2.6.2 строка 22 графа 04 &gt;= Раздел 2.6.2 строка 22 графа 05</t>
  </si>
  <si>
    <t>Раздел 2.6.2 строка 01 графа 04 &gt;= Раздел 2.6.2 строка 01 графа 06</t>
  </si>
  <si>
    <t>Раздел 2.6.2 строка 02 графа 04 &gt;= Раздел 2.6.2 строка 02 графа 06</t>
  </si>
  <si>
    <t>Раздел 2.6.2 строка 03 графа 04 &gt;= Раздел 2.6.2 строка 03 графа 06</t>
  </si>
  <si>
    <t>Раздел 2.6.2 строка 04 графа 04 &gt;= Раздел 2.6.2 строка 04 графа 06</t>
  </si>
  <si>
    <t>Раздел 2.6.2 строка 05 графа 04 &gt;= Раздел 2.6.2 строка 05 графа 06</t>
  </si>
  <si>
    <t>Раздел 2.5.1.1 строка 05 графа 14 = Раздел 2.5.1.1 сумма строк 06 + 07 + 08 графа 14</t>
  </si>
  <si>
    <t>Раздел 2.5.1.1 строка 05 графа 15 = Раздел 2.5.1.1 сумма строк 06 + 07 + 08 графа 15</t>
  </si>
  <si>
    <t>Раздел 2.5.1.1 строка 05 графа 16 = Раздел 2.5.1.1 сумма строк 06 + 07 + 08 графа 16</t>
  </si>
  <si>
    <t>Раздел 2.5.1.1 строка 01 графа 03 = Раздел 2.5.1.1 строка 01 сумма граф с 04 по 16</t>
  </si>
  <si>
    <t>Раздел 2.5.1.1 строка 02 графа 03 = Раздел 2.5.1.1 строка 02 сумма граф с 04 по 16</t>
  </si>
  <si>
    <t>Раздел 2.5.1.1 строка 03 графа 03 = Раздел 2.5.1.1 строка 03 сумма граф с 04 по 16</t>
  </si>
  <si>
    <t>Раздел 2.5.1.1 строка 04 графа 03 = Раздел 2.5.1.1 строка 04 сумма граф с 04 по 16</t>
  </si>
  <si>
    <t>Раздел 2.5.1.1 строка 05 графа 03 = Раздел 2.5.1.1 строка 05 сумма граф с 04 по 16</t>
  </si>
  <si>
    <t>Раздел 2.5.1.1 строка 06 графа 03 = Раздел 2.5.1.1 строка 06 сумма граф с 04 по 16</t>
  </si>
  <si>
    <t>Раздел 2.5.1.1 строка 07 графа 03 = Раздел 2.5.1.1 строка 07 сумма граф с 04 по 16</t>
  </si>
  <si>
    <t>Раздел 2.5.1.1 строка 08 графа 03 = Раздел 2.5.1.1 строка 08 сумма граф с 04 по 16</t>
  </si>
  <si>
    <t>Раздел 2.6.2 строка 01 графа 12 &gt;= Раздел 2.6.2 строка 01 графа 16</t>
  </si>
  <si>
    <t>Раздел 2.6.2 строка 02 графа 12 &gt;= Раздел 2.6.2 строка 02 графа 16</t>
  </si>
  <si>
    <t>Раздел 2.6.2 строка 03 графа 12 &gt;= Раздел 2.6.2 строка 03 графа 16</t>
  </si>
  <si>
    <t>Раздел 2.6.2 строка 04 графа 12 &gt;= Раздел 2.6.2 строка 04 графа 16</t>
  </si>
  <si>
    <t>Раздел 2.6.2 строка 05 графа 12 &gt;= Раздел 2.6.2 строка 05 графа 16</t>
  </si>
  <si>
    <t>Раздел 2.6.2 строка 01 графа 03 &gt;= Раздел 2.6.2 строка 01 графа 08</t>
  </si>
  <si>
    <t>Раздел 2.6.2 строка 02 графа 03 &gt;= Раздел 2.6.2 строка 02 графа 08</t>
  </si>
  <si>
    <t>Раздел 2.6.2 строка 03 графа 03 &gt;= Раздел 2.6.2 строка 03 графа 08</t>
  </si>
  <si>
    <t>Раздел 2.6.2 строка 04 графа 03 &gt;= Раздел 2.6.2 строка 04 графа 08</t>
  </si>
  <si>
    <t>Раздел 2.6.2 строка 05 графа 03 &gt;= Раздел 2.6.2 строка 05 графа 08</t>
  </si>
  <si>
    <t>Раздел 2.6.2 строка 06 графа 03 &gt;= Раздел 2.6.2 строка 06 графа 08</t>
  </si>
  <si>
    <t>Раздел 2.6.2 строка 07 графа 03 &gt;= Раздел 2.6.2 строка 07 графа 08</t>
  </si>
  <si>
    <t>Раздел 2.6.2 строка 08 графа 03 &gt;= Раздел 2.6.2 строка 08 графа 08</t>
  </si>
  <si>
    <t>Раздел 2.6.2 строка 09 графа 03 &gt;= Раздел 2.6.2 строка 09 графа 08</t>
  </si>
  <si>
    <t>Раздел 2.6.2 строка 10 графа 03 &gt;= Раздел 2.6.2 строка 10 графа 08</t>
  </si>
  <si>
    <t>Раздел 2.6.2 строка 11 графа 03 &gt;= Раздел 2.6.2 строка 11 графа 08</t>
  </si>
  <si>
    <t>Раздел 2.6.2 строка 12 графа 03 &gt;= Раздел 2.6.2 строка 12 графа 08</t>
  </si>
  <si>
    <t>Раздел 2.6.2 строка 13 графа 03 &gt;= Раздел 2.6.2 строка 13 графа 08</t>
  </si>
  <si>
    <t>Раздел 2.6.2 строка 14 графа 03 &gt;= Раздел 2.6.2 строка 14 графа 08</t>
  </si>
  <si>
    <t>Раздел 2.6.2 строка 15 графа 03 &gt;= Раздел 2.6.2 строка 15 графа 08</t>
  </si>
  <si>
    <t>Раздел 2.6.2 строка 16 графа 03 &gt;= Раздел 2.6.2 строка 16 графа 08</t>
  </si>
  <si>
    <t>Раздел 2.6.2 строка 17 графа 03 &gt;= Раздел 2.6.2 строка 17 графа 08</t>
  </si>
  <si>
    <t>Раздел 2.6.2 строка 18 графа 03 &gt;= Раздел 2.6.2 строка 18 графа 08</t>
  </si>
  <si>
    <t>Раздел 2.6.2 строка 19 графа 03 &gt;= Раздел 2.6.2 строка 19 графа 08</t>
  </si>
  <si>
    <t>Раздел 2.6.2 строка 20 графа 03 &gt;= Раздел 2.6.2 строка 20 графа 08</t>
  </si>
  <si>
    <t>Раздел 2.6.2 строка 21 графа 03 &gt;= Раздел 2.6.2 строка 21 графа 08</t>
  </si>
  <si>
    <t>Раздел 2.6.2 строка 22 графа 03 &gt;= Раздел 2.6.2 строка 22 графа 08</t>
  </si>
  <si>
    <t>Раздел 2.6.2 строка 01 графа 04 &gt;= Раздел 2.6.2 строка 01 графа 05</t>
  </si>
  <si>
    <t>Раздел 2.6.2 строка 02 графа 04 &gt;= Раздел 2.6.2 строка 02 графа 05</t>
  </si>
  <si>
    <t>Раздел 2.6.2 строка 03 графа 04 &gt;= Раздел 2.6.2 строка 03 графа 05</t>
  </si>
  <si>
    <t>Раздел 2.6.2 строка 04 графа 04 &gt;= Раздел 2.6.2 строка 04 графа 05</t>
  </si>
  <si>
    <t>Раздел 2.6.2 строка 05 графа 04 &gt;= Раздел 2.6.2 строка 05 графа 05</t>
  </si>
  <si>
    <t>Раздел 2.6.2 строка 06 графа 04 &gt;= Раздел 2.6.2 строка 06 графа 05</t>
  </si>
  <si>
    <t>Раздел 2.6.2 строка 07 графа 04 &gt;= Раздел 2.6.2 строка 07 графа 05</t>
  </si>
  <si>
    <t>Раздел 2.6.2 строка 08 графа 04 &gt;= Раздел 2.6.2 строка 08 графа 05</t>
  </si>
  <si>
    <t>Раздел 2.6.2 строка 09 графа 04 &gt;= Раздел 2.6.2 строка 09 графа 05</t>
  </si>
  <si>
    <t>Раздел 2.6.2 строка 10 графа 04 &gt;= Раздел 2.6.2 строка 10 графа 05</t>
  </si>
  <si>
    <t>Раздел 2.6.2 строка 11 графа 04 &gt;= Раздел 2.6.2 строка 11 графа 05</t>
  </si>
  <si>
    <t>Раздел 2.6.2 строка 12 графа 04 &gt;= Раздел 2.6.2 строка 12 графа 05</t>
  </si>
  <si>
    <t>Раздел 2.8.1 строка 05 графа 03 = Раздел 2.8.1 строка 05 сумма граф 04 + 05 + 06 + 07 + 08 + 09 + 10</t>
  </si>
  <si>
    <t>Раздел 2.8.1 строка 06 графа 03 = Раздел 2.8.1 строка 06 сумма граф 04 + 05 + 06 + 07 + 08 + 09 + 10</t>
  </si>
  <si>
    <t>Раздел 2.8.1 строка 07 графа 03 = Раздел 2.8.1 строка 07 сумма граф 04 + 05 + 06 + 07 + 08 + 09 + 10</t>
  </si>
  <si>
    <t>Раздел 2.8.1 строка 08 графа 03 = Раздел 2.8.1 строка 08 сумма граф 04 + 05 + 06 + 07 + 08 + 09 + 10</t>
  </si>
  <si>
    <t>Раздел 2.8.1 строка 09 графа 03 = Раздел 2.8.1 строка 09 сумма граф 04 + 05 + 06 + 07 + 08 + 09 + 10</t>
  </si>
  <si>
    <t>Раздел 2.8.1 строка 10 графа 03 = Раздел 2.8.1 строка 10 сумма граф 04 + 05 + 06 + 07 + 08 + 09 + 10</t>
  </si>
  <si>
    <t>Раздел 2.6.2 строка 17 графа 20 &gt;= Раздел 2.6.2 строка 17 графа 21</t>
  </si>
  <si>
    <t>Раздел 2.6.2 строка 18 графа 20 &gt;= Раздел 2.6.2 строка 18 графа 21</t>
  </si>
  <si>
    <t>Раздел 2.6.2 строка 19 графа 20 &gt;= Раздел 2.6.2 строка 19 графа 21</t>
  </si>
  <si>
    <t>Раздел 2.6.2 строка 20 графа 20 &gt;= Раздел 2.6.2 строка 20 графа 21</t>
  </si>
  <si>
    <t>Раздел 2.6.2 строка 21 графа 20 &gt;= Раздел 2.6.2 строка 21 графа 21</t>
  </si>
  <si>
    <t>Раздел 2.6.2 строка 22 графа 20 &gt;= Раздел 2.6.2 строка 22 графа 21</t>
  </si>
  <si>
    <t>Раздел 2.6.2 строка 01 графа 20 &gt;= Раздел 2.6.2 строка 01 графа 22</t>
  </si>
  <si>
    <t>Раздел 2.6.2 строка 21 графа 19 &gt;= Раздел 2.6.2 строка 21 графа 24</t>
  </si>
  <si>
    <t>Раздел 2.6.2 строка 22 графа 19 &gt;= Раздел 2.6.2 строка 22 графа 24</t>
  </si>
  <si>
    <t>Раздел 2.6.2 строка 01 графа 20 &gt;= Раздел 2.6.2 строка 01 графа 21</t>
  </si>
  <si>
    <t>Раздел 2.6.2 строка 02 графа 20 &gt;= Раздел 2.6.2 строка 02 графа 21</t>
  </si>
  <si>
    <t>Раздел 2.2.1 строка 06 графа 03 &gt;= Раздел 2.2.1 строка 06 графа 17</t>
  </si>
  <si>
    <t>Раздел 2.6.4 строка 18 графа 18 = Раздел 2.6.4 строка 18 сумма граф 03 + 12</t>
  </si>
  <si>
    <t>Раздел 2.6.4 строка 19 графа 18 = Раздел 2.6.4 строка 19 сумма граф 03 + 12</t>
  </si>
  <si>
    <t>Раздел 2.6.4 строка 20 графа 18 = Раздел 2.6.4 строка 20 сумма граф 03 + 12</t>
  </si>
  <si>
    <t>Раздел 2.6.4 строка 21 графа 18 = Раздел 2.6.4 строка 21 сумма граф 03 + 12</t>
  </si>
  <si>
    <t>Раздел 2.6.4 сумма строк 16 + 21 графа 18 = Раздел 2.6.4 сумма строк 10 + 11 графа 18</t>
  </si>
  <si>
    <t>Раздел 2.6.4 сумма строк 16 + 21 графа 19 = Раздел 2.6.4 сумма строк 10 + 11 графа 19</t>
  </si>
  <si>
    <t>Раздел 2.6.4 сумма строк 16 + 21 графа 20 = Раздел 2.6.4 сумма строк 10 + 11 графа 20</t>
  </si>
  <si>
    <t>Раздел 2.6.4 сумма строк 16 + 21 графа 21 = Раздел 2.6.4 сумма строк 10 + 11 графа 21</t>
  </si>
  <si>
    <t>Раздел 2.6.4 сумма строк 16 + 21 графа 22 = Раздел 2.6.4 сумма строк 10 + 11 графа 22</t>
  </si>
  <si>
    <t>Раздел 2.6.4 сумма строк 16 + 21 графа 23 = Раздел 2.6.4 сумма строк 10 + 11 графа 23</t>
  </si>
  <si>
    <t>Раздел 2.6.4 сумма строк 16 + 21 графа 24 = Раздел 2.6.4 сумма строк 10 + 11 графа 24</t>
  </si>
  <si>
    <t>Раздел 2.6.4 строка 01 графа 03 = Раздел 2.6.4 строка 01 сумма граф 09 + 10 + 11</t>
  </si>
  <si>
    <t>Раздел 2.6.4 строка 02 графа 03 = Раздел 2.6.4 строка 02 сумма граф 09 + 10 + 11</t>
  </si>
  <si>
    <t>Раздел 2.6.4 строка 03 графа 03 = Раздел 2.6.4 строка 03 сумма граф 09 + 10 + 11</t>
  </si>
  <si>
    <t>Раздел 2.6.4 строка 04 графа 03 = Раздел 2.6.4 строка 04 сумма граф 09 + 10 + 11</t>
  </si>
  <si>
    <t>Раздел 2.6.4 строка 05 графа 03 = Раздел 2.6.4 строка 05 сумма граф 09 + 10 + 11</t>
  </si>
  <si>
    <t>Раздел 2.6.4 строка 06 графа 03 = Раздел 2.6.4 строка 06 сумма граф 09 + 10 + 11</t>
  </si>
  <si>
    <t>Раздел 2.6.4 строка 07 графа 03 = Раздел 2.6.4 строка 07 сумма граф 09 + 10 + 11</t>
  </si>
  <si>
    <t>Раздел 2.6.4 строка 08 графа 03 = Раздел 2.6.4 строка 08 сумма граф 09 + 10 + 11</t>
  </si>
  <si>
    <t>Раздел 2.6.2 строка 03 графа 19 &gt;= Раздел 2.6.2 строка 03 графа 23</t>
  </si>
  <si>
    <t>Раздел 2.6.2 строка 04 графа 19 &gt;= Раздел 2.6.2 строка 04 графа 23</t>
  </si>
  <si>
    <t>Раздел 2.6.2 строка 05 графа 19 &gt;= Раздел 2.6.2 строка 05 графа 23</t>
  </si>
  <si>
    <t>Раздел 2.6.2 строка 06 графа 19 &gt;= Раздел 2.6.2 строка 06 графа 23</t>
  </si>
  <si>
    <t>Раздел 2.6.2 строка 07 графа 19 &gt;= Раздел 2.6.2 строка 07 графа 23</t>
  </si>
  <si>
    <t>Раздел 2.6.2 строка 08 графа 19 &gt;= Раздел 2.6.2 строка 08 графа 23</t>
  </si>
  <si>
    <t>Раздел 2.6.2 строка 09 графа 19 &gt;= Раздел 2.6.2 строка 09 графа 23</t>
  </si>
  <si>
    <t>Раздел 2.6.2 строка 10 графа 19 &gt;= Раздел 2.6.2 строка 10 графа 23</t>
  </si>
  <si>
    <t>Раздел 2.6.2 строка 11 графа 19 &gt;= Раздел 2.6.2 строка 11 графа 23</t>
  </si>
  <si>
    <t>Раздел 2.6.2 строка 12 графа 19 &gt;= Раздел 2.6.2 строка 12 графа 23</t>
  </si>
  <si>
    <t>Раздел 2.6.2 строка 13 графа 19 &gt;= Раздел 2.6.2 строка 13 графа 23</t>
  </si>
  <si>
    <t>Раздел 2.6.2 строка 14 графа 19 &gt;= Раздел 2.6.2 строка 14 графа 23</t>
  </si>
  <si>
    <t>Раздел 2.6.2 строка 15 графа 19 &gt;= Раздел 2.6.2 строка 15 графа 23</t>
  </si>
  <si>
    <t>Раздел 2.6.2 строка 16 графа 19 &gt;= Раздел 2.6.2 строка 16 графа 23</t>
  </si>
  <si>
    <t>Раздел 2.6.2 строка 17 графа 19 &gt;= Раздел 2.6.2 строка 17 графа 23</t>
  </si>
  <si>
    <t>Раздел 2.6.2 строка 18 графа 19 &gt;= Раздел 2.6.2 строка 18 графа 23</t>
  </si>
  <si>
    <t>Раздел 2.6.2 строка 19 графа 19 &gt;= Раздел 2.6.2 строка 19 графа 23</t>
  </si>
  <si>
    <t>Раздел 2.6.2 строка 20 графа 19 &gt;= Раздел 2.6.2 строка 20 графа 23</t>
  </si>
  <si>
    <t>Раздел 2.6.2 строка 21 графа 19 &gt;= Раздел 2.6.2 строка 21 графа 23</t>
  </si>
  <si>
    <t>Раздел 2.6.2 строка 22 графа 19 &gt;= Раздел 2.6.2 строка 22 графа 23</t>
  </si>
  <si>
    <t>Раздел 2.6.2 строка 01 графа 19 &gt;= Раздел 2.6.2 строка 01 графа 24</t>
  </si>
  <si>
    <t>Раздел 2.6.2 строка 02 графа 19 &gt;= Раздел 2.6.2 строка 02 графа 24</t>
  </si>
  <si>
    <t>Раздел 2.6.2 строка 03 графа 19 &gt;= Раздел 2.6.2 строка 03 графа 24</t>
  </si>
  <si>
    <t>Раздел 2.6.2 строка 04 графа 19 &gt;= Раздел 2.6.2 строка 04 графа 24</t>
  </si>
  <si>
    <t>Раздел 2.6.2 строка 05 графа 19 &gt;= Раздел 2.6.2 строка 05 графа 24</t>
  </si>
  <si>
    <t>Раздел 2.6.2 строка 06 графа 19 &gt;= Раздел 2.6.2 строка 06 графа 24</t>
  </si>
  <si>
    <t>Раздел 2.6.2 строка 01 графа 24 = Раздел 2.6.2 сумма строк 02 + 04 + 05 графа 24</t>
  </si>
  <si>
    <t>Раздел 2.6.2 строка 09 графа 03 = Раздел 2.6.2 сумма строк 10 + 11 + 12 графа 03</t>
  </si>
  <si>
    <t>Раздел 2.6.2 строка 09 графа 04 = Раздел 2.6.2 сумма строк 10 + 11 + 12 графа 04</t>
  </si>
  <si>
    <t>Раздел 2.6.4 строка 06 графа 18 = Раздел 2.6.4 строка 06 сумма граф 03 + 12</t>
  </si>
  <si>
    <t>Раздел 2.6.4 строка 07 графа 18 = Раздел 2.6.4 строка 07 сумма граф 03 + 12</t>
  </si>
  <si>
    <t>Раздел 2.6.4 строка 08 графа 18 = Раздел 2.6.4 строка 08 сумма граф 03 + 12</t>
  </si>
  <si>
    <t>Раздел 2.6.4 строка 09 графа 18 = Раздел 2.6.4 строка 09 сумма граф 03 + 12</t>
  </si>
  <si>
    <t>Раздел 2.6.4 строка 10 графа 18 = Раздел 2.6.4 строка 10 сумма граф 03 + 12</t>
  </si>
  <si>
    <t>Раздел 3.1 строка 27 графа 03 &gt;= Раздел 3.1 строка 27 графа 15</t>
  </si>
  <si>
    <t>Раздел 3.1 строка 28 графа 03 &gt;= Раздел 3.1 строка 28 графа 15</t>
  </si>
  <si>
    <t>Раздел 3.1 строка 29 графа 03 &gt;= Раздел 3.1 строка 29 графа 15</t>
  </si>
  <si>
    <t>Раздел 3.1 строка 30 графа 03 &gt;= Раздел 3.1 строка 30 графа 15</t>
  </si>
  <si>
    <t>Раздел 3.1 строка 31 графа 03 &gt;= Раздел 3.1 строка 31 графа 15</t>
  </si>
  <si>
    <t>Раздел 3.1 строка 32 графа 03 &gt;= Раздел 3.1 строка 32 графа 15</t>
  </si>
  <si>
    <t>Раздел 3.1 строка 33 графа 03 &gt;= Раздел 3.1 строка 33 графа 15</t>
  </si>
  <si>
    <t>Раздел 3.1 строка 34 графа 03 &gt;= Раздел 3.1 строка 34 графа 15</t>
  </si>
  <si>
    <t>Раздел 3.1 строка 35 графа 03 &gt;= Раздел 3.1 строка 35 графа 15</t>
  </si>
  <si>
    <t>Раздел 3.1 строка 36 графа 03 &gt;= Раздел 3.1 строка 36 графа 15</t>
  </si>
  <si>
    <t>Раздел 3.1 строка 37 графа 03 &gt;= Раздел 3.1 строка 37 графа 15</t>
  </si>
  <si>
    <t>Раздел 3.1 строка 38 графа 03 &gt;= Раздел 3.1 строка 38 графа 15</t>
  </si>
  <si>
    <t>Раздел 3.1 строка 39 графа 03 &gt;= Раздел 3.1 строка 39 графа 15</t>
  </si>
  <si>
    <t>Раздел 3.1 строка 40 графа 03 &gt;= Раздел 3.1 строка 40 графа 15</t>
  </si>
  <si>
    <t>Раздел 3.1 строка 41 графа 03 &gt;= Раздел 3.1 строка 41 графа 15</t>
  </si>
  <si>
    <t>Раздел 3.1 строка 42 графа 03 &gt;= Раздел 3.1 строка 42 графа 15</t>
  </si>
  <si>
    <t>Раздел 3.1 строка 43 графа 03 &gt;= Раздел 3.1 строка 43 графа 15</t>
  </si>
  <si>
    <t>Раздел 3.1 строка 44 графа 03 &gt;= Раздел 3.1 строка 44 графа 15</t>
  </si>
  <si>
    <t>Раздел 2.6.4 строка 02 графа 03 &gt;= Раздел 2.6.4 строка 02 графа 04</t>
  </si>
  <si>
    <t>Раздел 2.6.4 строка 03 графа 03 &gt;= Раздел 2.6.4 строка 03 графа 04</t>
  </si>
  <si>
    <t>Раздел 2.6.4 строка 04 графа 03 &gt;= Раздел 2.6.4 строка 04 графа 04</t>
  </si>
  <si>
    <t>Раздел 2.6.4 строка 05 графа 03 &gt;= Раздел 2.6.4 строка 05 графа 04</t>
  </si>
  <si>
    <t>Раздел 2.6.4 строка 06 графа 03 &gt;= Раздел 2.6.4 строка 06 графа 04</t>
  </si>
  <si>
    <t>Раздел 2.6.4 строка 07 графа 03 &gt;= Раздел 2.6.4 строка 07 графа 04</t>
  </si>
  <si>
    <t>Раздел 2.6.4 строка 08 графа 03 &gt;= Раздел 2.6.4 строка 08 графа 04</t>
  </si>
  <si>
    <t>Раздел 2.6.4 строка 09 графа 03 &gt;= Раздел 2.6.4 строка 09 графа 04</t>
  </si>
  <si>
    <t>Раздел 2.6.4 строка 10 графа 03 &gt;= Раздел 2.6.4 строка 10 графа 04</t>
  </si>
  <si>
    <t>Раздел 2.6.4 строка 11 графа 03 &gt;= Раздел 2.6.4 строка 11 графа 04</t>
  </si>
  <si>
    <t>Раздел 2.6.4 строка 12 графа 03 &gt;= Раздел 2.6.4 строка 12 графа 04</t>
  </si>
  <si>
    <t>Раздел 3.1 строка 13 графа 04 &gt;= Раздел 3.1 строка 13 графа 05</t>
  </si>
  <si>
    <t>Раздел 3.1 строка 14 графа 04 &gt;= Раздел 3.1 строка 14 графа 05</t>
  </si>
  <si>
    <t>Раздел 3.1 строка 15 графа 04 &gt;= Раздел 3.1 строка 15 графа 05</t>
  </si>
  <si>
    <t>Раздел 3.1 строка 16 графа 04 &gt;= Раздел 3.1 строка 16 графа 05</t>
  </si>
  <si>
    <t>Раздел 3.1 строка 17 графа 04 &gt;= Раздел 3.1 строка 17 графа 05</t>
  </si>
  <si>
    <t>Раздел 3.1 строка 18 графа 04 &gt;= Раздел 3.1 строка 18 графа 05</t>
  </si>
  <si>
    <t>Раздел 3.1 строка 19 графа 04 &gt;= Раздел 3.1 строка 19 графа 05</t>
  </si>
  <si>
    <t>Раздел 3.1 строка 20 графа 04 &gt;= Раздел 3.1 строка 20 графа 05</t>
  </si>
  <si>
    <t>Раздел 3.1 строка 21 графа 04 &gt;= Раздел 3.1 строка 21 графа 05</t>
  </si>
  <si>
    <t>Раздел 2.6.4 строка 22 графа 03 &gt;= Раздел 2.6.4 строка 22 графа 04</t>
  </si>
  <si>
    <t>Раздел 2.6.4 строка 01 графа 03 &gt;= Раздел 2.6.4 строка 01 графа 07</t>
  </si>
  <si>
    <t>Раздел 2.6.4 строка 02 графа 03 &gt;= Раздел 2.6.4 строка 02 графа 07</t>
  </si>
  <si>
    <t>Раздел 2.6.4 строка 03 графа 03 &gt;= Раздел 2.6.4 строка 03 графа 07</t>
  </si>
  <si>
    <t>Раздел 2.6.4 строка 04 графа 03 &gt;= Раздел 2.6.4 строка 04 графа 07</t>
  </si>
  <si>
    <t>Раздел 2.6.4 строка 05 графа 03 &gt;= Раздел 2.6.4 строка 05 графа 07</t>
  </si>
  <si>
    <t>Раздел 2.6.4 строка 06 графа 03 &gt;= Раздел 2.6.4 строка 06 графа 07</t>
  </si>
  <si>
    <t>Раздел 2.6.4 строка 07 графа 03 &gt;= Раздел 2.6.4 строка 07 графа 07</t>
  </si>
  <si>
    <t>Раздел 2.6.4 строка 08 графа 03 &gt;= Раздел 2.6.4 строка 08 графа 07</t>
  </si>
  <si>
    <t>Раздел 2.6.4 строка 09 графа 03 &gt;= Раздел 2.6.4 строка 09 графа 07</t>
  </si>
  <si>
    <t>Раздел 2.6.4 строка 10 графа 03 &gt;= Раздел 2.6.4 строка 10 графа 07</t>
  </si>
  <si>
    <t>Раздел 2.6.4 строка 11 графа 03 &gt;= Раздел 2.6.4 строка 11 графа 07</t>
  </si>
  <si>
    <t>Раздел 2.6.4 строка 12 графа 03 &gt;= Раздел 2.6.4 строка 12 графа 07</t>
  </si>
  <si>
    <t>Раздел 2.6.4 строка 13 графа 03 &gt;= Раздел 2.6.4 строка 13 графа 07</t>
  </si>
  <si>
    <t>Раздел 2.6.4 строка 14 графа 03 &gt;= Раздел 2.6.4 строка 14 графа 07</t>
  </si>
  <si>
    <t>Раздел 2.6.4 строка 15 графа 03 &gt;= Раздел 2.6.4 строка 15 графа 07</t>
  </si>
  <si>
    <t>Раздел 2.6.4 строка 16 графа 03 &gt;= Раздел 2.6.4 строка 16 графа 07</t>
  </si>
  <si>
    <t>Раздел 2.6.4 строка 17 графа 03 &gt;= Раздел 2.6.4 строка 17 графа 07</t>
  </si>
  <si>
    <t xml:space="preserve">Раздел 2.1.3.2 строка 08 графа 03 = Раздел 2.1.3.2 строка 08 сумма граф с 04 по 17 </t>
  </si>
  <si>
    <t xml:space="preserve">Раздел 2.1.3.2 строка 09 графа 03 = Раздел 2.1.3.2 строка 09 сумма граф с 04 по 17 </t>
  </si>
  <si>
    <t xml:space="preserve">Раздел 2.1.3.2 строка 10 графа 03 = Раздел 2.1.3.2 строка 10 сумма граф с 04 по 17 </t>
  </si>
  <si>
    <t xml:space="preserve">Раздел 2.1.3.2 строка 11 графа 03 = Раздел 2.1.3.2 строка 11 сумма граф с 04 по 17 </t>
  </si>
  <si>
    <t xml:space="preserve">Раздел 2.1.3.2 строка 12 графа 03 = Раздел 2.1.3.2 строка 12 сумма граф с 04 по 17 </t>
  </si>
  <si>
    <t xml:space="preserve">Раздел 2.1.3.2 строка 13 графа 03 = Раздел 2.1.3.2 строка 13 сумма граф с 04 по 17 </t>
  </si>
  <si>
    <t xml:space="preserve">Раздел 2.1.3.2 строка 15 графа 03 = Раздел 2.1.3.2 строка 15 сумма граф с 04 по 17 </t>
  </si>
  <si>
    <t>Раздел 2.1.2.1 строка 20 графа 03 &gt;= Раздел 2.1.2.1 строка 20 графа 51</t>
  </si>
  <si>
    <t>Раздел 2.1.2.1 строка 21 графа 03 &gt;= Раздел 2.1.2.1 строка 21 графа 51</t>
  </si>
  <si>
    <t>Раздел 2.1.2.1 строка 22 графа 03 &gt;= Раздел 2.1.2.1 строка 22 графа 51</t>
  </si>
  <si>
    <t>Раздел 2.1.2.1 строка 23 графа 03 &gt;= Раздел 2.1.2.1 строка 23 графа 51</t>
  </si>
  <si>
    <t>Раздел 2.1.2.1 строка 24 графа 03 &gt;= Раздел 2.1.2.1 строка 24 графа 51</t>
  </si>
  <si>
    <t>Раздел 2.1.2.1 строка 25 графа 03 &gt;= Раздел 2.1.2.1 строка 25 графа 51</t>
  </si>
  <si>
    <t>Раздел 2.6.2 строка 09 графа 13 = Раздел 2.6.2 сумма строк 10 + 11 + 12 графа 13</t>
  </si>
  <si>
    <t>Раздел 2.6.2 строка 09 графа 14 = Раздел 2.6.2 сумма строк 10 + 11 + 12 графа 14</t>
  </si>
  <si>
    <t>Раздел 2.6.2 строка 09 графа 15 = Раздел 2.6.2 сумма строк 10 + 11 + 12 графа 15</t>
  </si>
  <si>
    <t>Раздел 2.6.2 строка 09 графа 16 = Раздел 2.6.2 сумма строк 10 + 11 + 12 графа 16</t>
  </si>
  <si>
    <t>Раздел 2.6.2 строка 09 графа 17 = Раздел 2.6.2 сумма строк 10 + 11 + 12 графа 17</t>
  </si>
  <si>
    <t>Раздел 2.6.2 строка 09 графа 18 = Раздел 2.6.2 сумма строк 10 + 11 + 12 графа 18</t>
  </si>
  <si>
    <t>Раздел 2.6.2 строка 09 графа 19 = Раздел 2.6.2 сумма строк 10 + 11 + 12 графа 19</t>
  </si>
  <si>
    <t>Раздел 2.6.2 строка 09 графа 20 = Раздел 2.6.2 сумма строк 10 + 11 + 12 графа 20</t>
  </si>
  <si>
    <t>Раздел 2.6.2 строка 09 графа 21 = Раздел 2.6.2 сумма строк 10 + 11 + 12 графа 21</t>
  </si>
  <si>
    <t>Раздел 2.6.2 строка 09 графа 22 = Раздел 2.6.2 сумма строк 10 + 11 + 12 графа 22</t>
  </si>
  <si>
    <t>Раздел 2.1.2.3 строка 25 графа 03 = Раздел 2.1.2.3 строка 25 сумма граф с 04 по 47</t>
  </si>
  <si>
    <t>Раздел 2.1.2.3 строка 26 графа 03 = Раздел 2.1.2.3 строка 26 сумма граф с 04 по 47</t>
  </si>
  <si>
    <t>Раздел 2.1.2.3 строка 27 графа 03 = Раздел 2.1.2.3 строка 27 сумма граф с 04 по 47</t>
  </si>
  <si>
    <t>Раздел 2.1.2.3 строка 28 графа 03 = Раздел 2.1.2.3 строка 28 сумма граф с 04 по 47</t>
  </si>
  <si>
    <t>Раздел 2.1.2.3 строка 29 графа 03 = Раздел 2.1.2.3 строка 29 сумма граф с 04 по 47</t>
  </si>
  <si>
    <t>Раздел 2.1.2.3 строка 30 графа 03 = Раздел 2.1.2.3 строка 30 сумма граф с 04 по 47</t>
  </si>
  <si>
    <t>Раздел 2.1.2.3 строка 31 графа 03 = Раздел 2.1.2.3 строка 31 сумма граф с 04 по 47</t>
  </si>
  <si>
    <t>Раздел 2.1.2.3 строка 18 графа 03 = Раздел 2.1.2.3 строка 18 сумма граф с 04 по 47</t>
  </si>
  <si>
    <t>Раздел 2.1.2.3 строка 19 графа 03 = Раздел 2.1.2.3 строка 19 сумма граф с 04 по 47</t>
  </si>
  <si>
    <t>Раздел 2.1.2.3 строка 20 графа 03 = Раздел 2.1.2.3 строка 20 сумма граф с 04 по 47</t>
  </si>
  <si>
    <t>Раздел 2.1.2.3 строка 21 графа 03 = Раздел 2.1.2.3 строка 21 сумма граф с 04 по 47</t>
  </si>
  <si>
    <t>Раздел 2.1.2.3 строка 22 графа 03 = Раздел 2.1.2.3 строка 22 сумма граф с 04 по 47</t>
  </si>
  <si>
    <t>Раздел 2.1.2.3 строка 23 графа 03 = Раздел 2.1.2.3 строка 23 сумма граф с 04 по 47</t>
  </si>
  <si>
    <t>Раздел 2.1.2.3 строка 24 графа 03 = Раздел 2.1.2.3 строка 24 сумма граф с 04 по 47</t>
  </si>
  <si>
    <t>Раздел 2.1.2.2 строка 19 графа 48 &gt;= Раздел 2.1.2.2 строка 19 графа 50</t>
  </si>
  <si>
    <t>Раздел 2.1.2.2 строка 20 графа 48 &gt;= Раздел 2.1.2.2 строка 20 графа 50</t>
  </si>
  <si>
    <t>Раздел 2.1.2.2 строка 21 графа 48 &gt;= Раздел 2.1.2.2 строка 21 графа 50</t>
  </si>
  <si>
    <t>Раздел 2.1.2.2 строка 22 графа 48 &gt;= Раздел 2.1.2.2 строка 22 графа 50</t>
  </si>
  <si>
    <t>Раздел 2.1.2.2 строка 23 графа 48 &gt;= Раздел 2.1.2.2 строка 23 графа 50</t>
  </si>
  <si>
    <t>Раздел 2.1.2.2 строка 24 графа 48 &gt;= Раздел 2.1.2.2 строка 24 графа 50</t>
  </si>
  <si>
    <t>Раздел 2.1.2.2 строка 25 графа 48 &gt;= Раздел 2.1.2.2 строка 25 графа 50</t>
  </si>
  <si>
    <t>Раздел 2.1.2.2 строка 26 графа 48 &gt;= Раздел 2.1.2.2 строка 26 графа 50</t>
  </si>
  <si>
    <t>Раздел 2.1.2.2 строка 27 графа 48 &gt;= Раздел 2.1.2.2 строка 27 графа 50</t>
  </si>
  <si>
    <t>Раздел 2.1.2.2 строка 28 графа 48 &gt;= Раздел 2.1.2.2 строка 28 графа 50</t>
  </si>
  <si>
    <t>Раздел 2.1.2.2 строка 29 графа 48 &gt;= Раздел 2.1.2.2 строка 29 графа 50</t>
  </si>
  <si>
    <t>Раздел 2.1.2.2 строка 30 графа 48 &gt;= Раздел 2.1.2.2 строка 30 графа 50</t>
  </si>
  <si>
    <r>
      <rPr>
        <sz val="11"/>
        <rFont val="Times New Roman"/>
        <family val="1"/>
        <charset val="204"/>
      </rPr>
      <t>Изготовитель щетино-щеточных изделий</t>
    </r>
  </si>
  <si>
    <t>Красильщик волоса</t>
  </si>
  <si>
    <t>Машинист по разматыванию щетинных лент</t>
  </si>
  <si>
    <t>Мойщик щетины и волоса</t>
  </si>
  <si>
    <t>Разбивщик отходов</t>
  </si>
  <si>
    <t>Термоотделочник щетины и волоса</t>
  </si>
  <si>
    <t>Раздел 2.1.2.2 строка 31 графа 48 &gt;= Раздел 2.1.2.2 строка 31 графа 50</t>
  </si>
  <si>
    <t>Раздел 2.1.2.2 строка 32 графа 48 &gt;= Раздел 2.1.2.2 строка 32 графа 50</t>
  </si>
  <si>
    <t>Раздел 2.1.3.2 строка 09 графа 09 = Раздел 2.1.3.2 сумма строк 01 + 03 + 05 + 07 графа 09</t>
  </si>
  <si>
    <t>Раздел 2.1.3.2 строка 09 графа 10 = Раздел 2.1.3.2 сумма строк 01 + 03 + 05 + 07 графа 10</t>
  </si>
  <si>
    <t>Раздел 2.1.3.2 строка 09 графа 11 = Раздел 2.1.3.2 сумма строк 01 + 03 + 05 + 07 графа 11</t>
  </si>
  <si>
    <t>Раздел 2.1.3.2 строка 09 графа 12 = Раздел 2.1.3.2 сумма строк 01 + 03 + 05 + 07 графа 12</t>
  </si>
  <si>
    <t>Раздел 2.1.3.2 строка 09 графа 13 = Раздел 2.1.3.2 сумма строк 01 + 03 + 05 + 07 графа 13</t>
  </si>
  <si>
    <t>Раздел 2.1.3.2 строка 09 графа 14 = Раздел 2.1.3.2 сумма строк 01 + 03 + 05 + 07 графа 14</t>
  </si>
  <si>
    <t>Раздел 2.1.3.2 строка 09 графа 15 = Раздел 2.1.3.2 сумма строк 01 + 03 + 05 + 07 графа 15</t>
  </si>
  <si>
    <t>Раздел 2.1.3.2 строка 09 графа 16 = Раздел 2.1.3.2 сумма строк 01 + 03 + 05 + 07 графа 16</t>
  </si>
  <si>
    <t>Раздел 2.1.3.2 строка 09 графа 17 = Раздел 2.1.3.2 сумма строк 01 + 03 + 05 + 07 графа 17</t>
  </si>
  <si>
    <t>Раздел 2.1.3.2 строка 10 графа 03 = Раздел 2.1.3.2 сумма строк 02 + 04 + 06 + 08 графа 03</t>
  </si>
  <si>
    <t>Раздел 2.1.3.2 строка 10 графа 04 = Раздел 2.1.3.2 сумма строк 02 + 04 + 06 + 08 графа 04</t>
  </si>
  <si>
    <t>Раздел 2.1.3.2 строка 10 графа 05 = Раздел 2.1.3.2 сумма строк 02 + 04 + 06 + 08 графа 05</t>
  </si>
  <si>
    <t>Раздел 2.1.3.2 строка 10 графа 06 = Раздел 2.1.3.2 сумма строк 02 + 04 + 06 + 08 графа 06</t>
  </si>
  <si>
    <t>Раздел 2.1.3.2 строка 10 графа 07 = Раздел 2.1.3.2 сумма строк 02 + 04 + 06 + 08 графа 07</t>
  </si>
  <si>
    <t>Раздел 2.1.2.3 строка 21 графа 48 &gt;= Раздел 2.1.2.3 строка 21 графа 50</t>
  </si>
  <si>
    <t>Раздел 2.1.2.3 строка 22 графа 48 &gt;= Раздел 2.1.2.3 строка 22 графа 50</t>
  </si>
  <si>
    <t>Раздел 2.1.2.3 строка 23 графа 48 &gt;= Раздел 2.1.2.3 строка 23 графа 50</t>
  </si>
  <si>
    <t>Раздел 3.1 строка 08 графа 04 &gt;= Раздел 3.1 строка 08 графа 05</t>
  </si>
  <si>
    <t>Раздел 3.1 строка 09 графа 04 &gt;= Раздел 3.1 строка 09 графа 05</t>
  </si>
  <si>
    <t>Раздел 3.1 строка 10 графа 04 &gt;= Раздел 3.1 строка 10 графа 05</t>
  </si>
  <si>
    <t>Раздел 3.1 строка 11 графа 04 &gt;= Раздел 3.1 строка 11 графа 05</t>
  </si>
  <si>
    <t>Раздел 3.1 строка 12 графа 04 &gt;= Раздел 3.1 строка 12 графа 05</t>
  </si>
  <si>
    <t>Раздел 3.4 строка 41 графа 04 &gt;= Раздел 3.4 сумма строк 42 + 43 + 44 графа 04</t>
  </si>
  <si>
    <t>Раздел 3.4 строка 41 графа 05 &gt;= Раздел 3.4 сумма строк 42 + 43 + 44 графа 05</t>
  </si>
  <si>
    <t>Раздел 3.4 строка 41 графа 06 &gt;= Раздел 3.4 сумма строк 42 + 43 + 44 графа 06</t>
  </si>
  <si>
    <t>Раздел 3.4 строка 41 графа 07 &gt;= Раздел 3.4 сумма строк 42 + 43 + 44 графа 07</t>
  </si>
  <si>
    <t>Раздел 3.4 строка 41 графа 08 &gt;= Раздел 3.4 сумма строк 42 + 43 + 44 графа 08</t>
  </si>
  <si>
    <t>Раздел 3.4 строка 41 графа 09 &gt;= Раздел 3.4 сумма строк 42 + 43 + 44 графа 09</t>
  </si>
  <si>
    <t>Раздел 3.4 строка 41 графа 10 &gt;= Раздел 3.4 сумма строк 42 + 43 + 44 графа 10</t>
  </si>
  <si>
    <t>Раздел 3.4 строка 41 графа 11 &gt;= Раздел 3.4 сумма строк 42 + 43 + 44 графа 11</t>
  </si>
  <si>
    <t>Раздел 3.1 строка 22 графа 04 &gt;= Раздел 3.1 строка 22 графа 05</t>
  </si>
  <si>
    <t>Раздел 3.1 строка 23 графа 04 &gt;= Раздел 3.1 строка 23 графа 05</t>
  </si>
  <si>
    <t>Раздел 3.1 строка 24 графа 04 &gt;= Раздел 3.1 строка 24 графа 05</t>
  </si>
  <si>
    <t>Раздел 3.1 строка 25 графа 04 &gt;= Раздел 3.1 строка 25 графа 05</t>
  </si>
  <si>
    <t>Раздел 3.1 строка 26 графа 04 &gt;= Раздел 3.1 строка 26 графа 05</t>
  </si>
  <si>
    <t>Раздел 3.1 строка 27 графа 04 &gt;= Раздел 3.1 строка 27 графа 05</t>
  </si>
  <si>
    <t>Раздел 3.1 строка 28 графа 04 &gt;= Раздел 3.1 строка 28 графа 05</t>
  </si>
  <si>
    <t>Раздел 3.1 строка 29 графа 04 &gt;= Раздел 3.1 строка 29 графа 05</t>
  </si>
  <si>
    <t>Раздел 3.1 строка 30 графа 04 &gt;= Раздел 3.1 строка 30 графа 05</t>
  </si>
  <si>
    <t>Раздел 3.1 строка 31 графа 04 &gt;= Раздел 3.1 строка 31 графа 05</t>
  </si>
  <si>
    <t>Раздел 3.1 строка 32 графа 04 &gt;= Раздел 3.1 строка 32 графа 05</t>
  </si>
  <si>
    <t>Раздел 3.1 строка 33 графа 04 &gt;= Раздел 3.1 строка 33 графа 05</t>
  </si>
  <si>
    <t>Раздел 3.1 строка 34 графа 04 &gt;= Раздел 3.1 строка 34 графа 05</t>
  </si>
  <si>
    <t>Раздел 3.1 строка 35 графа 04 &gt;= Раздел 3.1 строка 35 графа 05</t>
  </si>
  <si>
    <t>Раздел 3.1 строка 36 графа 04 &gt;= Раздел 3.1 строка 36 графа 05</t>
  </si>
  <si>
    <t>Раздел 3.1 строка 37 графа 04 &gt;= Раздел 3.1 строка 37 графа 05</t>
  </si>
  <si>
    <t>Раздел 3.1 строка 38 графа 04 &gt;= Раздел 3.1 строка 38 графа 05</t>
  </si>
  <si>
    <t>Раздел 3.1 строка 39 графа 04 &gt;= Раздел 3.1 строка 39 графа 05</t>
  </si>
  <si>
    <t>Раздел 3.1 строка 40 графа 04 &gt;= Раздел 3.1 строка 40 графа 05</t>
  </si>
  <si>
    <t>Раздел 3.1 строка 41 графа 04 &gt;= Раздел 3.1 строка 41 графа 05</t>
  </si>
  <si>
    <t>Раздел 2.1.3.1 строка 09 графа 03 = Раздел 2.1.3.1 сумма строк 01 + 03 + 05 + 07 графа 03</t>
  </si>
  <si>
    <t>Раздел 2.1.3.1 строка 09 графа 04 = Раздел 2.1.3.1 сумма строк 01 + 03 + 05 + 07 графа 04</t>
  </si>
  <si>
    <t>Раздел 2.1.3.1 строка 09 графа 05 = Раздел 2.1.3.1 сумма строк 01 + 03 + 05 + 07 графа 05</t>
  </si>
  <si>
    <t>Раздел 2.1.3.1 строка 09 графа 06 = Раздел 2.1.3.1 сумма строк 01 + 03 + 05 + 07 графа 06</t>
  </si>
  <si>
    <t>Раздел 2.1.3.1 строка 09 графа 07 = Раздел 2.1.3.1 сумма строк 01 + 03 + 05 + 07 графа 07</t>
  </si>
  <si>
    <t>Раздел 2.1.3.1 строка 09 графа 08 = Раздел 2.1.3.1 сумма строк 01 + 03 + 05 + 07 графа 08</t>
  </si>
  <si>
    <t>Раздел 2.1.3.1 строка 09 графа 09 = Раздел 2.1.3.1 сумма строк 01 + 03 + 05 + 07 графа 09</t>
  </si>
  <si>
    <t>Раздел 2.1.3.1 строка 10 графа 03 = Раздел 2.1.3.1 сумма строк 02 + 04 + 06 + 08 графа 03</t>
  </si>
  <si>
    <t>Раздел 2.1.3.1 строка 10 графа 04 = Раздел 2.1.3.1 сумма строк 02 + 04 + 06 + 08 графа 04</t>
  </si>
  <si>
    <t>Раздел 2.1.3.1 строка 10 графа 05 = Раздел 2.1.3.1 сумма строк 02 + 04 + 06 + 08 графа 05</t>
  </si>
  <si>
    <t>Раздел 2.1.3.1 строка 10 графа 06 = Раздел 2.1.3.1 сумма строк 02 + 04 + 06 + 08 графа 06</t>
  </si>
  <si>
    <t>Раздел 2.1.3.1 строка 10 графа 07 = Раздел 2.1.3.1 сумма строк 02 + 04 + 06 + 08 графа 07</t>
  </si>
  <si>
    <t>Раздел 2.1.3.1 строка 10 графа 08 = Раздел 2.1.3.1 сумма строк 02 + 04 + 06 + 08 графа 08</t>
  </si>
  <si>
    <t>Раздел 2.1.3.1 строка 10 графа 09 = Раздел 2.1.3.1 сумма строк 02 + 04 + 06 + 08 графа 09</t>
  </si>
  <si>
    <t>Раздел 2.1.3.1 строка 10 графа 03 &gt;= Раздел 2.1.3.1 строка 11 графа 03</t>
  </si>
  <si>
    <t>Раздел 2.1.3.1 строка 10 графа 04 &gt;= Раздел 2.1.3.1 строка 11 графа 04</t>
  </si>
  <si>
    <t>Раздел 2.1.3.1 строка 10 графа 05 &gt;= Раздел 2.1.3.1 строка 11 графа 05</t>
  </si>
  <si>
    <t>Раздел 2.1.3.1 строка 10 графа 06 &gt;= Раздел 2.1.3.1 строка 11 графа 06</t>
  </si>
  <si>
    <t>Раздел 2.1.3.1 строка 10 графа 07 &gt;= Раздел 2.1.3.1 строка 11 графа 07</t>
  </si>
  <si>
    <t>Раздел 2.1.3.1 строка 10 графа 08 &gt;= Раздел 2.1.3.1 строка 11 графа 08</t>
  </si>
  <si>
    <t>Раздел 2.1.3.1 строка 10 графа 09 &gt;= Раздел 2.1.3.1 строка 11 графа 09</t>
  </si>
  <si>
    <t>Раздел 2.1.3.1 строка 09 графа 10 = Раздел 2.1.3.1 сумма строк 01 + 03 + 05 + 07 графа 10</t>
  </si>
  <si>
    <t>Раздел 2.1.3.1 строка 09 графа 11 = Раздел 2.1.3.1 сумма строк 01 + 03 + 05 + 07 графа 11</t>
  </si>
  <si>
    <t>Раздел 2.1.3.1 строка 09 графа 12 = Раздел 2.1.3.1 сумма строк 01 + 03 + 05 + 07 графа 12</t>
  </si>
  <si>
    <t>Раздел 2.1.3.1 строка 09 графа 13 = Раздел 2.1.3.1 сумма строк 01 + 03 + 05 + 07 графа 13</t>
  </si>
  <si>
    <t>Раздел 2.1.3.1 строка 09 графа 14 = Раздел 2.1.3.1 сумма строк 01 + 03 + 05 + 07 графа 14</t>
  </si>
  <si>
    <t>Раздел 2.1.3.1 строка 09 графа 15 = Раздел 2.1.3.1 сумма строк 01 + 03 + 05 + 07 графа 15</t>
  </si>
  <si>
    <t>Раздел 2.1.3.1 строка 09 графа 16 = Раздел 2.1.3.1 сумма строк 01 + 03 + 05 + 07 графа 16</t>
  </si>
  <si>
    <t>Раздел 2.1.3.1 строка 09 графа 17 = Раздел 2.1.3.1 сумма строк 01 + 03 + 05 + 07 графа 17</t>
  </si>
  <si>
    <t>Раздел 2.1.3.1 строка 10 графа 10 = Раздел 2.1.3.1 сумма строк 02 + 04 + 06 + 08 графа 10</t>
  </si>
  <si>
    <t>Раздел 2.1.3.1 строка 10 графа 11 = Раздел 2.1.3.1 сумма строк 02 + 04 + 06 + 08 графа 11</t>
  </si>
  <si>
    <t>Раздел 2.1.3.1 строка 10 графа 12 = Раздел 2.1.3.1 сумма строк 02 + 04 + 06 + 08 графа 12</t>
  </si>
  <si>
    <t>Раздел 2.1.3.1 строка 10 графа 13 = Раздел 2.1.3.1 сумма строк 02 + 04 + 06 + 08 графа 13</t>
  </si>
  <si>
    <t>Раздел 2.1.3.1 строка 10 графа 14 = Раздел 2.1.3.1 сумма строк 02 + 04 + 06 + 08 графа 14</t>
  </si>
  <si>
    <t>Раздел 2.1.3.1 строка 10 графа 15 = Раздел 2.1.3.1 сумма строк 02 + 04 + 06 + 08 графа 15</t>
  </si>
  <si>
    <t>Раздел 2.1.3.1 строка 10 графа 16 = Раздел 2.1.3.1 сумма строк 02 + 04 + 06 + 08 графа 16</t>
  </si>
  <si>
    <t>Раздел 2.1.3.1 строка 18 графа 15 &gt;= Раздел 2.1.3.1 строка 19 графа 15</t>
  </si>
  <si>
    <t>Раздел 2.1.3.1 строка 18 графа 16 &gt;= Раздел 2.1.3.1 строка 19 графа 16</t>
  </si>
  <si>
    <t>Раздел 2.1.3.1 строка 18 графа 17 &gt;= Раздел 2.1.3.1 строка 19 графа 17</t>
  </si>
  <si>
    <t>Раздел 2.1.3.1 строка 13 графа 03 &gt;= Раздел 2.1.3.1 строка 14 графа 03</t>
  </si>
  <si>
    <t>Раздел 2.1.3.1 строка 13 графа 04 &gt;= Раздел 2.1.3.1 строка 14 графа 04</t>
  </si>
  <si>
    <t>Раздел 2.1.3.1 строка 13 графа 05 &gt;= Раздел 2.1.3.1 строка 14 графа 05</t>
  </si>
  <si>
    <t>Раздел 2.1.3.1 строка 13 графа 06 &gt;= Раздел 2.1.3.1 строка 14 графа 06</t>
  </si>
  <si>
    <t>Раздел 2.1.3.2 строка 10 графа 09 &gt;= Раздел 2.1.3.2 строка 17 графа 09</t>
  </si>
  <si>
    <t>Раздел 2.1.2.1 строка 01 графа 03 &gt;= Раздел 2.1.2.1 строка 01 графа 51</t>
  </si>
  <si>
    <t>Раздел 2.1.2.1 строка 02 графа 03 &gt;= Раздел 2.1.2.1 строка 02 графа 51</t>
  </si>
  <si>
    <t>Раздел 2.1.2.1 строка 05 графа 03 &gt;= Раздел 2.1.2.1 строка 05 графа 51</t>
  </si>
  <si>
    <t>Раздел 2.1.2.1 строка 06 графа 03 &gt;= Раздел 2.1.2.1 строка 06 графа 51</t>
  </si>
  <si>
    <t>Раздел 2.1.2.1 строка 07 графа 03 &gt;= Раздел 2.1.2.1 строка 07 графа 51</t>
  </si>
  <si>
    <t>Монтажник сельскохозяйственного оборудования</t>
  </si>
  <si>
    <t>Монтажник систем вентиляции, кондиционирования воздуха, пневмотранспорта и аспирации</t>
  </si>
  <si>
    <t>Монтажник строительных машин и механизмов</t>
  </si>
  <si>
    <t>Монтажник технологических трубопроводов</t>
  </si>
  <si>
    <t>Монтажник технологического оборудования и связанных с ним конструкций</t>
  </si>
  <si>
    <t>Монтажник турбоустановок</t>
  </si>
  <si>
    <t>Раздел 2.1.3.1 строка 13 графа 06 &gt;= Раздел 2.1.3.1 строка 15 графа 06</t>
  </si>
  <si>
    <t>Раздел 2.1.3.1 строка 13 графа 07 &gt;= Раздел 2.1.3.1 строка 15 графа 07</t>
  </si>
  <si>
    <t>Раздел 2.1.3.1 строка 13 графа 08 &gt;= Раздел 2.1.3.1 строка 15 графа 08</t>
  </si>
  <si>
    <t>Раздел 2.1.3.1 строка 13 графа 09 &gt;= Раздел 2.1.3.1 строка 15 графа 09</t>
  </si>
  <si>
    <t>Раздел 2.1.3.1 строка 13 графа 10 &gt;= Раздел 2.1.3.1 строка 15 графа 10</t>
  </si>
  <si>
    <t>Раздел 2.1.3.1 строка 13 графа 11 &gt;= Раздел 2.1.3.1 строка 15 графа 11</t>
  </si>
  <si>
    <t>Раздел 2.1.3.1 строка 13 графа 12 &gt;= Раздел 2.1.3.1 строка 15 графа 12</t>
  </si>
  <si>
    <t>Раздел 2.6.1 сумма строк 16 + 21 графа 15 = Раздел 2.6.1 сумма строк 10 + 11 графа 15</t>
  </si>
  <si>
    <t>Раздел 2.6.1 сумма строк 16 + 21 графа 16 = Раздел 2.6.1 сумма строк 10 + 11 графа 16</t>
  </si>
  <si>
    <t>Раздел 2.6.1 сумма строк 16 + 21 графа 17 = Раздел 2.6.1 сумма строк 10 + 11 графа 17</t>
  </si>
  <si>
    <t>Раздел 2.6.1 сумма строк 16 + 21 графа 18 = Раздел 2.6.1 сумма строк 10 + 11 графа 18</t>
  </si>
  <si>
    <t>Раздел 2.6.1 сумма строк 16 + 21 графа 19 = Раздел 2.6.1 сумма строк 10 + 11 графа 19</t>
  </si>
  <si>
    <t>Раздел 2.6.1 сумма строк 16 + 21 графа 20 = Раздел 2.6.1 сумма строк 10 + 11 графа 20</t>
  </si>
  <si>
    <t>Раздел 2.6.1 сумма строк 16 + 21 графа 21 = Раздел 2.6.1 сумма строк 10 + 11 графа 21</t>
  </si>
  <si>
    <t>Раздел 2.6.1 сумма строк 16 + 21 графа 22 = Раздел 2.6.1 сумма строк 10 + 11 графа 22</t>
  </si>
  <si>
    <t>Раздел 2.6.1 сумма строк 16 + 21 графа 23 = Раздел 2.6.1 сумма строк 10 + 11 графа 23</t>
  </si>
  <si>
    <t>Раздел 2.6.1 сумма строк 16 + 21 графа 24 = Раздел 2.6.1 сумма строк 10 + 11 графа 24</t>
  </si>
  <si>
    <t>Раздел 2.5.3.3 строка 01 графа 03 = Раздел 2.5.3.3 строка 01 сумма граф с 04 по 17</t>
  </si>
  <si>
    <t>Раздел 2.5.3.3 строка 02 графа 03 = Раздел 2.5.3.3 строка 02 сумма граф с 04 по 17</t>
  </si>
  <si>
    <t>Раздел 2.5.3.3 строка 03 графа 03 = Раздел 2.5.3.3 строка 03 сумма граф с 04 по 17</t>
  </si>
  <si>
    <t>Раздел 2.5.3.3 строка 04 графа 03 = Раздел 2.5.3.3 строка 04 сумма граф с 04 по 17</t>
  </si>
  <si>
    <t>Раздел 2.5.3.3 строка 05 графа 03 = Раздел 2.5.3.3 строка 05 сумма граф с 04 по 17</t>
  </si>
  <si>
    <t>Раздел 2.5.3.3 строка 06 графа 03 = Раздел 2.5.3.3 строка 06 сумма граф с 04 по 17</t>
  </si>
  <si>
    <t>Раздел 2.5.3.3 строка 07 графа 03 = Раздел 2.5.3.3 строка 07 сумма граф с 04 по 17</t>
  </si>
  <si>
    <t>Раздел 2.5.3.3 строка 08 графа 03 = Раздел 2.5.3.3 строка 08 сумма граф с 04 по 17</t>
  </si>
  <si>
    <t>Раздел 2.5.3.3 строка 09 графа 03 = Раздел 2.5.3.3 строка 09 сумма граф с 04 по 17</t>
  </si>
  <si>
    <t>Раздел 2.5.3.3 строка 10 графа 03 = Раздел 2.5.3.3 строка 10 сумма граф с 04 по 17</t>
  </si>
  <si>
    <t>Раздел 2.5.3.3 строка 11 графа 03 = Раздел 2.5.3.3 строка 11 сумма граф с 04 по 17</t>
  </si>
  <si>
    <t>Раздел 2.5.3.3 строка 12 графа 03 = Раздел 2.5.3.3 строка 12 сумма граф с 04 по 17</t>
  </si>
  <si>
    <t>Раздел 2.5.3.2 строка 01 графа 03 = Раздел 2.5.3.2 строка 01 сумма граф с 04 по 17</t>
  </si>
  <si>
    <t>Горнорабочий на геологических работах</t>
  </si>
  <si>
    <t>Горнорабочий на маркшейдерских работах</t>
  </si>
  <si>
    <t>Горнорабочий на маркшейдерских работах (подземный)</t>
  </si>
  <si>
    <t>Горнорабочий очистного забоя</t>
  </si>
  <si>
    <t>Горнорабочий подземный</t>
  </si>
  <si>
    <t>Горнорабочий у экскаваторов, отвальных мостов и отвалообразователей</t>
  </si>
  <si>
    <r>
      <rPr>
        <sz val="11"/>
        <rFont val="Times New Roman"/>
        <family val="1"/>
        <charset val="204"/>
      </rPr>
      <t>Дорожно-путевой рабочий</t>
    </r>
  </si>
  <si>
    <t>Доставщик крепежных материалов в шахту</t>
  </si>
  <si>
    <t>Крепильщик</t>
  </si>
  <si>
    <t>Раздел 2.6.3 строка 09 графа 12 = Раздел 2.6.3 сумма строк 10 + 11 + 12 графа 12</t>
  </si>
  <si>
    <t>Раздел 2.6.3 строка 09 графа 13 = Раздел 2.6.3 сумма строк 10 + 11 + 12 графа 13</t>
  </si>
  <si>
    <t>Раздел 2.6.3 строка 09 графа 14 = Раздел 2.6.3 сумма строк 10 + 11 + 12 графа 14</t>
  </si>
  <si>
    <t>Раздел 2.6.3 строка 09 графа 15 = Раздел 2.6.3 сумма строк 10 + 11 + 12 графа 15</t>
  </si>
  <si>
    <t>Раздел 2.6.3 строка 09 графа 16 = Раздел 2.6.3 сумма строк 10 + 11 + 12 графа 16</t>
  </si>
  <si>
    <t>Раздел 2.6.3 строка 09 графа 17 = Раздел 2.6.3 сумма строк 10 + 11 + 12 графа 17</t>
  </si>
  <si>
    <t>Раздел 2.6.3 строка 09 графа 18 = Раздел 2.6.3 сумма строк 10 + 11 + 12 графа 18</t>
  </si>
  <si>
    <t>Раздел 2.6.3 строка 09 графа 19 = Раздел 2.6.3 сумма строк 10 + 11 + 12 графа 19</t>
  </si>
  <si>
    <t>Раздел 2.6.3 строка 09 графа 20 = Раздел 2.6.3 сумма строк 10 + 11 + 12 графа 20</t>
  </si>
  <si>
    <t>Раздел 2.6.3 строка 09 графа 21 = Раздел 2.6.3 сумма строк 10 + 11 + 12 графа 21</t>
  </si>
  <si>
    <t>Раздел 2.6.3 строка 09 графа 22 = Раздел 2.6.3 сумма строк 10 + 11 + 12 графа 22</t>
  </si>
  <si>
    <t>Раздел 2.6.3 строка 09 графа 23 = Раздел 2.6.3 сумма строк 10 + 11 + 12 графа 23</t>
  </si>
  <si>
    <t>Раздел 2.5.3.1 строка 06 графа 03 = Раздел 2.5.3.1 строка 06 сумма граф с 04 по 17</t>
  </si>
  <si>
    <t>Раздел 2.5.3.1 строка 07 графа 03 = Раздел 2.5.3.1 строка 07 сумма граф с 04 по 17</t>
  </si>
  <si>
    <t>Раздел 2.5.3.1 строка 08 графа 03 = Раздел 2.5.3.1 строка 08 сумма граф с 04 по 17</t>
  </si>
  <si>
    <t>Раздел 2.5.3.1 строка 09 графа 03 = Раздел 2.5.3.1 строка 09 сумма граф с 04 по 17</t>
  </si>
  <si>
    <t>Раздел 2.5.3.1 строка 10 графа 03 = Раздел 2.5.3.1 строка 10 сумма граф с 04 по 17</t>
  </si>
  <si>
    <t>Раздел 2.5.3.1 строка 11 графа 03 = Раздел 2.5.3.1 строка 11 сумма граф с 04 по 17</t>
  </si>
  <si>
    <t>Раздел 2.5.3.1 строка 12 графа 03 = Раздел 2.5.3.1 строка 12 сумма граф с 04 по 17</t>
  </si>
  <si>
    <t>Раздел 2.6.3 сумма строк 16 + 21 графа 09 = Раздел 2.6.3 сумма строк 10 + 11 графа 09</t>
  </si>
  <si>
    <t>Раздел 2.6.3 сумма строк 16 + 21 графа 10 = Раздел 2.6.3 сумма строк 10 + 11 графа 10</t>
  </si>
  <si>
    <t>Раздел 2.6.3 сумма строк 16 + 21 графа 11 = Раздел 2.6.3 сумма строк 10 + 11 графа 11</t>
  </si>
  <si>
    <t>Раздел 2.6.3 сумма строк 16 + 21 графа 12 = Раздел 2.6.3 сумма строк 10 + 11 графа 12</t>
  </si>
  <si>
    <t>Раздел 2.6.3 строка 19 графа 19 &gt;= Раздел 2.6.3 строка 19 графа 23</t>
  </si>
  <si>
    <t>Раздел 2.6.3 строка 20 графа 19 &gt;= Раздел 2.6.3 строка 20 графа 23</t>
  </si>
  <si>
    <t>Раздел 2.6.3 строка 21 графа 19 &gt;= Раздел 2.6.3 строка 21 графа 23</t>
  </si>
  <si>
    <t>Раздел 2.6.3 строка 22 графа 19 &gt;= Раздел 2.6.3 строка 22 графа 23</t>
  </si>
  <si>
    <t>Раздел 2.6.3 строка 01 графа 19 &gt;= Раздел 2.6.3 строка 01 графа 24</t>
  </si>
  <si>
    <t>Раздел 2.6.3 строка 02 графа 19 &gt;= Раздел 2.6.3 строка 02 графа 24</t>
  </si>
  <si>
    <t>Раздел 2.6.3 строка 03 графа 19 &gt;= Раздел 2.6.3 строка 03 графа 24</t>
  </si>
  <si>
    <t>Раздел 2.6.3 строка 04 графа 19 &gt;= Раздел 2.6.3 строка 04 графа 24</t>
  </si>
  <si>
    <t>Раздел 2.6.3 строка 05 графа 19 &gt;= Раздел 2.6.3 строка 05 графа 24</t>
  </si>
  <si>
    <t>Раздел 2.6.3 строка 06 графа 19 &gt;= Раздел 2.6.3 строка 06 графа 24</t>
  </si>
  <si>
    <t>Раздел 2.6.3 строка 07 графа 19 &gt;= Раздел 2.6.3 строка 07 графа 24</t>
  </si>
  <si>
    <t>Раздел 2.6.3 строка 08 графа 19 &gt;= Раздел 2.6.3 строка 08 графа 24</t>
  </si>
  <si>
    <t>Раздел 2.6.3 строка 09 графа 19 &gt;= Раздел 2.6.3 строка 09 графа 24</t>
  </si>
  <si>
    <t>Раздел 2.6.3 строка 10 графа 19 &gt;= Раздел 2.6.3 строка 10 графа 24</t>
  </si>
  <si>
    <t>Раздел 2.6.3 строка 11 графа 19 &gt;= Раздел 2.6.3 строка 11 графа 24</t>
  </si>
  <si>
    <t>Раздел 2.6.3 строка 12 графа 19 &gt;= Раздел 2.6.3 строка 12 графа 24</t>
  </si>
  <si>
    <t>Раздел 2.6.3 строка 13 графа 19 &gt;= Раздел 2.6.3 строка 13 графа 24</t>
  </si>
  <si>
    <t>Раздел 2.6.3 строка 14 графа 19 &gt;= Раздел 2.6.3 строка 14 графа 24</t>
  </si>
  <si>
    <t>Раздел 2.6.3 строка 15 графа 19 &gt;= Раздел 2.6.3 строка 15 графа 24</t>
  </si>
  <si>
    <t>Раздел 2.6.3 строка 16 графа 19 &gt;= Раздел 2.6.3 строка 16 графа 24</t>
  </si>
  <si>
    <t>Раздел 2.6.3 строка 17 графа 19 &gt;= Раздел 2.6.3 строка 17 графа 24</t>
  </si>
  <si>
    <t>Раздел 2.6.3 строка 18 графа 19 &gt;= Раздел 2.6.3 строка 18 графа 24</t>
  </si>
  <si>
    <t>Раздел 2.6.3 строка 19 графа 19 &gt;= Раздел 2.6.3 строка 19 графа 24</t>
  </si>
  <si>
    <t>Раздел 2.6.3 строка 20 графа 19 &gt;= Раздел 2.6.3 строка 20 графа 24</t>
  </si>
  <si>
    <t>Раздел 2.6.3 строка 21 графа 19 &gt;= Раздел 2.6.3 строка 21 графа 24</t>
  </si>
  <si>
    <t>Раздел 2.6.3 строка 22 графа 19 &gt;= Раздел 2.6.3 строка 22 графа 24</t>
  </si>
  <si>
    <t>Раздел 2.6.3 строка 01 графа 20 &gt;= Раздел 2.6.3 строка 01 графа 21</t>
  </si>
  <si>
    <t>Раздел 2.6.1 строка 22 графа 19 &gt;= Раздел 2.6.1 строка 22 графа 20</t>
  </si>
  <si>
    <t>Раздел 2.6.1 строка 01 графа 19 &gt;= Раздел 2.6.1 строка 01 графа 23</t>
  </si>
  <si>
    <t>Раздел 2.6.1 строка 02 графа 19 &gt;= Раздел 2.6.1 строка 02 графа 23</t>
  </si>
  <si>
    <t>Раздел 2.6.1 строка 03 графа 19 &gt;= Раздел 2.6.1 строка 03 графа 23</t>
  </si>
  <si>
    <t>Раздел 2.6.1 строка 04 графа 19 &gt;= Раздел 2.6.1 строка 04 графа 23</t>
  </si>
  <si>
    <t>Раздел 2.6.1 строка 05 графа 19 &gt;= Раздел 2.6.1 строка 05 графа 23</t>
  </si>
  <si>
    <t>Раздел 2.6.1 строка 08 графа 12 &gt;= Раздел 2.6.1 строка 08 графа 16</t>
  </si>
  <si>
    <t>Раздел 2.6.1 строка 09 графа 12 &gt;= Раздел 2.6.1 строка 09 графа 16</t>
  </si>
  <si>
    <t>Раздел 2.6.1 строка 10 графа 12 &gt;= Раздел 2.6.1 строка 10 графа 16</t>
  </si>
  <si>
    <t>Раздел 2.6.1 строка 11 графа 12 &gt;= Раздел 2.6.1 строка 11 графа 16</t>
  </si>
  <si>
    <t>Раздел 2.6.1 строка 12 графа 12 &gt;= Раздел 2.6.1 строка 12 графа 16</t>
  </si>
  <si>
    <t>Раздел 2.6.1 строка 13 графа 12 &gt;= Раздел 2.6.1 строка 13 графа 16</t>
  </si>
  <si>
    <t>Раздел 2.6.1 строка 14 графа 12 &gt;= Раздел 2.6.1 строка 14 графа 16</t>
  </si>
  <si>
    <t>Раздел 2.6.1 строка 15 графа 12 &gt;= Раздел 2.6.1 строка 15 графа 16</t>
  </si>
  <si>
    <t>Раздел 2.6.1 строка 16 графа 12 &gt;= Раздел 2.6.1 строка 16 графа 16</t>
  </si>
  <si>
    <t>Раздел 2.6.1 строка 17 графа 12 &gt;= Раздел 2.6.1 строка 17 графа 16</t>
  </si>
  <si>
    <t>Раздел 2.6.3 строка 16 графа 19 &gt;= Раздел 2.6.3 строка 16 графа 20</t>
  </si>
  <si>
    <t>Раздел 2.6.3 строка 17 графа 19 &gt;= Раздел 2.6.3 строка 17 графа 20</t>
  </si>
  <si>
    <t>Раздел 2.6.3 строка 18 графа 19 &gt;= Раздел 2.6.3 строка 18 графа 20</t>
  </si>
  <si>
    <t>Раздел 2.6.3 строка 19 графа 19 &gt;= Раздел 2.6.3 строка 19 графа 20</t>
  </si>
  <si>
    <t>Раздел 2.6.3 строка 20 графа 19 &gt;= Раздел 2.6.3 строка 20 графа 20</t>
  </si>
  <si>
    <t>Раздел 2.6.3 строка 21 графа 19 &gt;= Раздел 2.6.3 строка 21 графа 20</t>
  </si>
  <si>
    <t>Раздел 2.6.3 строка 22 графа 19 &gt;= Раздел 2.6.3 строка 22 графа 20</t>
  </si>
  <si>
    <t>Раздел 2.6.3 строка 01 графа 19 &gt;= Раздел 2.6.3 строка 01 графа 23</t>
  </si>
  <si>
    <t>Раздел 2.6.3 строка 02 графа 19 &gt;= Раздел 2.6.3 строка 02 графа 23</t>
  </si>
  <si>
    <t>Раздел 2.6.3 строка 03 графа 19 &gt;= Раздел 2.6.3 строка 03 графа 23</t>
  </si>
  <si>
    <t>Раздел 2.6.3 строка 04 графа 19 &gt;= Раздел 2.6.3 строка 04 графа 23</t>
  </si>
  <si>
    <t>Раздел 2.6.3 строка 05 графа 19 &gt;= Раздел 2.6.3 строка 05 графа 23</t>
  </si>
  <si>
    <t>Раздел 2.11.1 строка 01 графа 04 &gt;= Раздел 2.11.1 строка 08 графа 04</t>
  </si>
  <si>
    <t>Раздел 2.11.1 строка 01 графа 05 &gt;= Раздел 2.11.1 строка 08 графа 05</t>
  </si>
  <si>
    <t>Раздел 2.11.1 строка 01 графа 03 &gt;= Раздел 2.11.1 строка 09 графа 03</t>
  </si>
  <si>
    <t>Раздел 2.11.1 строка 01 графа 04 &gt;= Раздел 2.11.1 строка 09 графа 04</t>
  </si>
  <si>
    <t>Раздел 2.11.1 строка 01 графа 05 &gt;= Раздел 2.11.1 строка 09 графа 05</t>
  </si>
  <si>
    <t>Раздел 2.11.1 строка 01 графа 03 &gt;= Раздел 2.11.1 строка 10 графа 03</t>
  </si>
  <si>
    <t>Раздел 2.11.1 строка 01 графа 04 &gt;= Раздел 2.11.1 строка 10 графа 04</t>
  </si>
  <si>
    <t>Раздел 2.11.1 строка 01 графа 05 &gt;= Раздел 2.11.1 строка 10 графа 05</t>
  </si>
  <si>
    <t>Раздел 2.11.1 строка 01 графа 03 &gt;= Раздел 2.11.1 строка 11 графа 03</t>
  </si>
  <si>
    <t>Раздел 2.6.4 строка 01 графа 11 = Раздел 2.6.4 сумма строк 02 + 04 + 05 графа 11</t>
  </si>
  <si>
    <t>Раздел 2.6.4 строка 01 графа 12 = Раздел 2.6.4 сумма строк 02 + 04 + 05 графа 12</t>
  </si>
  <si>
    <t>Раздел 2.6.4 строка 01 графа 13 = Раздел 2.6.4 сумма строк 02 + 04 + 05 графа 13</t>
  </si>
  <si>
    <t>Раздел 2.6.4 строка 01 графа 14 = Раздел 2.6.4 сумма строк 02 + 04 + 05 графа 14</t>
  </si>
  <si>
    <t>Раздел 2.6.4 строка 01 графа 15 = Раздел 2.6.4 сумма строк 02 + 04 + 05 графа 15</t>
  </si>
  <si>
    <t>Раздел 2.6.4 строка 01 графа 16 = Раздел 2.6.4 сумма строк 02 + 04 + 05 графа 16</t>
  </si>
  <si>
    <t>Раздел 2.6.4 строка 01 графа 17 = Раздел 2.6.4 сумма строк 02 + 04 + 05 графа 17</t>
  </si>
  <si>
    <t>Раздел 2.6.4 строка 01 графа 18 = Раздел 2.6.4 сумма строк 02 + 04 + 05 графа 18</t>
  </si>
  <si>
    <t>Раздел 2.6.4 строка 01 графа 19 = Раздел 2.6.4 сумма строк 02 + 04 + 05 графа 19</t>
  </si>
  <si>
    <t>Раздел 2.6.4 строка 01 графа 04 = Раздел 2.6.4 сумма строк 02 + 04 + 05 графа 04</t>
  </si>
  <si>
    <t>Раздел 2.6.4 строка 01 графа 05 = Раздел 2.6.4 сумма строк 02 + 04 + 05 графа 05</t>
  </si>
  <si>
    <t>Раздел 2.6.4 строка 01 графа 06 = Раздел 2.6.4 сумма строк 02 + 04 + 05 графа 06</t>
  </si>
  <si>
    <t>Раздел 2.6.4 строка 01 графа 07 = Раздел 2.6.4 сумма строк 02 + 04 + 05 графа 07</t>
  </si>
  <si>
    <t>Раздел 2.6.4 строка 01 графа 08 = Раздел 2.6.4 сумма строк 02 + 04 + 05 графа 08</t>
  </si>
  <si>
    <t>Раздел 2.6.4 строка 01 графа 09 = Раздел 2.6.4 сумма строк 02 + 04 + 05 графа 09</t>
  </si>
  <si>
    <t>Раздел 2.1.2.3 строка 21 графа 48 &gt;= Раздел 2.1.2.3 строка 21 графа 49</t>
  </si>
  <si>
    <t>Раздел 2.2.3 строка 06 графа 03 = Раздел 2.2.3 строка 06 сумма граф с 04 по 16</t>
  </si>
  <si>
    <t>Раздел 2.2.3 строка 07 графа 03 = Раздел 2.2.3 строка 07 сумма граф с 04 по 16</t>
  </si>
  <si>
    <t>Раздел 2.2.1 строка 02 графа 03 &gt;= Раздел 2.2.1 строка 02 графа 17</t>
  </si>
  <si>
    <t>Раздел 2.2.1 строка 03 графа 03 &gt;= Раздел 2.2.1 строка 03 графа 17</t>
  </si>
  <si>
    <t>Раздел 2.2.1 строка 01 графа 03 &gt;= Раздел 2.2.1 строка 01 графа 18</t>
  </si>
  <si>
    <t>Раздел 2.2.1 строка 02 графа 03 &gt;= Раздел 2.2.1 строка 02 графа 18</t>
  </si>
  <si>
    <t>Раздел 2.2.3 строка 10 графа 03 = Раздел 2.2.3 строка 10 сумма граф с 04 по 16</t>
  </si>
  <si>
    <t>Раздел 2.2.3 строка 11 графа 03 = Раздел 2.2.3 строка 11 сумма граф с 04 по 16</t>
  </si>
  <si>
    <t>Раздел 2.2.3 строка 12 графа 03 = Раздел 2.2.3 строка 12 сумма граф с 04 по 16</t>
  </si>
  <si>
    <t>Раздел 2.2.3 строка 13 графа 03 = Раздел 2.2.3 строка 13 сумма граф с 04 по 16</t>
  </si>
  <si>
    <t>Раздел 2.2.3 строка 14 графа 03 = Раздел 2.2.3 строка 14 сумма граф с 04 по 16</t>
  </si>
  <si>
    <t>Раздел 2.2.3 строка 01 графа 03 &gt;= Раздел 2.2.3 строка 01 графа 17</t>
  </si>
  <si>
    <t>Раздел 2.2.3 строка 02 графа 03 &gt;= Раздел 2.2.3 строка 02 графа 17</t>
  </si>
  <si>
    <t>Раздел 2.2.3 строка 03 графа 03 &gt;= Раздел 2.2.3 строка 03 графа 17</t>
  </si>
  <si>
    <t>Раздел 2.6.1 строка 21 графа 20 &gt;= Раздел 2.6.1 строка 21 графа 22</t>
  </si>
  <si>
    <t>Раздел 2.6.1 строка 22 графа 20 &gt;= Раздел 2.6.1 строка 22 графа 22</t>
  </si>
  <si>
    <t>Раздел 2.6.1 сумма строк 16 + 21 графа 04 = Раздел 2.6.1 сумма строк 10 + 11 графа 04</t>
  </si>
  <si>
    <t>Раздел 2.6.1 сумма строк 16 + 21 графа 05 = Раздел 2.6.1 сумма строк 10 + 11 графа 05</t>
  </si>
  <si>
    <t>Раздел 2.6.1 сумма строк 16 + 21 графа 06 = Раздел 2.6.1 сумма строк 10 + 11 графа 06</t>
  </si>
  <si>
    <t>Раздел 2.6.1 сумма строк 16 + 21 графа 07 = Раздел 2.6.1 сумма строк 10 + 11 графа 07</t>
  </si>
  <si>
    <t>Раздел 2.6.1 сумма строк 16 + 21 графа 08 = Раздел 2.6.1 сумма строк 10 + 11 графа 08</t>
  </si>
  <si>
    <t>Раздел 2.6.1 сумма строк 16 + 21 графа 09 = Раздел 2.6.1 сумма строк 10 + 11 графа 09</t>
  </si>
  <si>
    <t>Раздел 2.6.1 сумма строк 16 + 21 графа 10 = Раздел 2.6.1 сумма строк 10 + 11 графа 10</t>
  </si>
  <si>
    <t>Раздел 2.6.1 сумма строк 16 + 21 графа 11 = Раздел 2.6.1 сумма строк 10 + 11 графа 11</t>
  </si>
  <si>
    <t>Раздел 2.6.1 сумма строк 16 + 21 графа 12 = Раздел 2.6.1 сумма строк 10 + 11 графа 12</t>
  </si>
  <si>
    <t>Раздел 2.6.1 сумма строк 16 + 21 графа 13 = Раздел 2.6.1 сумма строк 10 + 11 графа 13</t>
  </si>
  <si>
    <t>Раздел 2.6.1 сумма строк 16 + 21 графа 14 = Раздел 2.6.1 сумма строк 10 + 11 графа 14</t>
  </si>
  <si>
    <t>Раздел 2.6.4 сумма строк 16 + 21 графа 03 = Раздел 2.6.4 сумма строк 10 + 11 графа 03</t>
  </si>
  <si>
    <t>Раздел 2.6.4 сумма строк 16 + 21 графа 04 = Раздел 2.6.4 сумма строк 10 + 11 графа 04</t>
  </si>
  <si>
    <t>Раздел 2.6.4 сумма строк 16 + 21 графа 05 = Раздел 2.6.4 сумма строк 10 + 11 графа 05</t>
  </si>
  <si>
    <t>Раздел 2.6.4 сумма строк 16 + 21 графа 06 = Раздел 2.6.4 сумма строк 10 + 11 графа 06</t>
  </si>
  <si>
    <t>Раздел 2.6.4 сумма строк 16 + 21 графа 07 = Раздел 2.6.4 сумма строк 10 + 11 графа 07</t>
  </si>
  <si>
    <t>Раздел 2.6.3 строка 01 графа 08 = Раздел 2.6.3 сумма строк 02 + 04 + 05 графа 08</t>
  </si>
  <si>
    <t>Раздел 2.6.3 строка 01 графа 09 = Раздел 2.6.3 сумма строк 02 + 04 + 05 графа 09</t>
  </si>
  <si>
    <t>Раздел 2.6.3 строка 01 графа 10 = Раздел 2.6.3 сумма строк 02 + 04 + 05 графа 10</t>
  </si>
  <si>
    <t>Раздел 2.6.3 строка 01 графа 11 = Раздел 2.6.3 сумма строк 02 + 04 + 05 графа 11</t>
  </si>
  <si>
    <t>Раздел 2.6.3 строка 01 графа 12 = Раздел 2.6.3 сумма строк 02 + 04 + 05 графа 12</t>
  </si>
  <si>
    <t>Раздел 2.6.3 строка 01 графа 13 = Раздел 2.6.3 сумма строк 02 + 04 + 05 графа 13</t>
  </si>
  <si>
    <t>Раздел 2.6.3 строка 01 графа 14 = Раздел 2.6.3 сумма строк 02 + 04 + 05 графа 14</t>
  </si>
  <si>
    <t>Раздел 2.6.3 строка 01 графа 15 = Раздел 2.6.3 сумма строк 02 + 04 + 05 графа 15</t>
  </si>
  <si>
    <t>Раздел 2.6.3 строка 01 графа 16 = Раздел 2.6.3 сумма строк 02 + 04 + 05 графа 16</t>
  </si>
  <si>
    <t>Раздел 2.6.3 строка 01 графа 17 = Раздел 2.6.3 сумма строк 02 + 04 + 05 графа 17</t>
  </si>
  <si>
    <t>Раздел 2.6.3 строка 01 графа 18 = Раздел 2.6.3 сумма строк 02 + 04 + 05 графа 18</t>
  </si>
  <si>
    <t>Раздел 2.6.3 строка 01 графа 19 = Раздел 2.6.3 сумма строк 02 + 04 + 05 графа 19</t>
  </si>
  <si>
    <t>Раздел 2.6.3 строка 01 графа 20 = Раздел 2.6.3 сумма строк 02 + 04 + 05 графа 20</t>
  </si>
  <si>
    <t>Раздел 2.6.3 строка 01 графа 21 = Раздел 2.6.3 сумма строк 02 + 04 + 05 графа 21</t>
  </si>
  <si>
    <t>Раздел 2.6.3 строка 01 графа 22 = Раздел 2.6.3 сумма строк 02 + 04 + 05 графа 22</t>
  </si>
  <si>
    <t>Раздел 2.6.3 строка 01 графа 23 = Раздел 2.6.3 сумма строк 02 + 04 + 05 графа 23</t>
  </si>
  <si>
    <t>Раздел 2.6.3 строка 01 графа 24 = Раздел 2.6.3 сумма строк 02 + 04 + 05 графа 24</t>
  </si>
  <si>
    <t>Раздел 2.6.3 строка 09 графа 03 = Раздел 2.6.3 сумма строк 10 + 11 + 12 графа 03</t>
  </si>
  <si>
    <t>Раздел 2.1.2.2 строка 15 графа 03 &gt;= Раздел 2.1.2.2 строка 15 графа 52</t>
  </si>
  <si>
    <t>Раздел 2.1.2.2 строка 16 графа 03 &gt;= Раздел 2.1.2.2 строка 16 графа 52</t>
  </si>
  <si>
    <t>Раздел 2.1.2.2 строка 17 графа 03 &gt;= Раздел 2.1.2.2 строка 17 графа 52</t>
  </si>
  <si>
    <t>Раздел 2.1.2.2 строка 18 графа 03 &gt;= Раздел 2.1.2.2 строка 18 графа 52</t>
  </si>
  <si>
    <t>Раздел 2.1.2.2 строка 19 графа 03 &gt;= Раздел 2.1.2.2 строка 19 графа 52</t>
  </si>
  <si>
    <t>Раздел 2.1.2.2 строка 20 графа 03 &gt;= Раздел 2.1.2.2 строка 20 графа 52</t>
  </si>
  <si>
    <t>Раздел 2.1.2.2 строка 21 графа 03 &gt;= Раздел 2.1.2.2 строка 21 графа 52</t>
  </si>
  <si>
    <t>Раздел 2.1.2.2 строка 22 графа 03 &gt;= Раздел 2.1.2.2 строка 22 графа 52</t>
  </si>
  <si>
    <t>Раздел 2.1.2.2 строка 23 графа 03 &gt;= Раздел 2.1.2.2 строка 23 графа 52</t>
  </si>
  <si>
    <t>Раздел 2.1.2.2 строка 24 графа 03 &gt;= Раздел 2.1.2.2 строка 24 графа 52</t>
  </si>
  <si>
    <t>Раздел 2.1.2.2 строка 25 графа 03 &gt;= Раздел 2.1.2.2 строка 25 графа 52</t>
  </si>
  <si>
    <t>Раздел 2.1.3.3 строка 10 графа 07 &gt;= Раздел 2.1.3.3 строка 12 графа 07</t>
  </si>
  <si>
    <t>Раздел 2.1.3.3 строка 10 графа 08 &gt;= Раздел 2.1.3.3 строка 12 графа 08</t>
  </si>
  <si>
    <t>Раздел 2.1.3.3 строка 10 графа 09 &gt;= Раздел 2.1.3.3 строка 12 графа 09</t>
  </si>
  <si>
    <t>Раздел 2.1.3.3 строка 10 графа 10 &gt;= Раздел 2.1.3.3 строка 12 графа 10</t>
  </si>
  <si>
    <t>Раздел 2.1.3.3 строка 10 графа 11 &gt;= Раздел 2.1.3.3 строка 12 графа 11</t>
  </si>
  <si>
    <t>Раздел 2.1.3.3 строка 10 графа 12 &gt;= Раздел 2.1.3.3 строка 12 графа 12</t>
  </si>
  <si>
    <t>Раздел 2.1.3.3 строка 10 графа 13 &gt;= Раздел 2.1.3.3 строка 12 графа 13</t>
  </si>
  <si>
    <t>Раздел 2.1.3.3 строка 10 графа 14 &gt;= Раздел 2.1.3.3 строка 12 графа 14</t>
  </si>
  <si>
    <t>Раздел 2.6.3 строка 09 графа 09 = Раздел 2.6.3 сумма строк 10 + 11 + 12 графа 09</t>
  </si>
  <si>
    <t>Раздел 2.6.3 строка 09 графа 10 = Раздел 2.6.3 сумма строк 10 + 11 + 12 графа 10</t>
  </si>
  <si>
    <t>Раздел 2.8.3 строка 02 графа 03 = Раздел 2.8.3 строка 02 сумма граф 04 + 05 + 06 + 07 + 08 + 09 + 10</t>
  </si>
  <si>
    <t>Раздел 2.8.3 строка 03 графа 03 = Раздел 2.8.3 строка 03 сумма граф 04 + 05 + 06 + 07 + 08 + 09 + 10</t>
  </si>
  <si>
    <t>Раздел 2.8.3 строка 04 графа 03 = Раздел 2.8.3 строка 04 сумма граф 04 + 05 + 06 + 07 + 08 + 09 + 10</t>
  </si>
  <si>
    <t>Раздел 2.8.3 строка 05 графа 03 = Раздел 2.8.3 строка 05 сумма граф 04 + 05 + 06 + 07 + 08 + 09 + 10</t>
  </si>
  <si>
    <t>Раздел 2.8.3 строка 06 графа 03 = Раздел 2.8.3 строка 06 сумма граф 04 + 05 + 06 + 07 + 08 + 09 + 10</t>
  </si>
  <si>
    <t>Раздел 2.8.3 строка 07 графа 03 = Раздел 2.8.3 строка 07 сумма граф 04 + 05 + 06 + 07 + 08 + 09 + 10</t>
  </si>
  <si>
    <t>Раздел 2.8.3 строка 08 графа 03 = Раздел 2.8.3 строка 08 сумма граф 04 + 05 + 06 + 07 + 08 + 09 + 10</t>
  </si>
  <si>
    <t>Раздел 2.8.3 строка 09 графа 03 = Раздел 2.8.3 строка 09 сумма граф 04 + 05 + 06 + 07 + 08 + 09 + 10</t>
  </si>
  <si>
    <t>Раздел 2.8.3 строка 10 графа 03 = Раздел 2.8.3 строка 10 сумма граф 04 + 05 + 06 + 07 + 08 + 09 + 10</t>
  </si>
  <si>
    <t>Раздел 2.8.3 строка 11 графа 03 = Раздел 2.8.3 строка 11 сумма граф 04 + 05 + 06 + 07 + 08 + 09 + 10</t>
  </si>
  <si>
    <t>Раздел 2.8.3 строка 12 графа 03 = Раздел 2.8.3 строка 12 сумма граф 04 + 05 + 06 + 07 + 08 + 09 + 10</t>
  </si>
  <si>
    <t>Раздел 2.6.3 строка 09 графа 24 = Раздел 2.6.3 сумма строк 10 + 11 + 12 графа 24</t>
  </si>
  <si>
    <t>Раздел 2.6.3 сумма строк 16 + 21 графа 03 = Раздел 2.6.3 сумма строк 10 + 11 графа 03</t>
  </si>
  <si>
    <t>Раздел 2.6.3 сумма строк 16 + 21 графа 04 = Раздел 2.6.3 сумма строк 10 + 11 графа 04</t>
  </si>
  <si>
    <t>Раздел 2.6.3 сумма строк 16 + 21 графа 05 = Раздел 2.6.3 сумма строк 10 + 11 графа 05</t>
  </si>
  <si>
    <t>Раздел 2.6.3 сумма строк 16 + 21 графа 06 = Раздел 2.6.3 сумма строк 10 + 11 графа 06</t>
  </si>
  <si>
    <t>Раздел 2.6.3 сумма строк 16 + 21 графа 07 = Раздел 2.6.3 сумма строк 10 + 11 графа 07</t>
  </si>
  <si>
    <t>Раздел 2.6.3 сумма строк 16 + 21 графа 08 = Раздел 2.6.3 сумма строк 10 + 11 графа 08</t>
  </si>
  <si>
    <t>Раздел 2.8.3 строка 13 графа 03 &gt;= Раздел 2.8.3 строка 13 графа 11</t>
  </si>
  <si>
    <t>Раздел 2.8.3 строка 02 графа 03 &gt;= Раздел 2.8.3 строка 03 графа 03</t>
  </si>
  <si>
    <t>Раздел 2.8.3 строка 02 графа 04 &gt;= Раздел 2.8.3 строка 03 графа 04</t>
  </si>
  <si>
    <t>Раздел 2.8.3 строка 02 графа 05 &gt;= Раздел 2.8.3 строка 03 графа 05</t>
  </si>
  <si>
    <t>Раздел 2.8.3 строка 02 графа 06 &gt;= Раздел 2.8.3 строка 03 графа 06</t>
  </si>
  <si>
    <t>Раздел 2.8.3 строка 02 графа 07 &gt;= Раздел 2.8.3 строка 03 графа 07</t>
  </si>
  <si>
    <t>Раздел 2.8.3 строка 02 графа 08 &gt;= Раздел 2.8.3 строка 03 графа 08</t>
  </si>
  <si>
    <t>Раздел 2.8.3 строка 02 графа 09 &gt;= Раздел 2.8.3 строка 03 графа 09</t>
  </si>
  <si>
    <t>Раздел 2.8.3 строка 02 графа 10 &gt;= Раздел 2.8.3 строка 03 графа 10</t>
  </si>
  <si>
    <t>Раздел 2.8.3 строка 02 графа 11 &gt;= Раздел 2.8.3 строка 03 графа 11</t>
  </si>
  <si>
    <t>Раздел 2.8.3 строка 05 графа 04 &gt;= Раздел 2.8.3 строка 06 графа 04</t>
  </si>
  <si>
    <t>Раздел 2.6.3 сумма строк 16 + 21 графа 15 = Раздел 2.6.3 сумма строк 10 + 11 графа 15</t>
  </si>
  <si>
    <t>Раздел 2.6.3 сумма строк 16 + 21 графа 16 = Раздел 2.6.3 сумма строк 10 + 11 графа 16</t>
  </si>
  <si>
    <t>Раздел 2.6.3 сумма строк 16 + 21 графа 17 = Раздел 2.6.3 сумма строк 10 + 11 графа 17</t>
  </si>
  <si>
    <t>Раздел 2.1.3.2 строка 13 графа 14 &gt;= Раздел 2.1.3.2 строка 14 графа 14</t>
  </si>
  <si>
    <t>Раздел 2.1.3.2 строка 13 графа 15 &gt;= Раздел 2.1.3.2 строка 14 графа 15</t>
  </si>
  <si>
    <t>Раздел 2.1.3.2 строка 13 графа 16 &gt;= Раздел 2.1.3.2 строка 14 графа 16</t>
  </si>
  <si>
    <t>Раздел 2.1.3.2 строка 13 графа 17 &gt;= Раздел 2.1.3.2 строка 14 графа 17</t>
  </si>
  <si>
    <t>Раздел 2.1.3.2 строка 13 графа 03 &gt;= Раздел 2.1.3.2 строка 15 графа 03</t>
  </si>
  <si>
    <t>Раздел 2.1.3.2 строка 13 графа 04 &gt;= Раздел 2.1.3.2 строка 15 графа 04</t>
  </si>
  <si>
    <t>Раздел 2.1.3.2 строка 13 графа 05 &gt;= Раздел 2.1.3.2 строка 15 графа 05</t>
  </si>
  <si>
    <t>Раздел 2.1.3.2 строка 13 графа 06 &gt;= Раздел 2.1.3.2 строка 15 графа 06</t>
  </si>
  <si>
    <t>Раздел 2.1.3.2 строка 13 графа 07 &gt;= Раздел 2.1.3.2 строка 15 графа 07</t>
  </si>
  <si>
    <t>Раздел 2.1.3.2 строка 13 графа 08 &gt;= Раздел 2.1.3.2 строка 15 графа 08</t>
  </si>
  <si>
    <t>Раздел 2.1.3.2 строка 13 графа 09 &gt;= Раздел 2.1.3.2 строка 15 графа 09</t>
  </si>
  <si>
    <t>Раздел 2.1.3.2 строка 13 графа 10 &gt;= Раздел 2.1.3.2 строка 15 графа 10</t>
  </si>
  <si>
    <t>Раздел 2.1.3.2 строка 13 графа 11 &gt;= Раздел 2.1.3.2 строка 15 графа 11</t>
  </si>
  <si>
    <t>Раздел 2.6.3 строка 06 графа 03 = Раздел 2.6.3 строка 06 сумма граф 09 + 10 + 11</t>
  </si>
  <si>
    <t>Раздел 2.6.3 строка 07 графа 03 = Раздел 2.6.3 строка 07 сумма граф 09 + 10 + 11</t>
  </si>
  <si>
    <t>Раздел 2.6.3 строка 08 графа 03 = Раздел 2.6.3 строка 08 сумма граф 09 + 10 + 11</t>
  </si>
  <si>
    <t>Раздел 2.6.3 строка 09 графа 03 = Раздел 2.6.3 строка 09 сумма граф 09 + 10 + 11</t>
  </si>
  <si>
    <t>Раздел 2.6.3 строка 10 графа 03 = Раздел 2.6.3 строка 10 сумма граф 09 + 10 + 11</t>
  </si>
  <si>
    <t>Раздел 2.6.3 строка 11 графа 03 = Раздел 2.6.3 строка 11 сумма граф 09 + 10 + 11</t>
  </si>
  <si>
    <t>Раздел 2.6.3 строка 12 графа 03 = Раздел 2.6.3 строка 12 сумма граф 09 + 10 + 11</t>
  </si>
  <si>
    <t>Раздел 2.6.3 строка 13 графа 03 = Раздел 2.6.3 строка 13 сумма граф 09 + 10 + 11</t>
  </si>
  <si>
    <t>Раздел 2.6.3 строка 14 графа 03 = Раздел 2.6.3 строка 14 сумма граф 09 + 10 + 11</t>
  </si>
  <si>
    <t>Раздел 2.6.3 строка 15 графа 03 = Раздел 2.6.3 строка 15 сумма граф 09 + 10 + 11</t>
  </si>
  <si>
    <t>Раздел 2.6.1 строка 01 графа 18 = Раздел 2.6.1 строка 01 сумма граф 03 + 12</t>
  </si>
  <si>
    <t>Раздел 2.6.1 строка 02 графа 18 = Раздел 2.6.1 строка 02 сумма граф 03 + 12</t>
  </si>
  <si>
    <t>Раздел 2.6.1 строка 03 графа 18 = Раздел 2.6.1 строка 03 сумма граф 03 + 12</t>
  </si>
  <si>
    <t>Раздел 2.6.1 строка 04 графа 18 = Раздел 2.6.1 строка 04 сумма граф 03 + 12</t>
  </si>
  <si>
    <t>Раздел 2.6.1 строка 05 графа 18 = Раздел 2.6.1 строка 05 сумма граф 03 + 12</t>
  </si>
  <si>
    <t>Раздел 2.6.1 строка 06 графа 18 = Раздел 2.6.1 строка 06 сумма граф 03 + 12</t>
  </si>
  <si>
    <t>Раздел 2.6.1 строка 07 графа 18 = Раздел 2.6.1 строка 07 сумма граф 03 + 12</t>
  </si>
  <si>
    <t>Раздел 2.6.1 строка 08 графа 18 = Раздел 2.6.1 строка 08 сумма граф 03 + 12</t>
  </si>
  <si>
    <t>Раздел 2.6.1 строка 09 графа 18 = Раздел 2.6.1 строка 09 сумма граф 03 + 12</t>
  </si>
  <si>
    <t xml:space="preserve">Раздел 2.1.3.3 строка 06 графа 03 = Раздел 2.1.3.3 строка 06 сумма граф с 04 по 17 </t>
  </si>
  <si>
    <t xml:space="preserve">Раздел 2.1.3.3 строка 07 графа 03 = Раздел 2.1.3.3 строка 07 сумма граф с 04 по 17 </t>
  </si>
  <si>
    <t xml:space="preserve">Раздел 2.1.3.3 строка 08 графа 03 = Раздел 2.1.3.3 строка 08 сумма граф с 04 по 17 </t>
  </si>
  <si>
    <t xml:space="preserve">Раздел 2.1.3.3 строка 09 графа 03 = Раздел 2.1.3.3 строка 09 сумма граф с 04 по 17 </t>
  </si>
  <si>
    <t xml:space="preserve">Раздел 2.1.3.3 строка 10 графа 03 = Раздел 2.1.3.3 строка 10 сумма граф с 04 по 17 </t>
  </si>
  <si>
    <t xml:space="preserve">Раздел 2.1.3.3 строка 11 графа 03 = Раздел 2.1.3.3 строка 11 сумма граф с 04 по 17 </t>
  </si>
  <si>
    <t xml:space="preserve">Раздел 2.1.3.3 строка 12 графа 03 = Раздел 2.1.3.3 строка 12 сумма граф с 04 по 17 </t>
  </si>
  <si>
    <t xml:space="preserve">Раздел 2.1.3.3 строка 13 графа 03 = Раздел 2.1.3.3 строка 13 сумма граф с 04 по 17 </t>
  </si>
  <si>
    <t xml:space="preserve">Раздел 2.1.3.3 строка 15 графа 03 = Раздел 2.1.3.3 строка 15 сумма граф с 04 по 17 </t>
  </si>
  <si>
    <t>Отжигальщик цветных металлов</t>
  </si>
  <si>
    <t>Всего (сумма граф 4–47)</t>
  </si>
  <si>
    <r>
      <t xml:space="preserve">2.10.1.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</si>
  <si>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2.10.3.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</si>
  <si>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2.10.2.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</si>
  <si>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дети-инвалиды (кроме учтенных
в гр. 6)</t>
  </si>
  <si>
    <t>очно</t>
  </si>
  <si>
    <t>очно-заочно</t>
  </si>
  <si>
    <t>заочно</t>
  </si>
  <si>
    <t>из гр. 13</t>
  </si>
  <si>
    <t>инвалиды (кроме учтенных
в гр. 14)</t>
  </si>
  <si>
    <t>Слесарь по ремонту подвижного состава</t>
  </si>
  <si>
    <t>Слесарь по ремонту путевых машин и механизмов</t>
  </si>
  <si>
    <t>Слесарь по ремонту сельскохозяйственных машин и оборудования</t>
  </si>
  <si>
    <t>Слесарь по сборке металлоконструкций</t>
  </si>
  <si>
    <t>Слесарь по такелажу и грузозахватным приспособлениям</t>
  </si>
  <si>
    <t>Раздел 2.1.2.2 строка 21 графа 03 &gt;= Раздел 2.1.2.2 строка 21 графа 48</t>
  </si>
  <si>
    <t>Раздел 2.1.2.2 строка 22 графа 03 &gt;= Раздел 2.1.2.2 строка 22 графа 48</t>
  </si>
  <si>
    <t>Раздел 2.1.2.2 строка 23 графа 03 &gt;= Раздел 2.1.2.2 строка 23 графа 48</t>
  </si>
  <si>
    <t>Раздел 2.1.2.2 строка 24 графа 03 &gt;= Раздел 2.1.2.2 строка 24 графа 48</t>
  </si>
  <si>
    <t>Раздел 2.1.2.2 строка 25 графа 03 &gt;= Раздел 2.1.2.2 строка 25 графа 48</t>
  </si>
  <si>
    <t>Раздел 2.1.2.2 строка 26 графа 03 &gt;= Раздел 2.1.2.2 строка 26 графа 48</t>
  </si>
  <si>
    <t>Раздел 2.1.2.2 строка 27 графа 03 &gt;= Раздел 2.1.2.2 строка 27 графа 48</t>
  </si>
  <si>
    <t>Раздел 2.1.2.2 строка 28 графа 03 &gt;= Раздел 2.1.2.2 строка 28 графа 48</t>
  </si>
  <si>
    <t>Раздел 2.1.2.2 строка 29 графа 03 &gt;= Раздел 2.1.2.2 строка 29 графа 48</t>
  </si>
  <si>
    <t>Раздел 2.1.2.2 строка 30 графа 03 &gt;= Раздел 2.1.2.2 строка 30 графа 48</t>
  </si>
  <si>
    <t>Раздел 2.1.2.2 строка 31 графа 03 &gt;= Раздел 2.1.2.2 строка 31 графа 48</t>
  </si>
  <si>
    <t>Раздел 2.1.2.2 строка 32 графа 03 &gt;= Раздел 2.1.2.2 строка 32 графа 48</t>
  </si>
  <si>
    <t>Раздел 2.1.2.2 строка 33 графа 03 &gt;= Раздел 2.1.2.2 строка 33 графа 48</t>
  </si>
  <si>
    <t>Раздел 2.1.2.2 строка 01 графа 03 &gt;= Раздел 2.1.2.2 строка 01 графа 51</t>
  </si>
  <si>
    <t>Раздел 2.1.2.2 строка 02 графа 03 &gt;= Раздел 2.1.2.2 строка 02 графа 51</t>
  </si>
  <si>
    <t>Раздел 2.1.2.2 строка 03 графа 03 &gt;= Раздел 2.1.2.2 строка 03 графа 51</t>
  </si>
  <si>
    <t>Раздел 2.1.2.2 строка 04 графа 03 &gt;= Раздел 2.1.2.2 строка 04 графа 51</t>
  </si>
  <si>
    <t>Раздел 2.1.2.2 строка 05 графа 03 &gt;= Раздел 2.1.2.2 строка 05 графа 51</t>
  </si>
  <si>
    <t>Раздел 2.1.2.2 строка 06 графа 03 &gt;= Раздел 2.1.2.2 строка 06 графа 51</t>
  </si>
  <si>
    <t>Раздел 2.1.3.3 строка 13 графа 13 &gt;= Раздел 2.1.3.3 строка 14 графа 13</t>
  </si>
  <si>
    <t>Раздел 2.1.2.3 строка 29 графа 03 &gt;= Раздел 2.1.2.3 строка 29 графа 48</t>
  </si>
  <si>
    <t>Раздел 2.1.2.3 строка 30 графа 03 &gt;= Раздел 2.1.2.3 строка 30 графа 48</t>
  </si>
  <si>
    <t>Раздел 2.1.2.3 строка 31 графа 03 &gt;= Раздел 2.1.2.3 строка 31 графа 48</t>
  </si>
  <si>
    <t>Раздел 2.1.2.3 строка 32 графа 03 &gt;= Раздел 2.1.2.3 строка 32 графа 48</t>
  </si>
  <si>
    <t>Раздел 2.1.2.3 строка 33 графа 03 &gt;= Раздел 2.1.2.3 строка 33 графа 48</t>
  </si>
  <si>
    <t>Раздел 2.1.2.3 строка 01 графа 03 &gt;= Раздел 2.1.2.3 строка 01 графа 51</t>
  </si>
  <si>
    <t>Раздел 2.1.2.3 строка 02 графа 03 &gt;= Раздел 2.1.2.3 строка 02 графа 51</t>
  </si>
  <si>
    <t>Раздел 2.1.2.3 строка 03 графа 03 &gt;= Раздел 2.1.2.3 строка 03 графа 51</t>
  </si>
  <si>
    <t>Раздел 2.1.2.3 строка 04 графа 03 &gt;= Раздел 2.1.2.3 строка 04 графа 51</t>
  </si>
  <si>
    <t>Раздел 2.1.2.3 строка 05 графа 03 &gt;= Раздел 2.1.2.3 строка 05 графа 51</t>
  </si>
  <si>
    <t>Раздел 2.1.2.3 строка 06 графа 03 &gt;= Раздел 2.1.2.3 строка 06 графа 51</t>
  </si>
  <si>
    <t>Раздел 2.1.2.3 строка 07 графа 03 &gt;= Раздел 2.1.2.3 строка 07 графа 51</t>
  </si>
  <si>
    <t>Раздел 2.1.2.3 строка 08 графа 03 &gt;= Раздел 2.1.2.3 строка 08 графа 51</t>
  </si>
  <si>
    <t>Раздел 2.1.2.3 строка 09 графа 03 &gt;= Раздел 2.1.2.3 строка 09 графа 51</t>
  </si>
  <si>
    <t>Раздел 2.1.2.3 строка 10 графа 03 &gt;= Раздел 2.1.2.3 строка 10 графа 51</t>
  </si>
  <si>
    <t>Раздел 2.1.2.3 строка 11 графа 03 &gt;= Раздел 2.1.2.3 строка 11 графа 51</t>
  </si>
  <si>
    <t>Раздел 2.1.2.3 строка 12 графа 03 &gt;= Раздел 2.1.2.3 строка 12 графа 51</t>
  </si>
  <si>
    <t>Раздел 2.1.2.3 строка 13 графа 03 &gt;= Раздел 2.1.2.3 строка 13 графа 51</t>
  </si>
  <si>
    <t>Раздел 2.1.2.3 строка 14 графа 03 &gt;= Раздел 2.1.2.3 строка 14 графа 51</t>
  </si>
  <si>
    <t>Раздел 2.1.2.3 строка 15 графа 03 &gt;= Раздел 2.1.2.3 строка 15 графа 51</t>
  </si>
  <si>
    <t>Раздел 2.10.1 строка 01 графа 04 = Раздел 2.10.1 сумма строк 02 + 13 графа 04</t>
  </si>
  <si>
    <t>Раздел 2.10.1 строка 01 графа 05 = Раздел 2.10.1 сумма строк 02 + 13 графа 05</t>
  </si>
  <si>
    <t>Раздел 2.10.1 строка 01 графа 06 = Раздел 2.10.1 сумма строк 02 + 13 графа 06</t>
  </si>
  <si>
    <t>Раздел 2.10.1 строка 01 графа 07 = Раздел 2.10.1 сумма строк 02 + 13 графа 07</t>
  </si>
  <si>
    <t>Раздел 2.10.1 строка 01 графа 08 = Раздел 2.10.1 сумма строк 02 + 13 графа 08</t>
  </si>
  <si>
    <t>Раздел 2.6.3 строка 16 графа 03 = Раздел 2.6.3 строка 16 сумма граф 09 + 10 + 11</t>
  </si>
  <si>
    <t>Раздел 2.6.3 строка 17 графа 03 = Раздел 2.6.3 строка 17 сумма граф 09 + 10 + 11</t>
  </si>
  <si>
    <t>Раздел 2.6.3 строка 18 графа 03 = Раздел 2.6.3 строка 18 сумма граф 09 + 10 + 11</t>
  </si>
  <si>
    <t>Раздел 2.6.3 строка 19 графа 03 = Раздел 2.6.3 строка 19 сумма граф 09 + 10 + 11</t>
  </si>
  <si>
    <t>Раздел 2.6.3 строка 20 графа 03 = Раздел 2.6.3 строка 20 сумма граф 09 + 10 + 11</t>
  </si>
  <si>
    <t>Раздел 2.6.3 строка 21 графа 03 = Раздел 2.6.3 строка 21 сумма граф 09 + 10 + 11</t>
  </si>
  <si>
    <t>Раздел 2.1.2.3 строка 25 графа 03 &gt;= Раздел 2.1.2.3 строка 25 графа 51</t>
  </si>
  <si>
    <t>Раздел 2.1.2.3 строка 26 графа 03 &gt;= Раздел 2.1.2.3 строка 26 графа 51</t>
  </si>
  <si>
    <t>Раздел 2.1.2.3 строка 27 графа 03 &gt;= Раздел 2.1.2.3 строка 27 графа 51</t>
  </si>
  <si>
    <t>Раздел 2.6.1 строка 18 графа 04 &gt;= Раздел 2.6.1 строка 18 графа 06</t>
  </si>
  <si>
    <t>Раздел 2.6.1 строка 19 графа 04 &gt;= Раздел 2.6.1 строка 19 графа 06</t>
  </si>
  <si>
    <t>Раздел 2.6.1 строка 20 графа 04 &gt;= Раздел 2.6.1 строка 20 графа 06</t>
  </si>
  <si>
    <t>Раздел 2.6.1 строка 21 графа 04 &gt;= Раздел 2.6.1 строка 21 графа 06</t>
  </si>
  <si>
    <t>Раздел 2.6.1 строка 22 графа 04 &gt;= Раздел 2.6.1 строка 22 графа 06</t>
  </si>
  <si>
    <t>Раздел 2.2.2 строка 07 графа 03 &gt;= Раздел 2.2.2 строка 07 графа 17</t>
  </si>
  <si>
    <t>Раздел 2.2.2 строка 08 графа 03 &gt;= Раздел 2.2.2 строка 08 графа 17</t>
  </si>
  <si>
    <t>Раздел 2.2.2 строка 09 графа 03 &gt;= Раздел 2.2.2 строка 09 графа 17</t>
  </si>
  <si>
    <t>Раздел 2.2.2 строка 10 графа 03 &gt;= Раздел 2.2.2 строка 10 графа 17</t>
  </si>
  <si>
    <t>Раздел 2.2.2 строка 11 графа 03 &gt;= Раздел 2.2.2 строка 11 графа 17</t>
  </si>
  <si>
    <t>Раздел 2.1.2.3 строка 05 графа 03 &gt;= Раздел 2.1.2.3 строка 05 графа 52</t>
  </si>
  <si>
    <t>Раздел 2.1.2.3 строка 06 графа 03 &gt;= Раздел 2.1.2.3 строка 06 графа 52</t>
  </si>
  <si>
    <t>Раздел 2.1.2.3 строка 07 графа 03 &gt;= Раздел 2.1.2.3 строка 07 графа 52</t>
  </si>
  <si>
    <t>Раздел 2.1.2.3 строка 08 графа 03 &gt;= Раздел 2.1.2.3 строка 08 графа 52</t>
  </si>
  <si>
    <t>Раздел 2.1.2.3 строка 09 графа 03 &gt;= Раздел 2.1.2.3 строка 09 графа 52</t>
  </si>
  <si>
    <t>Раздел 2.1.2.3 строка 10 графа 03 &gt;= Раздел 2.1.2.3 строка 10 графа 52</t>
  </si>
  <si>
    <t>Раздел 2.1.2.3 строка 11 графа 03 &gt;= Раздел 2.1.2.3 строка 11 графа 52</t>
  </si>
  <si>
    <t>Раздел 2.1.2.3 строка 12 графа 03 &gt;= Раздел 2.1.2.3 строка 12 графа 52</t>
  </si>
  <si>
    <t>Раздел 2.1.2.3 строка 13 графа 03 &gt;= Раздел 2.1.2.3 строка 13 графа 52</t>
  </si>
  <si>
    <t>Раздел 2.1.2.3 строка 14 графа 03 &gt;= Раздел 2.1.2.3 строка 14 графа 52</t>
  </si>
  <si>
    <t>Раздел 2.1.2.3 строка 15 графа 03 &gt;= Раздел 2.1.2.3 строка 15 графа 52</t>
  </si>
  <si>
    <t>Раздел 2.1.2.3 строка 16 графа 03 &gt;= Раздел 2.1.2.3 строка 16 графа 52</t>
  </si>
  <si>
    <t>Раздел 2.1.2.3 строка 17 графа 03 &gt;= Раздел 2.1.2.3 строка 17 графа 52</t>
  </si>
  <si>
    <t>Раздел 2.1.2.3 строка 18 графа 03 &gt;= Раздел 2.1.2.3 строка 18 графа 52</t>
  </si>
  <si>
    <t>Раздел 2.1.2.3 строка 19 графа 03 &gt;= Раздел 2.1.2.3 строка 19 графа 52</t>
  </si>
  <si>
    <t>Раздел 2.1.2.3 строка 20 графа 03 &gt;= Раздел 2.1.2.3 строка 20 графа 52</t>
  </si>
  <si>
    <t>Раздел 2.1.2.3 строка 21 графа 03 &gt;= Раздел 2.1.2.3 строка 21 графа 52</t>
  </si>
  <si>
    <t>Раздел 2.1.2.3 строка 22 графа 03 &gt;= Раздел 2.1.2.3 строка 22 графа 52</t>
  </si>
  <si>
    <t>Раздел 2.1.2.3 строка 23 графа 03 &gt;= Раздел 2.1.2.3 строка 23 графа 52</t>
  </si>
  <si>
    <t>Раздел 2.1.2.3 строка 24 графа 03 &gt;= Раздел 2.1.2.3 строка 24 графа 52</t>
  </si>
  <si>
    <t>Раздел 2.1.2.3 строка 25 графа 03 &gt;= Раздел 2.1.2.3 строка 25 графа 52</t>
  </si>
  <si>
    <t>Раздел 2.1.2.3 строка 26 графа 03 &gt;= Раздел 2.1.2.3 строка 26 графа 52</t>
  </si>
  <si>
    <t>Раздел 2.1.2.3 строка 27 графа 03 &gt;= Раздел 2.1.2.3 строка 27 графа 52</t>
  </si>
  <si>
    <t>Раздел 2.1.2.3 строка 28 графа 03 &gt;= Раздел 2.1.2.3 строка 28 графа 52</t>
  </si>
  <si>
    <t>Раздел 2.1.2.3 строка 29 графа 03 &gt;= Раздел 2.1.2.3 строка 29 графа 52</t>
  </si>
  <si>
    <t>Раздел 2.1.2.3 строка 30 графа 03 &gt;= Раздел 2.1.2.3 строка 30 графа 52</t>
  </si>
  <si>
    <t>Раздел 2.1.2.3 строка 31 графа 03 &gt;= Раздел 2.1.2.3 строка 31 графа 52</t>
  </si>
  <si>
    <t>Раздел 2.1.2.3 строка 32 графа 03 &gt;= Раздел 2.1.2.3 строка 32 графа 52</t>
  </si>
  <si>
    <t>Раздел 2.1.3.2 строка 10 графа 17 &gt;= Раздел 2.1.3.2 строка 18 графа 17</t>
  </si>
  <si>
    <t>Раздел 2.1.2.1 строка 08 графа 03 &gt;= Раздел 2.1.2.1 строка 08 графа 51</t>
  </si>
  <si>
    <t>Раздел 2.1.2.1 строка 09 графа 03 &gt;= Раздел 2.1.2.1 строка 09 графа 51</t>
  </si>
  <si>
    <t>Раздел 2.1.2.1 строка 10 графа 03 &gt;= Раздел 2.1.2.1 строка 10 графа 51</t>
  </si>
  <si>
    <t>Раздел 2.1.2.3 строка 33 графа 03 &gt;= Раздел 2.1.2.3 строка 33 графа 52</t>
  </si>
  <si>
    <t>Раздел 2.1.2.3 строка 01 графа 48 &gt;= Раздел 2.1.2.3 строка 01 графа 49</t>
  </si>
  <si>
    <t>Раздел 2.1.2.3 строка 02 графа 48 &gt;= Раздел 2.1.2.3 строка 02 графа 49</t>
  </si>
  <si>
    <t>Раздел 2.1.2.3 строка 03 графа 48 &gt;= Раздел 2.1.2.3 строка 03 графа 49</t>
  </si>
  <si>
    <t>Раздел 2.1.2.1 строка 18 графа 03 &gt;= Раздел 2.1.2.1 строка 18 графа 51</t>
  </si>
  <si>
    <t>Раздел 2.1.2.1 строка 19 графа 03 &gt;= Раздел 2.1.2.1 строка 19 графа 51</t>
  </si>
  <si>
    <t>Раздел 2.1.2.3 строка 23 графа 03 = Раздел 2.1.2.3 сумма строк 01 + 03 + 05 + 08 + 11 + 13 + 15 + 17 + 19 + 21 графа  03</t>
  </si>
  <si>
    <t>Раздел 2.1.3.2 строка 10 графа 11 &gt;= Раздел 2.1.3.2 строка 11 графа 11</t>
  </si>
  <si>
    <t>Раздел 2.1.3.2 строка 10 графа 12 &gt;= Раздел 2.1.3.2 строка 11 графа 12</t>
  </si>
  <si>
    <t>Раздел 2.1.3.2 строка 10 графа 13 &gt;= Раздел 2.1.3.2 строка 11 графа 13</t>
  </si>
  <si>
    <t>Раздел 2.1.3.2 строка 10 графа 14 &gt;= Раздел 2.1.3.2 строка 11 графа 14</t>
  </si>
  <si>
    <t>Раздел 2.1.3.2 строка 10 графа 15 &gt;= Раздел 2.1.3.2 строка 11 графа 15</t>
  </si>
  <si>
    <t>Раздел 2.1.3.2 строка 10 графа 16 &gt;= Раздел 2.1.3.2 строка 11 графа 16</t>
  </si>
  <si>
    <t>Раздел 2.1.3.2 строка 10 графа 17 &gt;= Раздел 2.1.3.2 строка 11 графа 17</t>
  </si>
  <si>
    <t>Слесарь по изготовлению узлов и деталей технологических трубопроводов</t>
  </si>
  <si>
    <t>Слесарь строительный</t>
  </si>
  <si>
    <t>Стекольщик</t>
  </si>
  <si>
    <t>Раздел 2.1.3.2 строка 10 графа 05 &gt;= Раздел 2.1.3.2 строка 12 графа 05</t>
  </si>
  <si>
    <t>Раздел 2.1.3.2 строка 10 графа 06 &gt;= Раздел 2.1.3.2 строка 12 графа 06</t>
  </si>
  <si>
    <t>Раздел 2.1.2.1 строка 02 графа 03 &gt;= Раздел 2.1.2.1 строка 02 графа 52</t>
  </si>
  <si>
    <t>Раздел 2.1.2.1 строка 03 графа 03 &gt;= Раздел 2.1.2.1 строка 03 графа 52</t>
  </si>
  <si>
    <t>Раздел 2.1.2.1 строка 04 графа 03 &gt;= Раздел 2.1.2.1 строка 04 графа 52</t>
  </si>
  <si>
    <t>Раздел 2.1.2.1 строка 05 графа 03 &gt;= Раздел 2.1.2.1 строка 05 графа 52</t>
  </si>
  <si>
    <t>Раздел 2.1.2.1 строка 06 графа 03 &gt;= Раздел 2.1.2.1 строка 06 графа 52</t>
  </si>
  <si>
    <t>Раздел 2.1.2.1 строка 07 графа 03 &gt;= Раздел 2.1.2.1 строка 07 графа 52</t>
  </si>
  <si>
    <t>Раздел 2.1.2.1 строка 08 графа 03 &gt;= Раздел 2.1.2.1 строка 08 графа 52</t>
  </si>
  <si>
    <t>Раздел 2.1.2.1 строка 09 графа 03 &gt;= Раздел 2.1.2.1 строка 09 графа 52</t>
  </si>
  <si>
    <t>Раздел 2.1.2.1 строка 10 графа 03 &gt;= Раздел 2.1.2.1 строка 10 графа 52</t>
  </si>
  <si>
    <t>Раздел 2.1.2.1 строка 11 графа 03 &gt;= Раздел 2.1.2.1 строка 11 графа 52</t>
  </si>
  <si>
    <t>Раздел 2.1.2.1 строка 12 графа 03 &gt;= Раздел 2.1.2.1 строка 12 графа 52</t>
  </si>
  <si>
    <t>Раздел 2.1.2.1 строка 13 графа 03 &gt;= Раздел 2.1.2.1 строка 13 графа 52</t>
  </si>
  <si>
    <t>Раздел 2.1.2.1 строка 14 графа 03 &gt;= Раздел 2.1.2.1 строка 14 графа 52</t>
  </si>
  <si>
    <t>Раздел 2.1.2.1 строка 15 графа 03 &gt;= Раздел 2.1.2.1 строка 15 графа 52</t>
  </si>
  <si>
    <t>Раздел 2.1.2.1 строка 16 графа 03 &gt;= Раздел 2.1.2.1 строка 16 графа 52</t>
  </si>
  <si>
    <t>Раздел 2.1.2.1 строка 17 графа 03 &gt;= Раздел 2.1.2.1 строка 17 графа 52</t>
  </si>
  <si>
    <t>Раздел 2.1.2.1 строка 18 графа 03 &gt;= Раздел 2.1.2.1 строка 18 графа 52</t>
  </si>
  <si>
    <t>Раздел 2.1.2.1 строка 19 графа 03 &gt;= Раздел 2.1.2.1 строка 19 графа 52</t>
  </si>
  <si>
    <t>Раздел 2.1.2.1 строка 20 графа 03 &gt;= Раздел 2.1.2.1 строка 20 графа 52</t>
  </si>
  <si>
    <t>Раздел 2.1.2.1 строка 21 графа 03 &gt;= Раздел 2.1.2.1 строка 21 графа 52</t>
  </si>
  <si>
    <t>Раздел 2.1.2.1 строка 22 графа 03 &gt;= Раздел 2.1.2.1 строка 22 графа 52</t>
  </si>
  <si>
    <t>Раздел 2.1.2.1 строка 23 графа 03 &gt;= Раздел 2.1.2.1 строка 23 графа 52</t>
  </si>
  <si>
    <t>Раздел 2.1.2.1 строка 24 графа 03 &gt;= Раздел 2.1.2.1 строка 24 графа 52</t>
  </si>
  <si>
    <t>Раздел 2.1.2.1 строка 25 графа 03 &gt;= Раздел 2.1.2.1 строка 25 графа 52</t>
  </si>
  <si>
    <t>Раздел 2.1.2.1 строка 26 графа 03 &gt;= Раздел 2.1.2.1 строка 26 графа 52</t>
  </si>
  <si>
    <t>Раздел 2.1.2.1 строка 27 графа 03 &gt;= Раздел 2.1.2.1 строка 27 графа 52</t>
  </si>
  <si>
    <t>Раздел 2.1.2.1 строка 28 графа 03 &gt;= Раздел 2.1.2.1 строка 28 графа 52</t>
  </si>
  <si>
    <t>Раздел 2.1.2.1 строка 29 графа 03 &gt;= Раздел 2.1.2.1 строка 29 графа 52</t>
  </si>
  <si>
    <t>Раздел 2.1.2.1 строка 30 графа 03 &gt;= Раздел 2.1.2.1 строка 30 графа 52</t>
  </si>
  <si>
    <t>Раздел 2.1.2.1 строка 31 графа 03 &gt;= Раздел 2.1.2.1 строка 31 графа 52</t>
  </si>
  <si>
    <t>Раздел 2.1.2.1 строка 32 графа 03 &gt;= Раздел 2.1.2.1 строка 32 графа 52</t>
  </si>
  <si>
    <t>Раздел 2.1.2.1 строка 33 графа 03 &gt;= Раздел 2.1.2.1 строка 33 графа 52</t>
  </si>
  <si>
    <t>Раздел 2.1.2.1 строка 01 графа 48 &gt;= Раздел 2.1.2.1 строка 01 графа 49</t>
  </si>
  <si>
    <t>Раздел 2.1.2.1 строка 02 графа 48 &gt;= Раздел 2.1.2.1 строка 02 графа 49</t>
  </si>
  <si>
    <t>Контролер шинного производства</t>
  </si>
  <si>
    <t>Машинист автокамерного агрегата</t>
  </si>
  <si>
    <t>Машинист протекторного агрегата</t>
  </si>
  <si>
    <t>Машинист сквиджевого станка</t>
  </si>
  <si>
    <t>Мойщик покрышек</t>
  </si>
  <si>
    <t>Монтировщик вентилей</t>
  </si>
  <si>
    <t>Монтировщик шин</t>
  </si>
  <si>
    <t>Монтировщик шинопневматических муфт</t>
  </si>
  <si>
    <t>Навесчик заготовок</t>
  </si>
  <si>
    <t>Навивщик металлокордного полотна</t>
  </si>
  <si>
    <t>Накатчик</t>
  </si>
  <si>
    <t>Обжигальщик массивных шин</t>
  </si>
  <si>
    <t>Обработчик вентилей</t>
  </si>
  <si>
    <t>Обрубщик облоя</t>
  </si>
  <si>
    <t>Оператор подачи технического углерода</t>
  </si>
  <si>
    <t>Раздел 2.1.2.1 строка 09 графа 48 &gt;= Раздел 2.1.2.1 строка 09 графа 49</t>
  </si>
  <si>
    <t>Раздел 2.1.2.1 строка 10 графа 48 &gt;= Раздел 2.1.2.1 строка 10 графа 49</t>
  </si>
  <si>
    <t>Раздел 2.1.2.1 строка 11 графа 48 &gt;= Раздел 2.1.2.1 строка 11 графа 49</t>
  </si>
  <si>
    <t>Раздел 2.1.2.1 строка 12 графа 48 &gt;= Раздел 2.1.2.1 строка 12 графа 49</t>
  </si>
  <si>
    <t>Раздел 2.1.2.1 строка 13 графа 48 &gt;= Раздел 2.1.2.1 строка 13 графа 49</t>
  </si>
  <si>
    <t>Раздел 2.1.2.1 строка 14 графа 48 &gt;= Раздел 2.1.2.1 строка 14 графа 49</t>
  </si>
  <si>
    <t>Раздел 2.1.2.1 строка 15 графа 48 &gt;= Раздел 2.1.2.1 строка 15 графа 49</t>
  </si>
  <si>
    <t>Раздел 2.1.2.1 строка 16 графа 48 &gt;= Раздел 2.1.2.1 строка 16 графа 49</t>
  </si>
  <si>
    <t>Раздел 2.1.2.1 строка 17 графа 48 &gt;= Раздел 2.1.2.1 строка 17 графа 49</t>
  </si>
  <si>
    <t>Раздел 2.1.2.1 строка 18 графа 48 &gt;= Раздел 2.1.2.1 строка 18 графа 49</t>
  </si>
  <si>
    <t>Раздел 2.1.2.1 строка 19 графа 48 &gt;= Раздел 2.1.2.1 строка 19 графа 49</t>
  </si>
  <si>
    <t>Раздел 2.1.2.1 строка 20 графа 48 &gt;= Раздел 2.1.2.1 строка 20 графа 49</t>
  </si>
  <si>
    <t>Раздел 2.1.2.1 строка 21 графа 48 &gt;= Раздел 2.1.2.1 строка 21 графа 49</t>
  </si>
  <si>
    <t>Раздел 2.1.2.1 строка 22 графа 48 &gt;= Раздел 2.1.2.1 строка 22 графа 49</t>
  </si>
  <si>
    <t>Раздел 2.1.2.1 строка 23 графа 48 &gt;= Раздел 2.1.2.1 строка 23 графа 49</t>
  </si>
  <si>
    <t>Раздел 2.1.2.1 строка 24 графа 48 &gt;= Раздел 2.1.2.1 строка 24 графа 49</t>
  </si>
  <si>
    <t>Раздел 2.1.2.1 строка 25 графа 48 &gt;= Раздел 2.1.2.1 строка 25 графа 49</t>
  </si>
  <si>
    <t>Раздел 2.1.2.1 строка 26 графа 48 &gt;= Раздел 2.1.2.1 строка 26 графа 49</t>
  </si>
  <si>
    <t>Раздел 2.1.2.1 строка 27 графа 48 &gt;= Раздел 2.1.2.1 строка 27 графа 49</t>
  </si>
  <si>
    <t>Раздел 2.1.2.1 строка 28 графа 48 &gt;= Раздел 2.1.2.1 строка 28 графа 49</t>
  </si>
  <si>
    <t>Раздел 2.1.2.1 строка 29 графа 48 &gt;= Раздел 2.1.2.1 строка 29 графа 49</t>
  </si>
  <si>
    <t>Раздел 2.1.2.1 строка 30 графа 48 &gt;= Раздел 2.1.2.1 строка 30 графа 49</t>
  </si>
  <si>
    <t>Раздел 2.1.2.1 строка 31 графа 48 &gt;= Раздел 2.1.2.1 строка 31 графа 49</t>
  </si>
  <si>
    <t>Раздел 2.1.2.1 строка 32 графа 48 &gt;= Раздел 2.1.2.1 строка 32 графа 49</t>
  </si>
  <si>
    <t>Раздел 2.1.2.1 строка 33 графа 48 &gt;= Раздел 2.1.2.1 строка 33 графа 49</t>
  </si>
  <si>
    <t>Раздел 2.1.2.1 строка 01 графа 48 &gt;= Раздел 2.1.2.1 строка 01 графа 50</t>
  </si>
  <si>
    <t>Раздел 2.1.2.1 строка 02 графа 48 &gt;= Раздел 2.1.2.1 строка 02 графа 50</t>
  </si>
  <si>
    <t>Раздел 2.1.2.1 строка 03 графа 48 &gt;= Раздел 2.1.2.1 строка 03 графа 50</t>
  </si>
  <si>
    <t>Раздел 2.1.2.1 строка 04 графа 48 &gt;= Раздел 2.1.2.1 строка 04 графа 50</t>
  </si>
  <si>
    <t>Раздел 2.1.2.1 строка 05 графа 48 &gt;= Раздел 2.1.2.1 строка 05 графа 50</t>
  </si>
  <si>
    <t>Раздел 2.1.2.1 строка 06 графа 48 &gt;= Раздел 2.1.2.1 строка 06 графа 50</t>
  </si>
  <si>
    <t>Раздел 2.1.2.1 строка 07 графа 48 &gt;= Раздел 2.1.2.1 строка 07 графа 50</t>
  </si>
  <si>
    <t>Раздел 2.6.2 строка 09 графа 12 &gt;= Раздел 2.6.2 строка 09 графа 17</t>
  </si>
  <si>
    <t>Раздел 2.6.2 строка 10 графа 12 &gt;= Раздел 2.6.2 строка 10 графа 17</t>
  </si>
  <si>
    <t>Раздел 2.6.2 строка 11 графа 12 &gt;= Раздел 2.6.2 строка 11 графа 17</t>
  </si>
  <si>
    <t>Раздел 2.6.2 строка 12 графа 12 &gt;= Раздел 2.6.2 строка 12 графа 17</t>
  </si>
  <si>
    <t>Раздел 2.6.2 строка 13 графа 12 &gt;= Раздел 2.6.2 строка 13 графа 17</t>
  </si>
  <si>
    <t>Раздел 2.6.2 строка 14 графа 12 &gt;= Раздел 2.6.2 строка 14 графа 17</t>
  </si>
  <si>
    <t>Раздел 2.6.2 строка 15 графа 12 &gt;= Раздел 2.6.2 строка 15 графа 17</t>
  </si>
  <si>
    <t>Раздел 2.6.2 строка 16 графа 12 &gt;= Раздел 2.6.2 строка 16 графа 17</t>
  </si>
  <si>
    <t>Раздел 2.6.2 строка 17 графа 12 &gt;= Раздел 2.6.2 строка 17 графа 17</t>
  </si>
  <si>
    <t>Раздел 2.6.2 строка 18 графа 12 &gt;= Раздел 2.6.2 строка 18 графа 17</t>
  </si>
  <si>
    <t>Раздел 2.6.2 строка 19 графа 12 &gt;= Раздел 2.6.2 строка 19 графа 17</t>
  </si>
  <si>
    <t>Раздел 2.6.2 строка 20 графа 12 &gt;= Раздел 2.6.2 строка 20 графа 17</t>
  </si>
  <si>
    <t>Раздел 2.6.2 строка 21 графа 12 &gt;= Раздел 2.6.2 строка 21 графа 17</t>
  </si>
  <si>
    <t>Раздел 2.6.2 строка 22 графа 12 &gt;= Раздел 2.6.2 строка 22 графа 17</t>
  </si>
  <si>
    <t>Раздел 2.6.2 строка 01 графа 19 &gt;= Раздел 2.6.2 строка 01 графа 20</t>
  </si>
  <si>
    <t>Раздел 2.6.2 строка 02 графа 19 &gt;= Раздел 2.6.2 строка 02 графа 20</t>
  </si>
  <si>
    <t>Раздел 2.6.2 строка 03 графа 19 &gt;= Раздел 2.6.2 строка 03 графа 20</t>
  </si>
  <si>
    <t>Раздел 2.6.2 строка 04 графа 19 &gt;= Раздел 2.6.2 строка 04 графа 20</t>
  </si>
  <si>
    <t>Раздел 2.6.2 строка 05 графа 19 &gt;= Раздел 2.6.2 строка 05 графа 20</t>
  </si>
  <si>
    <t>Раздел 2.6.2 строка 06 графа 19 &gt;= Раздел 2.6.2 строка 06 графа 20</t>
  </si>
  <si>
    <t>Раздел 2.6.2 строка 07 графа 19 &gt;= Раздел 2.6.2 строка 07 графа 20</t>
  </si>
  <si>
    <t>Раздел 2.6.2 строка 08 графа 19 &gt;= Раздел 2.6.2 строка 08 графа 20</t>
  </si>
  <si>
    <t>Раздел 2.6.2 строка 09 графа 19 &gt;= Раздел 2.6.2 строка 09 графа 20</t>
  </si>
  <si>
    <t>Раздел 2.6.2 строка 10 графа 19 &gt;= Раздел 2.6.2 строка 10 графа 20</t>
  </si>
  <si>
    <t>Раздел 2.6.2 строка 11 графа 19 &gt;= Раздел 2.6.2 строка 11 графа 20</t>
  </si>
  <si>
    <t>Раздел 2.6.2 строка 12 графа 19 &gt;= Раздел 2.6.2 строка 12 графа 20</t>
  </si>
  <si>
    <t>Раздел 2.6.2 строка 13 графа 19 &gt;= Раздел 2.6.2 строка 13 графа 20</t>
  </si>
  <si>
    <t>Раздел 2.6.2 строка 14 графа 19 &gt;= Раздел 2.6.2 строка 14 графа 20</t>
  </si>
  <si>
    <t>Раздел 2.6.2 строка 15 графа 19 &gt;= Раздел 2.6.2 строка 15 графа 20</t>
  </si>
  <si>
    <t>Раздел 2.6.2 строка 16 графа 19 &gt;= Раздел 2.6.2 строка 16 графа 20</t>
  </si>
  <si>
    <t>Раздел 2.6.2 строка 17 графа 19 &gt;= Раздел 2.6.2 строка 17 графа 20</t>
  </si>
  <si>
    <t>Раздел 2.6.2 строка 06 графа 12 &gt;= Раздел 2.6.2 строка 06 графа 16</t>
  </si>
  <si>
    <t>Раздел 2.6.2 строка 07 графа 12 &gt;= Раздел 2.6.2 строка 07 графа 16</t>
  </si>
  <si>
    <t>Раздел 2.6.2 строка 08 графа 12 &gt;= Раздел 2.6.2 строка 08 графа 16</t>
  </si>
  <si>
    <t>Раздел 2.6.2 строка 09 графа 12 &gt;= Раздел 2.6.2 строка 09 графа 16</t>
  </si>
  <si>
    <t>Раздел 2.6.2 строка 10 графа 12 &gt;= Раздел 2.6.2 строка 10 графа 16</t>
  </si>
  <si>
    <t>Раздел 2.6.2 строка 11 графа 12 &gt;= Раздел 2.6.2 строка 11 графа 16</t>
  </si>
  <si>
    <t>Раздел 2.6.2 строка 12 графа 12 &gt;= Раздел 2.6.2 строка 12 графа 16</t>
  </si>
  <si>
    <t>Раздел 2.6.2 строка 13 графа 12 &gt;= Раздел 2.6.2 строка 13 графа 16</t>
  </si>
  <si>
    <t>Раздел 2.6.2 строка 14 графа 12 &gt;= Раздел 2.6.2 строка 14 графа 16</t>
  </si>
  <si>
    <t>Раздел 2.6.2 строка 15 графа 12 &gt;= Раздел 2.6.2 строка 15 графа 16</t>
  </si>
  <si>
    <t>Раздел 2.6.2 строка 16 графа 12 &gt;= Раздел 2.6.2 строка 16 графа 16</t>
  </si>
  <si>
    <t>Раздел 2.6.2 строка 17 графа 12 &gt;= Раздел 2.6.2 строка 17 графа 16</t>
  </si>
  <si>
    <t>Раздел 2.6.2 строка 18 графа 12 &gt;= Раздел 2.6.2 строка 18 графа 16</t>
  </si>
  <si>
    <t>Раздел 2.6.2 строка 19 графа 12 &gt;= Раздел 2.6.2 строка 19 графа 16</t>
  </si>
  <si>
    <t>Раздел 2.6.2 строка 20 графа 12 &gt;= Раздел 2.6.2 строка 20 графа 16</t>
  </si>
  <si>
    <t>Раздел 2.6.2 строка 21 графа 12 &gt;= Раздел 2.6.2 строка 21 графа 16</t>
  </si>
  <si>
    <t>Раздел 2.6.2 строка 22 графа 12 &gt;= Раздел 2.6.2 строка 22 графа 16</t>
  </si>
  <si>
    <t>Раздел 2.6.2 строка 01 графа 12 &gt;= Раздел 2.6.2 строка 01 графа 17</t>
  </si>
  <si>
    <t>Раздел 2.6.2 строка 02 графа 12 &gt;= Раздел 2.6.2 строка 02 графа 17</t>
  </si>
  <si>
    <t>Раздел 2.6.2 строка 03 графа 12 &gt;= Раздел 2.6.2 строка 03 графа 17</t>
  </si>
  <si>
    <t>Раздел 2.6.2 строка 04 графа 12 &gt;= Раздел 2.6.2 строка 04 графа 17</t>
  </si>
  <si>
    <t>Раздел 2.8.1 строка 01 графа 11 = Раздел 2.8.1 сумма строк 02 + 05 + 08 + 09 + 10 + 11 + 12 + 13 графа 11</t>
  </si>
  <si>
    <t>Раздел 2.8.1 строка 01 графа 03 = Раздел 2.8.1 строка 01 сумма граф 04 + 05 + 06 + 07 + 08 + 09 + 10</t>
  </si>
  <si>
    <t>Раздел 2.8.1 строка 02 графа 03 = Раздел 2.8.1 строка 02 сумма граф 04 + 05 + 06 + 07 + 08 + 09 + 10</t>
  </si>
  <si>
    <t>Раздел 2.8.1 строка 03 графа 03 = Раздел 2.8.1 строка 03 сумма граф 04 + 05 + 06 + 07 + 08 + 09 + 10</t>
  </si>
  <si>
    <t>Раздел 2.8.1 строка 04 графа 03 = Раздел 2.8.1 строка 04 сумма граф 04 + 05 + 06 + 07 + 08 + 09 + 10</t>
  </si>
  <si>
    <t>Раздел 2.6.2 строка 03 графа 20 &gt;= Раздел 2.6.2 строка 03 графа 21</t>
  </si>
  <si>
    <t>Раздел 2.6.2 строка 04 графа 20 &gt;= Раздел 2.6.2 строка 04 графа 21</t>
  </si>
  <si>
    <t>Раздел 2.6.2 строка 05 графа 20 &gt;= Раздел 2.6.2 строка 05 графа 21</t>
  </si>
  <si>
    <t>Раздел 2.6.2 строка 06 графа 20 &gt;= Раздел 2.6.2 строка 06 графа 21</t>
  </si>
  <si>
    <t>Раздел 2.6.2 строка 07 графа 20 &gt;= Раздел 2.6.2 строка 07 графа 21</t>
  </si>
  <si>
    <t>Раздел 2.6.2 строка 08 графа 20 &gt;= Раздел 2.6.2 строка 08 графа 21</t>
  </si>
  <si>
    <t>Раздел 2.6.2 строка 09 графа 20 &gt;= Раздел 2.6.2 строка 09 графа 21</t>
  </si>
  <si>
    <t>Раздел 2.6.2 строка 10 графа 20 &gt;= Раздел 2.6.2 строка 10 графа 21</t>
  </si>
  <si>
    <t>Раздел 2.6.2 строка 11 графа 20 &gt;= Раздел 2.6.2 строка 11 графа 21</t>
  </si>
  <si>
    <t>Раздел 2.6.2 строка 12 графа 20 &gt;= Раздел 2.6.2 строка 12 графа 21</t>
  </si>
  <si>
    <t>Раздел 2.6.2 строка 13 графа 20 &gt;= Раздел 2.6.2 строка 13 графа 21</t>
  </si>
  <si>
    <t>Раздел 2.6.2 строка 14 графа 20 &gt;= Раздел 2.6.2 строка 14 графа 21</t>
  </si>
  <si>
    <t>Раздел 2.6.2 строка 15 графа 20 &gt;= Раздел 2.6.2 строка 15 графа 21</t>
  </si>
  <si>
    <t>Раздел 2.6.2 строка 16 графа 20 &gt;= Раздел 2.6.2 строка 16 графа 21</t>
  </si>
  <si>
    <t>Раздел 2.6.2 строка 13 графа 19 &gt;= Раздел 2.6.2 строка 13 графа 24</t>
  </si>
  <si>
    <t>Раздел 2.6.2 строка 14 графа 19 &gt;= Раздел 2.6.2 строка 14 графа 24</t>
  </si>
  <si>
    <t>Раздел 2.6.2 строка 15 графа 19 &gt;= Раздел 2.6.2 строка 15 графа 24</t>
  </si>
  <si>
    <t>Раздел 2.6.2 строка 16 графа 19 &gt;= Раздел 2.6.2 строка 16 графа 24</t>
  </si>
  <si>
    <t>Раздел 2.6.2 строка 17 графа 19 &gt;= Раздел 2.6.2 строка 17 графа 24</t>
  </si>
  <si>
    <t>Раздел 2.6.2 строка 18 графа 19 &gt;= Раздел 2.6.2 строка 18 графа 24</t>
  </si>
  <si>
    <t>Раздел 2.6.2 строка 19 графа 19 &gt;= Раздел 2.6.2 строка 19 графа 24</t>
  </si>
  <si>
    <t>Раздел 2.2.1 строка 07 графа 03 &gt;= Раздел 2.2.1 строка 07 графа 17</t>
  </si>
  <si>
    <t>Раздел 2.2.1 строка 08 графа 03 &gt;= Раздел 2.2.1 строка 08 графа 17</t>
  </si>
  <si>
    <t>Раздел 2.2.1 строка 09 графа 03 &gt;= Раздел 2.2.1 строка 09 графа 17</t>
  </si>
  <si>
    <t>Раздел 2.2.1 строка 10 графа 03 &gt;= Раздел 2.2.1 строка 10 графа 17</t>
  </si>
  <si>
    <t>Раздел 2.2.1 строка 11 графа 03 &gt;= Раздел 2.2.1 строка 11 графа 17</t>
  </si>
  <si>
    <t>Раздел 2.2.1 строка 12 графа 03 &gt;= Раздел 2.2.1 строка 12 графа 17</t>
  </si>
  <si>
    <t>Раздел 2.2.1 строка 13 графа 03 &gt;= Раздел 2.2.1 строка 13 графа 17</t>
  </si>
  <si>
    <t>Раздел 2.2.1 строка 14 графа 03 &gt;= Раздел 2.2.1 строка 14 графа 17</t>
  </si>
  <si>
    <t>Раздел 2.6.1 строка 01 графа 03 = Раздел 2.6.1 строка 01 сумма граф 09 + 10 + 11</t>
  </si>
  <si>
    <t>Раздел 2.6.1 строка 02 графа 03 = Раздел 2.6.1 строка 02 сумма граф 09 + 10 + 11</t>
  </si>
  <si>
    <t>Раздел 2.6.4 строка 22 графа 18 = Раздел 2.6.4 строка 22 сумма граф 03 + 12</t>
  </si>
  <si>
    <t>Раздел 2.6.4 строка 01 графа 03 &gt;= Раздел 2.6.4 строка 01 графа 04</t>
  </si>
  <si>
    <t>Раздел 2.6.2 строка 17 графа 20 &gt;= Раздел 2.6.2 строка 17 графа 22</t>
  </si>
  <si>
    <t>Раздел 2.6.2 строка 18 графа 20 &gt;= Раздел 2.6.2 строка 18 графа 22</t>
  </si>
  <si>
    <t>Раздел 2.6.2 строка 19 графа 20 &gt;= Раздел 2.6.2 строка 19 графа 22</t>
  </si>
  <si>
    <t>Раздел 2.6.2 строка 20 графа 20 &gt;= Раздел 2.6.2 строка 20 графа 22</t>
  </si>
  <si>
    <t>Раздел 2.6.2 строка 21 графа 20 &gt;= Раздел 2.6.2 строка 21 графа 22</t>
  </si>
  <si>
    <t>Раздел 2.6.2 строка 22 графа 20 &gt;= Раздел 2.6.2 строка 22 графа 22</t>
  </si>
  <si>
    <t>Раздел 2.6.3 строка 01 графа 03 = Раздел 2.6.3 сумма строк 02 + 04 + 05 графа 03</t>
  </si>
  <si>
    <t>Раздел 2.6.3 строка 01 графа 04 = Раздел 2.6.3 сумма строк 02 + 04 + 05 графа 04</t>
  </si>
  <si>
    <t>Раздел 2.6.3 строка 01 графа 05 = Раздел 2.6.3 сумма строк 02 + 04 + 05 графа 05</t>
  </si>
  <si>
    <t>Раздел 2.6.3 строка 01 графа 06 = Раздел 2.6.3 сумма строк 02 + 04 + 05 графа 06</t>
  </si>
  <si>
    <t>Раздел 2.6.4 строка 13 графа 03 &gt;= Раздел 2.6.4 строка 13 графа 04</t>
  </si>
  <si>
    <t>Раздел 2.6.4 строка 14 графа 03 &gt;= Раздел 2.6.4 строка 14 графа 04</t>
  </si>
  <si>
    <t>Раздел 2.6.4 строка 15 графа 03 &gt;= Раздел 2.6.4 строка 15 графа 04</t>
  </si>
  <si>
    <t>Раздел 2.6.4 строка 16 графа 03 &gt;= Раздел 2.6.4 строка 16 графа 04</t>
  </si>
  <si>
    <t>Раздел 2.6.4 строка 17 графа 03 &gt;= Раздел 2.6.4 строка 17 графа 04</t>
  </si>
  <si>
    <t>Раздел 2.6.4 строка 18 графа 03 &gt;= Раздел 2.6.4 строка 18 графа 04</t>
  </si>
  <si>
    <t>Раздел 2.6.4 строка 19 графа 03 &gt;= Раздел 2.6.4 строка 19 графа 04</t>
  </si>
  <si>
    <t>Раздел 2.6.4 строка 20 графа 03 &gt;= Раздел 2.6.4 строка 20 графа 04</t>
  </si>
  <si>
    <t>Раздел 2.6.4 строка 21 графа 03 &gt;= Раздел 2.6.4 строка 21 графа 04</t>
  </si>
  <si>
    <t>Раздел 2.6.2 строка 01 графа 08 = Раздел 2.6.2 сумма строк 02 + 04 + 05 графа 08</t>
  </si>
  <si>
    <t>Раздел 2.6.2 строка 01 графа 09 = Раздел 2.6.2 сумма строк 02 + 04 + 05 графа 09</t>
  </si>
  <si>
    <t>Раздел 2.6.2 строка 01 графа 10 = Раздел 2.6.2 сумма строк 02 + 04 + 05 графа 10</t>
  </si>
  <si>
    <t>Раздел 2.6.2 строка 01 графа 11 = Раздел 2.6.2 сумма строк 02 + 04 + 05 графа 11</t>
  </si>
  <si>
    <t>Раздел 2.6.2 строка 01 графа 12 = Раздел 2.6.2 сумма строк 02 + 04 + 05 графа 12</t>
  </si>
  <si>
    <t>Раздел 2.6.2 строка 01 графа 13 = Раздел 2.6.2 сумма строк 02 + 04 + 05 графа 13</t>
  </si>
  <si>
    <t>Раздел 2.6.2 строка 01 графа 14 = Раздел 2.6.2 сумма строк 02 + 04 + 05 графа 14</t>
  </si>
  <si>
    <t>Раздел 2.6.2 строка 01 графа 15 = Раздел 2.6.2 сумма строк 02 + 04 + 05 графа 15</t>
  </si>
  <si>
    <t>Раздел 2.6.2 строка 01 графа 16 = Раздел 2.6.2 сумма строк 02 + 04 + 05 графа 16</t>
  </si>
  <si>
    <t>Раздел 2.6.2 строка 01 графа 17 = Раздел 2.6.2 сумма строк 02 + 04 + 05 графа 17</t>
  </si>
  <si>
    <t>Раздел 2.6.2 строка 01 графа 18 = Раздел 2.6.2 сумма строк 02 + 04 + 05 графа 18</t>
  </si>
  <si>
    <t>Раздел 2.6.2 строка 01 графа 19 = Раздел 2.6.2 сумма строк 02 + 04 + 05 графа 19</t>
  </si>
  <si>
    <t>Раздел 2.6.2 строка 01 графа 20 = Раздел 2.6.2 сумма строк 02 + 04 + 05 графа 20</t>
  </si>
  <si>
    <t>Раздел 2.6.2 строка 01 графа 21 = Раздел 2.6.2 сумма строк 02 + 04 + 05 графа 21</t>
  </si>
  <si>
    <t>Раздел 2.6.2 строка 01 графа 22 = Раздел 2.6.2 сумма строк 02 + 04 + 05 графа 22</t>
  </si>
  <si>
    <t>Раздел 2.6.2 строка 01 графа 23 = Раздел 2.6.2 сумма строк 02 + 04 + 05 графа 23</t>
  </si>
  <si>
    <t>Раздел 2.1.2.1 строка 14 графа 03 = Раздел 2.1.2.1 строка 14 сумма граф с 04 по 47</t>
  </si>
  <si>
    <t>Раздел 2.1.2.1 строка 15 графа 03 = Раздел 2.1.2.1 строка 15 сумма граф с 04 по 47</t>
  </si>
  <si>
    <t>Раздел 2.1.2.1 строка 16 графа 03 = Раздел 2.1.2.1 строка 16 сумма граф с 04 по 47</t>
  </si>
  <si>
    <t>Раздел 2.1.2.1 строка 17 графа 03 = Раздел 2.1.2.1 строка 17 сумма граф с 04 по 47</t>
  </si>
  <si>
    <t>Раздел 2.1.2.1 строка 18 графа 03 = Раздел 2.1.2.1 строка 18 сумма граф с 04 по 47</t>
  </si>
  <si>
    <t>Раздел 2.1.2.1 строка 19 графа 03 = Раздел 2.1.2.1 строка 19 сумма граф с 04 по 47</t>
  </si>
  <si>
    <t>Раздел 2.1.2.1 строка 20 графа 03 = Раздел 2.1.2.1 строка 20 сумма граф с 04 по 47</t>
  </si>
  <si>
    <t>Раздел 2.1.2.1 строка 21 графа 03 = Раздел 2.1.2.1 строка 21 сумма граф с 04 по 47</t>
  </si>
  <si>
    <t>Раздел 2.1.2.1 строка 22 графа 03 = Раздел 2.1.2.1 строка 22 сумма граф с 04 по 47</t>
  </si>
  <si>
    <t>Раздел 2.1.2.1 строка 23 графа 03 = Раздел 2.1.2.1 строка 23 сумма граф с 04 по 47</t>
  </si>
  <si>
    <t>Раздел 2.1.2.2 строка 18 графа 03 &gt;= Раздел 2.1.2.2 строка 18 графа 48</t>
  </si>
  <si>
    <t>Раздел 2.1.2.3 строка 22 графа 48 &gt;= Раздел 2.1.2.3 строка 22 графа 49</t>
  </si>
  <si>
    <t>Раздел 2.1.2.3 строка 23 графа 48 &gt;= Раздел 2.1.2.3 строка 23 графа 49</t>
  </si>
  <si>
    <t>Раздел 2.1.2.3 строка 24 графа 48 &gt;= Раздел 2.1.2.3 строка 24 графа 49</t>
  </si>
  <si>
    <t>Раздел 2.1.2.3 строка 25 графа 48 &gt;= Раздел 2.1.2.3 строка 25 графа 49</t>
  </si>
  <si>
    <t>Раздел 2.1.2.3 строка 26 графа 48 &gt;= Раздел 2.1.2.3 строка 26 графа 49</t>
  </si>
  <si>
    <t>Раздел 2.1.2.3 строка 27 графа 48 &gt;= Раздел 2.1.2.3 строка 27 графа 49</t>
  </si>
  <si>
    <t>Раздел 2.1.2.3 строка 28 графа 48 &gt;= Раздел 2.1.2.3 строка 28 графа 49</t>
  </si>
  <si>
    <t>Раздел 2.1.2.3 строка 29 графа 48 &gt;= Раздел 2.1.2.3 строка 29 графа 49</t>
  </si>
  <si>
    <t>Раздел 2.6.2 строка 09 графа 05 = Раздел 2.6.2 сумма строк 10 + 11 + 12 графа 05</t>
  </si>
  <si>
    <t>Раздел 2.6.2 строка 09 графа 06 = Раздел 2.6.2 сумма строк 10 + 11 + 12 графа 06</t>
  </si>
  <si>
    <t>Раздел 2.6.2 строка 09 графа 07 = Раздел 2.6.2 сумма строк 10 + 11 + 12 графа 07</t>
  </si>
  <si>
    <t>Раздел 2.6.2 строка 09 графа 08 = Раздел 2.6.2 сумма строк 10 + 11 + 12 графа 08</t>
  </si>
  <si>
    <t>Раздел 2.6.2 строка 09 графа 09 = Раздел 2.6.2 сумма строк 10 + 11 + 12 графа 09</t>
  </si>
  <si>
    <t>Раздел 2.6.1 строка 09 графа 05 = Раздел 2.6.1 сумма строк 10 + 11 + 12 графа 05</t>
  </si>
  <si>
    <t>Раздел 2.6.1 строка 09 графа 06 = Раздел 2.6.1 сумма строк 10 + 11 + 12 графа 06</t>
  </si>
  <si>
    <t>Раздел 2.6.1 строка 09 графа 07 = Раздел 2.6.1 сумма строк 10 + 11 + 12 графа 07</t>
  </si>
  <si>
    <t>Раздел 2.6.1 строка 09 графа 08 = Раздел 2.6.1 сумма строк 10 + 11 + 12 графа 08</t>
  </si>
  <si>
    <t>Раздел 2.6.1 строка 09 графа 09 = Раздел 2.6.1 сумма строк 10 + 11 + 12 графа 09</t>
  </si>
  <si>
    <t>Раздел 2.6.1 строка 09 графа 10 = Раздел 2.6.1 сумма строк 10 + 11 + 12 графа 10</t>
  </si>
  <si>
    <t>Раздел 2.6.1 строка 09 графа 11 = Раздел 2.6.1 сумма строк 10 + 11 + 12 графа 11</t>
  </si>
  <si>
    <t>Раздел 2.6.1 строка 09 графа 12 = Раздел 2.6.1 сумма строк 10 + 11 + 12 графа 12</t>
  </si>
  <si>
    <t>Раздел 2.6.1 строка 09 графа 13 = Раздел 2.6.1 сумма строк 10 + 11 + 12 графа 13</t>
  </si>
  <si>
    <t>Раздел 2.6.1 строка 09 графа 14 = Раздел 2.6.1 сумма строк 10 + 11 + 12 графа 14</t>
  </si>
  <si>
    <t>Раздел 2.6.1 строка 09 графа 15 = Раздел 2.6.1 сумма строк 10 + 11 + 12 графа 15</t>
  </si>
  <si>
    <t>Раздел 2.6.1 строка 09 графа 16 = Раздел 2.6.1 сумма строк 10 + 11 + 12 графа 16</t>
  </si>
  <si>
    <t>Раздел 2.6.1 строка 09 графа 17 = Раздел 2.6.1 сумма строк 10 + 11 + 12 графа 17</t>
  </si>
  <si>
    <t>Раздел 2.6.1 строка 09 графа 18 = Раздел 2.6.1 сумма строк 10 + 11 + 12 графа 18</t>
  </si>
  <si>
    <t>Раздел 2.6.1 строка 09 графа 19 = Раздел 2.6.1 сумма строк 10 + 11 + 12 графа 19</t>
  </si>
  <si>
    <t>Раздел 2.6.1 строка 09 графа 20 = Раздел 2.6.1 сумма строк 10 + 11 + 12 графа 20</t>
  </si>
  <si>
    <t>Раздел 2.6.1 строка 09 графа 21 = Раздел 2.6.1 сумма строк 10 + 11 + 12 графа 21</t>
  </si>
  <si>
    <t>Раздел 2.6.1 строка 09 графа 22 = Раздел 2.6.1 сумма строк 10 + 11 + 12 графа 22</t>
  </si>
  <si>
    <t>Раздел 2.6.1 строка 09 графа 23 = Раздел 2.6.1 сумма строк 10 + 11 + 12 графа 23</t>
  </si>
  <si>
    <t>Раздел 2.6.1 строка 09 графа 24 = Раздел 2.6.1 сумма строк 10 + 11 + 12 графа 24</t>
  </si>
  <si>
    <t>Раздел 2.6.1 сумма строк 16 + 21 графа 03 = Раздел 2.6.1 сумма строк 10 + 11 графа 03</t>
  </si>
  <si>
    <t xml:space="preserve">Раздел 2.1.3.2 строка 01 графа 03 = Раздел 2.1.3.2 строка 01 сумма граф с 04 по 17 </t>
  </si>
  <si>
    <t xml:space="preserve">Раздел 2.1.3.2 строка 02 графа 03 = Раздел 2.1.3.2 строка 02 сумма граф с 04 по 17 </t>
  </si>
  <si>
    <t xml:space="preserve">Раздел 2.1.3.2 строка 03 графа 03 = Раздел 2.1.3.2 строка 03 сумма граф с 04 по 17 </t>
  </si>
  <si>
    <t xml:space="preserve">Раздел 2.1.3.2 строка 04 графа 03 = Раздел 2.1.3.2 строка 04 сумма граф с 04 по 17 </t>
  </si>
  <si>
    <t xml:space="preserve">Раздел 2.1.3.2 строка 05 графа 03 = Раздел 2.1.3.2 строка 05 сумма граф с 04 по 17 </t>
  </si>
  <si>
    <t xml:space="preserve">Раздел 2.1.3.2 строка 06 графа 03 = Раздел 2.1.3.2 строка 06 сумма граф с 04 по 17 </t>
  </si>
  <si>
    <t xml:space="preserve">Раздел 2.1.3.2 строка 07 графа 03 = Раздел 2.1.3.2 строка 07 сумма граф с 04 по 17 </t>
  </si>
  <si>
    <t>Раздел 2.1.2.2 строка 29 графа 03 &gt;= Раздел 2.1.2.2 строка 29 графа 52</t>
  </si>
  <si>
    <t>Раздел 2.1.2.2 строка 30 графа 03 &gt;= Раздел 2.1.2.2 строка 30 графа 52</t>
  </si>
  <si>
    <t>Раздел 2.1.2.2 строка 31 графа 03 &gt;= Раздел 2.1.2.2 строка 31 графа 52</t>
  </si>
  <si>
    <t>Раздел 2.1.2.2 строка 32 графа 03 &gt;= Раздел 2.1.2.2 строка 32 графа 52</t>
  </si>
  <si>
    <t>Раздел 2.1.2.2 строка 33 графа 03 &gt;= Раздел 2.1.2.2 строка 33 графа 52</t>
  </si>
  <si>
    <t>Раздел 2.1.2.2 строка 01 графа 48 &gt;= Раздел 2.1.2.2 строка 01 графа 49</t>
  </si>
  <si>
    <t>Раздел 2.1.2.2 строка 02 графа 48 &gt;= Раздел 2.1.2.2 строка 02 графа 49</t>
  </si>
  <si>
    <t>Раздел 2.1.2.2 строка 03 графа 48 &gt;= Раздел 2.1.2.2 строка 03 графа 49</t>
  </si>
  <si>
    <t>Раздел 2.1.3.3 строка 13 графа 16 &gt;= Раздел 2.1.3.3 строка 15 графа 16</t>
  </si>
  <si>
    <t>Раздел 2.1.3.3 строка 13 графа 17 &gt;= Раздел 2.1.3.3 строка 15 графа 17</t>
  </si>
  <si>
    <t>Раздел 2.1.3.2 строка 18 графа 03 &gt;= Раздел 2.1.3.2 строка 19 графа 03</t>
  </si>
  <si>
    <t>Раздел 2.1.3.2 строка 18 графа 04 &gt;= Раздел 2.1.3.2 строка 19 графа 04</t>
  </si>
  <si>
    <t>Раздел 2.1.3.2 строка 18 графа 05 &gt;= Раздел 2.1.3.2 строка 19 графа 05</t>
  </si>
  <si>
    <t>Раздел 2.1.3.2 строка 18 графа 06 &gt;= Раздел 2.1.3.2 строка 19 графа 06</t>
  </si>
  <si>
    <t>Раздел 2.1.3.2 строка 18 графа 07 &gt;= Раздел 2.1.3.2 строка 19 графа 07</t>
  </si>
  <si>
    <t>Раздел 2.1.2.3 строка 01 графа 03 = Раздел 2.1.2.3 строка 01 сумма граф с 04 по 47</t>
  </si>
  <si>
    <t>Раздел 2.1.2.3 строка 02 графа 03 = Раздел 2.1.2.3 строка 02 сумма граф с 04 по 47</t>
  </si>
  <si>
    <t>Раздел 2.1.2.3 строка 03 графа 03 = Раздел 2.1.2.3 строка 03 сумма граф с 04 по 47</t>
  </si>
  <si>
    <t>Раздел 2.1.2.3 строка 04 графа 03 = Раздел 2.1.2.3 строка 04 сумма граф с 04 по 47</t>
  </si>
  <si>
    <t>Раздел 2.1.2.3 строка 05 графа 03 = Раздел 2.1.2.3 строка 05 сумма граф с 04 по 47</t>
  </si>
  <si>
    <t>Раздел 2.1.2.3 строка 06 графа 03 = Раздел 2.1.2.3 строка 06 сумма граф с 04 по 47</t>
  </si>
  <si>
    <t>Раздел 2.1.2.3 строка 07 графа 03 = Раздел 2.1.2.3 строка 07 сумма граф с 04 по 47</t>
  </si>
  <si>
    <t>Раздел 2.1.2.3 строка 08 графа 03 = Раздел 2.1.2.3 строка 08 сумма граф с 04 по 47</t>
  </si>
  <si>
    <t>Раздел 2.1.2.3 строка 09 графа 03 = Раздел 2.1.2.3 строка 09 сумма граф с 04 по 47</t>
  </si>
  <si>
    <t>Раздел 2.1.2.3 строка 10 графа 03 = Раздел 2.1.2.3 строка 10 сумма граф с 04 по 47</t>
  </si>
  <si>
    <t>Раздел 2.1.2.3 строка 11 графа 03 = Раздел 2.1.2.3 строка 11 сумма граф с 04 по 47</t>
  </si>
  <si>
    <t>Раздел 2.1.2.3 строка 12 графа 03 = Раздел 2.1.2.3 строка 12 сумма граф с 04 по 47</t>
  </si>
  <si>
    <t>Раздел 2.1.2.3 строка 13 графа 03 = Раздел 2.1.2.3 строка 13 сумма граф с 04 по 47</t>
  </si>
  <si>
    <t>Раздел 2.1.2.3 строка 14 графа 03 = Раздел 2.1.2.3 строка 14 сумма граф с 04 по 47</t>
  </si>
  <si>
    <t>Раздел 2.1.2.3 строка 15 графа 03 = Раздел 2.1.2.3 строка 15 сумма граф с 04 по 47</t>
  </si>
  <si>
    <t>Раздел 2.1.2.3 строка 16 графа 03 = Раздел 2.1.2.3 строка 16 сумма граф с 04 по 47</t>
  </si>
  <si>
    <t>Раздел 2.1.2.3 строка 17 графа 03 = Раздел 2.1.2.3 строка 17 сумма граф с 04 по 47</t>
  </si>
  <si>
    <t>Раздел 2.1.2.2 строка 08 графа 48 &gt;= Раздел 2.1.2.2 строка 08 графа 50</t>
  </si>
  <si>
    <t>Раздел 2.1.2.2 строка 09 графа 48 &gt;= Раздел 2.1.2.2 строка 09 графа 50</t>
  </si>
  <si>
    <t>Раздел 2.1.2.2 строка 10 графа 48 &gt;= Раздел 2.1.2.2 строка 10 графа 50</t>
  </si>
  <si>
    <t>Раздел 2.1.2.2 строка 11 графа 48 &gt;= Раздел 2.1.2.2 строка 11 графа 50</t>
  </si>
  <si>
    <t>Раздел 2.1.2.2 строка 12 графа 48 &gt;= Раздел 2.1.2.2 строка 12 графа 50</t>
  </si>
  <si>
    <t>Раздел 2.1.2.2 строка 13 графа 48 &gt;= Раздел 2.1.2.2 строка 13 графа 50</t>
  </si>
  <si>
    <t>Раздел 2.1.2.2 строка 14 графа 48 &gt;= Раздел 2.1.2.2 строка 14 графа 50</t>
  </si>
  <si>
    <t>Раздел 2.1.2.2 строка 15 графа 48 &gt;= Раздел 2.1.2.2 строка 15 графа 50</t>
  </si>
  <si>
    <t>Раздел 2.1.2.2 строка 16 графа 48 &gt;= Раздел 2.1.2.2 строка 16 графа 50</t>
  </si>
  <si>
    <t>Раздел 2.1.2.2 строка 17 графа 48 &gt;= Раздел 2.1.2.2 строка 17 графа 50</t>
  </si>
  <si>
    <t>Раздел 2.1.2.2 строка 18 графа 48 &gt;= Раздел 2.1.2.2 строка 18 графа 50</t>
  </si>
  <si>
    <t>Чистильщик меховых шкурок бензином</t>
  </si>
  <si>
    <r>
      <rPr>
        <sz val="11"/>
        <rFont val="Times New Roman"/>
        <family val="1"/>
        <charset val="204"/>
      </rPr>
      <t>Швея в сырейно-красильных и скорняжных цехах</t>
    </r>
  </si>
  <si>
    <t>Эпилировщик меховых шкурок</t>
  </si>
  <si>
    <t>Перетяжчик перчаточной кожи</t>
  </si>
  <si>
    <t>Разрисовщик кожгалантерейных изделий</t>
  </si>
  <si>
    <t>Ремонтировщик кожгалантерейных изделий</t>
  </si>
  <si>
    <t>Сборщик кожгалантерейных изделий</t>
  </si>
  <si>
    <t>Футлярщик</t>
  </si>
  <si>
    <r>
      <rPr>
        <sz val="11"/>
        <rFont val="Times New Roman"/>
        <family val="1"/>
        <charset val="204"/>
      </rPr>
      <t>Заготовщик шорно-седельных изделий</t>
    </r>
  </si>
  <si>
    <t>Крепильщик деталей</t>
  </si>
  <si>
    <r>
      <rPr>
        <sz val="11"/>
        <rFont val="Times New Roman"/>
        <family val="1"/>
        <charset val="204"/>
      </rPr>
      <t>Сборщик шорно-седельных изделий</t>
    </r>
  </si>
  <si>
    <t>Машинист рифлевальной машины</t>
  </si>
  <si>
    <t>Растяжчик кожаных полос</t>
  </si>
  <si>
    <t>Варщик щетины и волоса</t>
  </si>
  <si>
    <t>Отделочник меховых шкурок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</si>
  <si>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сырейных, дубильно-красильных и формалиновых цехах</t>
    </r>
  </si>
  <si>
    <t>Правщик меховых шкурок и скроев изделий</t>
  </si>
  <si>
    <t>Распаковщик сырья</t>
  </si>
  <si>
    <t>Расчесывальщик меховых шкурок</t>
  </si>
  <si>
    <r>
      <rPr>
        <sz val="11"/>
        <rFont val="Times New Roman"/>
        <family val="1"/>
        <charset val="204"/>
      </rPr>
      <t>Скорняк-наборщик</t>
    </r>
  </si>
  <si>
    <t>Термоотделочник меховых шкурок</t>
  </si>
  <si>
    <t>Установщик бурильных замков</t>
  </si>
  <si>
    <t>Электромонтер по обслуживанию буровых</t>
  </si>
  <si>
    <t>Бурильщик капитального ремонта скважин</t>
  </si>
  <si>
    <t>Бурильщик плавучего бурильного агрегата в море</t>
  </si>
  <si>
    <t>Дизелист плавучего бурильного агрегата в море</t>
  </si>
  <si>
    <t>Замерщик дебитов скважин</t>
  </si>
  <si>
    <t>Машинист агрегатов по обслуживанию нефтегазопромыслового оборудования</t>
  </si>
  <si>
    <t>Машинист насосной станции по закачке рабочего агента в пласт</t>
  </si>
  <si>
    <t>Машинист паровой передвижной депарафинизационной установки</t>
  </si>
  <si>
    <t>3,5 - 6</t>
  </si>
  <si>
    <t>Фасовщик пучков щетины и волоса</t>
  </si>
  <si>
    <t>Аппаратчик выпарных аппаратов для получения жидкого продукта</t>
  </si>
  <si>
    <t>Аппаратчик выпарных аппаратов для получения твердого продукта</t>
  </si>
  <si>
    <r>
      <rPr>
        <sz val="11"/>
        <rFont val="Times New Roman"/>
        <family val="1"/>
        <charset val="204"/>
      </rPr>
      <t>Аппаратчик-конденсаторщик</t>
    </r>
  </si>
  <si>
    <r>
      <rPr>
        <sz val="11"/>
        <rFont val="Times New Roman"/>
        <family val="1"/>
        <charset val="204"/>
      </rPr>
      <t>Аппаратчик-нейтрализаторщик</t>
    </r>
  </si>
  <si>
    <r>
      <rPr>
        <sz val="11"/>
        <rFont val="Times New Roman"/>
        <family val="1"/>
        <charset val="204"/>
      </rPr>
      <t>Аппаратчик-сульфировщик</t>
    </r>
  </si>
  <si>
    <r>
      <rPr>
        <sz val="11"/>
        <rFont val="Times New Roman"/>
        <family val="1"/>
        <charset val="204"/>
      </rPr>
      <t>Аппаратчик-сульфитировщик</t>
    </r>
  </si>
  <si>
    <t>Аппаратчик сушильной установки</t>
  </si>
  <si>
    <t>Аппаратчик экстрагирования таннидов</t>
  </si>
  <si>
    <t>Загрузчик химического сырья в аппараты</t>
  </si>
  <si>
    <t>Машинист рубильной машины</t>
  </si>
  <si>
    <t>Плавильщик нафталина и фенолов</t>
  </si>
  <si>
    <t>Приемщик сырья</t>
  </si>
  <si>
    <t>Чистильщик выпарных аппаратов</t>
  </si>
  <si>
    <t>Вышивальщица</t>
  </si>
  <si>
    <t>Закройщик</t>
  </si>
  <si>
    <t>Клейщик</t>
  </si>
  <si>
    <t>Комплектовщик материалов, кроя и изделий</t>
  </si>
  <si>
    <t>Контролер материалов, изделий и лекал</t>
  </si>
  <si>
    <t>Копировщик</t>
  </si>
  <si>
    <t>Модистка головных уборов</t>
  </si>
  <si>
    <t>Монтажник аппаратуры специальных головных уборов</t>
  </si>
  <si>
    <t>Оператор швейного оборудования</t>
  </si>
  <si>
    <t>Отделочник материалов и готовых изделий</t>
  </si>
  <si>
    <r>
      <rPr>
        <sz val="11"/>
        <rFont val="Times New Roman"/>
        <family val="1"/>
        <charset val="204"/>
      </rPr>
      <t>Плиссировщик-гофрировщик</t>
    </r>
  </si>
  <si>
    <t>Распылитель газопоглотителя</t>
  </si>
  <si>
    <r>
      <rPr>
        <sz val="11"/>
        <rFont val="Times New Roman"/>
        <family val="1"/>
        <charset val="204"/>
      </rPr>
      <t>Сборщик-монтажник в производстве цветных кинескопов</t>
    </r>
  </si>
  <si>
    <t>Раздел 2.1.3.2 строка 10 графа 08 = Раздел 2.1.3.2 сумма строк 02 + 04 + 06 + 08 графа 08</t>
  </si>
  <si>
    <t>Раздел 2.1.3.2 строка 10 графа 09 = Раздел 2.1.3.2 сумма строк 02 + 04 + 06 + 08 графа 09</t>
  </si>
  <si>
    <t>Раздел 2.1.3.2 строка 10 графа 10 = Раздел 2.1.3.2 сумма строк 02 + 04 + 06 + 08 графа 10</t>
  </si>
  <si>
    <t>Раздел 2.6.1 строка 12 графа 12 &gt;= Раздел 2.6.1 строка 12 графа 17</t>
  </si>
  <si>
    <t>Раздел 2.6.1 строка 13 графа 12 &gt;= Раздел 2.6.1 строка 13 графа 17</t>
  </si>
  <si>
    <t>Раздел 2.6.1 строка 14 графа 12 &gt;= Раздел 2.6.1 строка 14 графа 17</t>
  </si>
  <si>
    <t>Раздел 2.6.1 строка 15 графа 12 &gt;= Раздел 2.6.1 строка 15 графа 17</t>
  </si>
  <si>
    <t>Раздел 2.6.1 строка 16 графа 12 &gt;= Раздел 2.6.1 строка 16 графа 17</t>
  </si>
  <si>
    <t>Раздел 2.6.1 строка 17 графа 12 &gt;= Раздел 2.6.1 строка 17 графа 17</t>
  </si>
  <si>
    <t>Раздел 2.6.1 строка 18 графа 12 &gt;= Раздел 2.6.1 строка 18 графа 17</t>
  </si>
  <si>
    <t>Раздел 2.6.1 строка 19 графа 12 &gt;= Раздел 2.6.1 строка 19 графа 17</t>
  </si>
  <si>
    <t>Раздел 2.6.1 строка 20 графа 12 &gt;= Раздел 2.6.1 строка 20 графа 17</t>
  </si>
  <si>
    <t>Раздел 2.6.1 строка 21 графа 12 &gt;= Раздел 2.6.1 строка 21 графа 17</t>
  </si>
  <si>
    <t>Раздел 2.6.1 строка 22 графа 12 &gt;= Раздел 2.6.1 строка 22 графа 17</t>
  </si>
  <si>
    <t>Раздел 2.6.1 строка 01 графа 19 &gt;= Раздел 2.6.1 строка 01 графа 20</t>
  </si>
  <si>
    <t>Раздел 2.6.1 строка 02 графа 19 &gt;= Раздел 2.6.1 строка 02 графа 20</t>
  </si>
  <si>
    <t>Раздел 2.6.1 строка 03 графа 19 &gt;= Раздел 2.6.1 строка 03 графа 20</t>
  </si>
  <si>
    <t>Раздел 2.6.1 строка 04 графа 19 &gt;= Раздел 2.6.1 строка 04 графа 20</t>
  </si>
  <si>
    <t>Раздел 2.6.1 строка 05 графа 19 &gt;= Раздел 2.6.1 строка 05 графа 20</t>
  </si>
  <si>
    <t>Раздел 2.6.1 строка 06 графа 19 &gt;= Раздел 2.6.1 строка 06 графа 20</t>
  </si>
  <si>
    <t>Раздел 2.6.1 строка 07 графа 19 &gt;= Раздел 2.6.1 строка 07 графа 20</t>
  </si>
  <si>
    <t>Раздел 2.6.1 строка 08 графа 19 &gt;= Раздел 2.6.1 строка 08 графа 20</t>
  </si>
  <si>
    <t>Раздел 2.6.1 строка 09 графа 19 &gt;= Раздел 2.6.1 строка 09 графа 20</t>
  </si>
  <si>
    <t>Раздел 2.6.1 строка 10 графа 19 &gt;= Раздел 2.6.1 строка 10 графа 20</t>
  </si>
  <si>
    <t>Раздел 2.6.1 строка 11 графа 19 &gt;= Раздел 2.6.1 строка 11 графа 20</t>
  </si>
  <si>
    <t>Раздел 2.1.2.3 строка 24 графа 48 &gt;= Раздел 2.1.2.3 строка 24 графа 50</t>
  </si>
  <si>
    <t>Раздел 2.1.2.3 строка 25 графа 48 &gt;= Раздел 2.1.2.3 строка 25 графа 50</t>
  </si>
  <si>
    <t>Раздел 2.1.2.3 строка 26 графа 48 &gt;= Раздел 2.1.2.3 строка 26 графа 50</t>
  </si>
  <si>
    <t>Раздел 2.1.2.3 строка 27 графа 48 &gt;= Раздел 2.1.2.3 строка 27 графа 50</t>
  </si>
  <si>
    <t>Раздел 2.1.2.3 строка 28 графа 48 &gt;= Раздел 2.1.2.3 строка 28 графа 50</t>
  </si>
  <si>
    <t>Раздел 2.1.2.3 строка 29 графа 48 &gt;= Раздел 2.1.2.3 строка 29 графа 50</t>
  </si>
  <si>
    <t>Раздел 2.1.2.3 строка 30 графа 48 &gt;= Раздел 2.1.2.3 строка 30 графа 50</t>
  </si>
  <si>
    <t>Раздел 2.1.2.3 строка 31 графа 48 &gt;= Раздел 2.1.2.3 строка 31 графа 50</t>
  </si>
  <si>
    <t>Раздел 2.1.2.3 строка 32 графа 48 &gt;= Раздел 2.1.2.3 строка 32 графа 50</t>
  </si>
  <si>
    <t>Раздел 2.1.2.3 строка 33 графа 48 &gt;= Раздел 2.1.2.3 строка 33 графа 50</t>
  </si>
  <si>
    <t>Раздел 2.6.1 строка 21 графа 19 &gt;= Раздел 2.6.1 строка 21 графа 20</t>
  </si>
  <si>
    <t>Раздел 2.1.2.3 строка 27 графа 03 &gt;= Раздел 2.1.2.3 строка 28 графа 03</t>
  </si>
  <si>
    <t>Раздел 2.6.1 строка 07 графа 19 &gt;= Раздел 2.6.1 строка 07 графа 24</t>
  </si>
  <si>
    <t>Раздел 2.6.1 строка 08 графа 19 &gt;= Раздел 2.6.1 строка 08 графа 24</t>
  </si>
  <si>
    <t>Раздел 2.6.1 строка 09 графа 19 &gt;= Раздел 2.6.1 строка 09 графа 24</t>
  </si>
  <si>
    <t>Раздел 2.6.1 строка 10 графа 19 &gt;= Раздел 2.6.1 строка 10 графа 24</t>
  </si>
  <si>
    <t>Раздел 2.6.1 строка 11 графа 19 &gt;= Раздел 2.6.1 строка 11 графа 24</t>
  </si>
  <si>
    <t>Раздел 2.6.1 строка 12 графа 19 &gt;= Раздел 2.6.1 строка 12 графа 24</t>
  </si>
  <si>
    <t>Раздел 2.6.1 строка 13 графа 19 &gt;= Раздел 2.6.1 строка 13 графа 24</t>
  </si>
  <si>
    <t>Раздел 2.6.1 строка 14 графа 19 &gt;= Раздел 2.6.1 строка 14 графа 24</t>
  </si>
  <si>
    <t>Раздел 2.6.1 строка 15 графа 19 &gt;= Раздел 2.6.1 строка 15 графа 24</t>
  </si>
  <si>
    <t>Раздел 2.6.1 строка 16 графа 19 &gt;= Раздел 2.6.1 строка 16 графа 24</t>
  </si>
  <si>
    <t>Раздел 2.6.1 строка 17 графа 19 &gt;= Раздел 2.6.1 строка 17 графа 24</t>
  </si>
  <si>
    <t>Раздел 2.6.1 строка 18 графа 19 &gt;= Раздел 2.6.1 строка 18 графа 24</t>
  </si>
  <si>
    <t>Раздел 2.6.1 строка 19 графа 19 &gt;= Раздел 2.6.1 строка 19 графа 24</t>
  </si>
  <si>
    <t>Раздел 2.6.1 строка 20 графа 19 &gt;= Раздел 2.6.1 строка 20 графа 24</t>
  </si>
  <si>
    <t>Раздел 2.6.1 строка 21 графа 19 &gt;= Раздел 2.6.1 строка 21 графа 24</t>
  </si>
  <si>
    <t>Раздел 2.6.1 строка 22 графа 19 &gt;= Раздел 2.6.1 строка 22 графа 24</t>
  </si>
  <si>
    <t>Раздел 2.6.1 строка 01 графа 20 &gt;= Раздел 2.6.1 строка 01 графа 21</t>
  </si>
  <si>
    <t>Раздел 2.6.1 строка 02 графа 20 &gt;= Раздел 2.6.1 строка 02 графа 21</t>
  </si>
  <si>
    <t>Раздел 2.6.1 строка 03 графа 20 &gt;= Раздел 2.6.1 строка 03 графа 21</t>
  </si>
  <si>
    <t>Раздел 2.6.1 строка 04 графа 20 &gt;= Раздел 2.6.1 строка 04 графа 21</t>
  </si>
  <si>
    <t>Раздел 2.6.1 строка 05 графа 20 &gt;= Раздел 2.6.1 строка 05 графа 21</t>
  </si>
  <si>
    <t>Раздел 2.6.1 строка 06 графа 20 &gt;= Раздел 2.6.1 строка 06 графа 21</t>
  </si>
  <si>
    <t>Раздел 2.6.1 строка 07 графа 20 &gt;= Раздел 2.6.1 строка 07 графа 21</t>
  </si>
  <si>
    <t>Раздел 2.6.1 строка 08 графа 20 &gt;= Раздел 2.6.1 строка 08 графа 21</t>
  </si>
  <si>
    <t>Раздел 2.6.1 строка 09 графа 20 &gt;= Раздел 2.6.1 строка 09 графа 21</t>
  </si>
  <si>
    <t>Раздел 2.6.1 строка 10 графа 20 &gt;= Раздел 2.6.1 строка 10 графа 21</t>
  </si>
  <si>
    <t>Раздел 2.6.1 строка 11 графа 20 &gt;= Раздел 2.6.1 строка 11 графа 21</t>
  </si>
  <si>
    <t>Раздел 2.6.1 строка 12 графа 20 &gt;= Раздел 2.6.1 строка 12 графа 21</t>
  </si>
  <si>
    <t>Раздел 2.6.1 строка 13 графа 20 &gt;= Раздел 2.6.1 строка 13 графа 21</t>
  </si>
  <si>
    <t>Раздел 2.6.1 строка 14 графа 20 &gt;= Раздел 2.6.1 строка 14 графа 21</t>
  </si>
  <si>
    <t>Раздел 2.6.1 строка 15 графа 20 &gt;= Раздел 2.6.1 строка 15 графа 21</t>
  </si>
  <si>
    <t>Раздел 2.6.1 строка 16 графа 20 &gt;= Раздел 2.6.1 строка 16 графа 21</t>
  </si>
  <si>
    <t>Раздел 2.6.1 строка 17 графа 20 &gt;= Раздел 2.6.1 строка 17 графа 21</t>
  </si>
  <si>
    <t>Раздел 2.6.1 строка 18 графа 20 &gt;= Раздел 2.6.1 строка 18 графа 21</t>
  </si>
  <si>
    <t>Раздел 2.6.1 строка 19 графа 20 &gt;= Раздел 2.6.1 строка 19 графа 21</t>
  </si>
  <si>
    <t>Раздел 2.6.1 строка 20 графа 20 &gt;= Раздел 2.6.1 строка 20 графа 21</t>
  </si>
  <si>
    <t>Раздел 2.6.1 строка 21 графа 20 &gt;= Раздел 2.6.1 строка 21 графа 21</t>
  </si>
  <si>
    <t>Раздел 2.6.1 строка 22 графа 20 &gt;= Раздел 2.6.1 строка 22 графа 21</t>
  </si>
  <si>
    <t>Раздел 2.6.1 строка 01 графа 20 &gt;= Раздел 2.6.1 строка 01 графа 22</t>
  </si>
  <si>
    <t>Раздел 2.6.1 строка 02 графа 20 &gt;= Раздел 2.6.1 строка 02 графа 22</t>
  </si>
  <si>
    <t>Раздел 2.6.1 строка 03 графа 20 &gt;= Раздел 2.6.1 строка 03 графа 22</t>
  </si>
  <si>
    <t>Раздел 2.6.1 строка 04 графа 20 &gt;= Раздел 2.6.1 строка 04 графа 22</t>
  </si>
  <si>
    <t>Раздел 2.6.1 строка 05 графа 20 &gt;= Раздел 2.6.1 строка 05 графа 22</t>
  </si>
  <si>
    <t>Раздел 2.6.1 строка 06 графа 20 &gt;= Раздел 2.6.1 строка 06 графа 22</t>
  </si>
  <si>
    <t>Раздел 2.6.1 строка 07 графа 20 &gt;= Раздел 2.6.1 строка 07 графа 22</t>
  </si>
  <si>
    <t>Раздел 2.1.3.1 строка 18 графа 13 &gt;= Раздел 2.1.3.1 строка 19 графа 13</t>
  </si>
  <si>
    <t>Раздел 2.1.3.1 строка 18 графа 14 &gt;= Раздел 2.1.3.1 строка 19 графа 14</t>
  </si>
  <si>
    <t>Раздел 2.1.3.2 строка 10 графа 06 &gt;= Раздел 2.1.3.2 строка 17 графа 06</t>
  </si>
  <si>
    <t>Раздел 2.1.3.2 строка 10 графа 07 &gt;= Раздел 2.1.3.2 строка 17 графа 07</t>
  </si>
  <si>
    <t>Раздел 2.1.3.2 строка 10 графа 08 &gt;= Раздел 2.1.3.2 строка 17 графа 08</t>
  </si>
  <si>
    <t>Раздел 2.1.3.2 строка 10 графа 13 &gt;= Раздел 2.1.3.2 строка 16 графа 13</t>
  </si>
  <si>
    <t>Аппаратчик сжигания сероводорода</t>
  </si>
  <si>
    <t>Аппаратчик термообработки коксуемой шихты</t>
  </si>
  <si>
    <t>Барильетчик</t>
  </si>
  <si>
    <t>Газовщик коксовых печей</t>
  </si>
  <si>
    <t>Дверевой</t>
  </si>
  <si>
    <r>
      <rPr>
        <sz val="11"/>
        <rFont val="Times New Roman"/>
        <family val="1"/>
        <charset val="204"/>
      </rPr>
      <t>Загрузчик-выгрузчик термоантрацитовых печей</t>
    </r>
  </si>
  <si>
    <t>Заливщик кокса</t>
  </si>
  <si>
    <r>
      <rPr>
        <sz val="11"/>
        <rFont val="Times New Roman"/>
        <family val="1"/>
        <charset val="204"/>
      </rPr>
      <t>Кабинщик-кантовщик</t>
    </r>
  </si>
  <si>
    <t>Машинист барабанного охладителя</t>
  </si>
  <si>
    <t>Машинист коксовых машин</t>
  </si>
  <si>
    <t>Машинист коксопогрузочной машины</t>
  </si>
  <si>
    <t>Машинист крана склада сульфата</t>
  </si>
  <si>
    <t>Машинист мостового перегружателя</t>
  </si>
  <si>
    <t>Машинист установки сухого тушения кокса</t>
  </si>
  <si>
    <t>3, 5 - 7</t>
  </si>
  <si>
    <t>Машинист электровоза тушильного вагона</t>
  </si>
  <si>
    <t>Оператор коксосортировки</t>
  </si>
  <si>
    <t>Прессовщик нафталина</t>
  </si>
  <si>
    <t>Разливщик химической продукции</t>
  </si>
  <si>
    <t>Рамповщик</t>
  </si>
  <si>
    <r>
      <rPr>
        <sz val="11"/>
        <rFont val="Times New Roman"/>
        <family val="1"/>
        <charset val="204"/>
      </rPr>
      <t>Скрубберщик-насосчик</t>
    </r>
  </si>
  <si>
    <t>Сортировщик кокса</t>
  </si>
  <si>
    <t>1, 2, 4, 5</t>
  </si>
  <si>
    <t>Тоннельщик</t>
  </si>
  <si>
    <r>
      <rPr>
        <sz val="11"/>
        <rFont val="Times New Roman"/>
        <family val="1"/>
        <charset val="204"/>
      </rPr>
      <t>Тоннельщик-моторист скипового подъемника</t>
    </r>
  </si>
  <si>
    <t>Бегунщик смесительных бегунов</t>
  </si>
  <si>
    <t>3, 4</t>
  </si>
  <si>
    <t>Выгрузчик огнеупорных материалов из печей</t>
  </si>
  <si>
    <t>Загрузчик сырья и полуфабриката</t>
  </si>
  <si>
    <t>Испытатель карборундовых стержней</t>
  </si>
  <si>
    <t>Корректировщик шлама</t>
  </si>
  <si>
    <t>Машинист пневмотранспорта</t>
  </si>
  <si>
    <t>Машинист скипового подъемника</t>
  </si>
  <si>
    <t>Машинист тельфера</t>
  </si>
  <si>
    <t>Машинист холодильника</t>
  </si>
  <si>
    <t>Раздел 2.1.2.1 строка 03 графа 03 &gt;= Раздел 2.1.2.1 строка 03 графа 51</t>
  </si>
  <si>
    <t>Раздел 2.1.2.1 строка 04 графа 03 &gt;= Раздел 2.1.2.1 строка 04 графа 51</t>
  </si>
  <si>
    <t>Монтажник шахтного оборудования на поверхности</t>
  </si>
  <si>
    <t>Монтажник электрических подъемников (лифтов)</t>
  </si>
  <si>
    <t>Мостовщик</t>
  </si>
  <si>
    <t>Наладчик приборов, аппаратуры и систем автоматического контроля, регулирования и управления (наладчик КИП и автоматики)</t>
  </si>
  <si>
    <t>Наладчик строительных машин</t>
  </si>
  <si>
    <r>
      <rPr>
        <sz val="11"/>
        <rFont val="Times New Roman"/>
        <family val="1"/>
        <charset val="204"/>
      </rPr>
      <t>Облицовщик-мозаичник</t>
    </r>
  </si>
  <si>
    <r>
      <rPr>
        <sz val="11"/>
        <rFont val="Times New Roman"/>
        <family val="1"/>
        <charset val="204"/>
      </rPr>
      <t>Облицовщик-мраморщик</t>
    </r>
  </si>
  <si>
    <r>
      <rPr>
        <sz val="11"/>
        <rFont val="Times New Roman"/>
        <family val="1"/>
        <charset val="204"/>
      </rPr>
      <t>Облицовщик-плиточник</t>
    </r>
  </si>
  <si>
    <r>
      <rPr>
        <sz val="11"/>
        <rFont val="Times New Roman"/>
        <family val="1"/>
        <charset val="204"/>
      </rPr>
      <t>Облицовщик-полировщик</t>
    </r>
  </si>
  <si>
    <t>Облицовщик синтетическими материалами</t>
  </si>
  <si>
    <t>Огнеупорщик</t>
  </si>
  <si>
    <r>
      <rPr>
        <sz val="11"/>
        <rFont val="Times New Roman"/>
        <family val="1"/>
        <charset val="204"/>
      </rPr>
      <t>Оператор-термист на передвижных термических установках</t>
    </r>
  </si>
  <si>
    <t>Паркетчик</t>
  </si>
  <si>
    <t>Паяльщик по свинцу (свинцовопаяльщик)</t>
  </si>
  <si>
    <t>Пескоструйщик</t>
  </si>
  <si>
    <t>Печник</t>
  </si>
  <si>
    <t>Плотник</t>
  </si>
  <si>
    <t>Рабочий зеленого строительства</t>
  </si>
  <si>
    <t>Рабочий карты намыва</t>
  </si>
  <si>
    <r>
      <rPr>
        <sz val="11"/>
        <rFont val="Times New Roman"/>
        <family val="1"/>
        <charset val="204"/>
      </rPr>
      <t>Речной рабочий на подводно-технических, габионных и фашинных работах, выполняемых с поверхности</t>
    </r>
  </si>
  <si>
    <t>Оператор по изготовлению резиновых смесей</t>
  </si>
  <si>
    <t>Оператор по перезарядке транспортных систем</t>
  </si>
  <si>
    <t>Оператор по термообработке корда</t>
  </si>
  <si>
    <t>Отжимщик воздуха и влаги из камер</t>
  </si>
  <si>
    <t>Перезарядчик сборочных станков</t>
  </si>
  <si>
    <t>Перезарядчик установки декристаллизации каучука</t>
  </si>
  <si>
    <t>Пластикаторщик</t>
  </si>
  <si>
    <t>Правщик проволоки и плетенки</t>
  </si>
  <si>
    <t>Приемщик покрышек</t>
  </si>
  <si>
    <t>Сборщик безбандажных шин</t>
  </si>
  <si>
    <t>Сборщик браслетов и брекеров</t>
  </si>
  <si>
    <t>Сборщик восстанавливаемых покрышек</t>
  </si>
  <si>
    <t>Сборщик покрышек</t>
  </si>
  <si>
    <r>
      <rPr>
        <sz val="11"/>
        <rFont val="Times New Roman"/>
        <family val="1"/>
        <charset val="204"/>
      </rPr>
      <t>Сборщик шинно-пневматических муфт</t>
    </r>
  </si>
  <si>
    <t>Стыковщик резиновых изделий</t>
  </si>
  <si>
    <t>Стыковщик текстиля на прессе</t>
  </si>
  <si>
    <t>Флипперовщик бортовых колец</t>
  </si>
  <si>
    <t>Формовщик покрышек</t>
  </si>
  <si>
    <t>Аппаратчик получения технического углерода</t>
  </si>
  <si>
    <t>Аппаратчик уплотнения технического углерода</t>
  </si>
  <si>
    <t>Девулканизаторщик</t>
  </si>
  <si>
    <t>Столяр строительный</t>
  </si>
  <si>
    <t>Такелажник на монтаже</t>
  </si>
  <si>
    <t>Трубоклад промышленных железобетонных труб</t>
  </si>
  <si>
    <t>Трубоклад промышленных кирпичных труб</t>
  </si>
  <si>
    <t>Футеровщик (кислотоупорщик)</t>
  </si>
  <si>
    <t>Цементатор</t>
  </si>
  <si>
    <t>Штукатур</t>
  </si>
  <si>
    <r>
      <rPr>
        <sz val="11"/>
        <rFont val="Times New Roman"/>
        <family val="1"/>
        <charset val="204"/>
      </rPr>
      <t>Электромонтажник-наладчик</t>
    </r>
  </si>
  <si>
    <t>Электромонтажник по аккумуляторным батареям</t>
  </si>
  <si>
    <t>Электромонтажник по кабельным сетям</t>
  </si>
  <si>
    <t>Электромонтажник по освещению и осветительным сетям</t>
  </si>
  <si>
    <t>Электромонтажник по распределительным устройствам и вторичным цепям</t>
  </si>
  <si>
    <t>Электромонтажник по сигнализации, централизации и блокировке</t>
  </si>
  <si>
    <t>Электромонтажник по силовым сетям и электрооборудованию</t>
  </si>
  <si>
    <t>Электромонтажник по электрическим машинам</t>
  </si>
  <si>
    <r>
      <rPr>
        <sz val="11"/>
        <rFont val="Times New Roman"/>
        <family val="1"/>
        <charset val="204"/>
      </rPr>
      <t>Электромонтер-линейщик по монтажу воздушных линий высокого напряжения и контактной сети</t>
    </r>
  </si>
  <si>
    <t>Электрослесарь строительный</t>
  </si>
  <si>
    <t>Бурильщик шпуров</t>
  </si>
  <si>
    <t>Вагонетчик воздушноканатной дороги</t>
  </si>
  <si>
    <t>Взрывник</t>
  </si>
  <si>
    <t>Выгрузчик на отвалах</t>
  </si>
  <si>
    <t>Газомерщик</t>
  </si>
  <si>
    <t>Гидромониторщик</t>
  </si>
  <si>
    <t>Горнорабочий</t>
  </si>
  <si>
    <t>Бурильщик эксплуатационного и разведочного бурения скважин на нефть и газ</t>
  </si>
  <si>
    <t>Вышкомонтажник</t>
  </si>
  <si>
    <r>
      <rPr>
        <sz val="11"/>
        <rFont val="Times New Roman"/>
        <family val="1"/>
        <charset val="204"/>
      </rPr>
      <t>Вышкомонтажник-сварщик</t>
    </r>
  </si>
  <si>
    <r>
      <rPr>
        <sz val="11"/>
        <rFont val="Times New Roman"/>
        <family val="1"/>
        <charset val="204"/>
      </rPr>
      <t>Вышкомонтажник-электромонтер</t>
    </r>
  </si>
  <si>
    <r>
      <rPr>
        <sz val="11"/>
        <rFont val="Times New Roman"/>
        <family val="1"/>
        <charset val="204"/>
      </rPr>
      <t>Лаборант-коллектор</t>
    </r>
  </si>
  <si>
    <t>Машинист буровых установок на нефть и газ</t>
  </si>
  <si>
    <t>Моторист цементировочного агрегата</t>
  </si>
  <si>
    <r>
      <rPr>
        <sz val="11"/>
        <rFont val="Times New Roman"/>
        <family val="1"/>
        <charset val="204"/>
      </rPr>
      <t>Моторист цементо-пескосмесительного агрегата</t>
    </r>
  </si>
  <si>
    <r>
      <rPr>
        <sz val="11"/>
        <rFont val="Times New Roman"/>
        <family val="1"/>
        <charset val="204"/>
      </rPr>
      <t>Оператор-моторист станции контроля цементажа</t>
    </r>
  </si>
  <si>
    <r>
      <rPr>
        <sz val="11"/>
        <rFont val="Times New Roman"/>
        <family val="1"/>
        <charset val="204"/>
      </rPr>
      <t>Кузнец-бурозаправщик</t>
    </r>
  </si>
  <si>
    <t>Ламповщик</t>
  </si>
  <si>
    <t>Люковой</t>
  </si>
  <si>
    <t>Машинист буровой установки</t>
  </si>
  <si>
    <t>Машинист буровой установки (подземный)</t>
  </si>
  <si>
    <t>Машинист вибропогрузочной установки</t>
  </si>
  <si>
    <r>
      <rPr>
        <sz val="11"/>
        <rFont val="Times New Roman"/>
        <family val="1"/>
        <charset val="204"/>
      </rPr>
      <t>Машинист воздушно-канатной дороги</t>
    </r>
  </si>
  <si>
    <t>Машинист горных выемочных машин</t>
  </si>
  <si>
    <t>Машинист конвейера</t>
  </si>
  <si>
    <t>Машинист отвалообразователя</t>
  </si>
  <si>
    <t>Машинист отвального моста</t>
  </si>
  <si>
    <t>Машинист отвального плуга</t>
  </si>
  <si>
    <r>
      <rPr>
        <sz val="11"/>
        <rFont val="Times New Roman"/>
        <family val="1"/>
        <charset val="204"/>
      </rPr>
      <t>Машинист погрузочно-доставочной машины</t>
    </r>
  </si>
  <si>
    <t>Машинист погрузочной машины</t>
  </si>
  <si>
    <t>Машинист подземных самоходных машин</t>
  </si>
  <si>
    <t>Машинист проходческого комплекса</t>
  </si>
  <si>
    <t>Машинист путепередвигателя</t>
  </si>
  <si>
    <t>Машинист размораживающей установки</t>
  </si>
  <si>
    <t>Машинист реактивной установки</t>
  </si>
  <si>
    <t>Машинист самоходного кабелепередвижчика</t>
  </si>
  <si>
    <t>Машинист скреперной лебедки</t>
  </si>
  <si>
    <t>Машинист смесительной установки гидрозакладки</t>
  </si>
  <si>
    <t>Подготовщик исходного материала</t>
  </si>
  <si>
    <r>
      <rPr>
        <sz val="11"/>
        <rFont val="Times New Roman"/>
        <family val="1"/>
        <charset val="204"/>
      </rPr>
      <t>Поливщик в химико-фотографическом производстве</t>
    </r>
  </si>
  <si>
    <t>Проявщик кинопленки</t>
  </si>
  <si>
    <t>Резчик магнитных лент</t>
  </si>
  <si>
    <t>Резчик неэмульсированных пленок</t>
  </si>
  <si>
    <t>Реставратор фильмовых материалов</t>
  </si>
  <si>
    <t>Раздел 1.3 строка 02 графа 04 = Раздел 1.3 сумма строк 03 + 04 + 05 + 06 + 07 + 08 + 09 + 10 графа 04</t>
  </si>
  <si>
    <t>Раздел 1.3 строка 02 графа 05 = Раздел 1.3 сумма строк 03 + 04 + 05 + 06 + 07 + 08 + 09 + 10 графа 05</t>
  </si>
  <si>
    <t>Раздел 1.3 строка 02 графа 06 = Раздел 1.3 сумма строк 03 + 04 + 05 + 06 + 07 + 08 + 09 + 10 графа 06</t>
  </si>
  <si>
    <t>Раздел 1.3 строка 02 графа 07 = Раздел 1.3 сумма строк 03 + 04 + 05 + 06 + 07 + 08 + 09 + 10 графа 07</t>
  </si>
  <si>
    <t>Раздел 1.3 строка 02 графа 08 = Раздел 1.3 сумма строк 03 + 04 + 05 + 06 + 07 + 08 + 09 + 10 графа 08</t>
  </si>
  <si>
    <t>Раздел 1.3 строка 02 графа 09 = Раздел 1.3 сумма строк 03 + 04 + 05 + 06 + 07 + 08 + 09 + 10 графа 09</t>
  </si>
  <si>
    <t>Раздел 1.3 строка 12 графа 03 = Раздел 1.3 сумма строк 13 + 14 + 15 + 16 + 17 + 18 + 19 + 20 графа 03</t>
  </si>
  <si>
    <t>Раздел 1.3 строка 12 графа 04 = Раздел 1.3 сумма строк 13 + 14 + 15 + 16 + 17 + 18 + 19 + 20 графа 04</t>
  </si>
  <si>
    <t>Раздел 1.3 строка 12 графа 05 = Раздел 1.3 сумма строк 13 + 14 + 15 + 16 + 17 + 18 + 19 + 20 графа 05</t>
  </si>
  <si>
    <t>Раздел 1.3 строка 12 графа 06 = Раздел 1.3 сумма строк 13 + 14 + 15 + 16 + 17 + 18 + 19 + 20 графа 06</t>
  </si>
  <si>
    <t>Раздел 1.3 строка 12 графа 07 = Раздел 1.3 сумма строк 13 + 14 + 15 + 16 + 17 + 18 + 19 + 20 графа 07</t>
  </si>
  <si>
    <t>Раздел 1.3 строка 12 графа 08 = Раздел 1.3 сумма строк 13 + 14 + 15 + 16 + 17 + 18 + 19 + 20 графа 08</t>
  </si>
  <si>
    <t>Раздел 1.3 строка 12 графа 09 = Раздел 1.3 сумма строк 13 + 14 + 15 + 16 + 17 + 18 + 19 + 20 графа 09</t>
  </si>
  <si>
    <t>Раздел 1.3 строка 22 графа 03 = Раздел 1.3 сумма строк 23 + 24 + 25 + 26 + 27 + 28 + 29 + 30 графа 03</t>
  </si>
  <si>
    <t>Раздел 1.3 строка 22 графа 04 = Раздел 1.3 сумма строк 23 + 24 + 25 + 26 + 27 + 28 + 29 + 30 графа 04</t>
  </si>
  <si>
    <t>Раздел 1.3 строка 22 графа 05 = Раздел 1.3 сумма строк 23 + 24 + 25 + 26 + 27 + 28 + 29 + 30 графа 05</t>
  </si>
  <si>
    <t>Раздел 1.3 строка 22 графа 06 = Раздел 1.3 сумма строк 23 + 24 + 25 + 26 + 27 + 28 + 29 + 30 графа 06</t>
  </si>
  <si>
    <t>Раздел 2.6.3 сумма строк 16 + 21 графа 13 = Раздел 2.6.3 сумма строк 10 + 11 графа 13</t>
  </si>
  <si>
    <t>Раздел 2.6.3 сумма строк 16 + 21 графа 14 = Раздел 2.6.3 сумма строк 10 + 11 графа 14</t>
  </si>
  <si>
    <t>Раздел 2.6.1 строка 08 графа 03 = Раздел 2.6.1 строка 08 сумма граф 09 + 10 + 11</t>
  </si>
  <si>
    <t>Раздел 2.6.1 строка 09 графа 03 = Раздел 2.6.1 строка 09 сумма граф 09 + 10 + 11</t>
  </si>
  <si>
    <t>Раздел 2.6.1 строка 10 графа 03 = Раздел 2.6.1 строка 10 сумма граф 09 + 10 + 11</t>
  </si>
  <si>
    <t>Раздел 2.6.1 строка 11 графа 03 = Раздел 2.6.1 строка 11 сумма граф 09 + 10 + 11</t>
  </si>
  <si>
    <t>Раздел 2.6.1 строка 12 графа 03 = Раздел 2.6.1 строка 12 сумма граф 09 + 10 + 11</t>
  </si>
  <si>
    <t>Раздел 2.6.1 строка 13 графа 03 = Раздел 2.6.1 строка 13 сумма граф 09 + 10 + 11</t>
  </si>
  <si>
    <t>Раздел 2.6.1 строка 14 графа 03 = Раздел 2.6.1 строка 14 сумма граф 09 + 10 + 11</t>
  </si>
  <si>
    <t>Раздел 2.6.1 строка 15 графа 03 = Раздел 2.6.1 строка 15 сумма граф 09 + 10 + 11</t>
  </si>
  <si>
    <t>Раздел 2.6.1 строка 16 графа 03 = Раздел 2.6.1 строка 16 сумма граф 09 + 10 + 11</t>
  </si>
  <si>
    <t>Раздел 2.6.1 строка 17 графа 03 = Раздел 2.6.1 строка 17 сумма граф 09 + 10 + 11</t>
  </si>
  <si>
    <t>Раздел 2.6.1 строка 18 графа 03 = Раздел 2.6.1 строка 18 сумма граф 09 + 10 + 11</t>
  </si>
  <si>
    <t>Раздел 2.6.1 строка 19 графа 03 = Раздел 2.6.1 строка 19 сумма граф 09 + 10 + 11</t>
  </si>
  <si>
    <t>Раздел 2.6.1 строка 20 графа 03 = Раздел 2.6.1 строка 20 сумма граф 09 + 10 + 11</t>
  </si>
  <si>
    <t>Раздел 2.6.1 строка 21 графа 03 = Раздел 2.6.1 строка 21 сумма граф 09 + 10 + 11</t>
  </si>
  <si>
    <t>Раздел 2.6.1 строка 22 графа 03 = Раздел 2.6.1 строка 22 сумма граф 09 + 10 + 11</t>
  </si>
  <si>
    <t>Раздел 2.2.2 строка 01 графа 03 = Раздел 2.2.2 строка 01 сумма граф с 04 по 16</t>
  </si>
  <si>
    <t>Раздел 2.2.2 строка 02 графа 03 = Раздел 2.2.2 строка 02 сумма граф с 04 по 16</t>
  </si>
  <si>
    <t>Раздел 2.2.2 строка 03 графа 03 = Раздел 2.2.2 строка 03 сумма граф с 04 по 16</t>
  </si>
  <si>
    <t>Раздел 2.2.2 строка 04 графа 03 = Раздел 2.2.2 строка 04 сумма граф с 04 по 16</t>
  </si>
  <si>
    <t>Раздел 2.2.2 строка 05 графа 03 = Раздел 2.2.2 строка 05 сумма граф с 04 по 16</t>
  </si>
  <si>
    <t>Раздел 2.2.2 строка 06 графа 03 = Раздел 2.2.2 строка 06 сумма граф с 04 по 16</t>
  </si>
  <si>
    <t>Раздел 2.2.2 строка 07 графа 03 = Раздел 2.2.2 строка 07 сумма граф с 04 по 16</t>
  </si>
  <si>
    <t>Раздел 2.6.1 строка 06 графа 19 &gt;= Раздел 2.6.1 строка 06 графа 23</t>
  </si>
  <si>
    <t>Раздел 2.6.1 строка 07 графа 19 &gt;= Раздел 2.6.1 строка 07 графа 23</t>
  </si>
  <si>
    <t>Раздел 2.6.1 строка 08 графа 19 &gt;= Раздел 2.6.1 строка 08 графа 23</t>
  </si>
  <si>
    <t>Раздел 2.6.1 строка 09 графа 19 &gt;= Раздел 2.6.1 строка 09 графа 23</t>
  </si>
  <si>
    <t>Раздел 2.6.1 строка 10 графа 19 &gt;= Раздел 2.6.1 строка 10 графа 23</t>
  </si>
  <si>
    <t>Раздел 2.6.1 строка 11 графа 19 &gt;= Раздел 2.6.1 строка 11 графа 23</t>
  </si>
  <si>
    <t>Раздел 2.6.1 строка 12 графа 19 &gt;= Раздел 2.6.1 строка 12 графа 23</t>
  </si>
  <si>
    <t>Раздел 2.6.1 строка 13 графа 19 &gt;= Раздел 2.6.1 строка 13 графа 23</t>
  </si>
  <si>
    <t>Раздел 2.6.1 строка 14 графа 19 &gt;= Раздел 2.6.1 строка 14 графа 23</t>
  </si>
  <si>
    <t>Раздел 2.6.1 строка 15 графа 19 &gt;= Раздел 2.6.1 строка 15 графа 23</t>
  </si>
  <si>
    <t>Раздел 2.6.1 строка 16 графа 19 &gt;= Раздел 2.6.1 строка 16 графа 23</t>
  </si>
  <si>
    <t>Раздел 2.6.1 строка 17 графа 19 &gt;= Раздел 2.6.1 строка 17 графа 23</t>
  </si>
  <si>
    <t>Раздел 2.6.1 строка 18 графа 19 &gt;= Раздел 2.6.1 строка 18 графа 23</t>
  </si>
  <si>
    <t>Раздел 2.6.1 строка 19 графа 19 &gt;= Раздел 2.6.1 строка 19 графа 23</t>
  </si>
  <si>
    <t>Раздел 2.6.1 строка 20 графа 19 &gt;= Раздел 2.6.1 строка 20 графа 23</t>
  </si>
  <si>
    <t>Раздел 2.6.1 строка 21 графа 19 &gt;= Раздел 2.6.1 строка 21 графа 23</t>
  </si>
  <si>
    <t>Раздел 2.6.1 строка 22 графа 19 &gt;= Раздел 2.6.1 строка 22 графа 23</t>
  </si>
  <si>
    <t>Раздел 2.6.1 строка 01 графа 19 &gt;= Раздел 2.6.1 строка 01 графа 24</t>
  </si>
  <si>
    <t>Раздел 2.6.1 строка 02 графа 19 &gt;= Раздел 2.6.1 строка 02 графа 24</t>
  </si>
  <si>
    <t>Раздел 2.6.1 строка 03 графа 19 &gt;= Раздел 2.6.1 строка 03 графа 24</t>
  </si>
  <si>
    <t>Раздел 2.6.1 строка 04 графа 19 &gt;= Раздел 2.6.1 строка 04 графа 24</t>
  </si>
  <si>
    <t>Раздел 2.6.1 строка 05 графа 19 &gt;= Раздел 2.6.1 строка 05 графа 24</t>
  </si>
  <si>
    <t>Раздел 2.6.1 строка 06 графа 19 &gt;= Раздел 2.6.1 строка 06 графа 24</t>
  </si>
  <si>
    <t>Раздел 2.6.3 строка 05 графа 20 &gt;= Раздел 2.6.3 строка 05 графа 22</t>
  </si>
  <si>
    <t>Раздел 2.6.3 строка 06 графа 20 &gt;= Раздел 2.6.3 строка 06 графа 22</t>
  </si>
  <si>
    <t>Раздел 2.6.3 строка 07 графа 20 &gt;= Раздел 2.6.3 строка 07 графа 22</t>
  </si>
  <si>
    <t>Раздел 2.6.3 строка 08 графа 20 &gt;= Раздел 2.6.3 строка 08 графа 22</t>
  </si>
  <si>
    <t>Раздел 2.6.3 строка 09 графа 20 &gt;= Раздел 2.6.3 строка 09 графа 22</t>
  </si>
  <si>
    <t>Раздел 2.6.3 строка 10 графа 20 &gt;= Раздел 2.6.3 строка 10 графа 22</t>
  </si>
  <si>
    <t>Раздел 2.6.3 строка 11 графа 20 &gt;= Раздел 2.6.3 строка 11 графа 22</t>
  </si>
  <si>
    <t>Раздел 2.6.3 строка 12 графа 20 &gt;= Раздел 2.6.3 строка 12 графа 22</t>
  </si>
  <si>
    <t>Раздел 2.6.3 строка 13 графа 20 &gt;= Раздел 2.6.3 строка 13 графа 22</t>
  </si>
  <si>
    <t>Раздел 2.6.3 строка 14 графа 20 &gt;= Раздел 2.6.3 строка 14 графа 22</t>
  </si>
  <si>
    <t>Раздел 2.6.3 строка 15 графа 20 &gt;= Раздел 2.6.3 строка 15 графа 22</t>
  </si>
  <si>
    <t>Раздел 2.6.3 строка 16 графа 20 &gt;= Раздел 2.6.3 строка 16 графа 22</t>
  </si>
  <si>
    <t>Раздел 2.6.3 строка 17 графа 20 &gt;= Раздел 2.6.3 строка 17 графа 22</t>
  </si>
  <si>
    <t>Раздел 2.6.3 строка 18 графа 20 &gt;= Раздел 2.6.3 строка 18 графа 22</t>
  </si>
  <si>
    <t>Раздел 2.6.3 строка 19 графа 20 &gt;= Раздел 2.6.3 строка 19 графа 22</t>
  </si>
  <si>
    <t>Раздел 2.6.3 строка 20 графа 20 &gt;= Раздел 2.6.3 строка 20 графа 22</t>
  </si>
  <si>
    <t>Раздел 2.6.3 строка 21 графа 20 &gt;= Раздел 2.6.3 строка 21 графа 22</t>
  </si>
  <si>
    <t>Раздел 2.6.3 строка 22 графа 20 &gt;= Раздел 2.6.3 строка 22 графа 22</t>
  </si>
  <si>
    <t>Раздел 2.6.4 строка 01 графа 03 = Раздел 2.6.4 сумма строк 02 + 04 + 05 графа 03</t>
  </si>
  <si>
    <t>Раздел 2.1.2.2 строка 13 графа 03 &gt;= Раздел 2.1.2.2 строка 13 графа 48</t>
  </si>
  <si>
    <t>Раздел 2.1.2.2 строка 14 графа 03 &gt;= Раздел 2.1.2.2 строка 14 графа 48</t>
  </si>
  <si>
    <t>Раздел 2.1.2.2 строка 15 графа 03 &gt;= Раздел 2.1.2.2 строка 15 графа 48</t>
  </si>
  <si>
    <t>Раздел 2.1.2.2 строка 16 графа 03 &gt;= Раздел 2.1.2.2 строка 16 графа 48</t>
  </si>
  <si>
    <t>Раздел 2.2.1 строка 03 графа 03 &gt;= Раздел 2.2.1 строка 03 графа 18</t>
  </si>
  <si>
    <t>Раздел 2.2.1 строка 04 графа 03 &gt;= Раздел 2.2.1 строка 04 графа 18</t>
  </si>
  <si>
    <t>Раздел 2.2.1 строка 05 графа 03 &gt;= Раздел 2.2.1 строка 05 графа 18</t>
  </si>
  <si>
    <t>Раздел 2.2.1 строка 06 графа 03 &gt;= Раздел 2.2.1 строка 06 графа 18</t>
  </si>
  <si>
    <t>Раздел 2.2.1 строка 07 графа 03 &gt;= Раздел 2.2.1 строка 07 графа 18</t>
  </si>
  <si>
    <t>Раздел 2.1.2.3 строка 24 графа 03 &gt;= Раздел 2.1.2.3 строка 31 графа 03</t>
  </si>
  <si>
    <t>Раздел 2.1.2.2 строка 32 графа 03 &gt;= Раздел 2.1.2.2 строка 33 графа 03</t>
  </si>
  <si>
    <t>Раздел 2.2.3 строка 04 графа 03 &gt;= Раздел 2.2.3 строка 04 графа 17</t>
  </si>
  <si>
    <t>Раздел 2.2.3 строка 05 графа 03 &gt;= Раздел 2.2.3 строка 05 графа 17</t>
  </si>
  <si>
    <t>Раздел 2.2.3 строка 06 графа 03 &gt;= Раздел 2.2.3 строка 06 графа 17</t>
  </si>
  <si>
    <t>Раздел 2.2.3 строка 07 графа 03 &gt;= Раздел 2.2.3 строка 07 графа 17</t>
  </si>
  <si>
    <t>Раздел 2.2.3 строка 08 графа 03 &gt;= Раздел 2.2.3 строка 08 графа 17</t>
  </si>
  <si>
    <t>Раздел 2.2.3 строка 09 графа 03 &gt;= Раздел 2.2.3 строка 09 графа 17</t>
  </si>
  <si>
    <t>Раздел 2.2.3 строка 10 графа 03 &gt;= Раздел 2.2.3 строка 10 графа 17</t>
  </si>
  <si>
    <t>Раздел 2.2.3 строка 11 графа 03 &gt;= Раздел 2.2.3 строка 11 графа 17</t>
  </si>
  <si>
    <t>Раздел 2.2.3 строка 12 графа 03 &gt;= Раздел 2.2.3 строка 12 графа 17</t>
  </si>
  <si>
    <t>Раздел 2.2.3 строка 13 графа 03 &gt;= Раздел 2.2.3 строка 13 графа 17</t>
  </si>
  <si>
    <t>Раздел 2.2.3 строка 14 графа 03 &gt;= Раздел 2.2.3 строка 14 графа 17</t>
  </si>
  <si>
    <t>Раздел 2.2.3 строка 01 графа 03 &gt;= Раздел 2.2.3 строка 01 графа 18</t>
  </si>
  <si>
    <t>Раздел 2.2.3 строка 02 графа 03 &gt;= Раздел 2.2.3 строка 02 графа 18</t>
  </si>
  <si>
    <t>Раздел 2.2.3 строка 03 графа 03 &gt;= Раздел 2.2.3 строка 03 графа 18</t>
  </si>
  <si>
    <t>Раздел 2.2.3 строка 04 графа 03 &gt;= Раздел 2.2.3 строка 04 графа 18</t>
  </si>
  <si>
    <t>Раздел 2.2.3 строка 05 графа 03 &gt;= Раздел 2.2.3 строка 05 графа 18</t>
  </si>
  <si>
    <t>Раздел 2.2.3 строка 06 графа 03 &gt;= Раздел 2.2.3 строка 06 графа 18</t>
  </si>
  <si>
    <t>Раздел 2.2.3 строка 07 графа 03 &gt;= Раздел 2.2.3 строка 07 графа 18</t>
  </si>
  <si>
    <t>Раздел 2.2.3 строка 08 графа 03 &gt;= Раздел 2.2.3 строка 08 графа 18</t>
  </si>
  <si>
    <t>Раздел 2.2.3 строка 09 графа 03 &gt;= Раздел 2.2.3 строка 09 графа 18</t>
  </si>
  <si>
    <t>Раздел 2.2.3 строка 10 графа 03 &gt;= Раздел 2.2.3 строка 10 графа 18</t>
  </si>
  <si>
    <t>Раздел 2.2.3 строка 11 графа 03 &gt;= Раздел 2.2.3 строка 11 графа 18</t>
  </si>
  <si>
    <t>Раздел 2.1.3.3 строка 10 графа 06 = Раздел 2.1.3.3 сумма строк 02 + 04 + 06 + 08 графа 06</t>
  </si>
  <si>
    <t>Раздел 2.1.3.3 строка 10 графа 07 = Раздел 2.1.3.3 сумма строк 02 + 04 + 06 + 08 графа 07</t>
  </si>
  <si>
    <t>Раздел 2.1.3.3 строка 10 графа 08 = Раздел 2.1.3.3 сумма строк 02 + 04 + 06 + 08 графа 08</t>
  </si>
  <si>
    <t>Раздел 2.1.3.3 строка 10 графа 09 = Раздел 2.1.3.3 сумма строк 02 + 04 + 06 + 08 графа 09</t>
  </si>
  <si>
    <t>Раздел 2.1.2.2 строка 32 графа 03 &gt;= Раздел 2.1.2.2 строка 32 графа 51</t>
  </si>
  <si>
    <t>Раздел 2.1.2.2 строка 33 графа 03 &gt;= Раздел 2.1.2.2 строка 33 графа 51</t>
  </si>
  <si>
    <t>Раздел 2.1.2.2 строка 01 графа 03 &gt;= Раздел 2.1.2.2 строка 01 графа 52</t>
  </si>
  <si>
    <t>Раздел 2.1.2.2 строка 02 графа 03 &gt;= Раздел 2.1.2.2 строка 02 графа 52</t>
  </si>
  <si>
    <t>Раздел 2.1.2.2 строка 03 графа 03 &gt;= Раздел 2.1.2.2 строка 03 графа 52</t>
  </si>
  <si>
    <t>Раздел 2.1.2.2 строка 04 графа 03 &gt;= Раздел 2.1.2.2 строка 04 графа 52</t>
  </si>
  <si>
    <t>Раздел 2.1.2.2 строка 05 графа 03 &gt;= Раздел 2.1.2.2 строка 05 графа 52</t>
  </si>
  <si>
    <t>Раздел 2.1.2.2 строка 06 графа 03 &gt;= Раздел 2.1.2.2 строка 06 графа 52</t>
  </si>
  <si>
    <t>Раздел 2.1.2.2 строка 07 графа 03 &gt;= Раздел 2.1.2.2 строка 07 графа 52</t>
  </si>
  <si>
    <t>Раздел 2.1.2.2 строка 08 графа 03 &gt;= Раздел 2.1.2.2 строка 08 графа 52</t>
  </si>
  <si>
    <t>Раздел 2.1.2.2 строка 09 графа 03 &gt;= Раздел 2.1.2.2 строка 09 графа 52</t>
  </si>
  <si>
    <t>Раздел 2.1.2.2 строка 10 графа 03 &gt;= Раздел 2.1.2.2 строка 10 графа 52</t>
  </si>
  <si>
    <t>Раздел 2.1.2.2 строка 11 графа 03 &gt;= Раздел 2.1.2.2 строка 11 графа 52</t>
  </si>
  <si>
    <t>Раздел 2.1.2.2 строка 12 графа 03 &gt;= Раздел 2.1.2.2 строка 12 графа 52</t>
  </si>
  <si>
    <t>Раздел 2.1.2.2 строка 13 графа 03 &gt;= Раздел 2.1.2.2 строка 13 графа 52</t>
  </si>
  <si>
    <t>Раздел 2.1.2.2 строка 14 графа 03 &gt;= Раздел 2.1.2.2 строка 14 графа 52</t>
  </si>
  <si>
    <t>Автоматчик элементного производства</t>
  </si>
  <si>
    <t>Аппаратчик по окислению кадмия</t>
  </si>
  <si>
    <t>Варщик суспензий</t>
  </si>
  <si>
    <t>Заварщик пасты</t>
  </si>
  <si>
    <t>Заливщик смолкой</t>
  </si>
  <si>
    <t>Изготовитель сепараторов</t>
  </si>
  <si>
    <t>Изолировщик элементного производства</t>
  </si>
  <si>
    <t>Испытатель источников тока</t>
  </si>
  <si>
    <r>
      <rPr>
        <sz val="11"/>
        <rFont val="Times New Roman"/>
        <family val="1"/>
        <charset val="204"/>
      </rPr>
      <t>Испытатель-формировщик</t>
    </r>
  </si>
  <si>
    <t>Контролер в аккумуляторном и элементном производстве</t>
  </si>
  <si>
    <t>Литейщик изделий из свинцовых сплавов</t>
  </si>
  <si>
    <t>Машинист мельницы</t>
  </si>
  <si>
    <t>Машинист механического или флотационного обогащения руды</t>
  </si>
  <si>
    <t>Мешальщик сухой массы (для свинцовых аккумуляторов)</t>
  </si>
  <si>
    <t>Оператор плетельного оборудования</t>
  </si>
  <si>
    <t>Оператор пропиточного оборудования</t>
  </si>
  <si>
    <t>Оператор прядевьющей машины</t>
  </si>
  <si>
    <t>Оператор трясильной машины</t>
  </si>
  <si>
    <t>Приготовитель волокна</t>
  </si>
  <si>
    <t>Приготовитель пропиточного состава</t>
  </si>
  <si>
    <t>Выгребальщик пуха и отходов</t>
  </si>
  <si>
    <t>Выгружальщик хлопка</t>
  </si>
  <si>
    <t>Обрубщик ватников</t>
  </si>
  <si>
    <r>
      <rPr>
        <sz val="11"/>
        <rFont val="Times New Roman"/>
        <family val="1"/>
        <charset val="204"/>
      </rPr>
      <t>Оператор мойно-отжимного агрегата</t>
    </r>
  </si>
  <si>
    <r>
      <rPr>
        <sz val="11"/>
        <rFont val="Times New Roman"/>
        <family val="1"/>
        <charset val="204"/>
      </rPr>
      <t>Оператор чесально-дублировочного агрегата</t>
    </r>
  </si>
  <si>
    <t>Проклеивальщик ватилина</t>
  </si>
  <si>
    <t>Сборщик свинцовых аккумуляторов и батарей</t>
  </si>
  <si>
    <t>Сборщик щелочных аккумуляторов и батарей</t>
  </si>
  <si>
    <t>Машинист реверсивной паровой машины прокатного стана</t>
  </si>
  <si>
    <t>Машинист слитколомателя</t>
  </si>
  <si>
    <r>
      <rPr>
        <sz val="11"/>
        <rFont val="Times New Roman"/>
        <family val="1"/>
        <charset val="204"/>
      </rPr>
      <t>Машинист фрезерно-зачистной машины</t>
    </r>
  </si>
  <si>
    <t>Оператор линии отделки рельсов</t>
  </si>
  <si>
    <t>Оператор поста управления стана горячей прокатки</t>
  </si>
  <si>
    <t>Оператор поста управления стана холодной прокатки</t>
  </si>
  <si>
    <t>Оператор профилегибочного агрегата</t>
  </si>
  <si>
    <t>Оператор сверлильного агрегата и пресса</t>
  </si>
  <si>
    <t>Перемотчик ленты</t>
  </si>
  <si>
    <t>Печевой по восстановлению никелевого порошка</t>
  </si>
  <si>
    <t>Печевой по восстановлению термическим способом</t>
  </si>
  <si>
    <t>Печевой по переработке титаносодержащих и редкоземельных материалов</t>
  </si>
  <si>
    <t>Печевой по производству трехокиси сурьмы</t>
  </si>
  <si>
    <t>Плавильщик бариевого электролита</t>
  </si>
  <si>
    <r>
      <rPr>
        <sz val="11"/>
        <rFont val="Times New Roman"/>
        <family val="1"/>
        <charset val="204"/>
      </rPr>
      <t>Плавильщик электронно-лучевой плавки</t>
    </r>
  </si>
  <si>
    <t>Приемщик драгоценных металлов и сырья</t>
  </si>
  <si>
    <t>Пультовщик конвертера</t>
  </si>
  <si>
    <t>Раздельщик титановой губки</t>
  </si>
  <si>
    <t>Разливщик ртути</t>
  </si>
  <si>
    <t>Наладчик автоматов элементного производства</t>
  </si>
  <si>
    <t>Раздел 2.1.3.3 строка 10 графа 15 &gt;= Раздел 2.1.3.3 строка 12 графа 15</t>
  </si>
  <si>
    <t>Раздел 2.1.3.3 строка 10 графа 16 &gt;= Раздел 2.1.3.3 строка 12 графа 16</t>
  </si>
  <si>
    <t>Раздел 2.1.3.3 строка 10 графа 17 &gt;= Раздел 2.1.3.3 строка 12 графа 17</t>
  </si>
  <si>
    <t>Раздел 2.1.3.3 строка 10 графа 03 &gt;= Раздел 2.1.3.3 строка 13 графа 03</t>
  </si>
  <si>
    <t>Раздел 2.1.3.3 строка 10 графа 04 &gt;= Раздел 2.1.3.3 строка 13 графа 04</t>
  </si>
  <si>
    <t>Раздел 2.1.3.3 строка 10 графа 05 &gt;= Раздел 2.1.3.3 строка 13 графа 05</t>
  </si>
  <si>
    <t>Раздел 2.1.3.3 строка 10 графа 06 &gt;= Раздел 2.1.3.3 строка 13 графа 06</t>
  </si>
  <si>
    <t>Раздел 2.1.3.3 строка 10 графа 07 &gt;= Раздел 2.1.3.3 строка 13 графа 07</t>
  </si>
  <si>
    <t>Раздел 2.1.3.3 строка 10 графа 08 &gt;= Раздел 2.1.3.3 строка 13 графа 08</t>
  </si>
  <si>
    <t>Раздел 2.1.3.3 строка 10 графа 09 &gt;= Раздел 2.1.3.3 строка 13 графа 09</t>
  </si>
  <si>
    <t>Раздел 2.1.3.3 строка 10 графа 10 &gt;= Раздел 2.1.3.3 строка 13 графа 10</t>
  </si>
  <si>
    <t>Раздел 2.1.3.3 строка 10 графа 11 &gt;= Раздел 2.1.3.3 строка 13 графа 11</t>
  </si>
  <si>
    <t>Раздел 2.1.3.3 строка 10 графа 12 &gt;= Раздел 2.1.3.3 строка 13 графа 12</t>
  </si>
  <si>
    <t>Раздел 2.1.3.3 строка 10 графа 13 &gt;= Раздел 2.1.3.3 строка 13 графа 13</t>
  </si>
  <si>
    <t>Раздел 2.1.3.3 строка 10 графа 14 &gt;= Раздел 2.1.3.3 строка 13 графа 14</t>
  </si>
  <si>
    <t>Раздел 2.1.3.3 строка 10 графа 15 &gt;= Раздел 2.1.3.3 строка 13 графа 15</t>
  </si>
  <si>
    <t>Раздел 2.1.3.3 строка 10 графа 16 &gt;= Раздел 2.1.3.3 строка 13 графа 16</t>
  </si>
  <si>
    <t>Раздел 2.1.3.3 строка 10 графа 17 &gt;= Раздел 2.1.3.3 строка 13 графа 17</t>
  </si>
  <si>
    <t>Раздел 2.1.3.3 строка 10 графа 03 &gt;= Раздел 2.1.3.3 строка 16 графа 03</t>
  </si>
  <si>
    <t>Раздел 2.1.3.3 строка 10 графа 04 &gt;= Раздел 2.1.3.3 строка 16 графа 04</t>
  </si>
  <si>
    <t>Раздел 2.1.3.3 строка 10 графа 05 &gt;= Раздел 2.1.3.3 строка 16 графа 05</t>
  </si>
  <si>
    <t>Раздел 2.1.3.3 строка 10 графа 06 &gt;= Раздел 2.1.3.3 строка 16 графа 06</t>
  </si>
  <si>
    <t>Раздел 2.1.3.3 строка 10 графа 07 &gt;= Раздел 2.1.3.3 строка 16 графа 07</t>
  </si>
  <si>
    <t>Раздел 2.1.3.3 строка 10 графа 08 &gt;= Раздел 2.1.3.3 строка 16 графа 08</t>
  </si>
  <si>
    <t>Раздел 2.1.3.3 строка 10 графа 09 &gt;= Раздел 2.1.3.3 строка 16 графа 09</t>
  </si>
  <si>
    <t>Раздел 2.1.3.3 строка 10 графа 10 &gt;= Раздел 2.1.3.3 строка 16 графа 10</t>
  </si>
  <si>
    <t>Раздел 2.1.3.3 строка 10 графа 11 &gt;= Раздел 2.1.3.3 строка 16 графа 11</t>
  </si>
  <si>
    <t>Раздел 2.1.3.3 строка 10 графа 12 &gt;= Раздел 2.1.3.3 строка 16 графа 12</t>
  </si>
  <si>
    <t>Раздел 2.1.3.3 строка 10 графа 13 &gt;= Раздел 2.1.3.3 строка 16 графа 13</t>
  </si>
  <si>
    <t>Раздел 2.1.3.3 строка 10 графа 14 &gt;= Раздел 2.1.3.3 строка 16 графа 14</t>
  </si>
  <si>
    <t>Раздел 2.1.3.3 строка 10 графа 15 &gt;= Раздел 2.1.3.3 строка 16 графа 15</t>
  </si>
  <si>
    <t>Раздел 2.1.3.3 строка 10 графа 16 &gt;= Раздел 2.1.3.3 строка 16 графа 16</t>
  </si>
  <si>
    <t>Раздел 2.1.3.3 строка 10 графа 17 &gt;= Раздел 2.1.3.3 строка 16 графа 17</t>
  </si>
  <si>
    <t>Раздел 2.1.3.3 строка 10 графа 03 &gt;= Раздел 2.1.3.3 строка 17 графа 03</t>
  </si>
  <si>
    <t>Раздел 2.1.3.2 строка 13 графа 10 &gt;= Раздел 2.1.3.2 строка 14 графа 10</t>
  </si>
  <si>
    <t>Раздел 2.1.3.2 строка 13 графа 11 &gt;= Раздел 2.1.3.2 строка 14 графа 11</t>
  </si>
  <si>
    <t>Раздел 2.1.3.2 строка 13 графа 12 &gt;= Раздел 2.1.3.2 строка 14 графа 12</t>
  </si>
  <si>
    <t>Раздел 2.1.3.2 строка 13 графа 13 &gt;= Раздел 2.1.3.2 строка 14 графа 13</t>
  </si>
  <si>
    <t>Заливщик цоколей</t>
  </si>
  <si>
    <r>
      <rPr>
        <sz val="11"/>
        <rFont val="Times New Roman"/>
        <family val="1"/>
        <charset val="204"/>
      </rPr>
      <t>Калибровщик-прецизионист в производстве масок цветных кинескопов</t>
    </r>
  </si>
  <si>
    <t>Монтажник электровакуумных приборов</t>
  </si>
  <si>
    <r>
      <rPr>
        <sz val="11"/>
        <rFont val="Times New Roman"/>
        <family val="1"/>
        <charset val="204"/>
      </rPr>
      <t>Монтажник-установщик внешней арматуры</t>
    </r>
  </si>
  <si>
    <t>Наладчик автоматов сварки выводов</t>
  </si>
  <si>
    <t>Обжигальщик ламп</t>
  </si>
  <si>
    <t>Оператор по защитным покрытиям в производстве масок цветных кинескопов</t>
  </si>
  <si>
    <r>
      <rPr>
        <sz val="11"/>
        <rFont val="Times New Roman"/>
        <family val="1"/>
        <charset val="204"/>
      </rPr>
      <t>Откачник-вакуумщик</t>
    </r>
  </si>
  <si>
    <t>Протирщик электровакуумных приборов</t>
  </si>
  <si>
    <t>Раздел 2.1.2.1 строка 24 графа 03 = Раздел 2.1.2.1 строка 24 сумма граф с 04 по 47</t>
  </si>
  <si>
    <t>Раздел 2.1.2.1 строка 25 графа 03 = Раздел 2.1.2.1 строка 25 сумма граф с 04 по 47</t>
  </si>
  <si>
    <t>Раздел 2.1.2.1 строка 26 графа 03 = Раздел 2.1.2.1 строка 26 сумма граф с 04 по 47</t>
  </si>
  <si>
    <t>Раздел 2.1.2.1 строка 27 графа 03 = Раздел 2.1.2.1 строка 27 сумма граф с 04 по 47</t>
  </si>
  <si>
    <t>Раздел 2.1.2.1 строка 28 графа 03 = Раздел 2.1.2.1 строка 28 сумма граф с 04 по 47</t>
  </si>
  <si>
    <t>Раздел 2.1.2.1 строка 29 графа 03 = Раздел 2.1.2.1 строка 29 сумма граф с 04 по 47</t>
  </si>
  <si>
    <t>Раздел 2.1.2.1 строка 30 графа 03 = Раздел 2.1.2.1 строка 30 сумма граф с 04 по 47</t>
  </si>
  <si>
    <t>Раздел 2.1.3.2 строка 13 графа 12 &gt;= Раздел 2.1.3.2 строка 15 графа 12</t>
  </si>
  <si>
    <t>Раздел 2.1.3.2 строка 13 графа 13 &gt;= Раздел 2.1.3.2 строка 15 графа 13</t>
  </si>
  <si>
    <t>Раздел 2.1.3.2 строка 13 графа 14 &gt;= Раздел 2.1.3.2 строка 15 графа 14</t>
  </si>
  <si>
    <t>Раздел 2.1.3.2 строка 13 графа 15 &gt;= Раздел 2.1.3.2 строка 15 графа 15</t>
  </si>
  <si>
    <t>Раздел 2.1.3.2 строка 13 графа 16 &gt;= Раздел 2.1.3.2 строка 15 графа 16</t>
  </si>
  <si>
    <t>Раздел 2.1.3.2 строка 13 графа 17 &gt;= Раздел 2.1.3.2 строка 15 графа 17</t>
  </si>
  <si>
    <t>Раздел 2.1.3.2 строка 09 графа 03 = Раздел 2.1.3.2 сумма строк 01 + 03 + 05 + 07 графа 03</t>
  </si>
  <si>
    <t>Раздел 2.1.3.2 строка 09 графа 04 = Раздел 2.1.3.2 сумма строк 01 + 03 + 05 + 07 графа 04</t>
  </si>
  <si>
    <t>Раздел 2.1.3.2 строка 09 графа 05 = Раздел 2.1.3.2 сумма строк 01 + 03 + 05 + 07 графа 05</t>
  </si>
  <si>
    <t>Раздел 2.1.3.2 строка 09 графа 06 = Раздел 2.1.3.2 сумма строк 01 + 03 + 05 + 07 графа 06</t>
  </si>
  <si>
    <t>Раздел 2.1.3.2 строка 09 графа 07 = Раздел 2.1.3.2 сумма строк 01 + 03 + 05 + 07 графа 07</t>
  </si>
  <si>
    <t>Раздел 2.1.3.2 строка 09 графа 08 = Раздел 2.1.3.2 сумма строк 01 + 03 + 05 + 07 графа 08</t>
  </si>
  <si>
    <t xml:space="preserve">Раздел 2.1.3.3 строка 01 графа 03 = Раздел 2.1.3.3 строка 01 сумма граф с 04 по 17 </t>
  </si>
  <si>
    <t xml:space="preserve">Раздел 2.1.3.3 строка 02 графа 03 = Раздел 2.1.3.3 строка 02 сумма граф с 04 по 17 </t>
  </si>
  <si>
    <t xml:space="preserve">Раздел 2.1.3.3 строка 03 графа 03 = Раздел 2.1.3.3 строка 03 сумма граф с 04 по 17 </t>
  </si>
  <si>
    <t xml:space="preserve">Раздел 2.1.3.3 строка 04 графа 03 = Раздел 2.1.3.3 строка 04 сумма граф с 04 по 17 </t>
  </si>
  <si>
    <t xml:space="preserve">Раздел 2.1.3.3 строка 05 графа 03 = Раздел 2.1.3.3 строка 05 сумма граф с 04 по 17 </t>
  </si>
  <si>
    <t>Модельщик аэрогидродинамических моделей из металла</t>
  </si>
  <si>
    <t>Модельщик аэрогидродинамических моделей из неметалла</t>
  </si>
  <si>
    <r>
      <rPr>
        <sz val="11"/>
        <rFont val="Times New Roman"/>
        <family val="1"/>
        <charset val="204"/>
      </rPr>
      <t>Монтажник радио- и специального оборудования летательных аппаратов</t>
    </r>
  </si>
  <si>
    <t>Монтажник тензорезисторов</t>
  </si>
  <si>
    <t>Монтажник электрооборудования летательных аппаратов</t>
  </si>
  <si>
    <t>Разливщик цветных металлов и сплавов</t>
  </si>
  <si>
    <t>Раймовщик дистилляционных печей</t>
  </si>
  <si>
    <t>Рафинировщик ртути</t>
  </si>
  <si>
    <t>Репульпаторщик</t>
  </si>
  <si>
    <t>Уборщик шлака и оборотных материалов</t>
  </si>
  <si>
    <t>Фрезеровщик слитков</t>
  </si>
  <si>
    <t>Хлораторщик</t>
  </si>
  <si>
    <t>Хлораторщик по приготовлению двухлористого олова</t>
  </si>
  <si>
    <t>Цементаторщик</t>
  </si>
  <si>
    <t>Шламовщик электролитных ванн</t>
  </si>
  <si>
    <t>Электролизник водных растворов</t>
  </si>
  <si>
    <t>Электролизник расплавленных солей</t>
  </si>
  <si>
    <t>Вальцовщик холодного металла</t>
  </si>
  <si>
    <t>Варщик литейных смазок</t>
  </si>
  <si>
    <t>Волочильщик цветных металлов</t>
  </si>
  <si>
    <r>
      <rPr>
        <sz val="11"/>
        <rFont val="Times New Roman"/>
        <family val="1"/>
        <charset val="204"/>
      </rPr>
      <t>Кашировальщик-красильщик фольги</t>
    </r>
  </si>
  <si>
    <t>Комплектовщик форм сусальных металлов</t>
  </si>
  <si>
    <t>Кузнец драгоценных металлов</t>
  </si>
  <si>
    <t>Монтировщик изделий из драгоценных металлов</t>
  </si>
  <si>
    <t>Нагревальщик цветных металлов</t>
  </si>
  <si>
    <t>Оператор линии по обработке цветных металлов</t>
  </si>
  <si>
    <r>
      <rPr>
        <sz val="11"/>
        <rFont val="Times New Roman"/>
        <family val="1"/>
        <charset val="204"/>
      </rPr>
      <t>Слесарь по контрольно-измерительным приборам и автоматике</t>
    </r>
  </si>
  <si>
    <t>Слесарь по ремонту автомобилей</t>
  </si>
  <si>
    <t>1 - 7</t>
  </si>
  <si>
    <r>
      <rPr>
        <sz val="11"/>
        <rFont val="Times New Roman"/>
        <family val="1"/>
        <charset val="204"/>
      </rPr>
      <t>Слесарь по ремонту дорожно-строительных машин и тракторов</t>
    </r>
  </si>
  <si>
    <t>Слесарь по ремонту и обслуживанию перегрузочных машин</t>
  </si>
  <si>
    <t>Слесарь по ремонту и обслуживанию систем вентиляции и кондиционирования</t>
  </si>
  <si>
    <t>Численность работников на начало отчет-
ного учебного года (без совместителей и работающих по договорам гражданско-правового характера), человек</t>
  </si>
  <si>
    <t>работниками списочного состава</t>
  </si>
  <si>
    <t>из них выпускники:</t>
  </si>
  <si>
    <t>из них по собственному желанию</t>
  </si>
  <si>
    <t>1-й класс</t>
  </si>
  <si>
    <t xml:space="preserve">12-й класс </t>
  </si>
  <si>
    <t>Число классов с нормативным сроком освоения программ 9 лет, ед.</t>
  </si>
  <si>
    <t>Число классов с нормативным сроком освоения программ 10 лет, ед.</t>
  </si>
  <si>
    <t>Число классов с нормативным сроком освоения программ 12 лет, ед.</t>
  </si>
  <si>
    <t>Число классов с нормативным сроком освоения программ 13 лет, ед.</t>
  </si>
  <si>
    <t>Итого классов для обучающихся с умственной отсталостью (интеллектуальными нарушениями), ед. (сумма стр. 01, 03, 05, 07)</t>
  </si>
  <si>
    <t xml:space="preserve">   В них обучающихся, чел. (сумма стр. 02, 04, 06, 08)</t>
  </si>
  <si>
    <t xml:space="preserve">   из них (из строки 10):
      воспитанники (без приходящих учащихся)</t>
  </si>
  <si>
    <t xml:space="preserve">         из них (из стр.13):
            инвалиды</t>
  </si>
  <si>
    <t xml:space="preserve">      инвалиды (кроме учтенных в строке 14)</t>
  </si>
  <si>
    <t xml:space="preserve">      дети-инвалиды (кроме учтенных в строке 15)</t>
  </si>
  <si>
    <r>
      <t xml:space="preserve">2. Численность и состав обучающихся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экстернов))</t>
    </r>
  </si>
  <si>
    <t>Всего
(сумма
граф 4 – 16)</t>
  </si>
  <si>
    <t>Численность обучающихся, окончивших данный класс – всего (02–04)</t>
  </si>
  <si>
    <t xml:space="preserve">   в том числе обучались:
      очно</t>
  </si>
  <si>
    <t xml:space="preserve">      очно-заочно</t>
  </si>
  <si>
    <t xml:space="preserve">      заочно </t>
  </si>
  <si>
    <t>Кроме того, численность экстернов, окончивших данный класс
(сумма стр. 06–08)</t>
  </si>
  <si>
    <t>Слесарь по топливной аппаратуре</t>
  </si>
  <si>
    <r>
      <rPr>
        <sz val="11"/>
        <rFont val="Times New Roman"/>
        <family val="1"/>
        <charset val="204"/>
      </rPr>
      <t>Слесарь-ремонтник</t>
    </r>
  </si>
  <si>
    <r>
      <rPr>
        <sz val="11"/>
        <rFont val="Times New Roman"/>
        <family val="1"/>
        <charset val="204"/>
      </rPr>
      <t>Слесарь-сантехник</t>
    </r>
  </si>
  <si>
    <r>
      <rPr>
        <sz val="11"/>
        <rFont val="Times New Roman"/>
        <family val="1"/>
        <charset val="204"/>
      </rPr>
      <t>Слесарь-электрик по ремонту электрооборудования</t>
    </r>
  </si>
  <si>
    <r>
      <rPr>
        <sz val="11"/>
        <rFont val="Times New Roman"/>
        <family val="1"/>
        <charset val="204"/>
      </rPr>
      <t>Слесарь-электромонтажник</t>
    </r>
  </si>
  <si>
    <t xml:space="preserve">      управляющий совет</t>
  </si>
  <si>
    <t xml:space="preserve">      наблюдательный совет</t>
  </si>
  <si>
    <t xml:space="preserve">      другие</t>
  </si>
  <si>
    <t>Советы родителей</t>
  </si>
  <si>
    <t>Профессиональные союзы работников</t>
  </si>
  <si>
    <t xml:space="preserve">   из строки 03 с участием общественности (родителей, работодателей)</t>
  </si>
  <si>
    <t xml:space="preserve">Свидетельство о государственной аккредитации образовательной деятельности по образовательным программам начального общего, основного общего, среднего общего образования </t>
  </si>
  <si>
    <t>Раздел 2.1.2.2 строка 07 графа 03 &gt;= Раздел 2.1.2.2 строка 07 графа 51</t>
  </si>
  <si>
    <t>Раздел 2.1.2.2 строка 08 графа 03 &gt;= Раздел 2.1.2.2 строка 08 графа 51</t>
  </si>
  <si>
    <t>Раздел 2.1.2.2 строка 09 графа 03 &gt;= Раздел 2.1.2.2 строка 09 графа 51</t>
  </si>
  <si>
    <t>Раздел 2.1.2.2 строка 10 графа 03 &gt;= Раздел 2.1.2.2 строка 10 графа 51</t>
  </si>
  <si>
    <t>Раздел 2.1.2.2 строка 11 графа 03 &gt;= Раздел 2.1.2.2 строка 11 графа 51</t>
  </si>
  <si>
    <t>Раздел 2.1.3.3 строка 13 графа 14 &gt;= Раздел 2.1.3.3 строка 14 графа 14</t>
  </si>
  <si>
    <t>Раздел 2.1.3.3 строка 13 графа 15 &gt;= Раздел 2.1.3.3 строка 14 графа 15</t>
  </si>
  <si>
    <t>Раздел 2.1.3.3 строка 13 графа 16 &gt;= Раздел 2.1.3.3 строка 14 графа 16</t>
  </si>
  <si>
    <t>Раздел 2.1.3.3 строка 13 графа 17 &gt;= Раздел 2.1.3.3 строка 14 графа 17</t>
  </si>
  <si>
    <t>Раздел 2.1.3.3 строка 13 графа 03 &gt;= Раздел 2.1.3.3 строка 15 графа 03</t>
  </si>
  <si>
    <t>Раздел 2.1.3.3 строка 13 графа 04 &gt;= Раздел 2.1.3.3 строка 15 графа 04</t>
  </si>
  <si>
    <t>Раздел 2.1.3.3 строка 13 графа 05 &gt;= Раздел 2.1.3.3 строка 15 графа 05</t>
  </si>
  <si>
    <t>Раздел 2.6.3 строка 01 графа 07 = Раздел 2.6.3 сумма строк 02 + 04 + 05 графа 07</t>
  </si>
  <si>
    <t>Раздел 2.6.2 строка 01 графа 03 = Раздел 2.6.2 сумма строк 02 + 04 + 05 графа 03</t>
  </si>
  <si>
    <t>Раздел 2.6.2 строка 01 графа 04 = Раздел 2.6.2 сумма строк 02 + 04 + 05 графа 04</t>
  </si>
  <si>
    <t>Раздел 2.6.2 строка 01 графа 05 = Раздел 2.6.2 сумма строк 02 + 04 + 05 графа 05</t>
  </si>
  <si>
    <t>Раздел 2.6.2 строка 01 графа 06 = Раздел 2.6.2 сумма строк 02 + 04 + 05 графа 06</t>
  </si>
  <si>
    <t>Раздел 2.6.2 строка 01 графа 07 = Раздел 2.6.2 сумма строк 02 + 04 + 05 графа 07</t>
  </si>
  <si>
    <t>Раздел 2.1.3.3 строка 13 графа 13 &gt;= Раздел 2.1.3.3 строка 15 графа 13</t>
  </si>
  <si>
    <t>Раздел 2.1.3.3 строка 13 графа 14 &gt;= Раздел 2.1.3.3 строка 15 графа 14</t>
  </si>
  <si>
    <t>Раздел 2.1.3.3 строка 13 графа 15 &gt;= Раздел 2.1.3.3 строка 15 графа 15</t>
  </si>
  <si>
    <t>Раздел 2.6.1 строка 01 графа 03 = Раздел 2.6.1 сумма строк 02 + 04 + 05 графа 03</t>
  </si>
  <si>
    <t>Раздел 2.6.1 строка 01 графа 04 = Раздел 2.6.1 сумма строк 02 + 04 + 05 графа 04</t>
  </si>
  <si>
    <t>Раздел 2.6.1 строка 01 графа 05 = Раздел 2.6.1 сумма строк 02 + 04 + 05 графа 05</t>
  </si>
  <si>
    <t>Раздел 2.1.2.3 строка 16 графа 03 &gt;= Раздел 2.1.2.3 строка 16 графа 51</t>
  </si>
  <si>
    <t>Раздел 2.1.2.3 строка 17 графа 03 &gt;= Раздел 2.1.2.3 строка 17 графа 51</t>
  </si>
  <si>
    <t>Раздел 2.1.2.3 строка 18 графа 03 &gt;= Раздел 2.1.2.3 строка 18 графа 51</t>
  </si>
  <si>
    <t>Раздел 2.1.2.3 строка 19 графа 03 &gt;= Раздел 2.1.2.3 строка 19 графа 51</t>
  </si>
  <si>
    <t>Раздел 2.1.2.3 строка 20 графа 03 &gt;= Раздел 2.1.2.3 строка 20 графа 51</t>
  </si>
  <si>
    <t>Раздел 2.1.2.3 строка 21 графа 03 &gt;= Раздел 2.1.2.3 строка 21 графа 51</t>
  </si>
  <si>
    <t>Раздел 2.1.2.3 строка 22 графа 03 &gt;= Раздел 2.1.2.3 строка 22 графа 51</t>
  </si>
  <si>
    <t>Раздел 2.1.2.3 строка 23 графа 03 &gt;= Раздел 2.1.2.3 строка 23 графа 51</t>
  </si>
  <si>
    <t>Раздел 2.1.2.3 строка 24 графа 03 &gt;= Раздел 2.1.2.3 строка 24 графа 51</t>
  </si>
  <si>
    <t>Раздел 2.6.1 строка 01 графа 11 = Раздел 2.6.1 сумма строк 02 + 04 + 05 графа 11</t>
  </si>
  <si>
    <t>Раздел 2.6.1 строка 01 графа 12 = Раздел 2.6.1 сумма строк 02 + 04 + 05 графа 12</t>
  </si>
  <si>
    <t>Раздел 2.6.1 строка 01 графа 13 = Раздел 2.6.1 сумма строк 02 + 04 + 05 графа 13</t>
  </si>
  <si>
    <t>Раздел 2.6.1 строка 01 графа 14 = Раздел 2.6.1 сумма строк 02 + 04 + 05 графа 14</t>
  </si>
  <si>
    <t>Раздел 2.6.1 строка 01 графа 15 = Раздел 2.6.1 сумма строк 02 + 04 + 05 графа 15</t>
  </si>
  <si>
    <t>Раздел 2.6.1 строка 01 графа 16 = Раздел 2.6.1 сумма строк 02 + 04 + 05 графа 16</t>
  </si>
  <si>
    <t>Раздел 2.6.1 строка 01 графа 17 = Раздел 2.6.1 сумма строк 02 + 04 + 05 графа 17</t>
  </si>
  <si>
    <t>Раздел 2.6.1 строка 01 графа 18 = Раздел 2.6.1 сумма строк 02 + 04 + 05 графа 18</t>
  </si>
  <si>
    <t>Раздел 2.6.1 строка 01 графа 19 = Раздел 2.6.1 сумма строк 02 + 04 + 05 графа 19</t>
  </si>
  <si>
    <t>Раздел 2.6.1 строка 01 графа 20 = Раздел 2.6.1 сумма строк 02 + 04 + 05 графа 20</t>
  </si>
  <si>
    <t>Раздел 2.6.1 строка 01 графа 21 = Раздел 2.6.1 сумма строк 02 + 04 + 05 графа 21</t>
  </si>
  <si>
    <t>Раздел 2.6.1 строка 01 графа 22 = Раздел 2.6.1 сумма строк 02 + 04 + 05 графа 22</t>
  </si>
  <si>
    <t>Раздел 2.6.1 строка 01 графа 23 = Раздел 2.6.1 сумма строк 02 + 04 + 05 графа 23</t>
  </si>
  <si>
    <t>Раздел 2.6.1 строка 01 графа 24 = Раздел 2.6.1 сумма строк 02 + 04 + 05 графа 24</t>
  </si>
  <si>
    <t>Раздел 2.6.1 строка 09 графа 03 = Раздел 2.6.1 сумма строк 10 + 11 + 12 графа 03</t>
  </si>
  <si>
    <t>Раздел 2.6.1 строка 09 графа 04 = Раздел 2.6.1 сумма строк 10 + 11 + 12 графа 04</t>
  </si>
  <si>
    <t>Раздел 2.1.3.2 строка 10 графа 10 &gt;= Раздел 2.1.3.2 строка 17 графа 10</t>
  </si>
  <si>
    <t>Раздел 2.1.3.2 строка 10 графа 11 &gt;= Раздел 2.1.3.2 строка 17 графа 11</t>
  </si>
  <si>
    <t>Раздел 2.1.3.2 строка 10 графа 12 &gt;= Раздел 2.1.3.2 строка 17 графа 12</t>
  </si>
  <si>
    <t>Раздел 2.1.3.2 строка 10 графа 13 &gt;= Раздел 2.1.3.2 строка 17 графа 13</t>
  </si>
  <si>
    <t>Раздел 2.1.3.2 строка 10 графа 14 &gt;= Раздел 2.1.3.2 строка 17 графа 14</t>
  </si>
  <si>
    <t>Раздел 2.1.3.2 строка 10 графа 15 &gt;= Раздел 2.1.3.2 строка 17 графа 15</t>
  </si>
  <si>
    <t>Раздел 2.1.3.2 строка 10 графа 16 &gt;= Раздел 2.1.3.2 строка 17 графа 16</t>
  </si>
  <si>
    <t>Раздел 2.1.3.2 строка 10 графа 17 &gt;= Раздел 2.1.3.2 строка 17 графа 17</t>
  </si>
  <si>
    <t>Раздел 2.1.3.2 строка 10 графа 03 &gt;= Раздел 2.1.3.2 строка 18 графа 03</t>
  </si>
  <si>
    <t>Раздел 2.1.3.2 строка 10 графа 04 &gt;= Раздел 2.1.3.2 строка 18 графа 04</t>
  </si>
  <si>
    <t>Раздел 2.1.3.2 строка 10 графа 05 &gt;= Раздел 2.1.3.2 строка 18 графа 05</t>
  </si>
  <si>
    <t>Раздел 2.1.3.2 строка 10 графа 06 &gt;= Раздел 2.1.3.2 строка 18 графа 06</t>
  </si>
  <si>
    <t>Раздел 2.1.3.2 строка 10 графа 07 &gt;= Раздел 2.1.3.2 строка 18 графа 07</t>
  </si>
  <si>
    <t>Раздел 2.1.3.2 строка 10 графа 08 &gt;= Раздел 2.1.3.2 строка 18 графа 08</t>
  </si>
  <si>
    <t>Раздел 2.1.3.2 строка 10 графа 09 &gt;= Раздел 2.1.3.2 строка 18 графа 09</t>
  </si>
  <si>
    <t>Раздел 2.1.3.2 строка 10 графа 10 &gt;= Раздел 2.1.3.2 строка 18 графа 10</t>
  </si>
  <si>
    <t>Раздел 2.1.3.2 строка 10 графа 11 &gt;= Раздел 2.1.3.2 строка 18 графа 11</t>
  </si>
  <si>
    <t>Раздел 2.1.3.2 строка 10 графа 12 &gt;= Раздел 2.1.3.2 строка 18 графа 12</t>
  </si>
  <si>
    <t>Раздел 2.1.3.2 строка 10 графа 13 &gt;= Раздел 2.1.3.2 строка 18 графа 13</t>
  </si>
  <si>
    <t>Раздел 2.1.3.2 строка 10 графа 14 &gt;= Раздел 2.1.3.2 строка 18 графа 14</t>
  </si>
  <si>
    <t>Раздел 2.1.3.2 строка 10 графа 15 &gt;= Раздел 2.1.3.2 строка 18 графа 15</t>
  </si>
  <si>
    <t>Раздел 2.1.3.2 строка 10 графа 16 &gt;= Раздел 2.1.3.2 строка 18 графа 16</t>
  </si>
  <si>
    <t>Раздел 2.1.2.1 строка 12 графа 03 &gt;= Раздел 2.1.2.1 строка 12 графа 51</t>
  </si>
  <si>
    <t>Раздел 2.1.2.1 строка 13 графа 03 &gt;= Раздел 2.1.2.1 строка 13 графа 51</t>
  </si>
  <si>
    <t>Раздел 2.1.2.1 строка 14 графа 03 &gt;= Раздел 2.1.2.1 строка 14 графа 51</t>
  </si>
  <si>
    <t>Раздел 2.1.2.1 строка 15 графа 03 &gt;= Раздел 2.1.2.1 строка 15 графа 51</t>
  </si>
  <si>
    <t>Раздел 2.1.2.1 строка 16 графа 03 &gt;= Раздел 2.1.2.1 строка 16 графа 51</t>
  </si>
  <si>
    <t>Раздел 2.1.2.1 строка 17 графа 03 &gt;= Раздел 2.1.2.1 строка 17 графа 51</t>
  </si>
  <si>
    <t>Раздел 2.1.2.2 строка 03 графа 48 &gt;= Раздел 2.1.2.2 строка 03 графа 50</t>
  </si>
  <si>
    <t>Раздел 2.1.2.2 строка 04 графа 48 &gt;= Раздел 2.1.2.2 строка 04 графа 50</t>
  </si>
  <si>
    <t>Раздел 2.1.2.1 строка 11 графа 03 &gt;= Раздел 2.1.2.1 строка 11 графа 51</t>
  </si>
  <si>
    <t xml:space="preserve">   в том числе:
      продолжили обучение в данной организации в классах  иной формы
      обучения или иной направленности</t>
  </si>
  <si>
    <t>Всего (сумма стр. 02–04)</t>
  </si>
  <si>
    <t xml:space="preserve">   в том числе:
      1 - 4 классы</t>
  </si>
  <si>
    <t xml:space="preserve">      5 - 9 классы</t>
  </si>
  <si>
    <t xml:space="preserve">      10 - 11(12) классы</t>
  </si>
  <si>
    <t>Раздел 2.1.2.1 строка 01 графа 03 &gt;= Раздел 2.1.2.1 строка 01 графа 48</t>
  </si>
  <si>
    <t>Раздел 2.1.2.1 строка 02 графа 03 &gt;= Раздел 2.1.2.1 строка 02 графа 48</t>
  </si>
  <si>
    <t>Раздел 2.1.2.1 строка 03 графа 03 &gt;= Раздел 2.1.2.1 строка 03 графа 48</t>
  </si>
  <si>
    <t>Раздел 2.1.2.1 строка 04 графа 03 &gt;= Раздел 2.1.2.1 строка 04 графа 48</t>
  </si>
  <si>
    <t>Фототекарь</t>
  </si>
  <si>
    <t>Киномеханик</t>
  </si>
  <si>
    <t>Реставратор фильмокопий</t>
  </si>
  <si>
    <t>Фильмопроверщик</t>
  </si>
  <si>
    <t>Дежурный зала игральных автоматов, аттракционов и тира</t>
  </si>
  <si>
    <t>Машинист сцены</t>
  </si>
  <si>
    <t>Монтировщик сцены</t>
  </si>
  <si>
    <t>Униформист</t>
  </si>
  <si>
    <t>Изготовитель музыкальных инструментов по индивидуальным заказам</t>
  </si>
  <si>
    <t>Интонировщик</t>
  </si>
  <si>
    <t>Электромонтер по обслуживанию электроустановок</t>
  </si>
  <si>
    <t>Раздел 2.1.3.2 строка 10 графа 03 &gt;= Раздел 2.1.3.2 строка 12 графа 03</t>
  </si>
  <si>
    <t>Раздел 2.1.3.2 строка 10 графа 04 &gt;= Раздел 2.1.3.2 строка 12 графа 04</t>
  </si>
  <si>
    <t>Раздел 2.1.2.1 строка 05 графа 03 &gt;= Раздел 2.1.2.1 строка 05 графа 48</t>
  </si>
  <si>
    <t>Раздел 2.1.3.2 строка 10 графа 17 &gt;= Раздел 2.1.3.2 строка 12 графа 17</t>
  </si>
  <si>
    <t>Раздел 2.1.3.2 строка 10 графа 03 &gt;= Раздел 2.1.3.2 строка 13 графа 03</t>
  </si>
  <si>
    <t>Раздел 2.1.3.2 строка 10 графа 04 &gt;= Раздел 2.1.3.2 строка 13 графа 04</t>
  </si>
  <si>
    <t>Раздел 2.1.3.2 строка 10 графа 05 &gt;= Раздел 2.1.3.2 строка 13 графа 05</t>
  </si>
  <si>
    <t>Раздел 2.1.3.2 строка 10 графа 06 &gt;= Раздел 2.1.3.2 строка 13 графа 06</t>
  </si>
  <si>
    <t>Раздел 2.1.3.2 строка 10 графа 07 &gt;= Раздел 2.1.3.2 строка 13 графа 07</t>
  </si>
  <si>
    <t>Раздел 2.1.3.2 строка 10 графа 08 &gt;= Раздел 2.1.3.2 строка 13 графа 08</t>
  </si>
  <si>
    <t>Раздел 2.1.2.3 строка 24 графа 03 = Раздел 2.1.2.3 сумма строк 02 + 04 + 06 + 07 + 09 + 10 + 12 + 14 + 16 + 18 + 20 + 22 графа  03</t>
  </si>
  <si>
    <t xml:space="preserve">         для слабослышащих и позднооглохших</t>
  </si>
  <si>
    <t xml:space="preserve">         для слепых</t>
  </si>
  <si>
    <t xml:space="preserve">         для слабовидящих</t>
  </si>
  <si>
    <t xml:space="preserve">Справка 1.
Из общей численности обучающихся (из графы 3 подраздела 1.3.) – лица, имеющие кохлеарные импланты и обучающиеся по программам:
   начального общего образования (из стр. 01) </t>
  </si>
  <si>
    <t xml:space="preserve">      из них в отдельных классах для обучающихся с ограниченными
      возможностями здоровья</t>
  </si>
  <si>
    <t>Монтажник оборудования связи</t>
  </si>
  <si>
    <t>Монтажник оборудования сортировочных горок</t>
  </si>
  <si>
    <t>Монтажник по монтажу стальных и железобетонных конструкций</t>
  </si>
  <si>
    <t>Монтажник приборов и аппаратуры автоматического контроля, регулирования и управления</t>
  </si>
  <si>
    <r>
      <rPr>
        <sz val="11"/>
        <rFont val="Times New Roman"/>
        <family val="1"/>
        <charset val="204"/>
      </rPr>
      <t>Монтажник санитарно-технических систем и оборудования</t>
    </r>
  </si>
  <si>
    <r>
      <rPr>
        <sz val="11"/>
        <rFont val="Times New Roman"/>
        <family val="1"/>
        <charset val="204"/>
      </rPr>
      <t>Монтажник связи-антенщик</t>
    </r>
  </si>
  <si>
    <r>
      <rPr>
        <sz val="11"/>
        <rFont val="Times New Roman"/>
        <family val="1"/>
        <charset val="204"/>
      </rPr>
      <t>Монтажник связи-кабельщик</t>
    </r>
  </si>
  <si>
    <r>
      <rPr>
        <sz val="11"/>
        <rFont val="Times New Roman"/>
        <family val="1"/>
        <charset val="204"/>
      </rPr>
      <t>Монтажник связи-линейщик</t>
    </r>
  </si>
  <si>
    <r>
      <rPr>
        <sz val="11"/>
        <rFont val="Times New Roman"/>
        <family val="1"/>
        <charset val="204"/>
      </rPr>
      <t>Монтажник связи-спайщик</t>
    </r>
  </si>
  <si>
    <t>Наладчик оборудования по производству резиновых изделий и обуви</t>
  </si>
  <si>
    <t>Нормализаторщик</t>
  </si>
  <si>
    <t>Обработчик материалов латексом</t>
  </si>
  <si>
    <t>Обработчик резиновых изделий</t>
  </si>
  <si>
    <t>Отделочник резиновых изделий</t>
  </si>
  <si>
    <r>
      <rPr>
        <sz val="11"/>
        <rFont val="Times New Roman"/>
        <family val="1"/>
        <charset val="204"/>
      </rPr>
      <t>Прессовщик-освинцовщик рукавов</t>
    </r>
  </si>
  <si>
    <t>Прожигальщик медицинских изделий</t>
  </si>
  <si>
    <t>Съемщик резиновых изделий</t>
  </si>
  <si>
    <t>Съемщик свинцовой оболочки с рукавов</t>
  </si>
  <si>
    <t>Чистильщик оснастки и приспособлений</t>
  </si>
  <si>
    <t>Штамповщик резиновой обуви</t>
  </si>
  <si>
    <t>Аппаратчик вулканизации</t>
  </si>
  <si>
    <t>Балансировщик шин</t>
  </si>
  <si>
    <t>Вивщик колец</t>
  </si>
  <si>
    <t>Вставщик камер</t>
  </si>
  <si>
    <t>Выемщик варочных камер</t>
  </si>
  <si>
    <t>Грануляторщик</t>
  </si>
  <si>
    <t>Заготовщик каркаса спортивных велошин</t>
  </si>
  <si>
    <t>Заготовщик образцов для испытания шин</t>
  </si>
  <si>
    <t>Заготовщик шиноремонтных материалов</t>
  </si>
  <si>
    <t>Заготовщик шприцованных деталей для шин</t>
  </si>
  <si>
    <t>Изготовитель колец</t>
  </si>
  <si>
    <t>Изолировщик колец</t>
  </si>
  <si>
    <t>Изолировщик кромок обрезиненного корда</t>
  </si>
  <si>
    <t>Испытатель колец</t>
  </si>
  <si>
    <t>Каландровщик на обрезинке металлокордного полотна</t>
  </si>
  <si>
    <t>Зубополировщик деталей часов</t>
  </si>
  <si>
    <t>Зубофрезеровщик деталей часов</t>
  </si>
  <si>
    <t>Контролер часового и камневого производства</t>
  </si>
  <si>
    <t>Лакировщик деталей часов</t>
  </si>
  <si>
    <t>Лучевальщик</t>
  </si>
  <si>
    <t>Наборщик деталей часов и камней</t>
  </si>
  <si>
    <t>Навивщик пружин</t>
  </si>
  <si>
    <t xml:space="preserve">            персонал, работающий в отдельных классах для
            обучающихся с ограниченными возможностями здоровья</t>
  </si>
  <si>
    <t xml:space="preserve">                из них учителя - всего</t>
  </si>
  <si>
    <t xml:space="preserve">            персонал, получающий надбавки за работу с лицами с
            ограниченными возможностями здоровья, находящимися
            на совместном обучении </t>
  </si>
  <si>
    <t xml:space="preserve">                   из них учителя, осуществляющие деятельность по
                   реализации программ начального общего образования</t>
  </si>
  <si>
    <r>
      <t xml:space="preserve">3.1. Распределение численности персонала по уровню образования, занятости и полу 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работающих по договорам гражданско-правового характера)</t>
    </r>
  </si>
  <si>
    <t>Код по ОКЕИ: человек – 792 (в целых); единица – 642 (с одним десятичным знаком)</t>
  </si>
  <si>
    <r>
      <t xml:space="preserve">3.2. Распределение персонала по стажу работы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работавших по договорам гражданско-правового характера)</t>
    </r>
  </si>
  <si>
    <t>Из гр. 3 – имеют общий стаж работы, лет</t>
  </si>
  <si>
    <t>Из гр. 3  имеют стаж педагоги-
ческой работы- всего (сумма граф 11-16)</t>
  </si>
  <si>
    <t>Из гр. 10 – имеют педагогический стаж работы, лет</t>
  </si>
  <si>
    <t>Не имеют стажа педа-
гогической работы</t>
  </si>
  <si>
    <t xml:space="preserve">до 3 </t>
  </si>
  <si>
    <t>от 3 до 5</t>
  </si>
  <si>
    <t>от 5 до 10</t>
  </si>
  <si>
    <t>от 10 до 15</t>
  </si>
  <si>
    <t>от 15 до 20</t>
  </si>
  <si>
    <t>20 и более</t>
  </si>
  <si>
    <t>Рафинировщик</t>
  </si>
  <si>
    <t>Сушильщик девулканизата</t>
  </si>
  <si>
    <t>Автоматчик вязальных автоматов</t>
  </si>
  <si>
    <r>
      <rPr>
        <sz val="11"/>
        <rFont val="Times New Roman"/>
        <family val="1"/>
        <charset val="204"/>
      </rPr>
      <t>Аппаратчик-дозировщик на изготовлении и поливе фотоэмульсий</t>
    </r>
  </si>
  <si>
    <t>Аппаратчик дубления и сушки белковой оболочки</t>
  </si>
  <si>
    <t>Аппаратчик желатинизации</t>
  </si>
  <si>
    <t>Аппаратчик жироочистки</t>
  </si>
  <si>
    <t>Аппаратчик золки</t>
  </si>
  <si>
    <t>Аппаратчик изготовления баритмассы</t>
  </si>
  <si>
    <t>Аппаратчик калибровки</t>
  </si>
  <si>
    <t>Аппаратчик кислотной обработки спилка</t>
  </si>
  <si>
    <r>
      <rPr>
        <sz val="11"/>
        <rFont val="Times New Roman"/>
        <family val="1"/>
        <charset val="204"/>
      </rPr>
      <t>Аппаратчик-отливщик кинофотоосновы и техпленок</t>
    </r>
  </si>
  <si>
    <r>
      <rPr>
        <sz val="11"/>
        <rFont val="Times New Roman"/>
        <family val="1"/>
        <charset val="204"/>
      </rPr>
      <t>Аппаратчик-отливщик магнитных лент</t>
    </r>
  </si>
  <si>
    <r>
      <rPr>
        <sz val="11"/>
        <rFont val="Times New Roman"/>
        <family val="1"/>
        <charset val="204"/>
      </rPr>
      <t>Аппаратчик-отливщик пленки бутафоль</t>
    </r>
  </si>
  <si>
    <r>
      <rPr>
        <sz val="11"/>
        <rFont val="Times New Roman"/>
        <family val="1"/>
        <charset val="204"/>
      </rPr>
      <t>Аппаратчик-подслойщик фотостекла</t>
    </r>
  </si>
  <si>
    <r>
      <rPr>
        <sz val="11"/>
        <rFont val="Times New Roman"/>
        <family val="1"/>
        <charset val="204"/>
      </rPr>
      <t>Аппаратчик-поливщик магнитных лент</t>
    </r>
  </si>
  <si>
    <r>
      <rPr>
        <sz val="11"/>
        <rFont val="Times New Roman"/>
        <family val="1"/>
        <charset val="204"/>
      </rPr>
      <t>Аппаратчик-поливщик фотоэмульсий</t>
    </r>
  </si>
  <si>
    <t>Аппаратчик приготовления проявляющей пасты</t>
  </si>
  <si>
    <t>Аппаратчик приготовления ферментного препарата</t>
  </si>
  <si>
    <t>Аппаратчик производства синтетических красителей</t>
  </si>
  <si>
    <t>Аппаратчик сушки и окисления магнетита</t>
  </si>
  <si>
    <t>Вагонетчик</t>
  </si>
  <si>
    <t>Измеритель белковой оболочки</t>
  </si>
  <si>
    <t>Комплектовщик фильмокопий</t>
  </si>
  <si>
    <r>
      <rPr>
        <sz val="11"/>
        <rFont val="Times New Roman"/>
        <family val="1"/>
        <charset val="204"/>
      </rPr>
      <t>Контролер-визитажник</t>
    </r>
  </si>
  <si>
    <t>Контролер пленки, растворов и фильмовых материалов</t>
  </si>
  <si>
    <t>Контролер светочувствительных изделий</t>
  </si>
  <si>
    <t>Копировщик фильмовых материалов</t>
  </si>
  <si>
    <t>Машинист гидротипного производства</t>
  </si>
  <si>
    <t>Машинист формующих машин</t>
  </si>
  <si>
    <t>Монтажник фотокомплекта "Момент"</t>
  </si>
  <si>
    <t>Отделочник кинофотоматериалов</t>
  </si>
  <si>
    <t>Перфораторщик магнитных лент</t>
  </si>
  <si>
    <t>Ремонтник искусственных сооружений</t>
  </si>
  <si>
    <t>Сигналист</t>
  </si>
  <si>
    <t>Слесарь зумпфового агрегата</t>
  </si>
  <si>
    <t>Слесарь по осмотру и ремонту локомотивов на пунктах технического обслуживания</t>
  </si>
  <si>
    <r>
      <rPr>
        <sz val="11"/>
        <rFont val="Times New Roman"/>
        <family val="1"/>
        <charset val="204"/>
      </rPr>
      <t>Слесарь-электрик по обслуживанию и ремонту металлоконструкций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</si>
  <si>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</si>
  <si>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станционного и тоннельного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</si>
  <si>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эскалаторов</t>
    </r>
  </si>
  <si>
    <t>Составитель поездов</t>
  </si>
  <si>
    <t>Станционный рабочий</t>
  </si>
  <si>
    <t>Съемщик лент скоростемеров локомотивов</t>
  </si>
  <si>
    <t>Составитель коллагеновой массы</t>
  </si>
  <si>
    <t>Сушильщик пленки бутафоль</t>
  </si>
  <si>
    <t>Съемщик политого стекла и фотопластинок</t>
  </si>
  <si>
    <t>Установщик цвета и света</t>
  </si>
  <si>
    <t>Штамповщик корректирующих светофильтров</t>
  </si>
  <si>
    <t>Раздел 2.1.2.1 строка 08 графа 48 &gt;= Раздел 2.1.2.1 строка 08 графа 50</t>
  </si>
  <si>
    <t>Раздел 2.1.2.1 строка 09 графа 48 &gt;= Раздел 2.1.2.1 строка 09 графа 50</t>
  </si>
  <si>
    <t>Раздел 2.1.2.1 строка 33 графа 48 &gt;= Раздел 2.1.2.1 строка 33 графа 50</t>
  </si>
  <si>
    <t>Раздел 2.1.2.1 строка 32 графа 03 &gt;= Раздел 2.1.2.1 строка 33 графа 03</t>
  </si>
  <si>
    <t>Раздел 2.1.3.1 строка 10 графа 06 &gt;= Раздел 2.1.3.1 строка 18 графа 06</t>
  </si>
  <si>
    <t>Раздел 2.1.3.1 строка 10 графа 07 &gt;= Раздел 2.1.3.1 строка 18 графа 07</t>
  </si>
  <si>
    <t>Раздел 2.1.3.1 строка 10 графа 08 &gt;= Раздел 2.1.3.1 строка 18 графа 08</t>
  </si>
  <si>
    <t>Раздел 2.1.3.1 строка 10 графа 09 &gt;= Раздел 2.1.3.1 строка 18 графа 09</t>
  </si>
  <si>
    <t>Раздел 2.1.3.1 строка 10 графа 10 &gt;= Раздел 2.1.3.1 строка 18 графа 10</t>
  </si>
  <si>
    <t>Раздел 2.1.3.1 строка 10 графа 11 &gt;= Раздел 2.1.3.1 строка 18 графа 11</t>
  </si>
  <si>
    <t>Раздел 2.1.3.1 строка 10 графа 12 &gt;= Раздел 2.1.3.1 строка 18 графа 12</t>
  </si>
  <si>
    <t>Раздел 2.1.3.1 строка 10 графа 13 &gt;= Раздел 2.1.3.1 строка 18 графа 13</t>
  </si>
  <si>
    <t>Раздел 2.1.3.1 строка 10 графа 14 &gt;= Раздел 2.1.3.1 строка 18 графа 14</t>
  </si>
  <si>
    <t>Раздел 2.1.3.1 строка 10 графа 15 &gt;= Раздел 2.1.3.1 строка 18 графа 15</t>
  </si>
  <si>
    <t>Раздел 2.1.3.1 строка 10 графа 16 &gt;= Раздел 2.1.3.1 строка 18 графа 16</t>
  </si>
  <si>
    <t>Раздел 2.1.3.1 строка 10 графа 17 &gt;= Раздел 2.1.3.1 строка 18 графа 17</t>
  </si>
  <si>
    <t xml:space="preserve">Раздел 2.1.3.1 строка 01 графа 03 = Раздел 2.1.3.1 строка 01 сумма граф с 04 по 17 </t>
  </si>
  <si>
    <t xml:space="preserve">Раздел 2.1.3.1 строка 02 графа 03 = Раздел 2.1.3.1 строка 02 сумма граф с 04 по 17 </t>
  </si>
  <si>
    <t xml:space="preserve">Раздел 2.1.3.1 строка 03 графа 03 = Раздел 2.1.3.1 строка 03 сумма граф с 04 по 17 </t>
  </si>
  <si>
    <t xml:space="preserve">Раздел 2.1.3.1 строка 04 графа 03 = Раздел 2.1.3.1 строка 04 сумма граф с 04 по 17 </t>
  </si>
  <si>
    <t xml:space="preserve">Раздел 2.1.3.1 строка 05 графа 03 = Раздел 2.1.3.1 строка 05 сумма граф с 04 по 17 </t>
  </si>
  <si>
    <t xml:space="preserve">Раздел 2.1.3.1 строка 06 графа 03 = Раздел 2.1.3.1 строка 06 сумма граф с 04 по 17 </t>
  </si>
  <si>
    <t xml:space="preserve">Раздел 2.1.3.1 строка 07 графа 03 = Раздел 2.1.3.1 строка 07 сумма граф с 04 по 17 </t>
  </si>
  <si>
    <t>Раздел 2.6.2 строка 18 графа 19 &gt;= Раздел 2.6.2 строка 18 графа 20</t>
  </si>
  <si>
    <t>Раздел 2.6.2 строка 19 графа 19 &gt;= Раздел 2.6.2 строка 19 графа 20</t>
  </si>
  <si>
    <t>Раздел 2.6.2 строка 20 графа 19 &gt;= Раздел 2.6.2 строка 20 графа 20</t>
  </si>
  <si>
    <t>Раздел 2.6.2 строка 21 графа 19 &gt;= Раздел 2.6.2 строка 21 графа 20</t>
  </si>
  <si>
    <t>Раздел 2.6.2 строка 22 графа 19 &gt;= Раздел 2.6.2 строка 22 графа 20</t>
  </si>
  <si>
    <t>Раздел 2.6.2 строка 01 графа 19 &gt;= Раздел 2.6.2 строка 01 графа 23</t>
  </si>
  <si>
    <t>Раздел 2.6.2 строка 02 графа 19 &gt;= Раздел 2.6.2 строка 02 графа 23</t>
  </si>
  <si>
    <t>Раздел 2.1.3.3 строка 10 графа 04 &gt;= Раздел 2.1.3.3 строка 17 графа 04</t>
  </si>
  <si>
    <t>Раздел 2.1.3.3 строка 10 графа 05 &gt;= Раздел 2.1.3.3 строка 17 графа 05</t>
  </si>
  <si>
    <t>Раздел 2.1.3.3 строка 10 графа 06 &gt;= Раздел 2.1.3.3 строка 17 графа 06</t>
  </si>
  <si>
    <t>Раздел 2.1.3.3 строка 10 графа 07 &gt;= Раздел 2.1.3.3 строка 17 графа 07</t>
  </si>
  <si>
    <t>Раздел 2.1.3.3 строка 10 графа 08 &gt;= Раздел 2.1.3.3 строка 17 графа 08</t>
  </si>
  <si>
    <t>Раздел 2.1.3.3 строка 10 графа 09 &gt;= Раздел 2.1.3.3 строка 17 графа 09</t>
  </si>
  <si>
    <t>Раздел 2.1.3.3 строка 10 графа 10 &gt;= Раздел 2.1.3.3 строка 17 графа 10</t>
  </si>
  <si>
    <t>Раздел 2.1.3.3 строка 10 графа 11 &gt;= Раздел 2.1.3.3 строка 17 графа 11</t>
  </si>
  <si>
    <t>Раздел 2.1.3.3 строка 10 графа 12 &gt;= Раздел 2.1.3.3 строка 17 графа 12</t>
  </si>
  <si>
    <t>Раздел 2.1.3.3 строка 10 графа 13 &gt;= Раздел 2.1.3.3 строка 17 графа 13</t>
  </si>
  <si>
    <t>Раздел 2.1.3.3 строка 10 графа 14 &gt;= Раздел 2.1.3.3 строка 17 графа 14</t>
  </si>
  <si>
    <t>Раздел 2.1.3.3 строка 10 графа 15 &gt;= Раздел 2.1.3.3 строка 17 графа 15</t>
  </si>
  <si>
    <t>Раздел 2.1.3.3 строка 10 графа 16 &gt;= Раздел 2.1.3.3 строка 17 графа 16</t>
  </si>
  <si>
    <t>Раздел 2.1.3.3 строка 10 графа 17 &gt;= Раздел 2.1.3.3 строка 17 графа 17</t>
  </si>
  <si>
    <t>Раздел 2.1.3.3 строка 10 графа 03 &gt;= Раздел 2.1.3.3 строка 18 графа 03</t>
  </si>
  <si>
    <t>Раздел 2.1.3.3 строка 10 графа 04 &gt;= Раздел 2.1.3.3 строка 18 графа 04</t>
  </si>
  <si>
    <t>Раздел 2.1.3.3 строка 10 графа 05 &gt;= Раздел 2.1.3.3 строка 18 графа 05</t>
  </si>
  <si>
    <t>Раздел 2.1.3.3 строка 10 графа 06 &gt;= Раздел 2.1.3.3 строка 18 графа 06</t>
  </si>
  <si>
    <t>Раздел 2.1.3.3 строка 10 графа 07 &gt;= Раздел 2.1.3.3 строка 18 графа 07</t>
  </si>
  <si>
    <t>Раздел 2.1.3.3 строка 10 графа 08 &gt;= Раздел 2.1.3.3 строка 18 графа 08</t>
  </si>
  <si>
    <t>Раздел 2.1.3.3 строка 10 графа 09 &gt;= Раздел 2.1.3.3 строка 18 графа 09</t>
  </si>
  <si>
    <t>Раздел 2.1.3.3 строка 10 графа 10 &gt;= Раздел 2.1.3.3 строка 18 графа 10</t>
  </si>
  <si>
    <t>Раздел 2.1.3.3 строка 10 графа 11 &gt;= Раздел 2.1.3.3 строка 18 графа 11</t>
  </si>
  <si>
    <t>Раздел 2.1.3.3 строка 10 графа 12 &gt;= Раздел 2.1.3.3 строка 18 графа 12</t>
  </si>
  <si>
    <t>Раздел 2.1.3.3 строка 10 графа 13 &gt;= Раздел 2.1.3.3 строка 18 графа 13</t>
  </si>
  <si>
    <t>Раздел 2.1.3.3 строка 10 графа 14 &gt;= Раздел 2.1.3.3 строка 18 графа 14</t>
  </si>
  <si>
    <t>Раздел 2.1.3.3 строка 10 графа 15 &gt;= Раздел 2.1.3.3 строка 18 графа 15</t>
  </si>
  <si>
    <t>Раздел 2.1.3.3 строка 10 графа 16 &gt;= Раздел 2.1.3.3 строка 18 графа 16</t>
  </si>
  <si>
    <t>Раздел 2.1.3.3 строка 10 графа 17 &gt;= Раздел 2.1.3.3 строка 18 графа 17</t>
  </si>
  <si>
    <t>Раздел 2.6.2 строка 09 графа 19 &gt;= Раздел 2.6.2 строка 09 графа 24</t>
  </si>
  <si>
    <t>Раздел 2.6.2 строка 10 графа 19 &gt;= Раздел 2.6.2 строка 10 графа 24</t>
  </si>
  <si>
    <t>Раздел 2.6.2 строка 11 графа 19 &gt;= Раздел 2.6.2 строка 11 графа 24</t>
  </si>
  <si>
    <t>Раздел 2.6.2 строка 12 графа 19 &gt;= Раздел 2.6.2 строка 12 графа 24</t>
  </si>
  <si>
    <t>Раздел 2.5.3.2 строка 07 графа 03 = Раздел 2.5.3.2 строка 07 сумма граф с 04 по 17</t>
  </si>
  <si>
    <t>Раздел 2.5.3.2 строка 08 графа 03 = Раздел 2.5.3.2 строка 08 сумма граф с 04 по 17</t>
  </si>
  <si>
    <t>Раздел 2.5.3.2 строка 09 графа 03 = Раздел 2.5.3.2 строка 09 сумма граф с 04 по 17</t>
  </si>
  <si>
    <t>Раздел 2.6.2 строка 20 графа 19 &gt;= Раздел 2.6.2 строка 20 графа 24</t>
  </si>
  <si>
    <t>Раздел 2.5.3.1 строка 02 графа 03 = Раздел 2.5.3.1 строка 02 сумма граф с 04 по 17</t>
  </si>
  <si>
    <t>Раздел 2.5.3.1 строка 03 графа 03 = Раздел 2.5.3.1 строка 03 сумма граф с 04 по 17</t>
  </si>
  <si>
    <t>Раздел 2.5.3.1 строка 04 графа 03 = Раздел 2.5.3.1 строка 04 сумма граф с 04 по 17</t>
  </si>
  <si>
    <t>Раздел 2.5.3.1 строка 05 графа 03 = Раздел 2.5.3.1 строка 05 сумма граф с 04 по 17</t>
  </si>
  <si>
    <t>Раздел 2.2.1 строка 04 графа 03 &gt;= Раздел 2.2.1 строка 04 графа 17</t>
  </si>
  <si>
    <t>Раздел 2.2.1 строка 05 графа 03 &gt;= Раздел 2.2.1 строка 05 графа 17</t>
  </si>
  <si>
    <t>10-й класс первого года обучения</t>
  </si>
  <si>
    <t>10-й класс второго года обучения</t>
  </si>
  <si>
    <t>11-й класс первого года обучения</t>
  </si>
  <si>
    <t>11-й класс второго года обучения</t>
  </si>
  <si>
    <t>лица с ограниче-
нными возможно-
стями здоровья</t>
  </si>
  <si>
    <t>из них:</t>
  </si>
  <si>
    <t>инвалиды 
(кроме учтенных в гр. 49)</t>
  </si>
  <si>
    <t>дети-инвалиды 
(кроме учтенных в гр. 50)</t>
  </si>
  <si>
    <t>инвалиды</t>
  </si>
  <si>
    <t>дети-инвалиды</t>
  </si>
  <si>
    <t>Число классов для глухих, ед.</t>
  </si>
  <si>
    <t>Раздел 2.6.1 строка 03 графа 03 = Раздел 2.6.1 строка 03 сумма граф 09 + 10 + 11</t>
  </si>
  <si>
    <t>Раздел 2.6.1 строка 04 графа 03 = Раздел 2.6.1 строка 04 сумма граф 09 + 10 + 11</t>
  </si>
  <si>
    <t>Раздел 2.6.1 строка 05 графа 03 = Раздел 2.6.1 строка 05 сумма граф 09 + 10 + 11</t>
  </si>
  <si>
    <t>Раздел 2.6.1 строка 06 графа 03 = Раздел 2.6.1 строка 06 сумма граф 09 + 10 + 11</t>
  </si>
  <si>
    <t>Раздел 2.6.1 строка 07 графа 03 = Раздел 2.6.1 строка 07 сумма граф 09 + 10 + 11</t>
  </si>
  <si>
    <t>Раздел 2.2.1 строка 08 графа 03 &gt;= Раздел 2.2.1 строка 08 графа 18</t>
  </si>
  <si>
    <t>Раздел 2.2.1 строка 09 графа 03 &gt;= Раздел 2.2.1 строка 09 графа 18</t>
  </si>
  <si>
    <t>Раздел 2.2.1 строка 10 графа 03 &gt;= Раздел 2.2.1 строка 10 графа 18</t>
  </si>
  <si>
    <t>Раздел 2.2.1 строка 11 графа 03 &gt;= Раздел 2.2.1 строка 11 графа 18</t>
  </si>
  <si>
    <t>Раздел 2.2.1 строка 12 графа 03 &gt;= Раздел 2.2.1 строка 12 графа 18</t>
  </si>
  <si>
    <t>Раздел 2.2.1 строка 13 графа 03 &gt;= Раздел 2.2.1 строка 13 графа 18</t>
  </si>
  <si>
    <t>Раздел 2.2.1 строка 14 графа 03 &gt;= Раздел 2.2.1 строка 14 графа 18</t>
  </si>
  <si>
    <t>Раздел 2.2.2 строка 02 графа 03 &gt;= Раздел 2.2.2 сумма строк 03 + 04 + 05 + 06 + 07 + 08 + 09 + 10 + 11 + 12 + 13 + 14 графа 03</t>
  </si>
  <si>
    <t>Вязальщик прутков и проволоки</t>
  </si>
  <si>
    <t>Изготовитель мишурной нити</t>
  </si>
  <si>
    <t>Изготовитель фильер</t>
  </si>
  <si>
    <t>Изолировщик жил кабеля</t>
  </si>
  <si>
    <t>Изолировщик проводов</t>
  </si>
  <si>
    <t>Испытатель проводов и кабелей</t>
  </si>
  <si>
    <t>Комплектовщик проводов</t>
  </si>
  <si>
    <t>Контролер кабельных изделий</t>
  </si>
  <si>
    <t>Крутильщик жгутов</t>
  </si>
  <si>
    <t>Лакировщик проводов и кабелей</t>
  </si>
  <si>
    <t>Монтер кабельного производства</t>
  </si>
  <si>
    <t>Оператор автоматической линии по изготовлению изолированных жил</t>
  </si>
  <si>
    <t>Оператор проволочного прокатного стана</t>
  </si>
  <si>
    <t>Оплетчик проводов и кабелей</t>
  </si>
  <si>
    <t>Опрессовщик кабелей и проводов пластикатами и резиной</t>
  </si>
  <si>
    <t>Опрессовщик кабелей свинцом или алюминием</t>
  </si>
  <si>
    <t>Отжигальщик кабельных изделий</t>
  </si>
  <si>
    <t>Прессовщик электротехнических изделий</t>
  </si>
  <si>
    <t>Прокальщик порошка для кабеля</t>
  </si>
  <si>
    <t>Пропитчик кабелей и проводов</t>
  </si>
  <si>
    <t>Просевальщик сыпучих материалов</t>
  </si>
  <si>
    <t>Раздел 2.1.2.1 строка 01 графа 03 = Раздел 2.1.2.1 строка 01 сумма граф с 04 по 47</t>
  </si>
  <si>
    <t>Раздел 2.1.2.1 строка 02 графа 03 = Раздел 2.1.2.1 строка 02 сумма граф с 04 по 47</t>
  </si>
  <si>
    <t>Раздел 2.1.2.1 строка 03 графа 03 = Раздел 2.1.2.1 строка 03 сумма граф с 04 по 47</t>
  </si>
  <si>
    <t>Раздел 2.1.2.1 строка 04 графа 03 = Раздел 2.1.2.1 строка 04 сумма граф с 04 по 47</t>
  </si>
  <si>
    <t>Раздел 2.1.2.1 строка 05 графа 03 = Раздел 2.1.2.1 строка 05 сумма граф с 04 по 47</t>
  </si>
  <si>
    <t>Раздел 2.1.2.1 строка 06 графа 03 = Раздел 2.1.2.1 строка 06 сумма граф с 04 по 47</t>
  </si>
  <si>
    <t>Раздел 2.1.2.1 строка 07 графа 03 = Раздел 2.1.2.1 строка 07 сумма граф с 04 по 47</t>
  </si>
  <si>
    <t>Раздел 2.1.2.1 строка 08 графа 03 = Раздел 2.1.2.1 строка 08 сумма граф с 04 по 47</t>
  </si>
  <si>
    <t>Раздел 2.1.2.1 строка 09 графа 03 = Раздел 2.1.2.1 строка 09 сумма граф с 04 по 47</t>
  </si>
  <si>
    <t>Раздел 2.1.2.1 строка 10 графа 03 = Раздел 2.1.2.1 строка 10 сумма граф с 04 по 47</t>
  </si>
  <si>
    <t>Раздел 2.1.2.1 строка 11 графа 03 = Раздел 2.1.2.1 строка 11 сумма граф с 04 по 47</t>
  </si>
  <si>
    <t>Раздел 2.1.2.1 строка 12 графа 03 = Раздел 2.1.2.1 строка 12 сумма граф с 04 по 47</t>
  </si>
  <si>
    <t>Раздел 2.1.2.1 строка 13 графа 03 = Раздел 2.1.2.1 строка 13 сумма граф с 04 по 47</t>
  </si>
  <si>
    <t>Растворщик реагентов</t>
  </si>
  <si>
    <t>Регулировщик хвостового хозяйства</t>
  </si>
  <si>
    <t>Сепараторщик</t>
  </si>
  <si>
    <t>Сортировщик</t>
  </si>
  <si>
    <t>Сушильщик</t>
  </si>
  <si>
    <t>Фильтровальщик</t>
  </si>
  <si>
    <t>Флотатор</t>
  </si>
  <si>
    <t>Центрифуговщик</t>
  </si>
  <si>
    <r>
      <rPr>
        <sz val="11"/>
        <rFont val="Times New Roman"/>
        <family val="1"/>
        <charset val="204"/>
      </rPr>
      <t>Шламовщик-бассейнщик</t>
    </r>
  </si>
  <si>
    <t>Аппаратчик углеобогащения</t>
  </si>
  <si>
    <t>Горномонтажник подземный</t>
  </si>
  <si>
    <t>Горнорабочий по предупреждению и тушению пожаров</t>
  </si>
  <si>
    <t>Горнорабочий по ремонту горных выработок</t>
  </si>
  <si>
    <t>Раздел 2.1.2.2 строка 24 графа 03 &gt;= Раздел 2.1.2.2 строка 27 графа 03</t>
  </si>
  <si>
    <t>Раздел 2.1.2.2 строка 27 графа 03 &gt;= Раздел 2.1.2.2 строка 28 графа 03</t>
  </si>
  <si>
    <t>Раздел 2.1.2.1 строка 27 графа 03 &gt;= Раздел 2.1.2.1 строка 27 графа 48</t>
  </si>
  <si>
    <t>Раздел 2.1.2.1 строка 28 графа 03 &gt;= Раздел 2.1.2.1 строка 28 графа 48</t>
  </si>
  <si>
    <t>Раздел 2.1.2.1 строка 29 графа 03 &gt;= Раздел 2.1.2.1 строка 29 графа 48</t>
  </si>
  <si>
    <t>Раздел 2.1.2.1 строка 30 графа 03 &gt;= Раздел 2.1.2.1 строка 30 графа 48</t>
  </si>
  <si>
    <t>Раздел 2.1.2.1 строка 31 графа 03 &gt;= Раздел 2.1.2.1 строка 31 графа 48</t>
  </si>
  <si>
    <t>Раздел 2.1.2.1 строка 32 графа 03 &gt;= Раздел 2.1.2.1 строка 32 графа 48</t>
  </si>
  <si>
    <t>Обжигальщик слюды</t>
  </si>
  <si>
    <t>Перемотчик электроизоляционных материалов</t>
  </si>
  <si>
    <t>Мойщик мокрых отходов</t>
  </si>
  <si>
    <t>Оператор льночесальной машины</t>
  </si>
  <si>
    <t>Оператор раскладочной машины</t>
  </si>
  <si>
    <t>Отделочник волокна</t>
  </si>
  <si>
    <t>Пропитывальщик пожарных рукавов</t>
  </si>
  <si>
    <t>Сборщик мокрых отходов</t>
  </si>
  <si>
    <t>Аппаратчик сепарирования и флотации</t>
  </si>
  <si>
    <t>Аппаратчик хлорирования и станнирования</t>
  </si>
  <si>
    <t>Заварщик</t>
  </si>
  <si>
    <t>Замыливальщик</t>
  </si>
  <si>
    <t>Запарщик шерстяных изделий</t>
  </si>
  <si>
    <t>Заправщик иглопробивного агрегата</t>
  </si>
  <si>
    <t>Ковровщик</t>
  </si>
  <si>
    <t>Машинист ратинирующей машины</t>
  </si>
  <si>
    <t>Мойщик шерсти</t>
  </si>
  <si>
    <t>Набойщик рисунков манерами</t>
  </si>
  <si>
    <t>Наборщик ворсовальных рамок</t>
  </si>
  <si>
    <t>Оператор иглопробивного агрегата</t>
  </si>
  <si>
    <t>Оператор механизированной подачи смеси</t>
  </si>
  <si>
    <t>Оператор перевивочной машины</t>
  </si>
  <si>
    <t>Прессовщик ткани</t>
  </si>
  <si>
    <t>Промывальщик технических сукон</t>
  </si>
  <si>
    <t>Сортировщик немытой шерсти</t>
  </si>
  <si>
    <t>Сукновал</t>
  </si>
  <si>
    <t>Варильщик химических составов для варки отходов</t>
  </si>
  <si>
    <t>Запарщик крученого шелка</t>
  </si>
  <si>
    <t>Запарщик ткани</t>
  </si>
  <si>
    <t>Мягчильщик</t>
  </si>
  <si>
    <t>Оператор круглочесальной машины</t>
  </si>
  <si>
    <t>Оператор расчесывающего оборудования</t>
  </si>
  <si>
    <t>Оператор чистильной машины</t>
  </si>
  <si>
    <t>Охлаждальщик ткани</t>
  </si>
  <si>
    <t>Подготовщик сырья</t>
  </si>
  <si>
    <t>Промывальщик сырья</t>
  </si>
  <si>
    <t>Разрабатывальщик сырья</t>
  </si>
  <si>
    <t>Термоотделочник пряжи</t>
  </si>
  <si>
    <t>Увлажняльщик сырья</t>
  </si>
  <si>
    <t>Штапелировщик</t>
  </si>
  <si>
    <t>Авербандщик</t>
  </si>
  <si>
    <t>Наборщик цен</t>
  </si>
  <si>
    <t>Раздел 2.1.2.3 строка 30 графа 48 &gt;= Раздел 2.1.2.3 строка 30 графа 49</t>
  </si>
  <si>
    <t>Раздел 2.1.2.3 строка 31 графа 48 &gt;= Раздел 2.1.2.3 строка 31 графа 49</t>
  </si>
  <si>
    <t>Раздел 2.1.2.3 строка 32 графа 48 &gt;= Раздел 2.1.2.3 строка 32 графа 49</t>
  </si>
  <si>
    <t>Раздел 2.1.2.3 строка 33 графа 48 &gt;= Раздел 2.1.2.3 строка 33 графа 49</t>
  </si>
  <si>
    <t>Раздел 2.1.2.3 строка 01 графа 48 &gt;= Раздел 2.1.2.3 строка 01 графа 50</t>
  </si>
  <si>
    <t>Раздел 2.1.2.3 строка 02 графа 48 &gt;= Раздел 2.1.2.3 строка 02 графа 50</t>
  </si>
  <si>
    <t>Раздел 2.1.2.3 строка 03 графа 48 &gt;= Раздел 2.1.2.3 строка 03 графа 50</t>
  </si>
  <si>
    <t>Раздел 2.1.2.3 строка 04 графа 48 &gt;= Раздел 2.1.2.3 строка 04 графа 50</t>
  </si>
  <si>
    <t>Раздел 2.1.2.3 строка 05 графа 48 &gt;= Раздел 2.1.2.3 строка 05 графа 50</t>
  </si>
  <si>
    <t>Раздел 2.1.2.3 строка 06 графа 48 &gt;= Раздел 2.1.2.3 строка 06 графа 50</t>
  </si>
  <si>
    <t>Раздел 2.1.2.3 строка 07 графа 48 &gt;= Раздел 2.1.2.3 строка 07 графа 50</t>
  </si>
  <si>
    <t>Раздел 2.1.2.3 строка 08 графа 48 &gt;= Раздел 2.1.2.3 строка 08 графа 50</t>
  </si>
  <si>
    <t>Раздел 2.1.2.3 строка 09 графа 48 &gt;= Раздел 2.1.2.3 строка 09 графа 50</t>
  </si>
  <si>
    <t>Раздел 2.1.2.3 строка 10 графа 48 &gt;= Раздел 2.1.2.3 строка 10 графа 50</t>
  </si>
  <si>
    <t>Раздел 2.1.2.3 строка 11 графа 48 &gt;= Раздел 2.1.2.3 строка 11 графа 50</t>
  </si>
  <si>
    <t>Раздел 2.1.2.3 строка 12 графа 48 &gt;= Раздел 2.1.2.3 строка 12 графа 50</t>
  </si>
  <si>
    <t>Раздел 2.1.2.3 строка 13 графа 48 &gt;= Раздел 2.1.2.3 строка 13 графа 50</t>
  </si>
  <si>
    <t>Раздел 2.1.2.3 строка 14 графа 48 &gt;= Раздел 2.1.2.3 строка 14 графа 50</t>
  </si>
  <si>
    <t>Раздел 2.1.2.3 строка 15 графа 48 &gt;= Раздел 2.1.2.3 строка 15 графа 50</t>
  </si>
  <si>
    <t>Раздел 2.1.2.3 строка 16 графа 48 &gt;= Раздел 2.1.2.3 строка 16 графа 50</t>
  </si>
  <si>
    <t>Раздел 2.1.2.3 строка 17 графа 48 &gt;= Раздел 2.1.2.3 строка 17 графа 50</t>
  </si>
  <si>
    <t>Раздел 2.1.2.3 строка 18 графа 48 &gt;= Раздел 2.1.2.3 строка 18 графа 50</t>
  </si>
  <si>
    <t>Раздел 2.1.2.3 строка 19 графа 48 &gt;= Раздел 2.1.2.3 строка 19 графа 50</t>
  </si>
  <si>
    <t>Раздел 2.1.2.2 строка 22 графа 03 &gt;= Раздел 2.1.2.2 строка 22 графа 51</t>
  </si>
  <si>
    <t>Раздел 2.1.2.2 строка 23 графа 03 &gt;= Раздел 2.1.2.2 строка 23 графа 51</t>
  </si>
  <si>
    <t>Раздел 2.1.2.2 строка 24 графа 03 &gt;= Раздел 2.1.2.2 строка 24 графа 51</t>
  </si>
  <si>
    <t>Раздел 2.1.2.2 строка 25 графа 03 &gt;= Раздел 2.1.2.2 строка 25 графа 51</t>
  </si>
  <si>
    <t>Раздел 2.1.2.2 строка 26 графа 03 &gt;= Раздел 2.1.2.2 строка 26 графа 51</t>
  </si>
  <si>
    <t>Раздел 2.1.2.2 строка 27 графа 03 &gt;= Раздел 2.1.2.2 строка 27 графа 51</t>
  </si>
  <si>
    <t>Раздел 2.1.2.2 строка 28 графа 03 &gt;= Раздел 2.1.2.2 строка 28 графа 51</t>
  </si>
  <si>
    <t>Раздел 2.1.2.2 строка 29 графа 03 &gt;= Раздел 2.1.2.2 строка 29 графа 51</t>
  </si>
  <si>
    <t>Раздел 2.1.2.2 строка 30 графа 03 &gt;= Раздел 2.1.2.2 строка 30 графа 51</t>
  </si>
  <si>
    <t>Раздел 2.1.2.2 строка 31 графа 03 &gt;= Раздел 2.1.2.2 строка 31 графа 51</t>
  </si>
  <si>
    <t>Раздел 2.1.2.2 строка 26 графа 03 &gt;= Раздел 2.1.2.2 строка 26 графа 52</t>
  </si>
  <si>
    <t>Раздел 2.1.2.2 строка 27 графа 03 &gt;= Раздел 2.1.2.2 строка 27 графа 52</t>
  </si>
  <si>
    <t>Раздел 2.1.2.2 строка 28 графа 03 &gt;= Раздел 2.1.2.2 строка 28 графа 52</t>
  </si>
  <si>
    <t>Изготовитель синельки</t>
  </si>
  <si>
    <t>Кружевница</t>
  </si>
  <si>
    <t>Крутильщик шнуров</t>
  </si>
  <si>
    <t>Машинист вышивальной машины "Пантограф"</t>
  </si>
  <si>
    <t>Машинист плунжерной машины</t>
  </si>
  <si>
    <t>Набивальщик наконечников на шнур</t>
  </si>
  <si>
    <t>Оператор плетельной машины</t>
  </si>
  <si>
    <t>Оплавщик полотна и изделий</t>
  </si>
  <si>
    <t>Разрисовщик ткани</t>
  </si>
  <si>
    <r>
      <rPr>
        <sz val="11"/>
        <rFont val="Times New Roman"/>
        <family val="1"/>
        <charset val="204"/>
      </rPr>
      <t>Склеивальщик нитей и текстильно-галантерейных изделий</t>
    </r>
  </si>
  <si>
    <r>
      <rPr>
        <sz val="11"/>
        <rFont val="Times New Roman"/>
        <family val="1"/>
        <charset val="204"/>
      </rPr>
      <t>Термоотделочник текстильно-галантерейных изделий</t>
    </r>
  </si>
  <si>
    <t>Сушильщик элементного производства</t>
  </si>
  <si>
    <t>1, 3</t>
  </si>
  <si>
    <t>Фильтрпрессовщик</t>
  </si>
  <si>
    <t>Шприцовщик</t>
  </si>
  <si>
    <t>Электродчик безламельных аккумуляторов и элементов</t>
  </si>
  <si>
    <t>Электродчик ламельных аккумуляторов и элементов</t>
  </si>
  <si>
    <t>Аппаратчик деионизации</t>
  </si>
  <si>
    <t>Галтовщик</t>
  </si>
  <si>
    <t>Графитировщик</t>
  </si>
  <si>
    <t>Заготовщик химических полуфабрикатов</t>
  </si>
  <si>
    <t>Заливщик компаундами</t>
  </si>
  <si>
    <t>Измеритель электрофизических параметров изделий электронной техники</t>
  </si>
  <si>
    <t>Испытатель деталей и приборов</t>
  </si>
  <si>
    <t>Калибровщик магнитопроводов и слюды</t>
  </si>
  <si>
    <t>Комплектовщик изделий электронной техники</t>
  </si>
  <si>
    <t>Контролер деталей и приборов</t>
  </si>
  <si>
    <t>Контролер режимов работы технологического оборудования</t>
  </si>
  <si>
    <t>Маркировщик деталей и приборов</t>
  </si>
  <si>
    <t>Наклейщик заготовок</t>
  </si>
  <si>
    <t>Раздел 2.1.3.2 строка 18 графа 08 &gt;= Раздел 2.1.3.2 строка 19 графа 08</t>
  </si>
  <si>
    <t>Раздел 2.1.3.2 строка 18 графа 09 &gt;= Раздел 2.1.3.2 строка 19 графа 09</t>
  </si>
  <si>
    <t>Раздел 2.1.3.2 строка 18 графа 10 &gt;= Раздел 2.1.3.2 строка 19 графа 10</t>
  </si>
  <si>
    <t>Раздел 2.1.3.2 строка 18 графа 11 &gt;= Раздел 2.1.3.2 строка 19 графа 11</t>
  </si>
  <si>
    <t>Раздел 2.1.3.2 строка 18 графа 12 &gt;= Раздел 2.1.3.2 строка 19 графа 12</t>
  </si>
  <si>
    <t>Раздел 2.1.3.2 строка 18 графа 13 &gt;= Раздел 2.1.3.2 строка 19 графа 13</t>
  </si>
  <si>
    <t>Раздел 2.1.3.2 строка 18 графа 14 &gt;= Раздел 2.1.3.2 строка 19 графа 14</t>
  </si>
  <si>
    <t>Раздел 2.1.3.2 строка 18 графа 15 &gt;= Раздел 2.1.3.2 строка 19 графа 15</t>
  </si>
  <si>
    <t>Раздел 2.1.3.2 строка 18 графа 16 &gt;= Раздел 2.1.3.2 строка 19 графа 16</t>
  </si>
  <si>
    <t>Раздел 2.1.3.2 строка 18 графа 17 &gt;= Раздел 2.1.3.2 строка 19 графа 17</t>
  </si>
  <si>
    <t>Раздел 2.1.3.2 строка 13 графа 03 &gt;= Раздел 2.1.3.2 строка 14 графа 03</t>
  </si>
  <si>
    <t>Раздел 2.1.3.2 строка 13 графа 04 &gt;= Раздел 2.1.3.2 строка 14 графа 04</t>
  </si>
  <si>
    <t>Раздел 2.1.3.2 строка 13 графа 05 &gt;= Раздел 2.1.3.2 строка 14 графа 05</t>
  </si>
  <si>
    <t>Раздел 2.1.3.2 строка 13 графа 06 &gt;= Раздел 2.1.3.2 строка 14 графа 06</t>
  </si>
  <si>
    <t>Раздел 2.1.3.2 строка 13 графа 07 &gt;= Раздел 2.1.3.2 строка 14 графа 07</t>
  </si>
  <si>
    <t>Раздел 2.1.3.2 строка 13 графа 08 &gt;= Раздел 2.1.3.2 строка 14 графа 08</t>
  </si>
  <si>
    <t>Раздел 2.1.3.2 строка 13 графа 09 &gt;= Раздел 2.1.3.2 строка 14 графа 09</t>
  </si>
  <si>
    <t>Раздел 2.1.2.2 строка 06 графа 48 &gt;= Раздел 2.1.2.2 строка 06 графа 50</t>
  </si>
  <si>
    <t>Раздел 2.1.2.2 строка 07 графа 48 &gt;= Раздел 2.1.2.2 строка 07 графа 50</t>
  </si>
  <si>
    <t>Оператор по наращиванию эпитаксиальных слоев</t>
  </si>
  <si>
    <t>Оператор элионных процессов</t>
  </si>
  <si>
    <t>Скрайбировщик пластин</t>
  </si>
  <si>
    <t>Фотограф прецизионной фотолитографии</t>
  </si>
  <si>
    <t>Раскройщик кожевенного сырья</t>
  </si>
  <si>
    <t>Чистильщик лица голья</t>
  </si>
  <si>
    <t>Вальцовщик кожевенных материалов</t>
  </si>
  <si>
    <t>Затяжчик обуви</t>
  </si>
  <si>
    <t>Изготовитель макетов матриц</t>
  </si>
  <si>
    <t>Модельер колодок</t>
  </si>
  <si>
    <t>Модельер ортопедической обуви</t>
  </si>
  <si>
    <t>Обработчик подошв</t>
  </si>
  <si>
    <t>Обувщик по индивидуальному пошиву обуви</t>
  </si>
  <si>
    <t>Обувщик по пошиву ортопедической обуви</t>
  </si>
  <si>
    <t>Обувщик по ремонту обуви</t>
  </si>
  <si>
    <t>Оператор раскройного оборудования</t>
  </si>
  <si>
    <t>Ремонтировщик обувных колодок</t>
  </si>
  <si>
    <t>Аппаратчик откатки</t>
  </si>
  <si>
    <t>Варщик шубного лоскута</t>
  </si>
  <si>
    <t>Контролер мехового сырья и полуфабрикатов в скорняжном производстве</t>
  </si>
  <si>
    <r>
      <rPr>
        <sz val="11"/>
        <rFont val="Times New Roman"/>
        <family val="1"/>
        <charset val="204"/>
      </rPr>
      <t>Контролер мехового сырья и полуфабрикатов в сырейно- красильном производстве</t>
    </r>
  </si>
  <si>
    <t>Красильщик меха и шубной овчины</t>
  </si>
  <si>
    <t>Машинист полуавтоматической линии двоения овчины</t>
  </si>
  <si>
    <t>Машинист промывочной машины</t>
  </si>
  <si>
    <t>Машинист разводной машины</t>
  </si>
  <si>
    <t>Мойщик мездры и волоса</t>
  </si>
  <si>
    <t>Обработчик меховых шкурок</t>
  </si>
  <si>
    <t xml:space="preserve">      попечительский совет</t>
  </si>
  <si>
    <t>Аппаратчик производства регенеративных веществ</t>
  </si>
  <si>
    <t>Аппаратчик производства силикагелей</t>
  </si>
  <si>
    <t>Аппаратчик производства сульфитных солей</t>
  </si>
  <si>
    <t>Аппаратчик производства сульфомасел и ядохимикатов</t>
  </si>
  <si>
    <t>Аппаратчик производства термической фосфорной кислоты</t>
  </si>
  <si>
    <t>Аппаратчик производства тормозной жидкости и антифризов</t>
  </si>
  <si>
    <t>Аппаратчик производства фосфора</t>
  </si>
  <si>
    <t>Аппаратчик производства фосфорных соединений</t>
  </si>
  <si>
    <t>Аппаратчик производства фтористого натрия</t>
  </si>
  <si>
    <t>Аппаратчик производства хромовых соединений</t>
  </si>
  <si>
    <t>Аппаратчик рафинирования щелочных металлов</t>
  </si>
  <si>
    <t>Аппаратчик рекристаллизации</t>
  </si>
  <si>
    <t>Выборщик металлического натрия</t>
  </si>
  <si>
    <t>Перезарядчик контактных аппаратов</t>
  </si>
  <si>
    <t>Помощник бурильщика эксплуатационного и разведочного бурения скважин при электробурении</t>
  </si>
  <si>
    <t>Приготовитель бурового раствора</t>
  </si>
  <si>
    <t>Слесарь по обслуживанию буровых</t>
  </si>
  <si>
    <t>Машинист ледорезной машины</t>
  </si>
  <si>
    <t>Машинист малярной станции передвижной</t>
  </si>
  <si>
    <t xml:space="preserve">юридического лица) </t>
  </si>
  <si>
    <t>(должность)</t>
  </si>
  <si>
    <t>(Ф.И.О)</t>
  </si>
  <si>
    <t>(подпись)</t>
  </si>
  <si>
    <t>(номер контактного телефона)</t>
  </si>
  <si>
    <t>(дата составления документа)</t>
  </si>
  <si>
    <r>
      <rPr>
        <sz val="11"/>
        <rFont val="Times New Roman"/>
        <family val="1"/>
        <charset val="204"/>
      </rPr>
      <t>Машинист расфасовочно-упаковочных машин</t>
    </r>
  </si>
  <si>
    <t>Машинист скрепера (скреперист)</t>
  </si>
  <si>
    <t>Машинист холодильных установок</t>
  </si>
  <si>
    <t>Машинист штабелеформирующей машины</t>
  </si>
  <si>
    <t>Машинист эксгаустера</t>
  </si>
  <si>
    <r>
      <rPr>
        <sz val="11"/>
        <rFont val="Times New Roman"/>
        <family val="1"/>
        <charset val="204"/>
      </rPr>
      <t>Механизатор (докер-механизатор) комплексной бригады на погрузочно-разгрузочных работах</t>
    </r>
  </si>
  <si>
    <t>3 - 6</t>
  </si>
  <si>
    <t>Механик по техническим видам спорта</t>
  </si>
  <si>
    <t>4 - 6</t>
  </si>
  <si>
    <t>Моторист механической лопаты</t>
  </si>
  <si>
    <t>Моторист электродвигателей</t>
  </si>
  <si>
    <t>Наполнитель баллонов</t>
  </si>
  <si>
    <t>Нейтрализаторщик цианистых растворов</t>
  </si>
  <si>
    <t>Носильщик</t>
  </si>
  <si>
    <t>Обойщик</t>
  </si>
  <si>
    <t>Машинист парогенераторной установки по закачке пара в нефтяные пласты</t>
  </si>
  <si>
    <t>Машинист передвижного компрессора</t>
  </si>
  <si>
    <t>Машинист подъемника</t>
  </si>
  <si>
    <t>Машинист промывочного агрегата</t>
  </si>
  <si>
    <t>Оператор обезвоживающей и обессоливающей установки</t>
  </si>
  <si>
    <t>Оператор по гидравлическому разрыву пластов</t>
  </si>
  <si>
    <t>Оператор по добыче нефти и газа</t>
  </si>
  <si>
    <t>Оператор по исследованию скважин</t>
  </si>
  <si>
    <t>Оператор по подготовке скважин к капитальному и подземному ремонтам</t>
  </si>
  <si>
    <t>Оператор по поддержанию пластового давления</t>
  </si>
  <si>
    <t>Штамповщик ножек</t>
  </si>
  <si>
    <t>Аквадировщик</t>
  </si>
  <si>
    <t>Алундировщик</t>
  </si>
  <si>
    <t>Заготовщик газопоглотителя</t>
  </si>
  <si>
    <t>Карбидировщик</t>
  </si>
  <si>
    <t>Карбонизатор</t>
  </si>
  <si>
    <r>
      <rPr>
        <sz val="11"/>
        <rFont val="Times New Roman"/>
        <family val="1"/>
        <charset val="204"/>
      </rPr>
      <t>Люминофорщик-экранировщик</t>
    </r>
  </si>
  <si>
    <r>
      <rPr>
        <sz val="11"/>
        <rFont val="Times New Roman"/>
        <family val="1"/>
        <charset val="204"/>
      </rPr>
      <t>Магнезировщик-вакуумщик</t>
    </r>
  </si>
  <si>
    <r>
      <rPr>
        <sz val="11"/>
        <rFont val="Times New Roman"/>
        <family val="1"/>
        <charset val="204"/>
      </rPr>
      <t>Матировщик-вакуумщик</t>
    </r>
  </si>
  <si>
    <t>Мойщик колб с применением кислотных растворов</t>
  </si>
  <si>
    <r>
      <rPr>
        <sz val="11"/>
        <rFont val="Times New Roman"/>
        <family val="1"/>
        <charset val="204"/>
      </rPr>
      <t>Оксидировщик-вакуумщик</t>
    </r>
  </si>
  <si>
    <t>Оператор по нанесению газопоглотителя</t>
  </si>
  <si>
    <r>
      <rPr>
        <sz val="11"/>
        <rFont val="Times New Roman"/>
        <family val="1"/>
        <charset val="204"/>
      </rPr>
      <t>Отжигальщик-вакуумщик</t>
    </r>
  </si>
  <si>
    <t>Измеритель магнитных свойств</t>
  </si>
  <si>
    <r>
      <rPr>
        <sz val="11"/>
        <rFont val="Times New Roman"/>
        <family val="1"/>
        <charset val="204"/>
      </rPr>
      <t>Отливщик магнитов на печах-кристаллизаторах</t>
    </r>
  </si>
  <si>
    <r>
      <rPr>
        <sz val="11"/>
        <rFont val="Times New Roman"/>
        <family val="1"/>
        <charset val="204"/>
      </rPr>
      <t>Сборщик-настройщик магнитных систем</t>
    </r>
  </si>
  <si>
    <t>Зарядчик автоклавов</t>
  </si>
  <si>
    <t>Оператор по выращиванию кристаллов пьезокварца</t>
  </si>
  <si>
    <t>Разметчик пьезокварцевого сырья</t>
  </si>
  <si>
    <r>
      <rPr>
        <sz val="11"/>
        <rFont val="Times New Roman"/>
        <family val="1"/>
        <charset val="204"/>
      </rPr>
      <t>Слесарь-опрессовщик</t>
    </r>
  </si>
  <si>
    <t>Шлифовщик пьезокварцевых пластин и кристаллов</t>
  </si>
  <si>
    <t>Поляризатор</t>
  </si>
  <si>
    <t>Распиловщик водорастворимых кристаллов</t>
  </si>
  <si>
    <t>Радиомеханик по ремонту радиоэлектронного оборудования</t>
  </si>
  <si>
    <r>
      <rPr>
        <sz val="11"/>
        <rFont val="Times New Roman"/>
        <family val="1"/>
        <charset val="204"/>
      </rPr>
      <t>Радист-радиолокаторщик</t>
    </r>
  </si>
  <si>
    <t>Разметчик плазовый</t>
  </si>
  <si>
    <r>
      <rPr>
        <sz val="11"/>
        <rFont val="Times New Roman"/>
        <family val="1"/>
        <charset val="204"/>
      </rPr>
      <t>Регулировщик-настройщик тренажеров</t>
    </r>
  </si>
  <si>
    <t>Сборщик изделий из стеклопластиков и органического стекла</t>
  </si>
  <si>
    <r>
      <rPr>
        <sz val="11"/>
        <rFont val="Times New Roman"/>
        <family val="1"/>
        <charset val="204"/>
      </rPr>
      <t>Сборщик-клейщик конструкций</t>
    </r>
  </si>
  <si>
    <r>
      <rPr>
        <sz val="11"/>
        <rFont val="Times New Roman"/>
        <family val="1"/>
        <charset val="204"/>
      </rPr>
      <t>Сборщик-клепальщик</t>
    </r>
  </si>
  <si>
    <r>
      <rPr>
        <sz val="11"/>
        <rFont val="Times New Roman"/>
        <family val="1"/>
        <charset val="204"/>
      </rPr>
      <t>Слесарь-испытатель</t>
    </r>
  </si>
  <si>
    <t>Раздел 2.1.3.2 строка 10 графа 11 = Раздел 2.1.3.2 сумма строк 02 + 04 + 06 + 08 графа 11</t>
  </si>
  <si>
    <t>Раздел 2.1.3.2 строка 10 графа 12 = Раздел 2.1.3.2 сумма строк 02 + 04 + 06 + 08 графа 12</t>
  </si>
  <si>
    <t>Раздел 2.1.3.2 строка 10 графа 13 = Раздел 2.1.3.2 сумма строк 02 + 04 + 06 + 08 графа 13</t>
  </si>
  <si>
    <t>Раздел 2.1.3.2 строка 10 графа 14 = Раздел 2.1.3.2 сумма строк 02 + 04 + 06 + 08 графа 14</t>
  </si>
  <si>
    <t>Раздел 2.1.3.2 строка 10 графа 15 = Раздел 2.1.3.2 сумма строк 02 + 04 + 06 + 08 графа 15</t>
  </si>
  <si>
    <t>Раздел 2.1.3.2 строка 10 графа 16 = Раздел 2.1.3.2 сумма строк 02 + 04 + 06 + 08 графа 16</t>
  </si>
  <si>
    <t>Раздел 2.1.3.2 строка 10 графа 17 = Раздел 2.1.3.2 сумма строк 02 + 04 + 06 + 08 графа 17</t>
  </si>
  <si>
    <t>Раздел 2.1.3.2 строка 10 графа 03 &gt;= Раздел 2.1.3.2 строка 11 графа 03</t>
  </si>
  <si>
    <t>Раздел 2.1.3.2 строка 10 графа 04 &gt;= Раздел 2.1.3.2 строка 11 графа 04</t>
  </si>
  <si>
    <t>Раздел 2.1.3.2 строка 10 графа 05 &gt;= Раздел 2.1.3.2 строка 11 графа 05</t>
  </si>
  <si>
    <t>Раздел 2.1.3.2 строка 10 графа 06 &gt;= Раздел 2.1.3.2 строка 11 графа 06</t>
  </si>
  <si>
    <t>Раздел 2.1.3.2 строка 10 графа 07 &gt;= Раздел 2.1.3.2 строка 11 графа 07</t>
  </si>
  <si>
    <t>Раздел 2.1.3.2 строка 10 графа 08 &gt;= Раздел 2.1.3.2 строка 11 графа 08</t>
  </si>
  <si>
    <t>Раздел 2.1.3.2 строка 10 графа 09 &gt;= Раздел 2.1.3.2 строка 11 графа 09</t>
  </si>
  <si>
    <t>Раздел 2.1.3.2 строка 10 графа 10 &gt;= Раздел 2.1.3.2 строка 11 графа 10</t>
  </si>
  <si>
    <t>Раздел 2.1.3.3 строка 18 графа 16 &gt;= Раздел 2.1.3.3 строка 19 графа 16</t>
  </si>
  <si>
    <t>Раздел 2.6.1 строка 12 графа 19 &gt;= Раздел 2.6.1 строка 12 графа 20</t>
  </si>
  <si>
    <t>Раздел 2.6.1 строка 13 графа 19 &gt;= Раздел 2.6.1 строка 13 графа 20</t>
  </si>
  <si>
    <t>Раздел 2.6.1 строка 14 графа 19 &gt;= Раздел 2.6.1 строка 14 графа 20</t>
  </si>
  <si>
    <t>Раздел 2.6.1 строка 15 графа 19 &gt;= Раздел 2.6.1 строка 15 графа 20</t>
  </si>
  <si>
    <t>Раздел 2.6.1 строка 16 графа 19 &gt;= Раздел 2.6.1 строка 16 графа 20</t>
  </si>
  <si>
    <t>Раздел 2.6.1 строка 17 графа 19 &gt;= Раздел 2.6.1 строка 17 графа 20</t>
  </si>
  <si>
    <t>Раздел 2.6.1 строка 18 графа 19 &gt;= Раздел 2.6.1 строка 18 графа 20</t>
  </si>
  <si>
    <t>Раздел 2.6.1 строка 19 графа 19 &gt;= Раздел 2.6.1 строка 19 графа 20</t>
  </si>
  <si>
    <t>Раздел 2.6.1 строка 20 графа 19 &gt;= Раздел 2.6.1 строка 20 графа 20</t>
  </si>
  <si>
    <t>Раздел 2.1.3.3 строка 13 графа 08 &gt;= Раздел 2.1.3.3 строка 14 графа 08</t>
  </si>
  <si>
    <t>Раздел 2.1.3.3 строка 13 графа 09 &gt;= Раздел 2.1.3.3 строка 14 графа 09</t>
  </si>
  <si>
    <t>Раздел 2.1.3.3 строка 13 графа 10 &gt;= Раздел 2.1.3.3 строка 14 графа 10</t>
  </si>
  <si>
    <t>Раздел 2.1.3.3 строка 13 графа 11 &gt;= Раздел 2.1.3.3 строка 14 графа 11</t>
  </si>
  <si>
    <t>Раздел 2.1.3.3 строка 13 графа 12 &gt;= Раздел 2.1.3.3 строка 14 графа 12</t>
  </si>
  <si>
    <t>Раздел 2.1.3.2 строка 10 графа 07 &gt;= Раздел 2.1.3.2 строка 12 графа 07</t>
  </si>
  <si>
    <t>Раздел 2.1.3.2 строка 10 графа 08 &gt;= Раздел 2.1.3.2 строка 12 графа 08</t>
  </si>
  <si>
    <t>Раздел 2.1.3.2 строка 10 графа 09 &gt;= Раздел 2.1.3.2 строка 12 графа 09</t>
  </si>
  <si>
    <t>Раздел 2.1.3.2 строка 10 графа 10 &gt;= Раздел 2.1.3.2 строка 12 графа 10</t>
  </si>
  <si>
    <t>Раздел 2.1.3.2 строка 10 графа 11 &gt;= Раздел 2.1.3.2 строка 12 графа 11</t>
  </si>
  <si>
    <t>Раздел 2.1.3.2 строка 10 графа 12 &gt;= Раздел 2.1.3.2 строка 12 графа 12</t>
  </si>
  <si>
    <t>Раздел 2.1.3.2 строка 10 графа 13 &gt;= Раздел 2.1.3.2 строка 12 графа 13</t>
  </si>
  <si>
    <t>Раздел 2.1.3.2 строка 10 графа 14 &gt;= Раздел 2.1.3.2 строка 12 графа 14</t>
  </si>
  <si>
    <t>Раздел 2.1.3.2 строка 10 графа 15 &gt;= Раздел 2.1.3.2 строка 12 графа 15</t>
  </si>
  <si>
    <t>Раздел 2.1.3.2 строка 10 графа 16 &gt;= Раздел 2.1.3.2 строка 12 графа 16</t>
  </si>
  <si>
    <t>Раздел 2.1.3.3 строка 13 графа 06 &gt;= Раздел 2.1.3.3 строка 15 графа 06</t>
  </si>
  <si>
    <t>Раздел 2.1.3.3 строка 13 графа 07 &gt;= Раздел 2.1.3.3 строка 15 графа 07</t>
  </si>
  <si>
    <t>Раздел 2.1.3.3 строка 13 графа 08 &gt;= Раздел 2.1.3.3 строка 15 графа 08</t>
  </si>
  <si>
    <t>Раздел 2.1.3.3 строка 13 графа 09 &gt;= Раздел 2.1.3.3 строка 15 графа 09</t>
  </si>
  <si>
    <t>Раздел 2.1.3.3 строка 13 графа 10 &gt;= Раздел 2.1.3.3 строка 15 графа 10</t>
  </si>
  <si>
    <t>Раздел 2.1.3.3 строка 13 графа 11 &gt;= Раздел 2.1.3.3 строка 15 графа 11</t>
  </si>
  <si>
    <t>Раздел 2.1.3.3 строка 13 графа 12 &gt;= Раздел 2.1.3.3 строка 15 графа 12</t>
  </si>
  <si>
    <t>Раздел 2.1.3.2 строка 10 графа 09 &gt;= Раздел 2.1.3.2 строка 13 графа 09</t>
  </si>
  <si>
    <t>Раздел 2.1.3.2 строка 10 графа 10 &gt;= Раздел 2.1.3.2 строка 13 графа 10</t>
  </si>
  <si>
    <t>Раздел 2.1.3.2 строка 10 графа 11 &gt;= Раздел 2.1.3.2 строка 13 графа 11</t>
  </si>
  <si>
    <t>Раздел 2.1.3.2 строка 10 графа 12 &gt;= Раздел 2.1.3.2 строка 13 графа 12</t>
  </si>
  <si>
    <t>Раздел 2.1.3.2 строка 10 графа 13 &gt;= Раздел 2.1.3.2 строка 13 графа 13</t>
  </si>
  <si>
    <t>Раздел 2.1.3.2 строка 10 графа 14 &gt;= Раздел 2.1.3.2 строка 13 графа 14</t>
  </si>
  <si>
    <t>Раздел 2.1.3.2 строка 10 графа 15 &gt;= Раздел 2.1.3.2 строка 13 графа 15</t>
  </si>
  <si>
    <t>Раздел 2.1.3.2 строка 10 графа 16 &gt;= Раздел 2.1.3.2 строка 13 графа 16</t>
  </si>
  <si>
    <t>Раздел 2.1.3.2 строка 10 графа 17 &gt;= Раздел 2.1.3.2 строка 13 графа 17</t>
  </si>
  <si>
    <t>Раздел 2.1.3.2 строка 10 графа 03 &gt;= Раздел 2.1.3.2 строка 16 графа 03</t>
  </si>
  <si>
    <t>Раздел 2.1.3.2 строка 10 графа 04 &gt;= Раздел 2.1.3.2 строка 16 графа 04</t>
  </si>
  <si>
    <t>Раздел 2.1.3.2 строка 10 графа 05 &gt;= Раздел 2.1.3.2 строка 16 графа 05</t>
  </si>
  <si>
    <t>Раздел 2.1.3.2 строка 10 графа 06 &gt;= Раздел 2.1.3.2 строка 16 графа 06</t>
  </si>
  <si>
    <t>Раздел 2.1.3.2 строка 10 графа 07 &gt;= Раздел 2.1.3.2 строка 16 графа 07</t>
  </si>
  <si>
    <t>Раздел 2.1.3.2 строка 10 графа 08 &gt;= Раздел 2.1.3.2 строка 16 графа 08</t>
  </si>
  <si>
    <t>Раздел 2.1.3.2 строка 10 графа 09 &gt;= Раздел 2.1.3.2 строка 16 графа 09</t>
  </si>
  <si>
    <t>Раздел 2.1.3.2 строка 10 графа 10 &gt;= Раздел 2.1.3.2 строка 16 графа 10</t>
  </si>
  <si>
    <t>Раздел 2.1.3.2 строка 10 графа 11 &gt;= Раздел 2.1.3.2 строка 16 графа 11</t>
  </si>
  <si>
    <t>Раздел 2.1.3.2 строка 10 графа 12 &gt;= Раздел 2.1.3.2 строка 16 графа 12</t>
  </si>
  <si>
    <t>Раздел 2.1.3.2 строка 10 графа 17 &gt;= Раздел 2.1.3.2 строка 16 графа 17</t>
  </si>
  <si>
    <t>Раздел 2.1.3.2 строка 10 графа 03 &gt;= Раздел 2.1.3.2 строка 17 графа 03</t>
  </si>
  <si>
    <t>Раздел 2.1.3.2 строка 10 графа 04 &gt;= Раздел 2.1.3.2 строка 17 графа 04</t>
  </si>
  <si>
    <t>Раздел 2.1.3.2 строка 10 графа 05 &gt;= Раздел 2.1.3.2 строка 17 графа 05</t>
  </si>
  <si>
    <t>Аппаратчик производства формованного кокса</t>
  </si>
  <si>
    <t>Оператор автоматической газовой защиты</t>
  </si>
  <si>
    <t>Оператор акустических испытаний</t>
  </si>
  <si>
    <t>Оператор аппаратов микрофильмирования и копирования</t>
  </si>
  <si>
    <t>Оператор заправочных станций</t>
  </si>
  <si>
    <t>Оператор копировальных и множительных машин</t>
  </si>
  <si>
    <t>Оператор котельной</t>
  </si>
  <si>
    <t>Оператор механизированных и автоматизированных складов</t>
  </si>
  <si>
    <t>Оператор осциллографирования и тензометрирования</t>
  </si>
  <si>
    <t>Оператор по обслуживанию пылегазоулавливающих установок</t>
  </si>
  <si>
    <t>Раздел 2.1.1.2 строка 10 графа 08 = Раздел 2.1.1.2 сумма строк 11 + 12 + 13 графа 08</t>
  </si>
  <si>
    <t>Раздел 2.1.1.2 строка 10 графа 09 = Раздел 2.1.1.2 сумма строк 11 + 12 + 13 графа 09</t>
  </si>
  <si>
    <t>Раздел 2.1.1.2 строка 10 графа 10 = Раздел 2.1.1.2 сумма строк 11 + 12 + 13 графа 10</t>
  </si>
  <si>
    <t>Раздел 2.1.1.2 строка 10 графа 11 = Раздел 2.1.1.2 сумма строк 11 + 12 + 13 графа 11</t>
  </si>
  <si>
    <t>Раздел 2.1.1.2 строка 10 графа 12 = Раздел 2.1.1.2 сумма строк 11 + 12 + 13 графа 12</t>
  </si>
  <si>
    <t>Раздел 2.1.1.2 строка 10 графа 13 = Раздел 2.1.1.2 сумма строк 11 + 12 + 13 графа 13</t>
  </si>
  <si>
    <t>Раздел 2.1.1.2 строка 10 графа 14 = Раздел 2.1.1.2 сумма строк 11 + 12 + 13 графа 14</t>
  </si>
  <si>
    <t>Оператор разменных автоматов</t>
  </si>
  <si>
    <t>Оператор сейсмопрогноза</t>
  </si>
  <si>
    <t>Оператор теплового пункта</t>
  </si>
  <si>
    <t>Машинист электролафета</t>
  </si>
  <si>
    <t>Насадчик манжет</t>
  </si>
  <si>
    <t>Обжигальщик на печах</t>
  </si>
  <si>
    <t>Оператор на подогреве мазута</t>
  </si>
  <si>
    <t>Аппаратчик центрифугирования</t>
  </si>
  <si>
    <t>Аппаратчик чешуирования</t>
  </si>
  <si>
    <t>Аппаратчик экстрагирования</t>
  </si>
  <si>
    <t>Аппаратчик электролиза</t>
  </si>
  <si>
    <t>Аппаратчик этерификации</t>
  </si>
  <si>
    <t>Грунтовальщик</t>
  </si>
  <si>
    <t>Дублировщик листового материала</t>
  </si>
  <si>
    <r>
      <rPr>
        <sz val="11"/>
        <rFont val="Times New Roman"/>
        <family val="1"/>
        <charset val="204"/>
      </rPr>
      <t>Загрузчик-выгрузчик</t>
    </r>
  </si>
  <si>
    <t>Индикаторщик</t>
  </si>
  <si>
    <t>Комплектовщик</t>
  </si>
  <si>
    <t>Контролер качества продукции и технологического процесса</t>
  </si>
  <si>
    <t>Красильщик</t>
  </si>
  <si>
    <t>Лакировщик</t>
  </si>
  <si>
    <r>
      <rPr>
        <sz val="11"/>
        <rFont val="Times New Roman"/>
        <family val="1"/>
        <charset val="204"/>
      </rPr>
      <t>Машинист шпрединг-машины</t>
    </r>
  </si>
  <si>
    <r>
      <rPr>
        <sz val="11"/>
        <rFont val="Times New Roman"/>
        <family val="1"/>
        <charset val="204"/>
      </rPr>
      <t>Машинист шприц-машины</t>
    </r>
  </si>
  <si>
    <t>Наладчик оборудования в производстве аэрозольных упаковок</t>
  </si>
  <si>
    <t>Намотчик материалов и полуфабрикатов</t>
  </si>
  <si>
    <t>Оператор дистанционного пульта управления в химическом производстве</t>
  </si>
  <si>
    <t>Помощник мастера</t>
  </si>
  <si>
    <t>Прессовщик</t>
  </si>
  <si>
    <t>Приемщик сырья, полуфабрикатов и готовой продукции</t>
  </si>
  <si>
    <t>Пропарщик</t>
  </si>
  <si>
    <t>Просеивальщик</t>
  </si>
  <si>
    <t>Разборщик пакетов</t>
  </si>
  <si>
    <t>Размольщик</t>
  </si>
  <si>
    <t>Сборщик продукции в аэрозольной упаковке</t>
  </si>
  <si>
    <t>Склейщик</t>
  </si>
  <si>
    <t>Сновальщик</t>
  </si>
  <si>
    <t>Таблетировщик</t>
  </si>
  <si>
    <t>Аппаратчик азотирования</t>
  </si>
  <si>
    <t>Аппаратчик выпаривания и гранулирования</t>
  </si>
  <si>
    <t>Аппаратчик извлечения побочных продуктов</t>
  </si>
  <si>
    <t>Аппаратчик конверсии</t>
  </si>
  <si>
    <t>Аппаратчик концентрирования кислот</t>
  </si>
  <si>
    <t>Аппаратчик окраски квасцов</t>
  </si>
  <si>
    <t>Аппаратчик оксимирования</t>
  </si>
  <si>
    <t>Аппаратчик отжига кристаллов корунда</t>
  </si>
  <si>
    <t>Аппаратчик приготовления сырой смеси</t>
  </si>
  <si>
    <r>
      <rPr>
        <sz val="11"/>
        <rFont val="Times New Roman"/>
        <family val="1"/>
        <charset val="204"/>
      </rPr>
      <t>Аппаратчик производства АГ-соли</t>
    </r>
  </si>
  <si>
    <t>Аппаратчик производства адипиновой кислоты</t>
  </si>
  <si>
    <t>Аппаратчик производства адипонитрила</t>
  </si>
  <si>
    <t>Аппаратчик производства аммиачной селитры</t>
  </si>
  <si>
    <t>Аппаратчик производства демитилтерефталата</t>
  </si>
  <si>
    <t>Аппаратчик производства дициандиамида</t>
  </si>
  <si>
    <t>Аппаратчик производства калиевой селитры</t>
  </si>
  <si>
    <t>Аппаратчик производства корунда</t>
  </si>
  <si>
    <t>Аппаратчик в производстве титана и редких металлов</t>
  </si>
  <si>
    <r>
      <rPr>
        <sz val="11"/>
        <rFont val="Times New Roman"/>
        <family val="1"/>
        <charset val="204"/>
      </rPr>
      <t>Аппаратчик-гидрометаллург</t>
    </r>
  </si>
  <si>
    <t>Аппаратчик изготовления искусственного шеелита</t>
  </si>
  <si>
    <t xml:space="preserve">из них   численность  работников  организаций </t>
  </si>
  <si>
    <t>Организация не имеет особенностей</t>
  </si>
  <si>
    <t>программы среднего общего образования (10–11(12) классы)</t>
  </si>
  <si>
    <t>программы начального общего образования</t>
  </si>
  <si>
    <t>программы основного общего образования</t>
  </si>
  <si>
    <t>Численность обучающихся, которым в соответствии с образовательной программой должны преподаваться иностранные языки (сумма стр. 02, 13)</t>
  </si>
  <si>
    <t>Рабочий на геологических работах</t>
  </si>
  <si>
    <t>Рабочий на геофизических работах</t>
  </si>
  <si>
    <t>Шлифовщик горных пород</t>
  </si>
  <si>
    <t>Электромонтер по ремонту и обслуживанию электрооборудования</t>
  </si>
  <si>
    <t>2 - 8</t>
  </si>
  <si>
    <t>Эмульсовар</t>
  </si>
  <si>
    <t>Автоклавщик литья под давлением</t>
  </si>
  <si>
    <t>Вагранщик</t>
  </si>
  <si>
    <t xml:space="preserve">   создана в уголовно-исполнительной системе</t>
  </si>
  <si>
    <t xml:space="preserve">   обеспечивает углубленную подготовку:
      организация с углубленным изучением отдельных предметов</t>
  </si>
  <si>
    <t>Оператор по опробованию (испытанию) скважин</t>
  </si>
  <si>
    <t>Оператор по цементажу скважин</t>
  </si>
  <si>
    <t>Опрессовщик труб</t>
  </si>
  <si>
    <t>Помощник бурильщика эксплуатационного и разведочного бурения скважин на нефть и газ (второй)</t>
  </si>
  <si>
    <t>Помощник бурильщика эксплуатационного и разведочного бурения скважин на нефть и газ (первый)</t>
  </si>
  <si>
    <r>
      <rPr>
        <sz val="11"/>
        <rFont val="Times New Roman"/>
        <family val="1"/>
        <charset val="204"/>
      </rPr>
      <t>Выборщик-сортировщик огнеупорного лома</t>
    </r>
  </si>
  <si>
    <t>Загрузчик термических печей</t>
  </si>
  <si>
    <r>
      <rPr>
        <sz val="11"/>
        <rFont val="Times New Roman"/>
        <family val="1"/>
        <charset val="204"/>
      </rPr>
      <t>Кантовщик-укладчик</t>
    </r>
  </si>
  <si>
    <t>Клеймовщик горячего металла</t>
  </si>
  <si>
    <t>Ковшевой</t>
  </si>
  <si>
    <t>Контролер в производстве черных металлов</t>
  </si>
  <si>
    <t>Машинист гидропневматической установки</t>
  </si>
  <si>
    <t>Машинист загрузочных механизмов</t>
  </si>
  <si>
    <t>Машинист крана металлургического производства</t>
  </si>
  <si>
    <t>Машинист машины для ломки футеровки конвертеров и ковшей</t>
  </si>
  <si>
    <t>Машинист сталеструйной машины</t>
  </si>
  <si>
    <r>
      <rPr>
        <sz val="11"/>
        <rFont val="Times New Roman"/>
        <family val="1"/>
        <charset val="204"/>
      </rPr>
      <t>Машинист-транспортировщик горячего металла</t>
    </r>
  </si>
  <si>
    <t>Машинист шихтоподачи</t>
  </si>
  <si>
    <t>1 - 4, 6</t>
  </si>
  <si>
    <t>Машинист электровоза металлургического цеха</t>
  </si>
  <si>
    <t>Наборщик пакетов листов и труб</t>
  </si>
  <si>
    <t>Нагревальщик металла</t>
  </si>
  <si>
    <t>Обмазчик листов и труб</t>
  </si>
  <si>
    <t>Обработчик поверхностных пороков металла</t>
  </si>
  <si>
    <t>Оператор обдирочных станков</t>
  </si>
  <si>
    <t>Оператор поста управления</t>
  </si>
  <si>
    <t>Оператор поста управления агрегатами объемной закалки рельсов</t>
  </si>
  <si>
    <t>Оператор поста управления системы шихтоподачи</t>
  </si>
  <si>
    <t>Отжигальщик прецизионной стали и сплавов</t>
  </si>
  <si>
    <t>Плакировщик полимерных материалов на металл</t>
  </si>
  <si>
    <t>Подготовитель прокатного инструмента</t>
  </si>
  <si>
    <t>Посадчик металла</t>
  </si>
  <si>
    <t>Правильщик проката и труб</t>
  </si>
  <si>
    <t>Приготовитель заправочных, огнеупорных материалов и термических смесей</t>
  </si>
  <si>
    <t>Пультовщик электроплавильной печи</t>
  </si>
  <si>
    <t>Резчик горячего металла</t>
  </si>
  <si>
    <t>Резчик холодного металла</t>
  </si>
  <si>
    <t>Слесарь системы испарительного охлаждения</t>
  </si>
  <si>
    <t>Слесарь централизованной смазочной станции</t>
  </si>
  <si>
    <r>
      <rPr>
        <sz val="11"/>
        <rFont val="Times New Roman"/>
        <family val="1"/>
        <charset val="204"/>
      </rPr>
      <t>Сортировщик-сдатчик металла</t>
    </r>
  </si>
  <si>
    <t>Термист проката и труб</t>
  </si>
  <si>
    <t>Уборщик горячего металла</t>
  </si>
  <si>
    <t>Уборщик отходов металлургического производства</t>
  </si>
  <si>
    <t>Флюсовар</t>
  </si>
  <si>
    <t>Шлаковщик</t>
  </si>
  <si>
    <t>Штабелировщик металла</t>
  </si>
  <si>
    <t>Бункеровщик доменных печей</t>
  </si>
  <si>
    <t>Верховой доменной печи</t>
  </si>
  <si>
    <t>Водопроводчик доменной печи</t>
  </si>
  <si>
    <t>Водопроводчик шахтной печи</t>
  </si>
  <si>
    <t>Газовщик доменной печи</t>
  </si>
  <si>
    <t>Газовщик шахтной печи</t>
  </si>
  <si>
    <t>Горновой десульфурации чугуна</t>
  </si>
  <si>
    <t>Горновой доменной печи</t>
  </si>
  <si>
    <t>Горновой шахтной печи</t>
  </si>
  <si>
    <t>Грануляторщик доменного шлака</t>
  </si>
  <si>
    <t>Машинист вагонвесов</t>
  </si>
  <si>
    <t>Наладчик автоматизированных вагонвесов</t>
  </si>
  <si>
    <t>Скиповой</t>
  </si>
  <si>
    <t>Транспортировщик шихты</t>
  </si>
  <si>
    <t>Машинист гидроочистки и смазки изложниц</t>
  </si>
  <si>
    <t>Машинист дистрибутора</t>
  </si>
  <si>
    <t>Машинист завалочной машины</t>
  </si>
  <si>
    <t>Машинист заправочной машины</t>
  </si>
  <si>
    <t>Миксеровой</t>
  </si>
  <si>
    <t>Набивщик блоков</t>
  </si>
  <si>
    <t>Наборщик стопоров</t>
  </si>
  <si>
    <t>Лаборант по анализу газов и пыли</t>
  </si>
  <si>
    <t>Лаборант по анализу люминофоров</t>
  </si>
  <si>
    <t>Лаборант по анализу формовочных и шихтовых смесей</t>
  </si>
  <si>
    <r>
      <rPr>
        <sz val="11"/>
        <rFont val="Times New Roman"/>
        <family val="1"/>
        <charset val="204"/>
      </rPr>
      <t>Лаборант-полярографист</t>
    </r>
  </si>
  <si>
    <t>Лаборант по ультразвуковой технике</t>
  </si>
  <si>
    <t>Лаборант по физикомеханическим испытаниям</t>
  </si>
  <si>
    <t>Лаборант по электроизоляционным материалам</t>
  </si>
  <si>
    <t>Лаборант пробирного анализа</t>
  </si>
  <si>
    <r>
      <rPr>
        <sz val="11"/>
        <rFont val="Times New Roman"/>
        <family val="1"/>
        <charset val="204"/>
      </rPr>
      <t>Лаборант-радиометрист</t>
    </r>
  </si>
  <si>
    <t>3 - 8</t>
  </si>
  <si>
    <t>Лаборант рентгеноспектрального анализа</t>
  </si>
  <si>
    <r>
      <rPr>
        <sz val="11"/>
        <rFont val="Times New Roman"/>
        <family val="1"/>
        <charset val="204"/>
      </rPr>
      <t>Лаборант-рентгеноструктурщик</t>
    </r>
  </si>
  <si>
    <r>
      <rPr>
        <sz val="11"/>
        <rFont val="Times New Roman"/>
        <family val="1"/>
        <charset val="204"/>
      </rPr>
      <t>Лаборант-сенситометрист</t>
    </r>
  </si>
  <si>
    <t>Лаборант спектрального анализа</t>
  </si>
  <si>
    <r>
      <rPr>
        <sz val="11"/>
        <rFont val="Times New Roman"/>
        <family val="1"/>
        <charset val="204"/>
      </rPr>
      <t>Лаборант химико-бактериологического анализа</t>
    </r>
  </si>
  <si>
    <t>Лаборант химического анализа</t>
  </si>
  <si>
    <r>
      <rPr>
        <sz val="11"/>
        <rFont val="Times New Roman"/>
        <family val="1"/>
        <charset val="204"/>
      </rPr>
      <t>Лаборант-электроакустик</t>
    </r>
  </si>
  <si>
    <t>Наладчик технологического оборудования</t>
  </si>
  <si>
    <t>Намотчик резисторов, секций конденсаторов, спиралей и сеток</t>
  </si>
  <si>
    <t>Настройщик приборов электронной техники</t>
  </si>
  <si>
    <t>Обогатитель микропорошков</t>
  </si>
  <si>
    <t>Окрасчик приборов и деталей</t>
  </si>
  <si>
    <t>Оператор прецизионной резки</t>
  </si>
  <si>
    <t>Оператор прецизионной фотолитографии</t>
  </si>
  <si>
    <t>Оператор установок пескоструйной очистки</t>
  </si>
  <si>
    <t>Раздел 2.1.2.2 строка 03 графа 03 = Раздел 2.1.2.2 строка 03 сумма граф с 04 по 47</t>
  </si>
  <si>
    <t>Раздел 1.3 строка 22 графа 07 = Раздел 1.3 сумма строк 23 + 24 + 25 + 26 + 27 + 28 + 29 + 30 графа 07</t>
  </si>
  <si>
    <t>Раздел 1.3 строка 22 графа 08 = Раздел 1.3 сумма строк 23 + 24 + 25 + 26 + 27 + 28 + 29 + 30 графа 08</t>
  </si>
  <si>
    <t>Раздел 1.3 строка 22 графа 09 = Раздел 1.3 сумма строк 23 + 24 + 25 + 26 + 27 + 28 + 29 + 30 графа 09</t>
  </si>
  <si>
    <r>
      <rPr>
        <sz val="11"/>
        <rFont val="Times New Roman"/>
        <family val="1"/>
        <charset val="204"/>
      </rPr>
      <t>Литейщик вакуумного, центробежно-вакуумного и центробежного литья</t>
    </r>
  </si>
  <si>
    <t>Литейщик металлов и сплавов</t>
  </si>
  <si>
    <t>Литейщик методом направленной кристаллизации</t>
  </si>
  <si>
    <t>Литейщик на машинах для литья под давлением</t>
  </si>
  <si>
    <t>Машинист регенерационной установки</t>
  </si>
  <si>
    <t>Модельщик выплавляемых моделей</t>
  </si>
  <si>
    <t>Модельщик гипсовых моделей</t>
  </si>
  <si>
    <t>Модельщик по деревянным моделям</t>
  </si>
  <si>
    <t>Модельщик по металлическим моделям</t>
  </si>
  <si>
    <t>Модельщик по моделям из эпоксидных смол</t>
  </si>
  <si>
    <t>Наждачник</t>
  </si>
  <si>
    <t>Наладчик литейных машин</t>
  </si>
  <si>
    <t>Наладчик формовочных и стержневых машин</t>
  </si>
  <si>
    <t>Обмазчик ковшей</t>
  </si>
  <si>
    <t>Обрубщик</t>
  </si>
  <si>
    <r>
      <rPr>
        <sz val="11"/>
        <rFont val="Times New Roman"/>
        <family val="1"/>
        <charset val="204"/>
      </rPr>
      <t>Оператор-литейщик на автоматах и автоматических линиях</t>
    </r>
  </si>
  <si>
    <t>Оператор обрубного отделения</t>
  </si>
  <si>
    <t>Оператор пульта управления трансбордерным и горизонтальнозамкнутым конвейерами</t>
  </si>
  <si>
    <t>Оператор электрогидравлической очистки отливок</t>
  </si>
  <si>
    <t>Оператор электрохимической очистки заготовок</t>
  </si>
  <si>
    <t>Опиловщик фасонных отливок</t>
  </si>
  <si>
    <t>Опылитель форм и металла серным порошком</t>
  </si>
  <si>
    <t>Плавильщик металла и сплавов</t>
  </si>
  <si>
    <t>Плавильщик металла на вакуумных печах</t>
  </si>
  <si>
    <t>Сборщик форм</t>
  </si>
  <si>
    <t>Сортировщик отливок</t>
  </si>
  <si>
    <t>Составитель фтористых присадок</t>
  </si>
  <si>
    <t>Стерженщик машинной формовки</t>
  </si>
  <si>
    <t>Стерженщик ручной формовки</t>
  </si>
  <si>
    <t>Сушильщик стержней, форм, формовочных материалов</t>
  </si>
  <si>
    <t>Транспортировщик в литейном производстве</t>
  </si>
  <si>
    <t>Уборщик в литейных цехах</t>
  </si>
  <si>
    <t>Формовщик машинной формовки</t>
  </si>
  <si>
    <t>Формовщик по выплавляемым моделям</t>
  </si>
  <si>
    <t>Формовщик ручной формовки</t>
  </si>
  <si>
    <t>Чистильщик металла, отливок, изделий и деталей</t>
  </si>
  <si>
    <t>Шихтовщик</t>
  </si>
  <si>
    <t>Газорезчик</t>
  </si>
  <si>
    <t>Газосварщик</t>
  </si>
  <si>
    <t>Контролер сварочных работ</t>
  </si>
  <si>
    <t>Наладчик сварочного и газоплазморезательного оборудования</t>
  </si>
  <si>
    <t>3 - 7</t>
  </si>
  <si>
    <t>Раздел 2.2.2 строка 08 графа 03 = Раздел 2.2.2 строка 08 сумма граф с 04 по 16</t>
  </si>
  <si>
    <t>Раздел 2.2.2 строка 09 графа 03 = Раздел 2.2.2 строка 09 сумма граф с 04 по 16</t>
  </si>
  <si>
    <t>Раздел 2.2.2 строка 10 графа 03 = Раздел 2.2.2 строка 10 сумма граф с 04 по 16</t>
  </si>
  <si>
    <t>Раздел 2.2.2 строка 11 графа 03 = Раздел 2.2.2 строка 11 сумма граф с 04 по 16</t>
  </si>
  <si>
    <t>Раздел 2.2.2 строка 12 графа 03 = Раздел 2.2.2 строка 12 сумма граф с 04 по 16</t>
  </si>
  <si>
    <t>Раздел 2.2.2 строка 13 графа 03 = Раздел 2.2.2 строка 13 сумма граф с 04 по 16</t>
  </si>
  <si>
    <t>Раздел 2.2.2 строка 14 графа 03 = Раздел 2.2.2 строка 14 сумма граф с 04 по 16</t>
  </si>
  <si>
    <t>Раздел 2.2.2 строка 01 графа 03 &gt;= Раздел 2.2.2 строка 01 графа 17</t>
  </si>
  <si>
    <t>Раздел 2.2.2 строка 02 графа 03 &gt;= Раздел 2.2.2 строка 02 графа 17</t>
  </si>
  <si>
    <t>Раздел 2.2.2 строка 03 графа 03 &gt;= Раздел 2.2.2 строка 03 графа 17</t>
  </si>
  <si>
    <t>Раздел 2.2.2 строка 04 графа 03 &gt;= Раздел 2.2.2 строка 04 графа 17</t>
  </si>
  <si>
    <t>Раздел 2.2.2 строка 05 графа 03 &gt;= Раздел 2.2.2 строка 05 графа 17</t>
  </si>
  <si>
    <t>Раздел 2.2.2 строка 06 графа 03 &gt;= Раздел 2.2.2 строка 06 графа 17</t>
  </si>
  <si>
    <t>Раздел 2.1.2.3 строка 24 графа 03 &gt;= Раздел 2.1.2.3 строка 32 графа 03</t>
  </si>
  <si>
    <t>Раздел 2.1.2.2 строка 24 графа 03 &gt;= Раздел 2.1.2.2 строка 30 графа 03</t>
  </si>
  <si>
    <t>Раздел 2.1.2.2 строка 24 графа 03 &gt;= Раздел 2.1.2.2 строка 31 графа 03</t>
  </si>
  <si>
    <t>Раздел 2.1.2.2 строка 24 графа 03 &gt;= Раздел 2.1.2.2 строка 32 графа 03</t>
  </si>
  <si>
    <t>Раздел 2.1.2.3 строка 28 графа 03 &gt;= Раздел 2.1.2.3 строка 28 графа 51</t>
  </si>
  <si>
    <t>Раздел 2.1.2.3 строка 29 графа 03 &gt;= Раздел 2.1.2.3 строка 29 графа 51</t>
  </si>
  <si>
    <t>Раздел 2.1.2.3 строка 30 графа 03 &gt;= Раздел 2.1.2.3 строка 30 графа 51</t>
  </si>
  <si>
    <t>Раздел 2.1.2.3 строка 31 графа 03 &gt;= Раздел 2.1.2.3 строка 31 графа 51</t>
  </si>
  <si>
    <t>Раздел 2.1.2.3 строка 32 графа 03 &gt;= Раздел 2.1.2.3 строка 32 графа 51</t>
  </si>
  <si>
    <t>Раздел 2.1.2.3 строка 33 графа 03 &gt;= Раздел 2.1.2.3 строка 33 графа 51</t>
  </si>
  <si>
    <t>Раздел 2.1.2.3 строка 01 графа 03 &gt;= Раздел 2.1.2.3 строка 01 графа 52</t>
  </si>
  <si>
    <t>Раздел 2.1.2.3 строка 02 графа 03 &gt;= Раздел 2.1.2.3 строка 02 графа 52</t>
  </si>
  <si>
    <t>Раздел 2.1.2.3 строка 03 графа 03 &gt;= Раздел 2.1.2.3 строка 03 графа 52</t>
  </si>
  <si>
    <t>Раздел 2.1.2.3 строка 04 графа 03 &gt;= Раздел 2.1.2.3 строка 04 графа 52</t>
  </si>
  <si>
    <t>Раздел 2.1.2.2 строка 01 графа 03 &gt;= Раздел 2.1.2.2 строка 01 графа 48</t>
  </si>
  <si>
    <t>Раздел 2.1.2.2 строка 02 графа 03 &gt;= Раздел 2.1.2.2 строка 02 графа 48</t>
  </si>
  <si>
    <t>Раздел 2.1.2.2 строка 03 графа 03 &gt;= Раздел 2.1.2.2 строка 03 графа 48</t>
  </si>
  <si>
    <t>Раздел 2.1.2.2 строка 04 графа 03 &gt;= Раздел 2.1.2.2 строка 04 графа 48</t>
  </si>
  <si>
    <t>Раздел 2.1.2.2 строка 05 графа 03 &gt;= Раздел 2.1.2.2 строка 05 графа 48</t>
  </si>
  <si>
    <t>Раздел 2.1.2.2 строка 06 графа 03 &gt;= Раздел 2.1.2.2 строка 06 графа 48</t>
  </si>
  <si>
    <t>Раздел 2.1.2.2 строка 07 графа 03 &gt;= Раздел 2.1.2.2 строка 07 графа 48</t>
  </si>
  <si>
    <t>Раздел 2.1.2.2 строка 08 графа 03 &gt;= Раздел 2.1.2.2 строка 08 графа 48</t>
  </si>
  <si>
    <t>Раздел 2.1.2.2 строка 09 графа 03 &gt;= Раздел 2.1.2.2 строка 09 графа 48</t>
  </si>
  <si>
    <t>Раздел 2.1.2.2 строка 10 графа 03 &gt;= Раздел 2.1.2.2 строка 10 графа 48</t>
  </si>
  <si>
    <t>Раздел 2.1.2.2 строка 17 графа 03 &gt;= Раздел 2.1.2.2 строка 17 графа 48</t>
  </si>
  <si>
    <t>Раздел 2.1.2.3 строка 16 графа 48 &gt;= Раздел 2.1.2.3 строка 16 графа 49</t>
  </si>
  <si>
    <t>Раздел 2.1.2.3 строка 17 графа 48 &gt;= Раздел 2.1.2.3 строка 17 графа 49</t>
  </si>
  <si>
    <t>Раздел 2.1.2.3 строка 18 графа 48 &gt;= Раздел 2.1.2.3 строка 18 графа 49</t>
  </si>
  <si>
    <t>Раздел 2.1.2.3 строка 19 графа 48 &gt;= Раздел 2.1.2.3 строка 19 графа 49</t>
  </si>
  <si>
    <t>Раздел 2.1.2.3 строка 20 графа 48 &gt;= Раздел 2.1.2.3 строка 20 графа 49</t>
  </si>
  <si>
    <t>Раздел 2.2.1 строка 11 графа 03 = Раздел 2.2.1 строка 11 сумма граф с 04 по 16</t>
  </si>
  <si>
    <t>Раздел 2.2.1 строка 12 графа 03 = Раздел 2.2.1 строка 12 сумма граф с 04 по 16</t>
  </si>
  <si>
    <t>Раздел 2.2.1 строка 13 графа 03 = Раздел 2.2.1 строка 13 сумма граф с 04 по 16</t>
  </si>
  <si>
    <t>Раздел 2.2.1 строка 14 графа 03 = Раздел 2.2.1 строка 14 сумма граф с 04 по 16</t>
  </si>
  <si>
    <t>Раздел 2.2.1 строка 01 графа 03 &gt;= Раздел 2.2.1 строка 01 графа 17</t>
  </si>
  <si>
    <t>Раздел 1.3 строка 06 графа 03 &gt;= Раздел 1.3 строка 06 графа 08</t>
  </si>
  <si>
    <t>Раздел 1.3 строка 07 графа 03 &gt;= Раздел 1.3 строка 07 графа 08</t>
  </si>
  <si>
    <t>Раздел 1.3 строка 08 графа 03 &gt;= Раздел 1.3 строка 08 графа 08</t>
  </si>
  <si>
    <t>Раздел 1.3 строка 09 графа 03 &gt;= Раздел 1.3 строка 09 графа 08</t>
  </si>
  <si>
    <t>Раздел 1.3 строка 10 графа 03 &gt;= Раздел 1.3 строка 10 графа 08</t>
  </si>
  <si>
    <t xml:space="preserve">      из них воспитатели</t>
  </si>
  <si>
    <t>Раздел 2.1.2.1 строка 27 графа 03 &gt;= Раздел 2.1.2.1 строка 29 графа 03</t>
  </si>
  <si>
    <t>Прессовщик изоляционных материалов</t>
  </si>
  <si>
    <t>Пропитчик бумаги и тканей</t>
  </si>
  <si>
    <t>Регенераторщик слюды</t>
  </si>
  <si>
    <t>Сортировщик электроизоляционных материалов</t>
  </si>
  <si>
    <t>Доводчик угольных шайб</t>
  </si>
  <si>
    <t>Дробильщик электроугольного производства</t>
  </si>
  <si>
    <r>
      <rPr>
        <sz val="11"/>
        <rFont val="Times New Roman"/>
        <family val="1"/>
        <charset val="204"/>
      </rPr>
      <t>Загрузчик-выгрузчик печей обжига и графитации</t>
    </r>
  </si>
  <si>
    <t>Запрессовщик фитилей</t>
  </si>
  <si>
    <t>Изготовитель микрофонных порошков</t>
  </si>
  <si>
    <t>Испытатель электроугольных изделий</t>
  </si>
  <si>
    <t>Калибровщик электроугольных изделий</t>
  </si>
  <si>
    <t>Конопатчик электрощеточного производства</t>
  </si>
  <si>
    <t>Мешальщик угольных масс</t>
  </si>
  <si>
    <t>Обвязчик электроугольных изделий</t>
  </si>
  <si>
    <t>Обжигальщик электроугольных изделий</t>
  </si>
  <si>
    <t>Прессовщик электроугольных изделий</t>
  </si>
  <si>
    <t>Прокальщик электроугольного производства</t>
  </si>
  <si>
    <r>
      <rPr>
        <sz val="11"/>
        <rFont val="Times New Roman"/>
        <family val="1"/>
        <charset val="204"/>
      </rPr>
      <t>Размольщик-дозировщик угольных масс</t>
    </r>
  </si>
  <si>
    <t>Сборщик электроугольного производства</t>
  </si>
  <si>
    <t>Сортировщик электроугольных изделий</t>
  </si>
  <si>
    <t>Чистильщик электроугольных изделий</t>
  </si>
  <si>
    <t>Шлифовщик электроугольных изделий</t>
  </si>
  <si>
    <t>Аппаратчик на изготовлении микропроводов в стеклянной изоляции</t>
  </si>
  <si>
    <t>Армировщик кабельных изделий</t>
  </si>
  <si>
    <t>Бронеобмотчик проводов</t>
  </si>
  <si>
    <t>Бронировщик кабелей</t>
  </si>
  <si>
    <t>Варщик кабельной массы</t>
  </si>
  <si>
    <t>Вулканизаторщик кабельных изделий</t>
  </si>
  <si>
    <t>Чистильщик коконного сдира</t>
  </si>
  <si>
    <t>Аппаратчик валки изделий</t>
  </si>
  <si>
    <t>Вязальщица трикотажных изделий, полотна</t>
  </si>
  <si>
    <t>Кеттельщик</t>
  </si>
  <si>
    <r>
      <rPr>
        <sz val="11"/>
        <rFont val="Times New Roman"/>
        <family val="1"/>
        <charset val="204"/>
      </rPr>
      <t>Машинист промывочно-сушильно-ширильно-стабилизационной линии</t>
    </r>
  </si>
  <si>
    <t>Наборщик зубцов и петель</t>
  </si>
  <si>
    <t>Наборщик рисунка</t>
  </si>
  <si>
    <t>Отделочник ворса</t>
  </si>
  <si>
    <t>Правщик технологической оснастки</t>
  </si>
  <si>
    <t>Термопечатник</t>
  </si>
  <si>
    <t>Формировщик трикотажных изделий</t>
  </si>
  <si>
    <t>Шлифовщик полотна</t>
  </si>
  <si>
    <t>Валяльщик</t>
  </si>
  <si>
    <t>Велюрщик</t>
  </si>
  <si>
    <r>
      <rPr>
        <sz val="11"/>
        <rFont val="Times New Roman"/>
        <family val="1"/>
        <charset val="204"/>
      </rPr>
      <t>Изготовитель основы валяльно-войлочных изделий</t>
    </r>
  </si>
  <si>
    <t>Изготовитель фитилей</t>
  </si>
  <si>
    <t>Машинист обкаточной машины</t>
  </si>
  <si>
    <t>Резчик материалов кабельного производства</t>
  </si>
  <si>
    <t>Скрутчик изделий кабельного производства</t>
  </si>
  <si>
    <r>
      <rPr>
        <sz val="11"/>
        <rFont val="Times New Roman"/>
        <family val="1"/>
        <charset val="204"/>
      </rPr>
      <t>Скрутчик-изолировщик жил и кабеля</t>
    </r>
  </si>
  <si>
    <r>
      <rPr>
        <sz val="11"/>
        <rFont val="Times New Roman"/>
        <family val="1"/>
        <charset val="204"/>
      </rPr>
      <t>Скрутчик-изолировщик элементов кабелей связи</t>
    </r>
  </si>
  <si>
    <t>Стабилизировщик кабелей</t>
  </si>
  <si>
    <t>Съемщик оболочек с кабельных изделий</t>
  </si>
  <si>
    <t>Термообработчик проводов и кабелей</t>
  </si>
  <si>
    <t>Трамбовщик изоляционного материала</t>
  </si>
  <si>
    <t>Экранировщик жил, проводов и кабелей</t>
  </si>
  <si>
    <t>Электросушильщик кабелей</t>
  </si>
  <si>
    <t>Эмалировщик проволоки</t>
  </si>
  <si>
    <t>Бандажировщик</t>
  </si>
  <si>
    <t>Заготовщик изоляционных деталей</t>
  </si>
  <si>
    <t>Калибровщик катушек электроприборов</t>
  </si>
  <si>
    <t>Намотчик катушек для электроприборов и аппаратов</t>
  </si>
  <si>
    <t>Намотчик катушек и секций электромашин</t>
  </si>
  <si>
    <t>Намотчик катушек трансформаторов</t>
  </si>
  <si>
    <t>Намотчик секций силовых конденсаторов</t>
  </si>
  <si>
    <t>Намотчик электромагнитных сердечников</t>
  </si>
  <si>
    <t>Обмотчик элементов электрических машин</t>
  </si>
  <si>
    <t>Перемотчик</t>
  </si>
  <si>
    <t>Прессовщик секций, катушек и изоляционных деталей электрических машин и аппаратов</t>
  </si>
  <si>
    <t>Растяжчик секций и катушек электрических машин</t>
  </si>
  <si>
    <t>Сборщик обмоток трансформаторов</t>
  </si>
  <si>
    <r>
      <rPr>
        <sz val="11"/>
        <rFont val="Times New Roman"/>
        <family val="1"/>
        <charset val="204"/>
      </rPr>
      <t>Сборщик-отдельщик катушек трансформаторов</t>
    </r>
  </si>
  <si>
    <t>Слесарь по выводам и обмоткам электрических машин</t>
  </si>
  <si>
    <r>
      <rPr>
        <sz val="11"/>
        <rFont val="Times New Roman"/>
        <family val="1"/>
        <charset val="204"/>
      </rPr>
      <t>Автоклавщик-сушильщик аккумуляторных пластин в производстве свинцовых аккумуляторов</t>
    </r>
  </si>
  <si>
    <r>
      <rPr>
        <sz val="11"/>
        <rFont val="Times New Roman"/>
        <family val="1"/>
        <charset val="204"/>
      </rPr>
      <t>Заправщик-съемщик тормозной ленты</t>
    </r>
  </si>
  <si>
    <t>Изготовитель асбометаллических изделий</t>
  </si>
  <si>
    <t>Изготовитель набивок</t>
  </si>
  <si>
    <t>Калибровщик набивок</t>
  </si>
  <si>
    <t>Резчик по дереву и бересте</t>
  </si>
  <si>
    <t>Сортировщик декоративных пород дерева</t>
  </si>
  <si>
    <t>Фанеровщик художественных изделий из дерева</t>
  </si>
  <si>
    <t>Художник росписи по дереву</t>
  </si>
  <si>
    <t>Обдирщик алмазов</t>
  </si>
  <si>
    <t>Огранщик алмазов в бриллианты</t>
  </si>
  <si>
    <t>Промывщик бриллиантов и алмазов</t>
  </si>
  <si>
    <t>Разметчик алмазов</t>
  </si>
  <si>
    <t>Раскольщик алмазов</t>
  </si>
  <si>
    <t>Распиловщик алмазов</t>
  </si>
  <si>
    <t>Сортировщик бриллиантов</t>
  </si>
  <si>
    <t>Установщик алмазов</t>
  </si>
  <si>
    <t>Монтировщик изделий из камня</t>
  </si>
  <si>
    <t>Опиловщик камня</t>
  </si>
  <si>
    <t>Резчик по камню</t>
  </si>
  <si>
    <t>Токарь по камню</t>
  </si>
  <si>
    <t>Навивщик картона</t>
  </si>
  <si>
    <r>
      <rPr>
        <sz val="11"/>
        <rFont val="Times New Roman"/>
        <family val="1"/>
        <charset val="204"/>
      </rPr>
      <t>Опиловщик папье-маше</t>
    </r>
  </si>
  <si>
    <r>
      <rPr>
        <sz val="11"/>
        <rFont val="Times New Roman"/>
        <family val="1"/>
        <charset val="204"/>
      </rPr>
      <t>Сборщик изделий из дерева и папье-маше</t>
    </r>
  </si>
  <si>
    <t>Художник миниатюрной живописи</t>
  </si>
  <si>
    <t>Нарезчик изделий из кости и рога</t>
  </si>
  <si>
    <t>Обработчик изделий из кости и рога</t>
  </si>
  <si>
    <t>Правильщик роговых пластин</t>
  </si>
  <si>
    <t>Прессовщик изделий из рогового порошка</t>
  </si>
  <si>
    <t>Размольщик роговой стружки</t>
  </si>
  <si>
    <t>Распиловщик кости и рога</t>
  </si>
  <si>
    <t>Резчик по кости и рогу</t>
  </si>
  <si>
    <t>Сортировщик кости и рога</t>
  </si>
  <si>
    <t>Заготовщик янтаря</t>
  </si>
  <si>
    <t>Калильщик янтаря</t>
  </si>
  <si>
    <t>Обработчик изделий из янтаря</t>
  </si>
  <si>
    <t>Сборщик изделий из янтаря</t>
  </si>
  <si>
    <t>Шлифовщик янтаря</t>
  </si>
  <si>
    <t>Лепщик скульптурного производства</t>
  </si>
  <si>
    <t>Модельщик скульптурного производства</t>
  </si>
  <si>
    <t>Патинировщик</t>
  </si>
  <si>
    <t>Форматор скульптурного производства</t>
  </si>
  <si>
    <t>Чеканщик скульптурного производства</t>
  </si>
  <si>
    <t>Выравнивальщик кожаных деталей</t>
  </si>
  <si>
    <t>Вышивальщик по коже и меху</t>
  </si>
  <si>
    <t>Разрисовщик изделий из кожи</t>
  </si>
  <si>
    <t>Раскройщик кожи и меха</t>
  </si>
  <si>
    <t>Сборщик изделий из кожи и меха</t>
  </si>
  <si>
    <t>Изготовитель изделий из тканей с художественной росписью</t>
  </si>
  <si>
    <t>Изготовитель художественных изделий из бересты</t>
  </si>
  <si>
    <t>Изготовитель художественных изделий из дерева</t>
  </si>
  <si>
    <t>Изготовитель художественных изделий из керамики</t>
  </si>
  <si>
    <t>Изготовитель художественных изделий из кожи</t>
  </si>
  <si>
    <t>Изготовитель художественных изделий из металла</t>
  </si>
  <si>
    <t>Изготовитель художественных изделий из янтаря</t>
  </si>
  <si>
    <t>Аппаратчик химической чистки</t>
  </si>
  <si>
    <t>Аппаратчик чистки ковровых изделий</t>
  </si>
  <si>
    <t>Аппаратчик чистки пухоперовых изделий</t>
  </si>
  <si>
    <t>Комплектовщик изделий</t>
  </si>
  <si>
    <t>Контролер качества обработки изделий</t>
  </si>
  <si>
    <t>Отделочник головных уборов</t>
  </si>
  <si>
    <t>Отпарщик прессовщик</t>
  </si>
  <si>
    <t>Пятновыводчик</t>
  </si>
  <si>
    <t>Аппаратчик бельевых сушильных установок</t>
  </si>
  <si>
    <t>Гладильщик</t>
  </si>
  <si>
    <t>Комплектовщик белья</t>
  </si>
  <si>
    <t>Контролер качества обработки одежды и белья</t>
  </si>
  <si>
    <t>Оператор прачечной самообслуживания</t>
  </si>
  <si>
    <t>Оператор стиральных машин</t>
  </si>
  <si>
    <t>Отжимщик белья на центрифугах</t>
  </si>
  <si>
    <t>Наладчик полуавтоматических установок аккумуляторного производства</t>
  </si>
  <si>
    <t>Намазчик аккумуляторных пластин</t>
  </si>
  <si>
    <t>Намазчик пасты</t>
  </si>
  <si>
    <t>Намазчик электропроводного слоя</t>
  </si>
  <si>
    <t>Обвязчик агломератов</t>
  </si>
  <si>
    <t>Оклейщик батарей</t>
  </si>
  <si>
    <t>Плавильщик свинцовых сплавов</t>
  </si>
  <si>
    <t>Прессовщик агломератов</t>
  </si>
  <si>
    <t>Прессовщик электродов и элементов</t>
  </si>
  <si>
    <t>Приготовитель активных масс</t>
  </si>
  <si>
    <t>Приготовитель растворов и электролитов</t>
  </si>
  <si>
    <t>Приготовитель электропроводного слоя</t>
  </si>
  <si>
    <t>Разрубщик аккумуляторных пластин</t>
  </si>
  <si>
    <t>Сборщик гальванических элементов и батарей</t>
  </si>
  <si>
    <r>
      <rPr>
        <sz val="11"/>
        <rFont val="Times New Roman"/>
        <family val="1"/>
        <charset val="204"/>
      </rPr>
      <t>Сборщик ртутно-цинковых, магниевых и других источников тока</t>
    </r>
  </si>
  <si>
    <t>Травильщик прецизионного травления</t>
  </si>
  <si>
    <t>Цоколевщик</t>
  </si>
  <si>
    <t>Шлифовщик изделий электронной техники</t>
  </si>
  <si>
    <t>Юстировщик деталей и приборов</t>
  </si>
  <si>
    <t>Аппаратчик восстановления полупроводниковых материалов</t>
  </si>
  <si>
    <t>Аппаратчик по выращиванию монокристаллов и лент</t>
  </si>
  <si>
    <t>Аппаратчик по обслуживанию рекуператоров и системы охлаждения</t>
  </si>
  <si>
    <t>Аппаратчик по получению высокочистых материалов для полупроводникового производства</t>
  </si>
  <si>
    <t>Аппаратчик по производству и химической очистке полупроводниковых материалов</t>
  </si>
  <si>
    <t>Аппаратчик по химической обработке полупроводниковых материалов</t>
  </si>
  <si>
    <r>
      <rPr>
        <sz val="11"/>
        <rFont val="Times New Roman"/>
        <family val="1"/>
        <charset val="204"/>
      </rPr>
      <t>Плавильщик-литейщик прецизионных сплавов</t>
    </r>
  </si>
  <si>
    <t>Плавильщик циклонной установки</t>
  </si>
  <si>
    <t>Эмульсировщик прецизионной фотолитографии</t>
  </si>
  <si>
    <t>Монтажник микромодулей</t>
  </si>
  <si>
    <t>Оптик элементов квантовых приборов</t>
  </si>
  <si>
    <t>Зачистщик</t>
  </si>
  <si>
    <t>Катализаторщик</t>
  </si>
  <si>
    <t>Навивщик магнитопроводов</t>
  </si>
  <si>
    <t>Паяльщик радиодеталей</t>
  </si>
  <si>
    <t>Приготовитель растворов и смесей</t>
  </si>
  <si>
    <t>Сборщик радиодеталей</t>
  </si>
  <si>
    <t>Тренировщик радиодеталей</t>
  </si>
  <si>
    <r>
      <rPr>
        <sz val="11"/>
        <rFont val="Times New Roman"/>
        <family val="1"/>
        <charset val="204"/>
      </rPr>
      <t>Оператор-намазчик</t>
    </r>
  </si>
  <si>
    <r>
      <rPr>
        <sz val="11"/>
        <rFont val="Times New Roman"/>
        <family val="1"/>
        <charset val="204"/>
      </rPr>
      <t>Оператор-нарезчик</t>
    </r>
  </si>
  <si>
    <t>Эмалировщик резисторов</t>
  </si>
  <si>
    <t>Заварщик изоляторов</t>
  </si>
  <si>
    <t>Заготовщик</t>
  </si>
  <si>
    <t>Полимеризаторщик</t>
  </si>
  <si>
    <t>Формовщик анодов</t>
  </si>
  <si>
    <t>Формовщик фольги</t>
  </si>
  <si>
    <t>Вальцовщик керамической пленки</t>
  </si>
  <si>
    <t>Литейщик радиокерамики и ферритов</t>
  </si>
  <si>
    <t>Монтажник элементов памяти на ферритах</t>
  </si>
  <si>
    <t>Обжигальщик радиокерамики, пьезокерамики и ферритов</t>
  </si>
  <si>
    <t>Резчик радиокерамики и ферритов</t>
  </si>
  <si>
    <t>Травильщик радиокерамики</t>
  </si>
  <si>
    <t>Формовщик радиокерамики</t>
  </si>
  <si>
    <t>Аппаратчик</t>
  </si>
  <si>
    <t>Аппаратчик по регенерации селена</t>
  </si>
  <si>
    <t>Аппаратчик по регенерации серы</t>
  </si>
  <si>
    <r>
      <rPr>
        <sz val="11"/>
        <rFont val="Times New Roman"/>
        <family val="1"/>
        <charset val="204"/>
      </rPr>
      <t>Аппаратчик-сернильщик</t>
    </r>
  </si>
  <si>
    <t>Варщик селена</t>
  </si>
  <si>
    <t>Испытатель вакуумных покрытий</t>
  </si>
  <si>
    <t>Испытатель селенового производства</t>
  </si>
  <si>
    <r>
      <rPr>
        <sz val="11"/>
        <rFont val="Times New Roman"/>
        <family val="1"/>
        <charset val="204"/>
      </rPr>
      <t>Клейщик-опрессовщик</t>
    </r>
  </si>
  <si>
    <t>Монтажник селеновых выпрямителей</t>
  </si>
  <si>
    <t>Плавильщик шоопсплава и висмута</t>
  </si>
  <si>
    <t>Сборщик выпрямителей</t>
  </si>
  <si>
    <t>Сварщик выпрямителей</t>
  </si>
  <si>
    <t>Термист купроксных и селеновых выпрямителей</t>
  </si>
  <si>
    <t>Термист нафталиновых печей</t>
  </si>
  <si>
    <t>Травильщик купроксных выпрямительных элементов</t>
  </si>
  <si>
    <t>Формовщик селеновых элементов</t>
  </si>
  <si>
    <t>Шоопировщик элементов</t>
  </si>
  <si>
    <t>Заварщик на высокочастотном индукторе</t>
  </si>
  <si>
    <t>Заварщик электровакуумных приборов</t>
  </si>
  <si>
    <t>Заготовщик деталей электровакуумных приборов</t>
  </si>
  <si>
    <t>Наклейщик орнамента на багет</t>
  </si>
  <si>
    <t>Облицовщик деталей мебели</t>
  </si>
  <si>
    <t>Обойщик мебели</t>
  </si>
  <si>
    <t>Плетельщик мебели</t>
  </si>
  <si>
    <t>Подготовщик набивочных и настилочных материалов</t>
  </si>
  <si>
    <t>Сборщик плетеной мебели</t>
  </si>
  <si>
    <t>Станочник по изготовлению гнутой мебели</t>
  </si>
  <si>
    <t>Аппаратчик по производству сухой спичечной соломки</t>
  </si>
  <si>
    <t>Число классов для слабослышащих и позднооглохших, ед.</t>
  </si>
  <si>
    <t>Число классов для слепых, ед.</t>
  </si>
  <si>
    <t xml:space="preserve">      слабовидящих и поздноослепших</t>
  </si>
  <si>
    <t>Число классов для слабовидящих и поздноослепших, ед.</t>
  </si>
  <si>
    <t xml:space="preserve">      cлепых</t>
  </si>
  <si>
    <t>Число классов для обучающихся с тяжелыми
нарушениями речи, ед.</t>
  </si>
  <si>
    <t>Число классов для обучающихся с нарушением
опорно-двигательного аппарата, ед.</t>
  </si>
  <si>
    <t>Число классов для обучающихся с задержкой
психического развития, ед.</t>
  </si>
  <si>
    <t>Число классов для обучающихся с расстройствами
аутистического спектра, ед.</t>
  </si>
  <si>
    <t>Число классов для обучающихся со сложными
дефектами, ед.</t>
  </si>
  <si>
    <t>Число классов для обучающихся с иными
ограниченными возможностями здоровья
(кроме классов для обучающихся с умственной
отсталостью (интеллектуальными нарушениями)), ед.</t>
  </si>
  <si>
    <t>Раздел 2.1.2.1 строка 31 графа 03 = Раздел 2.1.2.1 строка 31 сумма граф с 04 по 47</t>
  </si>
  <si>
    <t>Раздел 2.1.2.1 строка 32 графа 03 = Раздел 2.1.2.1 строка 32 сумма граф с 04 по 47</t>
  </si>
  <si>
    <t>Раздел 2.1.2.1 строка 33 графа 03 = Раздел 2.1.2.1 строка 33 сумма граф с 04 по 47</t>
  </si>
  <si>
    <t>Раздел 2.1.2.1 строка 24 графа 03 &gt;= Раздел 2.1.2.1 строка 27 графа 03</t>
  </si>
  <si>
    <t>Шлифовщик водорастворимых кристаллов</t>
  </si>
  <si>
    <t>Вязальщик схемных жгутов, кабелей и шнуров</t>
  </si>
  <si>
    <t>Градуировщик радиоаппаратуры</t>
  </si>
  <si>
    <t>Заготовщик радиотакелажа и электрорадиоэлементов</t>
  </si>
  <si>
    <t>Изготовитель ленточных сердечников</t>
  </si>
  <si>
    <t>Контролер радиоэлектронной аппаратуры и приборов</t>
  </si>
  <si>
    <t>Лаглинщик</t>
  </si>
  <si>
    <t>Монтажник радиоэлектронной аппаратуры и приборов</t>
  </si>
  <si>
    <t>Намотчик катушек</t>
  </si>
  <si>
    <t>Оператор автоматической линии подготовки и пайки электрорадиоэлементов на печатных платах</t>
  </si>
  <si>
    <t>Оператор электроаккустических измерений</t>
  </si>
  <si>
    <t>Подгонщик катушек</t>
  </si>
  <si>
    <t>Регулировщик радиоэлектронной аппаратуры и приборов</t>
  </si>
  <si>
    <r>
      <rPr>
        <sz val="11"/>
        <rFont val="Times New Roman"/>
        <family val="1"/>
        <charset val="204"/>
      </rPr>
      <t>Слесарь-механик по радиоэлектронной аппаратуре</t>
    </r>
  </si>
  <si>
    <r>
      <rPr>
        <sz val="11"/>
        <rFont val="Times New Roman"/>
        <family val="1"/>
        <charset val="204"/>
      </rPr>
      <t>Слесарь-сборщик радиоэлектронной аппаратуры и приборов</t>
    </r>
  </si>
  <si>
    <t>Спекальщик ленточных сердечников</t>
  </si>
  <si>
    <t>Авиационный механик по криогенным системам</t>
  </si>
  <si>
    <t>Герметизаторщик</t>
  </si>
  <si>
    <t>Дефектовщик авиационной техники</t>
  </si>
  <si>
    <t>Изготовитель тензорезисторов</t>
  </si>
  <si>
    <t>Испытатель агрегатов, приборов и чувствительных элементов</t>
  </si>
  <si>
    <r>
      <rPr>
        <sz val="11"/>
        <rFont val="Times New Roman"/>
        <family val="1"/>
        <charset val="204"/>
      </rPr>
      <t>Испытатель-механик двигателей</t>
    </r>
  </si>
  <si>
    <t>Клейщик силовой арматуры и мягких баков</t>
  </si>
  <si>
    <t>Комплектовщик авиационной техники</t>
  </si>
  <si>
    <r>
      <rPr>
        <sz val="11"/>
        <rFont val="Times New Roman"/>
        <family val="1"/>
        <charset val="204"/>
      </rPr>
      <t>Контролер сборочно-монтажных и ремонтных работ</t>
    </r>
  </si>
  <si>
    <t>Машинист высотнокомпрессорной установки</t>
  </si>
  <si>
    <t>Механик по вооружению</t>
  </si>
  <si>
    <t>Формовщик медицинских препаратов, полуфабрикатов и изделий</t>
  </si>
  <si>
    <t>Шлифовщик медицинских изделий</t>
  </si>
  <si>
    <t>Шпредингист</t>
  </si>
  <si>
    <t>Оператор выращивания дрожжей</t>
  </si>
  <si>
    <t>Оператор выращивания чистой культуры дрожжей</t>
  </si>
  <si>
    <t>Оператор приготовления растворов питательной среды и солей</t>
  </si>
  <si>
    <t>Оператор установки витаминизации дрожжей</t>
  </si>
  <si>
    <t>Сепараторщик биомассы</t>
  </si>
  <si>
    <t>Сушильщик дрожжей</t>
  </si>
  <si>
    <t>Автоклавщик</t>
  </si>
  <si>
    <t>Аппаратчик бисульфитирования ванилина</t>
  </si>
  <si>
    <t>Аппаратчик кристаллизации и центрифугирования</t>
  </si>
  <si>
    <t>Аппаратчик получения нитролигнина</t>
  </si>
  <si>
    <t>Отломщик стекла от машин</t>
  </si>
  <si>
    <t>Отметчик ареометров</t>
  </si>
  <si>
    <t>Отметчик термометров</t>
  </si>
  <si>
    <t>Отопщик на карусельной машине</t>
  </si>
  <si>
    <t>Отрезчик ленты стекла</t>
  </si>
  <si>
    <t>Паяльщик сеток и шинок на стекле</t>
  </si>
  <si>
    <t>Переводчик печати и рисунка</t>
  </si>
  <si>
    <t>Пескоструйщик по стеклу</t>
  </si>
  <si>
    <t>Повертальщик</t>
  </si>
  <si>
    <t>Подборщик стекла</t>
  </si>
  <si>
    <t>Полировщик стекла и стеклоизделий</t>
  </si>
  <si>
    <t>Полировщик стеклоизделий кислотой</t>
  </si>
  <si>
    <t>Прессовщик горячего стекла</t>
  </si>
  <si>
    <t>Прессовщик изделий из стеклопорошка</t>
  </si>
  <si>
    <t>Прессовщик стеклопакетов</t>
  </si>
  <si>
    <t>Притирщик стеклоизделий</t>
  </si>
  <si>
    <t>Просевщик бисера</t>
  </si>
  <si>
    <t>Развальцовщик стекла</t>
  </si>
  <si>
    <t>Разметчик стекла и стеклоизделий</t>
  </si>
  <si>
    <t>Разрисовщик по стеклу</t>
  </si>
  <si>
    <t>Реактивщик</t>
  </si>
  <si>
    <t>Резчик на огне</t>
  </si>
  <si>
    <t>Резчик пеноблоков</t>
  </si>
  <si>
    <t>Резчик стекла</t>
  </si>
  <si>
    <t>Резчик стеклоизделий</t>
  </si>
  <si>
    <t>Сборщик влагопоглотителей</t>
  </si>
  <si>
    <t>Сборщик приборов из стекла</t>
  </si>
  <si>
    <t>Из строки 01 – число 1–11(12) классов и классов-комплектов
с численностью обучающихся менее 25 человек в городской
или менее 14 человек в сельской местности</t>
  </si>
  <si>
    <t>Раздел 2.5.2.3 строка 02 графа 12 = Раздел 2.5.2.3 сумма строк 03 + 04 + 05 графа 12</t>
  </si>
  <si>
    <t>Раздел 2.5.2.3 строка 02 графа 13 = Раздел 2.5.2.3 сумма строк 03 + 04 + 05 графа 13</t>
  </si>
  <si>
    <t>Раздел 2.5.2.3 строка 02 графа 14 = Раздел 2.5.2.3 сумма строк 03 + 04 + 05 графа 14</t>
  </si>
  <si>
    <t>Раздел 2.5.2.3 строка 02 графа 15 = Раздел 2.5.2.3 сумма строк 03 + 04 + 05 графа 15</t>
  </si>
  <si>
    <t>Раздел 2.5.2.3 строка 02 графа 16 = Раздел 2.5.2.3 сумма строк 03 + 04 + 05 графа 16</t>
  </si>
  <si>
    <t>Раздел 2.3.1 строка 07 графа 03 &gt;= Раздел 2.3.1 строка 07 графа 04</t>
  </si>
  <si>
    <t>Раздел 2.3.1 строка 08 графа 03 &gt;= Раздел 2.3.1 строка 08 графа 04</t>
  </si>
  <si>
    <t>Раздел 2.3.1 строка 09 графа 03 &gt;= Раздел 2.3.1 строка 09 графа 04</t>
  </si>
  <si>
    <t>Раздел 2.3.1 строка 01 графа 03 &gt;= Раздел 2.3.1 строка 01 графа 07</t>
  </si>
  <si>
    <t>Раздел 2.3.1 строка 02 графа 03 &gt;= Раздел 2.3.1 строка 02 графа 07</t>
  </si>
  <si>
    <t>Раздел 2.3.1 строка 03 графа 03 &gt;= Раздел 2.3.1 строка 03 графа 07</t>
  </si>
  <si>
    <t>Раздел 2.3.1 строка 04 графа 03 &gt;= Раздел 2.3.1 строка 04 графа 07</t>
  </si>
  <si>
    <t>Раздел 2.3.1 строка 05 графа 03 &gt;= Раздел 2.3.1 строка 05 графа 07</t>
  </si>
  <si>
    <t xml:space="preserve">   в том числе обучались:
      в форме семейного образования</t>
  </si>
  <si>
    <t xml:space="preserve">      в форме самообразования</t>
  </si>
  <si>
    <t xml:space="preserve">Коллегиальные органы управления </t>
  </si>
  <si>
    <t>другие</t>
  </si>
  <si>
    <t>Советы обучающихся</t>
  </si>
  <si>
    <t xml:space="preserve">1.2.  Деятельность  организации </t>
  </si>
  <si>
    <t>№ строки</t>
  </si>
  <si>
    <t>Организация имеет особенности осуществляемой образовательной деятельности:
   является интернатом</t>
  </si>
  <si>
    <t xml:space="preserve">   имеет интернат (заполняют организации, указавшие в строке 01 код «0»)</t>
  </si>
  <si>
    <t xml:space="preserve">   является вечерней (сменной)</t>
  </si>
  <si>
    <t xml:space="preserve">   имеет классы очно-заочного и заочного обучения (заполняет организация, указавшая
   в строке 03 код «0»)</t>
  </si>
  <si>
    <t xml:space="preserve">   является отдельной общеобразовательной организацией для обучающихся с
   ограниченными возможностями здоровья</t>
  </si>
  <si>
    <t xml:space="preserve">      в том числе для:
         глухих</t>
  </si>
  <si>
    <t xml:space="preserve">         слабослышащих и позднооглохших</t>
  </si>
  <si>
    <t xml:space="preserve">         слепых </t>
  </si>
  <si>
    <t xml:space="preserve">         слабовидящих</t>
  </si>
  <si>
    <t xml:space="preserve">         с тяжелыми нарушениями речи</t>
  </si>
  <si>
    <t xml:space="preserve">         с нарушениями опорно-двигательного аппарата</t>
  </si>
  <si>
    <t xml:space="preserve">         с задержкой психического развития</t>
  </si>
  <si>
    <t xml:space="preserve">         с расстройствами аутистического спектра</t>
  </si>
  <si>
    <t xml:space="preserve">         со сложными дефектами</t>
  </si>
  <si>
    <t xml:space="preserve">         других обучающихся с ограниченными возможностями здоровья</t>
  </si>
  <si>
    <t xml:space="preserve">      военно-музыкальное училище</t>
  </si>
  <si>
    <t xml:space="preserve">   другая</t>
  </si>
  <si>
    <t xml:space="preserve">   имеет отдельные классы для обучающихся с ограниченными возможностями здоровья
   (заполняют организации, указавшие в строке 05 код «0»)</t>
  </si>
  <si>
    <t xml:space="preserve">   является организацией (учреждением): специальным учебно-воспитательным
   учреждением для обучающихся с девиантным (общественно опасным) поведением</t>
  </si>
  <si>
    <t xml:space="preserve">   для детей дошкольного и младшего школьного возраста</t>
  </si>
  <si>
    <t xml:space="preserve">   для обучающихся, нуждающихся в длительном лечении</t>
  </si>
  <si>
    <t xml:space="preserve">   для обучающихся, нуждающихся в психолого-педагогической медицинской и
   социальной помощи</t>
  </si>
  <si>
    <t xml:space="preserve">   для детей-сирот и детей, оставшихся без попечения родителей</t>
  </si>
  <si>
    <t>Раздел 2.1.2.2 строка 12 графа 03 &gt;= Раздел 2.1.2.2 строка 12 графа 51</t>
  </si>
  <si>
    <t>Раздел 2.1.2.2 строка 13 графа 03 &gt;= Раздел 2.1.2.2 строка 13 графа 51</t>
  </si>
  <si>
    <t>Раздел 2.1.2.2 строка 14 графа 03 &gt;= Раздел 2.1.2.2 строка 14 графа 51</t>
  </si>
  <si>
    <t>Раздел 2.1.2.2 строка 15 графа 03 &gt;= Раздел 2.1.2.2 строка 15 графа 51</t>
  </si>
  <si>
    <t>Раздел 2.1.2.2 строка 16 графа 03 &gt;= Раздел 2.1.2.2 строка 16 графа 51</t>
  </si>
  <si>
    <t>Раздел 2.1.2.2 строка 17 графа 03 &gt;= Раздел 2.1.2.2 строка 17 графа 51</t>
  </si>
  <si>
    <t>Раздел 2.1.2.2 строка 18 графа 03 &gt;= Раздел 2.1.2.2 строка 18 графа 51</t>
  </si>
  <si>
    <t>Раздел 2.1.2.2 строка 19 графа 03 &gt;= Раздел 2.1.2.2 строка 19 графа 51</t>
  </si>
  <si>
    <t>Раздел 2.1.2.2 строка 20 графа 03 &gt;= Раздел 2.1.2.2 строка 20 графа 51</t>
  </si>
  <si>
    <t>Раздел 2.1.2.2 строка 21 графа 03 &gt;= Раздел 2.1.2.2 строка 21 графа 51</t>
  </si>
  <si>
    <t>Раздел 2.1.2.2 строка 23 графа 03 = Раздел 2.1.2.2 сумма строк 01 + 03 + 05 + 08 + 11 + 13 + 15 + 17 + 19 + 21 графа  03</t>
  </si>
  <si>
    <t>Оправщик огнеупорных изделий</t>
  </si>
  <si>
    <t>Парафинировщик изделий</t>
  </si>
  <si>
    <t>Плавильщик огнеупорного сырья</t>
  </si>
  <si>
    <t>Прессовщик огнеупорных изделий</t>
  </si>
  <si>
    <t>Просевщик порошков на механических ситах</t>
  </si>
  <si>
    <r>
      <rPr>
        <sz val="11"/>
        <rFont val="Times New Roman"/>
        <family val="1"/>
        <charset val="204"/>
      </rPr>
      <t>Развивальщик-загладчик пеномассы</t>
    </r>
  </si>
  <si>
    <t>Резчик брикета и заготовок</t>
  </si>
  <si>
    <t>Садчик в печи и на туннельные вагоны</t>
  </si>
  <si>
    <t>Сортировщик полуфабриката и изделий</t>
  </si>
  <si>
    <t>Составитель массы на мешалках</t>
  </si>
  <si>
    <r>
      <rPr>
        <sz val="11"/>
        <rFont val="Times New Roman"/>
        <family val="1"/>
        <charset val="204"/>
      </rPr>
      <t>Съемщик-укладчик заготовок, массы и готовых изделий</t>
    </r>
  </si>
  <si>
    <t>Формовщик огнеупорных изделий</t>
  </si>
  <si>
    <t>Чистильщик дымоходов, боровов и топок</t>
  </si>
  <si>
    <r>
      <rPr>
        <sz val="11"/>
        <rFont val="Times New Roman"/>
        <family val="1"/>
        <charset val="204"/>
      </rPr>
      <t>Шлифовщик-резчик огнеупорных изделий</t>
    </r>
  </si>
  <si>
    <t>Раздел 2.6.1 строка 01 графа 06 = Раздел 2.6.1 сумма строк 02 + 04 + 05 графа 06</t>
  </si>
  <si>
    <t>Раздел 2.6.1 строка 01 графа 07 = Раздел 2.6.1 сумма строк 02 + 04 + 05 графа 07</t>
  </si>
  <si>
    <t>Раздел 2.6.1 строка 01 графа 08 = Раздел 2.6.1 сумма строк 02 + 04 + 05 графа 08</t>
  </si>
  <si>
    <t>Раздел 2.6.1 строка 01 графа 09 = Раздел 2.6.1 сумма строк 02 + 04 + 05 графа 09</t>
  </si>
  <si>
    <t>Раздел 2.6.1 строка 01 графа 10 = Раздел 2.6.1 сумма строк 02 + 04 + 05 графа 10</t>
  </si>
  <si>
    <r>
      <rPr>
        <sz val="11"/>
        <rFont val="Times New Roman"/>
        <family val="1"/>
        <charset val="204"/>
      </rPr>
      <t>Футеровщик-шамотчик на ремонте ванн</t>
    </r>
  </si>
  <si>
    <t>Хлоропроводчик</t>
  </si>
  <si>
    <t>Чистильщик продукции</t>
  </si>
  <si>
    <r>
      <rPr>
        <sz val="11"/>
        <rFont val="Times New Roman"/>
        <family val="1"/>
        <charset val="204"/>
      </rPr>
      <t>Электрослесарь-контактчик</t>
    </r>
  </si>
  <si>
    <t>Анодчик в производстве алюминия</t>
  </si>
  <si>
    <t>Аппаратчик в производстве драгоценных металлов</t>
  </si>
  <si>
    <t>Аппаратчик в производстве металлических порошков</t>
  </si>
  <si>
    <t>Аппаратчик в производстве солей</t>
  </si>
  <si>
    <t>Раздел 2.1.2.2 строка 04 графа 48 &gt;= Раздел 2.1.2.2 строка 04 графа 49</t>
  </si>
  <si>
    <t>Раздел 2.1.2.2 строка 05 графа 48 &gt;= Раздел 2.1.2.2 строка 05 графа 49</t>
  </si>
  <si>
    <t>Раздел 2.1.2.2 строка 06 графа 48 &gt;= Раздел 2.1.2.2 строка 06 графа 49</t>
  </si>
  <si>
    <t>Раздел 2.1.2.2 строка 07 графа 48 &gt;= Раздел 2.1.2.2 строка 07 графа 49</t>
  </si>
  <si>
    <t>Раздел 2.1.2.2 строка 08 графа 48 &gt;= Раздел 2.1.2.2 строка 08 графа 49</t>
  </si>
  <si>
    <t>Раздел 2.1.2.2 строка 09 графа 48 &gt;= Раздел 2.1.2.2 строка 09 графа 49</t>
  </si>
  <si>
    <t>Раздел 2.1.2.2 строка 10 графа 48 &gt;= Раздел 2.1.2.2 строка 10 графа 49</t>
  </si>
  <si>
    <t>Раздел 2.1.2.2 строка 11 графа 48 &gt;= Раздел 2.1.2.2 строка 11 графа 49</t>
  </si>
  <si>
    <t>Раздел 2.1.2.2 строка 12 графа 48 &gt;= Раздел 2.1.2.2 строка 12 графа 49</t>
  </si>
  <si>
    <t>Раздел 2.1.2.2 строка 13 графа 48 &gt;= Раздел 2.1.2.2 строка 13 графа 49</t>
  </si>
  <si>
    <t>Раздел 2.1.2.2 строка 14 графа 48 &gt;= Раздел 2.1.2.2 строка 14 графа 49</t>
  </si>
  <si>
    <t>Раздел 2.1.2.2 строка 15 графа 48 &gt;= Раздел 2.1.2.2 строка 15 графа 49</t>
  </si>
  <si>
    <t>Раздел 2.1.2.2 строка 16 графа 48 &gt;= Раздел 2.1.2.2 строка 16 графа 49</t>
  </si>
  <si>
    <t>Раздел 2.1.2.2 строка 17 графа 48 &gt;= Раздел 2.1.2.2 строка 17 графа 49</t>
  </si>
  <si>
    <t>Раздел 2.1.2.2 строка 18 графа 48 &gt;= Раздел 2.1.2.2 строка 18 графа 49</t>
  </si>
  <si>
    <t>Раздел 2.1.2.2 строка 19 графа 48 &gt;= Раздел 2.1.2.2 строка 19 графа 49</t>
  </si>
  <si>
    <t>Раздел 2.1.2.2 строка 20 графа 48 &gt;= Раздел 2.1.2.2 строка 20 графа 49</t>
  </si>
  <si>
    <t>Раздел 2.1.2.2 строка 21 графа 48 &gt;= Раздел 2.1.2.2 строка 21 графа 49</t>
  </si>
  <si>
    <t>Раздел 2.1.2.2 строка 22 графа 48 &gt;= Раздел 2.1.2.2 строка 22 графа 49</t>
  </si>
  <si>
    <t>Раздел 2.1.2.2 строка 23 графа 48 &gt;= Раздел 2.1.2.2 строка 23 графа 49</t>
  </si>
  <si>
    <t>Раздел 2.1.2.2 строка 24 графа 48 &gt;= Раздел 2.1.2.2 строка 24 графа 49</t>
  </si>
  <si>
    <t>Раздел 2.1.2.2 строка 25 графа 48 &gt;= Раздел 2.1.2.2 строка 25 графа 49</t>
  </si>
  <si>
    <t>Раздел 2.1.2.2 строка 26 графа 48 &gt;= Раздел 2.1.2.2 строка 26 графа 49</t>
  </si>
  <si>
    <t>Раздел 2.1.2.2 строка 27 графа 48 &gt;= Раздел 2.1.2.2 строка 27 графа 49</t>
  </si>
  <si>
    <t>Раздел 2.1.2.2 строка 28 графа 48 &gt;= Раздел 2.1.2.2 строка 28 графа 49</t>
  </si>
  <si>
    <t>Раздел 2.1.2.2 строка 29 графа 48 &gt;= Раздел 2.1.2.2 строка 29 графа 49</t>
  </si>
  <si>
    <t>Раздел 2.1.2.2 строка 30 графа 48 &gt;= Раздел 2.1.2.2 строка 30 графа 49</t>
  </si>
  <si>
    <t>Раздел 2.1.2.2 строка 31 графа 48 &gt;= Раздел 2.1.2.2 строка 31 графа 49</t>
  </si>
  <si>
    <t>Раздел 2.1.2.2 строка 32 графа 48 &gt;= Раздел 2.1.2.2 строка 32 графа 49</t>
  </si>
  <si>
    <t>Раздел 2.1.2.2 строка 33 графа 48 &gt;= Раздел 2.1.2.2 строка 33 графа 49</t>
  </si>
  <si>
    <t>Раздел 2.1.2.2 строка 01 графа 48 &gt;= Раздел 2.1.2.2 строка 01 графа 50</t>
  </si>
  <si>
    <t>Раздел 2.1.2.2 строка 02 графа 48 &gt;= Раздел 2.1.2.2 строка 02 графа 50</t>
  </si>
  <si>
    <r>
      <t xml:space="preserve">2.6.4.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</si>
  <si>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>2.7.1.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</si>
  <si>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>2.7.2.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</si>
  <si>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2.1.2.2 строка 05 графа 48 &gt;= Раздел 2.1.2.2 строка 05 графа 50</t>
  </si>
  <si>
    <t>Раздел 2.1.2.2 строка 24 графа 03 = Раздел 2.1.2.2 сумма строк 02 + 04 + 06 + 07 + 09 + 10 + 12 + 14 + 16 + 18 + 20 + 22 графа  03</t>
  </si>
  <si>
    <t>Раздел 2.1.2.2 строка 33 графа 48 &gt;= Раздел 2.1.2.2 строка 33 графа 50</t>
  </si>
  <si>
    <r>
      <t>2.7.3.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</si>
  <si>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Сумма строк 16 и 21 равна сумме строк 10 и 11 по всем графам</t>
  </si>
  <si>
    <t xml:space="preserve">программы начального общего образования </t>
  </si>
  <si>
    <t>Печатник субтитрования</t>
  </si>
  <si>
    <t>Пиротехник</t>
  </si>
  <si>
    <t>Подготовщик основы для мультипликационных рисунков</t>
  </si>
  <si>
    <t>Раскрасчик законтурованных рисунков</t>
  </si>
  <si>
    <t>Ретушер субтитров</t>
  </si>
  <si>
    <t>Съемщик диапозитивных фильмов</t>
  </si>
  <si>
    <t>Съемщик мультипликационных проб</t>
  </si>
  <si>
    <t>Укладчик диапозитивных фильмов</t>
  </si>
  <si>
    <t>Фильмотекарь</t>
  </si>
  <si>
    <t>Оператор ультразвуковых установок</t>
  </si>
  <si>
    <t>Полировщик</t>
  </si>
  <si>
    <t>Протяжчик</t>
  </si>
  <si>
    <t>Резьбонарезчик на специальных станках</t>
  </si>
  <si>
    <t>Резьбофрезеровщик</t>
  </si>
  <si>
    <t>Резьбошлифовщик</t>
  </si>
  <si>
    <t>Сверловщик</t>
  </si>
  <si>
    <t>Сортировщик деталей подшипников</t>
  </si>
  <si>
    <t>Станочник широкого профиля</t>
  </si>
  <si>
    <t>Строгальщик</t>
  </si>
  <si>
    <t>Токарь</t>
  </si>
  <si>
    <r>
      <rPr>
        <sz val="11"/>
        <rFont val="Times New Roman"/>
        <family val="1"/>
        <charset val="204"/>
      </rPr>
      <t>Токарь-затыловщик</t>
    </r>
  </si>
  <si>
    <r>
      <rPr>
        <sz val="11"/>
        <rFont val="Times New Roman"/>
        <family val="1"/>
        <charset val="204"/>
      </rPr>
      <t>Токарь-карусельщик</t>
    </r>
  </si>
  <si>
    <r>
      <rPr>
        <sz val="11"/>
        <rFont val="Times New Roman"/>
        <family val="1"/>
        <charset val="204"/>
      </rPr>
      <t>Токарь-полуавтоматчик</t>
    </r>
  </si>
  <si>
    <r>
      <rPr>
        <sz val="11"/>
        <rFont val="Times New Roman"/>
        <family val="1"/>
        <charset val="204"/>
      </rPr>
      <t>Токарь-расточник</t>
    </r>
  </si>
  <si>
    <r>
      <rPr>
        <sz val="11"/>
        <rFont val="Times New Roman"/>
        <family val="1"/>
        <charset val="204"/>
      </rPr>
      <t>Токарь-револьверщик</t>
    </r>
  </si>
  <si>
    <t>Фрезеровщик</t>
  </si>
  <si>
    <t>Шевинговальщик</t>
  </si>
  <si>
    <t>Шлифовщик</t>
  </si>
  <si>
    <t>Электрозаточник</t>
  </si>
  <si>
    <t>Электрохимобработчик</t>
  </si>
  <si>
    <t>Электроэрозионист</t>
  </si>
  <si>
    <t>Алюминировщик</t>
  </si>
  <si>
    <t>Антикоррозийщик</t>
  </si>
  <si>
    <t>Аппаратчик электролитического обезжиривания</t>
  </si>
  <si>
    <t>Раздел 2.1.2.1 строка 06 графа 03 &gt;= Раздел 2.1.2.1 строка 06 графа 48</t>
  </si>
  <si>
    <t>Раздел 2.1.2.1 строка 07 графа 03 &gt;= Раздел 2.1.2.1 строка 07 графа 48</t>
  </si>
  <si>
    <t>Раздел 2.1.2.1 строка 08 графа 03 &gt;= Раздел 2.1.2.1 строка 08 графа 48</t>
  </si>
  <si>
    <t>Раздел 2.1.2.1 строка 09 графа 03 &gt;= Раздел 2.1.2.1 строка 09 графа 48</t>
  </si>
  <si>
    <t>Раздел 2.1.2.1 строка 10 графа 03 &gt;= Раздел 2.1.2.1 строка 10 графа 48</t>
  </si>
  <si>
    <t>Раздел 2.1.2.1 строка 11 графа 03 &gt;= Раздел 2.1.2.1 строка 11 графа 48</t>
  </si>
  <si>
    <t>Раздел 2.1.2.1 строка 12 графа 03 &gt;= Раздел 2.1.2.1 строка 12 графа 48</t>
  </si>
  <si>
    <t>Раздел 2.1.2.1 строка 13 графа 03 &gt;= Раздел 2.1.2.1 строка 13 графа 48</t>
  </si>
  <si>
    <t>Раздел 2.1.2.1 строка 14 графа 03 &gt;= Раздел 2.1.2.1 строка 14 графа 48</t>
  </si>
  <si>
    <t>Раздел 2.1.2.1 строка 15 графа 03 &gt;= Раздел 2.1.2.1 строка 15 графа 48</t>
  </si>
  <si>
    <t>Раздел 2.1.2.1 строка 16 графа 03 &gt;= Раздел 2.1.2.1 строка 16 графа 48</t>
  </si>
  <si>
    <t>Раздел 2.1.2.1 строка 17 графа 03 &gt;= Раздел 2.1.2.1 строка 17 графа 48</t>
  </si>
  <si>
    <t>Раздел 2.1.2.1 строка 18 графа 03 &gt;= Раздел 2.1.2.1 строка 18 графа 48</t>
  </si>
  <si>
    <t>Раздел 2.1.2.1 строка 19 графа 03 &gt;= Раздел 2.1.2.1 строка 19 графа 48</t>
  </si>
  <si>
    <t>Раздел 2.1.2.1 строка 20 графа 03 &gt;= Раздел 2.1.2.1 строка 20 графа 48</t>
  </si>
  <si>
    <t>Раздел 2.1.2.1 строка 21 графа 03 &gt;= Раздел 2.1.2.1 строка 21 графа 48</t>
  </si>
  <si>
    <t>Раздел 2.1.2.1 строка 22 графа 03 &gt;= Раздел 2.1.2.1 строка 22 графа 48</t>
  </si>
  <si>
    <t>Раздел 2.1.2.1 строка 23 графа 03 &gt;= Раздел 2.1.2.1 строка 23 графа 48</t>
  </si>
  <si>
    <t>Раздел 2.1.2.1 строка 24 графа 03 &gt;= Раздел 2.1.2.1 строка 24 графа 48</t>
  </si>
  <si>
    <t>Раздел 2.1.2.1 строка 25 графа 03 &gt;= Раздел 2.1.2.1 строка 25 графа 48</t>
  </si>
  <si>
    <t>Раздел 2.1.2.1 строка 26 графа 03 &gt;= Раздел 2.1.2.1 строка 26 графа 48</t>
  </si>
  <si>
    <t>Моторист электроразведочной станции</t>
  </si>
  <si>
    <t>Наладчик геофизической аппаратуры</t>
  </si>
  <si>
    <t>Обогатитель минералов и шлихов</t>
  </si>
  <si>
    <t>Отборщик геологических проб</t>
  </si>
  <si>
    <t>Проводник на геологических поисках и съемке</t>
  </si>
  <si>
    <t>Промывальщик геологических проб</t>
  </si>
  <si>
    <t>Электрослесарь по ремонту электрооборудования электростанций</t>
  </si>
  <si>
    <t>Вальцовщик проволоки для спиралей</t>
  </si>
  <si>
    <r>
      <rPr>
        <sz val="11"/>
        <rFont val="Times New Roman"/>
        <family val="1"/>
        <charset val="204"/>
      </rPr>
      <t>Весовщик-счетчик</t>
    </r>
  </si>
  <si>
    <t>Волочильщик материала для спиралей</t>
  </si>
  <si>
    <t>Выборщик камней</t>
  </si>
  <si>
    <t>Завивальщик спиралей</t>
  </si>
  <si>
    <t>Наладчик зубофрезерных автоматов и полуавтоматов</t>
  </si>
  <si>
    <t>Наладчик моечных машин</t>
  </si>
  <si>
    <t>Наладчик настольных станков и прессов</t>
  </si>
  <si>
    <t>Наладчик сборочных автоматов, полуавтоматов и автоматических линий</t>
  </si>
  <si>
    <t>Печатник циферблатов</t>
  </si>
  <si>
    <t>Полировщик технических камней</t>
  </si>
  <si>
    <t>Раздел 2.1.2.1 строка 33 графа 03 &gt;= Раздел 2.1.2.1 строка 33 графа 48</t>
  </si>
  <si>
    <t>Раздел 2.1.2.1 строка 24 графа 03 &gt;= Раздел 2.1.2.1 строка 26 графа 03</t>
  </si>
  <si>
    <t>Раздел 2.1.2.2 строка 27 графа 03 &gt;= Раздел 2.1.2.2 строка 29 графа 03</t>
  </si>
  <si>
    <t>Раздел 2.1.2.1 строка 27 графа 03 &gt;= Раздел 2.1.2.1 строка 28 графа 03</t>
  </si>
  <si>
    <t>Лакировщик электроизоляционных изделий и материалов</t>
  </si>
  <si>
    <t>Лакоразводчик</t>
  </si>
  <si>
    <t>Набивальщик трубчатых электронагревателей</t>
  </si>
  <si>
    <t>Наладчик ускорителей заряженных частиц</t>
  </si>
  <si>
    <t>Паяльщик пакетов конденсаторов</t>
  </si>
  <si>
    <t>Подгонщик шунтов</t>
  </si>
  <si>
    <t>Пропитчик электротехнических изделий</t>
  </si>
  <si>
    <r>
      <rPr>
        <sz val="11"/>
        <rFont val="Times New Roman"/>
        <family val="1"/>
        <charset val="204"/>
      </rPr>
      <t>Регулировщик-градуировщик электроизмерительных приборов</t>
    </r>
  </si>
  <si>
    <t>Редуцировщик трубчатых электронагревателей</t>
  </si>
  <si>
    <t>Сборщик пакетов конденсаторов</t>
  </si>
  <si>
    <t>Сборщик ртутных выпрямителей</t>
  </si>
  <si>
    <t>Сборщик сердечников трансформаторов</t>
  </si>
  <si>
    <t>Сборщик сильноточных конденсаторов</t>
  </si>
  <si>
    <t>Сборщик токоограничивающих реакторов</t>
  </si>
  <si>
    <t>Сборщик трансформаторов</t>
  </si>
  <si>
    <t>Сборщик электрических машин и аппаратов</t>
  </si>
  <si>
    <t>Сборщик электроизмерительных приборов</t>
  </si>
  <si>
    <t>Сушильщик пакетов конденсаторов</t>
  </si>
  <si>
    <t>Термостатчик</t>
  </si>
  <si>
    <t>Формовщик ртутных выпрямителей</t>
  </si>
  <si>
    <r>
      <rPr>
        <sz val="11"/>
        <rFont val="Times New Roman"/>
        <family val="1"/>
        <charset val="204"/>
      </rPr>
      <t>Электромонтажник-схемщик</t>
    </r>
  </si>
  <si>
    <r>
      <rPr>
        <sz val="11"/>
        <rFont val="Times New Roman"/>
        <family val="1"/>
        <charset val="204"/>
      </rPr>
      <t>Аппаратчик-сушильщик</t>
    </r>
  </si>
  <si>
    <t>Изготовитель электроизоляционных трубок</t>
  </si>
  <si>
    <t>Кабестанщик</t>
  </si>
  <si>
    <t>Каландровщик</t>
  </si>
  <si>
    <t>Клейщик миканитов</t>
  </si>
  <si>
    <t>Клейщик пленкоэлектрокартона</t>
  </si>
  <si>
    <t>Контролер в производстве электроизоляционных материалов</t>
  </si>
  <si>
    <r>
      <rPr>
        <sz val="11"/>
        <rFont val="Times New Roman"/>
        <family val="1"/>
        <charset val="204"/>
      </rPr>
      <t>Накатчик-обкатчик</t>
    </r>
  </si>
  <si>
    <t>Намотчик электроизоляционных изделий</t>
  </si>
  <si>
    <t>Складывальщик</t>
  </si>
  <si>
    <t>Смешивальщик волокна</t>
  </si>
  <si>
    <t>Сортировщик сырья, материалов и изделий</t>
  </si>
  <si>
    <t>Сушильщик (заправщик)</t>
  </si>
  <si>
    <t>Счетчик меры и изделий</t>
  </si>
  <si>
    <t>Тесемщик</t>
  </si>
  <si>
    <t>Ткач</t>
  </si>
  <si>
    <t>Травильщик валов</t>
  </si>
  <si>
    <r>
      <rPr>
        <sz val="11"/>
        <rFont val="Times New Roman"/>
        <family val="1"/>
        <charset val="204"/>
      </rPr>
      <t>Укладчик-выбиральщик мокрого товара и пряжи вручную</t>
    </r>
  </si>
  <si>
    <t>Формовщик текстильных изделий</t>
  </si>
  <si>
    <t>Фотограф фотомеханического гравирования</t>
  </si>
  <si>
    <t>Чистильщик вентиляционных установок</t>
  </si>
  <si>
    <t>Чистильщик ткани, изделий</t>
  </si>
  <si>
    <r>
      <rPr>
        <sz val="11"/>
        <rFont val="Times New Roman"/>
        <family val="1"/>
        <charset val="204"/>
      </rPr>
      <t>Чистильщик-точильщик чесальных аппаратов</t>
    </r>
  </si>
  <si>
    <t>Чистильщик шпуль</t>
  </si>
  <si>
    <t>Шаблонщик</t>
  </si>
  <si>
    <t>Шлифовщик печатных валов</t>
  </si>
  <si>
    <t>Шлихтовар</t>
  </si>
  <si>
    <t>Эмульсировщик</t>
  </si>
  <si>
    <t>Аппаратчик каустификации</t>
  </si>
  <si>
    <t>Вытягивальщик ремней</t>
  </si>
  <si>
    <t>Загрузчик кассет</t>
  </si>
  <si>
    <t>Намотчик фильтров</t>
  </si>
  <si>
    <t>Оператор агрегата обработки отходов</t>
  </si>
  <si>
    <r>
      <rPr>
        <sz val="11"/>
        <rFont val="Times New Roman"/>
        <family val="1"/>
        <charset val="204"/>
      </rPr>
      <t>Оператор разрыхлительно-трепального агрегата</t>
    </r>
  </si>
  <si>
    <r>
      <rPr>
        <sz val="11"/>
        <rFont val="Times New Roman"/>
        <family val="1"/>
        <charset val="204"/>
      </rPr>
      <t>Оператор сновальной пропиточно-вытяжной машины</t>
    </r>
  </si>
  <si>
    <t>Оператор холстовытяжной машины</t>
  </si>
  <si>
    <r>
      <rPr>
        <sz val="11"/>
        <rFont val="Times New Roman"/>
        <family val="1"/>
        <charset val="204"/>
      </rPr>
      <t>Оператор чесально-ленточного агрегата</t>
    </r>
  </si>
  <si>
    <t>Раскатчик ткани</t>
  </si>
  <si>
    <t>Комплектовщик деталей музыкальных инструментов</t>
  </si>
  <si>
    <t>Контролер музыкальных инструментов</t>
  </si>
  <si>
    <t>Облицовщик музыкальных инструментов</t>
  </si>
  <si>
    <t>Обработчик перламутра</t>
  </si>
  <si>
    <t>Полировщик музыкальных инструментов</t>
  </si>
  <si>
    <t>Станочник специальных деревообрабатывающих станков</t>
  </si>
  <si>
    <t>Станочник специальных металлообрабатывающих станков</t>
  </si>
  <si>
    <t>Столяр по изготовлению и ремонту деталей и узлов музыкальных инструментов</t>
  </si>
  <si>
    <t>Струнонавивальщик</t>
  </si>
  <si>
    <t>Струнщик</t>
  </si>
  <si>
    <t>Автоматчик по изготовлению деталей клавишных инструментов</t>
  </si>
  <si>
    <t>Бронзировщик рам клавишных инструментов</t>
  </si>
  <si>
    <t>Гарнировщик музыкальных инструментов</t>
  </si>
  <si>
    <t>Изготовитель молоточков для клавишных инструментов</t>
  </si>
  <si>
    <t>Клавиатурщик</t>
  </si>
  <si>
    <t>Регулировщик пианино и роялей</t>
  </si>
  <si>
    <r>
      <rPr>
        <sz val="11"/>
        <rFont val="Times New Roman"/>
        <family val="1"/>
        <charset val="204"/>
      </rPr>
      <t>Сборщик-монтажник клавишных инструментов</t>
    </r>
  </si>
  <si>
    <r>
      <rPr>
        <sz val="11"/>
        <rFont val="Times New Roman"/>
        <family val="1"/>
        <charset val="204"/>
      </rPr>
      <t>Настройщик-регулировщик смычковых инструментов</t>
    </r>
  </si>
  <si>
    <r>
      <rPr>
        <sz val="11"/>
        <rFont val="Times New Roman"/>
        <family val="1"/>
        <charset val="204"/>
      </rPr>
      <t>Сборщик-монтажник смычковых инструментов</t>
    </r>
  </si>
  <si>
    <t>Аэрографист щипковых инструментов</t>
  </si>
  <si>
    <t>Настройщик щипковых инструментов</t>
  </si>
  <si>
    <t>Расшлифовщик фильеров</t>
  </si>
  <si>
    <r>
      <rPr>
        <sz val="11"/>
        <rFont val="Times New Roman"/>
        <family val="1"/>
        <charset val="204"/>
      </rPr>
      <t>Сборщик-монтажник щипковых инструментов</t>
    </r>
  </si>
  <si>
    <t>Приемщик на машинах и агрегатах</t>
  </si>
  <si>
    <r>
      <rPr>
        <sz val="11"/>
        <rFont val="Times New Roman"/>
        <family val="1"/>
        <charset val="204"/>
      </rPr>
      <t>Приемщик-отправитель</t>
    </r>
  </si>
  <si>
    <t>Сборщик штемпелей</t>
  </si>
  <si>
    <t>Счетчик</t>
  </si>
  <si>
    <t>Электрофотограф</t>
  </si>
  <si>
    <t>Вулканизаторщик печатных форм</t>
  </si>
  <si>
    <t>Гальванотипист</t>
  </si>
  <si>
    <t>Гильошир</t>
  </si>
  <si>
    <t>Гравер печатных форм</t>
  </si>
  <si>
    <t>Комплектовщик форм</t>
  </si>
  <si>
    <t>Копировщик печатных форм</t>
  </si>
  <si>
    <t>Корректор</t>
  </si>
  <si>
    <t>Электролизерщик</t>
  </si>
  <si>
    <t>Дозировщик волокна и пленки</t>
  </si>
  <si>
    <t>Изготовитель ранта</t>
  </si>
  <si>
    <t>Изготовитель синели</t>
  </si>
  <si>
    <t>Машинист агрегата изготовления искусственной кожи</t>
  </si>
  <si>
    <t>Машинист валькосъемной машины</t>
  </si>
  <si>
    <t>Машинист смесительных барабанов</t>
  </si>
  <si>
    <t>Наладчик окомковательных машин</t>
  </si>
  <si>
    <t>Выгрузчик мышьяка</t>
  </si>
  <si>
    <t>Дренажист по добыче мирабилита</t>
  </si>
  <si>
    <t>Машинист кратцера</t>
  </si>
  <si>
    <t>Машинист фрезагрегата</t>
  </si>
  <si>
    <t>Оператор серодобычных и водоотливных скважин</t>
  </si>
  <si>
    <t>Регулировщик работы скважин</t>
  </si>
  <si>
    <t>Сульфатчик</t>
  </si>
  <si>
    <r>
      <rPr>
        <sz val="11"/>
        <rFont val="Times New Roman"/>
        <family val="1"/>
        <charset val="204"/>
      </rPr>
      <t>Выборщик-укладчик камня</t>
    </r>
  </si>
  <si>
    <t>Забойщик</t>
  </si>
  <si>
    <t>Заготовщик слюды</t>
  </si>
  <si>
    <t>Кольщик плит и блоков</t>
  </si>
  <si>
    <t>Контролер суспензии</t>
  </si>
  <si>
    <t>Лаборант асбестообогатительного производства</t>
  </si>
  <si>
    <t>Машинист глинорезной машины</t>
  </si>
  <si>
    <t>Машинист камнерезной машины</t>
  </si>
  <si>
    <t>Машинист слюдовыборочной установки</t>
  </si>
  <si>
    <t>Навалоотбойщик</t>
  </si>
  <si>
    <t>Обогатитель графита</t>
  </si>
  <si>
    <t>Приготовитель реактивной воды</t>
  </si>
  <si>
    <t>Приемщик руды и асбеста</t>
  </si>
  <si>
    <t>Регулировщик асбестообогатительного оборудования</t>
  </si>
  <si>
    <t>Резчик траншей</t>
  </si>
  <si>
    <t>Терморезчик</t>
  </si>
  <si>
    <t>Аппаратчик по сушке торфа</t>
  </si>
  <si>
    <t>Варщик торфомассы</t>
  </si>
  <si>
    <t>Канавщик</t>
  </si>
  <si>
    <t>Карьерщик</t>
  </si>
  <si>
    <t>Корчевщик</t>
  </si>
  <si>
    <t>Машинист оборудования распределительных нефтебаз</t>
  </si>
  <si>
    <t>Машинист по моторным испытаниям топлива</t>
  </si>
  <si>
    <t>Машинист технологических компрессоров</t>
  </si>
  <si>
    <t>Машинист технологических насосов</t>
  </si>
  <si>
    <t>Монтер по защите подземных трубопроводов от коррозии</t>
  </si>
  <si>
    <t>Обходчик линейный</t>
  </si>
  <si>
    <t>Оператор газораспределительной станции</t>
  </si>
  <si>
    <t>Оператор магистральных газопроводов</t>
  </si>
  <si>
    <t>Оператор нефтепродуктоперекачивающей станции</t>
  </si>
  <si>
    <t>Оператор подземных газогенераторов</t>
  </si>
  <si>
    <t>Оператор по сбору и очистке конденсата</t>
  </si>
  <si>
    <t>Выбивальщик отливок</t>
  </si>
  <si>
    <t>Гидропескоструйщик</t>
  </si>
  <si>
    <t>Гидрочистильщик</t>
  </si>
  <si>
    <t>Завальщик шихты в вагранки и печи</t>
  </si>
  <si>
    <t>Заварщик отливок</t>
  </si>
  <si>
    <t>Заливщик металла</t>
  </si>
  <si>
    <r>
      <rPr>
        <sz val="11"/>
        <rFont val="Times New Roman"/>
        <family val="1"/>
        <charset val="204"/>
      </rPr>
      <t>Заливщик свинцово-оловянистых сплавов</t>
    </r>
  </si>
  <si>
    <t>Земледел</t>
  </si>
  <si>
    <t>Изготовитель каркасов</t>
  </si>
  <si>
    <r>
      <rPr>
        <sz val="11"/>
        <rFont val="Times New Roman"/>
        <family val="1"/>
        <charset val="204"/>
      </rPr>
      <t>Кокильщик-сборщик</t>
    </r>
  </si>
  <si>
    <t>Комплектовщик моделей</t>
  </si>
  <si>
    <t>Контролер в литейном производстве</t>
  </si>
  <si>
    <t>Наладчик оборудования в производстве асбестовых технических изделий</t>
  </si>
  <si>
    <t>Перфораторщик</t>
  </si>
  <si>
    <t xml:space="preserve">Раздел 2.1.3.1 строка 08 графа 03 = Раздел 2.1.3.1 строка 08 сумма граф с 04 по 17 </t>
  </si>
  <si>
    <t xml:space="preserve">Раздел 2.1.3.1 строка 09 графа 03 = Раздел 2.1.3.1 строка 09 сумма граф с 04 по 17 </t>
  </si>
  <si>
    <t xml:space="preserve">Раздел 2.1.3.1 строка 10 графа 03 = Раздел 2.1.3.1 строка 10 сумма граф с 04 по 17 </t>
  </si>
  <si>
    <t xml:space="preserve">Раздел 2.1.3.1 строка 11 графа 03 = Раздел 2.1.3.1 строка 11 сумма граф с 04 по 17 </t>
  </si>
  <si>
    <t xml:space="preserve">Раздел 2.1.3.1 строка 12 графа 03 = Раздел 2.1.3.1 строка 12 сумма граф с 04 по 17 </t>
  </si>
  <si>
    <t xml:space="preserve">Раздел 2.1.3.1 строка 13 графа 03 = Раздел 2.1.3.1 строка 13 сумма граф с 04 по 17 </t>
  </si>
  <si>
    <t xml:space="preserve">Раздел 2.1.3.1 строка 15 графа 03 = Раздел 2.1.3.1 строка 15 сумма граф с 04 по 17 </t>
  </si>
  <si>
    <t xml:space="preserve">Раздел 2.1.3.1 строка 16 графа 03 = Раздел 2.1.3.1 строка 16 сумма граф с 04 по 17 </t>
  </si>
  <si>
    <t xml:space="preserve">Раздел 2.1.3.1 строка 17 графа 03 = Раздел 2.1.3.1 строка 17 сумма граф с 04 по 17 </t>
  </si>
  <si>
    <t xml:space="preserve">Раздел 2.1.3.1 строка 18 графа 03 = Раздел 2.1.3.1 строка 18 сумма граф с 04 по 17 </t>
  </si>
  <si>
    <t xml:space="preserve">Раздел 2.1.3.1 строка 19 графа 03 = Раздел 2.1.3.1 строка 19 сумма граф с 04 по 17 </t>
  </si>
  <si>
    <t>Раздел 2.1.2.2 строка 24 графа 03 &gt;= Раздел 2.1.2.2 строка 26 графа 03</t>
  </si>
  <si>
    <t>Раздел 2.2.3 строка 12 графа 03 &gt;= Раздел 2.2.3 строка 12 графа 18</t>
  </si>
  <si>
    <t>Раздел 2.2.3 строка 13 графа 03 &gt;= Раздел 2.2.3 строка 13 графа 18</t>
  </si>
  <si>
    <t>Раздел 2.2.3 строка 14 графа 03 &gt;= Раздел 2.2.3 строка 14 графа 18</t>
  </si>
  <si>
    <t>Раздел 2.3.1 строка 01 графа 03 &gt;= Раздел 2.3.1 строка 02 графа 03</t>
  </si>
  <si>
    <t>Раздел 2.1.3.1 строка 18 графа 03 &gt;= Раздел 2.1.3.1 строка 19 графа 03</t>
  </si>
  <si>
    <t>Раздел 2.1.3.1 строка 18 графа 04 &gt;= Раздел 2.1.3.1 строка 19 графа 04</t>
  </si>
  <si>
    <t>Раздел 2.1.3.1 строка 18 графа 05 &gt;= Раздел 2.1.3.1 строка 19 графа 05</t>
  </si>
  <si>
    <t>Раздел 2.1.3.1 строка 18 графа 06 &gt;= Раздел 2.1.3.1 строка 19 графа 06</t>
  </si>
  <si>
    <t>Раздел 2.1.3.1 строка 18 графа 07 &gt;= Раздел 2.1.3.1 строка 19 графа 07</t>
  </si>
  <si>
    <t>Раздел 2.1.3.1 строка 18 графа 08 &gt;= Раздел 2.1.3.1 строка 19 графа 08</t>
  </si>
  <si>
    <t>Раздел 2.1.3.1 строка 18 графа 09 &gt;= Раздел 2.1.3.1 строка 19 графа 09</t>
  </si>
  <si>
    <t>Раздел 2.1.3.1 строка 18 графа 10 &gt;= Раздел 2.1.3.1 строка 19 графа 10</t>
  </si>
  <si>
    <t>Раздел 2.1.3.1 строка 18 графа 11 &gt;= Раздел 2.1.3.1 строка 19 графа 11</t>
  </si>
  <si>
    <t>Раздел 2.1.3.1 строка 18 графа 12 &gt;= Раздел 2.1.3.1 строка 19 графа 12</t>
  </si>
  <si>
    <t>Раздел 2.1.2.3 строка 32 графа 03 &gt;= Раздел 2.1.2.3 строка 33 графа 03</t>
  </si>
  <si>
    <t>Раздел 2.1.3.1 строка 13 графа 13 &gt;= Раздел 2.1.3.1 строка 15 графа 13</t>
  </si>
  <si>
    <t>Раздел 2.1.3.1 строка 13 графа 14 &gt;= Раздел 2.1.3.1 строка 15 графа 14</t>
  </si>
  <si>
    <t>Раздел 2.1.3.1 строка 13 графа 15 &gt;= Раздел 2.1.3.1 строка 15 графа 15</t>
  </si>
  <si>
    <t>Раздел 2.5.3.2 строка 10 графа 03 = Раздел 2.5.3.2 строка 10 сумма граф с 04 по 17</t>
  </si>
  <si>
    <t>Раздел 2.5.3.2 строка 11 графа 03 = Раздел 2.5.3.2 строка 11 сумма граф с 04 по 17</t>
  </si>
  <si>
    <t>Раздел 2.5.3.2 строка 12 графа 03 = Раздел 2.5.3.2 строка 12 сумма граф с 04 по 17</t>
  </si>
  <si>
    <t>Раздел 2.5.3.1 строка 01 графа 03 = Раздел 2.5.3.1 строка 01 сумма граф с 04 по 17</t>
  </si>
  <si>
    <t>3-й класс второго года обучения</t>
  </si>
  <si>
    <t>4-й класс первого года обучения</t>
  </si>
  <si>
    <t>4-й класс второго года обучения</t>
  </si>
  <si>
    <t>5-й класс первого года обучения</t>
  </si>
  <si>
    <t>5-й класс второго года обучения</t>
  </si>
  <si>
    <t>6-й класс первого года обучения</t>
  </si>
  <si>
    <t>6-й класс второго года обучения</t>
  </si>
  <si>
    <t>7-й класс первого года обучения</t>
  </si>
  <si>
    <t>7-й класс второго года обучения</t>
  </si>
  <si>
    <t>8-й класс первого года обучения</t>
  </si>
  <si>
    <t>8-й класс второго года обучения</t>
  </si>
  <si>
    <t>9-й класс первого года обучения</t>
  </si>
  <si>
    <t>9-й класс второго года обучения</t>
  </si>
  <si>
    <r>
      <rPr>
        <sz val="11"/>
        <rFont val="Times New Roman"/>
        <family val="1"/>
        <charset val="204"/>
      </rPr>
      <t>Секретарь-стенографистка</t>
    </r>
  </si>
  <si>
    <t>Секретарь суда</t>
  </si>
  <si>
    <t>Секретарь учебной части (диспетчер)</t>
  </si>
  <si>
    <t>Смотритель</t>
  </si>
  <si>
    <t>Смотритель здания</t>
  </si>
  <si>
    <t>Смотритель кладбища (колумбария)</t>
  </si>
  <si>
    <t>Социальный работник</t>
  </si>
  <si>
    <t>Оплетчик деталей</t>
  </si>
  <si>
    <t>Сборщик изделий</t>
  </si>
  <si>
    <r>
      <rPr>
        <sz val="11"/>
        <rFont val="Times New Roman"/>
        <family val="1"/>
        <charset val="204"/>
      </rPr>
      <t>Укладчик-монтажник изделий</t>
    </r>
  </si>
  <si>
    <t>2.3.1.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</si>
  <si>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Оператор конвейерных печей</t>
  </si>
  <si>
    <t>Отжигальщик изделий</t>
  </si>
  <si>
    <t>Плавильщик эмали</t>
  </si>
  <si>
    <t>Приготовитель эмалевых порошков</t>
  </si>
  <si>
    <t>Рисовальщик эмалями</t>
  </si>
  <si>
    <t>Установщик изделий в эмалировании</t>
  </si>
  <si>
    <t>Фриттовщик</t>
  </si>
  <si>
    <t>2, 4</t>
  </si>
  <si>
    <t>Эмалировщик</t>
  </si>
  <si>
    <t>Балансировщик деталей и узлов</t>
  </si>
  <si>
    <r>
      <rPr>
        <sz val="11"/>
        <rFont val="Times New Roman"/>
        <family val="1"/>
        <charset val="204"/>
      </rPr>
      <t>Водитель-испытатель</t>
    </r>
  </si>
  <si>
    <t>Гравер</t>
  </si>
  <si>
    <t>Градуировщик</t>
  </si>
  <si>
    <t>Жестянщик</t>
  </si>
  <si>
    <t>Испытатель двигателей</t>
  </si>
  <si>
    <t>Испытатель на герметичность</t>
  </si>
  <si>
    <t>Комплектовщик изделий и инструмента</t>
  </si>
  <si>
    <t>Контролер измерительных приборов и специального инструмента</t>
  </si>
  <si>
    <t>Контролер материалов, металлов, полуфабрикатов и изделий</t>
  </si>
  <si>
    <t>Контролер электромонтажных работ</t>
  </si>
  <si>
    <t>Медник</t>
  </si>
  <si>
    <r>
      <rPr>
        <sz val="11"/>
        <rFont val="Times New Roman"/>
        <family val="1"/>
        <charset val="204"/>
      </rPr>
      <t>Наладчик контрольно-измерительных приборов и автоматики</t>
    </r>
  </si>
  <si>
    <t>Наладчик сельскохозяйственных машин и тракторов</t>
  </si>
  <si>
    <t>Паяльщик</t>
  </si>
  <si>
    <t>Паяльщик по винипласту</t>
  </si>
  <si>
    <t>Разметчик</t>
  </si>
  <si>
    <r>
      <rPr>
        <sz val="11"/>
        <rFont val="Times New Roman"/>
        <family val="1"/>
        <charset val="204"/>
      </rPr>
      <t>Сверловщик-пневматик</t>
    </r>
  </si>
  <si>
    <r>
      <rPr>
        <sz val="11"/>
        <rFont val="Times New Roman"/>
        <family val="1"/>
        <charset val="204"/>
      </rPr>
      <t>Слесарь-инструментальщик</t>
    </r>
  </si>
  <si>
    <t>Слесарь механосборочных работ</t>
  </si>
  <si>
    <t xml:space="preserve">      дети-сироты и дети, оставшиеся без попечения
      родителей</t>
  </si>
  <si>
    <t xml:space="preserve">         из них воспитанники (без приходящих учащихся)</t>
  </si>
  <si>
    <t>Всего 
(сумма
граф 4 - 17)</t>
  </si>
  <si>
    <t>Раздел 2.1.2.1 строка 24 графа 03 &gt;= Раздел 2.1.2.1 строка 30 графа 03</t>
  </si>
  <si>
    <r>
      <t xml:space="preserve">2.4.3.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</si>
  <si>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r>
      <t xml:space="preserve">2.4.2.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</si>
  <si>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Машинист установки по обработке транспортных средств</t>
  </si>
  <si>
    <t>Машинист установки по разрушению негабаритов горной массы</t>
  </si>
  <si>
    <t>Машинист электровоза шахтного</t>
  </si>
  <si>
    <t>Машинист электровоза шахтного (подземный)</t>
  </si>
  <si>
    <t>Моторист вентиляционной установки</t>
  </si>
  <si>
    <t>Оборщик горных выработок</t>
  </si>
  <si>
    <t>Оператор по геофизическому опробованию полезного ископаемого</t>
  </si>
  <si>
    <t>Опрокидчик</t>
  </si>
  <si>
    <t>Проходчик</t>
  </si>
  <si>
    <t>Проходчик горных склонов</t>
  </si>
  <si>
    <t>Рабочий противолавинной защиты</t>
  </si>
  <si>
    <t>Раздатчик взрывчатых материалов</t>
  </si>
  <si>
    <t>Стволовой</t>
  </si>
  <si>
    <t>Стволовой (подземный)</t>
  </si>
  <si>
    <t>Электрослесарь по обслуживанию и ремонту оборудования</t>
  </si>
  <si>
    <t>Автоклавщик на запарке брикетов</t>
  </si>
  <si>
    <t>Аппаратчик приготовления брикетной смеси</t>
  </si>
  <si>
    <t>Аппаратчик сгустителей</t>
  </si>
  <si>
    <t>Выгрузчик пыли</t>
  </si>
  <si>
    <t>Грохотовщик</t>
  </si>
  <si>
    <t>Дозировщик</t>
  </si>
  <si>
    <t>Дробильщик</t>
  </si>
  <si>
    <t>Загрузчик</t>
  </si>
  <si>
    <t>Контролер продукции обогащения</t>
  </si>
  <si>
    <t>Концентраторщик</t>
  </si>
  <si>
    <t>Лентовой уборщик</t>
  </si>
  <si>
    <t>Машинист брикетного пресса</t>
  </si>
  <si>
    <t>1, 3 - 5</t>
  </si>
  <si>
    <t>Машинист мельниц</t>
  </si>
  <si>
    <t>Машинист питателя</t>
  </si>
  <si>
    <t>Машинист промывочных машин</t>
  </si>
  <si>
    <t>Машинист рудоусреднительной машины</t>
  </si>
  <si>
    <t>4, 6</t>
  </si>
  <si>
    <t>Оператор пульта управления</t>
  </si>
  <si>
    <t>Машинист двигателей внутреннего сгорания</t>
  </si>
  <si>
    <t>Машинист компрессорных установок</t>
  </si>
  <si>
    <t>Машинист (кочегар) котельной</t>
  </si>
  <si>
    <t>Машинист крана (крановщик)</t>
  </si>
  <si>
    <t>Машинист моечных машин</t>
  </si>
  <si>
    <t>Машинист насосных установок</t>
  </si>
  <si>
    <t>Машинист паровой машины и локомобиля</t>
  </si>
  <si>
    <t>Машинист перегружателей</t>
  </si>
  <si>
    <t>Машинист подъемной машины</t>
  </si>
  <si>
    <t>Машинист по стирке и ремонту спецодежды</t>
  </si>
  <si>
    <t>Изготовитель искусственной колбасной оболочки</t>
  </si>
  <si>
    <t>Изготовитель кожмягчителя</t>
  </si>
  <si>
    <t>Изготовитель лайки</t>
  </si>
  <si>
    <t>Изготовитель мясных полуфабрикатов</t>
  </si>
  <si>
    <t>Изготовитель натуральной колбасной оболочки</t>
  </si>
  <si>
    <t>Изготовитель струн</t>
  </si>
  <si>
    <t>Контролер струн и сшивок</t>
  </si>
  <si>
    <t>Кормач</t>
  </si>
  <si>
    <t>Мездрильщик шкур</t>
  </si>
  <si>
    <t>Обработчик ветсанбрака</t>
  </si>
  <si>
    <t>Обработчик волоса, шерсти и щетины</t>
  </si>
  <si>
    <t>Обработчик колбасных изделий</t>
  </si>
  <si>
    <t>Обработчик мясных туш</t>
  </si>
  <si>
    <t>Обработчик шкур</t>
  </si>
  <si>
    <t>Оператор автомата по производству вареных колбас</t>
  </si>
  <si>
    <t>Оператор автомата по производству полуфабрикатов</t>
  </si>
  <si>
    <t>Оператор автоматической линии производства сосисок</t>
  </si>
  <si>
    <t>Оператор линии приготовления фарша</t>
  </si>
  <si>
    <t>Приемщик скота</t>
  </si>
  <si>
    <t>Просевальщик технической продукции</t>
  </si>
  <si>
    <t>Разборщик субпродуктов</t>
  </si>
  <si>
    <t>Распиловщик мясопродуктов</t>
  </si>
  <si>
    <t>Расфасовщик мясопродуктов</t>
  </si>
  <si>
    <t>Резчик мясопродуктов</t>
  </si>
  <si>
    <t>Раздел 2.1.1.1 строка 17 графа 03 = Раздел 2.1.1.1 строка 17 сумма граф 04 + 05 + 06 + 07 + 08 + 09 + 10 + 11 + 12 + 13 + 14 + 15 + 16</t>
  </si>
  <si>
    <t>Раздел 2.1.1.1 строка 18 графа 03 = Раздел 2.1.1.1 строка 18 сумма граф 04 + 05 + 06 + 07 + 08 + 09 + 10 + 11 + 12 + 13 + 14 + 15 + 16</t>
  </si>
  <si>
    <t>Раздел 2.1.1.1 строка 19 графа 03 = Раздел 2.1.1.1 строка 19 сумма граф 04 + 05 + 06 + 07 + 08 + 09 + 10 + 11 + 12 + 13 + 14 + 15 + 16</t>
  </si>
  <si>
    <t>Раздел 2.1.1.1 строка 20 графа 03 = Раздел 2.1.1.1 строка 20 сумма граф 04 + 05 + 06 + 07 + 08 + 09 + 10 + 11 + 12 + 13 + 14 + 15 + 16</t>
  </si>
  <si>
    <t>Раздел 2.1.1.1 строка 21 графа 03 = Раздел 2.1.1.1 строка 21 сумма граф 04 + 05 + 06 + 07 + 08 + 09 + 10 + 11 + 12 + 13 + 14 + 15 + 16</t>
  </si>
  <si>
    <t>Раздел 2.1.1.1 строка 22 графа 03 = Раздел 2.1.1.1 строка 22 сумма граф 04 + 05 + 06 + 07 + 08 + 09 + 10 + 11 + 12 + 13 + 14 + 15 + 16</t>
  </si>
  <si>
    <t>Раздел 2.1.1.1 строка 23 графа 03 = Раздел 2.1.1.1 строка 23 сумма граф 04 + 05 + 06 + 07 + 08 + 09 + 10 + 11 + 12 + 13 + 14 + 15 + 16</t>
  </si>
  <si>
    <t>Трубогибщик судовой</t>
  </si>
  <si>
    <t>Трубопроводчик судовой</t>
  </si>
  <si>
    <t>Электромонтажник судовой</t>
  </si>
  <si>
    <t>Электрорадиомонтажник судовой</t>
  </si>
  <si>
    <t>Аппаратчик абсорбции</t>
  </si>
  <si>
    <t>Аппаратчик адсорбции</t>
  </si>
  <si>
    <t>Аппаратчик активации</t>
  </si>
  <si>
    <t>Аппаратчик вакуумирования</t>
  </si>
  <si>
    <t>Аппаратчик возгонки</t>
  </si>
  <si>
    <t>Аппаратчик восстановления</t>
  </si>
  <si>
    <t>Аппаратчик выпаривания</t>
  </si>
  <si>
    <t>Аппаратчик выщелачивания</t>
  </si>
  <si>
    <t>Аппаратчик газогенерации</t>
  </si>
  <si>
    <t>Аппаратчик газоразделения</t>
  </si>
  <si>
    <t>Аппаратчик гашения извести</t>
  </si>
  <si>
    <t>Аппаратчик гидратации</t>
  </si>
  <si>
    <t>Аппаратчик гидрирования</t>
  </si>
  <si>
    <t>Аппаратчик гидролиза</t>
  </si>
  <si>
    <t>Аппаратчик гранулирования</t>
  </si>
  <si>
    <t>Аппаратчик дегидратации</t>
  </si>
  <si>
    <t>Аппаратчик дегидрирования</t>
  </si>
  <si>
    <t xml:space="preserve">         из них (из стр. 02) продолжили обучение по образовательной
         программе среднего общего образования в данной организации</t>
  </si>
  <si>
    <t>Навивальщик основ</t>
  </si>
  <si>
    <t>Перемотчик основ</t>
  </si>
  <si>
    <t>Расправщик авровых основ</t>
  </si>
  <si>
    <t>Аппаратчик запаривания одонков</t>
  </si>
  <si>
    <t>Аппаратчик коконозапарочной машины</t>
  </si>
  <si>
    <t>Запарщик коконов</t>
  </si>
  <si>
    <t>Калибровщик коконов</t>
  </si>
  <si>
    <t>Кокономотальщик</t>
  </si>
  <si>
    <t>Коконосмесчик</t>
  </si>
  <si>
    <t>Лаборант по анализу коконов</t>
  </si>
  <si>
    <t>Мойщик холстов</t>
  </si>
  <si>
    <t>Набивщик одонков</t>
  </si>
  <si>
    <t>Отварщик коконных отходов</t>
  </si>
  <si>
    <t>Отжимщик холстов</t>
  </si>
  <si>
    <t>Привязывальщик</t>
  </si>
  <si>
    <t>Провязывальщик мотков</t>
  </si>
  <si>
    <t>Сушильщик отходов</t>
  </si>
  <si>
    <r>
      <rPr>
        <sz val="11"/>
        <rFont val="Times New Roman"/>
        <family val="1"/>
        <charset val="204"/>
      </rPr>
      <t>Съемщик шелка-сырца</t>
    </r>
  </si>
  <si>
    <t>Установщик ладовых пластин</t>
  </si>
  <si>
    <t>Арматурщик язычковых инструментов</t>
  </si>
  <si>
    <t>Гофрировщик меховых камер</t>
  </si>
  <si>
    <t>Заливщик голосовых планок</t>
  </si>
  <si>
    <t>Изготовитель голосовых планок</t>
  </si>
  <si>
    <t>Настройщик язычковых инструментов</t>
  </si>
  <si>
    <t>Регулировщик язычковых инструментов</t>
  </si>
  <si>
    <t>Сборщик язычковых инструментов</t>
  </si>
  <si>
    <t>Изготовитель деталей для духовых инструментов</t>
  </si>
  <si>
    <t>Настройщик духовых инструментов</t>
  </si>
  <si>
    <t>Сборщик духовых инструментов</t>
  </si>
  <si>
    <t>Сборщик ударных инструментов</t>
  </si>
  <si>
    <t>Реставратор клавишных инструментов</t>
  </si>
  <si>
    <t>Реставратор ударных инструментов</t>
  </si>
  <si>
    <t>Реставратор язычковых инструментов</t>
  </si>
  <si>
    <t>Заготовщик материалов для прессования и отделки игрушек</t>
  </si>
  <si>
    <t>Заготовщик материалов и деталей игрушек</t>
  </si>
  <si>
    <t>Комплектовщик деталей игрушек</t>
  </si>
  <si>
    <t>Красильщик материалов для игрушек</t>
  </si>
  <si>
    <t>Настройщик музыкальных игрушек</t>
  </si>
  <si>
    <t>Обжигальщик игрушек</t>
  </si>
  <si>
    <t>Окрасчик игрушек</t>
  </si>
  <si>
    <t>Отделочник деталей игрушек</t>
  </si>
  <si>
    <t>Оформитель игрушек</t>
  </si>
  <si>
    <t>T_Check</t>
  </si>
  <si>
    <t>Data_Adr</t>
  </si>
  <si>
    <t>Verificationcheck</t>
  </si>
  <si>
    <t>ID_Form</t>
  </si>
  <si>
    <t>ID_Section</t>
  </si>
  <si>
    <t>ID_Rule</t>
  </si>
  <si>
    <t>ID_Check</t>
  </si>
  <si>
    <t>Name</t>
  </si>
  <si>
    <t>P_Left</t>
  </si>
  <si>
    <t>P_Right</t>
  </si>
  <si>
    <t>Result</t>
  </si>
  <si>
    <t>ID_Element</t>
  </si>
  <si>
    <t>Sorting</t>
  </si>
  <si>
    <t>Val</t>
  </si>
  <si>
    <t>Дата проведения проверки</t>
  </si>
  <si>
    <t>Результат проведения проверки: 0-не проводилась, 1-проводилась (ошибок нет), 2-проводилась (есть ошибки)</t>
  </si>
  <si>
    <t>P_FormName</t>
  </si>
  <si>
    <t xml:space="preserve">Наименование формы:  </t>
  </si>
  <si>
    <t xml:space="preserve">   Не указано наименование отчитывающейся организации</t>
  </si>
  <si>
    <t>P_Name</t>
  </si>
  <si>
    <t xml:space="preserve">Наименование отчитыающейся организации:  </t>
  </si>
  <si>
    <t xml:space="preserve">   Не указан почтовый адрес</t>
  </si>
  <si>
    <t>P_Adress</t>
  </si>
  <si>
    <t xml:space="preserve">Почтовый адрес:  </t>
  </si>
  <si>
    <t xml:space="preserve">   Не указан код ОКУД</t>
  </si>
  <si>
    <t>P_OKUD</t>
  </si>
  <si>
    <t xml:space="preserve">Код формы по ОКУД:  </t>
  </si>
  <si>
    <t>Машинист обсадочной машины</t>
  </si>
  <si>
    <t>Насадчик обуви</t>
  </si>
  <si>
    <t>Оператор пушильного оборудования</t>
  </si>
  <si>
    <t>Оператор электростатической обработки</t>
  </si>
  <si>
    <r>
      <rPr>
        <sz val="11"/>
        <rFont val="Times New Roman"/>
        <family val="1"/>
        <charset val="204"/>
      </rPr>
      <t>Отделочник валяльно-войлочных изделий</t>
    </r>
  </si>
  <si>
    <r>
      <rPr>
        <sz val="11"/>
        <rFont val="Times New Roman"/>
        <family val="1"/>
        <charset val="204"/>
      </rPr>
      <t>Прессовщик валяльно-войлочных изделий и шкурок</t>
    </r>
  </si>
  <si>
    <t>Протравщик шкурок</t>
  </si>
  <si>
    <t>Распиловщик войлока</t>
  </si>
  <si>
    <t>Расправщик войлочных изделий</t>
  </si>
  <si>
    <t>Свойлачивальщик</t>
  </si>
  <si>
    <t>Съемщик обуви с колодок</t>
  </si>
  <si>
    <t>Формовщик головных уборов</t>
  </si>
  <si>
    <t>Батанщик</t>
  </si>
  <si>
    <t>Вырезальщик фестонов</t>
  </si>
  <si>
    <r>
      <rPr>
        <sz val="11"/>
        <rFont val="Times New Roman"/>
        <family val="1"/>
        <charset val="204"/>
      </rPr>
      <t>Вышивальщица текстильно-галантерейных изделий</t>
    </r>
  </si>
  <si>
    <t>2 - 4, 6</t>
  </si>
  <si>
    <r>
      <rPr>
        <sz val="11"/>
        <rFont val="Times New Roman"/>
        <family val="1"/>
        <charset val="204"/>
      </rPr>
      <t>Вязальщица текстильно-галантерейных изделий</t>
    </r>
  </si>
  <si>
    <t>Гофрировщик протезов кровеносных сосудов</t>
  </si>
  <si>
    <t>Делильщик кружев</t>
  </si>
  <si>
    <t>Аппаратчик теплоутилизации</t>
  </si>
  <si>
    <t>Аппаратчик установки опытного производства</t>
  </si>
  <si>
    <t>Аппаратчик фильтрации</t>
  </si>
  <si>
    <t>Сушильщик длиннотрубчатых макарон</t>
  </si>
  <si>
    <t>Тестовод</t>
  </si>
  <si>
    <t>Укладчик хлебобулочных изделий</t>
  </si>
  <si>
    <t>Формовщик теста</t>
  </si>
  <si>
    <t>Аппаратчик по обработке сырого пектина</t>
  </si>
  <si>
    <t>Аппаратчик приготовления инвертного сиропа</t>
  </si>
  <si>
    <t>Глазировщик</t>
  </si>
  <si>
    <t>Аппаратчик производства гидросульфита натрия</t>
  </si>
  <si>
    <t>Аппаратчик производства двуокиси хлора</t>
  </si>
  <si>
    <t>Аппаратчик производства желтого фосфора</t>
  </si>
  <si>
    <t>Аппаратчик производства контактной массы</t>
  </si>
  <si>
    <t>Аппаратчик производства контактной серной кислоты</t>
  </si>
  <si>
    <t>Аппаратчик производства красного фосфора</t>
  </si>
  <si>
    <t>Аппаратчик производства кремнийорганических лаков</t>
  </si>
  <si>
    <t>Аппаратчик производства криолита</t>
  </si>
  <si>
    <t>Аппаратчик производства металлического натрия</t>
  </si>
  <si>
    <t>Аппаратчик производства мышьяковистых солей</t>
  </si>
  <si>
    <t>Аппаратчик производства надперекиси калия</t>
  </si>
  <si>
    <t>Аппаратчик производства нейтрального кремнегеля</t>
  </si>
  <si>
    <t>Аппаратчик термической коагуляции белковых веществ</t>
  </si>
  <si>
    <t>Гидроциклонщик</t>
  </si>
  <si>
    <t>Изготовитель саговой крупки</t>
  </si>
  <si>
    <t>Аппаратчик варки утфеля</t>
  </si>
  <si>
    <t>Клеровщик сахара</t>
  </si>
  <si>
    <r>
      <rPr>
        <sz val="11"/>
        <rFont val="Times New Roman"/>
        <family val="1"/>
        <charset val="204"/>
      </rPr>
      <t>Наладчик-монтажник испытательного оборудования</t>
    </r>
  </si>
  <si>
    <t>Контролер изделий, полуфабрикатов и материалов</t>
  </si>
  <si>
    <t>Мездрильщик</t>
  </si>
  <si>
    <t>2, 4 - 6</t>
  </si>
  <si>
    <t>Набивщик изделий</t>
  </si>
  <si>
    <t>Настильщик материалов</t>
  </si>
  <si>
    <r>
      <rPr>
        <sz val="11"/>
        <rFont val="Times New Roman"/>
        <family val="1"/>
        <charset val="204"/>
      </rPr>
      <t>Обработчик кожевенно-мехового сырья</t>
    </r>
  </si>
  <si>
    <t>Обрядчик сырья</t>
  </si>
  <si>
    <t>Оператор конвейерной линии</t>
  </si>
  <si>
    <t>Приемщик материалов, полуфабрикатов и готовых изделий</t>
  </si>
  <si>
    <t>Разметчик деталей и материалов</t>
  </si>
  <si>
    <t>Распиловщик меха и войлока</t>
  </si>
  <si>
    <t>Растяжчик кож и овчин на рамы</t>
  </si>
  <si>
    <t>Сборщик деталей и изделий</t>
  </si>
  <si>
    <t>Сварщик на установках ТВЧ</t>
  </si>
  <si>
    <t>Сортировщик изделий, полуфабрикатов и материалов</t>
  </si>
  <si>
    <r>
      <rPr>
        <sz val="11"/>
        <rFont val="Times New Roman"/>
        <family val="1"/>
        <charset val="204"/>
      </rPr>
      <t>Сортировщик кожевенно-мехового сырья</t>
    </r>
  </si>
  <si>
    <t>Составитель аппретур, эмульсий и лаков</t>
  </si>
  <si>
    <t>Составитель химических растворов</t>
  </si>
  <si>
    <r>
      <rPr>
        <sz val="11"/>
        <rFont val="Times New Roman"/>
        <family val="1"/>
        <charset val="204"/>
      </rPr>
      <t>Строгаль кожевенно-мехового сырья и полуфабрикатов</t>
    </r>
  </si>
  <si>
    <t>Сушильщик сырья, полуфабрикатов и изделий</t>
  </si>
  <si>
    <t>1 - 3, 5</t>
  </si>
  <si>
    <t>Тянульщик кож</t>
  </si>
  <si>
    <t>Увлажнитель кожаных, меховых деталей и изделий</t>
  </si>
  <si>
    <t>Формовщик деталей и изделий</t>
  </si>
  <si>
    <r>
      <rPr>
        <sz val="11"/>
        <rFont val="Times New Roman"/>
        <family val="1"/>
        <charset val="204"/>
      </rPr>
      <t>Шлифовщик-полировщик по прецизионной обработке полупроводниковых материалов</t>
    </r>
  </si>
  <si>
    <t>Заварщик полупроводниковых приборов</t>
  </si>
  <si>
    <t>Координатографист прецизионной фотолитографии</t>
  </si>
  <si>
    <r>
      <rPr>
        <sz val="11"/>
        <rFont val="Times New Roman"/>
        <family val="1"/>
        <charset val="204"/>
      </rPr>
      <t>Оператор вакуумно-напылительных процессов</t>
    </r>
  </si>
  <si>
    <t>Оператор диффузионных процессов</t>
  </si>
  <si>
    <t>Оператор микросварки</t>
  </si>
  <si>
    <t>Оператор плазмохимических процессов</t>
  </si>
  <si>
    <t>Аппаратчик производства бертолетовой соли</t>
  </si>
  <si>
    <t>Аппаратчик производства борной кислоты</t>
  </si>
  <si>
    <t>1.1. Сведения о наличии лицензии на осуществление образовательной деятельности, свидетельства о государственной аккредитации образовательной деятельности и органов управления</t>
  </si>
  <si>
    <t>Наименование показателей</t>
  </si>
  <si>
    <t>№
строки</t>
  </si>
  <si>
    <t>Код: да – 1, нет – 0</t>
  </si>
  <si>
    <t>Лицензия на осуществление образовательной деятельности</t>
  </si>
  <si>
    <t xml:space="preserve">   в том числе:
      общее собрание </t>
  </si>
  <si>
    <t xml:space="preserve">      педагогический совет</t>
  </si>
  <si>
    <t>Аппаратчик приготовления зубоврачебных материалов</t>
  </si>
  <si>
    <t>Аппаратчик приготовления медицинских масс и мазей</t>
  </si>
  <si>
    <t>Аппаратчик приготовления стерильных растворов</t>
  </si>
  <si>
    <t>Аппаратчик производства бактерийных препаратов</t>
  </si>
  <si>
    <t>Аппаратчик производства гематогена и медицинской желчи</t>
  </si>
  <si>
    <t>Аппаратчик производства ферментов и плазмозаменяющих препаратов</t>
  </si>
  <si>
    <t>Аппаратчик солеобразования</t>
  </si>
  <si>
    <t>Аппаратчик средоварения</t>
  </si>
  <si>
    <t>Аппаратчик стерилизации</t>
  </si>
  <si>
    <t>Аппаратчик ферментации препаратов биосинтеза</t>
  </si>
  <si>
    <t>Аппаратчик фотохимического синтеза</t>
  </si>
  <si>
    <t>Аппаратчик химической очистки препаратов биосинтеза</t>
  </si>
  <si>
    <t>Аппаратчик циклизации</t>
  </si>
  <si>
    <t>Виварщик</t>
  </si>
  <si>
    <t>Гранулировщик</t>
  </si>
  <si>
    <t>Дозировщик медицинских препаратов</t>
  </si>
  <si>
    <t>Закатчик медицинской продукции</t>
  </si>
  <si>
    <t>Закладчик хирургического шовного материала</t>
  </si>
  <si>
    <t>Запайщик ампул</t>
  </si>
  <si>
    <t>Машинист грейдерэлеватора</t>
  </si>
  <si>
    <r>
      <rPr>
        <sz val="11"/>
        <rFont val="Times New Roman"/>
        <family val="1"/>
        <charset val="204"/>
      </rPr>
      <t>Машинист дизель-молота бескопрового</t>
    </r>
  </si>
  <si>
    <t>Машинист дренажной машины</t>
  </si>
  <si>
    <r>
      <rPr>
        <sz val="11"/>
        <rFont val="Times New Roman"/>
        <family val="1"/>
        <charset val="204"/>
      </rPr>
      <t>Машинист землеройно-фрезерной самоходной машины</t>
    </r>
  </si>
  <si>
    <t>Машинист землесосного плавучего несамоходного снаряда</t>
  </si>
  <si>
    <t>Машинист катка самоходного и полуприцепного на пневматических шинах</t>
  </si>
  <si>
    <t>Машинист катка самоходного с гладкими вальцами</t>
  </si>
  <si>
    <t>Машинист компрессора для подачи воздуха водолазам</t>
  </si>
  <si>
    <t>Машинист компрессора передвижного</t>
  </si>
  <si>
    <r>
      <rPr>
        <sz val="11"/>
        <rFont val="Times New Roman"/>
        <family val="1"/>
        <charset val="204"/>
      </rPr>
      <t>Машинист контактно-сварочной установки передвижной для сварки магистральных газонефтепродуктопроводов</t>
    </r>
  </si>
  <si>
    <t>Машинист копра</t>
  </si>
  <si>
    <t>Машинист крана автомобильного</t>
  </si>
  <si>
    <t>Раздел 2.1.1.2 строка 05 графа 03 = Раздел 2.1.1.2 строка 05 сумма граф 04 + 05 + 06 + 07 + 08 + 09 + 10 + 11 + 12 + 13 + 14 + 15 + 16</t>
  </si>
  <si>
    <t>Раздел 2.1.1.2 строка 06 графа 03 = Раздел 2.1.1.2 строка 06 сумма граф 04 + 05 + 06 + 07 + 08 + 09 + 10 + 11 + 12 + 13 + 14 + 15 + 16</t>
  </si>
  <si>
    <t>Раздел 2.1.1.2 строка 07 графа 03 = Раздел 2.1.1.2 строка 07 сумма граф 04 + 05 + 06 + 07 + 08 + 09 + 10 + 11 + 12 + 13 + 14 + 15 + 16</t>
  </si>
  <si>
    <t>Раздел 2.1.1.2 строка 08 графа 03 = Раздел 2.1.1.2 строка 08 сумма граф 04 + 05 + 06 + 07 + 08 + 09 + 10 + 11 + 12 + 13 + 14 + 15 + 16</t>
  </si>
  <si>
    <t>Оператор по подземному ремонту скважин</t>
  </si>
  <si>
    <t>Оператор по сбору газа</t>
  </si>
  <si>
    <t>Оператор по химической обработке скважин</t>
  </si>
  <si>
    <t>Оператор пульта управления в добыче нефти и газа</t>
  </si>
  <si>
    <t>Помощник бурильщика капитального ремонта скважин</t>
  </si>
  <si>
    <t>Помощник бурильщика плавучего бурильного агрегата в море</t>
  </si>
  <si>
    <t>Слесарь по монтажу и ремонту оснований морских буровых и эстакад</t>
  </si>
  <si>
    <t>Аппаратчик установки нейтрального газа</t>
  </si>
  <si>
    <t>Оборонно-спортивный</t>
  </si>
  <si>
    <t>Другие</t>
  </si>
  <si>
    <t>Код 
профессии (при наличии)</t>
  </si>
  <si>
    <t>В том числе из числа обучающихся (обучавшихся):</t>
  </si>
  <si>
    <t>за счет бюджетных ассигнований</t>
  </si>
  <si>
    <t>по договорам об оказании платных образовательных услуг за счет средств</t>
  </si>
  <si>
    <t>девушки</t>
  </si>
  <si>
    <t>прошли ускоренное обучение по индивидуальным учебным планам</t>
  </si>
  <si>
    <t>лица с ограниченными возможностями здоровья</t>
  </si>
  <si>
    <t>федерального бюджета</t>
  </si>
  <si>
    <t>бюджета субъекта Российской Федерации</t>
  </si>
  <si>
    <t>местного бюджета</t>
  </si>
  <si>
    <t>лиц, зачисляе-
мых на обуче-
ние (родителей (законных пре-
дставителей) несовершенно-
летних обучающихся)</t>
  </si>
  <si>
    <t>иных физических лиц</t>
  </si>
  <si>
    <t>юридических лиц</t>
  </si>
  <si>
    <t>Программы профессиональной подготовки по профессиям рабочих, должностям служащих – всего</t>
  </si>
  <si>
    <t>Аккумуляторщик</t>
  </si>
  <si>
    <t>1 - 5</t>
  </si>
  <si>
    <t>Аппаратчик воздухоразделения</t>
  </si>
  <si>
    <t>2 - 6</t>
  </si>
  <si>
    <t>Аппаратчик очистки сточных вод</t>
  </si>
  <si>
    <t>2 - 4</t>
  </si>
  <si>
    <t>Аппаратчик химводоочистки</t>
  </si>
  <si>
    <t>1 - 4</t>
  </si>
  <si>
    <t>Аэрографист</t>
  </si>
  <si>
    <t>2 - 3</t>
  </si>
  <si>
    <t>Бортоператор по проверке магистральных трубопроводов</t>
  </si>
  <si>
    <t>3 - 4</t>
  </si>
  <si>
    <t>Бункеровщик</t>
  </si>
  <si>
    <t>Варщик смолки</t>
  </si>
  <si>
    <t>Весовщик</t>
  </si>
  <si>
    <t>Водитель вездехода</t>
  </si>
  <si>
    <t>5 - 6</t>
  </si>
  <si>
    <t>Водитель погрузчика</t>
  </si>
  <si>
    <t>2 - 7</t>
  </si>
  <si>
    <r>
      <rPr>
        <sz val="11"/>
        <rFont val="Times New Roman"/>
        <family val="1"/>
        <charset val="204"/>
      </rPr>
      <t>Водитель электро- и автотележки</t>
    </r>
  </si>
  <si>
    <t>Водолаз</t>
  </si>
  <si>
    <t>4 - 8</t>
  </si>
  <si>
    <t>Возчик</t>
  </si>
  <si>
    <t>Газовщик</t>
  </si>
  <si>
    <t>2 - 5</t>
  </si>
  <si>
    <t>Приготовитель электролита и флюса</t>
  </si>
  <si>
    <r>
      <rPr>
        <sz val="11"/>
        <rFont val="Times New Roman"/>
        <family val="1"/>
        <charset val="204"/>
      </rPr>
      <t>Сгонщик-смывщик краски и лаков</t>
    </r>
  </si>
  <si>
    <t>Травильщик</t>
  </si>
  <si>
    <t>Фосфатировщик</t>
  </si>
  <si>
    <t>Чернильщик</t>
  </si>
  <si>
    <t>Электрополировщик</t>
  </si>
  <si>
    <t>Заправщик эмалевых шликеров</t>
  </si>
  <si>
    <r>
      <rPr>
        <sz val="11"/>
        <rFont val="Times New Roman"/>
        <family val="1"/>
        <charset val="204"/>
      </rPr>
      <t>Слесарь-механик по ремонту авиационных приборов</t>
    </r>
  </si>
  <si>
    <r>
      <rPr>
        <sz val="11"/>
        <rFont val="Times New Roman"/>
        <family val="1"/>
        <charset val="204"/>
      </rPr>
      <t>Слесарь-монтажник приборного оборудования</t>
    </r>
  </si>
  <si>
    <t>Слесарь по аэрогидродинамическим испытаниям</t>
  </si>
  <si>
    <t>Слесарь по изготовлению и доводке деталей летательных аппаратов</t>
  </si>
  <si>
    <t>Слесарь по изготовлению и ремонту трубопроводов</t>
  </si>
  <si>
    <t>Слесарь по ремонту авиадвигателей</t>
  </si>
  <si>
    <t>Слесарь по ремонту агрегатов</t>
  </si>
  <si>
    <t>Слесарь по ремонту летательных аппаратов</t>
  </si>
  <si>
    <r>
      <rPr>
        <sz val="11"/>
        <rFont val="Times New Roman"/>
        <family val="1"/>
        <charset val="204"/>
      </rPr>
      <t>Слесарь-сборщик авиационных приборов</t>
    </r>
  </si>
  <si>
    <r>
      <rPr>
        <sz val="11"/>
        <rFont val="Times New Roman"/>
        <family val="1"/>
        <charset val="204"/>
      </rPr>
      <t>Слесарь-сборщик двигателей и агрегатов</t>
    </r>
  </si>
  <si>
    <r>
      <rPr>
        <sz val="11"/>
        <rFont val="Times New Roman"/>
        <family val="1"/>
        <charset val="204"/>
      </rPr>
      <t>Слесарь-сборщик летательных аппаратов</t>
    </r>
  </si>
  <si>
    <t>Фотоплазокопировщик</t>
  </si>
  <si>
    <t>Электромеханик по испытанию и ремонту электрооборудования</t>
  </si>
  <si>
    <t>Арматурщик железобетонных судов</t>
  </si>
  <si>
    <t>Гибщик судовой</t>
  </si>
  <si>
    <t>Изолировщик судовой</t>
  </si>
  <si>
    <t>Контролер судокорпусных, судомонтажных и трубопроводных работ</t>
  </si>
  <si>
    <t>Лаборант электромеханических испытаний и измерений</t>
  </si>
  <si>
    <t>Лебедчик</t>
  </si>
  <si>
    <t>Лифтер</t>
  </si>
  <si>
    <t>Маляр</t>
  </si>
  <si>
    <t>Маркировщик</t>
  </si>
  <si>
    <r>
      <rPr>
        <sz val="11"/>
        <rFont val="Times New Roman"/>
        <family val="1"/>
        <charset val="204"/>
      </rPr>
      <t>Матрос-спасатель</t>
    </r>
  </si>
  <si>
    <t>Машинист автомобилеразгрузчика</t>
  </si>
  <si>
    <t>Машинист вагоноопрокидывателя</t>
  </si>
  <si>
    <t>Машинист вентиляционной и аспирационной установок</t>
  </si>
  <si>
    <t xml:space="preserve">Программы начального общего образования
с нормативным сроком освоения 4 года
</t>
  </si>
  <si>
    <t>Численность обучающихся, окончивших данный класс – всего</t>
  </si>
  <si>
    <t>Кроме того, численность экстернов, окончивших данный класс (сумма стр. 03–05)</t>
  </si>
  <si>
    <t>Численность обучающихся, окончивших данный класс – всего (сумма стр. 02–05)</t>
  </si>
  <si>
    <t xml:space="preserve">   в том числе по программам с нормативным сроком освоения:
      9 лет</t>
  </si>
  <si>
    <t xml:space="preserve">      10 лет</t>
  </si>
  <si>
    <t>Раздел 2.1.3.3 строка 18 графа 17 &gt;= Раздел 2.1.3.3 строка 19 графа 17</t>
  </si>
  <si>
    <t>Раздел 2.1.3.3 строка 13 графа 03 &gt;= Раздел 2.1.3.3 строка 14 графа 03</t>
  </si>
  <si>
    <t>Раздел 2.1.3.3 строка 13 графа 04 &gt;= Раздел 2.1.3.3 строка 14 графа 04</t>
  </si>
  <si>
    <t>Раздел 2.1.3.3 строка 13 графа 05 &gt;= Раздел 2.1.3.3 строка 14 графа 05</t>
  </si>
  <si>
    <t>Раздел 2.1.3.3 строка 13 графа 06 &gt;= Раздел 2.1.3.3 строка 14 графа 06</t>
  </si>
  <si>
    <t>Раздел 2.1.3.3 строка 13 графа 07 &gt;= Раздел 2.1.3.3 строка 14 графа 07</t>
  </si>
  <si>
    <r>
      <rPr>
        <sz val="11"/>
        <rFont val="Times New Roman"/>
        <family val="1"/>
        <charset val="204"/>
      </rPr>
      <t>Сборщик-достройщик судовой</t>
    </r>
  </si>
  <si>
    <t>Сборщик железобетонных судов</t>
  </si>
  <si>
    <t>Сборщик корпусов металлических судов</t>
  </si>
  <si>
    <t>Сборщик пластмассовых судов</t>
  </si>
  <si>
    <t>Сигнальщик боновый</t>
  </si>
  <si>
    <r>
      <rPr>
        <sz val="11"/>
        <rFont val="Times New Roman"/>
        <family val="1"/>
        <charset val="204"/>
      </rPr>
      <t>Слесарь-механик по испытанию установок и аппаратуры</t>
    </r>
  </si>
  <si>
    <r>
      <rPr>
        <sz val="11"/>
        <rFont val="Times New Roman"/>
        <family val="1"/>
        <charset val="204"/>
      </rPr>
      <t>Слесарь-механик электромеханических приборов и систем</t>
    </r>
  </si>
  <si>
    <r>
      <rPr>
        <sz val="11"/>
        <rFont val="Times New Roman"/>
        <family val="1"/>
        <charset val="204"/>
      </rPr>
      <t>Слесарь-монтажник судовой</t>
    </r>
  </si>
  <si>
    <r>
      <rPr>
        <sz val="11"/>
        <rFont val="Times New Roman"/>
        <family val="1"/>
        <charset val="204"/>
      </rPr>
      <t>Слесарь-судоремонтник</t>
    </r>
  </si>
  <si>
    <t>Столяр судовой</t>
  </si>
  <si>
    <r>
      <rPr>
        <sz val="11"/>
        <rFont val="Times New Roman"/>
        <family val="1"/>
        <charset val="204"/>
      </rPr>
      <t>Судокорпусник-ремонтник</t>
    </r>
  </si>
  <si>
    <t>Такелажник судовой</t>
  </si>
  <si>
    <t>Численность обучающихся (гр. 3–18) и экстернов (гр. 19–24), допущенных к государственной итоговой аттестации (ГИА) по образовательным программам основного общего образования (сумма стр. 02, 04, 05)</t>
  </si>
  <si>
    <r>
      <t xml:space="preserve">2.12.1.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</si>
  <si>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2.12.3.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</si>
  <si>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2.12.2.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</si>
  <si>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t>Оператор поста управления стана горячего проката труб</t>
  </si>
  <si>
    <t>Паяльщик труб</t>
  </si>
  <si>
    <t>Подручный вальцовщика стана горячего проката труб</t>
  </si>
  <si>
    <t>Подручный вальцовщика стана холодного проката труб</t>
  </si>
  <si>
    <t>Прессовщик горячих труб</t>
  </si>
  <si>
    <t>Прессовщик на испытании труб и баллонов</t>
  </si>
  <si>
    <t>Разбортовщик винипластовых и полиэтиленовых труб</t>
  </si>
  <si>
    <t>Резчик труб и заготовок</t>
  </si>
  <si>
    <t>Сборщик баллонов</t>
  </si>
  <si>
    <t>Сварщик печной сварки труб</t>
  </si>
  <si>
    <r>
      <rPr>
        <sz val="11"/>
        <rFont val="Times New Roman"/>
        <family val="1"/>
        <charset val="204"/>
      </rPr>
      <t>Труболитейщик-формовщик</t>
    </r>
  </si>
  <si>
    <t>Электросварщик листов и лент</t>
  </si>
  <si>
    <t>Электросварщик труб на стане</t>
  </si>
  <si>
    <t>Аппаратчик вакуумтермической печи</t>
  </si>
  <si>
    <t>Аппаратчик отжига хрома</t>
  </si>
  <si>
    <t>Аппаратчик по производству ванадия</t>
  </si>
  <si>
    <t>Горновой ферросплавных печей</t>
  </si>
  <si>
    <t>Плавильщик ферросплавов</t>
  </si>
  <si>
    <t>Разбивщик ферросплавов</t>
  </si>
  <si>
    <t>Чистильщик ферросплавов</t>
  </si>
  <si>
    <t>Аппаратчик обесфеноливания и обеспиридинивания масел</t>
  </si>
  <si>
    <t>Аппаратчик по загрузке пека</t>
  </si>
  <si>
    <t>Аппаратчик получения высокотемпературного пека</t>
  </si>
  <si>
    <t>3, 5, 6</t>
  </si>
  <si>
    <t>Аппаратчик получения кумароновой смолы</t>
  </si>
  <si>
    <t>Аппаратчик получения сульфата аммония</t>
  </si>
  <si>
    <t>Аппаратчик получения сырого бензола</t>
  </si>
  <si>
    <t>Аппаратчик получения чистого антрацена</t>
  </si>
  <si>
    <t>3, 5</t>
  </si>
  <si>
    <t>Аппаратчик приготовления каменноугольного лака</t>
  </si>
  <si>
    <t>Аппаратчик приготовления препарированной смолы</t>
  </si>
  <si>
    <t>Аппаратчик производства дициклопентадиена</t>
  </si>
  <si>
    <t>Аппаратчик производства индола</t>
  </si>
  <si>
    <t>Аппаратчик производства креолина и лизола</t>
  </si>
  <si>
    <t>Раздел 2.1.3.2 строка 10 графа 14 &gt;= Раздел 2.1.3.2 строка 16 графа 14</t>
  </si>
  <si>
    <t>Раздел 2.1.3.2 строка 10 графа 15 &gt;= Раздел 2.1.3.2 строка 16 графа 15</t>
  </si>
  <si>
    <t>Раздел 2.1.3.2 строка 10 графа 16 &gt;= Раздел 2.1.3.2 строка 16 графа 16</t>
  </si>
  <si>
    <t>Машинист битумоплавильной передвижной установки</t>
  </si>
  <si>
    <t>Машинист бульдозера</t>
  </si>
  <si>
    <r>
      <rPr>
        <sz val="11"/>
        <rFont val="Times New Roman"/>
        <family val="1"/>
        <charset val="204"/>
      </rPr>
      <t>Машинист бурильно-крановой самоходной машины</t>
    </r>
  </si>
  <si>
    <t>5 - 7</t>
  </si>
  <si>
    <t>Машинист вакуумной установки</t>
  </si>
  <si>
    <t>Машинист вибровдавливающего погружателя свай самоходного</t>
  </si>
  <si>
    <t>Машинист вибропогружателя бескопрового</t>
  </si>
  <si>
    <r>
      <rPr>
        <sz val="11"/>
        <rFont val="Times New Roman"/>
        <family val="1"/>
        <charset val="204"/>
      </rPr>
      <t>Машинист гидромониторно-эжекторного плавучего несамоходного снаряда</t>
    </r>
  </si>
  <si>
    <t>Машинист гидросеялки самоходной</t>
  </si>
  <si>
    <t>Машинист грейдера прицепного</t>
  </si>
  <si>
    <t>Прессовщик изделий электронной техники</t>
  </si>
  <si>
    <t>Промывщик деталей и узлов</t>
  </si>
  <si>
    <t>Резчик в производстве изделий электронной техники</t>
  </si>
  <si>
    <t>Рентгенгониометрист</t>
  </si>
  <si>
    <t>Рентгеномеханик</t>
  </si>
  <si>
    <t>Ретушер прецизионной фотолитографии</t>
  </si>
  <si>
    <t>Сортировщик изделий, сырья и материалов</t>
  </si>
  <si>
    <t>Сушильщик деталей и приборов</t>
  </si>
  <si>
    <t>Приказ Росстата:
Об утверждении формы
от  17.08.2016 № 429
О внесении изменений
(при наличии)
от  __________ № ___
от  __________ № ___</t>
  </si>
  <si>
    <t>Годовая</t>
  </si>
  <si>
    <t xml:space="preserve">     - Министерству образования и науки Российской Федерации</t>
  </si>
  <si>
    <t>15 октября</t>
  </si>
  <si>
    <t>Аппаратчик производства малотоннажных продуктов</t>
  </si>
  <si>
    <t>Аппаратчик производства пиридиновых оснований</t>
  </si>
  <si>
    <t>СВЕДЕНИЯ ОБ ОРГАНИЗАЦИИ, ОСУЩЕСТВЛЯЮЩЕЙ ПОДГОТОВКУ ПО ОБРАЗОВАТЕЛЬНЫМ ПРОГРАММАМ
НАЧАЛЬНОГО ОБЩЕГО, ОСНОВНОГО ОБЩЕГО, СРЕДНЕГО ОБЩЕГО ОБРАЗОВАНИЯ</t>
  </si>
  <si>
    <t>после отчетного периода</t>
  </si>
  <si>
    <t>года</t>
  </si>
  <si>
    <t>по состоянию на  20  сентября</t>
  </si>
  <si>
    <t>Раздел 2.1.2.2 строка 01 графа 03 = Раздел 2.1.2.2 строка 01 сумма граф с 04 по 47</t>
  </si>
  <si>
    <t>Раздел 2.1.2.2 строка 02 графа 03 = Раздел 2.1.2.2 строка 02 сумма граф с 04 по 47</t>
  </si>
  <si>
    <t>Обработчик справочного и информационного материала</t>
  </si>
  <si>
    <t>Раздел 2.1.1.2 строка 10 графа 15 = Раздел 2.1.1.2 сумма строк 02 + 04 + 06 + 08 графа 15</t>
  </si>
  <si>
    <t>Раздел 2.1.1.2 строка 10 графа 16 = Раздел 2.1.1.2 сумма строк 02 + 04 + 06 + 08 графа 16</t>
  </si>
  <si>
    <t>Раздел 2.1.1.2 строка 10 графа 03 = Раздел 2.1.1.2 сумма строк 11 + 12 + 13 графа 03</t>
  </si>
  <si>
    <t>Раздел 2.1.1.2 строка 10 графа 04 = Раздел 2.1.1.2 сумма строк 11 + 12 + 13 графа 04</t>
  </si>
  <si>
    <t>Раздел 2.1.1.2 строка 10 графа 05 = Раздел 2.1.1.2 сумма строк 11 + 12 + 13 графа 05</t>
  </si>
  <si>
    <t>Раздел 2.1.1.2 строка 10 графа 06 = Раздел 2.1.1.2 сумма строк 11 + 12 + 13 графа 06</t>
  </si>
  <si>
    <t>Раздел 2.1.1.2 строка 10 графа 07 = Раздел 2.1.1.2 сумма строк 11 + 12 + 13 графа 07</t>
  </si>
  <si>
    <t>Кондуктор грузовых поездов</t>
  </si>
  <si>
    <t>Контролер автоматических пропускных пунктов метрополитена</t>
  </si>
  <si>
    <t>Кочегар паровозов в депо</t>
  </si>
  <si>
    <t>Машинист автомотрисы</t>
  </si>
  <si>
    <t>Машинист железнодорожного водоснабжения</t>
  </si>
  <si>
    <r>
      <rPr>
        <sz val="11"/>
        <rFont val="Times New Roman"/>
        <family val="1"/>
        <charset val="204"/>
      </rPr>
      <t>Машинист железнодорожно-строительных машин</t>
    </r>
  </si>
  <si>
    <t>Машинист зумпфового агрегата</t>
  </si>
  <si>
    <r>
      <rPr>
        <sz val="11"/>
        <rFont val="Times New Roman"/>
        <family val="1"/>
        <charset val="204"/>
      </rPr>
      <t>Оператор электронно-вычислительных и вычислительных машин</t>
    </r>
  </si>
  <si>
    <t>Осмотрщик гидротехнических сооружений</t>
  </si>
  <si>
    <t>Охотник промысловый</t>
  </si>
  <si>
    <t>4 - 5</t>
  </si>
  <si>
    <t>Парафинировщик</t>
  </si>
  <si>
    <t>Переплетчик документов</t>
  </si>
  <si>
    <t>Переработчик радиоактивных отходов</t>
  </si>
  <si>
    <t>Пирометрист</t>
  </si>
  <si>
    <t>Подсобный рабочий</t>
  </si>
  <si>
    <t>Пожарный</t>
  </si>
  <si>
    <t>Полотер</t>
  </si>
  <si>
    <t>Приемосдатчик груза и багажа</t>
  </si>
  <si>
    <t>Приемщик баллонов</t>
  </si>
  <si>
    <t>Приемщик золота стоматологических учреждений (подразделений)</t>
  </si>
  <si>
    <t>Приемщик сельскохозяйственных продуктов и сырья</t>
  </si>
  <si>
    <t>Пробоотборщик</t>
  </si>
  <si>
    <t>Проводник (вожатый) служебных собак</t>
  </si>
  <si>
    <t>Пропитчик по огнезащитной пропитке</t>
  </si>
  <si>
    <t>Рабочий плодоовощного хранилища</t>
  </si>
  <si>
    <t>Рабочий по благоустройству населенных пунктов</t>
  </si>
  <si>
    <t>Рабочий по комплексному обслуживанию и ремонту зданий</t>
  </si>
  <si>
    <t>Рабочий по уходу за животными</t>
  </si>
  <si>
    <t>Рабочий производственных бань</t>
  </si>
  <si>
    <t>Радиомеханик по обслуживанию и ремонту радиотелевизионной аппаратуры</t>
  </si>
  <si>
    <t>Радиомонтер приемных телевизионных антенн</t>
  </si>
  <si>
    <t>Распределитель работ</t>
  </si>
  <si>
    <t>Регенераторщик отработанного масла</t>
  </si>
  <si>
    <t>Ремонтировщик плоскостных спортивных сооружений</t>
  </si>
  <si>
    <t>Ремонтировщик респираторов и противогазов</t>
  </si>
  <si>
    <t>Сатураторщик</t>
  </si>
  <si>
    <t>Светокопировщик</t>
  </si>
  <si>
    <r>
      <rPr>
        <sz val="11"/>
        <rFont val="Times New Roman"/>
        <family val="1"/>
        <charset val="204"/>
      </rPr>
      <t>Сливщик-разливщик</t>
    </r>
  </si>
  <si>
    <t>Смазчик</t>
  </si>
  <si>
    <t>Собаковод</t>
  </si>
  <si>
    <t>Составитель описи объектов населенных пунктов</t>
  </si>
  <si>
    <t>Стеклографист (ротаторщик)</t>
  </si>
  <si>
    <t>Стеклопротирщик</t>
  </si>
  <si>
    <t>Сторож (вахтер)</t>
  </si>
  <si>
    <t>Стрелок</t>
  </si>
  <si>
    <t>Стропальщик</t>
  </si>
  <si>
    <t>Такелажник</t>
  </si>
  <si>
    <t>Тракторист</t>
  </si>
  <si>
    <t>Транспортерщик</t>
  </si>
  <si>
    <t>Транспортировщик</t>
  </si>
  <si>
    <t>Уборщик производственных помещений</t>
  </si>
  <si>
    <t>Уборщик служебных помещений</t>
  </si>
  <si>
    <r>
      <rPr>
        <sz val="11"/>
        <rFont val="Times New Roman"/>
        <family val="1"/>
        <charset val="204"/>
      </rPr>
      <t>Укладчик-упаковщик</t>
    </r>
  </si>
  <si>
    <t>Форсунщик</t>
  </si>
  <si>
    <t>Чистильщик</t>
  </si>
  <si>
    <t>Чистильщик обуви</t>
  </si>
  <si>
    <t>Штемпелевщик этикеток</t>
  </si>
  <si>
    <t>Электромеханик по лифтам</t>
  </si>
  <si>
    <t>1 - 8</t>
  </si>
  <si>
    <t>Электромонтер диспетчерского оборудования и телеавтоматики</t>
  </si>
  <si>
    <t>Машинист чаесушильных машин</t>
  </si>
  <si>
    <t xml:space="preserve">      имеет отдельные классы с углубленным изучением отдельных предметов
      (заполняют организации, указавшие в строке 24 код «0»)</t>
  </si>
  <si>
    <t xml:space="preserve">      гимназия</t>
  </si>
  <si>
    <t xml:space="preserve">      имеет гимназические классы (заполняют организации, указавшие в строке 26 код «0»)</t>
  </si>
  <si>
    <t xml:space="preserve">      имеет лицейские классы (заполняют организации, указавшие в строке 28 код «0»)</t>
  </si>
  <si>
    <t xml:space="preserve">      лицей</t>
  </si>
  <si>
    <t>Аппаратчик приготовления латексной смеси</t>
  </si>
  <si>
    <t>Аппаратчик приготовления резиновых клеев и покрытий</t>
  </si>
  <si>
    <t>Вальцовщик резиновых смесей</t>
  </si>
  <si>
    <t>Вулканизаторщик</t>
  </si>
  <si>
    <t>Вырубщик заготовок и изделий</t>
  </si>
  <si>
    <t>Дублировщик</t>
  </si>
  <si>
    <t>Закройщик резиновых изделий и деталей</t>
  </si>
  <si>
    <t>Испытатель резиновых изделий</t>
  </si>
  <si>
    <t>Каландровщик резиновых смесей</t>
  </si>
  <si>
    <t>Клейщик резиновых, полимерных деталей и изделий</t>
  </si>
  <si>
    <t>Машинист каландра</t>
  </si>
  <si>
    <t>Машинист пропиточного агрегата</t>
  </si>
  <si>
    <t>Машинист резиносмесителя</t>
  </si>
  <si>
    <t>Машинист стрейнера</t>
  </si>
  <si>
    <t>Намазчик деталей</t>
  </si>
  <si>
    <t>Обрезчик резиновых изделий</t>
  </si>
  <si>
    <t>Окрасчик резиновых изделий</t>
  </si>
  <si>
    <t>Перекатчик ткани и прокладки</t>
  </si>
  <si>
    <t>Подготовщик камер и рукавов</t>
  </si>
  <si>
    <t>Поддувщик изделий</t>
  </si>
  <si>
    <r>
      <rPr>
        <sz val="11"/>
        <rFont val="Times New Roman"/>
        <family val="1"/>
        <charset val="204"/>
      </rPr>
      <t>Прессовщик-вулканизаторщик</t>
    </r>
  </si>
  <si>
    <t>Резчик эластомеров и резины</t>
  </si>
  <si>
    <t>Ремонтировщик резиновых изделий</t>
  </si>
  <si>
    <t>Сборщик резиновых технических изделий</t>
  </si>
  <si>
    <t>Составитель навесок ингредиентов</t>
  </si>
  <si>
    <t>Стыковщик полос</t>
  </si>
  <si>
    <t>Термопластикаторщик</t>
  </si>
  <si>
    <t>Холодильщик резиновых смесей</t>
  </si>
  <si>
    <t>Шероховщик</t>
  </si>
  <si>
    <t>Аппаратчик изготовления резиновых нитей</t>
  </si>
  <si>
    <t>Гофрировщик трубок</t>
  </si>
  <si>
    <t>Гуммировщик металлоизделий</t>
  </si>
  <si>
    <t>Заготовщик бинта</t>
  </si>
  <si>
    <t>Экстрагировщик пектина</t>
  </si>
  <si>
    <t>Аппаратчик гидролиза крахмального молока</t>
  </si>
  <si>
    <t>Аппаратчик крахмального агрегата</t>
  </si>
  <si>
    <t>Аппаратчик обезжиривания сиропов</t>
  </si>
  <si>
    <t>Аппаратчик осаждения глютена</t>
  </si>
  <si>
    <t>Аппаратчик получения декстрина</t>
  </si>
  <si>
    <t>Аппаратчик получения кукурузного масла</t>
  </si>
  <si>
    <t>Аппаратчик получения сиропов</t>
  </si>
  <si>
    <t>Аппаратчик получения сухих кормов</t>
  </si>
  <si>
    <t>Аппаратчик получения сухого крахмала</t>
  </si>
  <si>
    <t>Аппаратчик получения сырого крахмала</t>
  </si>
  <si>
    <t>Аппаратчик приготовления окисленного крахмала</t>
  </si>
  <si>
    <t xml:space="preserve">               в том числе:
                  учителя, осуществляющие деятельность по реализации
                  программ начального общего образования</t>
  </si>
  <si>
    <t xml:space="preserve">                  языка народов России и литературы</t>
  </si>
  <si>
    <t xml:space="preserve">                  информатики и ИКТ</t>
  </si>
  <si>
    <t xml:space="preserve">                  трудового обучения (технологии)</t>
  </si>
  <si>
    <t xml:space="preserve">               прочих предметов</t>
  </si>
  <si>
    <t xml:space="preserve">               учителя-логопеды</t>
  </si>
  <si>
    <t xml:space="preserve">               учителя-дефектологи</t>
  </si>
  <si>
    <t>Раздел 2.1.2.1 строка 23 графа 03 = Раздел 2.1.2.1 сумма строк 01 + 03 + 05 + 08 + 11 + 13 + 15 + 17 + 19 + 21 графа  03</t>
  </si>
  <si>
    <t>Раздел 1.3 строка 11 графа 03 &gt;= Раздел 1.3 строка 11 графа 08</t>
  </si>
  <si>
    <t>Раздел 1.3 строка 12 графа 03 &gt;= Раздел 1.3 строка 12 графа 08</t>
  </si>
  <si>
    <t>Раздел 1.3 строка 13 графа 03 &gt;= Раздел 1.3 строка 13 графа 08</t>
  </si>
  <si>
    <t>Раздел 1.3 строка 14 графа 03 &gt;= Раздел 1.3 строка 14 графа 08</t>
  </si>
  <si>
    <t>Раздел 1.3 строка 15 графа 03 &gt;= Раздел 1.3 строка 15 графа 08</t>
  </si>
  <si>
    <t>Раздел 1.3 строка 16 графа 03 &gt;= Раздел 1.3 строка 16 графа 08</t>
  </si>
  <si>
    <t>Раздел 1.3 строка 17 графа 03 &gt;= Раздел 1.3 строка 17 графа 08</t>
  </si>
  <si>
    <t>Раздел 1.3 строка 18 графа 03 &gt;= Раздел 1.3 строка 18 графа 08</t>
  </si>
  <si>
    <t>Раздел 1.3 строка 19 графа 03 &gt;= Раздел 1.3 строка 19 графа 08</t>
  </si>
  <si>
    <t>Раздел 1.3 строка 20 графа 03 &gt;= Раздел 1.3 строка 20 графа 08</t>
  </si>
  <si>
    <t>Раздел 1.3 строка 21 графа 03 &gt;= Раздел 1.3 строка 21 графа 08</t>
  </si>
  <si>
    <t>Раздел 1.3 строка 22 графа 03 &gt;= Раздел 1.3 строка 22 графа 08</t>
  </si>
  <si>
    <t>Раздел 1.3 строка 23 графа 03 &gt;= Раздел 1.3 строка 23 графа 08</t>
  </si>
  <si>
    <t>Раздел 1.3 строка 24 графа 03 &gt;= Раздел 1.3 строка 24 графа 08</t>
  </si>
  <si>
    <t>Раздел 1.3 строка 25 графа 03 &gt;= Раздел 1.3 строка 25 графа 08</t>
  </si>
  <si>
    <t>Раздел 1.3 строка 26 графа 03 &gt;= Раздел 1.3 строка 26 графа 08</t>
  </si>
  <si>
    <t>Раздел 1.3 строка 27 графа 03 &gt;= Раздел 1.3 строка 27 графа 08</t>
  </si>
  <si>
    <t>Раздел 1.3 строка 28 графа 03 &gt;= Раздел 1.3 строка 28 графа 08</t>
  </si>
  <si>
    <t>Раздел 1.3 строка 29 графа 03 &gt;= Раздел 1.3 строка 29 графа 08</t>
  </si>
  <si>
    <t>Раздел 1.3 строка 30 графа 03 &gt;= Раздел 1.3 строка 30 графа 08</t>
  </si>
  <si>
    <t>Раздел 1.3 строка 31 графа 03 &gt;= Раздел 1.3 строка 31 графа 08</t>
  </si>
  <si>
    <t>Раздел 1.3 строка 01 графа 08 &gt;= Раздел 1.3 строка 01 графа 09</t>
  </si>
  <si>
    <t>Раздел 1.3 строка 02 графа 08 &gt;= Раздел 1.3 строка 02 графа 09</t>
  </si>
  <si>
    <t>Раздел 1.3 строка 03 графа 08 &gt;= Раздел 1.3 строка 03 графа 09</t>
  </si>
  <si>
    <t>Раздел 2.1.2.2 строка 04 графа 03 = Раздел 2.1.2.2 строка 04 сумма граф с 04 по 47</t>
  </si>
  <si>
    <t>Раздел 2.1.2.2 строка 05 графа 03 = Раздел 2.1.2.2 строка 05 сумма граф с 04 по 47</t>
  </si>
  <si>
    <t>Раздел 2.1.2.2 строка 06 графа 03 = Раздел 2.1.2.2 строка 06 сумма граф с 04 по 47</t>
  </si>
  <si>
    <t>Раздел 2.1.2.2 строка 07 графа 03 = Раздел 2.1.2.2 строка 07 сумма граф с 04 по 47</t>
  </si>
  <si>
    <t>Раздел 2.1.2.2 строка 08 графа 03 = Раздел 2.1.2.2 строка 08 сумма граф с 04 по 47</t>
  </si>
  <si>
    <t>Раздел 2.1.2.2 строка 09 графа 03 = Раздел 2.1.2.2 строка 09 сумма граф с 04 по 47</t>
  </si>
  <si>
    <t>Раздел 2.1.2.2 строка 10 графа 03 = Раздел 2.1.2.2 строка 10 сумма граф с 04 по 47</t>
  </si>
  <si>
    <t>Раздел 2.1.2.2 строка 11 графа 03 = Раздел 2.1.2.2 строка 11 сумма граф с 04 по 47</t>
  </si>
  <si>
    <t>Раздел 2.1.2.2 строка 12 графа 03 = Раздел 2.1.2.2 строка 12 сумма граф с 04 по 47</t>
  </si>
  <si>
    <t>Раздел 2.1.2.2 строка 13 графа 03 = Раздел 2.1.2.2 строка 13 сумма граф с 04 по 47</t>
  </si>
  <si>
    <t>Раздел 2.1.2.2 строка 14 графа 03 = Раздел 2.1.2.2 строка 14 сумма граф с 04 по 47</t>
  </si>
  <si>
    <t>Раздел 2.1.2.2 строка 15 графа 03 = Раздел 2.1.2.2 строка 15 сумма граф с 04 по 47</t>
  </si>
  <si>
    <t>Раздел 2.1.2.2 строка 16 графа 03 = Раздел 2.1.2.2 строка 16 сумма граф с 04 по 47</t>
  </si>
  <si>
    <t>Раздел 2.1.2.2 строка 17 графа 03 = Раздел 2.1.2.2 строка 17 сумма граф с 04 по 47</t>
  </si>
  <si>
    <t>Раздел 2.1.2.2 строка 18 графа 03 = Раздел 2.1.2.2 строка 18 сумма граф с 04 по 47</t>
  </si>
  <si>
    <t>Раздел 2.1.2.2 строка 19 графа 03 = Раздел 2.1.2.2 строка 19 сумма граф с 04 по 47</t>
  </si>
  <si>
    <t>Раздел 2.1.2.2 строка 20 графа 03 = Раздел 2.1.2.2 строка 20 сумма граф с 04 по 47</t>
  </si>
  <si>
    <t>Раздел 2.1.2.2 строка 21 графа 03 = Раздел 2.1.2.2 строка 21 сумма граф с 04 по 47</t>
  </si>
  <si>
    <t>Раздел 2.1.2.2 строка 22 графа 03 = Раздел 2.1.2.2 строка 22 сумма граф с 04 по 47</t>
  </si>
  <si>
    <t>Раздел 2.1.2.2 строка 23 графа 03 = Раздел 2.1.2.2 строка 23 сумма граф с 04 по 47</t>
  </si>
  <si>
    <t>Раздел 2.1.2.2 строка 24 графа 03 = Раздел 2.1.2.2 строка 24 сумма граф с 04 по 47</t>
  </si>
  <si>
    <t>Раздел 2.1.2.2 строка 25 графа 03 = Раздел 2.1.2.2 строка 25 сумма граф с 04 по 47</t>
  </si>
  <si>
    <t>Раздел 2.1.2.2 строка 26 графа 03 = Раздел 2.1.2.2 строка 26 сумма граф с 04 по 47</t>
  </si>
  <si>
    <t>Оператор проекционной аппаратуры и газорезательных машин</t>
  </si>
  <si>
    <r>
      <rPr>
        <sz val="11"/>
        <rFont val="Times New Roman"/>
        <family val="1"/>
        <charset val="204"/>
      </rPr>
      <t>Сварщик на диффузионно-сварочных установках</t>
    </r>
  </si>
  <si>
    <t>Оператор лазерных установок</t>
  </si>
  <si>
    <t>Раздел 2.1.2.1 строка 10 графа 48 &gt;= Раздел 2.1.2.1 строка 10 графа 50</t>
  </si>
  <si>
    <t>Раздел 2.1.2.1 строка 11 графа 48 &gt;= Раздел 2.1.2.1 строка 11 графа 50</t>
  </si>
  <si>
    <t>Раздел 2.1.2.1 строка 12 графа 48 &gt;= Раздел 2.1.2.1 строка 12 графа 50</t>
  </si>
  <si>
    <t>Раздел 2.1.2.1 строка 13 графа 48 &gt;= Раздел 2.1.2.1 строка 13 графа 50</t>
  </si>
  <si>
    <t>Раздел 2.1.2.1 строка 14 графа 48 &gt;= Раздел 2.1.2.1 строка 14 графа 50</t>
  </si>
  <si>
    <t>Раздел 2.1.2.1 строка 15 графа 48 &gt;= Раздел 2.1.2.1 строка 15 графа 50</t>
  </si>
  <si>
    <t>Раздел 2.1.2.1 строка 16 графа 48 &gt;= Раздел 2.1.2.1 строка 16 графа 50</t>
  </si>
  <si>
    <t>Раздел 2.1.2.1 строка 17 графа 48 &gt;= Раздел 2.1.2.1 строка 17 графа 50</t>
  </si>
  <si>
    <t>Раздел 2.1.2.1 строка 18 графа 48 &gt;= Раздел 2.1.2.1 строка 18 графа 50</t>
  </si>
  <si>
    <t>Раздел 2.1.2.1 строка 19 графа 48 &gt;= Раздел 2.1.2.1 строка 19 графа 50</t>
  </si>
  <si>
    <t>Раздел 2.1.2.1 строка 20 графа 48 &gt;= Раздел 2.1.2.1 строка 20 графа 50</t>
  </si>
  <si>
    <t>Раздел 2.1.2.1 строка 21 графа 48 &gt;= Раздел 2.1.2.1 строка 21 графа 50</t>
  </si>
  <si>
    <t>Раздел 2.1.2.1 строка 22 графа 48 &gt;= Раздел 2.1.2.1 строка 22 графа 50</t>
  </si>
  <si>
    <t>Раздел 2.1.2.1 строка 23 графа 48 &gt;= Раздел 2.1.2.1 строка 23 графа 50</t>
  </si>
  <si>
    <t>Раздел 2.1.2.1 строка 24 графа 48 &gt;= Раздел 2.1.2.1 строка 24 графа 50</t>
  </si>
  <si>
    <t>Раздел 2.1.2.1 строка 25 графа 48 &gt;= Раздел 2.1.2.1 строка 25 графа 50</t>
  </si>
  <si>
    <t>Раздел 2.1.2.1 строка 26 графа 48 &gt;= Раздел 2.1.2.1 строка 26 графа 50</t>
  </si>
  <si>
    <t>Раздел 2.1.2.1 строка 27 графа 48 &gt;= Раздел 2.1.2.1 строка 27 графа 50</t>
  </si>
  <si>
    <t>Раздел 2.1.2.1 строка 28 графа 48 &gt;= Раздел 2.1.2.1 строка 28 графа 50</t>
  </si>
  <si>
    <t>Раздел 2.1.2.1 строка 29 графа 48 &gt;= Раздел 2.1.2.1 строка 29 графа 50</t>
  </si>
  <si>
    <t>Раздел 2.1.2.1 строка 30 графа 48 &gt;= Раздел 2.1.2.1 строка 30 графа 50</t>
  </si>
  <si>
    <t>Раздел 2.1.2.1 строка 31 графа 48 &gt;= Раздел 2.1.2.1 строка 31 графа 50</t>
  </si>
  <si>
    <t>Раздел 2.1.2.1 строка 32 графа 48 &gt;= Раздел 2.1.2.1 строка 32 графа 50</t>
  </si>
  <si>
    <t>2.15.3. Язык обучения</t>
  </si>
  <si>
    <t>2.15.2. Язык обучения</t>
  </si>
  <si>
    <t>по классам очного обучения</t>
  </si>
  <si>
    <t>Раздел 2.1.2.2 строка 11 графа 03 &gt;= Раздел 2.1.2.2 строка 11 графа 48</t>
  </si>
  <si>
    <t>Раздел 2.1.2.2 строка 12 графа 03 &gt;= Раздел 2.1.2.2 строка 12 графа 48</t>
  </si>
  <si>
    <t>Раздел 2.1.2.1 строка 24 графа 03 &gt;= Раздел 2.1.2.1 строка 25 графа 03</t>
  </si>
  <si>
    <t>Раздел 2.1.2.3 строка 24 графа 03 &gt;= Раздел 2.1.2.3 строка 27 графа 03</t>
  </si>
  <si>
    <t>Раздел 2.1.2.1 строка 24 графа 03 &gt;= Раздел 2.1.2.1 строка 31 графа 03</t>
  </si>
  <si>
    <t>Раздел 2.1.2.3 строка 27 графа 03 &gt;= Раздел 2.1.2.3 строка 29 графа 03</t>
  </si>
  <si>
    <t>Раздел 2.1.2.3 строка 24 графа 03 &gt;= Раздел 2.1.2.3 строка 30 графа 03</t>
  </si>
  <si>
    <t>Раздел 2.2.1 строка 06 графа 03 = Раздел 2.2.1 строка 06 сумма граф с 04 по 16</t>
  </si>
  <si>
    <t>Раздел 2.2.1 строка 07 графа 03 = Раздел 2.2.1 строка 07 сумма граф с 04 по 16</t>
  </si>
  <si>
    <t>Раздел 2.2.1 строка 08 графа 03 = Раздел 2.2.1 строка 08 сумма граф с 04 по 16</t>
  </si>
  <si>
    <t>Раздел 2.2.1 строка 09 графа 03 = Раздел 2.2.1 строка 09 сумма граф с 04 по 16</t>
  </si>
  <si>
    <t>Раздел 2.2.1 строка 10 графа 03 = Раздел 2.2.1 строка 10 сумма граф с 04 по 16</t>
  </si>
  <si>
    <t xml:space="preserve">            персонал, работающий в классах очно-заочного и заочного
            обучения, учебно-консультационных пунктах</t>
  </si>
  <si>
    <t xml:space="preserve">               из них учителя</t>
  </si>
  <si>
    <t>Раздел 1.3 строка 01 графа 03 &gt;= Раздел 1.3 строка 01 графа 08</t>
  </si>
  <si>
    <t>Раздел 1.3 строка 02 графа 03 &gt;= Раздел 1.3 строка 02 графа 08</t>
  </si>
  <si>
    <t>Раздел 1.3 строка 03 графа 03 &gt;= Раздел 1.3 строка 03 графа 08</t>
  </si>
  <si>
    <t>Данные гр. 3 по стр. 01–48 равны данным гр.3 подраздела 3.1 по соответствующим строкам 01-48.</t>
  </si>
  <si>
    <t>3.3. Численность внешних совместителей
и работающих по договорам гражданско-правового характера</t>
  </si>
  <si>
    <t>3.3.1. Численность внешних совместителей</t>
  </si>
  <si>
    <t>Всего, человек</t>
  </si>
  <si>
    <t>Из гр.3
женщины</t>
  </si>
  <si>
    <t>Численность работников в пересчете на полную занятость, единиц</t>
  </si>
  <si>
    <t>Численность работников – всего (сумма строк 02, 03, 37,38)</t>
  </si>
  <si>
    <t>Из общей численности учителей (из строки 04 графы 3) - работники организаций - всего</t>
  </si>
  <si>
    <t>Из общей численности мастеров производственного обучения (из строки 34 графы 3) - работники организаций – всего</t>
  </si>
  <si>
    <t>Из общей численности учителей-дефектологов (стр.26 гр.3) - учителя, имеющие специальное дефектологическое образование</t>
  </si>
  <si>
    <t xml:space="preserve">   педагогические работники - всего (сумма строк 04, 25, 26, 30-36)</t>
  </si>
  <si>
    <t>Тоннельный рабочий</t>
  </si>
  <si>
    <t>Экипировщик</t>
  </si>
  <si>
    <t>Электромонтер контактной сети</t>
  </si>
  <si>
    <r>
      <rPr>
        <sz val="11"/>
        <rFont val="Times New Roman"/>
        <family val="1"/>
        <charset val="204"/>
      </rPr>
      <t>Электромонтер-релейщик</t>
    </r>
  </si>
  <si>
    <t>Электромонтер по ремонту и обслуживанию аппаратуры и устройств связи</t>
  </si>
  <si>
    <t>Электромонтер тяговой подстанции</t>
  </si>
  <si>
    <t>Машинист двоильной машины</t>
  </si>
  <si>
    <t>Машинист красильного и вулканизационного оборудования</t>
  </si>
  <si>
    <t>Машинист линии нанесения точечного полимерного покрытия</t>
  </si>
  <si>
    <t>Машинист мягчильной машины</t>
  </si>
  <si>
    <t>Машинист термостабилизационной машины</t>
  </si>
  <si>
    <t>Нейтрализаторщик хромовой стружки</t>
  </si>
  <si>
    <t>Обрывщик волокна</t>
  </si>
  <si>
    <t>Окантовщик киноэкранов</t>
  </si>
  <si>
    <t>Оператор поточной линии подготовки основы искусственной кожи</t>
  </si>
  <si>
    <t>Отделочник искусственного каракуля</t>
  </si>
  <si>
    <t>Отжимщик массы</t>
  </si>
  <si>
    <t>Проклейщик массы</t>
  </si>
  <si>
    <t>Резчик материалов</t>
  </si>
  <si>
    <t>Сборщик пластин искусственной кожи</t>
  </si>
  <si>
    <t>Сгустительщик кожволокнистой массы</t>
  </si>
  <si>
    <t>Тиснильщик рисунка</t>
  </si>
  <si>
    <t>Увлажняльщик кожевенных картонов</t>
  </si>
  <si>
    <t>Укладчик синели</t>
  </si>
  <si>
    <t>Формовщик брикетов</t>
  </si>
  <si>
    <t>Шлифовщик искусственной кожи</t>
  </si>
  <si>
    <r>
      <rPr>
        <sz val="11"/>
        <rFont val="Times New Roman"/>
        <family val="1"/>
        <charset val="204"/>
      </rPr>
      <t>Загрузчик-выгрузчик печей</t>
    </r>
  </si>
  <si>
    <t>Коксоочиститель</t>
  </si>
  <si>
    <t>Коксоразгрузчик</t>
  </si>
  <si>
    <t>Контролер по качеству нефти и нефтепродуктов</t>
  </si>
  <si>
    <t>Сушильщик заготовок и художественных изделий</t>
  </si>
  <si>
    <t>Чеканщик художественных изделий</t>
  </si>
  <si>
    <t>Шпаклевщик</t>
  </si>
  <si>
    <t>Оператор технологических установок</t>
  </si>
  <si>
    <t>Оператор товарный</t>
  </si>
  <si>
    <t>Осмотрщик нефтеналивных емкостей</t>
  </si>
  <si>
    <t>Планиметрист</t>
  </si>
  <si>
    <t>Приборист</t>
  </si>
  <si>
    <t>Раздатчик нефтепродуктов</t>
  </si>
  <si>
    <t>Слесарь по ремонту технологических установок</t>
  </si>
  <si>
    <t>Трубопроводчик линейный</t>
  </si>
  <si>
    <t>Электрослесарь по ремонту оборудования нефтебаз</t>
  </si>
  <si>
    <t>Изготовитель стержней</t>
  </si>
  <si>
    <t>Обработчик пробковых изделий</t>
  </si>
  <si>
    <t>Приготовитель композиционных блоков</t>
  </si>
  <si>
    <t>Приготовитель пробковой крупы</t>
  </si>
  <si>
    <t>Резчик пробковых изделий</t>
  </si>
  <si>
    <t>Сборщик пробковой пыли</t>
  </si>
  <si>
    <t>Сборщик пробковых изделий</t>
  </si>
  <si>
    <t>Штамповщик пробковых изделий</t>
  </si>
  <si>
    <t>Аппаратчик пропитки и сушки асбостальных листов</t>
  </si>
  <si>
    <t>Графитировщик асбестовых технических изделий</t>
  </si>
  <si>
    <t>Заготовщик асбестовой смески</t>
  </si>
  <si>
    <t>Заготовщик асбестовых технических изделий</t>
  </si>
  <si>
    <t>Асфальтировщик труб</t>
  </si>
  <si>
    <t>Вальцовщик калибровочного стана</t>
  </si>
  <si>
    <t>Вальцовщик обкатной машины</t>
  </si>
  <si>
    <t>Вальцовщик стана горячего проката труб</t>
  </si>
  <si>
    <t>Вальцовщик стана печной сварки труб</t>
  </si>
  <si>
    <t>3, 5 - 6</t>
  </si>
  <si>
    <t>Вальцовщик стана холодного проката труб</t>
  </si>
  <si>
    <t>Вальцовщик трубоформовочного стана</t>
  </si>
  <si>
    <t>Волочильщик труб</t>
  </si>
  <si>
    <t>Гратосъемщик</t>
  </si>
  <si>
    <t>Заварщик труб и баллонов</t>
  </si>
  <si>
    <t>2, 4, 5</t>
  </si>
  <si>
    <r>
      <rPr>
        <sz val="11"/>
        <rFont val="Times New Roman"/>
        <family val="1"/>
        <charset val="204"/>
      </rPr>
      <t>Заливщик-труболитейщик</t>
    </r>
  </si>
  <si>
    <t>Изолировщик труб на линии</t>
  </si>
  <si>
    <t>Калибровщик труб на прессе</t>
  </si>
  <si>
    <t>Машинист формовочной машины</t>
  </si>
  <si>
    <t>Машинист пергаментной машины</t>
  </si>
  <si>
    <r>
      <rPr>
        <sz val="11"/>
        <rFont val="Times New Roman"/>
        <family val="1"/>
        <charset val="204"/>
      </rPr>
      <t>Машинист печатно-высекательного агрегата</t>
    </r>
  </si>
  <si>
    <t>Машинист пресспата (сеточник)</t>
  </si>
  <si>
    <t>Машинист рекордерной машины</t>
  </si>
  <si>
    <t>Машинист релевочной машины</t>
  </si>
  <si>
    <t>Машинист ровничной машины</t>
  </si>
  <si>
    <t>Машинист рубительной машины</t>
  </si>
  <si>
    <t>Машинист силиконовой машины</t>
  </si>
  <si>
    <t>Машинист сшивальной машины</t>
  </si>
  <si>
    <t>Машинист термодисперсионной установки</t>
  </si>
  <si>
    <t>Машинист трубочной машины (трубочник)</t>
  </si>
  <si>
    <t>Машинист шпулезаверточных и конусных машин</t>
  </si>
  <si>
    <t>Машинист энсонитной машины</t>
  </si>
  <si>
    <t>Миксовщик</t>
  </si>
  <si>
    <t>Модельер коробок</t>
  </si>
  <si>
    <t>Мойщик фибры</t>
  </si>
  <si>
    <t>Набойщик рисунков на обои</t>
  </si>
  <si>
    <t>Наборщик бумажных валов</t>
  </si>
  <si>
    <t>Наборщик рисунчатых валов</t>
  </si>
  <si>
    <t>Накатчик бумагоделательной (картоноделательной) машины</t>
  </si>
  <si>
    <r>
      <rPr>
        <sz val="11"/>
        <rFont val="Times New Roman"/>
        <family val="1"/>
        <charset val="204"/>
      </rPr>
      <t>Накатчик клеильно-сушильной машины</t>
    </r>
  </si>
  <si>
    <t>Накатчик машины для покрытия бумаги полиэтиленовой пленкой</t>
  </si>
  <si>
    <t>Накатчик пергаментной машины</t>
  </si>
  <si>
    <t>Накатчик пресспата</t>
  </si>
  <si>
    <t>Наладчик оборудования в бумажном производстве</t>
  </si>
  <si>
    <t>2, 4 - 5</t>
  </si>
  <si>
    <t>Намотчик бумажных цилиндров</t>
  </si>
  <si>
    <t>Намотчик ровничной машины</t>
  </si>
  <si>
    <t>Намотчик серпантина</t>
  </si>
  <si>
    <t>Насадчик дефибрерных камней</t>
  </si>
  <si>
    <t>Обмуровщик кислотных резервуаров</t>
  </si>
  <si>
    <t>Окрасчик картона и фибры</t>
  </si>
  <si>
    <t>Оператор очистного оборудования</t>
  </si>
  <si>
    <t>Оператор пневмогидроподачи</t>
  </si>
  <si>
    <t>Оператор производства древесной массы из щепы</t>
  </si>
  <si>
    <t>Отбельщик</t>
  </si>
  <si>
    <t>Отделочник литых бумажных изделий</t>
  </si>
  <si>
    <t>Отливщик литых бумажных изделий</t>
  </si>
  <si>
    <t>Переводчик обойных рисунков</t>
  </si>
  <si>
    <t>Перемотчик бумаги и бумажной пряжи</t>
  </si>
  <si>
    <t>Печатник миллиметровки</t>
  </si>
  <si>
    <t>Полировщик изделий из бумаги</t>
  </si>
  <si>
    <t>Прессовщик бумагоделательной (картоноделательной) машины</t>
  </si>
  <si>
    <t>Прессовщик картонажных изделий</t>
  </si>
  <si>
    <t>Прессовщик картона и фибры</t>
  </si>
  <si>
    <r>
      <rPr>
        <sz val="11"/>
        <rFont val="Times New Roman"/>
        <family val="1"/>
        <charset val="204"/>
      </rPr>
      <t>Прессовщик клеильно-сушильной машины</t>
    </r>
  </si>
  <si>
    <t>Прессовщик коры</t>
  </si>
  <si>
    <t>Лаборант по обработке аэрофотопленок</t>
  </si>
  <si>
    <t>Лакировщик оптических деталей</t>
  </si>
  <si>
    <t>Наладчик оборудования оптического производства</t>
  </si>
  <si>
    <t>Оператор вакуумных установок по нанесению покрытий на оптические детали</t>
  </si>
  <si>
    <t>Оператор по выращиванию кристаллов</t>
  </si>
  <si>
    <t>Оператор по вытяжке световодов</t>
  </si>
  <si>
    <t>Оператор по нанесению просветляющих и защитных покрытий</t>
  </si>
  <si>
    <t>Оптик</t>
  </si>
  <si>
    <r>
      <rPr>
        <sz val="11"/>
        <rFont val="Times New Roman"/>
        <family val="1"/>
        <charset val="204"/>
      </rPr>
      <t>Оптик-механик</t>
    </r>
  </si>
  <si>
    <t>Плавильщик изделий из кварцевого непрозрачного стекла</t>
  </si>
  <si>
    <t>Плавильщик обезвоженного кварцевого стекла</t>
  </si>
  <si>
    <t>Полировщик оптических деталей</t>
  </si>
  <si>
    <t>Прессовщик изделий из оптического стекла и кристаллов</t>
  </si>
  <si>
    <t>Прессовщик оптической керамики</t>
  </si>
  <si>
    <t>Приготовитель оптических клеев</t>
  </si>
  <si>
    <t>Промывщик оптических деталей</t>
  </si>
  <si>
    <t>Аппаратчик по выщелачиванию фибры</t>
  </si>
  <si>
    <t>Аппаратчик по приготовлению глинозема</t>
  </si>
  <si>
    <t>Аппаратчик скипидарной установки</t>
  </si>
  <si>
    <t>Аппаратчик талловой установки</t>
  </si>
  <si>
    <t>Армировщик</t>
  </si>
  <si>
    <t>Бассейнщик</t>
  </si>
  <si>
    <t>Бегунщик</t>
  </si>
  <si>
    <t>Битумщик</t>
  </si>
  <si>
    <t>Вальцовщик гидроизоляционных материалов</t>
  </si>
  <si>
    <t>Варщик асфальтовой массы</t>
  </si>
  <si>
    <t>Печевой в производстве цинковой пыли</t>
  </si>
  <si>
    <t>Печевой иодиодного рафинирования</t>
  </si>
  <si>
    <t>Печевой на вельцпечах</t>
  </si>
  <si>
    <t>Печевой на восстановлении и дистилляции титана и редких металлов</t>
  </si>
  <si>
    <t>Подготовитель белья для глажения</t>
  </si>
  <si>
    <t>Приготовитель стиральных растворов</t>
  </si>
  <si>
    <t>Гардеробщик</t>
  </si>
  <si>
    <t>Горничная</t>
  </si>
  <si>
    <t>Демонстратор одежды</t>
  </si>
  <si>
    <t>Демонстратор причесок</t>
  </si>
  <si>
    <t>Косметик</t>
  </si>
  <si>
    <t>Маникюрша</t>
  </si>
  <si>
    <t>Машинист ритуального оборудования</t>
  </si>
  <si>
    <t>Няня</t>
  </si>
  <si>
    <t>Парикмахер</t>
  </si>
  <si>
    <t>Педикюрша</t>
  </si>
  <si>
    <t>Приемщик заказов</t>
  </si>
  <si>
    <t>Приемщик пункта проката</t>
  </si>
  <si>
    <t>Рабочий бюро бытовых услуг</t>
  </si>
  <si>
    <t>Рабочий по обслуживанию в бане</t>
  </si>
  <si>
    <t>Рабочий ритуальных услуг</t>
  </si>
  <si>
    <t>Уборщик мусоропровода</t>
  </si>
  <si>
    <t>Уборщик территорий</t>
  </si>
  <si>
    <t>Швейцар</t>
  </si>
  <si>
    <t>Окантовщик фотоотпечатков</t>
  </si>
  <si>
    <t>Оконтуровщик оригиналов</t>
  </si>
  <si>
    <t>Оператор фотоавтоматов</t>
  </si>
  <si>
    <t>Оформитель табло, виньеток и альбомов</t>
  </si>
  <si>
    <t>Фотолаборант</t>
  </si>
  <si>
    <t>Аппаратчик испарительной установки</t>
  </si>
  <si>
    <t>Контролер газового хозяйства</t>
  </si>
  <si>
    <t>Контролер печного хозяйства</t>
  </si>
  <si>
    <t>Машинист газораздаточной станции</t>
  </si>
  <si>
    <t>Оператор газгольдерной станции</t>
  </si>
  <si>
    <r>
      <rPr>
        <sz val="11"/>
        <rFont val="Times New Roman"/>
        <family val="1"/>
        <charset val="204"/>
      </rPr>
      <t>Слесарь аварийно-восстановительных работ в газовом хозяйстве</t>
    </r>
  </si>
  <si>
    <t>Слесарь по эксплуатации и ремонту газового оборудования</t>
  </si>
  <si>
    <t>Разметчик по дереву</t>
  </si>
  <si>
    <t>Раскройщик шлифовального полотна</t>
  </si>
  <si>
    <t>Резчик шпона и облицовочных материалов</t>
  </si>
  <si>
    <t>Склейщик блоков, заготовок и строительных конструкций</t>
  </si>
  <si>
    <t>Сортировщик материалов и изделий из древесины</t>
  </si>
  <si>
    <t>Станочник деревообрабатывающих станков</t>
  </si>
  <si>
    <t>Станочник клеенаносящего станка</t>
  </si>
  <si>
    <t>Столяр</t>
  </si>
  <si>
    <t>Укладчик пиломатериалов, деталей и изделий из древесины</t>
  </si>
  <si>
    <t>Шлифовщик по дереву</t>
  </si>
  <si>
    <t>Бондарь</t>
  </si>
  <si>
    <t>Оператор агрегатных линий сортировки и переработки бревен</t>
  </si>
  <si>
    <t>Оператор установок и линий обработки пиломатериалов</t>
  </si>
  <si>
    <t>Рамщик</t>
  </si>
  <si>
    <r>
      <rPr>
        <sz val="11"/>
        <rFont val="Times New Roman"/>
        <family val="1"/>
        <charset val="204"/>
      </rPr>
      <t>Обходчик водопроводно-канализационной сети</t>
    </r>
  </si>
  <si>
    <t>Озонаторщик</t>
  </si>
  <si>
    <t>Оператор водозапорных сооружений</t>
  </si>
  <si>
    <t>Термообработчик древесноволокнистых плит</t>
  </si>
  <si>
    <t>Аппаратчик по производству синтетических клеящих смол</t>
  </si>
  <si>
    <t>Аппаратчик производства бакелитовой пленки</t>
  </si>
  <si>
    <t>Вентилевой гидравлического пресса</t>
  </si>
  <si>
    <t>Лущильщик шпона</t>
  </si>
  <si>
    <t>Починщик шпона и фанеры</t>
  </si>
  <si>
    <t>Пропитчик шпона</t>
  </si>
  <si>
    <t>Раскройщик пленки</t>
  </si>
  <si>
    <t>Сборщик</t>
  </si>
  <si>
    <t>Сборщик фанерных труб</t>
  </si>
  <si>
    <t>Сборщик чемоданов из фанеры</t>
  </si>
  <si>
    <t>Склейщик фанерных труб</t>
  </si>
  <si>
    <t>Сортировщик шпона и фанеры</t>
  </si>
  <si>
    <t>Станочник кромкофуговального станка</t>
  </si>
  <si>
    <t>Станочник навивочного станка</t>
  </si>
  <si>
    <t>Станочник ребросклеивающего станка</t>
  </si>
  <si>
    <t>Станочник усовочного станка</t>
  </si>
  <si>
    <t>Сушильщик шпона и фанеры</t>
  </si>
  <si>
    <t>Аппаратчик по изготовлению клеевой нити</t>
  </si>
  <si>
    <t>Аппаратчик пропитки облицовочных материалов</t>
  </si>
  <si>
    <t>Изготовитель декоративных элементов мебели</t>
  </si>
  <si>
    <t>Изготовитель шаблонов</t>
  </si>
  <si>
    <t>Комплектовщик мебели</t>
  </si>
  <si>
    <t>Наборщик облицовочных материалов для мебели</t>
  </si>
  <si>
    <t>Программы основного общего образования с нормативным сроком освоения 5 лет</t>
  </si>
  <si>
    <t>Программы основного общего образования с нормативным сроком освоения 6 лет</t>
  </si>
  <si>
    <t>Программы среднего общего образования с нормативным сроком освоения 2 года</t>
  </si>
  <si>
    <t>Программы среднего общего образования с нормативным сроком освоения 3 года</t>
  </si>
  <si>
    <r>
      <t xml:space="preserve">2.6.1.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</si>
  <si>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из них (из гр. 4):</t>
  </si>
  <si>
    <t>инвалиды
 (кроме учтенных в
гр. 5)</t>
  </si>
  <si>
    <t>дети-инвали-
ды (кроме учтенных в
гр. 6)</t>
  </si>
  <si>
    <t>из них (из гр. 10):</t>
  </si>
  <si>
    <t>инвалиды
 (кроме учтенных в
гр. 11)</t>
  </si>
  <si>
    <t>дети-инвали-
ды (кроме учтенных в 
гр. 12)</t>
  </si>
  <si>
    <t>Численность обучающихся – всего</t>
  </si>
  <si>
    <t xml:space="preserve">   из них обучаются:
      по программам, реализуемым с использованием сетевой формы</t>
  </si>
  <si>
    <t xml:space="preserve">      с применением электронного обучения</t>
  </si>
  <si>
    <t xml:space="preserve">      с применением дистанционных образовательных технологий</t>
  </si>
  <si>
    <t>Итого классов
(сумма стр. 01,03, 05, 08, 11, 13, 15, 17, 19, 21)</t>
  </si>
  <si>
    <t>В них обучающихся
(сумма стр. 02, 04, 06, 07, 09, 10, 12, 14, 16, 18, 20, 22)</t>
  </si>
  <si>
    <t xml:space="preserve">   из них (из строки 24):
      воспитанники (без приходящих учащихся)</t>
  </si>
  <si>
    <t xml:space="preserve">      девочки</t>
  </si>
  <si>
    <t xml:space="preserve">      лица с ограниченными возможностями здоровья</t>
  </si>
  <si>
    <t xml:space="preserve">         из них (из стр.27):
            инвалиды</t>
  </si>
  <si>
    <t xml:space="preserve">            дети-инвалиды</t>
  </si>
  <si>
    <t xml:space="preserve">      инвалиды (кроме учтенных в строке 28)</t>
  </si>
  <si>
    <t xml:space="preserve">      дети-инвалиды (кроме учтенных в строке 29)</t>
  </si>
  <si>
    <t>2.3.2.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</si>
  <si>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2.3.3.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</si>
  <si>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Фиксаторщик</t>
  </si>
  <si>
    <t>Оператор стеклоформующих машин</t>
  </si>
  <si>
    <t>Оператор установки вымерения объема</t>
  </si>
  <si>
    <t>Оператор установки ТВЧ</t>
  </si>
  <si>
    <t>Оператор фацетного станка</t>
  </si>
  <si>
    <t>Оператор формования ленты стекла</t>
  </si>
  <si>
    <t>Отдельщик выдувных изделий</t>
  </si>
  <si>
    <t>Отжигальщик стеклоизделий</t>
  </si>
  <si>
    <t>Откладчик изделий в опечки</t>
  </si>
  <si>
    <t>Раздел 2.5.2.2 строка 02 графа 47 = Раздел 2.5.2.2 сумма строк 03 + 04 + 05 графа 47</t>
  </si>
  <si>
    <t>Раздел 2.5.2.2 строка 01 графа 03 = Раздел 2.5.2.2 строка 01 сумма граф с 03 по 47</t>
  </si>
  <si>
    <t>Раздел 2.5.2.2 строка 02 графа 03 = Раздел 2.5.2.2 строка 02 сумма граф с 03 по 47</t>
  </si>
  <si>
    <t>Раздел 2.5.2.2 строка 03 графа 03 = Раздел 2.5.2.2 строка 03 сумма граф с 03 по 47</t>
  </si>
  <si>
    <t>Раздел 2.5.2.2 строка 04 графа 03 = Раздел 2.5.2.2 строка 04 сумма граф с 03 по 47</t>
  </si>
  <si>
    <t>Раздел 2.5.2.2 строка 05 графа 03 = Раздел 2.5.2.2 строка 05 сумма граф с 03 по 47</t>
  </si>
  <si>
    <t>Раздел 2.5.2.3 строка 02 графа 03 = Раздел 2.5.2.3 сумма строк 03 + 04 + 05 графа 03</t>
  </si>
  <si>
    <t>Раздел 2.5.2.3 строка 02 графа 04 = Раздел 2.5.2.3 сумма строк 03 + 04 + 05 графа 04</t>
  </si>
  <si>
    <t>Раздел 2.5.2.3 строка 02 графа 05 = Раздел 2.5.2.3 сумма строк 03 + 04 + 05 графа 05</t>
  </si>
  <si>
    <t>Раздел 2.5.2.3 строка 02 графа 06 = Раздел 2.5.2.3 сумма строк 03 + 04 + 05 графа 06</t>
  </si>
  <si>
    <t>Раздел 2.5.2.3 строка 02 графа 07 = Раздел 2.5.2.3 сумма строк 03 + 04 + 05 графа 07</t>
  </si>
  <si>
    <t>Раздел 2.5.2.3 строка 02 графа 08 = Раздел 2.5.2.3 сумма строк 03 + 04 + 05 графа 08</t>
  </si>
  <si>
    <t>Раздел 2.5.2.3 строка 02 графа 09 = Раздел 2.5.2.3 сумма строк 03 + 04 + 05 графа 09</t>
  </si>
  <si>
    <t>Раздел 2.5.2.3 строка 02 графа 10 = Раздел 2.5.2.3 сумма строк 03 + 04 + 05 графа 10</t>
  </si>
  <si>
    <t>Раздел 2.5.2.3 строка 02 графа 11 = Раздел 2.5.2.3 сумма строк 03 + 04 + 05 графа 11</t>
  </si>
  <si>
    <r>
      <rPr>
        <sz val="11"/>
        <rFont val="Times New Roman"/>
        <family val="1"/>
        <charset val="204"/>
      </rPr>
      <t>Литейщик санитарно-строительных изделий на стенде</t>
    </r>
  </si>
  <si>
    <t>Наборщик керамических плиток в ковры</t>
  </si>
  <si>
    <t>Обжигальщик изделий строительной керамики</t>
  </si>
  <si>
    <t>Прессовщик изделий строительной керамики</t>
  </si>
  <si>
    <t>Раскольщик блоков</t>
  </si>
  <si>
    <t>Сборщик химаппаратуры и химоборудования</t>
  </si>
  <si>
    <t>Сборщик этажерочных вагонеток</t>
  </si>
  <si>
    <t>Формовщик изделий строительной керамики</t>
  </si>
  <si>
    <t>Шлифовщик изделий строительной керамики</t>
  </si>
  <si>
    <t>Армировщик электрокерамических изделий</t>
  </si>
  <si>
    <t>Вакуумпрессовщик керамической массы и заготовок</t>
  </si>
  <si>
    <t>Выбивщик изделий из гипсовых форм</t>
  </si>
  <si>
    <t>Глазуровщик электрокерамических изделий</t>
  </si>
  <si>
    <t>Заготовщик материалов и деталей</t>
  </si>
  <si>
    <t>Изготовитель профильных заготовок</t>
  </si>
  <si>
    <t>Испытатель электрокерамических изделий</t>
  </si>
  <si>
    <t>Лепщик электрокерамических изделий</t>
  </si>
  <si>
    <t xml:space="preserve">      по программам, не имеющим государственной аккредитации</t>
  </si>
  <si>
    <r>
      <t xml:space="preserve">2.5. Сведения об обучающихся, окончивших данный класс и переведенных в следующий класс или окончивших выпускной класс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</si>
  <si>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Машинист машин по добыче и переработке кускового торфа</t>
  </si>
  <si>
    <t>Машинист машин по добыче и переработке фрезерного торфа</t>
  </si>
  <si>
    <t>Машинист машин по подготовке торфяных месторождений к эксплуатации</t>
  </si>
  <si>
    <t>Машинист торфодобывающего экскаватора</t>
  </si>
  <si>
    <t>Прессовщик торфоплит</t>
  </si>
  <si>
    <t>Торфорабочий</t>
  </si>
  <si>
    <t>Аппаратчик производства горного воска</t>
  </si>
  <si>
    <t>Аппаратчик производства озокерита и озокеритовой продукции</t>
  </si>
  <si>
    <t>Аппаратчик производства реагентов</t>
  </si>
  <si>
    <t>Машинист разливочной машины</t>
  </si>
  <si>
    <t>Гравер оригиналов топографических карт</t>
  </si>
  <si>
    <r>
      <rPr>
        <sz val="11"/>
        <rFont val="Times New Roman"/>
        <family val="1"/>
        <charset val="204"/>
      </rPr>
      <t>Замерщик на топографо-геодезических и маркшейдерских работах</t>
    </r>
  </si>
  <si>
    <t>Каротажник</t>
  </si>
  <si>
    <t>Машинист каротажной станции</t>
  </si>
  <si>
    <t>Машинист установки возбуждения сейсмических сигналов</t>
  </si>
  <si>
    <t>Машинист шурфопроходческой установки</t>
  </si>
  <si>
    <t>Монтажник геодезических знаков</t>
  </si>
  <si>
    <t>Контролер ремизобердочного производства</t>
  </si>
  <si>
    <t>Наладчик ремизобердочного оборудования</t>
  </si>
  <si>
    <t>Обработчик зуба берда</t>
  </si>
  <si>
    <t>Смольщик берд</t>
  </si>
  <si>
    <t>Сушильщик изделий</t>
  </si>
  <si>
    <t>Комплектовщик туб</t>
  </si>
  <si>
    <t>Лакировщик туб</t>
  </si>
  <si>
    <t>Машинист лакировочных машин</t>
  </si>
  <si>
    <r>
      <rPr>
        <sz val="11"/>
        <rFont val="Times New Roman"/>
        <family val="1"/>
        <charset val="204"/>
      </rPr>
      <t>Наладчик оборудования жестяно-баночного производства</t>
    </r>
  </si>
  <si>
    <t>Обработчик заготовок для туб</t>
  </si>
  <si>
    <t>Прессовщик туб</t>
  </si>
  <si>
    <t>Приготовитель уплотняющих растворов и паст</t>
  </si>
  <si>
    <t>Сортировщик жести и изделий</t>
  </si>
  <si>
    <r>
      <rPr>
        <sz val="11"/>
        <rFont val="Times New Roman"/>
        <family val="1"/>
        <charset val="204"/>
      </rPr>
      <t>Станочник оборудования жестяно-баночного производства</t>
    </r>
  </si>
  <si>
    <t>Сушильщик жести</t>
  </si>
  <si>
    <t>Брикетировщик</t>
  </si>
  <si>
    <t>Дробильщик компонентов обмазки</t>
  </si>
  <si>
    <t>Контролер электродного производства</t>
  </si>
  <si>
    <t>Прессовщик обмазочного пресса</t>
  </si>
  <si>
    <t>Прокальщик на печах</t>
  </si>
  <si>
    <t>Разварщик силикатной глыбы</t>
  </si>
  <si>
    <t>Рубщик проволоки</t>
  </si>
  <si>
    <t>Сортировщик электродов</t>
  </si>
  <si>
    <t>Составитель обмазки</t>
  </si>
  <si>
    <t>Сушильщик компонентов обмазки и флюсов</t>
  </si>
  <si>
    <t>Сушильщик электродов</t>
  </si>
  <si>
    <t>Упаковщик электродов</t>
  </si>
  <si>
    <t>Флюсовщик</t>
  </si>
  <si>
    <t>Автоматчик на узловязальных и навивочных автоматах и станках</t>
  </si>
  <si>
    <t>Волочильщик проволоки</t>
  </si>
  <si>
    <r>
      <t xml:space="preserve">2.4.1.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</si>
  <si>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Прессовщик литых бумажных изделий</t>
  </si>
  <si>
    <t>Прессовщик отжимной машины</t>
  </si>
  <si>
    <t>Прессовщик отходов</t>
  </si>
  <si>
    <t>Прессовщик пергаментной машины</t>
  </si>
  <si>
    <t>Прессовщик пресспата</t>
  </si>
  <si>
    <t>Прессовщик ровничной машины</t>
  </si>
  <si>
    <t>Приготовитель эмульсии</t>
  </si>
  <si>
    <t>Промывальщик волокнистых материалов</t>
  </si>
  <si>
    <t>Промывщик целлюлозы</t>
  </si>
  <si>
    <t>Пропитчик бумаги и бумажных изделий</t>
  </si>
  <si>
    <t>Рабочий на подаче химикатов</t>
  </si>
  <si>
    <t>Разгрузчик диффузоров</t>
  </si>
  <si>
    <t>Размотчик лент</t>
  </si>
  <si>
    <t>Разрисовщик обоев</t>
  </si>
  <si>
    <r>
      <rPr>
        <sz val="11"/>
        <rFont val="Times New Roman"/>
        <family val="1"/>
        <charset val="204"/>
      </rPr>
      <t>Раскатчик-сортировщик бумаги</t>
    </r>
  </si>
  <si>
    <t>Регенераторщик сернистой кислоты</t>
  </si>
  <si>
    <t>Регулировщик композиции и концентрации массы</t>
  </si>
  <si>
    <t>Резчик бумаги, картона и целлюлозы</t>
  </si>
  <si>
    <t>Резчик на отжимной машине</t>
  </si>
  <si>
    <t>Рифлевщик</t>
  </si>
  <si>
    <t>Сборщик бумажных изделий</t>
  </si>
  <si>
    <t>Сгустительщик</t>
  </si>
  <si>
    <t>Содовщик</t>
  </si>
  <si>
    <t>Сортировщик бумажного производства</t>
  </si>
  <si>
    <t>Составитель пасты</t>
  </si>
  <si>
    <t>Сушильщик бумаги, картона, фибры и изделий из них</t>
  </si>
  <si>
    <t>Сушильщик бумагоделательной (картоноделательной) машины</t>
  </si>
  <si>
    <r>
      <rPr>
        <sz val="11"/>
        <rFont val="Times New Roman"/>
        <family val="1"/>
        <charset val="204"/>
      </rPr>
      <t>Сушильщик вакуум-формующей машины</t>
    </r>
  </si>
  <si>
    <r>
      <rPr>
        <sz val="11"/>
        <rFont val="Times New Roman"/>
        <family val="1"/>
        <charset val="204"/>
      </rPr>
      <t>Сушильщик клеильно-сушильной машины</t>
    </r>
  </si>
  <si>
    <t>Сушильщик пергаментной машины</t>
  </si>
  <si>
    <t>Сушильщик пресспата</t>
  </si>
  <si>
    <t>Контролер лома и отходов металла</t>
  </si>
  <si>
    <t>Копровщик по разделке лома и отходов металла</t>
  </si>
  <si>
    <t>Обжигальщик отходов металла</t>
  </si>
  <si>
    <t>Плавильщик вторичного олова</t>
  </si>
  <si>
    <t>Прессовщик лома и отходов металла</t>
  </si>
  <si>
    <t>Раздельщик лома и отходов металла</t>
  </si>
  <si>
    <r>
      <rPr>
        <sz val="11"/>
        <rFont val="Times New Roman"/>
        <family val="1"/>
        <charset val="204"/>
      </rPr>
      <t>Сортировщик-сборщик лома и отходов металла</t>
    </r>
  </si>
  <si>
    <t>Электролизник по снятию олова с жести</t>
  </si>
  <si>
    <t>Загрузчик шихты</t>
  </si>
  <si>
    <t>Заливщик анодов</t>
  </si>
  <si>
    <t>Контролер продукции цветной металлургии</t>
  </si>
  <si>
    <r>
      <rPr>
        <sz val="11"/>
        <rFont val="Times New Roman"/>
        <family val="1"/>
        <charset val="204"/>
      </rPr>
      <t>Машинист дробильно-помольно-сортировочных механизмов</t>
    </r>
  </si>
  <si>
    <t>Машинист просеивающих установок</t>
  </si>
  <si>
    <t>Монтажник на ремонте ванн</t>
  </si>
  <si>
    <t>Монтажник на ремонте печей</t>
  </si>
  <si>
    <t>Обогатитель отходов</t>
  </si>
  <si>
    <t>Плавильщик</t>
  </si>
  <si>
    <t>Прокальщик</t>
  </si>
  <si>
    <t>Пропитчик</t>
  </si>
  <si>
    <t>Регулировщик электродов</t>
  </si>
  <si>
    <t>Смесильщик</t>
  </si>
  <si>
    <r>
      <rPr>
        <sz val="11"/>
        <rFont val="Times New Roman"/>
        <family val="1"/>
        <charset val="204"/>
      </rPr>
      <t>Электрослесарь-монтажник подземного горнопроходческого оборудования</t>
    </r>
  </si>
  <si>
    <t>Электрослесарь на проходке</t>
  </si>
  <si>
    <t>Аппаратчик обогащения золотосодержащих руд</t>
  </si>
  <si>
    <t>Горнорабочий россыпных месторождений</t>
  </si>
  <si>
    <t>Доводчик</t>
  </si>
  <si>
    <t>Доводчик алмазосодержащих концентратов</t>
  </si>
  <si>
    <t>Долотозаправщик</t>
  </si>
  <si>
    <t>Драгер</t>
  </si>
  <si>
    <t>Контролер по драгоценной продукции</t>
  </si>
  <si>
    <t>Матрос драги</t>
  </si>
  <si>
    <t>Машинист драги</t>
  </si>
  <si>
    <t>Моторист промывочного прибора по извлечению металла</t>
  </si>
  <si>
    <t>Пробуторщик малолитражной драги</t>
  </si>
  <si>
    <t>Цементаторщик гидромедьустановки</t>
  </si>
  <si>
    <t>Шлиховщик</t>
  </si>
  <si>
    <t>Шлюзовщик</t>
  </si>
  <si>
    <t>Агломератчик</t>
  </si>
  <si>
    <t>Выгрузчик горячего агломерата</t>
  </si>
  <si>
    <t>Горновой на агломерации и обжиге</t>
  </si>
  <si>
    <r>
      <rPr>
        <sz val="11"/>
        <rFont val="Times New Roman"/>
        <family val="1"/>
        <charset val="204"/>
      </rPr>
      <t>Грохотчик-шуровщик</t>
    </r>
  </si>
  <si>
    <t>Дозировщик горячего возврата</t>
  </si>
  <si>
    <r>
      <rPr>
        <sz val="11"/>
        <rFont val="Times New Roman"/>
        <family val="1"/>
        <charset val="204"/>
      </rPr>
      <t>Загрузчик-выгрузчик вагранок и печей</t>
    </r>
  </si>
  <si>
    <t>Машинист мешалок</t>
  </si>
  <si>
    <t>Машинист окомкователя</t>
  </si>
  <si>
    <t>Машинист опудривателя окатышей</t>
  </si>
  <si>
    <t>Машинист охладителей</t>
  </si>
  <si>
    <t>Машинист перекидного желоба</t>
  </si>
  <si>
    <t xml:space="preserve">   основного общего образования (из строки 11) </t>
  </si>
  <si>
    <t xml:space="preserve">   среднего общего образования (из строки 21)</t>
  </si>
  <si>
    <t xml:space="preserve">   образования обучающихся с умственной отсталостью
   (интеллектуальными нарушениями) (из строки 31)</t>
  </si>
  <si>
    <t>Код по ОКЕИ: единица – 642, человек – 792</t>
  </si>
  <si>
    <t>Код по ОКЕИ: человек – 792</t>
  </si>
  <si>
    <t>Всего</t>
  </si>
  <si>
    <t>из них расположенных в сельской местности</t>
  </si>
  <si>
    <t>Число учебно-консультационных пунктов, единиц</t>
  </si>
  <si>
    <t>Численность обучающихся в них, человек</t>
  </si>
  <si>
    <t>1.4. Сведения об учебно-консультационных пунктах общеобразовательной организации</t>
  </si>
  <si>
    <t>Раздел 2.1.2.1 строка 24 графа 03 &gt;= Раздел 2.1.2.1 строка 32 графа 03</t>
  </si>
  <si>
    <r>
      <t xml:space="preserve">2.6.2.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</si>
  <si>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 xml:space="preserve">2.6.3.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</si>
  <si>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Шлифовщик алмазов и сверхтвердых материалов</t>
  </si>
  <si>
    <t>Алюминировщик электротехнических изделий</t>
  </si>
  <si>
    <t>Варщик электроизоляционных лаков, смол и мастик</t>
  </si>
  <si>
    <t>Дистиллировщик ртути</t>
  </si>
  <si>
    <t>Испытатель электрических машин, аппаратов и приборов</t>
  </si>
  <si>
    <t>Контролер сборки электрических машин, аппаратов и приборов</t>
  </si>
  <si>
    <t>Оператор шлихтовального оборудования</t>
  </si>
  <si>
    <t>Отварщик</t>
  </si>
  <si>
    <t>Отделочник ткани</t>
  </si>
  <si>
    <t>Отжимщик</t>
  </si>
  <si>
    <t>Очесывальщик барабанов</t>
  </si>
  <si>
    <t>Пантографист</t>
  </si>
  <si>
    <t>Патронист рисунков</t>
  </si>
  <si>
    <t>Поверяльщик веретен</t>
  </si>
  <si>
    <t>Поверяльщик разводок</t>
  </si>
  <si>
    <t>Подборщик ставок</t>
  </si>
  <si>
    <t>Прессовщик волокна</t>
  </si>
  <si>
    <t>Прессовщик готовой продукции и отходов</t>
  </si>
  <si>
    <t>Прессовщик молетов</t>
  </si>
  <si>
    <t>Присучальщик основ</t>
  </si>
  <si>
    <t>Проборщик</t>
  </si>
  <si>
    <t>Прядильщик</t>
  </si>
  <si>
    <t>Размотчик</t>
  </si>
  <si>
    <t>Разрабатывальщик отходов</t>
  </si>
  <si>
    <t>Расправщик</t>
  </si>
  <si>
    <t>Резчик материалов и изделий</t>
  </si>
  <si>
    <t>Ремонтник технологической оснастки</t>
  </si>
  <si>
    <t>Реставратор готовой продукции</t>
  </si>
  <si>
    <t>Сдатчик продукции</t>
  </si>
  <si>
    <t>Реквизитор</t>
  </si>
  <si>
    <t>Столяр по изготовлению декораций</t>
  </si>
  <si>
    <t>Установщик декораций</t>
  </si>
  <si>
    <t>Фонотекарь</t>
  </si>
  <si>
    <t>Видеотекарь</t>
  </si>
  <si>
    <t>Зверовод зоологических баз</t>
  </si>
  <si>
    <t>Изготовитель игровых кукол</t>
  </si>
  <si>
    <t>Изготовитель субтитров</t>
  </si>
  <si>
    <t>Контуровщик</t>
  </si>
  <si>
    <t>Механик по обслуживанию ветроустановок</t>
  </si>
  <si>
    <t>Механик по обслуживанию кинотелевизионного оборудования</t>
  </si>
  <si>
    <t>Механик по обслуживанию съемочной аппаратуры</t>
  </si>
  <si>
    <t>Механик по обслуживанию телевизионного оборудования</t>
  </si>
  <si>
    <t>Монтажник негатива</t>
  </si>
  <si>
    <t>Монтажник позитива</t>
  </si>
  <si>
    <t>Оператор видеозаписи</t>
  </si>
  <si>
    <t>Оформитель диапозитивных фильмов</t>
  </si>
  <si>
    <t>Долбежник</t>
  </si>
  <si>
    <t>Заточник</t>
  </si>
  <si>
    <t>Зуборезчик</t>
  </si>
  <si>
    <t>Зубошлифовщик</t>
  </si>
  <si>
    <t>Контролер станочных и слесарных работ</t>
  </si>
  <si>
    <t>Накатчик полировальных кругов</t>
  </si>
  <si>
    <t>Наладчик автоматических линий и агрегатных станков</t>
  </si>
  <si>
    <t>Наладчик автоматов и полуавтоматов</t>
  </si>
  <si>
    <t>Наладчик зуборезных и резьбофрезерных станков</t>
  </si>
  <si>
    <t>Наладчик сортировочных автоматов</t>
  </si>
  <si>
    <t>Наладчик станков и манипуляторов с программным управлением</t>
  </si>
  <si>
    <t>Наладчик шлифовальных станков</t>
  </si>
  <si>
    <t>Насекальщик напильников, рашпилей и пил</t>
  </si>
  <si>
    <t>Обкатчик подшипников</t>
  </si>
  <si>
    <t>Оператор автоматических и полуавтоматических линий станков и установок</t>
  </si>
  <si>
    <r>
      <rPr>
        <sz val="11"/>
        <rFont val="Times New Roman"/>
        <family val="1"/>
        <charset val="204"/>
      </rPr>
      <t>Оператор металлорежущих станков-автоматов</t>
    </r>
  </si>
  <si>
    <t>Оператор станков с программным управлением</t>
  </si>
  <si>
    <t>Раздел 1.3 строка 31 графа 03 &gt;= Раздел 1.3 строка 31 графа 04</t>
  </si>
  <si>
    <t>Электромонтер приемопередающей станции спутниковой связи</t>
  </si>
  <si>
    <t>Электромонтер станционного оборудования радиорелейных линий связи</t>
  </si>
  <si>
    <t>Электромонтер станционного оборудования радиофикации</t>
  </si>
  <si>
    <t>Электромонтер станционного оборудования телеграфной связи</t>
  </si>
  <si>
    <t>Электромонтер станционного оборудования телефонной связи</t>
  </si>
  <si>
    <t>Электромонтер станционного радиооборудования</t>
  </si>
  <si>
    <t>Электромонтер станционного телевизионного оборудования</t>
  </si>
  <si>
    <t>Акклиматизатор</t>
  </si>
  <si>
    <t>Выборщик</t>
  </si>
  <si>
    <t>Контролер полуфабрикатов и готовой продукции</t>
  </si>
  <si>
    <t>Машинист адресовальной машины</t>
  </si>
  <si>
    <t>Машинист выборочной машины</t>
  </si>
  <si>
    <t>Машинист сортировочного автомата</t>
  </si>
  <si>
    <t>Машинист упаковочной машины</t>
  </si>
  <si>
    <t>Наладчик полиграфического оборудования</t>
  </si>
  <si>
    <t>Оператор красочной станции</t>
  </si>
  <si>
    <t>Отливщик валиков</t>
  </si>
  <si>
    <t>Препаратор</t>
  </si>
  <si>
    <t>Раздел 2.3.3 строка 01 графа 03 &gt;= Раздел 2.3.3 строка 05 графа 03</t>
  </si>
  <si>
    <t>Раздел 2.3.3 строка 01 графа 03 &gt;= Раздел 2.3.3 строка 06 графа 03</t>
  </si>
  <si>
    <t>2.14.2.1. Распределение обучающихся классов для обучающихся с ограниченными возможностями здоровья по полу и возрасту</t>
  </si>
  <si>
    <t>2.14.2.2. Распределение обучающихся классов для обучающихся с ограниченными возможностями здоровья по полу и возрасту</t>
  </si>
  <si>
    <t>2.14.2.3. Распределение обучающихся классов для обучающихся с ограниченными возможностями здоровья по полу и возрасту</t>
  </si>
  <si>
    <t>2.14.3.1.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</si>
  <si>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2.14.3.2.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</si>
  <si>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Кроме того (кроме стр.01), численность медицинских работников (сумма строк 60,61) (чел)</t>
  </si>
  <si>
    <t xml:space="preserve">   из них учителя (чел)</t>
  </si>
  <si>
    <t>Из строки 07 гр.3 численность учителей, использующих в учебном процессе персональные компьютеры (чел)</t>
  </si>
  <si>
    <t>Число ставок   по штату, единиц</t>
  </si>
  <si>
    <t>Фактически занято, единиц</t>
  </si>
  <si>
    <t>2.14.3.3.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</si>
  <si>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1.3 строка 21 графа 03 &gt;= Раздел 1.3 строка 36 графа 03</t>
  </si>
  <si>
    <t>Раздел 1.3 строка 31 графа 03 &gt;= Раздел 1.3 строка 38 графа 03</t>
  </si>
  <si>
    <t>Раздел 1.3 строка 32 графа 03 &gt;= Раздел 1.3 строка 33 графа 03</t>
  </si>
  <si>
    <t>Раздел 1.3 строка 34 графа 03 &gt;= Раздел 1.3 строка 35 графа 03</t>
  </si>
  <si>
    <t>Раздел 1.3 строка 36 графа 03 &gt;= Раздел 1.3 строка 37 графа 03</t>
  </si>
  <si>
    <t>Раздел 1.3 строка 38 графа 03 &gt;= Раздел 1.3 строка 39 графа 03</t>
  </si>
  <si>
    <t>Раздел 1.4 строка 01 графа 03 &gt;= Раздел 1.4 строка 01 графа 04</t>
  </si>
  <si>
    <t>Раздел 1.4 строка 02 графа 03 &gt;= Раздел 1.4 строка 02 графа 04</t>
  </si>
  <si>
    <t>Раздел 2.1.1.1 строка 09 графа 03 = Раздел 2.1.1.1 сумма строк 01 + 03 + 05 + 07 графа 03</t>
  </si>
  <si>
    <t>Раздел 2.1.1.1 строка 09 графа 04 = Раздел 2.1.1.1 сумма строк 01 + 03 + 05 + 07 графа 04</t>
  </si>
  <si>
    <t>Раздел 2.1.1.1 строка 09 графа 05 = Раздел 2.1.1.1 сумма строк 01 + 03 + 05 + 07 графа 05</t>
  </si>
  <si>
    <t>Раздел 2.1.1.1 строка 09 графа 06 = Раздел 2.1.1.1 сумма строк 01 + 03 + 05 + 07 графа 06</t>
  </si>
  <si>
    <t>Раздел 2.1.1.1 строка 09 графа 07 = Раздел 2.1.1.1 сумма строк 01 + 03 + 05 + 07 графа 07</t>
  </si>
  <si>
    <t>Раздел 2.1.1.1 строка 09 графа 08 = Раздел 2.1.1.1 сумма строк 01 + 03 + 05 + 07 графа 08</t>
  </si>
  <si>
    <t>Раздел 2.1.1.1 строка 09 графа 09 = Раздел 2.1.1.1 сумма строк 01 + 03 + 05 + 07 графа 09</t>
  </si>
  <si>
    <t>Раздел 2.1.1.1 строка 09 графа 10 = Раздел 2.1.1.1 сумма строк 01 + 03 + 05 + 07 графа 10</t>
  </si>
  <si>
    <t>Раздел 2.1.1.1 строка 09 графа 11 = Раздел 2.1.1.1 сумма строк 01 + 03 + 05 + 07 графа 11</t>
  </si>
  <si>
    <t>Раздел 2.1.1.1 строка 09 графа 12 = Раздел 2.1.1.1 сумма строк 01 + 03 + 05 + 07 графа 12</t>
  </si>
  <si>
    <t>Раздел 2.1.1.1 строка 09 графа 13 = Раздел 2.1.1.1 сумма строк 01 + 03 + 05 + 07 графа 13</t>
  </si>
  <si>
    <t>Раздел 2.1.1.1 строка 09 графа 14 = Раздел 2.1.1.1 сумма строк 01 + 03 + 05 + 07 графа 14</t>
  </si>
  <si>
    <t>Раздел 2.1.1.1 строка 09 графа 15 = Раздел 2.1.1.1 сумма строк 01 + 03 + 05 + 07 графа 15</t>
  </si>
  <si>
    <t>Раздел 2.1.1.1 строка 09 графа 16 = Раздел 2.1.1.1 сумма строк 01 + 03 + 05 + 07 графа 16</t>
  </si>
  <si>
    <t>Раздел 2.1.1.1 строка 10 графа 03 = Раздел 2.1.1.1 сумма строк 02 + 04 + 06 + 08 графа 03</t>
  </si>
  <si>
    <t>Раздел 2.1.1.1 строка 10 графа 04 = Раздел 2.1.1.1 сумма строк 02 + 04 + 06 + 08 графа 04</t>
  </si>
  <si>
    <t>Раздел 2.1.1.1 строка 10 графа 05 = Раздел 2.1.1.1 сумма строк 02 + 04 + 06 + 08 графа 05</t>
  </si>
  <si>
    <t>Раздел 2.1.1.1 строка 10 графа 06 = Раздел 2.1.1.1 сумма строк 02 + 04 + 06 + 08 графа 06</t>
  </si>
  <si>
    <t>Раздел 2.1.1.1 строка 10 графа 07 = Раздел 2.1.1.1 сумма строк 02 + 04 + 06 + 08 графа 07</t>
  </si>
  <si>
    <t>Раздел 2.1.1.1 строка 10 графа 08 = Раздел 2.1.1.1 сумма строк 02 + 04 + 06 + 08 графа 08</t>
  </si>
  <si>
    <t>Раздел 2.1.1.1 строка 10 графа 09 = Раздел 2.1.1.1 сумма строк 02 + 04 + 06 + 08 графа 09</t>
  </si>
  <si>
    <t>Раздел 2.1.1.1 строка 10 графа 10 = Раздел 2.1.1.1 сумма строк 02 + 04 + 06 + 08 графа 10</t>
  </si>
  <si>
    <t>Раздел 2.1.1.1 строка 10 графа 11 = Раздел 2.1.1.1 сумма строк 02 + 04 + 06 + 08 графа 11</t>
  </si>
  <si>
    <t>Раздел 2.1.1.1 строка 10 графа 12 = Раздел 2.1.1.1 сумма строк 02 + 04 + 06 + 08 графа 12</t>
  </si>
  <si>
    <t>Раздел 2.1.1.1 строка 10 графа 13 = Раздел 2.1.1.1 сумма строк 02 + 04 + 06 + 08 графа 13</t>
  </si>
  <si>
    <t>Раздел 2.1.1.1 строка 10 графа 14 = Раздел 2.1.1.1 сумма строк 02 + 04 + 06 + 08 графа 14</t>
  </si>
  <si>
    <t>Раздел 2.1.1.1 строка 10 графа 15 = Раздел 2.1.1.1 сумма строк 02 + 04 + 06 + 08 графа 15</t>
  </si>
  <si>
    <t>Раздел 2.1.1.1 строка 10 графа 16 = Раздел 2.1.1.1 сумма строк 02 + 04 + 06 + 08 графа 16</t>
  </si>
  <si>
    <t>Раздел 2.1.1.1 строка 10 графа 03 = Раздел 2.1.1.1 сумма строк 11 + 12 + 13 графа 03</t>
  </si>
  <si>
    <t>Раздел 2.1.1.1 строка 10 графа 04 = Раздел 2.1.1.1 сумма строк 11 + 12 + 13 графа 04</t>
  </si>
  <si>
    <t>Раздел 2.1.1.1 строка 10 графа 05 = Раздел 2.1.1.1 сумма строк 11 + 12 + 13 графа 05</t>
  </si>
  <si>
    <t>Раздел 2.3.1 строка 01 графа 03 &gt;= Раздел 2.3.1 строка 01 графа 04</t>
  </si>
  <si>
    <t>Раздел 2.3.1 строка 02 графа 03 &gt;= Раздел 2.3.1 строка 02 графа 04</t>
  </si>
  <si>
    <t>Раздел 2.3.1 строка 03 графа 03 &gt;= Раздел 2.3.1 строка 03 графа 04</t>
  </si>
  <si>
    <t>Раздел 2.3.1 строка 04 графа 03 &gt;= Раздел 2.3.1 строка 04 графа 04</t>
  </si>
  <si>
    <t>Раздел 2.3.1 строка 05 графа 03 &gt;= Раздел 2.3.1 строка 05 графа 04</t>
  </si>
  <si>
    <t>Раздел 2.3.1 строка 06 графа 03 &gt;= Раздел 2.3.1 строка 06 графа 04</t>
  </si>
  <si>
    <t>Монтажист</t>
  </si>
  <si>
    <t>Наборщик вручную</t>
  </si>
  <si>
    <t>Наборщик на машинах</t>
  </si>
  <si>
    <r>
      <rPr>
        <sz val="11"/>
        <rFont val="Times New Roman"/>
        <family val="1"/>
        <charset val="204"/>
      </rPr>
      <t>Наборщик на наборно-строкоотливных машинах</t>
    </r>
  </si>
  <si>
    <t>Нотогравер</t>
  </si>
  <si>
    <t>Нотографик</t>
  </si>
  <si>
    <t>Оператор фотонаборных автоматов и систем</t>
  </si>
  <si>
    <t>Оператор электронных автоматов по изготовлению форм высокой печати</t>
  </si>
  <si>
    <t>Оператор электронных гравировальных автоматов по изготовлению форм глубокой печати</t>
  </si>
  <si>
    <t>Отделывальщик клише</t>
  </si>
  <si>
    <t>Отливщик</t>
  </si>
  <si>
    <t>Переводчик форм глубокой печати</t>
  </si>
  <si>
    <r>
      <t xml:space="preserve">2.13.1.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</si>
  <si>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2.13.2.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</si>
  <si>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 xml:space="preserve">   Не указан код ОКПО</t>
  </si>
  <si>
    <t>P_OKPO</t>
  </si>
  <si>
    <t xml:space="preserve">Код отчитывающейся  организации по ОКПО:  </t>
  </si>
  <si>
    <t xml:space="preserve">   Не указана должность лица, ответственного за предоставление стат.информации</t>
  </si>
  <si>
    <t>Конец DATA_ADR</t>
  </si>
  <si>
    <t xml:space="preserve">   Не указаны ФИО, ответственного за предоставление стат.информации</t>
  </si>
  <si>
    <t xml:space="preserve">   Не указан номер контактного телефона</t>
  </si>
  <si>
    <t xml:space="preserve">   Не указана дата составления документа</t>
  </si>
  <si>
    <t>Цветочница</t>
  </si>
  <si>
    <t>Изготовитель веревочных изделий</t>
  </si>
  <si>
    <t>Намотчик пряжи</t>
  </si>
  <si>
    <t>Оператор канатной машины</t>
  </si>
  <si>
    <t>Оператор канатовьющих и веревочных машин</t>
  </si>
  <si>
    <r>
      <rPr>
        <sz val="11"/>
        <rFont val="Times New Roman"/>
        <family val="1"/>
        <charset val="204"/>
      </rPr>
      <t>Оператор мяльно-чесальной машины</t>
    </r>
  </si>
  <si>
    <t>Разборщик оптического стекла и кристаллов</t>
  </si>
  <si>
    <t>Распиловщик оптического стекла</t>
  </si>
  <si>
    <t>Сверловщик оптических деталей</t>
  </si>
  <si>
    <t>Склейщик оптических деталей</t>
  </si>
  <si>
    <t>Спекальщик кювет</t>
  </si>
  <si>
    <t>Фрезеровщик оптических деталей</t>
  </si>
  <si>
    <t>Центрировщик оптических деталей</t>
  </si>
  <si>
    <t>Чистильщик оптики</t>
  </si>
  <si>
    <t>Шлифовщик оптических деталей</t>
  </si>
  <si>
    <t>Юстировщик оптических приборов</t>
  </si>
  <si>
    <t>Агент</t>
  </si>
  <si>
    <t>Агент банка</t>
  </si>
  <si>
    <t>Агент коммерческий</t>
  </si>
  <si>
    <t>Агент морской</t>
  </si>
  <si>
    <t>Агент по доставке заказанных билетов</t>
  </si>
  <si>
    <t>Агент по заказам населения на перевозку</t>
  </si>
  <si>
    <t>Агент по закупкам</t>
  </si>
  <si>
    <t>Агент по организации обслуживания пассажирских авиаперевозок</t>
  </si>
  <si>
    <r>
      <rPr>
        <sz val="11"/>
        <rFont val="Times New Roman"/>
        <family val="1"/>
        <charset val="204"/>
      </rPr>
      <t>Агент по организации обслуживания почтово-грузовых авиаперевозок</t>
    </r>
  </si>
  <si>
    <t>Агент по передаче грузов на пограничной станции (пункте)</t>
  </si>
  <si>
    <t>Агент по приему заказов на билеты</t>
  </si>
  <si>
    <t>Агент по продаже недвижимости</t>
  </si>
  <si>
    <t>Агент по розыску грузов и багажа</t>
  </si>
  <si>
    <t>Агент по снабжению</t>
  </si>
  <si>
    <t>Агент рекламный</t>
  </si>
  <si>
    <t>Агент страховой</t>
  </si>
  <si>
    <t>Агент торговый</t>
  </si>
  <si>
    <t>Архивариус</t>
  </si>
  <si>
    <t>Прессовщик горячего формования</t>
  </si>
  <si>
    <t>Сборщик асбометаллических листов</t>
  </si>
  <si>
    <t>Формовщик фильтрпластин</t>
  </si>
  <si>
    <t>Контролер лесозаготовительного производства и лесосплава</t>
  </si>
  <si>
    <r>
      <rPr>
        <sz val="11"/>
        <rFont val="Times New Roman"/>
        <family val="1"/>
        <charset val="204"/>
      </rPr>
      <t>Машинист-крановщик</t>
    </r>
  </si>
  <si>
    <r>
      <rPr>
        <sz val="11"/>
        <rFont val="Times New Roman"/>
        <family val="1"/>
        <charset val="204"/>
      </rPr>
      <t>Парашютист (десантник)-пожарный</t>
    </r>
  </si>
  <si>
    <t>6 - 7</t>
  </si>
  <si>
    <t>Подсобный рабочий на лесозаготовках, лесосплаве и подсочке леса</t>
  </si>
  <si>
    <t>Слесарь по ремонту лесозаготовительного оборудования</t>
  </si>
  <si>
    <t>Тракторист на подготовке лесосек, трелевке и вывозке леса</t>
  </si>
  <si>
    <t>Вальщик леса</t>
  </si>
  <si>
    <t>Возчик леса</t>
  </si>
  <si>
    <t>Дровокол</t>
  </si>
  <si>
    <t>Лебедчик на трелевке леса</t>
  </si>
  <si>
    <t>Лебедчик на штабелевке и погрузке леса</t>
  </si>
  <si>
    <t>Лесоруб</t>
  </si>
  <si>
    <t>Машинист трелевочной машины</t>
  </si>
  <si>
    <t>Монтажник трелевочного и погрузочного оборудования</t>
  </si>
  <si>
    <r>
      <rPr>
        <sz val="11"/>
        <rFont val="Times New Roman"/>
        <family val="1"/>
        <charset val="204"/>
      </rPr>
      <t>Навальщик-свальщик лесоматериалов</t>
    </r>
  </si>
  <si>
    <t>Обрубщик сучьев</t>
  </si>
  <si>
    <t>Окорщик</t>
  </si>
  <si>
    <t>Оператор автоматизированного лесотранспортера</t>
  </si>
  <si>
    <t>Оператор манипулятора</t>
  </si>
  <si>
    <t>Оператор раскряжевочной установки</t>
  </si>
  <si>
    <t>Оператор сучкорезной установки</t>
  </si>
  <si>
    <t>Пилоправ</t>
  </si>
  <si>
    <t>Пильщик</t>
  </si>
  <si>
    <t>Разметчик хлыстов</t>
  </si>
  <si>
    <t>Раскряжевщик</t>
  </si>
  <si>
    <t>Сдатчик экспортных лесоматериалов</t>
  </si>
  <si>
    <t>Тесчик спецсортиментов</t>
  </si>
  <si>
    <t>Трелевщик</t>
  </si>
  <si>
    <t>Чокеровщик</t>
  </si>
  <si>
    <t>Штабелевщик древесины</t>
  </si>
  <si>
    <t>Выгрузчик древесины из воды</t>
  </si>
  <si>
    <t>Лебедчик на лесосплаве</t>
  </si>
  <si>
    <t>Машинист сплоточной (сортировочной) машины</t>
  </si>
  <si>
    <t>Сортировщик древесины на воде</t>
  </si>
  <si>
    <t>Сплавщик</t>
  </si>
  <si>
    <t>Сплотчик</t>
  </si>
  <si>
    <t>Формировщик плотов</t>
  </si>
  <si>
    <t>Аппаратчик лесохимической установки</t>
  </si>
  <si>
    <t>Вздымщик</t>
  </si>
  <si>
    <t>Взрывник на лесных работах</t>
  </si>
  <si>
    <t>Выжигальщик древесного угля</t>
  </si>
  <si>
    <t>Заготовщик тростника</t>
  </si>
  <si>
    <t>Машинист машин по заготовке тростника</t>
  </si>
  <si>
    <t>Объездчик</t>
  </si>
  <si>
    <t>Прессовщик плит из тростника</t>
  </si>
  <si>
    <t>Гнутарь по дереву</t>
  </si>
  <si>
    <t>Заготовщик полуфабрикатов для игрушек</t>
  </si>
  <si>
    <t>Заточник деревообрабатывающего инструмента</t>
  </si>
  <si>
    <t>Контролер деревообрабатывающего производства</t>
  </si>
  <si>
    <t>Раздел 2.1.3.1 строка 13 графа 16 &gt;= Раздел 2.1.3.1 строка 15 графа 16</t>
  </si>
  <si>
    <t>Раздел 2.1.3.1 строка 13 графа 17 &gt;= Раздел 2.1.3.1 строка 15 графа 17</t>
  </si>
  <si>
    <t>Раздел 2.2.1 строка 02 графа 03 &gt;= Раздел 2.2.1 сумма строк 03 + 04 + 05 + 06 + 07 + 08 + 09 + 10 + 11 + 12 + 13 + 14 графа 03</t>
  </si>
  <si>
    <t>Раздел 2.2.1 строка 01 графа 03 = Раздел 2.2.1 строка 01 сумма граф с 04 по 16</t>
  </si>
  <si>
    <t>Раздел 2.2.1 строка 02 графа 03 = Раздел 2.2.1 строка 02 сумма граф с 04 по 16</t>
  </si>
  <si>
    <t>Раздел 2.2.1 строка 03 графа 03 = Раздел 2.2.1 строка 03 сумма граф с 04 по 16</t>
  </si>
  <si>
    <t>Раздел 2.2.1 строка 04 графа 03 = Раздел 2.2.1 строка 04 сумма граф с 04 по 16</t>
  </si>
  <si>
    <t>Раздел 2.2.1 строка 05 графа 03 = Раздел 2.2.1 строка 05 сумма граф с 04 по 16</t>
  </si>
  <si>
    <t>Машинист отливной машины</t>
  </si>
  <si>
    <t>Машинист смесительного агрегата</t>
  </si>
  <si>
    <t>Оператор высокочастотной установки</t>
  </si>
  <si>
    <t>Оператор инерционных сепараторов</t>
  </si>
  <si>
    <t>Оператор формирующей машины</t>
  </si>
  <si>
    <t>Оператор центрального пульта управления в производстве древесных и костровых плит</t>
  </si>
  <si>
    <t>Прессовщик древесных и костровых плит</t>
  </si>
  <si>
    <t>Размольщик древесины</t>
  </si>
  <si>
    <t>Расформовщик</t>
  </si>
  <si>
    <t>Из общей численности обучающихся (из гр. 3):</t>
  </si>
  <si>
    <t xml:space="preserve">1-й класс  </t>
  </si>
  <si>
    <t>1-й класс первого года обучения</t>
  </si>
  <si>
    <t>1-й класс второго года обучения</t>
  </si>
  <si>
    <t>2-й класс первого года обучения</t>
  </si>
  <si>
    <t>2-й класс второго года обучения</t>
  </si>
  <si>
    <t>3-й класс первого года обучения</t>
  </si>
  <si>
    <r>
      <rPr>
        <sz val="11"/>
        <rFont val="Times New Roman"/>
        <family val="1"/>
        <charset val="204"/>
      </rPr>
      <t>Оператор промывочно-пропарочной станции</t>
    </r>
  </si>
  <si>
    <t>Оператор электродепо метрополитена</t>
  </si>
  <si>
    <t>Охранник</t>
  </si>
  <si>
    <t>Паспортист</t>
  </si>
  <si>
    <t>Планшетист</t>
  </si>
  <si>
    <t>Портье</t>
  </si>
  <si>
    <t>Регистратор</t>
  </si>
  <si>
    <t>Секретарь руководителя</t>
  </si>
  <si>
    <r>
      <rPr>
        <sz val="11"/>
        <rFont val="Times New Roman"/>
        <family val="1"/>
        <charset val="204"/>
      </rPr>
      <t>Секретарь-машинистка</t>
    </r>
  </si>
  <si>
    <t>Секретарь незрячего специалиста</t>
  </si>
  <si>
    <t>Приготовитель сухих пивных дрожжей</t>
  </si>
  <si>
    <t>Аппаратчик процесса брожения</t>
  </si>
  <si>
    <t>Купажист</t>
  </si>
  <si>
    <t>Солодовщик</t>
  </si>
  <si>
    <t>Аппаратчик рафинации жиров и масел</t>
  </si>
  <si>
    <r>
      <rPr>
        <sz val="11"/>
        <rFont val="Times New Roman"/>
        <family val="1"/>
        <charset val="204"/>
      </rPr>
      <t>Аппаратчик-экстракторщик</t>
    </r>
  </si>
  <si>
    <t>Бланшировщик</t>
  </si>
  <si>
    <t>Буртоукладчик</t>
  </si>
  <si>
    <t>Вальцовщик сырья и полуфабрикатов</t>
  </si>
  <si>
    <t>Раздел 2.1.1.1 строка 10 графа 06 = Раздел 2.1.1.1 сумма строк 11 + 12 + 13 графа 06</t>
  </si>
  <si>
    <t>Раздел 2.1.1.1 строка 10 графа 07 = Раздел 2.1.1.1 сумма строк 11 + 12 + 13 графа 07</t>
  </si>
  <si>
    <t>Раздел 2.1.1.1 строка 10 графа 08 = Раздел 2.1.1.1 сумма строк 11 + 12 + 13 графа 08</t>
  </si>
  <si>
    <t>Портной</t>
  </si>
  <si>
    <t>Раскладчик лекал</t>
  </si>
  <si>
    <t>Раскройщик</t>
  </si>
  <si>
    <t>Сварщик швейных изделий на установках ТВЧ</t>
  </si>
  <si>
    <t>Термоотделочник швейных изделий</t>
  </si>
  <si>
    <t>Фурнитурщик</t>
  </si>
  <si>
    <t>Швея</t>
  </si>
  <si>
    <t>Контролер материалов и изделий</t>
  </si>
  <si>
    <t>Оператор лазерной голографической установки</t>
  </si>
  <si>
    <t>Оператор трубообжимных станков</t>
  </si>
  <si>
    <t>Оператор установок изготовления сотовых пакетов</t>
  </si>
  <si>
    <t>Пескослепщик</t>
  </si>
  <si>
    <t>Полировщик лопаток</t>
  </si>
  <si>
    <t>Выбивальщик мягкой тары</t>
  </si>
  <si>
    <t>Дозировщик пищевой продукции</t>
  </si>
  <si>
    <t>Заготовщик льда</t>
  </si>
  <si>
    <r>
      <rPr>
        <sz val="11"/>
        <rFont val="Times New Roman"/>
        <family val="1"/>
        <charset val="204"/>
      </rPr>
      <t>Загрузчик-выгрузчик пищевой продукции</t>
    </r>
  </si>
  <si>
    <t>Зашивальщик мягкой тары</t>
  </si>
  <si>
    <t>Изготовитель костяного угля</t>
  </si>
  <si>
    <t>Измеритель емкостей</t>
  </si>
  <si>
    <t>Калибровщик пищевых продуктов</t>
  </si>
  <si>
    <t>Кондиционерщик зерна и семян</t>
  </si>
  <si>
    <t>Кулинар мучных изделий</t>
  </si>
  <si>
    <t>Машинист буртоукладочной машины</t>
  </si>
  <si>
    <t>Машинист размольного оборудования</t>
  </si>
  <si>
    <t>Машинист рушальных установок</t>
  </si>
  <si>
    <t>Машинист тестомесильных машин</t>
  </si>
  <si>
    <t>Насекальщик мелющих камней</t>
  </si>
  <si>
    <t>Обмолотчик</t>
  </si>
  <si>
    <t>Обработчик пищевых продуктов и тары</t>
  </si>
  <si>
    <t>Оператор линии в производстве пищевой продукции</t>
  </si>
  <si>
    <t>Осмольщик бочек</t>
  </si>
  <si>
    <t>Оформитель готовой продукции</t>
  </si>
  <si>
    <t>Плавильщик пищевого жира</t>
  </si>
  <si>
    <r>
      <rPr>
        <sz val="11"/>
        <rFont val="Times New Roman"/>
        <family val="1"/>
        <charset val="204"/>
      </rPr>
      <t>Прессовщик-формовщик пищевой продукции</t>
    </r>
  </si>
  <si>
    <r>
      <rPr>
        <sz val="11"/>
        <rFont val="Times New Roman"/>
        <family val="1"/>
        <charset val="204"/>
      </rPr>
      <t>Приемщик-сдатчик пищевой продукции</t>
    </r>
  </si>
  <si>
    <t>Силосник</t>
  </si>
  <si>
    <t>Сортировщик в производстве пищевой продукции</t>
  </si>
  <si>
    <t>Холодильщик пищевой продукции</t>
  </si>
  <si>
    <t>Аппаратчик обработки крови</t>
  </si>
  <si>
    <t>Аппаратчик производства бульонных кубиков</t>
  </si>
  <si>
    <t>Аппаратчик производства пищевых жиров</t>
  </si>
  <si>
    <t>Аппаратчик производства смазочного масла</t>
  </si>
  <si>
    <t>Аппаратчик термической обработки субпродуктов</t>
  </si>
  <si>
    <t>Аппаратчик установки для отделения мяса от кости</t>
  </si>
  <si>
    <t>Аппаратчик утилизации конфискатов</t>
  </si>
  <si>
    <t>Аппаратчик химической обработки технического сырья</t>
  </si>
  <si>
    <t>Беконщик</t>
  </si>
  <si>
    <t>Боец скота</t>
  </si>
  <si>
    <t>Засольщик мяса и мясопродуктов</t>
  </si>
  <si>
    <t>Засольщик шкур</t>
  </si>
  <si>
    <t>кандидата наук</t>
  </si>
  <si>
    <t>профессора</t>
  </si>
  <si>
    <t>доцента</t>
  </si>
  <si>
    <t xml:space="preserve">   в том числе:
      руководящие работники – всего</t>
  </si>
  <si>
    <t xml:space="preserve">            заместители директора </t>
  </si>
  <si>
    <t xml:space="preserve">            руководитель филиала </t>
  </si>
  <si>
    <t>Машинист воздухоразделительных установок</t>
  </si>
  <si>
    <t>Машинист газогенераторной станции</t>
  </si>
  <si>
    <t>Машинист газодувных машин</t>
  </si>
  <si>
    <t>Аппаратчик смешивания красителей</t>
  </si>
  <si>
    <t>Аппаратчик фенилирования</t>
  </si>
  <si>
    <r>
      <rPr>
        <sz val="11"/>
        <rFont val="Times New Roman"/>
        <family val="1"/>
        <charset val="204"/>
      </rPr>
      <t>Аппаратчик-вальцевар</t>
    </r>
  </si>
  <si>
    <r>
      <rPr>
        <sz val="11"/>
        <rFont val="Times New Roman"/>
        <family val="1"/>
        <charset val="204"/>
      </rPr>
      <t>Аппаратчик-заварщик</t>
    </r>
  </si>
  <si>
    <r>
      <rPr>
        <sz val="11"/>
        <rFont val="Times New Roman"/>
        <family val="1"/>
        <charset val="204"/>
      </rPr>
      <t>Аппаратчик-индулиновар</t>
    </r>
  </si>
  <si>
    <r>
      <rPr>
        <sz val="11"/>
        <rFont val="Times New Roman"/>
        <family val="1"/>
        <charset val="204"/>
      </rPr>
      <t>Аппаратчик-краскотер</t>
    </r>
  </si>
  <si>
    <r>
      <rPr>
        <sz val="11"/>
        <rFont val="Times New Roman"/>
        <family val="1"/>
        <charset val="204"/>
      </rPr>
      <t>Аппаратчик-лаковар</t>
    </r>
  </si>
  <si>
    <t>Аппаратчик напыления металлом</t>
  </si>
  <si>
    <t>Аппаратчик смесителей</t>
  </si>
  <si>
    <r>
      <rPr>
        <sz val="11"/>
        <rFont val="Times New Roman"/>
        <family val="1"/>
        <charset val="204"/>
      </rPr>
      <t>Аппаратчик-фирнисовар</t>
    </r>
  </si>
  <si>
    <t>Сварщик на машинах контактной (прессовой) сварки</t>
  </si>
  <si>
    <r>
      <rPr>
        <sz val="11"/>
        <rFont val="Times New Roman"/>
        <family val="1"/>
        <charset val="204"/>
      </rPr>
      <t>Сварщик на электронно-лучевых сварочных установках</t>
    </r>
  </si>
  <si>
    <t>Сварщик термитной сварки</t>
  </si>
  <si>
    <t>Электровибронаплавщик</t>
  </si>
  <si>
    <t>Электрогазосварщик</t>
  </si>
  <si>
    <t>Электросварщик на автоматических и полуавтоматических машинах</t>
  </si>
  <si>
    <t>Электросварщик ручной сварки</t>
  </si>
  <si>
    <t>Автоматчик холодновысадочных автоматов</t>
  </si>
  <si>
    <t>Вальцовщик</t>
  </si>
  <si>
    <t>Вальцовщик игольчатых роликов и шариков</t>
  </si>
  <si>
    <t>Волочильщик</t>
  </si>
  <si>
    <t>Гибщик труб</t>
  </si>
  <si>
    <t>Завальцовщик</t>
  </si>
  <si>
    <t>Изготовитель сильфонных компенсаторов и шлангов</t>
  </si>
  <si>
    <t>Клепальщик</t>
  </si>
  <si>
    <t>Контролер котельных, холодноштамповочных и давильных работ</t>
  </si>
  <si>
    <t>Котельщик</t>
  </si>
  <si>
    <t>Наладчик холодноштамповочного оборудования</t>
  </si>
  <si>
    <t>Оператор автоматических и полуавтоматических линий холодноштамповочного оборудования</t>
  </si>
  <si>
    <t>Правильщик вручную</t>
  </si>
  <si>
    <t>Профилировщик</t>
  </si>
  <si>
    <t>Резчик металла на ножницах и прессах</t>
  </si>
  <si>
    <t>Резчик на пилах, ножовках и станках</t>
  </si>
  <si>
    <t>Рихтовщик кузовов</t>
  </si>
  <si>
    <r>
      <rPr>
        <sz val="11"/>
        <rFont val="Times New Roman"/>
        <family val="1"/>
        <charset val="204"/>
      </rPr>
      <t>Токарь на токарно-давильных станках</t>
    </r>
  </si>
  <si>
    <t>Чеканщик</t>
  </si>
  <si>
    <t>Штамповщик</t>
  </si>
  <si>
    <t>Штамповщик методом взрыва</t>
  </si>
  <si>
    <t>Штамповщик на падающих молотах</t>
  </si>
  <si>
    <t>Штамповщик электроимпульсным методом</t>
  </si>
  <si>
    <t>Бандажник</t>
  </si>
  <si>
    <t>Заготовитель смеси для цементации</t>
  </si>
  <si>
    <t>Изолировщик в термообработке</t>
  </si>
  <si>
    <t>Калильщик</t>
  </si>
  <si>
    <t>Контролер кузнечнопрессовых работ</t>
  </si>
  <si>
    <t>Контролер по термообработке</t>
  </si>
  <si>
    <t>Кузнец на молотах и прессах</t>
  </si>
  <si>
    <t>Кузнец ручной ковки</t>
  </si>
  <si>
    <r>
      <rPr>
        <sz val="11"/>
        <rFont val="Times New Roman"/>
        <family val="1"/>
        <charset val="204"/>
      </rPr>
      <t>Кузнец-штамповщик</t>
    </r>
  </si>
  <si>
    <r>
      <rPr>
        <sz val="11"/>
        <rFont val="Times New Roman"/>
        <family val="1"/>
        <charset val="204"/>
      </rPr>
      <t>Кузнец-штамповщик на ротационных машинах</t>
    </r>
  </si>
  <si>
    <t>Машинист на молотах, прессах и манипуляторах</t>
  </si>
  <si>
    <t>Нагревальщик (сварщик) металла</t>
  </si>
  <si>
    <t>Наладчик кузнечнопрессового оборудования</t>
  </si>
  <si>
    <t xml:space="preserve">   В том числе по профилям обучения:
      гуманитарный – всего</t>
  </si>
  <si>
    <t xml:space="preserve">         из них с изучением языков:
            английского</t>
  </si>
  <si>
    <t xml:space="preserve">            французского</t>
  </si>
  <si>
    <t xml:space="preserve">            немецкого</t>
  </si>
  <si>
    <t xml:space="preserve">            других европейских</t>
  </si>
  <si>
    <t xml:space="preserve">            восточных</t>
  </si>
  <si>
    <t>естественнонаучный</t>
  </si>
  <si>
    <t>социально-экономический</t>
  </si>
  <si>
    <t>технический</t>
  </si>
  <si>
    <t>сельскохозяйственный</t>
  </si>
  <si>
    <t>математический</t>
  </si>
  <si>
    <t>Профили обучения</t>
  </si>
  <si>
    <t>Число 10–11(12) классов (групп) профильного обучения, ед.</t>
  </si>
  <si>
    <t>Численность обучающихся в 10–11 (12) классах (группах) профильного обучения, чел.</t>
  </si>
  <si>
    <t>Всего (сумма строк 02, 07–16)</t>
  </si>
  <si>
    <t>Технологический –  всего (сумма строк 03–06)</t>
  </si>
  <si>
    <t xml:space="preserve">   в том числе:
      информационно-технологический</t>
  </si>
  <si>
    <t xml:space="preserve">      агротехнологический</t>
  </si>
  <si>
    <t xml:space="preserve">      индустриально-технологический</t>
  </si>
  <si>
    <t xml:space="preserve">      другие технологические</t>
  </si>
  <si>
    <t>Физико-математический</t>
  </si>
  <si>
    <t>Физико-химический</t>
  </si>
  <si>
    <t>Химико-биологический</t>
  </si>
  <si>
    <t>Биолого-географический</t>
  </si>
  <si>
    <t>Социально-экономический</t>
  </si>
  <si>
    <t>Социально-гуманитарный</t>
  </si>
  <si>
    <t>Филологический</t>
  </si>
  <si>
    <t>Художественно-эстетический</t>
  </si>
  <si>
    <t>Лудильщик (оцинковщик) электролитическим методом</t>
  </si>
  <si>
    <t>Лудильщик проволоки</t>
  </si>
  <si>
    <t>Металлизатор</t>
  </si>
  <si>
    <r>
      <rPr>
        <sz val="11"/>
        <rFont val="Times New Roman"/>
        <family val="1"/>
        <charset val="204"/>
      </rPr>
      <t>Мойщик-сушильщик металла</t>
    </r>
  </si>
  <si>
    <t>Наладчик оборудования металлопокрытий и окраски</t>
  </si>
  <si>
    <t>Наплавщик пластмассы</t>
  </si>
  <si>
    <t xml:space="preserve">      получили на ГИА неудовлетворительные результаты</t>
  </si>
  <si>
    <t xml:space="preserve">      не участвовали в ГИА</t>
  </si>
  <si>
    <t>Из строки 02 получили аттестат об основном общем образовании:
   с отличием</t>
  </si>
  <si>
    <t xml:space="preserve">   в IV квартале прошлого года</t>
  </si>
  <si>
    <t xml:space="preserve">   после 1 сентября текущего года</t>
  </si>
  <si>
    <t>Численность обучающихся (гр. 3–18) и экстернов (гр. 19–24), допущенных к ГИА по образовательным программам среднего общего образования (сумма строк 10–12)</t>
  </si>
  <si>
    <t>Из строки 10 получили аттестат о среднем общем образовании:
   с отличием и медаль «За особые успехи в учении»</t>
  </si>
  <si>
    <t xml:space="preserve">      участвовали в ЕГЭ по русскому языку (из стр. 16)</t>
  </si>
  <si>
    <t xml:space="preserve">         из них сдали ЕГЭ</t>
  </si>
  <si>
    <t xml:space="preserve">      участвовали в ЕГЭ по математике (из строки 16)</t>
  </si>
  <si>
    <t xml:space="preserve">      участвовали в ГИА в иной (кроме ЕГЭ) форме*</t>
  </si>
  <si>
    <t>Выпущено лиц, не получивших основного общего и среднего общего образования, со свидетельством об обучении</t>
  </si>
  <si>
    <t>Все классы, кроме классов для обучающихся
с ограниченными возможностями здоровья</t>
  </si>
  <si>
    <t>Классы для обучающихся 
с ограниченными возможностями здоровья</t>
  </si>
  <si>
    <t xml:space="preserve">программы основного общего образования </t>
  </si>
  <si>
    <t>программы среднего общего образования</t>
  </si>
  <si>
    <t>образование обучающихся с умственной отсталостью (интеллектуаль-
ными нарушениями)</t>
  </si>
  <si>
    <t xml:space="preserve">   В том числе обучаются:
      за счет бюджетных ассигнований:
         федерального бюджета</t>
  </si>
  <si>
    <t xml:space="preserve">         бюджета субъекта Российской Федерации</t>
  </si>
  <si>
    <t xml:space="preserve">         местного бюджета</t>
  </si>
  <si>
    <t xml:space="preserve">      по договорам об оказании платных образовательных услуг за счет средств:
         лиц, зачисляемых на обучение (родителей (законных представителей)
         несовершеннолетних обучающихся)</t>
  </si>
  <si>
    <t xml:space="preserve">         иных физических лиц</t>
  </si>
  <si>
    <t xml:space="preserve">         юридических лиц</t>
  </si>
  <si>
    <t>Всего 
(сумма
гр. 4–10)</t>
  </si>
  <si>
    <t xml:space="preserve">Из гр. 3 – лица в возрасте 18 лет и старше </t>
  </si>
  <si>
    <t>Выбыло обучающихся – всего (сумма стр. 02, 05, 08–13)</t>
  </si>
  <si>
    <t>Программы начального общего образования
(1–4 классы)</t>
  </si>
  <si>
    <t>Программы основного общего образования
(5–9 классы)</t>
  </si>
  <si>
    <t>Аппаратчик подготовки сырья и отпуска полуфабрикатов и продукции</t>
  </si>
  <si>
    <t>Аппаратчик поликонденсации</t>
  </si>
  <si>
    <t>Аппаратчик полимеризации</t>
  </si>
  <si>
    <t>Аппаратчик получения углекислоты</t>
  </si>
  <si>
    <t>Аппаратчик приготовления катализатора</t>
  </si>
  <si>
    <t>Аппаратчик приготовления связующих</t>
  </si>
  <si>
    <t>Аппаратчик приготовления химических растворов</t>
  </si>
  <si>
    <t>Аппаратчик приготовления эмульсий</t>
  </si>
  <si>
    <t>Аппаратчик производства светосоставов</t>
  </si>
  <si>
    <r>
      <rPr>
        <sz val="11"/>
        <rFont val="Times New Roman"/>
        <family val="1"/>
        <charset val="204"/>
      </rPr>
      <t>Аппаратчик производства спектрально-чистых газов</t>
    </r>
  </si>
  <si>
    <t>Аппаратчик производства химических реактивов</t>
  </si>
  <si>
    <t>Аппаратчик прокаливания</t>
  </si>
  <si>
    <t>Аппаратчик промывки</t>
  </si>
  <si>
    <t>Аппаратчик пропитки</t>
  </si>
  <si>
    <t>Аппаратчик разложения</t>
  </si>
  <si>
    <t>Аппаратчик рассева</t>
  </si>
  <si>
    <t>Аппаратчик растворения</t>
  </si>
  <si>
    <t>Аппаратчик регенерации</t>
  </si>
  <si>
    <t>Аппаратчик рекуперации</t>
  </si>
  <si>
    <t>Аппаратчик сепарирования</t>
  </si>
  <si>
    <t>Аппаратчик сжигания</t>
  </si>
  <si>
    <t>Аппаратчик синтеза</t>
  </si>
  <si>
    <t>Аппаратчик смешивания</t>
  </si>
  <si>
    <t>Аппаратчик сплавления</t>
  </si>
  <si>
    <t>Аппаратчик сушки</t>
  </si>
  <si>
    <t>Известегасильщик</t>
  </si>
  <si>
    <t>Изолировщик на гидроизоляции</t>
  </si>
  <si>
    <t>Оператор установки изготовления гофрированных листовых стеклопластиков</t>
  </si>
  <si>
    <t>Оператор установок изготовления стеклопластиковых конструкций</t>
  </si>
  <si>
    <t>Отделочник химических волокон</t>
  </si>
  <si>
    <t>Перезарядчик фильтрпрессов и диализаторов</t>
  </si>
  <si>
    <t>Перемотчик нити</t>
  </si>
  <si>
    <t>Перемотчик стеклоткани</t>
  </si>
  <si>
    <t>Плавильщик стекловолокна</t>
  </si>
  <si>
    <t>Подготовщик паковок и целлюлозы</t>
  </si>
  <si>
    <t>Прессовщик химического волокна</t>
  </si>
  <si>
    <t>Прикатчик напыленных изделий</t>
  </si>
  <si>
    <t>Раздельщик жгутов стекловолокна</t>
  </si>
  <si>
    <t>Размотчик стеклонити</t>
  </si>
  <si>
    <t>Раскройщик стекловолокнистых материалов</t>
  </si>
  <si>
    <t>Резчик стекловолокнистых и стеклопластиковых материалов</t>
  </si>
  <si>
    <t>Резчик химического волокна</t>
  </si>
  <si>
    <t>Сборщик прядильных блоков и насосов</t>
  </si>
  <si>
    <t>Спекальщик стекловолокна</t>
  </si>
  <si>
    <t>Ставильщик</t>
  </si>
  <si>
    <t>Съемщик оптических характеристик</t>
  </si>
  <si>
    <t>Съемщик стеклопластиковых и стекловолокнистых изделий</t>
  </si>
  <si>
    <t>Укладчик стеклонити в изделия</t>
  </si>
  <si>
    <t>Установщик прядильных блоков и гарнитуры</t>
  </si>
  <si>
    <t>Формовщик разделительных и декоративных слоев</t>
  </si>
  <si>
    <t>Формовщик стеклопластиковых изделий</t>
  </si>
  <si>
    <t>Чистильщик канализационных тоннелей и каналов</t>
  </si>
  <si>
    <t>Электроверетенщик</t>
  </si>
  <si>
    <t>Оператор ионитовой установки</t>
  </si>
  <si>
    <t>Оператор пробоотборной установки</t>
  </si>
  <si>
    <t>Резчик свеклы</t>
  </si>
  <si>
    <t>Аппаратчик пароводотермического агрегата</t>
  </si>
  <si>
    <t>Дезодораторщик сои</t>
  </si>
  <si>
    <t>Аппаратчик производства мочевины</t>
  </si>
  <si>
    <t>Аппаратчик производства нитрата и нитрита натрия</t>
  </si>
  <si>
    <t>Аппаратчик производства нитрофоски</t>
  </si>
  <si>
    <t>Аппаратчик производства сульфата аммония</t>
  </si>
  <si>
    <t>Аппаратчик производства фенилметилуретилана</t>
  </si>
  <si>
    <t>Аппаратчик производства цианистых металлов</t>
  </si>
  <si>
    <t>Изготовитель приспособлений для выращивания монокристаллов</t>
  </si>
  <si>
    <t>Установщик катализаторных сеток</t>
  </si>
  <si>
    <t>Аппаратчик десублимации</t>
  </si>
  <si>
    <t>Аппаратчик имидирования</t>
  </si>
  <si>
    <t>Аппаратчик контактирования</t>
  </si>
  <si>
    <t>Аппаратчик нитрозного процесса</t>
  </si>
  <si>
    <t>Аппаратчик получения гексахлорбензола</t>
  </si>
  <si>
    <t>Аппаратчик получения трихлорпропана и дихлоргидрина</t>
  </si>
  <si>
    <t>Аппаратчик получения фотогипосульфита</t>
  </si>
  <si>
    <t>Аппаратчик получения хлорного железа</t>
  </si>
  <si>
    <t>Аппаратчик по насасыванию диафрагм</t>
  </si>
  <si>
    <t>Аппаратчик по сбору и обогащению шлама</t>
  </si>
  <si>
    <t>Аппаратчик приготовления амальгамы натрия</t>
  </si>
  <si>
    <t>Аппаратчик производства "аэросилы"</t>
  </si>
  <si>
    <t>Аппаратчик изготовления рентгеновских экранов</t>
  </si>
  <si>
    <t>Аппаратчик йодирования</t>
  </si>
  <si>
    <t>Аппаратчик ионного обмена</t>
  </si>
  <si>
    <t>Аппаратчик оксихлорирования</t>
  </si>
  <si>
    <t>Аппаратчик перколяции</t>
  </si>
  <si>
    <t>Аппаратчик получения закиси азота</t>
  </si>
  <si>
    <t>Аппаратчик получения комплексных соединений</t>
  </si>
  <si>
    <t>Аппаратчик получения сильнодействующих алкалоидов и кристаллических гликозидов</t>
  </si>
  <si>
    <t>Аппаратчик получения синтетических гормонов</t>
  </si>
  <si>
    <t>Раздел 2.1.1.2 строка 09 графа 14 = Раздел 2.1.1.2 сумма строк 01 + 03 + 05 + 07 графа 14</t>
  </si>
  <si>
    <t>Раздел 2.1.1.2 строка 09 графа 15 = Раздел 2.1.1.2 сумма строк 01 + 03 + 05 + 07 графа 15</t>
  </si>
  <si>
    <t>Раздел 2.1.1.2 строка 09 графа 16 = Раздел 2.1.1.2 сумма строк 01 + 03 + 05 + 07 графа 16</t>
  </si>
  <si>
    <t>Раздел 2.1.1.2 строка 10 графа 03 = Раздел 2.1.1.2 сумма строк 02 + 04 + 06 + 08 графа 03</t>
  </si>
  <si>
    <t>Раздел 2.3.1 строка 01 графа 03 &gt;= Раздел 2.3.1 строка 03 графа 03</t>
  </si>
  <si>
    <t>Раздел 2.1.1.2 строка 10 графа 15 = Раздел 2.1.1.2 сумма строк 11 + 12 + 13 графа 15</t>
  </si>
  <si>
    <t>Раздел 2.1.1.2 строка 10 графа 16 = Раздел 2.1.1.2 сумма строк 11 + 12 + 13 графа 16</t>
  </si>
  <si>
    <t>Раздел 2.1.1.2 строка 01 графа 03 = Раздел 2.1.1.2 строка 01 сумма граф 04 + 05 + 06 + 07 + 08 + 09 + 10 + 11 + 12 + 13 + 14 + 15 + 16</t>
  </si>
  <si>
    <t>Раздел 2.1.1.2 строка 02 графа 03 = Раздел 2.1.1.2 строка 02 сумма граф 04 + 05 + 06 + 07 + 08 + 09 + 10 + 11 + 12 + 13 + 14 + 15 + 16</t>
  </si>
  <si>
    <t>Раздел 2.1.1.2 строка 03 графа 03 = Раздел 2.1.1.2 строка 03 сумма граф 04 + 05 + 06 + 07 + 08 + 09 + 10 + 11 + 12 + 13 + 14 + 15 + 16</t>
  </si>
  <si>
    <t>Раздел 2.1.1.2 строка 04 графа 03 = Раздел 2.1.1.2 строка 04 сумма граф 04 + 05 + 06 + 07 + 08 + 09 + 10 + 11 + 12 + 13 + 14 + 15 + 16</t>
  </si>
  <si>
    <t>2.5.3.3.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</si>
  <si>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r>
      <rPr>
        <sz val="11"/>
        <rFont val="Times New Roman"/>
        <family val="1"/>
        <charset val="204"/>
      </rPr>
      <t>Оператор дистанционного пульта управления в водопроводно- канализационном хозяйстве</t>
    </r>
  </si>
  <si>
    <t>Оператор на аэротенках</t>
  </si>
  <si>
    <t>Оператор на биофильтрах</t>
  </si>
  <si>
    <t>Оператор на иловых площадках</t>
  </si>
  <si>
    <t>Оператор на метантенках</t>
  </si>
  <si>
    <t>Оператор на отстойниках</t>
  </si>
  <si>
    <t>Оператор на песколовках и жироловках</t>
  </si>
  <si>
    <t>Оператор на решетке</t>
  </si>
  <si>
    <t>Оператор на фильтрах</t>
  </si>
  <si>
    <t>Оператор на эмшерах</t>
  </si>
  <si>
    <t>Оператор очистных сооружений</t>
  </si>
  <si>
    <t>Оператор полей орошения и фильтрации</t>
  </si>
  <si>
    <t>Оператор пульта управления оборудованием жилых и общественных зданий</t>
  </si>
  <si>
    <t>Оператор сооружений по удалению осадка</t>
  </si>
  <si>
    <t>Раздел 2.1.1.2 строка 09 графа 03 = Раздел 2.1.1.2 строка 09 сумма граф 04 + 05 + 06 + 07 + 08 + 09 + 10 + 11 + 12 + 13 + 14 + 15 + 16</t>
  </si>
  <si>
    <t>Раздел 2.1.1.2 строка 10 графа 03 = Раздел 2.1.1.2 строка 10 сумма граф 04 + 05 + 06 + 07 + 08 + 09 + 10 + 11 + 12 + 13 + 14 + 15 + 16</t>
  </si>
  <si>
    <t>Раздел 2.1.1.2 строка 11 графа 03 = Раздел 2.1.1.2 строка 11 сумма граф 04 + 05 + 06 + 07 + 08 + 09 + 10 + 11 + 12 + 13 + 14 + 15 + 16</t>
  </si>
  <si>
    <t>Раздел 2.1.1.2 строка 12 графа 03 = Раздел 2.1.1.2 строка 12 сумма граф 04 + 05 + 06 + 07 + 08 + 09 + 10 + 11 + 12 + 13 + 14 + 15 + 16</t>
  </si>
  <si>
    <t>Машинист механического оборудования землесосных плавучих несамоходных снарядов и грунтонасосных установок</t>
  </si>
  <si>
    <t>Машинист нарезчика швов самоходного</t>
  </si>
  <si>
    <t>Машинист подъемника строительного</t>
  </si>
  <si>
    <t>Машинист профилировщика</t>
  </si>
  <si>
    <t>Машинист распределителя цемента аэрационного самоходного</t>
  </si>
  <si>
    <t>Машинист распределителя цемента гравитационного прицепного</t>
  </si>
  <si>
    <t>Машинист растворонасоса</t>
  </si>
  <si>
    <t>Машинист растворосмесителя передвижного</t>
  </si>
  <si>
    <t>Машинист скрепера</t>
  </si>
  <si>
    <t>Машинист смесителя асфальтобетона передвижного</t>
  </si>
  <si>
    <t>Машинист трубогибочной установки передвижной</t>
  </si>
  <si>
    <t>Машинист трубоочистительной машины</t>
  </si>
  <si>
    <t>Машинист трубоукладчика</t>
  </si>
  <si>
    <t>Машинист укладчика асфальтобетона</t>
  </si>
  <si>
    <r>
      <rPr>
        <sz val="11"/>
        <rFont val="Times New Roman"/>
        <family val="1"/>
        <charset val="204"/>
      </rPr>
      <t>Машинист уплотняющей и планировочно-уплотняющей машины</t>
    </r>
  </si>
  <si>
    <t>Машинист установки передвижной автоматизированной непрерывного действия для приготовления бетонных смесей</t>
  </si>
  <si>
    <t>Машинист установки по продавливанию и горизонтальному бурению грунта</t>
  </si>
  <si>
    <t>Машинист финишера</t>
  </si>
  <si>
    <t>Машинист штукатурной станции передвижной</t>
  </si>
  <si>
    <t>Машинист экскаватора</t>
  </si>
  <si>
    <t>Машинист электрического оборудования землесосных плавучих несамоходных снарядов и грунтонасосных установок</t>
  </si>
  <si>
    <t>Машинист электролебедки</t>
  </si>
  <si>
    <t>Машинист электросварочного передвижного агрегата с двигателем внутреннего сгорания</t>
  </si>
  <si>
    <t>Машинист электростанции передвижной</t>
  </si>
  <si>
    <t xml:space="preserve">   центром образования</t>
  </si>
  <si>
    <r>
      <rPr>
        <sz val="11"/>
        <rFont val="Times New Roman"/>
        <family val="1"/>
        <charset val="204"/>
      </rPr>
      <t>Стабилизаторщик-дефибринировщик крови</t>
    </r>
  </si>
  <si>
    <t>Стерилизаторщик материалов и препаратов</t>
  </si>
  <si>
    <t>Укладчик продукции медицинского назначения</t>
  </si>
  <si>
    <t>Модельщик архитектурных деталей</t>
  </si>
  <si>
    <t>Монтажник гидроагрегатов</t>
  </si>
  <si>
    <r>
      <rPr>
        <sz val="11"/>
        <rFont val="Times New Roman"/>
        <family val="1"/>
        <charset val="204"/>
      </rPr>
      <t>Монтажник дробильно-размольного оборудования и оборудования для сортировки и обогащения</t>
    </r>
  </si>
  <si>
    <t>Монтажник наружных трубопроводов</t>
  </si>
  <si>
    <t>Монтажник оборудования атомных электрических станций</t>
  </si>
  <si>
    <t>Монтажник оборудования блокировки и централизации</t>
  </si>
  <si>
    <t>Монтажник оборудования коксохимических производств</t>
  </si>
  <si>
    <t>Монтажник оборудования металлургических заводов</t>
  </si>
  <si>
    <t>Аппаратчик получения фурановых соединений</t>
  </si>
  <si>
    <t>Аппаратчик сушки и карбонизации лигнина и целлолигнина</t>
  </si>
  <si>
    <t>Аппаратчик термической активации углей</t>
  </si>
  <si>
    <t>Варщик</t>
  </si>
  <si>
    <t>Кислотчик</t>
  </si>
  <si>
    <t>Литейщик катализатора</t>
  </si>
  <si>
    <t>Контролер эмалевого покрытия</t>
  </si>
  <si>
    <t>Мельник эмалевых материалов</t>
  </si>
  <si>
    <t>Обжигальщик эмали</t>
  </si>
  <si>
    <t>Обработчик эмалированных изделий</t>
  </si>
  <si>
    <t>Сборщик шайб</t>
  </si>
  <si>
    <t>Сварщик пластмасс</t>
  </si>
  <si>
    <t>Сушильщик линолеума</t>
  </si>
  <si>
    <t>Травильщик синтетических материалов на тканевой основе</t>
  </si>
  <si>
    <t>Формовщик буртов фаолитовых труб</t>
  </si>
  <si>
    <t>Шелкограф</t>
  </si>
  <si>
    <t>Аппаратчик вытяжки</t>
  </si>
  <si>
    <t>Аппаратчик изготовления армированных прессовочных материалов</t>
  </si>
  <si>
    <t>Аппаратчик изготовления стекловолокнистых материалов</t>
  </si>
  <si>
    <t>Аппаратчик измельчения и предсозревания</t>
  </si>
  <si>
    <t>Аппаратчик контактной выпарки</t>
  </si>
  <si>
    <t>Аппаратчик ксантогенирования</t>
  </si>
  <si>
    <t>Аппаратчик литья и рубки</t>
  </si>
  <si>
    <t>Аппаратчик матирования смолы</t>
  </si>
  <si>
    <t>Аппаратчик никелирования стеклоткани</t>
  </si>
  <si>
    <t>Аппаратчик обезвоживания</t>
  </si>
  <si>
    <t>Оператор загрузки конвертера</t>
  </si>
  <si>
    <t>Оператор логоскопа</t>
  </si>
  <si>
    <t>Оператор машины непрерывного литья заготовок</t>
  </si>
  <si>
    <t>Оператор пароэжекторной установки вакуумирования металла</t>
  </si>
  <si>
    <t>Оператор систем гидравлики и охлаждения машины непрерывного литья заготовок</t>
  </si>
  <si>
    <t>Плавильщик раскислителей</t>
  </si>
  <si>
    <t>Плавильщик синтетических шлаков</t>
  </si>
  <si>
    <t xml:space="preserve">      12 лет</t>
  </si>
  <si>
    <t xml:space="preserve">      13 лет</t>
  </si>
  <si>
    <t>Кроме того (кроме стр. 01), численность экстернов, окончивших данный класс (сумма стр. 07–10; 11, 12)</t>
  </si>
  <si>
    <t xml:space="preserve">   Из строки 06 – обучались:
      в форме семейного образования</t>
  </si>
  <si>
    <t>Все классы, кроме классов для обучающихся с ограниченными возможностями здоровья</t>
  </si>
  <si>
    <t>Итого по всем классам (сумма гр. 3, 12)</t>
  </si>
  <si>
    <t>Кроме того, численность экстернов</t>
  </si>
  <si>
    <t>из них</t>
  </si>
  <si>
    <t>Всего (сумма гр. 9–11)</t>
  </si>
  <si>
    <t>Из графы 3 обучались</t>
  </si>
  <si>
    <t>лица с ограни-
ченными возможностя-
ми здоровья</t>
  </si>
  <si>
    <t>из гр. 20</t>
  </si>
  <si>
    <t>инвалиды (кроме учтенных
в гр. 21)</t>
  </si>
  <si>
    <t>дети-инвалиды (кроме учтенных
в гр. 22)</t>
  </si>
  <si>
    <t>из гр. 4</t>
  </si>
  <si>
    <t>инвалиды (кроме учтенных
в гр. 5)</t>
  </si>
  <si>
    <r>
      <rPr>
        <sz val="11"/>
        <rFont val="Times New Roman"/>
        <family val="1"/>
        <charset val="204"/>
      </rPr>
      <t>Сборщик эндокринно-ферментного сырья</t>
    </r>
  </si>
  <si>
    <t>Сборщик эпителия</t>
  </si>
  <si>
    <t>Котельщик судовой</t>
  </si>
  <si>
    <r>
      <rPr>
        <sz val="11"/>
        <rFont val="Times New Roman"/>
        <family val="1"/>
        <charset val="204"/>
      </rPr>
      <t>Мачтовик-антеннщик судовой</t>
    </r>
  </si>
  <si>
    <t>Машинист сухих доковых установок</t>
  </si>
  <si>
    <t>Медник по изготовлению судовых изделий</t>
  </si>
  <si>
    <t>Монтер судовых средств безопасности</t>
  </si>
  <si>
    <t>Парусник</t>
  </si>
  <si>
    <t>Плотник судовой</t>
  </si>
  <si>
    <t>Проверщик судовой</t>
  </si>
  <si>
    <t>Радиомонтажник судовой</t>
  </si>
  <si>
    <t>Разметчик судовой</t>
  </si>
  <si>
    <t>Рубщик судовой</t>
  </si>
  <si>
    <t>Сборщик деревянных судов</t>
  </si>
  <si>
    <t>Изготовитель трафаретов, шкал и плат</t>
  </si>
  <si>
    <t>Испытатель баллонов</t>
  </si>
  <si>
    <t>Истопник</t>
  </si>
  <si>
    <t>Кассир билетный</t>
  </si>
  <si>
    <t>Кастелянша</t>
  </si>
  <si>
    <t>Киоскер</t>
  </si>
  <si>
    <t>Кладовщик</t>
  </si>
  <si>
    <t>Клеевар</t>
  </si>
  <si>
    <t>Консервировщик кожевенного и пушномехового сырья</t>
  </si>
  <si>
    <t>Консервировщик оборудования и металлоизделий</t>
  </si>
  <si>
    <t>1 - 3</t>
  </si>
  <si>
    <t>Контролер малярных работ</t>
  </si>
  <si>
    <t>Конюх</t>
  </si>
  <si>
    <t>Котлочист</t>
  </si>
  <si>
    <t>1 - 6</t>
  </si>
  <si>
    <t>Кочегар технологических печей</t>
  </si>
  <si>
    <t>Кубовщик</t>
  </si>
  <si>
    <t>Курьер</t>
  </si>
  <si>
    <t>Кучер</t>
  </si>
  <si>
    <r>
      <rPr>
        <sz val="11"/>
        <rFont val="Times New Roman"/>
        <family val="1"/>
        <charset val="204"/>
      </rPr>
      <t>Лаборант-кристаллооптик</t>
    </r>
  </si>
  <si>
    <t>Лаборант лаборатории искусственного старения стеклоизделий</t>
  </si>
  <si>
    <r>
      <rPr>
        <sz val="11"/>
        <rFont val="Times New Roman"/>
        <family val="1"/>
        <charset val="204"/>
      </rPr>
      <t>Лаборант-металлограф</t>
    </r>
  </si>
  <si>
    <r>
      <rPr>
        <sz val="11"/>
        <rFont val="Times New Roman"/>
        <family val="1"/>
        <charset val="204"/>
      </rPr>
      <t>Лаборант-микробиолог</t>
    </r>
  </si>
  <si>
    <t>Лаборант минералогического анализа</t>
  </si>
  <si>
    <t>Лаборант по анализу газов в металлах</t>
  </si>
  <si>
    <t>Изолировщик на термоизоляции</t>
  </si>
  <si>
    <r>
      <rPr>
        <sz val="11"/>
        <rFont val="Times New Roman"/>
        <family val="1"/>
        <charset val="204"/>
      </rPr>
      <t>Изолировщик-пленочник</t>
    </r>
  </si>
  <si>
    <t>Каменщик</t>
  </si>
  <si>
    <t>Камнетес</t>
  </si>
  <si>
    <r>
      <rPr>
        <sz val="11"/>
        <rFont val="Times New Roman"/>
        <family val="1"/>
        <charset val="204"/>
      </rPr>
      <t>Кессонщик-аппаратчик</t>
    </r>
  </si>
  <si>
    <r>
      <rPr>
        <sz val="11"/>
        <rFont val="Times New Roman"/>
        <family val="1"/>
        <charset val="204"/>
      </rPr>
      <t>Кессонщик-проходчик</t>
    </r>
  </si>
  <si>
    <r>
      <rPr>
        <sz val="11"/>
        <rFont val="Times New Roman"/>
        <family val="1"/>
        <charset val="204"/>
      </rPr>
      <t>Кессонщик-слесарь</t>
    </r>
  </si>
  <si>
    <r>
      <rPr>
        <sz val="11"/>
        <rFont val="Times New Roman"/>
        <family val="1"/>
        <charset val="204"/>
      </rPr>
      <t>Кессонщик-электромонтажник</t>
    </r>
  </si>
  <si>
    <r>
      <rPr>
        <sz val="11"/>
        <rFont val="Times New Roman"/>
        <family val="1"/>
        <charset val="204"/>
      </rPr>
      <t>Кислотоупорщик-винипластчик</t>
    </r>
  </si>
  <si>
    <r>
      <rPr>
        <sz val="11"/>
        <rFont val="Times New Roman"/>
        <family val="1"/>
        <charset val="204"/>
      </rPr>
      <t>Кислотоупорщик-гуммировщик</t>
    </r>
  </si>
  <si>
    <t>Копровщик</t>
  </si>
  <si>
    <t>Кровельщик по рулонным кровлям и по кровлям из штучных материалов</t>
  </si>
  <si>
    <t>Кровельщик по стальным кровлям</t>
  </si>
  <si>
    <t>Лепщик архитектурных деталей</t>
  </si>
  <si>
    <t>Машинист автобетонолома</t>
  </si>
  <si>
    <t>Машинист автобетононасоса</t>
  </si>
  <si>
    <t>5 - 8</t>
  </si>
  <si>
    <t>Машинист автовышки и автогидроподъемника</t>
  </si>
  <si>
    <t>4 - 7</t>
  </si>
  <si>
    <t>Машинист автогрейдера</t>
  </si>
  <si>
    <t>Машинист автогудронатора</t>
  </si>
  <si>
    <t>Машинист автокомпрессора</t>
  </si>
  <si>
    <t>Машинист автоямобура</t>
  </si>
  <si>
    <t>Машинист агрегата безвоздушного распыления высокого давления</t>
  </si>
  <si>
    <t>Машинист баровой установки</t>
  </si>
  <si>
    <t>Машинист бетононасосной установки</t>
  </si>
  <si>
    <t>Машинист бетоносмесителя передвижного</t>
  </si>
  <si>
    <t>Машинист бетоноукладчика</t>
  </si>
  <si>
    <t>6 - 8</t>
  </si>
  <si>
    <t>Раздел 2.3.3 строка 09 графа 04 &gt;= Раздел 2.3.3 строка 09 графа 06</t>
  </si>
  <si>
    <t>Раздел 2.3.3 строка 01 графа 09 &gt;= Раздел 2.3.3 строка 01 графа 10</t>
  </si>
  <si>
    <t>Раздел 2.3.3 строка 02 графа 09 &gt;= Раздел 2.3.3 строка 02 графа 10</t>
  </si>
  <si>
    <t>Раздел 2.3.3 строка 03 графа 09 &gt;= Раздел 2.3.3 строка 03 графа 10</t>
  </si>
  <si>
    <t>Раздел 2.3.3 строка 04 графа 09 &gt;= Раздел 2.3.3 строка 04 графа 10</t>
  </si>
  <si>
    <t>Раздел 2.3.3 строка 05 графа 09 &gt;= Раздел 2.3.3 строка 05 графа 10</t>
  </si>
  <si>
    <t>Раздел 2.3.3 строка 06 графа 09 &gt;= Раздел 2.3.3 строка 06 графа 10</t>
  </si>
  <si>
    <t>Раздел 2.1.1.1 строка 17 графа 03 &gt;= Раздел 2.1.1.1 строка 18 графа 03</t>
  </si>
  <si>
    <t>Раздел 2.1.1.1 строка 17 графа 03 &gt;= Раздел 2.1.1.1 строка 19 графа 03</t>
  </si>
  <si>
    <t>Раздел 2.1.1.1 строка 22 графа 03 &gt;= Раздел 2.1.1.1 строка 23 графа 03</t>
  </si>
  <si>
    <t>Оператор установок по производству минераловатных изделий</t>
  </si>
  <si>
    <t>Оператор установок по тепловой обработке бетона</t>
  </si>
  <si>
    <t>Отделочник железобетонных изделий</t>
  </si>
  <si>
    <t>Раздел 2.1.1.2 строка 10 графа 14 = Раздел 2.1.1.2 сумма строк 02 + 04 + 06 + 08 графа 14</t>
  </si>
  <si>
    <t>Кухонный рабочий</t>
  </si>
  <si>
    <t>Мойщик посуды</t>
  </si>
  <si>
    <t>Официант</t>
  </si>
  <si>
    <t>Повар</t>
  </si>
  <si>
    <t>Приготовитель молочных коктейлей</t>
  </si>
  <si>
    <t>Приготовитель напитков</t>
  </si>
  <si>
    <t>Электромеханик по торговому и холодильному оборудованию</t>
  </si>
  <si>
    <t>Водитель дрезины</t>
  </si>
  <si>
    <r>
      <rPr>
        <sz val="11"/>
        <rFont val="Times New Roman"/>
        <family val="1"/>
        <charset val="204"/>
      </rPr>
      <t>Водитель транспортно-уборочной машины</t>
    </r>
  </si>
  <si>
    <t>Вызывальщик локомотивных и поездных бригад</t>
  </si>
  <si>
    <t>Вязальщик польстерных щеток</t>
  </si>
  <si>
    <t>Дежурный по переезду</t>
  </si>
  <si>
    <t>Дежурный стрелочного поста</t>
  </si>
  <si>
    <t>Доставщик поездных документов</t>
  </si>
  <si>
    <t>Дренажник</t>
  </si>
  <si>
    <t>Камеронщик</t>
  </si>
  <si>
    <t>Раздел 2.13.1 строка 38 графа 04 = Раздел 2.13.1 строка 38 сумма граф 05 + 06 + 07 + 08 + 09 + 10</t>
  </si>
  <si>
    <t>Раздел 2.13.1 строка 39 графа 04 = Раздел 2.13.1 строка 39 сумма граф 05 + 06 + 07 + 08 + 09 + 10</t>
  </si>
  <si>
    <t>Раздел 2.13.1 строка 40 графа 04 = Раздел 2.13.1 строка 40 сумма граф 05 + 06 + 07 + 08 + 09 + 10</t>
  </si>
  <si>
    <t>Раздел 2.13.1 строка 41 графа 04 = Раздел 2.13.1 строка 41 сумма граф 05 + 06 + 07 + 08 + 09 + 10</t>
  </si>
  <si>
    <t>Раздел 2.1.1.2 строка 10 графа 11 = Раздел 2.1.1.2 сумма строк 02 + 04 + 06 + 08 графа 11</t>
  </si>
  <si>
    <t>Раздел 2.1.1.2 строка 10 графа 12 = Раздел 2.1.1.2 сумма строк 02 + 04 + 06 + 08 графа 12</t>
  </si>
  <si>
    <t>Раздел 2.1.1.2 строка 10 графа 13 = Раздел 2.1.1.2 сумма строк 02 + 04 + 06 + 08 графа 13</t>
  </si>
  <si>
    <t>со средним про-фессиональным образованием по программам подготовки специалистов среднего звена</t>
  </si>
  <si>
    <t>с высшим образованием</t>
  </si>
  <si>
    <t>3.4. Движение работников</t>
  </si>
  <si>
    <t>Код по ОКЕИ: единица – 642 (допускается с двумя десятичными знаками); человек – 792 (в целых)</t>
  </si>
  <si>
    <t>Данные гр. 12 по стр. 01–48 равны данным гр.3 подраздела 3.1 по соответствующим строкам 01-48.</t>
  </si>
  <si>
    <t>Всего (сумма гр.4,6,8,10,12,14,16,18,20,22)</t>
  </si>
  <si>
    <t>Число полных лет  по состоянию на 1 января 20_ года</t>
  </si>
  <si>
    <t>моложе 25 лет</t>
  </si>
  <si>
    <t>25–29</t>
  </si>
  <si>
    <t>30–34</t>
  </si>
  <si>
    <t>35–39</t>
  </si>
  <si>
    <t>40–44</t>
  </si>
  <si>
    <t>45–49</t>
  </si>
  <si>
    <t>50–54</t>
  </si>
  <si>
    <t>55–59</t>
  </si>
  <si>
    <t>60–64</t>
  </si>
  <si>
    <t>65 и более</t>
  </si>
  <si>
    <t>из них женщины</t>
  </si>
  <si>
    <t>3.5. Распределение персонала без внешних совместителей и работающих по договорам гражданско-правового характера по возрасту  и полу</t>
  </si>
  <si>
    <t>Раскладчик листового табака</t>
  </si>
  <si>
    <t>Рассевщик</t>
  </si>
  <si>
    <t>Расфасовщик нюхательной махорки и табака</t>
  </si>
  <si>
    <t>Расфасовщик табака</t>
  </si>
  <si>
    <t>Сортировщик сигарного листа</t>
  </si>
  <si>
    <t>Сортировщик табака</t>
  </si>
  <si>
    <t>Сортировщик табака в ферментационном производстве</t>
  </si>
  <si>
    <t>2 - 3, 5</t>
  </si>
  <si>
    <t>Сортировщик табачных изделий</t>
  </si>
  <si>
    <t>Составитель вагонных партий табака</t>
  </si>
  <si>
    <t>Сушильщик махорочной крошки</t>
  </si>
  <si>
    <t>Увлажняльщик махорочного сырья</t>
  </si>
  <si>
    <t>Увлажняльщик табачного сырья</t>
  </si>
  <si>
    <t>Аппаратчик обработки эфирных масел</t>
  </si>
  <si>
    <t>Аппаратчик ферментации эфиромасличного сырья</t>
  </si>
  <si>
    <t>Веяльщик чая</t>
  </si>
  <si>
    <t>Заготовщик чайных ящиков</t>
  </si>
  <si>
    <t>Купажист по чаю</t>
  </si>
  <si>
    <t>Машинист фиксационных машин</t>
  </si>
  <si>
    <r>
      <rPr>
        <sz val="11"/>
        <rFont val="Times New Roman"/>
        <family val="1"/>
        <charset val="204"/>
      </rPr>
      <t>Машинист чаезавялочно-фиксационных машин</t>
    </r>
  </si>
  <si>
    <t>Машинист чаезавялочных машин</t>
  </si>
  <si>
    <t>Машинист чаескручивающих машин</t>
  </si>
  <si>
    <t>2.5.1.3.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</si>
  <si>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2.5.1.4.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</si>
  <si>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Электрослесарь по ремонту оборудования распределительных устройств</t>
  </si>
  <si>
    <t>Оператор чаеперерабатывающей линии</t>
  </si>
  <si>
    <r>
      <rPr>
        <sz val="11"/>
        <rFont val="Times New Roman"/>
        <family val="1"/>
        <charset val="204"/>
      </rPr>
      <t>Порционист лао-ча</t>
    </r>
  </si>
  <si>
    <t>Прессовщик кирпичного чая</t>
  </si>
  <si>
    <t>Прессовщик плиточного чая</t>
  </si>
  <si>
    <r>
      <rPr>
        <sz val="11"/>
        <rFont val="Times New Roman"/>
        <family val="1"/>
        <charset val="204"/>
      </rPr>
      <t>Пропарщик лао-ча</t>
    </r>
  </si>
  <si>
    <t>Скирдовальщик</t>
  </si>
  <si>
    <r>
      <rPr>
        <sz val="11"/>
        <rFont val="Times New Roman"/>
        <family val="1"/>
        <charset val="204"/>
      </rPr>
      <t>Сортировщик-разборщик чая</t>
    </r>
  </si>
  <si>
    <t>Ферментировщик чая</t>
  </si>
  <si>
    <t>Аппаратчик приготовления косметических средств</t>
  </si>
  <si>
    <t>Аппаратчик приготовления парфюмерных композиций и жидкостей</t>
  </si>
  <si>
    <t>Вальцовщик косметической массы</t>
  </si>
  <si>
    <t>Варщик косметической массы</t>
  </si>
  <si>
    <t>Формовщик пенальной косметики</t>
  </si>
  <si>
    <t>Аппаратчик получения фосфатидов</t>
  </si>
  <si>
    <t>Жаровщик</t>
  </si>
  <si>
    <t>Регенераторщик</t>
  </si>
  <si>
    <t>Аппаратчик дезодорации</t>
  </si>
  <si>
    <t>Аппаратчик установки производства отбельной земли</t>
  </si>
  <si>
    <t>Аппаратчик этаноламиновой установки</t>
  </si>
  <si>
    <t>Водородчик</t>
  </si>
  <si>
    <t>Генераторщик</t>
  </si>
  <si>
    <t>Гидрогенизаторщик</t>
  </si>
  <si>
    <t>Обработчик соапстока</t>
  </si>
  <si>
    <r>
      <rPr>
        <sz val="11"/>
        <rFont val="Times New Roman"/>
        <family val="1"/>
        <charset val="204"/>
      </rPr>
      <t>Разварщик-саломаса</t>
    </r>
  </si>
  <si>
    <r>
      <rPr>
        <sz val="11"/>
        <rFont val="Times New Roman"/>
        <family val="1"/>
        <charset val="204"/>
      </rPr>
      <t>Аппаратчик-комплекторщик</t>
    </r>
  </si>
  <si>
    <t>Аппаратчик по приготовлению майонеза</t>
  </si>
  <si>
    <t>Аппаратчик приготовления высокожирных эмульсий</t>
  </si>
  <si>
    <t>Аппаратчик приготовления кулинарных и кондитерских жиров</t>
  </si>
  <si>
    <t>Аппаратчик приготовления эмульгатора</t>
  </si>
  <si>
    <t>Оператор линии производства маргарина</t>
  </si>
  <si>
    <t>Темперировщик жировой основы</t>
  </si>
  <si>
    <t>Аппаратчик сушки спичечных коробок</t>
  </si>
  <si>
    <t>Изготовитель специальных спичек</t>
  </si>
  <si>
    <t>Макаль</t>
  </si>
  <si>
    <t>Намазчик спичечных коробок</t>
  </si>
  <si>
    <t>Оператор автоматической линии изготовления спичек</t>
  </si>
  <si>
    <t>Оператор коробконабивочного станка</t>
  </si>
  <si>
    <t>Оператор полуавтоматической линии изготовления спичечных коробок</t>
  </si>
  <si>
    <t>Оператор спичечных автоматов</t>
  </si>
  <si>
    <t>Оператор станка для укладки рассыпных спичек</t>
  </si>
  <si>
    <t>Оператор этикетировочного станка</t>
  </si>
  <si>
    <t>Приготовитель спичечных масс</t>
  </si>
  <si>
    <t>Автоматчик клеильных полуавтоматов</t>
  </si>
  <si>
    <t>Заточник карандашей, стержней и палочек</t>
  </si>
  <si>
    <t>Калибровщик карандашных дощечек</t>
  </si>
  <si>
    <t>Комплектовщик карандашей и стержней</t>
  </si>
  <si>
    <t>Шелковод</t>
  </si>
  <si>
    <r>
      <rPr>
        <sz val="11"/>
        <rFont val="Times New Roman"/>
        <family val="1"/>
        <charset val="204"/>
      </rPr>
      <t>Тракторист-машинист сельскохозяйственного производства</t>
    </r>
  </si>
  <si>
    <t>I - III (группы)</t>
  </si>
  <si>
    <t>Лесовод</t>
  </si>
  <si>
    <t>Приготовитель дражировочной массы</t>
  </si>
  <si>
    <t>Садовник</t>
  </si>
  <si>
    <t>Градуировщик оптических деталей</t>
  </si>
  <si>
    <t>Изготовитель светофильтров и поляроидов</t>
  </si>
  <si>
    <t>Изготовитель стекловаренных керамических емкостей</t>
  </si>
  <si>
    <t>Изготовитель шкал и сеток фотоспособом</t>
  </si>
  <si>
    <t>Контролер оптических деталей и приборов</t>
  </si>
  <si>
    <t>Загрузчик колчеданных, серных печей и турм</t>
  </si>
  <si>
    <t>Загрузчик сульфата</t>
  </si>
  <si>
    <t>Закатчик бумажных изделий</t>
  </si>
  <si>
    <t>Закройщик картона, фибры и других материалов</t>
  </si>
  <si>
    <r>
      <rPr>
        <sz val="11"/>
        <rFont val="Times New Roman"/>
        <family val="1"/>
        <charset val="204"/>
      </rPr>
      <t>Закройщик-резак</t>
    </r>
  </si>
  <si>
    <t>Заправщик рулонов картона и бумаги</t>
  </si>
  <si>
    <t>Испытатель бумажных мешков</t>
  </si>
  <si>
    <r>
      <rPr>
        <sz val="11"/>
        <rFont val="Times New Roman"/>
        <family val="1"/>
        <charset val="204"/>
      </rPr>
      <t>Каландровщик целлюлозно-бумажного производства</t>
    </r>
  </si>
  <si>
    <t>Картонажник</t>
  </si>
  <si>
    <t>Клеильщик</t>
  </si>
  <si>
    <t>Клейщик бумаги, картона и изделий из них</t>
  </si>
  <si>
    <t>Клейщик фибры и литых бумажных изделий</t>
  </si>
  <si>
    <t>Комплектовщик деталей и изделий из бумаги</t>
  </si>
  <si>
    <r>
      <rPr>
        <sz val="11"/>
        <rFont val="Times New Roman"/>
        <family val="1"/>
        <charset val="204"/>
      </rPr>
      <t>Контролер целлюлозно-бумажного производства</t>
    </r>
  </si>
  <si>
    <t>Краскосоставитель</t>
  </si>
  <si>
    <t>Лакировщик фибровых изделий</t>
  </si>
  <si>
    <t>Машинист агрегата искусственного бархата</t>
  </si>
  <si>
    <t>Машинист битумировочной машины</t>
  </si>
  <si>
    <t>Машинист блондочной машины</t>
  </si>
  <si>
    <t>Машинист бумагоделательной (картоноделательной) машины (сеточник)</t>
  </si>
  <si>
    <t>Машинист бумагокрасильной машины (красильщик)</t>
  </si>
  <si>
    <r>
      <rPr>
        <sz val="11"/>
        <rFont val="Times New Roman"/>
        <family val="1"/>
        <charset val="204"/>
      </rPr>
      <t>Машинист вакуум-формующей машины</t>
    </r>
  </si>
  <si>
    <r>
      <rPr>
        <sz val="11"/>
        <rFont val="Times New Roman"/>
        <family val="1"/>
        <charset val="204"/>
      </rPr>
      <t>Машинист высекально-штамповочной машины</t>
    </r>
  </si>
  <si>
    <t>Машинист гофрировального агрегата</t>
  </si>
  <si>
    <t>Машинист гуммировального агрегата</t>
  </si>
  <si>
    <t>Машинист дноклеильной машины</t>
  </si>
  <si>
    <t>Машинист катальной машины</t>
  </si>
  <si>
    <t>Резчик сусальных металлов</t>
  </si>
  <si>
    <t>Трубопрокатчик</t>
  </si>
  <si>
    <t>Шабровщик цветных металлов</t>
  </si>
  <si>
    <t>Аппаратчик в производстве твердых сплавов и тугоплавких металлов</t>
  </si>
  <si>
    <t>Аппаратчик карбидизации</t>
  </si>
  <si>
    <t>Аппаратчик на приготовлении смесей и растворов</t>
  </si>
  <si>
    <t>Аппаратчик окисления молибденовых отходов</t>
  </si>
  <si>
    <t>Аппаратчик печей восстановления</t>
  </si>
  <si>
    <t>Аппаратчик электрохимического производства тантала</t>
  </si>
  <si>
    <t>Заготовщик химических полуфабрикатов тугоплавких металлов</t>
  </si>
  <si>
    <t>Обработчик прутков сормайта</t>
  </si>
  <si>
    <t>Обработчик твердосплавных изделий</t>
  </si>
  <si>
    <t>Печевой восстановления железа и отжига железных порошков</t>
  </si>
  <si>
    <t>Прессовщик твердых сплавов</t>
  </si>
  <si>
    <t>Сборщик пакетов</t>
  </si>
  <si>
    <t>Сварщик изделий из тугоплавких металлов</t>
  </si>
  <si>
    <t>Спекальщик</t>
  </si>
  <si>
    <t>Раздел 1.3 строка 04 графа 08 &gt;= Раздел 1.3 строка 04 графа 09</t>
  </si>
  <si>
    <t>Раздел 1.3 строка 05 графа 08 &gt;= Раздел 1.3 строка 05 графа 09</t>
  </si>
  <si>
    <t>Раздел 1.3 строка 06 графа 08 &gt;= Раздел 1.3 строка 06 графа 09</t>
  </si>
  <si>
    <t>Раздел 1.3 строка 07 графа 08 &gt;= Раздел 1.3 строка 07 графа 09</t>
  </si>
  <si>
    <t>Раздел 1.3 строка 08 графа 08 &gt;= Раздел 1.3 строка 08 графа 09</t>
  </si>
  <si>
    <t>Раздел 1.3 строка 09 графа 08 &gt;= Раздел 1.3 строка 09 графа 09</t>
  </si>
  <si>
    <t>Раздел 1.3 строка 10 графа 08 &gt;= Раздел 1.3 строка 10 графа 09</t>
  </si>
  <si>
    <t>Раздел 1.3 строка 11 графа 08 &gt;= Раздел 1.3 строка 11 графа 09</t>
  </si>
  <si>
    <t>Раздел 1.3 строка 12 графа 08 &gt;= Раздел 1.3 строка 12 графа 09</t>
  </si>
  <si>
    <t>Раздел 1.3 строка 13 графа 08 &gt;= Раздел 1.3 строка 13 графа 09</t>
  </si>
  <si>
    <t>Раздел 1.3 строка 14 графа 08 &gt;= Раздел 1.3 строка 14 графа 09</t>
  </si>
  <si>
    <t>Раздел 1.3 строка 15 графа 08 &gt;= Раздел 1.3 строка 15 графа 09</t>
  </si>
  <si>
    <t>Раздел 1.3 строка 16 графа 08 &gt;= Раздел 1.3 строка 16 графа 09</t>
  </si>
  <si>
    <t>Раздел 1.3 строка 17 графа 08 &gt;= Раздел 1.3 строка 17 графа 09</t>
  </si>
  <si>
    <t>Раздел 1.3 строка 18 графа 08 &gt;= Раздел 1.3 строка 18 графа 09</t>
  </si>
  <si>
    <t>Раздел 1.3 строка 19 графа 08 &gt;= Раздел 1.3 строка 19 графа 09</t>
  </si>
  <si>
    <t>Раздел 1.3 строка 20 графа 08 &gt;= Раздел 1.3 строка 20 графа 09</t>
  </si>
  <si>
    <t>Раздел 1.3 строка 21 графа 08 &gt;= Раздел 1.3 строка 21 графа 09</t>
  </si>
  <si>
    <t>Раздел 1.3 строка 22 графа 08 &gt;= Раздел 1.3 строка 22 графа 09</t>
  </si>
  <si>
    <t>Раздел 1.3 строка 23 графа 08 &gt;= Раздел 1.3 строка 23 графа 09</t>
  </si>
  <si>
    <t>Раздел 1.3 строка 24 графа 08 &gt;= Раздел 1.3 строка 24 графа 09</t>
  </si>
  <si>
    <t>Раздел 1.3 строка 25 графа 08 &gt;= Раздел 1.3 строка 25 графа 09</t>
  </si>
  <si>
    <t>Раздел 1.3 строка 26 графа 08 &gt;= Раздел 1.3 строка 26 графа 09</t>
  </si>
  <si>
    <t>Раздел 1.3 строка 27 графа 08 &gt;= Раздел 1.3 строка 27 графа 09</t>
  </si>
  <si>
    <t>Раздел 1.3 строка 28 графа 08 &gt;= Раздел 1.3 строка 28 графа 09</t>
  </si>
  <si>
    <t>Раздел 1.3 строка 29 графа 08 &gt;= Раздел 1.3 строка 29 графа 09</t>
  </si>
  <si>
    <t>Раздел 1.3 строка 30 графа 08 &gt;= Раздел 1.3 строка 30 графа 09</t>
  </si>
  <si>
    <t>Раздел 1.3 строка 31 графа 08 &gt;= Раздел 1.3 строка 31 графа 09</t>
  </si>
  <si>
    <t>Раздел 1.3 строка 01 графа 03 &gt;= Раздел 1.3 строка 02 графа 03</t>
  </si>
  <si>
    <t>Раздел 1.3 строка 01 графа 04 &gt;= Раздел 1.3 строка 02 графа 04</t>
  </si>
  <si>
    <t>Раздел 1.3 строка 01 графа 05 &gt;= Раздел 1.3 строка 02 графа 05</t>
  </si>
  <si>
    <t>Раздел 1.3 строка 01 графа 06 &gt;= Раздел 1.3 строка 02 графа 06</t>
  </si>
  <si>
    <t>Раздел 1.3 строка 01 графа 07 &gt;= Раздел 1.3 строка 02 графа 07</t>
  </si>
  <si>
    <t>Раздел 1.3 строка 01 графа 08 &gt;= Раздел 1.3 строка 02 графа 08</t>
  </si>
  <si>
    <t>Раздел 1.3 строка 01 графа 09 &gt;= Раздел 1.3 строка 02 графа 09</t>
  </si>
  <si>
    <t>Раздел 1.3 строка 11 графа 03 &gt;= Раздел 1.3 строка 12 графа 03</t>
  </si>
  <si>
    <t>Раздел 1.3 строка 11 графа 04 &gt;= Раздел 1.3 строка 12 графа 04</t>
  </si>
  <si>
    <t>Раздел 1.3 строка 11 графа 05 &gt;= Раздел 1.3 строка 12 графа 05</t>
  </si>
  <si>
    <t>Раздел 1.3 строка 11 графа 06 &gt;= Раздел 1.3 строка 12 графа 06</t>
  </si>
  <si>
    <t>Раздел 2.1.2.2 строка 27 графа 03 = Раздел 2.1.2.2 строка 27 сумма граф с 04 по 47</t>
  </si>
  <si>
    <t>Раздел 2.1.2.2 строка 28 графа 03 = Раздел 2.1.2.2 строка 28 сумма граф с 04 по 47</t>
  </si>
  <si>
    <t>Раздел 2.1.2.2 строка 29 графа 03 = Раздел 2.1.2.2 строка 29 сумма граф с 04 по 47</t>
  </si>
  <si>
    <t>Раздел 2.1.2.2 строка 30 графа 03 = Раздел 2.1.2.2 строка 30 сумма граф с 04 по 47</t>
  </si>
  <si>
    <t>Раздел 2.1.2.2 строка 31 графа 03 = Раздел 2.1.2.2 строка 31 сумма граф с 04 по 47</t>
  </si>
  <si>
    <t>Раздел 2.1.2.2 строка 32 графа 03 = Раздел 2.1.2.2 строка 32 сумма граф с 04 по 47</t>
  </si>
  <si>
    <t>Раздел 2.1.2.2 строка 33 графа 03 = Раздел 2.1.2.2 строка 33 сумма граф с 04 по 47</t>
  </si>
  <si>
    <t>Раздел 2.1.2.2 строка 24 графа 03 &gt;= Раздел 2.1.2.2 строка 25 графа 03</t>
  </si>
  <si>
    <t xml:space="preserve">   обеспечивает подготовку к военной или гражданской службе:
      президентское кадетское училище</t>
  </si>
  <si>
    <t xml:space="preserve">      суворовское военное училище</t>
  </si>
  <si>
    <t xml:space="preserve">      нахимовское военно-морское училище</t>
  </si>
  <si>
    <t xml:space="preserve">      кадетский (морской кадетский) военный корпус</t>
  </si>
  <si>
    <t xml:space="preserve">      кадетский (морской кадетский) корпус</t>
  </si>
  <si>
    <t xml:space="preserve">      кадетская школа</t>
  </si>
  <si>
    <t xml:space="preserve">      казачий кадетский корпус</t>
  </si>
  <si>
    <t>Наименование образовательных программ</t>
  </si>
  <si>
    <t>Численность обучающихся по образовательным программам - всего, человек</t>
  </si>
  <si>
    <t>Сетевая форма реализации образовательных программ</t>
  </si>
  <si>
    <t>Электронное обучение</t>
  </si>
  <si>
    <t>Дистанционные образовательные технологии</t>
  </si>
  <si>
    <t>численность обучающихся (из графы 3) по программам, реализуемым с использованием сетевой формы - всего</t>
  </si>
  <si>
    <t xml:space="preserve">численность обучающихся (из графы 3) с применением электронного обучения </t>
  </si>
  <si>
    <t>в том числе (из графы 6) с применением исключительно электронного обучения</t>
  </si>
  <si>
    <t>численность обучающихся (из графы 3) с применением дистанционных образовательных технологий</t>
  </si>
  <si>
    <t>в том числе (из графы 8) с применением исключительно дистанционных образовательных технологий</t>
  </si>
  <si>
    <t>Образовательные программы начального общего образования</t>
  </si>
  <si>
    <t>2.1.1.1. Число всех классов, кроме классов для обучающихся с ограниченными возможностями здоровья, и численность обучающихся в них</t>
  </si>
  <si>
    <t>по классам очно-заочного обучения</t>
  </si>
  <si>
    <t>по классам заочного обучения</t>
  </si>
  <si>
    <t>2.1.1.2. Число всех классов, кроме классов для обучающихся с ограниченными возможностями здоровья, и численность обучающихся в них</t>
  </si>
  <si>
    <t>2.1.1.3. Число всех классов, кроме классов для обучающихся с ограниченными возможностями здоровья, и численность обучающихся в них</t>
  </si>
  <si>
    <t xml:space="preserve">   В них обучающихся, чел:
      cлепых</t>
  </si>
  <si>
    <t xml:space="preserve">   В них обучающихся, чел:
      слабовидящих и поздноослепших</t>
  </si>
  <si>
    <t xml:space="preserve"> 2.1.3.1. Число классов для обучающихся с умственной отсталостью (интеллектуальными нарушениями) и численность обучающихся в них</t>
  </si>
  <si>
    <t xml:space="preserve"> 2.1.3.2. Число классов для обучающихся с умственной отсталостью (интеллектуальными нарушениями) и численность обучающихся в них</t>
  </si>
  <si>
    <t xml:space="preserve"> 2.1.3.3. Число классов для обучающихся с умственной отсталостью (интеллектуальными нарушениями) и численность обучающихся в них</t>
  </si>
  <si>
    <t xml:space="preserve">      учебно-вспомогательный персонал </t>
  </si>
  <si>
    <t xml:space="preserve">      иной персонал</t>
  </si>
  <si>
    <t xml:space="preserve">         из них:
            ассистент (помощник)</t>
  </si>
  <si>
    <t xml:space="preserve">            сурдопереводчик</t>
  </si>
  <si>
    <t xml:space="preserve">            тифлосурдопереводчик</t>
  </si>
  <si>
    <t xml:space="preserve">         Из общей численности педагогических работников (стр.06):
            персонал, работающий в подразделениях (группах)
            дошкольного образования</t>
  </si>
  <si>
    <t xml:space="preserve">               из них воспитатели</t>
  </si>
  <si>
    <t xml:space="preserve">Код отчитывающейся  организации по ИНН:  </t>
  </si>
  <si>
    <t xml:space="preserve">Код отчитывающейся  организации по КПП: </t>
  </si>
  <si>
    <t xml:space="preserve">Код отчитывающейся  организации по ОГРН: </t>
  </si>
  <si>
    <t xml:space="preserve">   Не указан код ОГРН</t>
  </si>
  <si>
    <t xml:space="preserve">         социальные педагоги</t>
  </si>
  <si>
    <t>Старший машинист котлотурбинного цеха</t>
  </si>
  <si>
    <t>Раздел 1.3 строка 04 графа 03 &gt;= Раздел 1.3 строка 04 графа 08</t>
  </si>
  <si>
    <t>Раздел 1.3 строка 05 графа 03 &gt;= Раздел 1.3 строка 05 графа 08</t>
  </si>
  <si>
    <t xml:space="preserve">         педагоги дополнительного образования</t>
  </si>
  <si>
    <t xml:space="preserve">         педагоги-психологи</t>
  </si>
  <si>
    <t xml:space="preserve">         воспитатели</t>
  </si>
  <si>
    <t xml:space="preserve">         мастера производственного обучения</t>
  </si>
  <si>
    <t xml:space="preserve">         тьюторы</t>
  </si>
  <si>
    <t xml:space="preserve">         из них:
            ассистент(помощник)</t>
  </si>
  <si>
    <t>Из общей численности педагогических работников (стр.03):
   персонал, работающий в подразделениях (группах)
   дошкольного образования</t>
  </si>
  <si>
    <t>Раздел 2.1.1.2 строка 10 графа 04 = Раздел 2.1.1.2 сумма строк 02 + 04 + 06 + 08 графа 04</t>
  </si>
  <si>
    <t>Раздел 2.1.1.2 строка 10 графа 05 = Раздел 2.1.1.2 сумма строк 02 + 04 + 06 + 08 графа 05</t>
  </si>
  <si>
    <t>Раздел 2.1.1.2 строка 10 графа 06 = Раздел 2.1.1.2 сумма строк 02 + 04 + 06 + 08 графа 06</t>
  </si>
  <si>
    <t>Раздел 2.1.1.2 строка 10 графа 07 = Раздел 2.1.1.2 сумма строк 02 + 04 + 06 + 08 графа 07</t>
  </si>
  <si>
    <t>Раздел 2.1.1.2 строка 10 графа 08 = Раздел 2.1.1.2 сумма строк 02 + 04 + 06 + 08 графа 08</t>
  </si>
  <si>
    <t>Раздел 2.1.1.2 строка 10 графа 09 = Раздел 2.1.1.2 сумма строк 02 + 04 + 06 + 08 графа 09</t>
  </si>
  <si>
    <t>Раздел 2.1.1.2 строка 10 графа 10 = Раздел 2.1.1.2 сумма строк 02 + 04 + 06 + 08 графа 10</t>
  </si>
  <si>
    <t xml:space="preserve">      дети-сироты и дети, оставшиеся без попечения родителей</t>
  </si>
  <si>
    <t>Красильщик карандашей</t>
  </si>
  <si>
    <t>Машинист печатной машины</t>
  </si>
  <si>
    <t>Обжигальщик графитовых стержней</t>
  </si>
  <si>
    <t>Оператор автоматической линии изготовления белого карандаша</t>
  </si>
  <si>
    <t>Оператор автоматов сборки карандашей</t>
  </si>
  <si>
    <t>Оператор вальцовочной линии</t>
  </si>
  <si>
    <t>Оператор дисперсионных смесителей по приготовлению стержневой массы</t>
  </si>
  <si>
    <t>Отделочник карандашей на автомате</t>
  </si>
  <si>
    <t>Прессовщик карандашных блоков</t>
  </si>
  <si>
    <t>Прессовщик стержней</t>
  </si>
  <si>
    <t>Пропитчик карандашных дощечек</t>
  </si>
  <si>
    <t>Пропитчик стержней</t>
  </si>
  <si>
    <t>Размольщик карандашной массы</t>
  </si>
  <si>
    <t>Раскатчик стержней</t>
  </si>
  <si>
    <t>Резчик нитей стержней</t>
  </si>
  <si>
    <t>Смесительщик</t>
  </si>
  <si>
    <t>Сортировщик в производстве карандашей</t>
  </si>
  <si>
    <t>Сушильщик дощечек</t>
  </si>
  <si>
    <t>Сушильщик стержней</t>
  </si>
  <si>
    <t>Шлифовщик стержней</t>
  </si>
  <si>
    <t>Штемпелевщик карандашей</t>
  </si>
  <si>
    <t>Автоматчик картонажного производства</t>
  </si>
  <si>
    <t>Подручный вальцовщика стана горячей прокатки</t>
  </si>
  <si>
    <t>Подручный вальцовщика стана холодной прокатки</t>
  </si>
  <si>
    <t>Полировщик листов и лент</t>
  </si>
  <si>
    <t>Прессовщик колес и бандажей</t>
  </si>
  <si>
    <r>
      <rPr>
        <sz val="11"/>
        <rFont val="Times New Roman"/>
        <family val="1"/>
        <charset val="204"/>
      </rPr>
      <t>Прессовщик-прошивщик рельсовых скреплений</t>
    </r>
  </si>
  <si>
    <t>Прессовщик стальных профилей на установке гидроэкструзии</t>
  </si>
  <si>
    <t>Приготовитель разделительной пасты</t>
  </si>
  <si>
    <t>Раздирщик пакетов</t>
  </si>
  <si>
    <t>Разметчик проката</t>
  </si>
  <si>
    <r>
      <rPr>
        <sz val="11"/>
        <rFont val="Times New Roman"/>
        <family val="1"/>
        <charset val="204"/>
      </rPr>
      <t>Слесарь-проводчик</t>
    </r>
  </si>
  <si>
    <t>Талькировщик листов и лент</t>
  </si>
  <si>
    <t>Укладчик проката</t>
  </si>
  <si>
    <t>Загрузчик печей сопротивления</t>
  </si>
  <si>
    <r>
      <rPr>
        <sz val="11"/>
        <rFont val="Times New Roman"/>
        <family val="1"/>
        <charset val="204"/>
      </rPr>
      <t>Загрузчик-разгрузчик сушильных печей</t>
    </r>
  </si>
  <si>
    <t>Изготовитель абразивных дисков и полировальных изделий</t>
  </si>
  <si>
    <t>Изготовитель абразивных пилок</t>
  </si>
  <si>
    <t>Изготовитель изделий из шлифовальной шкурки</t>
  </si>
  <si>
    <t>Испытатель абразивов</t>
  </si>
  <si>
    <t>Классификаторщик шлифпорошков</t>
  </si>
  <si>
    <t>Контролер абразивных материалов и изделий</t>
  </si>
  <si>
    <t>Контролер цехов плавки, дробления, регенерации и рассева</t>
  </si>
  <si>
    <t>Шлифовщик камней</t>
  </si>
  <si>
    <r>
      <rPr>
        <sz val="11"/>
        <rFont val="Times New Roman"/>
        <family val="1"/>
        <charset val="204"/>
      </rPr>
      <t>Электромонтажник блоков электронно-механических часов</t>
    </r>
  </si>
  <si>
    <r>
      <rPr>
        <sz val="11"/>
        <rFont val="Times New Roman"/>
        <family val="1"/>
        <charset val="204"/>
      </rPr>
      <t>Автоматчик игольно-платинных изделий</t>
    </r>
  </si>
  <si>
    <t>Вальцовщик игл</t>
  </si>
  <si>
    <r>
      <rPr>
        <sz val="11"/>
        <rFont val="Times New Roman"/>
        <family val="1"/>
        <charset val="204"/>
      </rPr>
      <t>Галтовщик игольно-платинных изделий</t>
    </r>
  </si>
  <si>
    <t>Запрессовщик игл</t>
  </si>
  <si>
    <r>
      <rPr>
        <sz val="11"/>
        <rFont val="Times New Roman"/>
        <family val="1"/>
        <charset val="204"/>
      </rPr>
      <t>Заточник игольно-платинных изделий</t>
    </r>
  </si>
  <si>
    <t>Калибровщик нитеобразователей</t>
  </si>
  <si>
    <t xml:space="preserve">         из них (из строки 02):
            в классах с иной формой обучения в пределах одной и той же
            направленности</t>
  </si>
  <si>
    <t xml:space="preserve">            из всех классов, кроме классов для обучающихся с ограниченными
            возможностями здоровья, в классы для обучающихся
            с ограниченными возможностями здоровья</t>
  </si>
  <si>
    <t>Перегонщик печей и трансбордерных установок</t>
  </si>
  <si>
    <t>Плавильщик абразивных материалов</t>
  </si>
  <si>
    <r>
      <rPr>
        <sz val="11"/>
        <rFont val="Times New Roman"/>
        <family val="1"/>
        <charset val="204"/>
      </rPr>
      <t>Подборщик-учетчик абразивных изделий</t>
    </r>
  </si>
  <si>
    <t>Подинщик</t>
  </si>
  <si>
    <r>
      <rPr>
        <sz val="11"/>
        <rFont val="Times New Roman"/>
        <family val="1"/>
        <charset val="204"/>
      </rPr>
      <t>Постановщик-выгрузчик абразивных изделий</t>
    </r>
  </si>
  <si>
    <t xml:space="preserve">         другие</t>
  </si>
  <si>
    <t>Прессовщик деталей для игрушек</t>
  </si>
  <si>
    <t>Разрисовщик игрушек</t>
  </si>
  <si>
    <t>Сборщик игрушек</t>
  </si>
  <si>
    <t>Сборщик музыкальных и озвученных игрушек</t>
  </si>
  <si>
    <t>Сборщик электроигр</t>
  </si>
  <si>
    <t>Сушильщик деталей и игрушек</t>
  </si>
  <si>
    <t>Формовщик деталей и игрушек</t>
  </si>
  <si>
    <t>Электроворсовальщик</t>
  </si>
  <si>
    <t>Грунтовщик холста и картона художественных полотен</t>
  </si>
  <si>
    <t>Инкрустатор</t>
  </si>
  <si>
    <r>
      <rPr>
        <sz val="11"/>
        <rFont val="Times New Roman"/>
        <family val="1"/>
        <charset val="204"/>
      </rPr>
      <t>Контролер монетно-орденского производства</t>
    </r>
  </si>
  <si>
    <t>Контролер художественных изделий</t>
  </si>
  <si>
    <t>Лакировщик художественных изделий</t>
  </si>
  <si>
    <t>Литейщик художественных изделий</t>
  </si>
  <si>
    <t>Обжигальщик рисовального угля</t>
  </si>
  <si>
    <t>Отделочник художественных изделий</t>
  </si>
  <si>
    <t>Парафинировщик художественных изделий</t>
  </si>
  <si>
    <t>Приготовитель грунтовых составов</t>
  </si>
  <si>
    <t>Позолотчик художественных изделий</t>
  </si>
  <si>
    <t>Полировщик художественных изделий</t>
  </si>
  <si>
    <t>Регенераторщик драгоценных металлов</t>
  </si>
  <si>
    <t>Правщик абразивных кругов</t>
  </si>
  <si>
    <t>Приготовитель абразивных порошков, паст и мастик</t>
  </si>
  <si>
    <t>Прокальщик зерна и шлифпорошков</t>
  </si>
  <si>
    <t>Разборщик печей сопротивления</t>
  </si>
  <si>
    <t>Распиловщик необожженных кругов и брусков</t>
  </si>
  <si>
    <t>Рассевальщик шлифзерна и шлифпорошков</t>
  </si>
  <si>
    <t>Регенераторщик абразивов</t>
  </si>
  <si>
    <t>Резчик шлифовальной шкурки</t>
  </si>
  <si>
    <t>Сверловщик абразивных изделий</t>
  </si>
  <si>
    <t>Сепараторщик шлифзерна</t>
  </si>
  <si>
    <t>Сортировщик абразивных материалов</t>
  </si>
  <si>
    <t>Сортировщик куска на печах сопротивления</t>
  </si>
  <si>
    <t>Сушильщик абразивных изделий</t>
  </si>
  <si>
    <t>Выгребальщик костры</t>
  </si>
  <si>
    <t>Выгребальщик очеса</t>
  </si>
  <si>
    <t>Выжигальщик рисунков</t>
  </si>
  <si>
    <t>Декатировщик</t>
  </si>
  <si>
    <t>Заготовщик карт и паковочных материалов</t>
  </si>
  <si>
    <t>Заготовщик химических растворов и красок</t>
  </si>
  <si>
    <r>
      <rPr>
        <sz val="11"/>
        <rFont val="Times New Roman"/>
        <family val="1"/>
        <charset val="204"/>
      </rPr>
      <t>Заливщик игольно-платинных изделий</t>
    </r>
  </si>
  <si>
    <r>
      <rPr>
        <sz val="11"/>
        <rFont val="Times New Roman"/>
        <family val="1"/>
        <charset val="204"/>
      </rPr>
      <t>Замачивальщик шелка-сырца</t>
    </r>
  </si>
  <si>
    <t>Изготовитель парафиновых колец</t>
  </si>
  <si>
    <t>Кисловщик</t>
  </si>
  <si>
    <t>Коллекционер образцов ткани и трикотажного полотна</t>
  </si>
  <si>
    <t>Контролер измерения продукции</t>
  </si>
  <si>
    <t>Контролер качества</t>
  </si>
  <si>
    <t>Печевой на получении цинкового купороса</t>
  </si>
  <si>
    <t>Контролер изделий из камня</t>
  </si>
  <si>
    <t>Контролер строительных изделий и материалов</t>
  </si>
  <si>
    <t>Кочегар сушильных барабанов</t>
  </si>
  <si>
    <t>Лаковар</t>
  </si>
  <si>
    <t>Машинист кальцинаторов</t>
  </si>
  <si>
    <t>Машинист лаконаносящей машины</t>
  </si>
  <si>
    <t>Машинист листоформовочной машины</t>
  </si>
  <si>
    <t>Машинист навивочных и намоточных машин</t>
  </si>
  <si>
    <t>Машинист (обжигальщик) вращающихся и шахтных печей</t>
  </si>
  <si>
    <t>Машинист оборудования конвейерных и поточных линий</t>
  </si>
  <si>
    <t>Машинист пневматических и винтовых насосов</t>
  </si>
  <si>
    <t>Машинист прикатной машины</t>
  </si>
  <si>
    <t>Машинист самоходной газорастворомешалки (виброгазобетономешалки)</t>
  </si>
  <si>
    <t>Машинист слюдопластоделательной машины</t>
  </si>
  <si>
    <t>Машинист сушильных агрегатов</t>
  </si>
  <si>
    <t>Машинист сырьевых мельниц</t>
  </si>
  <si>
    <t>Машинист трубной машины</t>
  </si>
  <si>
    <t>Машинист угольных и цементных мельниц</t>
  </si>
  <si>
    <t>Машинист установки по испытанию железобетонных изделий и конструкций</t>
  </si>
  <si>
    <t>Машинист установки по приготовлению пульпы</t>
  </si>
  <si>
    <t>Машинист установки по расщеплению слюды</t>
  </si>
  <si>
    <t>Машинист формовочного агрегата</t>
  </si>
  <si>
    <t>Мельник извести</t>
  </si>
  <si>
    <t>Мельник минерального сырья</t>
  </si>
  <si>
    <t>Мозаичник</t>
  </si>
  <si>
    <t>Моторист бетоносмесительных установок</t>
  </si>
  <si>
    <t>Моторист передаточной тележки</t>
  </si>
  <si>
    <t>Моторист смесителя и мешалки</t>
  </si>
  <si>
    <t>Моторист транспортирующих механизмов</t>
  </si>
  <si>
    <t>Моторист триера</t>
  </si>
  <si>
    <t>Моторист установки по перекачиванию битума</t>
  </si>
  <si>
    <t>Моторист холодильных установок</t>
  </si>
  <si>
    <t>Перемотчик рулонов</t>
  </si>
  <si>
    <t>Перфораторщик фольги</t>
  </si>
  <si>
    <t>Плакировщик изделий</t>
  </si>
  <si>
    <t>Прессовщик на гидропрессах</t>
  </si>
  <si>
    <t>Приготовитель технических жиров</t>
  </si>
  <si>
    <t>Прокатчик горячего металла</t>
  </si>
  <si>
    <t>Наименование показателя</t>
  </si>
  <si>
    <t>Всего (сумма
граф 04 - 16)</t>
  </si>
  <si>
    <t>Программы начального общего образования</t>
  </si>
  <si>
    <t>Программы основного общего образования</t>
  </si>
  <si>
    <t>Программы среднего общего образования</t>
  </si>
  <si>
    <t xml:space="preserve">1-й класс </t>
  </si>
  <si>
    <t>2-й класс</t>
  </si>
  <si>
    <t>3-й класс</t>
  </si>
  <si>
    <t>4-й класс</t>
  </si>
  <si>
    <t>5-й класс</t>
  </si>
  <si>
    <t>6-й класс</t>
  </si>
  <si>
    <t>7-й класс</t>
  </si>
  <si>
    <t>8-й класс</t>
  </si>
  <si>
    <t>9-й класс</t>
  </si>
  <si>
    <t>10-й класс</t>
  </si>
  <si>
    <t>11-й класс (выпускной)</t>
  </si>
  <si>
    <t>11-й класс</t>
  </si>
  <si>
    <t>12-й класс</t>
  </si>
  <si>
    <t>Число классов без углубленного изучения предметов, ед.</t>
  </si>
  <si>
    <t xml:space="preserve">   В них обучающихся, чел.</t>
  </si>
  <si>
    <t>Число классов с углубленным изучением отдельных предметов, ед.</t>
  </si>
  <si>
    <t>Число гимназических классов, ед.</t>
  </si>
  <si>
    <t>Число лицейских классов, ед.</t>
  </si>
  <si>
    <t xml:space="preserve">   В них обучающихся (сумма строк 02, 04, 06, 08, 11 - 13), чел.</t>
  </si>
  <si>
    <t xml:space="preserve">      в том числе обучаются:
         очно</t>
  </si>
  <si>
    <t xml:space="preserve">         очно-заочно</t>
  </si>
  <si>
    <t xml:space="preserve">         заочно</t>
  </si>
  <si>
    <t xml:space="preserve">      Из строки 10:
         воспитанники (без приходящих учащихся)</t>
  </si>
  <si>
    <t xml:space="preserve">         девочки</t>
  </si>
  <si>
    <t xml:space="preserve">         оставленные на повторное обучение</t>
  </si>
  <si>
    <t xml:space="preserve">         лица с ограниченными возможностями здоровья</t>
  </si>
  <si>
    <t xml:space="preserve">               дети-инвалиды</t>
  </si>
  <si>
    <t xml:space="preserve">         инвалиды (кроме учтенных в строке 18)</t>
  </si>
  <si>
    <t xml:space="preserve">         дети-сироты и дети, оставшиеся без попечения родителей</t>
  </si>
  <si>
    <t xml:space="preserve">            из них воспитанники (без приходящих учащихся)</t>
  </si>
  <si>
    <t>2.1. Распределение обучающихся по классам</t>
  </si>
  <si>
    <t>1.3. Сведения о численности обучающихся по образовательным программам</t>
  </si>
  <si>
    <t>Код по ОКЕИ: человек – 792; единица – 642</t>
  </si>
  <si>
    <t>Программы начального общего образования с нормативным сроком обучения 4 года</t>
  </si>
  <si>
    <t>Программы начального общего образования с нормативным сроком обучения 5–6 лет</t>
  </si>
  <si>
    <t>Раздел 2.3.3 строка 01 графа 03 &gt;= Раздел 2.3.3 строка 04 графа 03</t>
  </si>
  <si>
    <t>Раздел 2.5.3.3 строка 06 графа 10 = Раздел 2.5.3.3 сумма строк 11 + 12 графа 10</t>
  </si>
  <si>
    <t>Раздел 2.5.3.3 строка 06 графа 11 = Раздел 2.5.3.3 сумма строк 11 + 12 графа 11</t>
  </si>
  <si>
    <t>Раздел 2.5.3.3 строка 06 графа 12 = Раздел 2.5.3.3 сумма строк 11 + 12 графа 12</t>
  </si>
  <si>
    <t>Раздел 2.5.3.3 строка 06 графа 13 = Раздел 2.5.3.3 сумма строк 11 + 12 графа 13</t>
  </si>
  <si>
    <t>Раздел 2.5.3.3 строка 06 графа 14 = Раздел 2.5.3.3 сумма строк 11 + 12 графа 14</t>
  </si>
  <si>
    <t>Раздел 2.5.3.3 строка 06 графа 15 = Раздел 2.5.3.3 сумма строк 11 + 12 графа 15</t>
  </si>
  <si>
    <t>Раздел 2.5.3.3 строка 06 графа 16 = Раздел 2.5.3.3 сумма строк 11 + 12 графа 16</t>
  </si>
  <si>
    <t>Раздел 2.5.3.3 строка 06 графа 17 = Раздел 2.5.3.3 сумма строк 11 + 12 графа 17</t>
  </si>
  <si>
    <t>Раздел 2.5.2.2 строка 02 графа 03 = Раздел 2.5.2.2 сумма строк 03 + 04 + 05 графа 03</t>
  </si>
  <si>
    <t>Раздел 2.3.3 строка 01 графа 03 &gt;= Раздел 2.3.3 строка 07 графа 03</t>
  </si>
  <si>
    <t>Раздел 2.3.3 строка 04 графа 03 &gt;= Раздел 2.3.3 строка 08 графа 03</t>
  </si>
  <si>
    <t>Раздел 2.3.3 строка 05 графа 03 &gt;= Раздел 2.3.3 строка 09 графа 03</t>
  </si>
  <si>
    <t xml:space="preserve">      по индивидуальным учебным планам</t>
  </si>
  <si>
    <t xml:space="preserve">      индивидуально на дому </t>
  </si>
  <si>
    <t xml:space="preserve">      в медицинской организации</t>
  </si>
  <si>
    <t xml:space="preserve">         из суммы строк 06 и 07:
            с применением дистанционных образовательных технологий
            (из стр. 04)</t>
  </si>
  <si>
    <t xml:space="preserve">            по индивидуальным учебным планам (из стр. 05)</t>
  </si>
  <si>
    <t>Код по ОКЕИ: единица – 642</t>
  </si>
  <si>
    <t>Всего классов и классов-комплектов (сумма гр. 4, 5)</t>
  </si>
  <si>
    <t>в том числе</t>
  </si>
  <si>
    <t>число классов, не объединен-ных в классы-комплекты</t>
  </si>
  <si>
    <t>число классов-комплектов</t>
  </si>
  <si>
    <t>в них классов</t>
  </si>
  <si>
    <t>Обработчик стеклопакетов и стеклоблоков</t>
  </si>
  <si>
    <t>Оператор автоматической линии по производству пеностекла</t>
  </si>
  <si>
    <t>Оператор вакуумприсосных механизмов и приспособлений</t>
  </si>
  <si>
    <t>Оператор выдувного полуавтомата</t>
  </si>
  <si>
    <t>Оператор на вварочных машинах</t>
  </si>
  <si>
    <t>Оператор на филаментмашине</t>
  </si>
  <si>
    <t>Раздел 2.3.1 строка 05 графа 03 &gt;= Раздел 2.3.1 строка 09 графа 03</t>
  </si>
  <si>
    <t>Раздел 2.5.2.2 строка 02 графа 43 = Раздел 2.5.2.2 сумма строк 03 + 04 + 05 графа 43</t>
  </si>
  <si>
    <t>Раздел 2.5.2.2 строка 02 графа 44 = Раздел 2.5.2.2 сумма строк 03 + 04 + 05 графа 44</t>
  </si>
  <si>
    <t>Раздел 2.5.2.2 строка 02 графа 45 = Раздел 2.5.2.2 сумма строк 03 + 04 + 05 графа 45</t>
  </si>
  <si>
    <t>Раздел 2.5.2.2 строка 02 графа 46 = Раздел 2.5.2.2 сумма строк 03 + 04 + 05 графа 46</t>
  </si>
  <si>
    <t>Резчик керамических и фарфоровых изделий</t>
  </si>
  <si>
    <t>Склейщик керамических, фарфоровых и фаянсовых изделий</t>
  </si>
  <si>
    <t>Сортировщик сырья, фарфоровых, фаянсовых и керамических изделий</t>
  </si>
  <si>
    <r>
      <rPr>
        <sz val="11"/>
        <rFont val="Times New Roman"/>
        <family val="1"/>
        <charset val="204"/>
      </rPr>
      <t>Ставильщик-выборщик изделий из печей</t>
    </r>
  </si>
  <si>
    <r>
      <rPr>
        <sz val="11"/>
        <rFont val="Times New Roman"/>
        <family val="1"/>
        <charset val="204"/>
      </rPr>
      <t>Ставильщик-выборщик фарфоровых, фаянсовых и керамических изделий на вагонетках</t>
    </r>
  </si>
  <si>
    <t>Сушильщик фарфоровых, фаянсовых, керамических изделий и сырья</t>
  </si>
  <si>
    <r>
      <rPr>
        <sz val="11"/>
        <rFont val="Times New Roman"/>
        <family val="1"/>
        <charset val="204"/>
      </rPr>
      <t>Съемщик-укладчик фарфоровых, фаянсовых и керамических изделий</t>
    </r>
  </si>
  <si>
    <t>Формовщик капселей</t>
  </si>
  <si>
    <r>
      <rPr>
        <sz val="11"/>
        <rFont val="Times New Roman"/>
        <family val="1"/>
        <charset val="204"/>
      </rPr>
      <t>Ангобировщик санитарно-строительных изделий</t>
    </r>
  </si>
  <si>
    <r>
      <rPr>
        <sz val="11"/>
        <rFont val="Times New Roman"/>
        <family val="1"/>
        <charset val="204"/>
      </rPr>
      <t>Армировщик санитарно-строительных изделий</t>
    </r>
  </si>
  <si>
    <t>Глазуровщик изделий строительной керамики</t>
  </si>
  <si>
    <r>
      <rPr>
        <sz val="11"/>
        <rFont val="Times New Roman"/>
        <family val="1"/>
        <charset val="204"/>
      </rPr>
      <t>Загрузчик-выгрузчик обжигательных печей</t>
    </r>
  </si>
  <si>
    <r>
      <rPr>
        <sz val="11"/>
        <rFont val="Times New Roman"/>
        <family val="1"/>
        <charset val="204"/>
      </rPr>
      <t>Загрузчик дробильно-помольного оборудования</t>
    </r>
  </si>
  <si>
    <t>Литейщик облицовочных плиток</t>
  </si>
  <si>
    <r>
      <rPr>
        <sz val="11"/>
        <rFont val="Times New Roman"/>
        <family val="1"/>
        <charset val="204"/>
      </rPr>
      <t>Литейщик санитарно-строительных изделий на конвейере</t>
    </r>
  </si>
  <si>
    <t>Раздел 2.13.2 строка 17 графа 04 &gt;= Раздел 2.13.2 строка 17 графа 16</t>
  </si>
  <si>
    <t>Раздел 2.13.2 строка 18 графа 04 &gt;= Раздел 2.13.2 строка 18 графа 16</t>
  </si>
  <si>
    <t>Раздел 2.13.2 строка 19 графа 04 &gt;= Раздел 2.13.2 строка 19 графа 16</t>
  </si>
  <si>
    <t>Раздел 2.13.2 строка 20 графа 04 &gt;= Раздел 2.13.2 строка 20 графа 16</t>
  </si>
  <si>
    <t>Раздел 2.13.2 строка 21 графа 04 &gt;= Раздел 2.13.2 строка 21 графа 16</t>
  </si>
  <si>
    <t>Раздел 2.13.2 строка 22 графа 04 &gt;= Раздел 2.13.2 строка 22 графа 16</t>
  </si>
  <si>
    <t>Раздел 2.13.3 строка 24 графа 04 &gt;= Раздел 2.13.3 строка 24 графа 17</t>
  </si>
  <si>
    <t>Раздел 2.13.3 строка 25 графа 04 &gt;= Раздел 2.13.3 строка 25 графа 17</t>
  </si>
  <si>
    <t>Раздел 2.13.3 строка 26 графа 04 &gt;= Раздел 2.13.3 строка 26 графа 17</t>
  </si>
  <si>
    <t>Раздел 2.13.3 строка 27 графа 04 &gt;= Раздел 2.13.3 строка 27 графа 17</t>
  </si>
  <si>
    <t>Раздел 2.13.3 строка 28 графа 04 &gt;= Раздел 2.13.3 строка 28 графа 17</t>
  </si>
  <si>
    <t>Раздел 2.13.3 строка 29 графа 04 &gt;= Раздел 2.13.3 строка 29 графа 17</t>
  </si>
  <si>
    <t>Раздел 2.13.3 строка 30 графа 04 &gt;= Раздел 2.13.3 строка 30 графа 17</t>
  </si>
  <si>
    <t>Сборщик электрокерамических изделий</t>
  </si>
  <si>
    <t>Сверловщик электрокерамических изделий</t>
  </si>
  <si>
    <t>Литейщик электрокерамических изделий</t>
  </si>
  <si>
    <t>Металлизатор электрокерамических изделий</t>
  </si>
  <si>
    <t>Мешальщик керамического шликера</t>
  </si>
  <si>
    <t>Намотчик изоляционных остовов вводов</t>
  </si>
  <si>
    <t>Обжигальщик электрокерамических изделий</t>
  </si>
  <si>
    <t>Оправщик электрокерамических изделий</t>
  </si>
  <si>
    <t>Прессовщик электрокерамических изделий в резиновых формах</t>
  </si>
  <si>
    <t>Прессовщик электрокерамических изделий из пластических масс</t>
  </si>
  <si>
    <t>Прессовщик электрокерамических изделий из порошковых масс</t>
  </si>
  <si>
    <t>Раздел 2.3.1 строка 06 графа 03 &gt;= Раздел 2.3.1 строка 06 графа 07</t>
  </si>
  <si>
    <t>Раздел 2.3.1 строка 07 графа 03 &gt;= Раздел 2.3.1 строка 07 графа 07</t>
  </si>
  <si>
    <t>Раздел 2.3.1 строка 08 графа 03 &gt;= Раздел 2.3.1 строка 08 графа 07</t>
  </si>
  <si>
    <t>Раздел 2.3.1 строка 09 графа 03 &gt;= Раздел 2.3.1 строка 09 графа 07</t>
  </si>
  <si>
    <t>Раздел 2.3.1 строка 01 графа 03 &gt;= Раздел 2.3.1 строка 01 графа 08</t>
  </si>
  <si>
    <t>Раздел 2.3.1 строка 02 графа 03 &gt;= Раздел 2.3.1 строка 02 графа 08</t>
  </si>
  <si>
    <t>Раздел 2.3.1 строка 03 графа 03 &gt;= Раздел 2.3.1 строка 03 графа 08</t>
  </si>
  <si>
    <t>Раздел 2.3.1 строка 04 графа 03 &gt;= Раздел 2.3.1 строка 04 графа 08</t>
  </si>
  <si>
    <t>Раздел 2.3.1 строка 05 графа 03 &gt;= Раздел 2.3.1 строка 05 графа 08</t>
  </si>
  <si>
    <t>Раздел 2.3.1 строка 06 графа 03 &gt;= Раздел 2.3.1 строка 06 графа 08</t>
  </si>
  <si>
    <t>Раздел 2.3.1 строка 07 графа 03 &gt;= Раздел 2.3.1 строка 07 графа 08</t>
  </si>
  <si>
    <t>Раздел 2.3.1 строка 08 графа 03 &gt;= Раздел 2.3.1 строка 08 графа 08</t>
  </si>
  <si>
    <t>Раздел 2.3.1 строка 09 графа 03 &gt;= Раздел 2.3.1 строка 09 графа 08</t>
  </si>
  <si>
    <t>Раздел 2.3.1 строка 01 графа 04 &gt;= Раздел 2.3.1 строка 01 графа 05</t>
  </si>
  <si>
    <t>Раздел 2.3.1 строка 02 графа 04 &gt;= Раздел 2.3.1 строка 02 графа 05</t>
  </si>
  <si>
    <t>Раздел 2.3.1 строка 03 графа 04 &gt;= Раздел 2.3.1 строка 03 графа 05</t>
  </si>
  <si>
    <t>Раздел 2.3.1 строка 04 графа 04 &gt;= Раздел 2.3.1 строка 04 графа 05</t>
  </si>
  <si>
    <t>Раздел 2.3.1 строка 05 графа 04 &gt;= Раздел 2.3.1 строка 05 графа 05</t>
  </si>
  <si>
    <t>Раздел 2.3.1 строка 06 графа 04 &gt;= Раздел 2.3.1 строка 06 графа 05</t>
  </si>
  <si>
    <t>Раздел 2.3.1 строка 07 графа 04 &gt;= Раздел 2.3.1 строка 07 графа 05</t>
  </si>
  <si>
    <t>Раздел 2.3.1 строка 08 графа 04 &gt;= Раздел 2.3.1 строка 08 графа 05</t>
  </si>
  <si>
    <t>Раздел 2.3.1 строка 09 графа 04 &gt;= Раздел 2.3.1 строка 09 графа 05</t>
  </si>
  <si>
    <t>Раздел 2.3.1 строка 01 графа 04 &gt;= Раздел 2.3.1 строка 01 графа 06</t>
  </si>
  <si>
    <t>Раздел 2.3.1 строка 02 графа 04 &gt;= Раздел 2.3.1 строка 02 графа 06</t>
  </si>
  <si>
    <t>Раздел 2.3.1 строка 03 графа 04 &gt;= Раздел 2.3.1 строка 03 графа 06</t>
  </si>
  <si>
    <t>Изготовитель лент и металлосеток</t>
  </si>
  <si>
    <t>Изготовитель металлорукавов, гибких валов и бронеспиралей</t>
  </si>
  <si>
    <t>Испытатель металлических канатов и цепей</t>
  </si>
  <si>
    <t>Канилировщик проволоки</t>
  </si>
  <si>
    <t>Кардовщик</t>
  </si>
  <si>
    <t>Машинист по навивке канатов</t>
  </si>
  <si>
    <t>Наборщик ремиз</t>
  </si>
  <si>
    <t>Наладчик оборудования в производстве металлических канатов, сеток, пружин, щеток и цепей</t>
  </si>
  <si>
    <t>Намотчик проволоки и тросов</t>
  </si>
  <si>
    <t>Обработчик основы металлосеток</t>
  </si>
  <si>
    <t>Растяжчик металлосеток</t>
  </si>
  <si>
    <t>Сшивальщик металлосеток</t>
  </si>
  <si>
    <r>
      <rPr>
        <sz val="11"/>
        <rFont val="Times New Roman"/>
        <family val="1"/>
        <charset val="204"/>
      </rPr>
      <t>Съемщик-раскройщик металлосеток</t>
    </r>
  </si>
  <si>
    <t>Цепеизготовитель</t>
  </si>
  <si>
    <t>Дозировщик ртути</t>
  </si>
  <si>
    <t>Заточник медицинского инструмента</t>
  </si>
  <si>
    <t>Изготовитель бужей и катетеров</t>
  </si>
  <si>
    <t>Изготовитель очковых оправ</t>
  </si>
  <si>
    <t>Изготовитель пульпоэкстракторов</t>
  </si>
  <si>
    <t>Контролер медицинского оборудования и изделий</t>
  </si>
  <si>
    <r>
      <rPr>
        <sz val="11"/>
        <rFont val="Times New Roman"/>
        <family val="1"/>
        <charset val="204"/>
      </rPr>
      <t>Механик протезно-ортопедических изделий</t>
    </r>
  </si>
  <si>
    <t>Оптик медицинский</t>
  </si>
  <si>
    <t>Полировщик хирургических инструментов и аппаратов</t>
  </si>
  <si>
    <t>Сборщик инъекционных игл</t>
  </si>
  <si>
    <t>Сборщик очков</t>
  </si>
  <si>
    <t>Сборщик хирургических инструментов и аппаратов</t>
  </si>
  <si>
    <t>Прессовщик стекол</t>
  </si>
  <si>
    <t>Промывщик камней</t>
  </si>
  <si>
    <t>Протирщик часовых стекол</t>
  </si>
  <si>
    <t>Резчик минералов</t>
  </si>
  <si>
    <t>Резьбонарезчик деталей часов</t>
  </si>
  <si>
    <t>Рисовальщик светящимися красками</t>
  </si>
  <si>
    <t>Сборщик сборочных единиц часов</t>
  </si>
  <si>
    <t>Сборщик часов</t>
  </si>
  <si>
    <t>Сверловщик камней</t>
  </si>
  <si>
    <t>Сушильщик ровничной машины</t>
  </si>
  <si>
    <t>Съемщик целлюлозы, бумаги, картона и изделий из них</t>
  </si>
  <si>
    <t>Увлажнительщик бумаги и картона</t>
  </si>
  <si>
    <t>1 - 2, 4</t>
  </si>
  <si>
    <t>Фибровщик</t>
  </si>
  <si>
    <t>Филигранщик бумаги</t>
  </si>
  <si>
    <t>Хлорщик</t>
  </si>
  <si>
    <t>Шлифовщик бумаги, картона и фибры</t>
  </si>
  <si>
    <t>Аппаратчик на пропиточных агрегатах</t>
  </si>
  <si>
    <t>Аппаратчик окисления и обезвоживания битума</t>
  </si>
  <si>
    <t>Аспираторщик</t>
  </si>
  <si>
    <t>Горнорабочий разреза</t>
  </si>
  <si>
    <t>Забойщик на отбойных молотках</t>
  </si>
  <si>
    <t>Контролер углеприема</t>
  </si>
  <si>
    <r>
      <rPr>
        <sz val="11"/>
        <rFont val="Times New Roman"/>
        <family val="1"/>
        <charset val="204"/>
      </rPr>
      <t>Мастер-взрывник</t>
    </r>
  </si>
  <si>
    <r>
      <rPr>
        <sz val="11"/>
        <rFont val="Times New Roman"/>
        <family val="1"/>
        <charset val="204"/>
      </rPr>
      <t>Машинист дорожно-транспортных машин</t>
    </r>
  </si>
  <si>
    <r>
      <rPr>
        <sz val="11"/>
        <rFont val="Times New Roman"/>
        <family val="1"/>
        <charset val="204"/>
      </rPr>
      <t>Машинист дробильно-погрузочного агрегата</t>
    </r>
  </si>
  <si>
    <t>Машинист землесосной установки</t>
  </si>
  <si>
    <t>Машинист подземных установок</t>
  </si>
  <si>
    <t>Машинист по обслуживанию силосов и угольной башни</t>
  </si>
  <si>
    <t>Машинист сортировки</t>
  </si>
  <si>
    <t>Машинист сушильной установки</t>
  </si>
  <si>
    <t>Машинист установки по бурению стволов шахт полным сечением</t>
  </si>
  <si>
    <t>Машинист установок обогащения и брикетирования</t>
  </si>
  <si>
    <t>Электрослесарь подземный</t>
  </si>
  <si>
    <t>Изолировщик</t>
  </si>
  <si>
    <r>
      <rPr>
        <sz val="11"/>
        <rFont val="Times New Roman"/>
        <family val="1"/>
        <charset val="204"/>
      </rPr>
      <t>Машинист подъемно-передвижных подмостей</t>
    </r>
  </si>
  <si>
    <t>Машинист холодильной установки по замораживанию грунтов</t>
  </si>
  <si>
    <t>Монтажник горного оборудования</t>
  </si>
  <si>
    <t>Проходчик на поверхностных работах</t>
  </si>
  <si>
    <t>число
групп, ед.</t>
  </si>
  <si>
    <t>в них обуча-ющихся, чел.</t>
  </si>
  <si>
    <t>Программы начального общего образования (1– 4 классы)</t>
  </si>
  <si>
    <t>Программы основного общего образования (5–9 классы)</t>
  </si>
  <si>
    <t>Программы среднего общего образования (10–11(12) классы)</t>
  </si>
  <si>
    <t>Классы для обучающихся с ограниченными возможностями здоровья, кроме классов для обучающихся с умственной отсталостью (интеллектуальными нарушениями)</t>
  </si>
  <si>
    <t>программы начального общего образования (1–4 классы)</t>
  </si>
  <si>
    <t>программы основного общего образования (5–9 классы)</t>
  </si>
  <si>
    <t>Сушильщик шлифзерна, шлифпорошков и шихтовых материалов</t>
  </si>
  <si>
    <r>
      <rPr>
        <sz val="11"/>
        <rFont val="Times New Roman"/>
        <family val="1"/>
        <charset val="204"/>
      </rPr>
      <t>Сшивальщик-проклейщик</t>
    </r>
  </si>
  <si>
    <t>Токарь по обработке абразивных изделий</t>
  </si>
  <si>
    <t>Формовщик абразивных изделий на керамической связке</t>
  </si>
  <si>
    <t>Формовщик абразивных изделий на бакелитовой, вулканитовой и эпоксидной связках</t>
  </si>
  <si>
    <t>Чистильщик абразивных изделий</t>
  </si>
  <si>
    <t>Шихтовщик в производстве абразивов</t>
  </si>
  <si>
    <t>Аппаратчик очистки алмазного концентрата</t>
  </si>
  <si>
    <t>Балансировщик инструментов из алмазов и сверхтвердых материалов</t>
  </si>
  <si>
    <t>Дробильщик алмазов и сверхтвердых материалов</t>
  </si>
  <si>
    <t>Испытатель инструментов из алмазов и сверхтвердых материалов</t>
  </si>
  <si>
    <t>Классификаторщик порошков из алмазов и сверхтвердых материалов</t>
  </si>
  <si>
    <t>Контролер в производстве алмазов, сверхтвердых материалов и изделий из них</t>
  </si>
  <si>
    <t>Наладчик установок синтеза алмазов и сверхтвердых материалов</t>
  </si>
  <si>
    <t>Оператор установок синтеза алмазов и сверхтвердых материалов</t>
  </si>
  <si>
    <t>Плакировщик алмазных порошков, кристаллов и сверхтвердых материалов</t>
  </si>
  <si>
    <t>Полировщик волок из алмазов и сверхтвердых материалов</t>
  </si>
  <si>
    <t>Прессовщик инструментов из алмазных порошков и сверхтвердых материалов</t>
  </si>
  <si>
    <t>Расфасовщик алмазов и алмазных порошков</t>
  </si>
  <si>
    <t>Резчик алмазов</t>
  </si>
  <si>
    <t>Рекуператорщик алмазов</t>
  </si>
  <si>
    <t>Сборщик алмазного инструмента</t>
  </si>
  <si>
    <t>Сортировщик алмазов</t>
  </si>
  <si>
    <t>Спекальщик инструмента из алмазов и сверхтвердых материалов</t>
  </si>
  <si>
    <t>Шихтовщик в алмазном производстве</t>
  </si>
  <si>
    <t>Наладчик оборудования и агрегатов в термообработке</t>
  </si>
  <si>
    <t>Напайщик</t>
  </si>
  <si>
    <r>
      <rPr>
        <sz val="11"/>
        <rFont val="Times New Roman"/>
        <family val="1"/>
        <charset val="204"/>
      </rPr>
      <t>Оператор-кузнец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</si>
  <si>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Оператор-термист на автоматических линиях</t>
    </r>
  </si>
  <si>
    <t>Правильщик на машинах</t>
  </si>
  <si>
    <t>Прессовщик заготовок для шпальтовых сит</t>
  </si>
  <si>
    <t>Прессовщик на горячей штамповке</t>
  </si>
  <si>
    <t>Прокатчик шаров</t>
  </si>
  <si>
    <t>Пружинщик</t>
  </si>
  <si>
    <t>Раскатчик</t>
  </si>
  <si>
    <t>Рессорщик на обработке горячего металла</t>
  </si>
  <si>
    <t>Синильщик</t>
  </si>
  <si>
    <t>Термист</t>
  </si>
  <si>
    <t>Раздел 1.3 строка 14 графа 03 &gt;= Раздел 1.3 строка 14 графа 04</t>
  </si>
  <si>
    <t>Раздел 1.3 строка 15 графа 03 &gt;= Раздел 1.3 строка 15 графа 04</t>
  </si>
  <si>
    <t>Раздел 1.3 строка 16 графа 03 &gt;= Раздел 1.3 строка 16 графа 04</t>
  </si>
  <si>
    <t>Раздел 1.3 строка 17 графа 03 &gt;= Раздел 1.3 строка 17 графа 04</t>
  </si>
  <si>
    <t>Раздел 1.3 строка 18 графа 03 &gt;= Раздел 1.3 строка 18 графа 04</t>
  </si>
  <si>
    <t>Раздел 1.3 строка 19 графа 03 &gt;= Раздел 1.3 строка 19 графа 04</t>
  </si>
  <si>
    <t>Термист на установках ТВЧ</t>
  </si>
  <si>
    <t>Термист холодом</t>
  </si>
  <si>
    <r>
      <rPr>
        <sz val="11"/>
        <rFont val="Times New Roman"/>
        <family val="1"/>
        <charset val="204"/>
      </rPr>
      <t>Упаковщик-цементировщик</t>
    </r>
  </si>
  <si>
    <t>Штамповщик жидкого металла</t>
  </si>
  <si>
    <r>
      <rPr>
        <sz val="11"/>
        <rFont val="Times New Roman"/>
        <family val="1"/>
        <charset val="204"/>
      </rPr>
      <t>Доводчик-притирщик</t>
    </r>
  </si>
  <si>
    <t>Раздел 1.3 строка 21 графа 03 &gt;= Раздел 1.3 строка 21 графа 04</t>
  </si>
  <si>
    <t>Раздел 1.3 строка 22 графа 03 &gt;= Раздел 1.3 строка 22 графа 04</t>
  </si>
  <si>
    <t>Раздел 1.3 строка 23 графа 03 &gt;= Раздел 1.3 строка 23 графа 04</t>
  </si>
  <si>
    <t>Раздел 1.3 строка 24 графа 03 &gt;= Раздел 1.3 строка 24 графа 04</t>
  </si>
  <si>
    <t>Раздел 1.3 строка 25 графа 03 &gt;= Раздел 1.3 строка 25 графа 04</t>
  </si>
  <si>
    <t>Раздел 1.3 строка 26 графа 03 &gt;= Раздел 1.3 строка 26 графа 04</t>
  </si>
  <si>
    <t>Раздел 1.3 строка 27 графа 03 &gt;= Раздел 1.3 строка 27 графа 04</t>
  </si>
  <si>
    <t>Раздел 1.3 строка 28 графа 03 &gt;= Раздел 1.3 строка 28 графа 04</t>
  </si>
  <si>
    <t>Раздел 1.3 строка 29 графа 03 &gt;= Раздел 1.3 строка 29 графа 04</t>
  </si>
  <si>
    <t>Раздел 1.3 строка 01 графа 03 &gt;= Раздел 1.3 строка 01 графа 06</t>
  </si>
  <si>
    <t>Раздел 1.3 строка 02 графа 03 &gt;= Раздел 1.3 строка 02 графа 06</t>
  </si>
  <si>
    <t>Раздел 1.3 строка 03 графа 03 &gt;= Раздел 1.3 строка 03 графа 06</t>
  </si>
  <si>
    <t>Бакелитчик (пропитчик)</t>
  </si>
  <si>
    <t>Воронильщик</t>
  </si>
  <si>
    <t>Гальваник</t>
  </si>
  <si>
    <t>Контролер работ по металлопокрытиям</t>
  </si>
  <si>
    <t>Корректировщик ванн</t>
  </si>
  <si>
    <t>Лакировщик жести и труб</t>
  </si>
  <si>
    <t>Лудильщик горячим способом</t>
  </si>
  <si>
    <t>Съемщик волокна</t>
  </si>
  <si>
    <r>
      <rPr>
        <sz val="11"/>
        <rFont val="Times New Roman"/>
        <family val="1"/>
        <charset val="204"/>
      </rPr>
      <t>Туннелепрокладчик в бунтах хлопка-сырца</t>
    </r>
  </si>
  <si>
    <t>Укладчик сырья</t>
  </si>
  <si>
    <t>Упаковщик кип</t>
  </si>
  <si>
    <t>Чистильщик оборудования</t>
  </si>
  <si>
    <t>Аппаратчик аппретирования</t>
  </si>
  <si>
    <t>Аппаратчик запаривания</t>
  </si>
  <si>
    <t>Аппаратчик парафинирования ткани</t>
  </si>
  <si>
    <t>Аппаратчик плюсования</t>
  </si>
  <si>
    <t>Аппаратчик релаксации и стабилизации пряжи, ткани и полотна</t>
  </si>
  <si>
    <t>Аппаратчик термообработки ткани</t>
  </si>
  <si>
    <t>Аппаратчик увлажнения</t>
  </si>
  <si>
    <t>Бахромщик</t>
  </si>
  <si>
    <t>Варщик аппрета</t>
  </si>
  <si>
    <t>Расфасовщик ваты</t>
  </si>
  <si>
    <t>Стерилизаторщик ваты</t>
  </si>
  <si>
    <t>Штамповщик ватных фильтров</t>
  </si>
  <si>
    <t>Ватинщик</t>
  </si>
  <si>
    <t>Накалывальщик растительного войлока</t>
  </si>
  <si>
    <r>
      <rPr>
        <sz val="11"/>
        <rFont val="Times New Roman"/>
        <family val="1"/>
        <charset val="204"/>
      </rPr>
      <t>Оператор вязально-прошивного оборудования</t>
    </r>
  </si>
  <si>
    <t>Оператор клеевого оборудования</t>
  </si>
  <si>
    <t>Оператор термоскрепляющего оборудования</t>
  </si>
  <si>
    <r>
      <rPr>
        <sz val="11"/>
        <rFont val="Times New Roman"/>
        <family val="1"/>
        <charset val="204"/>
      </rPr>
      <t>Оператор чесально-вязального оборудования</t>
    </r>
  </si>
  <si>
    <t>Прессовщик растительного войлока</t>
  </si>
  <si>
    <t>Проклеивальщик</t>
  </si>
  <si>
    <t>Термоусадчик</t>
  </si>
  <si>
    <t>Изготовитель подбор и гужиков</t>
  </si>
  <si>
    <t>Контролер сетеизделий</t>
  </si>
  <si>
    <t>Крутильщик сеточника</t>
  </si>
  <si>
    <t>Намотчик иглиц</t>
  </si>
  <si>
    <t>Оператор размоточной машины</t>
  </si>
  <si>
    <t>Оператор тянульной машины</t>
  </si>
  <si>
    <t>Пересадчик сетей</t>
  </si>
  <si>
    <t>Подготовщик сетематериалов</t>
  </si>
  <si>
    <t>Ремонтировщик сетеизделий</t>
  </si>
  <si>
    <t>Ремонтировщик шпуль</t>
  </si>
  <si>
    <t>Сетевязальщик</t>
  </si>
  <si>
    <t>Ковровщица</t>
  </si>
  <si>
    <t>Мойщик ковров</t>
  </si>
  <si>
    <t>Намотчик утка</t>
  </si>
  <si>
    <t>Резчик пряжи</t>
  </si>
  <si>
    <t>Стригальщик ворса</t>
  </si>
  <si>
    <t>Численность педагогических работников (из стр.06), прошедших в течение последних трех лет повышение квалификации и (или) профессиональную переподготовку (чел)</t>
  </si>
  <si>
    <t>Раздел 2.5.2.1 строка 02 графа 11 = Раздел 2.5.2.1 сумма строк 03 + 04 + 05 графа 11</t>
  </si>
  <si>
    <t>Раздел 2.5.2.1 строка 02 графа 12 = Раздел 2.5.2.1 сумма строк 03 + 04 + 05 графа 12</t>
  </si>
  <si>
    <t>Раздел 2.5.2.1 строка 02 графа 13 = Раздел 2.5.2.1 сумма строк 03 + 04 + 05 графа 13</t>
  </si>
  <si>
    <t>Раздел 2.5.2.1 строка 02 графа 14 = Раздел 2.5.2.1 сумма строк 03 + 04 + 05 графа 14</t>
  </si>
  <si>
    <t>Раздел 2.5.2.1 строка 02 графа 15 = Раздел 2.5.2.1 сумма строк 03 + 04 + 05 графа 15</t>
  </si>
  <si>
    <t>Раздел 2.5.2.1 строка 02 графа 16 = Раздел 2.5.2.1 сумма строк 03 + 04 + 05 графа 16</t>
  </si>
  <si>
    <t>Раздел 2.5.1.4 строка 01 графа 11 = Раздел 2.5.1.4 сумма строк 02 + 03 + 04 графа 11</t>
  </si>
  <si>
    <t>Раздел 2.5.1.4 строка 01 графа 12 = Раздел 2.5.1.4 сумма строк 02 + 03 + 04 графа 12</t>
  </si>
  <si>
    <t>Раздел 2.5.1.4 строка 01 графа 13 = Раздел 2.5.1.4 сумма строк 02 + 03 + 04 графа 13</t>
  </si>
  <si>
    <t>Численность работников на начало предыдущего учебного года (без внешних совместителей и работавших по договорам гражданско-правового характера), человек</t>
  </si>
  <si>
    <t>Принято работников, человек</t>
  </si>
  <si>
    <t>Выбыло работников</t>
  </si>
  <si>
    <t>Оператор кручения и намотки химических волокон</t>
  </si>
  <si>
    <t>Оператор получения кварцевых стекловолокон</t>
  </si>
  <si>
    <t>Оператор получения непрерывного стекловолокна</t>
  </si>
  <si>
    <t>Оператор получения оптического стекловолокна</t>
  </si>
  <si>
    <t>Оператор получения стекловолокна каолинового состава</t>
  </si>
  <si>
    <t>Оператор получения стеклохолста одностадийным методом</t>
  </si>
  <si>
    <t>Оператор получения штапельного стекловолокна</t>
  </si>
  <si>
    <t>Оператор производства кремнеземных материалов</t>
  </si>
  <si>
    <t>Оператор пульта управления электропечей</t>
  </si>
  <si>
    <r>
      <rPr>
        <sz val="11"/>
        <rFont val="Times New Roman"/>
        <family val="1"/>
        <charset val="204"/>
      </rPr>
      <t>Оператор рыхлительно-щипательных машин</t>
    </r>
  </si>
  <si>
    <t xml:space="preserve">обучающиеся 5-го класса или 5-го класса первого года обучения по пролонгиро-ванным программам </t>
  </si>
  <si>
    <t xml:space="preserve">обучающиеся 10-го класса или 10-го класса первого года обучения по пролонгиро-ванным программам </t>
  </si>
  <si>
    <t>обучающиеся первого года обучения</t>
  </si>
  <si>
    <t>свидетельство об обучении</t>
  </si>
  <si>
    <t>Аппаратчик термообработки пластмассовых изделий</t>
  </si>
  <si>
    <t>Аппаратчик форполимеризации</t>
  </si>
  <si>
    <t>Выбивщик блоков мипоры</t>
  </si>
  <si>
    <t>Гофрировщик винипласта</t>
  </si>
  <si>
    <t>Доводчик деталей</t>
  </si>
  <si>
    <t>Заливщик форм полимеризационной смесью</t>
  </si>
  <si>
    <t>Изготовитель блоков пенополиуретана</t>
  </si>
  <si>
    <t>Изготовитель деталей и узлов трубопроводов из пластмасс</t>
  </si>
  <si>
    <t>Изготовитель изделий из вспенивающихся материалов</t>
  </si>
  <si>
    <t>Изготовитель изделий методом намотки</t>
  </si>
  <si>
    <t>Изготовитель ленты из фторопласта</t>
  </si>
  <si>
    <t>Изготовитель многослойных панелей</t>
  </si>
  <si>
    <t>Изготовитель пластмассовой аппаратуры</t>
  </si>
  <si>
    <t>Изготовитель прессовочных материалов</t>
  </si>
  <si>
    <t>Изготовитель труб из фторопласта</t>
  </si>
  <si>
    <t>Изготовитель форм</t>
  </si>
  <si>
    <t>Изготовитель художественных изделий из пластмасс</t>
  </si>
  <si>
    <t>Изготовитель целлулоидных колец</t>
  </si>
  <si>
    <t>Калибровщик трубок из пластических масс</t>
  </si>
  <si>
    <t>Калибровщик форм</t>
  </si>
  <si>
    <t>Клишист</t>
  </si>
  <si>
    <t>Контролер по звучанию</t>
  </si>
  <si>
    <t>Контролер полимерных строительных материалов</t>
  </si>
  <si>
    <t>Литейщик пластмасс</t>
  </si>
  <si>
    <t>Лущильщик пленки</t>
  </si>
  <si>
    <t>Машинист автоматической линии по изготовлению контейнеров из полимеров</t>
  </si>
  <si>
    <t>Машинист вакуумформовочной машины</t>
  </si>
  <si>
    <t>Машинист выдувных машин</t>
  </si>
  <si>
    <t>Машинист гранулирования пластических масс</t>
  </si>
  <si>
    <t>Машинист дублирующего агрегата</t>
  </si>
  <si>
    <t>Машинист ионизационной машины</t>
  </si>
  <si>
    <t>Машинист микструдера</t>
  </si>
  <si>
    <t>Машинист установки самоклеящихся пленок</t>
  </si>
  <si>
    <t>Машинист экструдера</t>
  </si>
  <si>
    <t>Наборщик текстолитовых ободов</t>
  </si>
  <si>
    <t>Наладчик машин и автоматических линий по производству изделий из пластмасс</t>
  </si>
  <si>
    <t>Обработчик изделий из пластмасс</t>
  </si>
  <si>
    <t>Обработчик сепараторов</t>
  </si>
  <si>
    <t>Оператор вальцовокаландровой линии производства поливинилхлоридной пленки</t>
  </si>
  <si>
    <t>Оператор получения поливинилхлоридных композиций</t>
  </si>
  <si>
    <t>Оператор производства формованного полиуретана и пенополиуретана</t>
  </si>
  <si>
    <t>Оператор роторной линии по производству изделий из пластических масс</t>
  </si>
  <si>
    <t>Оплавщик изделий</t>
  </si>
  <si>
    <t>Перфораторщик пленок из пластических масс</t>
  </si>
  <si>
    <t>Печатник на линолеуме</t>
  </si>
  <si>
    <t>Подборщик прессматериалов</t>
  </si>
  <si>
    <t>Полировщик водородным пламенем</t>
  </si>
  <si>
    <t>Прессовщик блоков целлулоида</t>
  </si>
  <si>
    <r>
      <rPr>
        <sz val="11"/>
        <rFont val="Times New Roman"/>
        <family val="1"/>
        <charset val="204"/>
      </rPr>
      <t>Прессовщик-выдувщик целлулоидных изделий</t>
    </r>
  </si>
  <si>
    <t>Прессовщик изделий из пластмасс</t>
  </si>
  <si>
    <t>Прессовщик листовых материалов</t>
  </si>
  <si>
    <t>Прессовщик пленочных материалов прессрулонным методом</t>
  </si>
  <si>
    <t>Прессовщик труб и профилей</t>
  </si>
  <si>
    <t>Прессовщик хлопковой целлюлозы и отходов целлулоида</t>
  </si>
  <si>
    <t>Прокатчик пленки</t>
  </si>
  <si>
    <t>Протирщик изделий</t>
  </si>
  <si>
    <t>Протирщик стеарата кальция</t>
  </si>
  <si>
    <t>Протяжчик штурвалов</t>
  </si>
  <si>
    <t>Раскрасчик изделий</t>
  </si>
  <si>
    <t>Раскройщик листового материала</t>
  </si>
  <si>
    <t>Раздел 2.1.1.1 строка 10 графа 09 = Раздел 2.1.1.1 сумма строк 11 + 12 + 13 графа 09</t>
  </si>
  <si>
    <t>Раздел 2.1.1.1 строка 10 графа 10 = Раздел 2.1.1.1 сумма строк 11 + 12 + 13 графа 10</t>
  </si>
  <si>
    <t>Раздел 2.1.1.1 строка 10 графа 11 = Раздел 2.1.1.1 сумма строк 11 + 12 + 13 графа 11</t>
  </si>
  <si>
    <t>Раздел 2.1.1.1 строка 10 графа 12 = Раздел 2.1.1.1 сумма строк 11 + 12 + 13 графа 12</t>
  </si>
  <si>
    <t>Раздел 2.1.1.1 строка 10 графа 13 = Раздел 2.1.1.1 сумма строк 11 + 12 + 13 графа 13</t>
  </si>
  <si>
    <t>Раздел 2.1.1.1 строка 10 графа 14 = Раздел 2.1.1.1 сумма строк 11 + 12 + 13 графа 14</t>
  </si>
  <si>
    <t>Раздел 2.1.1.1 строка 10 графа 15 = Раздел 2.1.1.1 сумма строк 11 + 12 + 13 графа 15</t>
  </si>
  <si>
    <t>Раздел 2.1.1.1 строка 10 графа 16 = Раздел 2.1.1.1 сумма строк 11 + 12 + 13 графа 16</t>
  </si>
  <si>
    <t>Раздел 2.1.1.1 строка 01 графа 03 = Раздел 2.1.1.1 строка 01 сумма граф 04 + 05 + 06 + 07 + 08 + 09 + 10 + 11 + 12 + 13 + 14 + 15 + 16</t>
  </si>
  <si>
    <t>Раздел 2.1.1.1 строка 02 графа 03 = Раздел 2.1.1.1 строка 02 сумма граф 04 + 05 + 06 + 07 + 08 + 09 + 10 + 11 + 12 + 13 + 14 + 15 + 16</t>
  </si>
  <si>
    <t>Раздел 2.1.1.1 строка 03 графа 03 = Раздел 2.1.1.1 строка 03 сумма граф 04 + 05 + 06 + 07 + 08 + 09 + 10 + 11 + 12 + 13 + 14 + 15 + 16</t>
  </si>
  <si>
    <t>Раздел 2.1.1.1 строка 04 графа 03 = Раздел 2.1.1.1 строка 04 сумма граф 04 + 05 + 06 + 07 + 08 + 09 + 10 + 11 + 12 + 13 + 14 + 15 + 16</t>
  </si>
  <si>
    <t>Раздел 2.1.1.1 строка 05 графа 03 = Раздел 2.1.1.1 строка 05 сумма граф 04 + 05 + 06 + 07 + 08 + 09 + 10 + 11 + 12 + 13 + 14 + 15 + 16</t>
  </si>
  <si>
    <t>Раздел 2.1.1.1 строка 06 графа 03 = Раздел 2.1.1.1 строка 06 сумма граф 04 + 05 + 06 + 07 + 08 + 09 + 10 + 11 + 12 + 13 + 14 + 15 + 16</t>
  </si>
  <si>
    <t>Раздел 2.1.1.1 строка 07 графа 03 = Раздел 2.1.1.1 строка 07 сумма граф 04 + 05 + 06 + 07 + 08 + 09 + 10 + 11 + 12 + 13 + 14 + 15 + 16</t>
  </si>
  <si>
    <t>Раздел 2.1.1.1 строка 08 графа 03 = Раздел 2.1.1.1 строка 08 сумма граф 04 + 05 + 06 + 07 + 08 + 09 + 10 + 11 + 12 + 13 + 14 + 15 + 16</t>
  </si>
  <si>
    <t>Раздел 2.1.1.1 строка 09 графа 03 = Раздел 2.1.1.1 строка 09 сумма граф 04 + 05 + 06 + 07 + 08 + 09 + 10 + 11 + 12 + 13 + 14 + 15 + 16</t>
  </si>
  <si>
    <t>Раздел 2.1.1.1 строка 10 графа 03 = Раздел 2.1.1.1 строка 10 сумма граф 04 + 05 + 06 + 07 + 08 + 09 + 10 + 11 + 12 + 13 + 14 + 15 + 16</t>
  </si>
  <si>
    <t>Раздел 2.1.1.1 строка 11 графа 03 = Раздел 2.1.1.1 строка 11 сумма граф 04 + 05 + 06 + 07 + 08 + 09 + 10 + 11 + 12 + 13 + 14 + 15 + 16</t>
  </si>
  <si>
    <t>Раздел 2.1.1.1 строка 12 графа 03 = Раздел 2.1.1.1 строка 12 сумма граф 04 + 05 + 06 + 07 + 08 + 09 + 10 + 11 + 12 + 13 + 14 + 15 + 16</t>
  </si>
  <si>
    <t>Раздел 2.1.1.1 строка 13 графа 03 = Раздел 2.1.1.1 строка 13 сумма граф 04 + 05 + 06 + 07 + 08 + 09 + 10 + 11 + 12 + 13 + 14 + 15 + 16</t>
  </si>
  <si>
    <t>Раздел 2.1.1.1 строка 14 графа 03 = Раздел 2.1.1.1 строка 14 сумма граф 04 + 05 + 06 + 07 + 08 + 09 + 10 + 11 + 12 + 13 + 14 + 15 + 16</t>
  </si>
  <si>
    <t>Раздел 2.1.1.1 строка 15 графа 03 = Раздел 2.1.1.1 строка 15 сумма граф 04 + 05 + 06 + 07 + 08 + 09 + 10 + 11 + 12 + 13 + 14 + 15 + 16</t>
  </si>
  <si>
    <t>Букмекер</t>
  </si>
  <si>
    <t>Дежурный бюро пропусков</t>
  </si>
  <si>
    <t>Чистильщик изделий, полуфабрикатов и материалов</t>
  </si>
  <si>
    <t>Шлифовщик изделий, полуфабрикатов и материалов</t>
  </si>
  <si>
    <r>
      <rPr>
        <sz val="11"/>
        <rFont val="Times New Roman"/>
        <family val="1"/>
        <charset val="204"/>
      </rPr>
      <t>Аппаратчик водно-химической обработки</t>
    </r>
  </si>
  <si>
    <t>Аппаратчик дубления</t>
  </si>
  <si>
    <t>Аппаратчик золения</t>
  </si>
  <si>
    <t>Аппаратчик крашения и жирования кож</t>
  </si>
  <si>
    <t>Аппаратчик обеззоливания, мягчения</t>
  </si>
  <si>
    <t>Аппаратчик приготовления дубильных экстрактов</t>
  </si>
  <si>
    <t>Аппаратчик приготовления лака</t>
  </si>
  <si>
    <t>Аппаратчик промывки мездры, шерсти, щетины и волоса</t>
  </si>
  <si>
    <t>Аппретурщик</t>
  </si>
  <si>
    <r>
      <rPr>
        <sz val="11"/>
        <rFont val="Times New Roman"/>
        <family val="1"/>
        <charset val="204"/>
      </rPr>
      <t>Выстилальщик кожевенно-мехового сырья и голья</t>
    </r>
  </si>
  <si>
    <t>Жировальщик кож</t>
  </si>
  <si>
    <t>Калильщик чепрака и технической кожи</t>
  </si>
  <si>
    <t>Контролер сырья и полуфабрикатов</t>
  </si>
  <si>
    <t>Красильщик кож</t>
  </si>
  <si>
    <t>Лакировщик кож</t>
  </si>
  <si>
    <t>Машинист отжимного оборудования</t>
  </si>
  <si>
    <t>Обработчик шкур волососгонной смесью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</si>
  <si>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отмочно-зольных, дубильно-красильных и жировальных цехах</t>
    </r>
  </si>
  <si>
    <t>Прессовщик кож</t>
  </si>
  <si>
    <t>Прокатчик кож</t>
  </si>
  <si>
    <t>Разводчик кож</t>
  </si>
  <si>
    <r>
      <rPr>
        <sz val="11"/>
        <rFont val="Times New Roman"/>
        <family val="1"/>
        <charset val="204"/>
      </rPr>
      <t>Дежурный по пункту транспортно-экспедиционного агентства на вокзале</t>
    </r>
  </si>
  <si>
    <t>Дежурный по разъезду</t>
  </si>
  <si>
    <r>
      <rPr>
        <sz val="11"/>
        <rFont val="Times New Roman"/>
        <family val="1"/>
        <charset val="204"/>
      </rPr>
      <t>Дежурный по режиму специального учебно-воспитательного учреждения</t>
    </r>
  </si>
  <si>
    <t>Дежурный по сопровождению воздушных судов</t>
  </si>
  <si>
    <t>Дежурный по стоянке, ангару</t>
  </si>
  <si>
    <t>Дежурный по тарифной документации</t>
  </si>
  <si>
    <t>Дежурный по товарной конторе</t>
  </si>
  <si>
    <r>
      <rPr>
        <sz val="11"/>
        <rFont val="Times New Roman"/>
        <family val="1"/>
        <charset val="204"/>
      </rPr>
      <t>Дежурный по транспортно-экспедиционному агентству (филиалу)</t>
    </r>
  </si>
  <si>
    <t>Дежурный по этажу (гостиницы, кемпинга, пансионата)</t>
  </si>
  <si>
    <t>Дежурный предприятия связи</t>
  </si>
  <si>
    <t>Дежурный пульта управления</t>
  </si>
  <si>
    <t>Делопроизводитель</t>
  </si>
  <si>
    <t>Инкассатор</t>
  </si>
  <si>
    <t>Калькулятор</t>
  </si>
  <si>
    <t>Каскадер</t>
  </si>
  <si>
    <t>Кассир</t>
  </si>
  <si>
    <t>Кассир (билетный)</t>
  </si>
  <si>
    <t>Кассир багажный, товарный (грузовой)</t>
  </si>
  <si>
    <r>
      <rPr>
        <sz val="11"/>
        <rFont val="Times New Roman"/>
        <family val="1"/>
        <charset val="204"/>
      </rPr>
      <t>Кассир-эксперт</t>
    </r>
  </si>
  <si>
    <t>Кодировщик</t>
  </si>
  <si>
    <t>Кодификатор</t>
  </si>
  <si>
    <t>Комендант</t>
  </si>
  <si>
    <t>Комендант аэровокзала (агентства)</t>
  </si>
  <si>
    <t>Комендант аэродрома (дельтадрома)</t>
  </si>
  <si>
    <t>Комендант здания</t>
  </si>
  <si>
    <t>Комендант лагеря</t>
  </si>
  <si>
    <t>Комендант объекта</t>
  </si>
  <si>
    <t>Коммивояжер</t>
  </si>
  <si>
    <t>Контролер (Сберегательного банка)</t>
  </si>
  <si>
    <t>Контролер билетов</t>
  </si>
  <si>
    <t>Контролер ломбарда</t>
  </si>
  <si>
    <t>Мельник деревообрабатывающего производства</t>
  </si>
  <si>
    <t>Наладчик деревообрабатывающего оборудования</t>
  </si>
  <si>
    <t>Оператор на автоматических и полуавтоматических линиях в деревообработке</t>
  </si>
  <si>
    <t>Оператор сушильных установок</t>
  </si>
  <si>
    <t>Отделочник изделий из древесины</t>
  </si>
  <si>
    <t>Прессовщик изделий из древесины</t>
  </si>
  <si>
    <t>Приготовитель лаков, красок и левкаса</t>
  </si>
  <si>
    <r>
      <rPr>
        <sz val="11"/>
        <rFont val="Times New Roman"/>
        <family val="1"/>
        <charset val="204"/>
      </rPr>
      <t>Пропарщик-проварщик древесины</t>
    </r>
  </si>
  <si>
    <t>Пропитчик пиломатериалов и изделий из древесины</t>
  </si>
  <si>
    <t>ФЕДЕРАЛЬНОЕ СТАТИСТИЧЕСКОЕ НАБЛЮДЕНИЕ</t>
  </si>
  <si>
    <t>КОНФИДЕНЦИАЛЬНОСТЬ ГАРАНТИРУЕТСЯ ПОЛУЧАТЕЛЕМ ИНФОРМАЦИИ</t>
  </si>
  <si>
    <t>Нарушение порядка представления статистической информации, а равно представление недостоверной статистической информации влечет ответственность, установленную статьей 13.19 Кодекса Российской Федерации об административных правонарушениях от 30.12.2001 № 195-ФЗ, а также статьей 3 Закона Российской Федерации от 13.05.92 № 2761-1 “Об ответственности за нарушение порядка представления государственной статистической отчетности”</t>
  </si>
  <si>
    <t>ВОЗМОЖНО ПРЕДОСТАВЛЕНИЕ В ЭЛЕКТРОННОМ ВИДЕ</t>
  </si>
  <si>
    <t>на начало</t>
  </si>
  <si>
    <t>/</t>
  </si>
  <si>
    <t>учебного года</t>
  </si>
  <si>
    <t>Предоставляют:</t>
  </si>
  <si>
    <t>Сроки предоставления</t>
  </si>
  <si>
    <t>Форма № ОО-1</t>
  </si>
  <si>
    <t>Наименование отчитывающейся организации</t>
  </si>
  <si>
    <t>Почтовый адрес</t>
  </si>
  <si>
    <t>Код 
формы 
по ОКУД</t>
  </si>
  <si>
    <t>Код</t>
  </si>
  <si>
    <t>отчитывающейся организации по ОКПО</t>
  </si>
  <si>
    <t>Раздел 1. Сведения об организации</t>
  </si>
  <si>
    <t>2.15.1. Язык обучения</t>
  </si>
  <si>
    <t>Сборщик изделий из древесины</t>
  </si>
  <si>
    <r>
      <rPr>
        <sz val="11"/>
        <rFont val="Times New Roman"/>
        <family val="1"/>
        <charset val="204"/>
      </rPr>
      <t>Станочник-распиловщик</t>
    </r>
  </si>
  <si>
    <t>Дозировщик минерализатора</t>
  </si>
  <si>
    <t>Заготовщик смеси для строительных плит из костры</t>
  </si>
  <si>
    <t>Загрузчик древесных и костровых плит</t>
  </si>
  <si>
    <r>
      <rPr>
        <sz val="11"/>
        <rFont val="Times New Roman"/>
        <family val="1"/>
        <charset val="204"/>
      </rPr>
      <t>Оператор при дежурном помощнике начальника оперативно- распорядительного отдела управления железной дороги</t>
    </r>
  </si>
  <si>
    <t>Оператор при дежурном по отделению железной дороги</t>
  </si>
  <si>
    <t>Аппаратчик по выработке уксуса</t>
  </si>
  <si>
    <t>Аппаратчик по обработке и купажированию уксуса</t>
  </si>
  <si>
    <t>Аппаратчик приготовления питательных сред</t>
  </si>
  <si>
    <t>Дрожжевод</t>
  </si>
  <si>
    <t>Кочегар производственных печей</t>
  </si>
  <si>
    <t>Машинист машин по чистке и смазке листов</t>
  </si>
  <si>
    <t>Машинист низальных машин</t>
  </si>
  <si>
    <t>Машинист ошпарочного агрегата</t>
  </si>
  <si>
    <t>Машинист поточной линии формования хлебных изделий</t>
  </si>
  <si>
    <t>Машинист тесторазделочных машин</t>
  </si>
  <si>
    <r>
      <rPr>
        <sz val="11"/>
        <rFont val="Times New Roman"/>
        <family val="1"/>
        <charset val="204"/>
      </rPr>
      <t>Оператор поточно-автоматической линии</t>
    </r>
  </si>
  <si>
    <t>Оператор установки бестарного хранения сырья</t>
  </si>
  <si>
    <t>Пекарь</t>
  </si>
  <si>
    <r>
      <rPr>
        <sz val="11"/>
        <rFont val="Times New Roman"/>
        <family val="1"/>
        <charset val="204"/>
      </rPr>
      <t>Пекарь-мастер</t>
    </r>
  </si>
  <si>
    <t>Полимеризаторщик металлических форм и листов</t>
  </si>
  <si>
    <t>Прессовщик полуфабриката макаронных изделий</t>
  </si>
  <si>
    <t>Аппаратчик созревания оболочки</t>
  </si>
  <si>
    <t>Аппаратчик сушки клея и желатина</t>
  </si>
  <si>
    <r>
      <rPr>
        <sz val="11"/>
        <rFont val="Times New Roman"/>
        <family val="1"/>
        <charset val="204"/>
      </rPr>
      <t>Аппаратчик сушки кости-паренки</t>
    </r>
  </si>
  <si>
    <t>Загрузчик (выгрузчик) диффузоров</t>
  </si>
  <si>
    <t>Оператор зародышеотделительной машины</t>
  </si>
  <si>
    <r>
      <rPr>
        <sz val="11"/>
        <rFont val="Times New Roman"/>
        <family val="1"/>
        <charset val="204"/>
      </rPr>
      <t>Оператор моечно-очистительного агрегата</t>
    </r>
  </si>
  <si>
    <t>Оператор обжарочного аппарата</t>
  </si>
  <si>
    <t>Ферментаторщик</t>
  </si>
  <si>
    <t>Ароматизаторщик</t>
  </si>
  <si>
    <r>
      <rPr>
        <sz val="11"/>
        <rFont val="Times New Roman"/>
        <family val="1"/>
        <charset val="204"/>
      </rPr>
      <t>Загрузчик-выгрузчик ферментационных камер</t>
    </r>
  </si>
  <si>
    <t>Изготовитель сигар</t>
  </si>
  <si>
    <t>Купажист по табакам</t>
  </si>
  <si>
    <t>Машинист вибросит резальных машин</t>
  </si>
  <si>
    <t>Машинист дробильных машин</t>
  </si>
  <si>
    <t>Машинист линии непрерывной ферментации табака</t>
  </si>
  <si>
    <t>Машинист линии подготовки табака к ферментации</t>
  </si>
  <si>
    <r>
      <rPr>
        <sz val="11"/>
        <rFont val="Times New Roman"/>
        <family val="1"/>
        <charset val="204"/>
      </rPr>
      <t>Машинист махорочно-набивных машин</t>
    </r>
  </si>
  <si>
    <t>Машинист пневматической установки</t>
  </si>
  <si>
    <r>
      <rPr>
        <sz val="11"/>
        <rFont val="Times New Roman"/>
        <family val="1"/>
        <charset val="204"/>
      </rPr>
      <t>Машинист поточно-автоматизированных линий переработки табака</t>
    </r>
  </si>
  <si>
    <r>
      <rPr>
        <sz val="11"/>
        <rFont val="Times New Roman"/>
        <family val="1"/>
        <charset val="204"/>
      </rPr>
      <t>Машинист поточно-механизированных папиросо-сигаретных линий и машин</t>
    </r>
  </si>
  <si>
    <r>
      <rPr>
        <sz val="11"/>
        <rFont val="Times New Roman"/>
        <family val="1"/>
        <charset val="204"/>
      </rPr>
      <t>Машинист-регулировщик</t>
    </r>
  </si>
  <si>
    <t>Машинист табакорезальных машин</t>
  </si>
  <si>
    <t>Машинист фильтроделательных машин</t>
  </si>
  <si>
    <t>Прессовщик махорочной пыли</t>
  </si>
  <si>
    <r>
      <rPr>
        <sz val="11"/>
        <rFont val="Times New Roman"/>
        <family val="1"/>
        <charset val="204"/>
      </rPr>
      <t>Прессовщик рядна из-под табака</t>
    </r>
  </si>
  <si>
    <t>Приготовитель нюхательной махорки и табака</t>
  </si>
  <si>
    <t>Просевальщик фарматуры и отходов</t>
  </si>
  <si>
    <t>Разрыхлитель табака</t>
  </si>
  <si>
    <t>Аппаратчик шаровых мельниц</t>
  </si>
  <si>
    <r>
      <rPr>
        <sz val="11"/>
        <rFont val="Times New Roman"/>
        <family val="1"/>
        <charset val="204"/>
      </rPr>
      <t>Бондарь-укупорщик</t>
    </r>
  </si>
  <si>
    <t>Изготовитель препаратов драгоценных металлов и люстров</t>
  </si>
  <si>
    <r>
      <rPr>
        <sz val="11"/>
        <rFont val="Times New Roman"/>
        <family val="1"/>
        <charset val="204"/>
      </rPr>
      <t>Контролер-приемщик</t>
    </r>
  </si>
  <si>
    <r>
      <rPr>
        <sz val="11"/>
        <rFont val="Times New Roman"/>
        <family val="1"/>
        <charset val="204"/>
      </rPr>
      <t>Машинист-бронзировщик</t>
    </r>
  </si>
  <si>
    <t>Машинист лакировальных машин</t>
  </si>
  <si>
    <t>Обжигальщик керамических пигментов</t>
  </si>
  <si>
    <r>
      <rPr>
        <sz val="11"/>
        <rFont val="Times New Roman"/>
        <family val="1"/>
        <charset val="204"/>
      </rPr>
      <t>Перемотчик-сортировщик</t>
    </r>
  </si>
  <si>
    <t>Препараторщик</t>
  </si>
  <si>
    <t>Развесчик химического сырья</t>
  </si>
  <si>
    <t>Аппаратчик диспергирования пигментов и красителей</t>
  </si>
  <si>
    <r>
      <rPr>
        <sz val="11"/>
        <rFont val="Times New Roman"/>
        <family val="1"/>
        <charset val="204"/>
      </rPr>
      <t>Аппаратчик-олифовар</t>
    </r>
  </si>
  <si>
    <t>Резчик металлического натрия</t>
  </si>
  <si>
    <t>Сборщик ртути</t>
  </si>
  <si>
    <t>Формовщик пакетов</t>
  </si>
  <si>
    <t>Аппаратчик аммонолиза</t>
  </si>
  <si>
    <t>Аппаратчик ацилирования</t>
  </si>
  <si>
    <t>Аппаратчик производства азокрасителей</t>
  </si>
  <si>
    <t>Аппаратчик производства красителей для меха</t>
  </si>
  <si>
    <t>Аппаратчик производства фталоцианиновых красителей</t>
  </si>
  <si>
    <t>Аппаратчик производства цинковой пыли</t>
  </si>
  <si>
    <t>Раздел 2.3.3 строка 08 графа 03 &gt;= Раздел 2.3.3 строка 08 графа 07</t>
  </si>
  <si>
    <t>Раздел 2.3.3 строка 09 графа 03 &gt;= Раздел 2.3.3 строка 09 графа 07</t>
  </si>
  <si>
    <t>Раздел 2.3.3 строка 01 графа 03 &gt;= Раздел 2.3.3 строка 01 графа 08</t>
  </si>
  <si>
    <t>Раздел 2.3.3 строка 02 графа 03 &gt;= Раздел 2.3.3 строка 02 графа 08</t>
  </si>
  <si>
    <t>Раздел 2.3.3 строка 03 графа 03 &gt;= Раздел 2.3.3 строка 03 графа 08</t>
  </si>
  <si>
    <t>Раздел 2.3.3 строка 04 графа 03 &gt;= Раздел 2.3.3 строка 04 графа 08</t>
  </si>
  <si>
    <t>Раздел 2.3.3 строка 05 графа 03 &gt;= Раздел 2.3.3 строка 05 графа 08</t>
  </si>
  <si>
    <t>Раздел 2.3.3 строка 06 графа 03 &gt;= Раздел 2.3.3 строка 06 графа 08</t>
  </si>
  <si>
    <t>Раздел 2.3.3 строка 07 графа 03 &gt;= Раздел 2.3.3 строка 07 графа 08</t>
  </si>
  <si>
    <t>Раздел 2.3.3 строка 08 графа 03 &gt;= Раздел 2.3.3 строка 08 графа 08</t>
  </si>
  <si>
    <t>Раздел 2.3.3 строка 09 графа 03 &gt;= Раздел 2.3.3 строка 09 графа 08</t>
  </si>
  <si>
    <t>Раздел 2.3.3 строка 01 графа 04 &gt;= Раздел 2.3.3 строка 01 графа 05</t>
  </si>
  <si>
    <t>Раздел 2.3.3 строка 02 графа 04 &gt;= Раздел 2.3.3 строка 02 графа 05</t>
  </si>
  <si>
    <t>Раздел 2.3.3 строка 03 графа 04 &gt;= Раздел 2.3.3 строка 03 графа 05</t>
  </si>
  <si>
    <t>Раздел 2.3.3 строка 04 графа 04 &gt;= Раздел 2.3.3 строка 04 графа 05</t>
  </si>
  <si>
    <t>Раздел 2.3.3 строка 05 графа 04 &gt;= Раздел 2.3.3 строка 05 графа 05</t>
  </si>
  <si>
    <t>Раздел 2.11.3 строка 02 графа 04 &gt;= Раздел 2.11.3 строка 04 графа 04</t>
  </si>
  <si>
    <t>Раздел 2.11.3 строка 02 графа 05 &gt;= Раздел 2.11.3 строка 04 графа 05</t>
  </si>
  <si>
    <t>Раздел 2.11.3 строка 02 графа 03 &gt;= Раздел 2.11.3 строка 05 графа 03</t>
  </si>
  <si>
    <t>Раздел 2.11.3 строка 02 графа 04 &gt;= Раздел 2.11.3 строка 05 графа 04</t>
  </si>
  <si>
    <t>Раздел 2.11.3 строка 02 графа 05 &gt;= Раздел 2.11.3 строка 05 графа 05</t>
  </si>
  <si>
    <t>Раздел 2.11.3 строка 02 графа 03 &gt;= Раздел 2.11.3 строка 06 графа 03</t>
  </si>
  <si>
    <t>Раздел 2.11.3 строка 02 графа 04 &gt;= Раздел 2.11.3 строка 06 графа 04</t>
  </si>
  <si>
    <t>Раздел 2.11.3 строка 02 графа 05 &gt;= Раздел 2.11.3 строка 06 графа 05</t>
  </si>
  <si>
    <t>Раздел 2.11.3 строка 02 графа 03 &gt;= Раздел 2.11.3 строка 07 графа 03</t>
  </si>
  <si>
    <t>Раздел 2.11.3 строка 02 графа 04 &gt;= Раздел 2.11.3 строка 07 графа 04</t>
  </si>
  <si>
    <t>Раздел 2.11.3 строка 02 графа 05 &gt;= Раздел 2.11.3 строка 07 графа 05</t>
  </si>
  <si>
    <t>Раздел 2.10.3 строка 01 графа 03 = Раздел 2.10.3 сумма строк 02 + 13 графа 03</t>
  </si>
  <si>
    <t>Раздел 2.10.3 строка 01 графа 04 = Раздел 2.10.3 сумма строк 02 + 13 графа 04</t>
  </si>
  <si>
    <t>Раздел 2.10.3 строка 01 графа 05 = Раздел 2.10.3 сумма строк 02 + 13 графа 05</t>
  </si>
  <si>
    <t>Раздел 2.10.3 строка 01 графа 06 = Раздел 2.10.3 сумма строк 02 + 13 графа 06</t>
  </si>
  <si>
    <t>Раздел 2.10.3 строка 01 графа 07 = Раздел 2.10.3 сумма строк 02 + 13 графа 07</t>
  </si>
  <si>
    <t>Раздел 2.10.3 строка 01 графа 08 = Раздел 2.10.3 сумма строк 02 + 13 графа 08</t>
  </si>
  <si>
    <t>Раздел 2.10.3 строка 02 графа 03 &gt;= Раздел 2.10.3 строка 15 графа 03</t>
  </si>
  <si>
    <t>Раздел 2.10.3 строка 02 графа 04 &gt;= Раздел 2.10.3 строка 15 графа 04</t>
  </si>
  <si>
    <t>Раздел 2.10.3 строка 02 графа 05 &gt;= Раздел 2.10.3 строка 15 графа 05</t>
  </si>
  <si>
    <t>Раздел 2.10.3 строка 02 графа 06 &gt;= Раздел 2.10.3 строка 15 графа 06</t>
  </si>
  <si>
    <r>
      <rPr>
        <sz val="11"/>
        <rFont val="Times New Roman"/>
        <family val="1"/>
        <charset val="204"/>
      </rPr>
      <t>Оператор-гальваник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</si>
  <si>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 окрасочно-сушильной линии и агрегата</t>
    </r>
  </si>
  <si>
    <t>Оператор поста управления агрегатами непрерывного травления, обезжиривания, лужения, оцинкования, лакирования и отжига</t>
  </si>
  <si>
    <t>Оператор установок по нанесению покрытий в вакууме</t>
  </si>
  <si>
    <t>Освинцевальщик</t>
  </si>
  <si>
    <t>Оцинковщик горячим способом</t>
  </si>
  <si>
    <r>
      <rPr>
        <sz val="11"/>
        <rFont val="Times New Roman"/>
        <family val="1"/>
        <charset val="204"/>
      </rPr>
      <t>Оцинковщик-хромировщик диффузионным способом</t>
    </r>
  </si>
  <si>
    <t>Распарщик целлулоидных пластин</t>
  </si>
  <si>
    <t>Расщепляльщик синтетических нитей</t>
  </si>
  <si>
    <t>Резчик заготовок и изделий из пластических масс</t>
  </si>
  <si>
    <t>Сборщик изделий из пластмасс</t>
  </si>
  <si>
    <t xml:space="preserve">      персонал , работающий в классах очно-заочного и заочного
      обучения, учебно-консультационных пунктах</t>
  </si>
  <si>
    <t xml:space="preserve">         из них учителя</t>
  </si>
  <si>
    <t xml:space="preserve">3.3.2. Численность работников, выполняющих  работы по договорам гражданско - правового характера </t>
  </si>
  <si>
    <t>всего</t>
  </si>
  <si>
    <t>Численность  работников, выполняющих  работы  по договорам гражданско-правового характера – всего</t>
  </si>
  <si>
    <t xml:space="preserve">   из них  осуществляющие образовательную    деятельность по
   реализации образовательных программ:
      начального общего образования</t>
  </si>
  <si>
    <t xml:space="preserve">      основного общего образования</t>
  </si>
  <si>
    <t xml:space="preserve">      среднего общего образования</t>
  </si>
  <si>
    <t>Справка 4. 
Численность сотрудников охраны (чел)</t>
  </si>
  <si>
    <r>
      <t>Справка 3.</t>
    </r>
    <r>
      <rPr>
        <sz val="10"/>
        <rFont val="Times New Roman"/>
        <family val="1"/>
        <charset val="204"/>
      </rPr>
      <t xml:space="preserve">
Кроме того (кроме стр.01), численность медицинских работников (сумма строк 51.52) (чел)</t>
    </r>
  </si>
  <si>
    <t xml:space="preserve">   из них женщин (чел)</t>
  </si>
  <si>
    <t xml:space="preserve">      в том числе:
         врачи всех специальностей (чел)</t>
  </si>
  <si>
    <t xml:space="preserve">         медицинские сестры (чел)</t>
  </si>
  <si>
    <r>
      <t>.</t>
    </r>
    <r>
      <rPr>
        <sz val="10"/>
        <rFont val="Times New Roman"/>
        <family val="1"/>
        <charset val="204"/>
      </rPr>
      <t>Из строки 04 гр. 3 – численность учителей, использующих в учебном процессе персональные компьютеры (чел)</t>
    </r>
  </si>
  <si>
    <r>
      <t>Справка 2.</t>
    </r>
    <r>
      <rPr>
        <sz val="10"/>
        <rFont val="Times New Roman"/>
        <family val="1"/>
        <charset val="204"/>
      </rPr>
      <t xml:space="preserve">
Численность руководителей (из стр.02), прошедших в течение последних трех лет повышение квалификации и (или) профессиональную переподготовку (чел)</t>
    </r>
  </si>
  <si>
    <t xml:space="preserve">   из них директор (чел)</t>
  </si>
  <si>
    <t>Аппаратчик обезвоздушивания и фильтрации</t>
  </si>
  <si>
    <t>Аппаратчик обработки</t>
  </si>
  <si>
    <t>Аппаратчик отделки и сушки химической нити</t>
  </si>
  <si>
    <t>Аппаратчик переэтерификации</t>
  </si>
  <si>
    <t>Аппаратчик получения полых микросфер</t>
  </si>
  <si>
    <r>
      <rPr>
        <sz val="11"/>
        <rFont val="Times New Roman"/>
        <family val="1"/>
        <charset val="204"/>
      </rPr>
      <t>Аппаратчик получения сероуглерода-сырца</t>
    </r>
  </si>
  <si>
    <t>Аппаратчик приготовления прядильных растворов</t>
  </si>
  <si>
    <t>Аппаратчик фиксации</t>
  </si>
  <si>
    <t>Аппаратчик формования химического волокна</t>
  </si>
  <si>
    <t>Аппаратчик формования целлофановой пленки</t>
  </si>
  <si>
    <t>Аппаратчик этиленгликолевой установки</t>
  </si>
  <si>
    <t>Вязальщик</t>
  </si>
  <si>
    <t>Гарнитурщик химического прядения</t>
  </si>
  <si>
    <t>Изготовитель стеклопластиковых гребных винтов</t>
  </si>
  <si>
    <t>Изготовитель стеклопластиковых изделий</t>
  </si>
  <si>
    <t>Испытатель стекловолокнистых материалов и стеклопластиков</t>
  </si>
  <si>
    <t>Контролер производства стекловолокна и стеклопластиков</t>
  </si>
  <si>
    <t>Контуровщик стеклопластиковых изделий</t>
  </si>
  <si>
    <t>Машинист рыхлительных машин</t>
  </si>
  <si>
    <t>Модельщик стеклопластиков</t>
  </si>
  <si>
    <t>Монтировщик стеклометаллизированной нити</t>
  </si>
  <si>
    <t>Наладчик оборудования в производстве стекловолокна и стеклопластиков</t>
  </si>
  <si>
    <t>Обработчик заготовок из стекловолокна</t>
  </si>
  <si>
    <r>
      <rPr>
        <sz val="11"/>
        <rFont val="Times New Roman"/>
        <family val="1"/>
        <charset val="204"/>
      </rPr>
      <t>Окантовщик-оплетчик пластин и стекложгутов</t>
    </r>
  </si>
  <si>
    <t>Окрасчик изделий из стеклопластиков</t>
  </si>
  <si>
    <r>
      <rPr>
        <sz val="11"/>
        <rFont val="Times New Roman"/>
        <family val="1"/>
        <charset val="204"/>
      </rPr>
      <t>Оператор изготовления рулонно-конструкционных материалов</t>
    </r>
  </si>
  <si>
    <t>Оператор кручения и вытяжки</t>
  </si>
  <si>
    <r>
      <rPr>
        <sz val="11"/>
        <rFont val="Times New Roman"/>
        <family val="1"/>
        <charset val="204"/>
      </rPr>
      <t>Электромеханик по ремонту и обслуживанию счетно- вычислительных машин</t>
    </r>
  </si>
  <si>
    <t>Электромеханик по средствам автоматики и приборам технологического оборудования</t>
  </si>
  <si>
    <t>Арматурщик</t>
  </si>
  <si>
    <t>Асфальтобетонщик</t>
  </si>
  <si>
    <r>
      <rPr>
        <sz val="11"/>
        <rFont val="Times New Roman"/>
        <family val="1"/>
        <charset val="204"/>
      </rPr>
      <t>Асфальтобетонщик-варильщик</t>
    </r>
  </si>
  <si>
    <t>Бетонщик</t>
  </si>
  <si>
    <t>Дорожный рабочий</t>
  </si>
  <si>
    <t>Землекоп</t>
  </si>
  <si>
    <t>Раздел 2.3.3 строка 05 графа 10 &gt;= Раздел 2.3.3 строка 05 графа 11</t>
  </si>
  <si>
    <t>Раздел 2.3.3 строка 06 графа 10 &gt;= Раздел 2.3.3 строка 06 графа 11</t>
  </si>
  <si>
    <t>Раздел 2.3.3 строка 07 графа 10 &gt;= Раздел 2.3.3 строка 07 графа 11</t>
  </si>
  <si>
    <t>Раздел 2.3.3 строка 08 графа 10 &gt;= Раздел 2.3.3 строка 08 графа 11</t>
  </si>
  <si>
    <t>Раздел 2.3.3 строка 09 графа 10 &gt;= Раздел 2.3.3 строка 09 графа 11</t>
  </si>
  <si>
    <t>Раздел 2.3.3 строка 01 графа 10 &gt;= Раздел 2.3.3 строка 01 графа 12</t>
  </si>
  <si>
    <t>Раздел 2.3.3 строка 02 графа 10 &gt;= Раздел 2.3.3 строка 02 графа 12</t>
  </si>
  <si>
    <t>Раздел 2.3.3 строка 03 графа 10 &gt;= Раздел 2.3.3 строка 03 графа 12</t>
  </si>
  <si>
    <t>Раздел 2.3.3 строка 04 графа 10 &gt;= Раздел 2.3.3 строка 04 графа 12</t>
  </si>
  <si>
    <t>Раздел 2.3.3 строка 05 графа 10 &gt;= Раздел 2.3.3 строка 05 графа 12</t>
  </si>
  <si>
    <t>Раздел 2.3.3 строка 06 графа 10 &gt;= Раздел 2.3.3 строка 06 графа 12</t>
  </si>
  <si>
    <t>Раздел 2.3.3 строка 07 графа 10 &gt;= Раздел 2.3.3 строка 07 графа 12</t>
  </si>
  <si>
    <t>Раздел 2.3.3 строка 08 графа 10 &gt;= Раздел 2.3.3 строка 08 графа 12</t>
  </si>
  <si>
    <t>Раздел 2.3.3 строка 09 графа 10 &gt;= Раздел 2.3.3 строка 09 графа 12</t>
  </si>
  <si>
    <t>Раздел 2.1.1.2 строка 09 графа 03 = Раздел 2.1.1.2 сумма строк 01 + 03 + 05 + 07 графа 03</t>
  </si>
  <si>
    <t>Раздел 2.1.1.2 строка 09 графа 04 = Раздел 2.1.1.2 сумма строк 01 + 03 + 05 + 07 графа 04</t>
  </si>
  <si>
    <t>Аппаратчик абсолютирования</t>
  </si>
  <si>
    <t>Аппаратчик декарбоксилирования</t>
  </si>
  <si>
    <t>Аппаратчик енолизации</t>
  </si>
  <si>
    <t>Раздел 2.1.1.2 строка 09 графа 05 = Раздел 2.1.1.2 сумма строк 01 + 03 + 05 + 07 графа 05</t>
  </si>
  <si>
    <t>Раздел 2.1.1.2 строка 09 графа 06 = Раздел 2.1.1.2 сумма строк 01 + 03 + 05 + 07 графа 06</t>
  </si>
  <si>
    <t>Раздел 2.1.1.2 строка 09 графа 07 = Раздел 2.1.1.2 сумма строк 01 + 03 + 05 + 07 графа 07</t>
  </si>
  <si>
    <t>Раздел 2.1.1.2 строка 09 графа 08 = Раздел 2.1.1.2 сумма строк 01 + 03 + 05 + 07 графа 08</t>
  </si>
  <si>
    <t>Раздел 2.1.1.2 строка 09 графа 09 = Раздел 2.1.1.2 сумма строк 01 + 03 + 05 + 07 графа 09</t>
  </si>
  <si>
    <t>Раздел 2.1.1.2 строка 09 графа 10 = Раздел 2.1.1.2 сумма строк 01 + 03 + 05 + 07 графа 10</t>
  </si>
  <si>
    <t>Раздел 2.1.1.2 строка 09 графа 11 = Раздел 2.1.1.2 сумма строк 01 + 03 + 05 + 07 графа 11</t>
  </si>
  <si>
    <t>Раздел 2.1.1.2 строка 09 графа 12 = Раздел 2.1.1.2 сумма строк 01 + 03 + 05 + 07 графа 12</t>
  </si>
  <si>
    <t>Раздел 2.1.1.2 строка 09 графа 13 = Раздел 2.1.1.2 сумма строк 01 + 03 + 05 + 07 графа 13</t>
  </si>
  <si>
    <t>Сварщик арматурных сеток и каркасов</t>
  </si>
  <si>
    <t>Смесительщик муки на силосах</t>
  </si>
  <si>
    <t>Сортировщик (упаковщик) теплоизоляционных изделий</t>
  </si>
  <si>
    <t>Раздел 2.13.2 строка 24 графа 13 &gt;= Раздел 2.13.2 строка 24 графа 14</t>
  </si>
  <si>
    <t>Раздел 2.13.2 строка 25 графа 13 &gt;= Раздел 2.13.2 строка 25 графа 14</t>
  </si>
  <si>
    <t>Раздел 2.13.2 строка 26 графа 13 &gt;= Раздел 2.13.2 строка 26 графа 14</t>
  </si>
  <si>
    <t>Раздел 2.14.1.3 строка 12 графа 06 &gt;= Раздел 2.14.1.3 строка 12 графа 08</t>
  </si>
  <si>
    <t>Раздел 2.14.1.3 строка 13 графа 06 &gt;= Раздел 2.14.1.3 строка 13 графа 08</t>
  </si>
  <si>
    <t>Раздел 2.14.1.3 строка 14 графа 06 &gt;= Раздел 2.14.1.3 строка 14 графа 08</t>
  </si>
  <si>
    <t>Раздел 2.14.1.3 строка 15 графа 06 &gt;= Раздел 2.14.1.3 строка 15 графа 08</t>
  </si>
  <si>
    <t>Раздел 2.14.1.3 строка 16 графа 06 &gt;= Раздел 2.14.1.3 строка 16 графа 08</t>
  </si>
  <si>
    <t>Раздел 2.14.1.3 строка 17 графа 06 &gt;= Раздел 2.14.1.3 строка 17 графа 08</t>
  </si>
  <si>
    <t>Раздел 2.14.1.3 строка 18 графа 06 &gt;= Раздел 2.14.1.3 строка 18 графа 08</t>
  </si>
  <si>
    <t>Раздел 2.14.1.3 строка 19 графа 06 &gt;= Раздел 2.14.1.3 строка 19 графа 08</t>
  </si>
  <si>
    <t>Раздел 2.14.1.3 строка 20 графа 06 &gt;= Раздел 2.14.1.3 строка 20 графа 08</t>
  </si>
  <si>
    <t>Раздел 2.14.1.3 строка 21 графа 06 &gt;= Раздел 2.14.1.3 строка 21 графа 08</t>
  </si>
  <si>
    <t>Раздел 2.14.1.3 строка 22 графа 06 &gt;= Раздел 2.14.1.3 строка 22 графа 08</t>
  </si>
  <si>
    <t>Раздел 2.14.1.3 строка 23 графа 06 &gt;= Раздел 2.14.1.3 строка 23 графа 08</t>
  </si>
  <si>
    <t>Раздел 2.14.1.3 строка 24 графа 06 &gt;= Раздел 2.14.1.3 строка 24 графа 08</t>
  </si>
  <si>
    <t>Раздел 2.14.1.3 строка 25 графа 06 &gt;= Раздел 2.14.1.3 строка 25 графа 08</t>
  </si>
  <si>
    <t>Раздел 2.14.1.3 строка 26 графа 06 &gt;= Раздел 2.14.1.3 строка 26 графа 08</t>
  </si>
  <si>
    <t>Раздел 2.14.1.3 строка 27 графа 06 &gt;= Раздел 2.14.1.3 строка 27 графа 08</t>
  </si>
  <si>
    <t>Раздел 2.14.1.3 строка 28 графа 06 &gt;= Раздел 2.14.1.3 строка 28 графа 08</t>
  </si>
  <si>
    <t>Раздел 2.14.1.3 строка 29 графа 06 &gt;= Раздел 2.14.1.3 строка 29 графа 08</t>
  </si>
  <si>
    <t>Оператор установки по сушке осадка</t>
  </si>
  <si>
    <t>Оператор установок по обезвоживанию осадка</t>
  </si>
  <si>
    <t>Оператор хлораторной установки</t>
  </si>
  <si>
    <t>Раздел 2.1.1.2 строка 13 графа 03 = Раздел 2.1.1.2 строка 13 сумма граф 04 + 05 + 06 + 07 + 08 + 09 + 10 + 11 + 12 + 13 + 14 + 15 + 16</t>
  </si>
  <si>
    <t>Раздел 2.1.1.2 строка 14 графа 03 = Раздел 2.1.1.2 строка 14 сумма граф 04 + 05 + 06 + 07 + 08 + 09 + 10 + 11 + 12 + 13 + 14 + 15 + 16</t>
  </si>
  <si>
    <t>Раздел 2.1.1.2 строка 15 графа 03 = Раздел 2.1.1.2 строка 15 сумма граф 04 + 05 + 06 + 07 + 08 + 09 + 10 + 11 + 12 + 13 + 14 + 15 + 16</t>
  </si>
  <si>
    <t>Раздел 2.1.1.2 строка 16 графа 03 = Раздел 2.1.1.2 строка 16 сумма граф 04 + 05 + 06 + 07 + 08 + 09 + 10 + 11 + 12 + 13 + 14 + 15 + 16</t>
  </si>
  <si>
    <t>Раздел 2.1.1.2 строка 17 графа 03 = Раздел 2.1.1.2 строка 17 сумма граф 04 + 05 + 06 + 07 + 08 + 09 + 10 + 11 + 12 + 13 + 14 + 15 + 16</t>
  </si>
  <si>
    <t>Раздел 2.1.1.2 строка 18 графа 03 = Раздел 2.1.1.2 строка 18 сумма граф 04 + 05 + 06 + 07 + 08 + 09 + 10 + 11 + 12 + 13 + 14 + 15 + 16</t>
  </si>
  <si>
    <t>Раздел 2.1.1.2 строка 19 графа 03 = Раздел 2.1.1.2 строка 19 сумма граф 04 + 05 + 06 + 07 + 08 + 09 + 10 + 11 + 12 + 13 + 14 + 15 + 16</t>
  </si>
  <si>
    <t>Вальцовщик фибровых трубок</t>
  </si>
  <si>
    <t>Варщик волокнистого сырья</t>
  </si>
  <si>
    <t>Варщик восковой, клеевой массы и пропиточной смеси</t>
  </si>
  <si>
    <t>Варщик тряпья</t>
  </si>
  <si>
    <t>Варщик химической древесной массы</t>
  </si>
  <si>
    <t>Варщик хлопка</t>
  </si>
  <si>
    <t>Варщик целлюлозы</t>
  </si>
  <si>
    <t>Выпарщик щелоков</t>
  </si>
  <si>
    <t>Гибщик фибры</t>
  </si>
  <si>
    <t>Гравер валов</t>
  </si>
  <si>
    <t>Дефибрерщик</t>
  </si>
  <si>
    <t>Диффузорщик целлюлозы</t>
  </si>
  <si>
    <t>Древопар</t>
  </si>
  <si>
    <t>Дробильщик колчедана</t>
  </si>
  <si>
    <t>Дробильщик целлюлозы</t>
  </si>
  <si>
    <t>Заготовщик бумажных пакетов</t>
  </si>
  <si>
    <t>Заготовщик клапанов</t>
  </si>
  <si>
    <t>Загрузчик балансов и дефибреры</t>
  </si>
  <si>
    <t>Машинист прессгранулятора</t>
  </si>
  <si>
    <t>Нейтрализаторщик</t>
  </si>
  <si>
    <t>Оператор выпарной установки</t>
  </si>
  <si>
    <t>Оператор ионообмена</t>
  </si>
  <si>
    <t>Оператор отстаивания и теплообмена</t>
  </si>
  <si>
    <t>Реакторщик</t>
  </si>
  <si>
    <t>Сушильщик ванилина</t>
  </si>
  <si>
    <t>Аппаратчик ферментации затора</t>
  </si>
  <si>
    <t>Инокуляторщик</t>
  </si>
  <si>
    <t>Оператор приготовления затора</t>
  </si>
  <si>
    <t>Стерилизаторщик питательных сред</t>
  </si>
  <si>
    <t>Аппаратчик балансовых установок</t>
  </si>
  <si>
    <r>
      <rPr>
        <sz val="11"/>
        <rFont val="Times New Roman"/>
        <family val="1"/>
        <charset val="204"/>
      </rPr>
      <t>Аппаратчик вакуум-приемников</t>
    </r>
  </si>
  <si>
    <t>Аппаратчик выделения ацетофенона</t>
  </si>
  <si>
    <t>Аппаратчик выделения карбинола</t>
  </si>
  <si>
    <t>Аппаратчик выделения псевдобутилена</t>
  </si>
  <si>
    <t>Аппаратчик выделения серы</t>
  </si>
  <si>
    <t>Аппаратчик выделения фтористого бора</t>
  </si>
  <si>
    <t>Аппаратчик гидрохлорирования</t>
  </si>
  <si>
    <t>Аппаратчик деаэрации</t>
  </si>
  <si>
    <t>Аппаратчик димеризации</t>
  </si>
  <si>
    <t>Аппаратчик диспергирования щелочных металлов</t>
  </si>
  <si>
    <t>Аппаратчик диспропорционирования</t>
  </si>
  <si>
    <t>Аппаратчик перегревания</t>
  </si>
  <si>
    <t>Аппаратчик приготовления мыльного клея</t>
  </si>
  <si>
    <t>Аппаратчик улавливания жиров</t>
  </si>
  <si>
    <t>Аппаратчик формования синтетического каучука</t>
  </si>
  <si>
    <t>Аппаратчик хемосорбции</t>
  </si>
  <si>
    <t>Выгрузчик блоков полимера</t>
  </si>
  <si>
    <t>Обработчик натриевых болванок</t>
  </si>
  <si>
    <t>Обработчик синтетического каучука</t>
  </si>
  <si>
    <t>Оператор сушки синтетического каучука</t>
  </si>
  <si>
    <t>Отливщик натриевых болванок</t>
  </si>
  <si>
    <t>Подготовитель составов к разливке плавок</t>
  </si>
  <si>
    <t>Подготовитель сталеразливочных канав</t>
  </si>
  <si>
    <t>Подручный сталевара вакуумной печи</t>
  </si>
  <si>
    <t>Подручный сталевара конвертера</t>
  </si>
  <si>
    <t>Подручный сталевара мартеновской печи</t>
  </si>
  <si>
    <t>Подручный сталевара установки внепечной обработки стали</t>
  </si>
  <si>
    <t>Подручный сталевара установки электрошлакового переплава</t>
  </si>
  <si>
    <t>Подручный сталевара электропечи</t>
  </si>
  <si>
    <t>Разливщик стали</t>
  </si>
  <si>
    <t>Сталевар вакуумной печи</t>
  </si>
  <si>
    <t>Сталевар конвертера</t>
  </si>
  <si>
    <t>Сталевар мартеновской печи</t>
  </si>
  <si>
    <t>Сталевар установки внепечной обработки стали</t>
  </si>
  <si>
    <t>Сталевар установки электрошлакового переплава</t>
  </si>
  <si>
    <t>Сталевар электропечи</t>
  </si>
  <si>
    <t>Вальцовщик по сборке и перевалке клетей</t>
  </si>
  <si>
    <t>Вальцовщик профилегибочного агрегата</t>
  </si>
  <si>
    <t>Вальцовщик стана горячей прокатки</t>
  </si>
  <si>
    <t>Вальцовщик стана холодной прокатки</t>
  </si>
  <si>
    <t>Варщик пека</t>
  </si>
  <si>
    <r>
      <rPr>
        <sz val="11"/>
        <rFont val="Times New Roman"/>
        <family val="1"/>
        <charset val="204"/>
      </rPr>
      <t>Изготовитель-наладчик пресспроводок</t>
    </r>
  </si>
  <si>
    <t>Испытатель металла</t>
  </si>
  <si>
    <t>Листобойщик</t>
  </si>
  <si>
    <t>Машинист ведущего мотора прокатного стана</t>
  </si>
  <si>
    <t>Машинист машины огневой зачистки</t>
  </si>
  <si>
    <t>Машинист пресса</t>
  </si>
  <si>
    <t>Газогенераторщик</t>
  </si>
  <si>
    <t>Газоспасатель</t>
  </si>
  <si>
    <t>3 - 5</t>
  </si>
  <si>
    <t>Генераторщик ацетиленовой установки</t>
  </si>
  <si>
    <t>Грузчик</t>
  </si>
  <si>
    <t>1 - 2</t>
  </si>
  <si>
    <t>Гуртовщик</t>
  </si>
  <si>
    <t>Дворник</t>
  </si>
  <si>
    <t>Дежурный у эскалатора</t>
  </si>
  <si>
    <t>Дезактиваторщик</t>
  </si>
  <si>
    <t>Дезинфектор</t>
  </si>
  <si>
    <t>Дефектоскопист по газовому и жидкостному контролю</t>
  </si>
  <si>
    <t>Дефектоскопист по магнитному и ультразвуковому контролю</t>
  </si>
  <si>
    <r>
      <rPr>
        <sz val="11"/>
        <rFont val="Times New Roman"/>
        <family val="1"/>
        <charset val="204"/>
      </rPr>
      <t>Дефектоскопист рентгено-, гаммаграфирования</t>
    </r>
  </si>
  <si>
    <t>Дозиметрист</t>
  </si>
  <si>
    <t>Заготовитель продуктов и сырья</t>
  </si>
  <si>
    <t>Заправщик поливомоечных машин</t>
  </si>
  <si>
    <t>Зарядчик огнетушителей</t>
  </si>
  <si>
    <t>Зарядчик противогазовых коробок</t>
  </si>
  <si>
    <t>Зарядчик холодильных аппаратов</t>
  </si>
  <si>
    <t>Зоолаборант серпентария (питомника)</t>
  </si>
  <si>
    <t>Раздел 1.3 строка 29 графа 03 &gt;= Раздел 1.3 строка 29 графа 06</t>
  </si>
  <si>
    <t>Раздел 1.3 строка 30 графа 03 &gt;= Раздел 1.3 строка 30 графа 06</t>
  </si>
  <si>
    <t>Раздел 1.3 строка 31 графа 03 &gt;= Раздел 1.3 строка 31 графа 06</t>
  </si>
  <si>
    <t>Раздел 2.5.2.1 строка 02 графа 31 = Раздел 2.5.2.1 сумма строк 03 + 04 + 05 графа 31</t>
  </si>
  <si>
    <t>Раздел 2.5.2.1 строка 02 графа 32 = Раздел 2.5.2.1 сумма строк 03 + 04 + 05 графа 32</t>
  </si>
  <si>
    <t>Раздел 2.5.2.1 строка 02 графа 33 = Раздел 2.5.2.1 сумма строк 03 + 04 + 05 графа 33</t>
  </si>
  <si>
    <t>Раздел 2.5.2.1 строка 02 графа 34 = Раздел 2.5.2.1 сумма строк 03 + 04 + 05 графа 34</t>
  </si>
  <si>
    <t>Раздел 2.5.2.1 строка 02 графа 35 = Раздел 2.5.2.1 сумма строк 03 + 04 + 05 графа 35</t>
  </si>
  <si>
    <t>Раздел 2.5.2.1 строка 02 графа 36 = Раздел 2.5.2.1 сумма строк 03 + 04 + 05 графа 36</t>
  </si>
  <si>
    <t>Раздел 2.5.2.1 строка 02 графа 37 = Раздел 2.5.2.1 сумма строк 03 + 04 + 05 графа 37</t>
  </si>
  <si>
    <t>Раздел 2.5.2.1 строка 02 графа 38 = Раздел 2.5.2.1 сумма строк 03 + 04 + 05 графа 38</t>
  </si>
  <si>
    <t>Раздел 2.5.2.1 строка 02 графа 39 = Раздел 2.5.2.1 сумма строк 03 + 04 + 05 графа 39</t>
  </si>
  <si>
    <t>Раздел 2.5.2.1 строка 02 графа 40 = Раздел 2.5.2.1 сумма строк 03 + 04 + 05 графа 40</t>
  </si>
  <si>
    <t>Раздел 2.5.2.1 строка 02 графа 41 = Раздел 2.5.2.1 сумма строк 03 + 04 + 05 графа 41</t>
  </si>
  <si>
    <t>Раздел 2.5.2.1 строка 02 графа 42 = Раздел 2.5.2.1 сумма строк 03 + 04 + 05 графа 42</t>
  </si>
  <si>
    <t>Раздел 2.3.3 строка 06 графа 04 &gt;= Раздел 2.3.3 строка 06 графа 05</t>
  </si>
  <si>
    <t>Раздел 2.3.3 строка 07 графа 04 &gt;= Раздел 2.3.3 строка 07 графа 05</t>
  </si>
  <si>
    <t>Раздел 2.3.3 строка 08 графа 04 &gt;= Раздел 2.3.3 строка 08 графа 05</t>
  </si>
  <si>
    <t>Раздел 2.3.3 строка 09 графа 04 &gt;= Раздел 2.3.3 строка 09 графа 05</t>
  </si>
  <si>
    <t>Раздел 2.3.3 строка 01 графа 04 &gt;= Раздел 2.3.3 строка 01 графа 06</t>
  </si>
  <si>
    <t>Раздел 2.3.3 строка 02 графа 04 &gt;= Раздел 2.3.3 строка 02 графа 06</t>
  </si>
  <si>
    <t>Раздел 2.3.3 строка 03 графа 04 &gt;= Раздел 2.3.3 строка 03 графа 06</t>
  </si>
  <si>
    <t>Раздел 2.3.3 строка 04 графа 04 &gt;= Раздел 2.3.3 строка 04 графа 06</t>
  </si>
  <si>
    <t>Раздел 2.3.3 строка 05 графа 04 &gt;= Раздел 2.3.3 строка 05 графа 06</t>
  </si>
  <si>
    <t>Раздел 2.3.3 строка 06 графа 04 &gt;= Раздел 2.3.3 строка 06 графа 06</t>
  </si>
  <si>
    <t>Раздел 2.3.3 строка 07 графа 04 &gt;= Раздел 2.3.3 строка 07 графа 06</t>
  </si>
  <si>
    <t>Раздел 2.3.3 строка 08 графа 04 &gt;= Раздел 2.3.3 строка 08 графа 06</t>
  </si>
  <si>
    <t>Оператор линии окраски изделий</t>
  </si>
  <si>
    <t>Оператор пульта управления оборудованием в производстве строительных изделий</t>
  </si>
  <si>
    <r>
      <rPr>
        <sz val="11"/>
        <rFont val="Times New Roman"/>
        <family val="1"/>
        <charset val="204"/>
      </rPr>
      <t>Оператор размоточно-склеивающего станка</t>
    </r>
  </si>
  <si>
    <t>Оператор турбосмесителя</t>
  </si>
  <si>
    <t>Оператор узла посыпки и охлаждения</t>
  </si>
  <si>
    <r>
      <rPr>
        <sz val="11"/>
        <rFont val="Times New Roman"/>
        <family val="1"/>
        <charset val="204"/>
      </rPr>
      <t>Оператор укладчика-разборщика асбестоцементных изделий</t>
    </r>
  </si>
  <si>
    <t>Оператор ускорительной установки</t>
  </si>
  <si>
    <t>Оператор установок волокнообразования</t>
  </si>
  <si>
    <t>Раздел 2.13.1 строка 26 графа 04 = Раздел 2.13.1 строка 26 сумма граф 05 + 06 + 07 + 08 + 09 + 10</t>
  </si>
  <si>
    <t>Раздел 2.13.1 строка 27 графа 04 = Раздел 2.13.1 строка 27 сумма граф 05 + 06 + 07 + 08 + 09 + 10</t>
  </si>
  <si>
    <t>Раздел 2.13.1 строка 28 графа 04 = Раздел 2.13.1 строка 28 сумма граф 05 + 06 + 07 + 08 + 09 + 10</t>
  </si>
  <si>
    <t>Перекристаллизаторщик</t>
  </si>
  <si>
    <t>Прессовщик асбестоцементных изделий</t>
  </si>
  <si>
    <t>Прессовщик миканита и микалекса</t>
  </si>
  <si>
    <t>Прессовщик строительных изделий</t>
  </si>
  <si>
    <t>Аппаратчик обработки зерна</t>
  </si>
  <si>
    <r>
      <rPr>
        <sz val="11"/>
        <rFont val="Times New Roman"/>
        <family val="1"/>
        <charset val="204"/>
      </rPr>
      <t>Машинист зерновых погрузочно-разгрузочных машин</t>
    </r>
  </si>
  <si>
    <t>Мельник</t>
  </si>
  <si>
    <t>Оператор дезинсекционных установок</t>
  </si>
  <si>
    <t>Бармен</t>
  </si>
  <si>
    <t>Буфетчик</t>
  </si>
  <si>
    <t>Изготовитель пищевых полуфабрикатов</t>
  </si>
  <si>
    <t>Раздел 2.13.1 строка 29 графа 04 = Раздел 2.13.1 строка 29 сумма граф 05 + 06 + 07 + 08 + 09 + 10</t>
  </si>
  <si>
    <t>Раздел 2.13.1 строка 30 графа 04 = Раздел 2.13.1 строка 30 сумма граф 05 + 06 + 07 + 08 + 09 + 10</t>
  </si>
  <si>
    <t>Раздел 2.13.1 строка 31 графа 04 = Раздел 2.13.1 строка 31 сумма граф 05 + 06 + 07 + 08 + 09 + 10</t>
  </si>
  <si>
    <t>Раздел 2.13.1 строка 32 графа 04 = Раздел 2.13.1 строка 32 сумма граф 05 + 06 + 07 + 08 + 09 + 10</t>
  </si>
  <si>
    <t>Раздел 2.13.1 строка 33 графа 04 = Раздел 2.13.1 строка 33 сумма граф 05 + 06 + 07 + 08 + 09 + 10</t>
  </si>
  <si>
    <t>Раздел 2.13.1 строка 42 графа 04 = Раздел 2.13.1 строка 42 сумма граф 05 + 06 + 07 + 08 + 09 + 10</t>
  </si>
  <si>
    <t>Машинист льдопогрузочной машины</t>
  </si>
  <si>
    <t>Машинист моечной установки</t>
  </si>
  <si>
    <t>Машинист мотовоза</t>
  </si>
  <si>
    <t>Машинист пескоподающей установки</t>
  </si>
  <si>
    <t>Машинист поворотной и подъемной машин моста</t>
  </si>
  <si>
    <t>Машинист самоходного весоповерочного вагона</t>
  </si>
  <si>
    <t>Машинист уборочных машин</t>
  </si>
  <si>
    <t>Машинист электровоза</t>
  </si>
  <si>
    <t>Машинист эскалатора</t>
  </si>
  <si>
    <r>
      <rPr>
        <sz val="11"/>
        <rFont val="Times New Roman"/>
        <family val="1"/>
        <charset val="204"/>
      </rPr>
      <t>Мойщик-уборщик подвижного состава</t>
    </r>
  </si>
  <si>
    <t>Монтер пути</t>
  </si>
  <si>
    <t>Моторист поворотного круга</t>
  </si>
  <si>
    <t>Моторист теплой промывки котлов паровозов</t>
  </si>
  <si>
    <t>Набивальщик валиков и фильтров</t>
  </si>
  <si>
    <r>
      <rPr>
        <sz val="11"/>
        <rFont val="Times New Roman"/>
        <family val="1"/>
        <charset val="204"/>
      </rPr>
      <t>Наладчик контрольно-измерительных вагонов</t>
    </r>
  </si>
  <si>
    <r>
      <rPr>
        <sz val="11"/>
        <rFont val="Times New Roman"/>
        <family val="1"/>
        <charset val="204"/>
      </rPr>
      <t>Наладчик железнодорожно-строительных машин и механизмов</t>
    </r>
  </si>
  <si>
    <t>Обходчик пути и искусственных сооружений</t>
  </si>
  <si>
    <t>Оператор дефектоскопной тележки</t>
  </si>
  <si>
    <t>Оператор по путевым измерениям</t>
  </si>
  <si>
    <t>Оператор поста централизации</t>
  </si>
  <si>
    <t>Оператор сортировочной горки</t>
  </si>
  <si>
    <t>Осмотрщик вагонов</t>
  </si>
  <si>
    <r>
      <rPr>
        <sz val="11"/>
        <rFont val="Times New Roman"/>
        <family val="1"/>
        <charset val="204"/>
      </rPr>
      <t>Осмотрщик-ремонтник вагонов</t>
    </r>
  </si>
  <si>
    <t>Пломбировщик вагонов и контейнеров</t>
  </si>
  <si>
    <t>Поездной электромеханик</t>
  </si>
  <si>
    <t>Прессовщик колесных пар</t>
  </si>
  <si>
    <t>Приемосдатчик груза и багажа в поездах</t>
  </si>
  <si>
    <t>Приемщик поездов</t>
  </si>
  <si>
    <r>
      <rPr>
        <sz val="11"/>
        <rFont val="Times New Roman"/>
        <family val="1"/>
        <charset val="204"/>
      </rPr>
      <t>Пробивальщик-продувальщик труб</t>
    </r>
  </si>
  <si>
    <t>Проводник пассажирского вагона</t>
  </si>
  <si>
    <t>Проводник по сопровождению грузов и спецвагонов</t>
  </si>
  <si>
    <t>Проводник по сопровождению локомотивов и пассажирских вагонов в нерабочем состоянии</t>
  </si>
  <si>
    <r>
      <rPr>
        <sz val="11"/>
        <rFont val="Times New Roman"/>
        <family val="1"/>
        <charset val="204"/>
      </rPr>
      <t>Проводник-электромонтер почтовых вагонов</t>
    </r>
  </si>
  <si>
    <t>Промывальщик котлов паровозов</t>
  </si>
  <si>
    <r>
      <rPr>
        <sz val="11"/>
        <rFont val="Times New Roman"/>
        <family val="1"/>
        <charset val="204"/>
      </rPr>
      <t>Промывальщик-пропарщик цистерн</t>
    </r>
  </si>
  <si>
    <t>Регулировщик скорости движения вагонов</t>
  </si>
  <si>
    <t>2.5.1.1.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</si>
  <si>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2.5.1.2.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</si>
  <si>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Раздел 2.13.2 строка 40 графа 13 &gt;= Раздел 2.13.2 строка 40 графа 14</t>
  </si>
  <si>
    <t>Раздел 2.13.2 строка 41 графа 13 &gt;= Раздел 2.13.2 строка 41 графа 14</t>
  </si>
  <si>
    <t>Раздел 2.13.2 строка 42 графа 13 &gt;= Раздел 2.13.2 строка 42 графа 14</t>
  </si>
  <si>
    <t>Раздел 2.13.2 строка 43 графа 13 &gt;= Раздел 2.13.2 строка 43 графа 14</t>
  </si>
  <si>
    <t>Раздел 2.13.2 строка 44 графа 13 &gt;= Раздел 2.13.2 строка 44 графа 14</t>
  </si>
  <si>
    <t>Раздел 2.13.2 строка 45 графа 13 &gt;= Раздел 2.13.2 строка 45 графа 14</t>
  </si>
  <si>
    <t>Раздел 2.13.2 строка 46 графа 13 &gt;= Раздел 2.13.2 строка 46 графа 14</t>
  </si>
  <si>
    <t>Раздел 2.13.2 строка 47 графа 13 &gt;= Раздел 2.13.2 строка 47 графа 14</t>
  </si>
  <si>
    <t>Раздел 2.13.2 строка 48 графа 13 &gt;= Раздел 2.13.2 строка 48 графа 14</t>
  </si>
  <si>
    <t>Электрослесарь по ремонту электрических машин</t>
  </si>
  <si>
    <t>Численность обучающихся во всех классах кроме классов для обучаю-щихся с огра-ниченными возможностями здоровья (сумма граф 5–10)</t>
  </si>
  <si>
    <t>Всего
(сумма
граф 4 - 9)</t>
  </si>
  <si>
    <t>Всего сумма
граф 4 - 16</t>
  </si>
  <si>
    <t>Приготовитель растворов и масс</t>
  </si>
  <si>
    <t>Прокатчик слюды</t>
  </si>
  <si>
    <t>Пропитчик слюдопластовых материалов</t>
  </si>
  <si>
    <t>Просевальщик материалов</t>
  </si>
  <si>
    <t>Разборщик асбестоцементных изделий</t>
  </si>
  <si>
    <t>Распределитель силикатной массы</t>
  </si>
  <si>
    <t>Распиловщик камня</t>
  </si>
  <si>
    <t>Резчик асбестоцементных и асбестосилитовых изделий</t>
  </si>
  <si>
    <t>Резчик слюды</t>
  </si>
  <si>
    <t>Резчик строительных изделий и материалов</t>
  </si>
  <si>
    <t>Рекуператорщик</t>
  </si>
  <si>
    <t>Садчик</t>
  </si>
  <si>
    <t>Садчик камня в обжигательные печи</t>
  </si>
  <si>
    <t>Сборщик изделий и конструкций</t>
  </si>
  <si>
    <r>
      <rPr>
        <sz val="11"/>
        <rFont val="Times New Roman"/>
        <family val="1"/>
        <charset val="204"/>
      </rPr>
      <t>Кочегар-обжигальщик</t>
    </r>
  </si>
  <si>
    <t>Ломщик пода</t>
  </si>
  <si>
    <t>Натяжчик сеток</t>
  </si>
  <si>
    <t>Обдувщик абразивных изделий</t>
  </si>
  <si>
    <t>Обезвоживатель шлифзерна и шлифпорошков</t>
  </si>
  <si>
    <t>Обогатитель шлифзерна и шлифпорошков</t>
  </si>
  <si>
    <t>Оператор проходных сушил</t>
  </si>
  <si>
    <t>Сортировщик сырья и изделий из слюды</t>
  </si>
  <si>
    <t>Сушильщик асбестоцементных изделий</t>
  </si>
  <si>
    <t>Сушильщик заполнителей</t>
  </si>
  <si>
    <t>1, 3 - 4</t>
  </si>
  <si>
    <t>Сушильщик посыпочных материалов</t>
  </si>
  <si>
    <t>Сушильщик теплоизоляционных изделий</t>
  </si>
  <si>
    <t>Съемщик теплоизоляционных изделий</t>
  </si>
  <si>
    <r>
      <rPr>
        <sz val="11"/>
        <rFont val="Times New Roman"/>
        <family val="1"/>
        <charset val="204"/>
      </rPr>
      <t>Съемщик-укладчик</t>
    </r>
  </si>
  <si>
    <t>Термист по обработке слюды</t>
  </si>
  <si>
    <t>Токарь по обработке асбестоцементных труб и муфт</t>
  </si>
  <si>
    <t>Транспортерщик горячего клинкера</t>
  </si>
  <si>
    <t>Фенольщик</t>
  </si>
  <si>
    <t>Формовщик изделий, конструкций и строительных материалов</t>
  </si>
  <si>
    <t>Формовщик камнелитейного производства</t>
  </si>
  <si>
    <t>Формовщик теплоизоляционных изделий</t>
  </si>
  <si>
    <t>Фрезеровщик асбестоцементных плит</t>
  </si>
  <si>
    <t>Фрезеровщик камня</t>
  </si>
  <si>
    <t>Чистильщик по очистке шламовых бассейнов и болтушек</t>
  </si>
  <si>
    <t>Чистильщик по очистке пылевых камер</t>
  </si>
  <si>
    <t>Шихтовар</t>
  </si>
  <si>
    <t>Шламовщик</t>
  </si>
  <si>
    <t>Шлифовщик асбестоцементных и асбестосилитовых плит</t>
  </si>
  <si>
    <t>Шлифовщик микалекса</t>
  </si>
  <si>
    <r>
      <rPr>
        <sz val="11"/>
        <rFont val="Times New Roman"/>
        <family val="1"/>
        <charset val="204"/>
      </rPr>
      <t>Шлифовщик-полировщик изделий из камня</t>
    </r>
  </si>
  <si>
    <t>Штамповщик изделий из слюды</t>
  </si>
  <si>
    <t>Аэрозольщик</t>
  </si>
  <si>
    <t>Блокировщик стеклоизделий</t>
  </si>
  <si>
    <t>Вакуумщик стеклоизделий</t>
  </si>
  <si>
    <t>Винипластчик</t>
  </si>
  <si>
    <t>Выдувальщик стеклоизделий</t>
  </si>
  <si>
    <t>Гильоширщик</t>
  </si>
  <si>
    <t>Дистилляторщик ртути</t>
  </si>
  <si>
    <r>
      <rPr>
        <sz val="11"/>
        <rFont val="Times New Roman"/>
        <family val="1"/>
        <charset val="204"/>
      </rPr>
      <t>Дробильщик-размольщик</t>
    </r>
  </si>
  <si>
    <t>Заготовщик пленки</t>
  </si>
  <si>
    <t>Загрузчик печей</t>
  </si>
  <si>
    <t>Закальщик стекла</t>
  </si>
  <si>
    <t>Засыпщик шихты</t>
  </si>
  <si>
    <t>Изготовитель жгутов</t>
  </si>
  <si>
    <t>Изготовитель стеклянной пленки</t>
  </si>
  <si>
    <t>Иризаторщик</t>
  </si>
  <si>
    <t>Калибровщик стеклоизделий</t>
  </si>
  <si>
    <t>Каменщик (печник) дежурный у печей</t>
  </si>
  <si>
    <t>Кварцеплавильщик</t>
  </si>
  <si>
    <t>Классификаторщик крокуса и наждака</t>
  </si>
  <si>
    <t>Классификаторщик песка и пемзы</t>
  </si>
  <si>
    <t>Комплектовщик стекла и стеклоизделий</t>
  </si>
  <si>
    <t>Контролер стекольного производства</t>
  </si>
  <si>
    <t>Кочегар сушильных печей и барабанов</t>
  </si>
  <si>
    <t>Лакировщик форм</t>
  </si>
  <si>
    <t>Машинист машин вытягивания стекла</t>
  </si>
  <si>
    <t>Машинист прокатной машины</t>
  </si>
  <si>
    <t>Моллировщик стекла</t>
  </si>
  <si>
    <t>Моторист на подаче крокусной суспензии</t>
  </si>
  <si>
    <t>Наборщик блока из остеклованных стержней</t>
  </si>
  <si>
    <t>Наборщик стекломассы</t>
  </si>
  <si>
    <t>Наладчик стекольных автоматов и полуавтоматов</t>
  </si>
  <si>
    <t>Намазчик целлулоида</t>
  </si>
  <si>
    <t>Наполнитель приборов газами и жидкостями</t>
  </si>
  <si>
    <t>Настильщик стекла</t>
  </si>
  <si>
    <t>Обжигальщик в производстве стекла</t>
  </si>
  <si>
    <t>Обмазчик заслонов</t>
  </si>
  <si>
    <t>Разведчик объектов природы для коллекций</t>
  </si>
  <si>
    <t>Разрисовщик моделей</t>
  </si>
  <si>
    <t>Раскрасчик диапозитивов и фотоотпечатков</t>
  </si>
  <si>
    <t>Резчик на микротоме</t>
  </si>
  <si>
    <t>Сборщик натуральных объектов</t>
  </si>
  <si>
    <t>Сушильщик растений</t>
  </si>
  <si>
    <t>Таксидермист</t>
  </si>
  <si>
    <t>Формовщик форм для наглядных пособий</t>
  </si>
  <si>
    <t>Витражист</t>
  </si>
  <si>
    <t>Декоратор витрин</t>
  </si>
  <si>
    <t>Драпировщик</t>
  </si>
  <si>
    <r>
      <rPr>
        <sz val="11"/>
        <rFont val="Times New Roman"/>
        <family val="1"/>
        <charset val="204"/>
      </rPr>
      <t>Исполнитель художественно-оформительских работ</t>
    </r>
  </si>
  <si>
    <r>
      <rPr>
        <sz val="11"/>
        <rFont val="Times New Roman"/>
        <family val="1"/>
        <charset val="204"/>
      </rPr>
      <t>Макетчик макетно-модельного проектирования</t>
    </r>
  </si>
  <si>
    <r>
      <rPr>
        <sz val="11"/>
        <rFont val="Times New Roman"/>
        <family val="1"/>
        <charset val="204"/>
      </rPr>
      <t>Макетчик театрально-постановочных макетов</t>
    </r>
  </si>
  <si>
    <t>Макетчик художественных макетов</t>
  </si>
  <si>
    <r>
      <rPr>
        <sz val="11"/>
        <rFont val="Times New Roman"/>
        <family val="1"/>
        <charset val="204"/>
      </rPr>
      <t>Мозаичник монументально-декоративной живописи</t>
    </r>
  </si>
  <si>
    <t>Станочник на обработке твердосплавной продукции</t>
  </si>
  <si>
    <t>Шлифовщик изделий из твердых сплавов и тугоплавких металлов</t>
  </si>
  <si>
    <r>
      <rPr>
        <sz val="11"/>
        <rFont val="Times New Roman"/>
        <family val="1"/>
        <charset val="204"/>
      </rPr>
      <t>Загрузчик-выгрузчик обжиговых и графитировочных печей</t>
    </r>
  </si>
  <si>
    <t>Пекоплавщик</t>
  </si>
  <si>
    <t>Прессовщик электродной продукции</t>
  </si>
  <si>
    <t>Слесарь электродной продукции</t>
  </si>
  <si>
    <t>Станочник на механической обработке электродной продукции</t>
  </si>
  <si>
    <t>Стендовщик</t>
  </si>
  <si>
    <t>Формовщик электродной массы</t>
  </si>
  <si>
    <t>Хлораторщик электродной продукции</t>
  </si>
  <si>
    <t>Штабелевщик электродов</t>
  </si>
  <si>
    <t>Электродчик</t>
  </si>
  <si>
    <t>Аппаратчик по приготовлению химреагентов</t>
  </si>
  <si>
    <t>Аппаратчик химводоочистки электростанции</t>
  </si>
  <si>
    <t>Контролер энергосбыта</t>
  </si>
  <si>
    <t>Машинист береговых насосных станций</t>
  </si>
  <si>
    <r>
      <rPr>
        <sz val="11"/>
        <rFont val="Times New Roman"/>
        <family val="1"/>
        <charset val="204"/>
      </rPr>
      <t>Машинист блочного щита управления агрегатами (парогенератор- турбина)</t>
    </r>
  </si>
  <si>
    <t>VI - VII
(группы)</t>
  </si>
  <si>
    <r>
      <rPr>
        <sz val="11"/>
        <rFont val="Times New Roman"/>
        <family val="1"/>
        <charset val="204"/>
      </rPr>
      <t>Машинист блочной системы управления агрегатами (котел- турбина)</t>
    </r>
  </si>
  <si>
    <t>Машинист газотурбинных установок</t>
  </si>
  <si>
    <t>Машинист гидроагрегатов</t>
  </si>
  <si>
    <t>Машинист котлов</t>
  </si>
  <si>
    <r>
      <rPr>
        <sz val="11"/>
        <rFont val="Times New Roman"/>
        <family val="1"/>
        <charset val="204"/>
      </rPr>
      <t>Машинист-обходчик по котельному оборудованию</t>
    </r>
  </si>
  <si>
    <r>
      <rPr>
        <sz val="11"/>
        <rFont val="Times New Roman"/>
        <family val="1"/>
        <charset val="204"/>
      </rPr>
      <t>Машинист-обходчик по турбинному оборудованию</t>
    </r>
  </si>
  <si>
    <t>Машинист паровых турбин</t>
  </si>
  <si>
    <t>Машинист пылевых насосов</t>
  </si>
  <si>
    <t>Машинист рыбоподъемника</t>
  </si>
  <si>
    <t>Машинист топливоподачи</t>
  </si>
  <si>
    <t>Машинист центрального теплового щита управления котлами</t>
  </si>
  <si>
    <t>Аппаратчик на плазменных установках</t>
  </si>
  <si>
    <t>Аппаратчик получения высокочистых соединений щелочных металлов</t>
  </si>
  <si>
    <t>Аппаратчик получения гидроокисных соединений щелочных металлов</t>
  </si>
  <si>
    <t>Аппаратчик по разделению редкоземельных элементов</t>
  </si>
  <si>
    <t>Аппаратчик приготовления сернокислого глинозема</t>
  </si>
  <si>
    <t>Аппаратчик приготовления электролита</t>
  </si>
  <si>
    <t>Выбивщик титановой губки</t>
  </si>
  <si>
    <r>
      <rPr>
        <sz val="11"/>
        <rFont val="Times New Roman"/>
        <family val="1"/>
        <charset val="204"/>
      </rPr>
      <t>Выливщик-заливщик металла</t>
    </r>
  </si>
  <si>
    <t>Загрузчик щелочи</t>
  </si>
  <si>
    <t>Катодчик</t>
  </si>
  <si>
    <t>Конвертерщик</t>
  </si>
  <si>
    <t>Конденсаторщик</t>
  </si>
  <si>
    <t>Литейщик цветных металлов</t>
  </si>
  <si>
    <t>Машинист штыревого крана</t>
  </si>
  <si>
    <t>Монтажник реакционных аппаратов</t>
  </si>
  <si>
    <t>Наладчик оборудования в производстве драгоценных металлов</t>
  </si>
  <si>
    <t>Обработчик вторичных шламов</t>
  </si>
  <si>
    <t>Обработчик матричных листов</t>
  </si>
  <si>
    <t>Отбивщик ртути</t>
  </si>
  <si>
    <t>В том числе</t>
  </si>
  <si>
    <t>И графы 3</t>
  </si>
  <si>
    <t>Число классов, имеющих в своем составе лиц с ограниченными возможностями здоровья, ед.</t>
  </si>
  <si>
    <t xml:space="preserve">   В них обучающихся (всего), чел.</t>
  </si>
  <si>
    <t xml:space="preserve">      из них (из стр.02) лица с ограниченными
      возможностями здоровья:
         глухие</t>
  </si>
  <si>
    <t xml:space="preserve">         слабослышащие</t>
  </si>
  <si>
    <t xml:space="preserve">         позднооглохшие</t>
  </si>
  <si>
    <t xml:space="preserve">         слепые</t>
  </si>
  <si>
    <t xml:space="preserve">         слабовидящие</t>
  </si>
  <si>
    <t xml:space="preserve">         с нарушением опорно-двигательного аппарата</t>
  </si>
  <si>
    <t xml:space="preserve">         с умственной отсталостью (интеллектуальными
         нарушениями)</t>
  </si>
  <si>
    <t xml:space="preserve">         с иными ограниченными возможностями
         здоровья</t>
  </si>
  <si>
    <t>Все классы, кроме классов для обучающихся 
с ограниченными возможностями здоровья</t>
  </si>
  <si>
    <t>Раздел 1.3 строка 11 графа 07 &gt;= Раздел 1.3 строка 12 графа 07</t>
  </si>
  <si>
    <t>Раздел 1.3 строка 11 графа 08 &gt;= Раздел 1.3 строка 12 графа 08</t>
  </si>
  <si>
    <t>Раздел 1.3 строка 11 графа 09 &gt;= Раздел 1.3 строка 12 графа 09</t>
  </si>
  <si>
    <t>Раздел 1.3 строка 21 графа 03 &gt;= Раздел 1.3 строка 22 графа 03</t>
  </si>
  <si>
    <t>Раздел 1.3 строка 21 графа 04 &gt;= Раздел 1.3 строка 22 графа 04</t>
  </si>
  <si>
    <t>Раздел 1.3 строка 21 графа 05 &gt;= Раздел 1.3 строка 22 графа 05</t>
  </si>
  <si>
    <t>Раздел 1.3 строка 21 графа 06 &gt;= Раздел 1.3 строка 22 графа 06</t>
  </si>
  <si>
    <t>Раздел 1.3 строка 21 графа 07 &gt;= Раздел 1.3 строка 22 графа 07</t>
  </si>
  <si>
    <t>Раздел 1.3 строка 21 графа 08 &gt;= Раздел 1.3 строка 22 графа 08</t>
  </si>
  <si>
    <t>Раздел 2.1.1.1 строка 10 графа 03 &gt;= Раздел 2.1.1.1 строка 17 графа 03</t>
  </si>
  <si>
    <t>Слесарь по эксплуатации и ремонту подземных газопроводов</t>
  </si>
  <si>
    <r>
      <rPr>
        <sz val="11"/>
        <rFont val="Times New Roman"/>
        <family val="1"/>
        <charset val="204"/>
      </rPr>
      <t>Электрогазосварщик-врезчик</t>
    </r>
  </si>
  <si>
    <t>Водораздатчик</t>
  </si>
  <si>
    <t>Коагулянщик</t>
  </si>
  <si>
    <t>Контролер водопроводного хозяйства</t>
  </si>
  <si>
    <t>Раздел 1.3 строка 21 графа 09 &gt;= Раздел 1.3 строка 22 графа 09</t>
  </si>
  <si>
    <t>Раздел 1.3 строка 01 графа 03 &gt;= Раздел 1.3 строка 32 графа 03</t>
  </si>
  <si>
    <t>Раздел 1.3 строка 11 графа 03 &gt;= Раздел 1.3 строка 34 графа 03</t>
  </si>
  <si>
    <t xml:space="preserve">      в том числе:
         учителя–всего (сумма строк 05-15,19-24)</t>
  </si>
  <si>
    <t xml:space="preserve">            в том числе:
               учителя, осуществляющие деятельность по реализации
               программ начального общего образования</t>
  </si>
  <si>
    <t xml:space="preserve">               русского языка и литературы</t>
  </si>
  <si>
    <t xml:space="preserve">               языка народов России и литературы</t>
  </si>
  <si>
    <t xml:space="preserve">               истории, экономики, права, обществознания</t>
  </si>
  <si>
    <t xml:space="preserve">               информатики и ИКТ</t>
  </si>
  <si>
    <t xml:space="preserve">               физики</t>
  </si>
  <si>
    <t xml:space="preserve">               математики</t>
  </si>
  <si>
    <t xml:space="preserve">               химии</t>
  </si>
  <si>
    <t xml:space="preserve">               географии</t>
  </si>
  <si>
    <t xml:space="preserve">               биологии</t>
  </si>
  <si>
    <t xml:space="preserve">               иностранных языков</t>
  </si>
  <si>
    <t xml:space="preserve">                  из них:
                     английского языка</t>
  </si>
  <si>
    <t xml:space="preserve">                     немецкого языка</t>
  </si>
  <si>
    <t xml:space="preserve">                     французского языка</t>
  </si>
  <si>
    <t xml:space="preserve">               физической культуры</t>
  </si>
  <si>
    <t xml:space="preserve">               трудового обучения (технологии)</t>
  </si>
  <si>
    <t xml:space="preserve">               музыки и пения</t>
  </si>
  <si>
    <t xml:space="preserve">               изобразительного искусства, черчения</t>
  </si>
  <si>
    <t xml:space="preserve">               основ безопасности жизнедеятельности</t>
  </si>
  <si>
    <t xml:space="preserve">         учителя-логопеды</t>
  </si>
  <si>
    <t xml:space="preserve">         учителя-дефектологи</t>
  </si>
  <si>
    <t xml:space="preserve">            из них:
               олигофренопедагог</t>
  </si>
  <si>
    <t xml:space="preserve">               тифлопедагог</t>
  </si>
  <si>
    <t xml:space="preserve">               сурдопедагог</t>
  </si>
  <si>
    <t>Заготовщик деталей и материалов к ювелирным и художественным изделиям</t>
  </si>
  <si>
    <t>Образовательные программы основного общего образования</t>
  </si>
  <si>
    <t>Образовательные программы среднего общего образования</t>
  </si>
  <si>
    <t>Программы образования обучающихся с умственной отсталостью (интеллектуальными нарушениями)</t>
  </si>
  <si>
    <t xml:space="preserve">число органи-заций, с которыми заключены дого-воры на реализа-цию образователь-ных программ с использованием сетевой формы, единиц </t>
  </si>
  <si>
    <t xml:space="preserve">   из них адаптированные </t>
  </si>
  <si>
    <t xml:space="preserve">      в том числе: 
         для глухих</t>
  </si>
  <si>
    <t>Заготовщик резиновых изделий и деталей</t>
  </si>
  <si>
    <t>Заготовщик такелажа инженерного имущества</t>
  </si>
  <si>
    <t>Закатчик маканых изделий</t>
  </si>
  <si>
    <t>Изготовитель маканых изделий</t>
  </si>
  <si>
    <t>Изготовитель молдингов</t>
  </si>
  <si>
    <t>Клейщик эбонитовых изделий</t>
  </si>
  <si>
    <t>Машинист агрегата изготовления стиральной резинки</t>
  </si>
  <si>
    <t>Машинист агрегата по изготовлению навивочных рукавов</t>
  </si>
  <si>
    <t>Машинист клеевого агрегата</t>
  </si>
  <si>
    <t>Машинист оплеточной машины</t>
  </si>
  <si>
    <t>Машинист предформователя</t>
  </si>
  <si>
    <t>Машинист расплеточной машины</t>
  </si>
  <si>
    <t>Модельщик резиновой обуви</t>
  </si>
  <si>
    <t xml:space="preserve">                  из них:
                     олигофренопедагог</t>
  </si>
  <si>
    <t xml:space="preserve">                     тифлопедагог</t>
  </si>
  <si>
    <t xml:space="preserve">                     сурдопедагог</t>
  </si>
  <si>
    <t xml:space="preserve">               социальные педагоги</t>
  </si>
  <si>
    <t xml:space="preserve">               педагоги дополнительного образования</t>
  </si>
  <si>
    <t xml:space="preserve">               педагоги-психологи</t>
  </si>
  <si>
    <t xml:space="preserve">               воспитатели</t>
  </si>
  <si>
    <t xml:space="preserve">               мастера производственного обучения</t>
  </si>
  <si>
    <t xml:space="preserve">               тьюторы</t>
  </si>
  <si>
    <t xml:space="preserve">               другие</t>
  </si>
  <si>
    <t>Раздел 1.3 строка 02 графа 03 = Раздел 1.3 сумма строк 03 + 04 + 05 + 06 + 07 + 08 + 09 + 10 графа 03</t>
  </si>
  <si>
    <t xml:space="preserve">   Не указан код ИНН</t>
  </si>
  <si>
    <t xml:space="preserve">   Не указан код КПП</t>
  </si>
  <si>
    <t>Старший машинист турбинного отделения</t>
  </si>
  <si>
    <t>Старший машинист энергоблоков</t>
  </si>
  <si>
    <t>Шуровщик топлива</t>
  </si>
  <si>
    <r>
      <rPr>
        <sz val="11"/>
        <rFont val="Times New Roman"/>
        <family val="1"/>
        <charset val="204"/>
      </rPr>
      <t>II - III
(группы)</t>
    </r>
  </si>
  <si>
    <t>Электромонтер главного щита управления электростанции</t>
  </si>
  <si>
    <r>
      <rPr>
        <sz val="11"/>
        <rFont val="Times New Roman"/>
        <family val="1"/>
        <charset val="204"/>
      </rPr>
      <t>Электромонтер оперативно-выездной бригады</t>
    </r>
  </si>
  <si>
    <t>Электромонтер по испытаниям и измерениям</t>
  </si>
  <si>
    <t>Электромонтер по надзору за трассами кабельных сетей</t>
  </si>
  <si>
    <t>Электромонтер по обслуживанию гидроагрегатов машинного зала</t>
  </si>
  <si>
    <t>Электромонтер по обслуживанию подстанций</t>
  </si>
  <si>
    <t>Электромонтер по обслуживанию преобразовательных устройств</t>
  </si>
  <si>
    <t>Электромонтер по обслуживанию электрооборудования электростанций</t>
  </si>
  <si>
    <t>Электромонтер по оперативным переключениям в распределительных сетях</t>
  </si>
  <si>
    <t>Электромонтер по эксплуатации распределительных сетей</t>
  </si>
  <si>
    <t>Электромонтер по эксплуатации электросчетчиков</t>
  </si>
  <si>
    <t>Электромонтер по эскизированию трасс линий электропередачи</t>
  </si>
  <si>
    <t>Электрослесарь по обслуживанию автоматики и средств измерений электростанций</t>
  </si>
  <si>
    <t>Слесарь по ремонту гидротурбинного оборудования</t>
  </si>
  <si>
    <t>Слесарь по ремонту оборудования котельных и пылеприготовительных цехов</t>
  </si>
  <si>
    <t>Слесарь по ремонту оборудования тепловых сетей</t>
  </si>
  <si>
    <t>Слесарь по ремонту оборудования топливоподачи</t>
  </si>
  <si>
    <t>Слесарь по ремонту парогазотурбинного оборудования</t>
  </si>
  <si>
    <r>
      <rPr>
        <sz val="11"/>
        <rFont val="Times New Roman"/>
        <family val="1"/>
        <charset val="204"/>
      </rPr>
      <t>Слесарь по ремонту реакторно-турбинного оборудования</t>
    </r>
  </si>
  <si>
    <t>Электромонтер по ремонту аппаратуры релейной защиты и автоматики</t>
  </si>
  <si>
    <t>Электромонтер по ремонту воздушных линий электропередачи</t>
  </si>
  <si>
    <t>Электромонтер по ремонту вторичной коммутации и связи</t>
  </si>
  <si>
    <t>Электромонтер по ремонту и монтажу кабельных линий</t>
  </si>
  <si>
    <t>Электромонтер по ремонту обмоток и изоляции электрооборудования</t>
  </si>
  <si>
    <t>Электрослесарь по ремонту и обслуживанию автоматики и средств измерений электростанций</t>
  </si>
  <si>
    <t>Сборщик цельнометаллических растров</t>
  </si>
  <si>
    <t>Сборщик шприцев</t>
  </si>
  <si>
    <r>
      <rPr>
        <sz val="11"/>
        <rFont val="Times New Roman"/>
        <family val="1"/>
        <charset val="204"/>
      </rPr>
      <t>Склейщик-окрасчик очковых оправ из пластмасс</t>
    </r>
  </si>
  <si>
    <t>Уплотнитель припоя</t>
  </si>
  <si>
    <t>Электромеханик по ремонту и обслуживанию медицинских оптических приборов</t>
  </si>
  <si>
    <t>Электромеханик по ремонту и обслуживанию медицинского оборудования</t>
  </si>
  <si>
    <t>Электромеханик по ремонту и обслуживанию медицинского рентгеновского оборудования</t>
  </si>
  <si>
    <t>Электромеханик по ремонту и обслуживанию электронной медицинской аппаратуры</t>
  </si>
  <si>
    <t>Аппаратчик по изготовлению шлифовальной шкурки</t>
  </si>
  <si>
    <t>Бакелизаторщик</t>
  </si>
  <si>
    <r>
      <rPr>
        <sz val="11"/>
        <rFont val="Times New Roman"/>
        <family val="1"/>
        <charset val="204"/>
      </rPr>
      <t>Балансировщик-заливщик абразивных кругов</t>
    </r>
  </si>
  <si>
    <t>Вальцовщик массы на вулканитовой связке</t>
  </si>
  <si>
    <t>Вулканизаторщик кругов на вулканитовой связке</t>
  </si>
  <si>
    <t>Дробильщик шлизерна, шлифпорошков и шихтовых материалов</t>
  </si>
  <si>
    <t>Заготовщик абразивной массы</t>
  </si>
  <si>
    <t>Заготовщик бакелитовой, вулканитовой и эпоксидной массы</t>
  </si>
  <si>
    <r>
      <rPr>
        <sz val="11"/>
        <rFont val="Times New Roman"/>
        <family val="1"/>
        <charset val="204"/>
      </rPr>
      <t>Загрузчик-выгрузчик абразивных изделий в периодические обжигательные печи</t>
    </r>
  </si>
  <si>
    <t>Раздел 2.5.2.3 строка 02 графа 19 = Раздел 2.5.2.3 сумма строк 03 + 04 + 05 графа 19</t>
  </si>
  <si>
    <t>Раздел 2.5.2.3 строка 02 графа 20 = Раздел 2.5.2.3 сумма строк 03 + 04 + 05 графа 20</t>
  </si>
  <si>
    <t>Раздел 2.5.2.3 строка 02 графа 21 = Раздел 2.5.2.3 сумма строк 03 + 04 + 05 графа 21</t>
  </si>
  <si>
    <t>Раздел 2.5.2.3 строка 02 графа 22 = Раздел 2.5.2.3 сумма строк 03 + 04 + 05 графа 22</t>
  </si>
  <si>
    <t>Раздел 2.5.2.3 строка 02 графа 23 = Раздел 2.5.2.3 сумма строк 03 + 04 + 05 графа 23</t>
  </si>
  <si>
    <t>Раздел 2.5.2.3 строка 02 графа 24 = Раздел 2.5.2.3 сумма строк 03 + 04 + 05 графа 24</t>
  </si>
  <si>
    <t>Раздел 2.5.2.3 строка 02 графа 25 = Раздел 2.5.2.3 сумма строк 03 + 04 + 05 графа 25</t>
  </si>
  <si>
    <t>Раздел 2.5.2.3 строка 02 графа 26 = Раздел 2.5.2.3 сумма строк 03 + 04 + 05 графа 26</t>
  </si>
  <si>
    <t>Раздел 2.5.2.3 строка 02 графа 27 = Раздел 2.5.2.3 сумма строк 03 + 04 + 05 графа 27</t>
  </si>
  <si>
    <t>Раздел 2.5.2.3 строка 02 графа 28 = Раздел 2.5.2.3 сумма строк 03 + 04 + 05 графа 28</t>
  </si>
  <si>
    <t>Раздел 2.5.2.3 строка 02 графа 29 = Раздел 2.5.2.3 сумма строк 03 + 04 + 05 графа 29</t>
  </si>
  <si>
    <t>Раздел 2.5.2.3 строка 02 графа 30 = Раздел 2.5.2.3 сумма строк 03 + 04 + 05 графа 30</t>
  </si>
  <si>
    <t>Раздел 2.5.2.3 строка 02 графа 31 = Раздел 2.5.2.3 сумма строк 03 + 04 + 05 графа 31</t>
  </si>
  <si>
    <t>Раздел 2.5.2.3 строка 02 графа 32 = Раздел 2.5.2.3 сумма строк 03 + 04 + 05 графа 32</t>
  </si>
  <si>
    <t>Раздел 2.5.2.3 строка 02 графа 33 = Раздел 2.5.2.3 сумма строк 03 + 04 + 05 графа 33</t>
  </si>
  <si>
    <t>Раздел 2.5.2.3 строка 02 графа 34 = Раздел 2.5.2.3 сумма строк 03 + 04 + 05 графа 34</t>
  </si>
  <si>
    <t>Раздел 2.5.2.3 строка 02 графа 35 = Раздел 2.5.2.3 сумма строк 03 + 04 + 05 графа 35</t>
  </si>
  <si>
    <t>Раздел 2.5.2.3 строка 02 графа 36 = Раздел 2.5.2.3 сумма строк 03 + 04 + 05 графа 36</t>
  </si>
  <si>
    <t>Раздел 2.5.2.3 строка 02 графа 37 = Раздел 2.5.2.3 сумма строк 03 + 04 + 05 графа 37</t>
  </si>
  <si>
    <t>Раздел 2.3.1 строка 05 графа 09 &gt;= Раздел 2.3.1 строка 05 графа 10</t>
  </si>
  <si>
    <t>Раздел 2.3.1 строка 06 графа 09 &gt;= Раздел 2.3.1 строка 06 графа 10</t>
  </si>
  <si>
    <t>Раздел 2.3.1 строка 07 графа 09 &gt;= Раздел 2.3.1 строка 07 графа 10</t>
  </si>
  <si>
    <t>Раздел 2.3.1 строка 08 графа 09 &gt;= Раздел 2.3.1 строка 08 графа 10</t>
  </si>
  <si>
    <t>Раздел 2.3.1 строка 09 графа 09 &gt;= Раздел 2.3.1 строка 09 графа 10</t>
  </si>
  <si>
    <t>Раздел 2.3.1 строка 01 графа 09 &gt;= Раздел 2.3.1 строка 01 графа 13</t>
  </si>
  <si>
    <t>Раздел 2.3.1 строка 02 графа 09 &gt;= Раздел 2.3.1 строка 02 графа 13</t>
  </si>
  <si>
    <t>Контролер технологического процесса</t>
  </si>
  <si>
    <t>Копировщик рисунков и карт</t>
  </si>
  <si>
    <t>Крутильщик</t>
  </si>
  <si>
    <t>Мотальщик</t>
  </si>
  <si>
    <t>Набойщик рисунков</t>
  </si>
  <si>
    <t>Накатчик рисунков</t>
  </si>
  <si>
    <t>Накатчик ткани, полотна, изделий</t>
  </si>
  <si>
    <t>Насадчик бобин</t>
  </si>
  <si>
    <t>Насадчик валов</t>
  </si>
  <si>
    <t>Насекальщик карт</t>
  </si>
  <si>
    <t>Настильщик</t>
  </si>
  <si>
    <t>Обработчик волокна и ткани</t>
  </si>
  <si>
    <t>Оператор ворсовального оборудования</t>
  </si>
  <si>
    <r>
      <rPr>
        <sz val="11"/>
        <rFont val="Times New Roman"/>
        <family val="1"/>
        <charset val="204"/>
      </rPr>
      <t>Оператор гладильно-сушильного агрегата</t>
    </r>
  </si>
  <si>
    <t>Оператор гребнечесального оборудования</t>
  </si>
  <si>
    <t>Оператор жгутоперемоточной машины</t>
  </si>
  <si>
    <t>Оператор иглопробивного оборудования</t>
  </si>
  <si>
    <t>Оператор крутильного оборудования</t>
  </si>
  <si>
    <t>Оператор ленточного оборудования</t>
  </si>
  <si>
    <t>Оператор мотального оборудования</t>
  </si>
  <si>
    <t>Оператор окруточного оборудования</t>
  </si>
  <si>
    <t>Оператор опаливающего оборудования</t>
  </si>
  <si>
    <t>Оператор печатного оборудования</t>
  </si>
  <si>
    <t>Оператор промывочного оборудования</t>
  </si>
  <si>
    <r>
      <rPr>
        <sz val="11"/>
        <rFont val="Times New Roman"/>
        <family val="1"/>
        <charset val="204"/>
      </rPr>
      <t>Оператор разрыхлительно-трепальной машины</t>
    </r>
  </si>
  <si>
    <t>Оператор распределения пряжи</t>
  </si>
  <si>
    <t>Оператор распределения химических материалов</t>
  </si>
  <si>
    <r>
      <rPr>
        <sz val="11"/>
        <rFont val="Times New Roman"/>
        <family val="1"/>
        <charset val="204"/>
      </rPr>
      <t>Оператор релаксационно-мотального агрегата</t>
    </r>
  </si>
  <si>
    <t>Оператор ровничного оборудования</t>
  </si>
  <si>
    <t>Оператор сновального оборудования</t>
  </si>
  <si>
    <t>Оператор стригального оборудования</t>
  </si>
  <si>
    <t>Оператор тростильного оборудования</t>
  </si>
  <si>
    <t>Оператор узловязальной машины</t>
  </si>
  <si>
    <t>Оператор чесального оборудования</t>
  </si>
  <si>
    <t>Оператор ширильного оборудования</t>
  </si>
  <si>
    <t>Электромонтер по обслуживанию и ремонту устройств сигнализации, централизации и блокировки</t>
  </si>
  <si>
    <t>Бортпроводник</t>
  </si>
  <si>
    <t>Боцман береговой</t>
  </si>
  <si>
    <t>Водораздатчик порта</t>
  </si>
  <si>
    <t>Информатор судоходной обстановки</t>
  </si>
  <si>
    <t>Матрос</t>
  </si>
  <si>
    <t>Матрос береговой</t>
  </si>
  <si>
    <r>
      <rPr>
        <sz val="11"/>
        <rFont val="Times New Roman"/>
        <family val="1"/>
        <charset val="204"/>
      </rPr>
      <t>Матрос-водолаз</t>
    </r>
  </si>
  <si>
    <r>
      <rPr>
        <sz val="11"/>
        <rFont val="Times New Roman"/>
        <family val="1"/>
        <charset val="204"/>
      </rPr>
      <t>Матрос-пожарный</t>
    </r>
  </si>
  <si>
    <t>Монтер судоходной обстановки</t>
  </si>
  <si>
    <t>Моторист (машинист)</t>
  </si>
  <si>
    <t>Моторист (машинист) рефрижераторных установок</t>
  </si>
  <si>
    <t>Повар судовой</t>
  </si>
  <si>
    <t>Подшкипер</t>
  </si>
  <si>
    <t>Полевой (путевой) рабочий изыскательской русловой партии</t>
  </si>
  <si>
    <t>Помощник механика</t>
  </si>
  <si>
    <t>Помощник шкипера</t>
  </si>
  <si>
    <t>Постовой (разъездной) рабочий судоходной обстановки</t>
  </si>
  <si>
    <t>Путевой рабочий тральной бригады</t>
  </si>
  <si>
    <t>Рабочий береговой</t>
  </si>
  <si>
    <t>Радиооператор</t>
  </si>
  <si>
    <t>Радиотелеграфист</t>
  </si>
  <si>
    <t>Радиотехник</t>
  </si>
  <si>
    <t>Рулевой (кормщик)</t>
  </si>
  <si>
    <t>Смотритель маяка</t>
  </si>
  <si>
    <t>Смотритель огней</t>
  </si>
  <si>
    <t>Судопропускник</t>
  </si>
  <si>
    <t>Тальман</t>
  </si>
  <si>
    <t>Шкипер</t>
  </si>
  <si>
    <t>Электрик судовой</t>
  </si>
  <si>
    <t>Электрорадионавигатор</t>
  </si>
  <si>
    <t>Водитель автомобиля</t>
  </si>
  <si>
    <t>Водитель аэросаней</t>
  </si>
  <si>
    <t>Водитель мототранспортных средств</t>
  </si>
  <si>
    <t>Водитель трамвая</t>
  </si>
  <si>
    <t>Водитель троллейбуса</t>
  </si>
  <si>
    <t>Контролер технического состояния автомототранспортных средств</t>
  </si>
  <si>
    <t>Приемщик трамваев и троллейбусов</t>
  </si>
  <si>
    <t>Авиационный механик по планеру и двигателям</t>
  </si>
  <si>
    <t>Авиационный механик по приборам и электрооборудованию</t>
  </si>
  <si>
    <t>Авиационный механик по радиооборудованию</t>
  </si>
  <si>
    <r>
      <rPr>
        <sz val="11"/>
        <rFont val="Times New Roman"/>
        <family val="1"/>
        <charset val="204"/>
      </rPr>
      <t>Авиационный техник по парашютным и аварийно-спасательным средствам</t>
    </r>
  </si>
  <si>
    <r>
      <rPr>
        <sz val="11"/>
        <rFont val="Times New Roman"/>
        <family val="1"/>
        <charset val="204"/>
      </rPr>
      <t>Авиационный техник по горюче-смазочным материалам</t>
    </r>
  </si>
  <si>
    <t>Аэродромный рабочий</t>
  </si>
  <si>
    <t>Бортовой проводник</t>
  </si>
  <si>
    <t>Машинист телескопических трапов</t>
  </si>
  <si>
    <t>Мойщик воздушных судов</t>
  </si>
  <si>
    <t>Электромеханик по обслуживанию светотехнического оборудования систем обеспечения полетов</t>
  </si>
  <si>
    <r>
      <rPr>
        <sz val="11"/>
        <rFont val="Times New Roman"/>
        <family val="1"/>
        <charset val="204"/>
      </rPr>
      <t>Антенщик-мачтовщик</t>
    </r>
  </si>
  <si>
    <r>
      <rPr>
        <sz val="11"/>
        <rFont val="Times New Roman"/>
        <family val="1"/>
        <charset val="204"/>
      </rPr>
      <t>Кабельщик-спайщик</t>
    </r>
  </si>
  <si>
    <t>Оператор связи</t>
  </si>
  <si>
    <t>Почтальон</t>
  </si>
  <si>
    <t>Сортировщик почтовых отправлений и произведений печати</t>
  </si>
  <si>
    <t>Телеграфист</t>
  </si>
  <si>
    <t>Телефонист</t>
  </si>
  <si>
    <t>Фотооператор</t>
  </si>
  <si>
    <t>Экспедитор печати</t>
  </si>
  <si>
    <t>Электромеханик почтового оборудования</t>
  </si>
  <si>
    <t>Электромонтер канализационных сооружений связи</t>
  </si>
  <si>
    <t>Электромонтер линейных сооружений телефонной связи и радиофикации</t>
  </si>
  <si>
    <r>
      <rPr>
        <sz val="11"/>
        <rFont val="Times New Roman"/>
        <family val="1"/>
        <charset val="204"/>
      </rPr>
      <t>Электромонтер охранно-пожарной сигнализации</t>
    </r>
  </si>
  <si>
    <t>Приемщик сырья для клея</t>
  </si>
  <si>
    <t>Просевальщик (рассевальщик)</t>
  </si>
  <si>
    <r>
      <rPr>
        <sz val="11"/>
        <rFont val="Times New Roman"/>
        <family val="1"/>
        <charset val="204"/>
      </rPr>
      <t>Просевальщик фтористого натрия и извести- пушонки</t>
    </r>
  </si>
  <si>
    <r>
      <rPr>
        <sz val="11"/>
        <rFont val="Times New Roman"/>
        <family val="1"/>
        <charset val="204"/>
      </rPr>
      <t>Размольщик (мельник) кости-паренки</t>
    </r>
  </si>
  <si>
    <t>Сортировщик кости</t>
  </si>
  <si>
    <t>Съемщик клея</t>
  </si>
  <si>
    <t>Аппаратчик регенерации воскомассы</t>
  </si>
  <si>
    <t>Изготовитель зубочисток</t>
  </si>
  <si>
    <t>Изготовитель перопуховых изделий</t>
  </si>
  <si>
    <t>Изготовитель полуфабрикатов из мяса птицы</t>
  </si>
  <si>
    <t>Машинист перопухообрабатывающих машин</t>
  </si>
  <si>
    <t>Мездрильщик шкурок кроликов</t>
  </si>
  <si>
    <t>Меланжист</t>
  </si>
  <si>
    <t>Обвальщик тушек птицы</t>
  </si>
  <si>
    <t>Обработчик кроликов</t>
  </si>
  <si>
    <t>Обработчик птицы</t>
  </si>
  <si>
    <t>Оператор линии по обработке перопухового сырья</t>
  </si>
  <si>
    <t>Приготовитель кулинарных изделий из мяса птицы и кроликов</t>
  </si>
  <si>
    <t>Приемщик перопухового сырья</t>
  </si>
  <si>
    <r>
      <rPr>
        <sz val="11"/>
        <rFont val="Times New Roman"/>
        <family val="1"/>
        <charset val="204"/>
      </rPr>
      <t>Приемщик-сортировщик живой птицы и кроликов</t>
    </r>
  </si>
  <si>
    <t>Раздел 2.1.1.3 строка 09 графа 04 = Раздел 2.1.1.3 сумма строк 01 + 03 + 05 + 07 графа 04</t>
  </si>
  <si>
    <t>Раздел 2.1.1.3 строка 09 графа 05 = Раздел 2.1.1.3 сумма строк 01 + 03 + 05 + 07 графа 05</t>
  </si>
  <si>
    <t>Раздел 2.1.1.3 строка 09 графа 06 = Раздел 2.1.1.3 сумма строк 01 + 03 + 05 + 07 графа 06</t>
  </si>
  <si>
    <t>Раздел 2.1.1.3 строка 09 графа 07 = Раздел 2.1.1.3 сумма строк 01 + 03 + 05 + 07 графа 07</t>
  </si>
  <si>
    <t>Раздел 2.1.1.3 строка 09 графа 08 = Раздел 2.1.1.3 сумма строк 01 + 03 + 05 + 07 графа 08</t>
  </si>
  <si>
    <t>Раздел 2.3.1 строка 04 графа 03 &gt;= Раздел 2.3.1 строка 08 графа 03</t>
  </si>
  <si>
    <t>Раздел 2.5.1.3 строка 04 графа 03 = Раздел 2.5.1.3 строка 04 сумма граф с 04 по 16</t>
  </si>
  <si>
    <t>Раздел 2.5.1.3 строка 05 графа 03 = Раздел 2.5.1.3 строка 05 сумма граф с 04 по 16</t>
  </si>
  <si>
    <t>Раздел 2.5.1.3 строка 06 графа 03 = Раздел 2.5.1.3 строка 06 сумма граф с 04 по 16</t>
  </si>
  <si>
    <t>Раздел 2.1.1.3 строка 09 графа 09 = Раздел 2.1.1.3 сумма строк 01 + 03 + 05 + 07 графа 09</t>
  </si>
  <si>
    <t>Раздел 2.1.1.3 строка 09 графа 10 = Раздел 2.1.1.3 сумма строк 01 + 03 + 05 + 07 графа 10</t>
  </si>
  <si>
    <t>Тарификатор</t>
  </si>
  <si>
    <t>Учетчик</t>
  </si>
  <si>
    <t>Фасовщица</t>
  </si>
  <si>
    <t>Чертежник</t>
  </si>
  <si>
    <r>
      <rPr>
        <sz val="11"/>
        <rFont val="Times New Roman"/>
        <family val="1"/>
        <charset val="204"/>
      </rPr>
      <t>Чертежник-конструктор</t>
    </r>
  </si>
  <si>
    <t>Чтец</t>
  </si>
  <si>
    <t>Шипчандлер</t>
  </si>
  <si>
    <t>Шифровальщик</t>
  </si>
  <si>
    <t>Экспедитор</t>
  </si>
  <si>
    <t>Экспедитор по перевозке грузов</t>
  </si>
  <si>
    <t>Дозировщик керамических материалов</t>
  </si>
  <si>
    <t>Заборщик фарфоровых, фаянсовых и керамических изделий</t>
  </si>
  <si>
    <r>
      <rPr>
        <sz val="11"/>
        <rFont val="Times New Roman"/>
        <family val="1"/>
        <charset val="204"/>
      </rPr>
      <t>Загрузчик-выгрузчик сушил</t>
    </r>
  </si>
  <si>
    <t>Запайщик фарфоровых труб</t>
  </si>
  <si>
    <t>Изготовитель капов</t>
  </si>
  <si>
    <t>Изготовитель формодержателей</t>
  </si>
  <si>
    <t>Калибровщик гипсовых форм</t>
  </si>
  <si>
    <t>Кантователь керамических труб</t>
  </si>
  <si>
    <t>Комплектовщик гипсовых форм</t>
  </si>
  <si>
    <r>
      <rPr>
        <sz val="11"/>
        <rFont val="Times New Roman"/>
        <family val="1"/>
        <charset val="204"/>
      </rPr>
      <t>Контролер-приемщик фарфоровых, фаянсовых и керамических изделий</t>
    </r>
  </si>
  <si>
    <t>Литейщик гипсовых форм</t>
  </si>
  <si>
    <t>Модельщик керамического производства</t>
  </si>
  <si>
    <t>Наладчик оборудования керамического производства</t>
  </si>
  <si>
    <t>Обжигальщик материалов</t>
  </si>
  <si>
    <r>
      <rPr>
        <sz val="11"/>
        <rFont val="Times New Roman"/>
        <family val="1"/>
        <charset val="204"/>
      </rPr>
      <t>Оправщик-чистильщик</t>
    </r>
  </si>
  <si>
    <t>Парафинировщик керамических и фарфоровых изделий</t>
  </si>
  <si>
    <t>Прессовщик фарфоровых труб</t>
  </si>
  <si>
    <t>Приготовитель ангоба и глазури</t>
  </si>
  <si>
    <t>Приготовитель масс</t>
  </si>
  <si>
    <t>Прокатчик фарфоровых труб</t>
  </si>
  <si>
    <t>Промазчик форм</t>
  </si>
  <si>
    <t>Просевальщик порошков</t>
  </si>
  <si>
    <t>Разбивщик сырья</t>
  </si>
  <si>
    <t>Раздел 2.13.2 строка 13 графа 04 &gt;= Раздел 2.13.2 строка 13 графа 16</t>
  </si>
  <si>
    <t>Раздел 2.13.2 строка 14 графа 04 &gt;= Раздел 2.13.2 строка 14 графа 16</t>
  </si>
  <si>
    <t>Раздел 2.13.2 строка 15 графа 04 &gt;= Раздел 2.13.2 строка 15 графа 16</t>
  </si>
  <si>
    <t>Раздел 2.13.2 строка 16 графа 04 &gt;= Раздел 2.13.2 строка 16 графа 16</t>
  </si>
  <si>
    <t>Раздел 2.14.2.2 строка 02 графа 06 &gt;= Раздел 2.14.2.2 строка 02 графа 08</t>
  </si>
  <si>
    <t>Раздел 2.14.1.3 строка 03 графа 09 &gt;= Раздел 2.14.1.3 строка 03 графа 11</t>
  </si>
  <si>
    <t>Раздел 2.14.1.3 строка 04 графа 09 &gt;= Раздел 2.14.1.3 строка 04 графа 11</t>
  </si>
  <si>
    <t>Раздел 2.14.1.3 строка 05 графа 09 &gt;= Раздел 2.14.1.3 строка 05 графа 11</t>
  </si>
  <si>
    <t>Раздел 2.14.1.3 строка 06 графа 09 &gt;= Раздел 2.14.1.3 строка 06 графа 11</t>
  </si>
  <si>
    <t>Раздел 2.14.1.3 строка 07 графа 09 &gt;= Раздел 2.14.1.3 строка 07 графа 11</t>
  </si>
  <si>
    <t>Раздел 2.14.1.3 строка 08 графа 09 &gt;= Раздел 2.14.1.3 строка 08 графа 11</t>
  </si>
  <si>
    <t>Раздел 2.14.1.3 строка 09 графа 09 &gt;= Раздел 2.14.1.3 строка 09 графа 11</t>
  </si>
  <si>
    <t>Раздел 2.14.1.3 строка 10 графа 09 &gt;= Раздел 2.14.1.3 строка 10 графа 11</t>
  </si>
  <si>
    <t>Раздел 2.14.1.3 строка 11 графа 09 &gt;= Раздел 2.14.1.3 строка 11 графа 11</t>
  </si>
  <si>
    <t>Раздел 2.14.1.3 строка 12 графа 09 &gt;= Раздел 2.14.1.3 строка 12 графа 11</t>
  </si>
  <si>
    <t>Раздел 2.14.1.3 строка 13 графа 09 &gt;= Раздел 2.14.1.3 строка 13 графа 11</t>
  </si>
  <si>
    <t>Раздел 2.14.1.3 строка 14 графа 09 &gt;= Раздел 2.14.1.3 строка 14 графа 11</t>
  </si>
  <si>
    <t>Раздел 2.14.1.3 строка 15 графа 09 &gt;= Раздел 2.14.1.3 строка 15 графа 11</t>
  </si>
  <si>
    <t>Раздел 2.14.1.3 строка 16 графа 09 &gt;= Раздел 2.14.1.3 строка 16 графа 11</t>
  </si>
  <si>
    <t>Раздел 2.14.1.3 строка 17 графа 09 &gt;= Раздел 2.14.1.3 строка 17 графа 11</t>
  </si>
  <si>
    <t>Раздел 2.14.1.3 строка 18 графа 09 &gt;= Раздел 2.14.1.3 строка 18 графа 11</t>
  </si>
  <si>
    <t>Раздел 2.14.1.3 строка 19 графа 09 &gt;= Раздел 2.14.1.3 строка 19 графа 11</t>
  </si>
  <si>
    <t>Раздел 2.13.3 строка 31 графа 04 &gt;= Раздел 2.13.3 строка 31 графа 17</t>
  </si>
  <si>
    <t>Раздел 2.13.3 строка 32 графа 04 &gt;= Раздел 2.13.3 строка 32 графа 17</t>
  </si>
  <si>
    <t>Раздел 2.13.3 строка 33 графа 04 &gt;= Раздел 2.13.3 строка 33 графа 17</t>
  </si>
  <si>
    <t>Раздел 2.13.3 строка 34 графа 04 &gt;= Раздел 2.13.3 строка 34 графа 17</t>
  </si>
  <si>
    <t>Склейщик электрокерамических изделий</t>
  </si>
  <si>
    <t>Формовщик электрокерамических изделий</t>
  </si>
  <si>
    <t>Шлифовщик электрокерамических изделий</t>
  </si>
  <si>
    <t>Глазуровщик фарфоровых и фаянсовых изделий</t>
  </si>
  <si>
    <t>Живописец</t>
  </si>
  <si>
    <t>Изготовитель штампов</t>
  </si>
  <si>
    <t>Комплектовщик фарфоровых и фаянсовых изделий</t>
  </si>
  <si>
    <t>Обжигальщик фарфоровых и фаянсовых изделий</t>
  </si>
  <si>
    <t>Отводчик</t>
  </si>
  <si>
    <t>Отливщик фарфоровых и фаянсовых изделий</t>
  </si>
  <si>
    <t>Переводчик рисунков</t>
  </si>
  <si>
    <r>
      <rPr>
        <sz val="11"/>
        <rFont val="Times New Roman"/>
        <family val="1"/>
        <charset val="204"/>
      </rPr>
      <t>Приемщик-раздатчик золотосодержащих препаратов</t>
    </r>
  </si>
  <si>
    <t>Пудровщик</t>
  </si>
  <si>
    <t>Раклист</t>
  </si>
  <si>
    <t>Резчик декалькоманий</t>
  </si>
  <si>
    <t>Сборщик фарфоровых и фаянсовых изделий</t>
  </si>
  <si>
    <t>Травильщик фарфоровых и фаянсовых изделий</t>
  </si>
  <si>
    <t>Трамбовщик огнеприпасов из карборунда</t>
  </si>
  <si>
    <t>Формовщик фарфоровых и фаянсовых изделий</t>
  </si>
  <si>
    <t>Фотокерамик</t>
  </si>
  <si>
    <t>Шлифовщик фарфоровых и фаянсовых изделий</t>
  </si>
  <si>
    <t>Аппаратчик приготовления тресты</t>
  </si>
  <si>
    <t>Заготовщик мягкой тары</t>
  </si>
  <si>
    <t>Загрузчик сырья</t>
  </si>
  <si>
    <t>Контролер кип</t>
  </si>
  <si>
    <r>
      <rPr>
        <sz val="11"/>
        <rFont val="Times New Roman"/>
        <family val="1"/>
        <charset val="204"/>
      </rPr>
      <t>Машинист отжимно-промывного оборудования</t>
    </r>
  </si>
  <si>
    <t>Машинист очистительного оборудования</t>
  </si>
  <si>
    <t>Оператор джинного оборудования</t>
  </si>
  <si>
    <t>Оператор линтерного оборудования</t>
  </si>
  <si>
    <t>Оператор поточной линии по выработке волокна</t>
  </si>
  <si>
    <t>Оператор сушильного оборудования</t>
  </si>
  <si>
    <t>Прессовщик сырья и волокна</t>
  </si>
  <si>
    <t>Приготовитель тресты</t>
  </si>
  <si>
    <t>Протравщик хлопковых семян</t>
  </si>
  <si>
    <t>Раскладчик сырья</t>
  </si>
  <si>
    <t>Регулировщик подачи воды</t>
  </si>
  <si>
    <t>Связывальщик пачек волокна</t>
  </si>
  <si>
    <t>Смольщик пакли</t>
  </si>
  <si>
    <t>Сортировщик сырья и волокна</t>
  </si>
  <si>
    <t>Сплавщик отходов</t>
  </si>
  <si>
    <t>Сушильщик лубяного сырья</t>
  </si>
  <si>
    <t>Раздел 2.1.1.3 строка 10 графа 16 = Раздел 2.1.1.3 сумма строк 11 + 12 + 13 графа 16</t>
  </si>
  <si>
    <t>Раздел 2.1.1.3 строка 01 графа 03 = Раздел 2.1.1.3 строка 01 сумма граф 04 + 05 + 06 + 07 + 08 + 09 + 10 + 11 + 12 + 13 + 14 + 15 + 16</t>
  </si>
  <si>
    <t>Раздел 2.3.1 строка 04 графа 04 &gt;= Раздел 2.3.1 строка 04 графа 06</t>
  </si>
  <si>
    <t>Раздел 2.3.1 строка 05 графа 04 &gt;= Раздел 2.3.1 строка 05 графа 06</t>
  </si>
  <si>
    <t>Раздел 2.3.1 строка 06 графа 04 &gt;= Раздел 2.3.1 строка 06 графа 06</t>
  </si>
  <si>
    <t>Раздел 2.3.1 строка 07 графа 04 &gt;= Раздел 2.3.1 строка 07 графа 06</t>
  </si>
  <si>
    <t>Раздел 2.3.1 строка 08 графа 04 &gt;= Раздел 2.3.1 строка 08 графа 06</t>
  </si>
  <si>
    <t>Раздел 2.3.1 строка 09 графа 04 &gt;= Раздел 2.3.1 строка 09 графа 06</t>
  </si>
  <si>
    <t>Раздел 2.3.1 строка 01 графа 09 &gt;= Раздел 2.3.1 строка 01 графа 10</t>
  </si>
  <si>
    <t>Раздел 2.3.1 строка 02 графа 09 &gt;= Раздел 2.3.1 строка 02 графа 10</t>
  </si>
  <si>
    <t>Раздел 2.3.1 строка 03 графа 09 &gt;= Раздел 2.3.1 строка 03 графа 10</t>
  </si>
  <si>
    <t>Раздел 2.3.1 строка 04 графа 09 &gt;= Раздел 2.3.1 строка 04 графа 10</t>
  </si>
  <si>
    <t>Раздел 2.1.1.1 строка 10 графа 03 &gt;= Раздел 2.1.1.1 строка 15 графа 03</t>
  </si>
  <si>
    <t>Раздел 2.1.1.1 строка 10 графа 03 &gt;= Раздел 2.1.1.1 строка 16 графа 03</t>
  </si>
  <si>
    <t xml:space="preserve">                  русского языка и литературы</t>
  </si>
  <si>
    <t>Склейщик технических камней</t>
  </si>
  <si>
    <t>Сортировщик деталей часов и камней</t>
  </si>
  <si>
    <t>Травильщик фольги</t>
  </si>
  <si>
    <t>Часовщик по ремонту механических часов</t>
  </si>
  <si>
    <t>Часовщик по ремонту электронных и кварцевых часов</t>
  </si>
  <si>
    <t xml:space="preserve">      выбыли в другие организации для продолжения обучения по
      программам начального, основного или среднего общего образования</t>
  </si>
  <si>
    <t xml:space="preserve">            из всех классов, кроме классов для обучающихся с ограниченными
            возможностями здоровья, в организации (классы) для обучающихся
            с ограниченными возможностями здоровья</t>
  </si>
  <si>
    <t xml:space="preserve">      на обучение по программам среднего профессионального образования –
      программам подготовки квалифицированных рабочих, служащих</t>
  </si>
  <si>
    <t xml:space="preserve">      на обучение по программам среднего профессионального образования –
      программы подготовки специалистов среднего звена</t>
  </si>
  <si>
    <t xml:space="preserve">      в связи с переходом на семейное образование и самообразование</t>
  </si>
  <si>
    <t xml:space="preserve">      по болезни</t>
  </si>
  <si>
    <t xml:space="preserve">      отчислено лиц, не прошедших итоговой аттестации, получивших на
      итоговой аттестации неудовлетворительные результаты или освоивших
      часть образовательной программы со справкой об обучении
      или о периоде обучения</t>
  </si>
  <si>
    <t xml:space="preserve">      выбыло по другим причинам</t>
  </si>
  <si>
    <r>
      <t xml:space="preserve">2.9. Сведения о сменности занятий и группах продленного дня
</t>
    </r>
    <r>
      <rPr>
        <i/>
        <sz val="11"/>
        <color indexed="8"/>
        <rFont val="Times New Roman"/>
        <family val="1"/>
        <charset val="204"/>
      </rPr>
      <t>(заполняется по классам очного обучения, кроме классов для обучающихся с ограниченными возможностями здоровья)</t>
    </r>
  </si>
  <si>
    <t xml:space="preserve">Численность обучающихся </t>
  </si>
  <si>
    <t>Группы продленного дня</t>
  </si>
  <si>
    <t>в 1-ю
смену, чел.</t>
  </si>
  <si>
    <t>во 2-ю
смену, чел.</t>
  </si>
  <si>
    <t>в 3-ю
смену, чел.</t>
  </si>
  <si>
    <t>Аппаратчик восстановления молока</t>
  </si>
  <si>
    <t>Аппаратчик нанесения полимерных и парафиновых покрытий на сыры</t>
  </si>
  <si>
    <t>Аппаратчик охлаждения молочных продуктов</t>
  </si>
  <si>
    <t>Аппаратчик производства жидкого заменителя цельного молока</t>
  </si>
  <si>
    <t>Аппаратчик производства заквасок</t>
  </si>
  <si>
    <t>Аппаратчик производства кисломолочных и детских молочных продуктов</t>
  </si>
  <si>
    <t>Аппаратчик производства молочного сахара</t>
  </si>
  <si>
    <t>Аппаратчик производства плавленого сыра</t>
  </si>
  <si>
    <t>Аппаратчик производства сухих молочных продуктов</t>
  </si>
  <si>
    <t>Аппаратчик производства топленого масла</t>
  </si>
  <si>
    <t>Брынзодел</t>
  </si>
  <si>
    <r>
      <rPr>
        <sz val="11"/>
        <rFont val="Times New Roman"/>
        <family val="1"/>
        <charset val="204"/>
      </rPr>
      <t>Брынзодел-мастер</t>
    </r>
  </si>
  <si>
    <t>Вафельщик</t>
  </si>
  <si>
    <t>Глазировщик мороженого и сырков</t>
  </si>
  <si>
    <t>Закальщик мороженого</t>
  </si>
  <si>
    <t>Старший оператор диспетчерской движения флота</t>
  </si>
  <si>
    <t>Статистик</t>
  </si>
  <si>
    <t>Стенографистка</t>
  </si>
  <si>
    <t>Счетовод</t>
  </si>
  <si>
    <t>Табельщик</t>
  </si>
  <si>
    <t>Таксировщик</t>
  </si>
  <si>
    <t>Таксировщик перевозочных документов</t>
  </si>
  <si>
    <t>Аппаратчик получения зародышей двуокиси титана</t>
  </si>
  <si>
    <t>Аппаратчик получения лаков и эмалей на полимеризационных смолах</t>
  </si>
  <si>
    <t>Аппаратчик получения метатитановой кислоты</t>
  </si>
  <si>
    <t>Аппаратчик получения микронизированных материалов</t>
  </si>
  <si>
    <t>Аппаратчик получения окислов металлов</t>
  </si>
  <si>
    <t>Аппаратчик приготовления замесов</t>
  </si>
  <si>
    <t>Аппаратчик производства литопона</t>
  </si>
  <si>
    <t>Аппаратчик производства цинкового купороса</t>
  </si>
  <si>
    <t>Аппаратчик растворения лаковых основ</t>
  </si>
  <si>
    <r>
      <rPr>
        <sz val="11"/>
        <rFont val="Times New Roman"/>
        <family val="1"/>
        <charset val="204"/>
      </rPr>
      <t>Аппаратчик-сиккативовар</t>
    </r>
  </si>
  <si>
    <t>Аппаратчик составления эмалей</t>
  </si>
  <si>
    <t>Аппаратчик стандартизации</t>
  </si>
  <si>
    <t>Колорист</t>
  </si>
  <si>
    <t>Краскотер</t>
  </si>
  <si>
    <t>Наладчик оборудования лакокрасочных покрытий</t>
  </si>
  <si>
    <t>Обжигальщик металлической тары</t>
  </si>
  <si>
    <t>Оператор поточной линии полиэтиленирования</t>
  </si>
  <si>
    <t>Оператор поточных линий нанесения световозвращающих составов</t>
  </si>
  <si>
    <t>Аппаратчик ацеталирования</t>
  </si>
  <si>
    <t>Аппаратчик бучения</t>
  </si>
  <si>
    <t>Аппаратчик высаждения</t>
  </si>
  <si>
    <t>Аппаратчик гомогенизации пластических масс</t>
  </si>
  <si>
    <t>Аппаратчик деструкции</t>
  </si>
  <si>
    <t>Аппаратчик дозревания</t>
  </si>
  <si>
    <t>Аппаратчик изготовления термопасты</t>
  </si>
  <si>
    <t>Аппаратчик облагораживания гексола</t>
  </si>
  <si>
    <t>Аппаратчик ориентации органического стекла</t>
  </si>
  <si>
    <t>Аппаратчик отбеливания</t>
  </si>
  <si>
    <t>Аппаратчик отверждения</t>
  </si>
  <si>
    <t>Аппаратчик приготовления компаундов</t>
  </si>
  <si>
    <t>Аппаратчик приготовления пасты</t>
  </si>
  <si>
    <t>Аппаратчик приготовления полимеризационной смеси</t>
  </si>
  <si>
    <t>Аппаратчик силиконирования</t>
  </si>
  <si>
    <t>Аппаратчик спекания</t>
  </si>
  <si>
    <t>Аппаратчик стандартизации в производстве пластических масс</t>
  </si>
  <si>
    <t>Аппаратчик термовлажностной обработки</t>
  </si>
  <si>
    <t>Раздел 1.3 строка 10 графа 03 &gt;= Раздел 1.3 строка 10 графа 04</t>
  </si>
  <si>
    <t>Раздел 1.3 строка 11 графа 03 &gt;= Раздел 1.3 строка 11 графа 04</t>
  </si>
  <si>
    <t>Раздел 1.3 строка 12 графа 03 &gt;= Раздел 1.3 строка 12 графа 04</t>
  </si>
  <si>
    <t>Раздел 1.3 строка 13 графа 03 &gt;= Раздел 1.3 строка 13 графа 04</t>
  </si>
  <si>
    <t>Раздел 2.13.2 строка 29 графа 04 = Раздел 2.13.2 строка 29 сумма граф 05 + 06 + 07 + 08 + 09 + 10</t>
  </si>
  <si>
    <t>Раздел 2.13.2 строка 30 графа 04 = Раздел 2.13.2 строка 30 сумма граф 05 + 06 + 07 + 08 + 09 + 10</t>
  </si>
  <si>
    <t>Раздел 2.13.2 строка 31 графа 04 = Раздел 2.13.2 строка 31 сумма граф 05 + 06 + 07 + 08 + 09 + 10</t>
  </si>
  <si>
    <t>Раздел 2.13.2 строка 32 графа 04 = Раздел 2.13.2 строка 32 сумма граф 05 + 06 + 07 + 08 + 09 + 10</t>
  </si>
  <si>
    <t>Раздел 1.3 строка 20 графа 03 &gt;= Раздел 1.3 строка 20 графа 04</t>
  </si>
  <si>
    <t>Раздел 2.4.3 строка 04 графа 03 = Раздел 2.4.3 строка 04 сумма граф 04 + 05</t>
  </si>
  <si>
    <t>Раздел 2.13.2 строка 33 графа 04 = Раздел 2.13.2 строка 33 сумма граф 05 + 06 + 07 + 08 + 09 + 10</t>
  </si>
  <si>
    <t>Раздел 2.13.2 строка 34 графа 04 = Раздел 2.13.2 строка 34 сумма граф 05 + 06 + 07 + 08 + 09 + 10</t>
  </si>
  <si>
    <t>Раздел 2.13.2 строка 35 графа 04 = Раздел 2.13.2 строка 35 сумма граф 05 + 06 + 07 + 08 + 09 + 10</t>
  </si>
  <si>
    <t>Раздел 2.13.2 строка 36 графа 04 = Раздел 2.13.2 строка 36 сумма граф 05 + 06 + 07 + 08 + 09 + 10</t>
  </si>
  <si>
    <t>Раздел 2.13.2 строка 37 графа 04 = Раздел 2.13.2 строка 37 сумма граф 05 + 06 + 07 + 08 + 09 + 10</t>
  </si>
  <si>
    <t>Раздел 1.3 строка 30 графа 03 &gt;= Раздел 1.3 строка 30 графа 04</t>
  </si>
  <si>
    <t>Раздел 2.13.2 строка 43 графа 04 = Раздел 2.13.2 строка 43 сумма граф 05 + 06 + 07 + 08 + 09 + 10</t>
  </si>
  <si>
    <t>Раздел 2.13.2 строка 44 графа 04 = Раздел 2.13.2 строка 44 сумма граф 05 + 06 + 07 + 08 + 09 + 10</t>
  </si>
  <si>
    <t>Раздел 2.13.2 строка 45 графа 04 = Раздел 2.13.2 строка 45 сумма граф 05 + 06 + 07 + 08 + 09 + 10</t>
  </si>
  <si>
    <t>Раздел 1.3 строка 04 графа 03 &gt;= Раздел 1.3 строка 04 графа 06</t>
  </si>
  <si>
    <t>Раздел 1.3 строка 05 графа 03 &gt;= Раздел 1.3 строка 05 графа 06</t>
  </si>
  <si>
    <t>Раздел 1.3 строка 06 графа 03 &gt;= Раздел 1.3 строка 06 графа 06</t>
  </si>
  <si>
    <t>Раздел 1.3 строка 07 графа 03 &gt;= Раздел 1.3 строка 07 графа 06</t>
  </si>
  <si>
    <t>Раздел 1.3 строка 08 графа 03 &gt;= Раздел 1.3 строка 08 графа 06</t>
  </si>
  <si>
    <t>Раздел 1.3 строка 09 графа 03 &gt;= Раздел 1.3 строка 09 графа 06</t>
  </si>
  <si>
    <t>Раздел 1.3 строка 10 графа 03 &gt;= Раздел 1.3 строка 10 графа 06</t>
  </si>
  <si>
    <t>Раздел 1.3 строка 11 графа 03 &gt;= Раздел 1.3 строка 11 графа 06</t>
  </si>
  <si>
    <t>Раздел 1.3 строка 12 графа 03 &gt;= Раздел 1.3 строка 12 графа 06</t>
  </si>
  <si>
    <t>Раздел 1.3 строка 13 графа 03 &gt;= Раздел 1.3 строка 13 графа 06</t>
  </si>
  <si>
    <t>Раздел 2.5.1.4 строка 05 графа 03 = Раздел 2.5.1.4 строка 05 сумма граф с 04 по 16</t>
  </si>
  <si>
    <t>Раздел 2.5.1.4 строка 06 графа 03 = Раздел 2.5.1.4 строка 06 сумма граф с 04 по 16</t>
  </si>
  <si>
    <t>Раздел 2.5.1.4 строка 07 графа 03 = Раздел 2.5.1.4 строка 07 сумма граф с 04 по 16</t>
  </si>
  <si>
    <t>Раздел 2.5.1.4 строка 08 графа 03 = Раздел 2.5.1.4 строка 08 сумма граф с 04 по 16</t>
  </si>
  <si>
    <t>Раздел 2.5.2.1 строка 02 графа 03 = Раздел 2.5.2.1 сумма строк 03 + 04 + 05 графа 03</t>
  </si>
  <si>
    <t>Раздел 2.5.2.1 строка 02 графа 04 = Раздел 2.5.2.1 сумма строк 03 + 04 + 05 графа 04</t>
  </si>
  <si>
    <t>Раздел 2.5.2.1 строка 02 графа 05 = Раздел 2.5.2.1 сумма строк 03 + 04 + 05 графа 05</t>
  </si>
  <si>
    <t>Раздел 2.5.2.1 строка 02 графа 06 = Раздел 2.5.2.1 сумма строк 03 + 04 + 05 графа 06</t>
  </si>
  <si>
    <t>Раздел 2.5.2.1 строка 02 графа 07 = Раздел 2.5.2.1 сумма строк 03 + 04 + 05 графа 07</t>
  </si>
  <si>
    <t>Раздел 2.5.2.1 строка 02 графа 08 = Раздел 2.5.2.1 сумма строк 03 + 04 + 05 графа 08</t>
  </si>
  <si>
    <t>Раздел 2.5.2.1 строка 02 графа 09 = Раздел 2.5.2.1 сумма строк 03 + 04 + 05 графа 09</t>
  </si>
  <si>
    <t>Раздел 2.5.2.1 строка 02 графа 10 = Раздел 2.5.2.1 сумма строк 03 + 04 + 05 графа 10</t>
  </si>
  <si>
    <t>Раздел 2.13.2 строка 58 графа 04 = Раздел 2.13.2 строка 58 сумма граф 05 + 06 + 07 + 08 + 09 + 10</t>
  </si>
  <si>
    <t>Раздел 2.13.2 строка 59 графа 04 = Раздел 2.13.2 строка 59 сумма граф 05 + 06 + 07 + 08 + 09 + 10</t>
  </si>
  <si>
    <t>Раздел 2.13.2 строка 60 графа 04 = Раздел 2.13.2 строка 60 сумма граф 05 + 06 + 07 + 08 + 09 + 10</t>
  </si>
  <si>
    <t>Раздел 2.13.2 строка 01 графа 04 = Раздел 2.13.2 сумма строк с 02 по 60 графа 04</t>
  </si>
  <si>
    <t>Раздел 2.13.2 строка 01 графа 05 = Раздел 2.13.2 сумма строк с 02 по 60 графа 05</t>
  </si>
  <si>
    <t>Раздел 2.13.2 строка 01 графа 06 = Раздел 2.13.2 сумма строк с 02 по 60 графа 06</t>
  </si>
  <si>
    <t>Раздел 2.5.1.4 строка 01 графа 14 = Раздел 2.5.1.4 сумма строк 02 + 03 + 04 графа 14</t>
  </si>
  <si>
    <t>Раздел 2.5.1.4 строка 01 графа 15 = Раздел 2.5.1.4 сумма строк 02 + 03 + 04 графа 15</t>
  </si>
  <si>
    <t>Раздел 2.5.1.4 строка 01 графа 16 = Раздел 2.5.1.4 сумма строк 02 + 03 + 04 графа 16</t>
  </si>
  <si>
    <t>Раздел 2.5.1.4 строка 05 графа 03 = Раздел 2.5.1.4 сумма строк 06 + 07 + 08 графа 03</t>
  </si>
  <si>
    <t>Раздел 2.5.1.4 строка 05 графа 04 = Раздел 2.5.1.4 сумма строк 06 + 07 + 08 графа 04</t>
  </si>
  <si>
    <t>Раздел 2.11.2 строка 01 графа 03 &gt;= Раздел 2.11.2 строка 02 графа 03</t>
  </si>
  <si>
    <t>Раздел 2.11.2 строка 01 графа 04 &gt;= Раздел 2.11.2 строка 02 графа 04</t>
  </si>
  <si>
    <t>Раздел 2.11.2 строка 01 графа 05 &gt;= Раздел 2.11.2 строка 02 графа 05</t>
  </si>
  <si>
    <t>Раздел 2.11.2 строка 01 графа 03 &gt;= Раздел 2.11.2 строка 08 графа 03</t>
  </si>
  <si>
    <t>Раздел 2.11.2 строка 01 графа 04 &gt;= Раздел 2.11.2 строка 08 графа 04</t>
  </si>
  <si>
    <t>Раздел 2.11.2 строка 01 графа 05 &gt;= Раздел 2.11.2 строка 08 графа 05</t>
  </si>
  <si>
    <t>Раздел 2.11.2 строка 01 графа 03 &gt;= Раздел 2.11.2 строка 09 графа 03</t>
  </si>
  <si>
    <t>Раздел 2.11.2 строка 01 графа 04 &gt;= Раздел 2.11.2 строка 09 графа 04</t>
  </si>
  <si>
    <t>Раздел 2.11.2 строка 01 графа 05 &gt;= Раздел 2.11.2 строка 09 графа 05</t>
  </si>
  <si>
    <t>Раздел 2.11.2 строка 01 графа 03 &gt;= Раздел 2.11.2 строка 10 графа 03</t>
  </si>
  <si>
    <t>Раздел 2.11.2 строка 01 графа 04 &gt;= Раздел 2.11.2 строка 10 графа 04</t>
  </si>
  <si>
    <t>Раздел 2.11.2 строка 01 графа 05 &gt;= Раздел 2.11.2 строка 10 графа 05</t>
  </si>
  <si>
    <t>Раздел 2.13.2 строка 23 графа 04 &gt;= Раздел 2.13.2 строка 23 графа 16</t>
  </si>
  <si>
    <t>Раздел 2.13.2 строка 24 графа 04 &gt;= Раздел 2.13.2 строка 24 графа 16</t>
  </si>
  <si>
    <t>Раздел 2.13.2 строка 25 графа 04 &gt;= Раздел 2.13.2 строка 25 графа 16</t>
  </si>
  <si>
    <t>Раздел 2.13.2 строка 26 графа 04 &gt;= Раздел 2.13.2 строка 26 графа 16</t>
  </si>
  <si>
    <t>Раздел 2.13.2 строка 27 графа 04 &gt;= Раздел 2.13.2 строка 27 графа 16</t>
  </si>
  <si>
    <t>Раздел 2.13.2 строка 28 графа 04 &gt;= Раздел 2.13.2 строка 28 графа 16</t>
  </si>
  <si>
    <t>Раздел 2.13.2 строка 29 графа 04 &gt;= Раздел 2.13.2 строка 29 графа 16</t>
  </si>
  <si>
    <t>Раздел 2.13.2 строка 30 графа 04 &gt;= Раздел 2.13.2 строка 30 графа 16</t>
  </si>
  <si>
    <t>Раздел 2.13.2 строка 31 графа 04 &gt;= Раздел 2.13.2 строка 31 графа 16</t>
  </si>
  <si>
    <t>Раздел 2.13.2 строка 32 графа 04 &gt;= Раздел 2.13.2 строка 32 графа 16</t>
  </si>
  <si>
    <t>Раздел 2.13.2 строка 33 графа 04 &gt;= Раздел 2.13.2 строка 33 графа 16</t>
  </si>
  <si>
    <t>Раздел 2.11.2 строка 01 графа 03 &gt;= Раздел 2.11.2 строка 14 графа 03</t>
  </si>
  <si>
    <t>Раздел 2.11.2 строка 01 графа 04 &gt;= Раздел 2.11.2 строка 14 графа 04</t>
  </si>
  <si>
    <t>Раздел 2.11.2 строка 01 графа 05 &gt;= Раздел 2.11.2 строка 14 графа 05</t>
  </si>
  <si>
    <t>Раздел 2.11.2 строка 02 графа 03 &gt;= Раздел 2.11.2 строка 03 графа 03</t>
  </si>
  <si>
    <t>Раздел 2.11.2 строка 02 графа 04 &gt;= Раздел 2.11.2 строка 03 графа 04</t>
  </si>
  <si>
    <t>Раздел 2.11.2 строка 02 графа 05 &gt;= Раздел 2.11.2 строка 03 графа 05</t>
  </si>
  <si>
    <t>Раздел 2.11.2 строка 02 графа 03 &gt;= Раздел 2.11.2 строка 04 графа 03</t>
  </si>
  <si>
    <t>Раздел 2.11.2 строка 02 графа 04 &gt;= Раздел 2.11.2 строка 04 графа 04</t>
  </si>
  <si>
    <t>Раздел 2.11.2 строка 02 графа 05 &gt;= Раздел 2.11.2 строка 04 графа 05</t>
  </si>
  <si>
    <t>Раздел 2.11.2 строка 02 графа 03 &gt;= Раздел 2.11.2 строка 05 графа 03</t>
  </si>
  <si>
    <t>Раздел 2.11.2 строка 02 графа 04 &gt;= Раздел 2.11.2 строка 05 графа 04</t>
  </si>
  <si>
    <t>Раздел 2.11.2 строка 02 графа 05 &gt;= Раздел 2.11.2 строка 05 графа 05</t>
  </si>
  <si>
    <r>
      <rPr>
        <sz val="11"/>
        <rFont val="Times New Roman"/>
        <family val="1"/>
        <charset val="204"/>
      </rPr>
      <t>Дежурный оперативный (отряда пожарной охраны, по контролю полетов, по связи и радионавигации, пункта управления, по перелетам, поисково-спасательной службы)</t>
    </r>
  </si>
  <si>
    <t>Зарядчик ингаляторов</t>
  </si>
  <si>
    <t>Зоолаборант питомника лабораторных животных</t>
  </si>
  <si>
    <t>Изготовитель кетгута</t>
  </si>
  <si>
    <t>Калибровщик изделий лечебного назначения</t>
  </si>
  <si>
    <t>Капиллярщик</t>
  </si>
  <si>
    <t>Комплектовщик полуфабрикатов медицинских изделий</t>
  </si>
  <si>
    <t>Контролер продукции медицинского назначения</t>
  </si>
  <si>
    <t>Крепильщик мандрен</t>
  </si>
  <si>
    <t>Лаборант по выращиванию медицинских пиявок</t>
  </si>
  <si>
    <t>Лаборант производства бактерийных препаратов</t>
  </si>
  <si>
    <t>Машинист сублимационных установок</t>
  </si>
  <si>
    <r>
      <rPr>
        <sz val="11"/>
        <rFont val="Times New Roman"/>
        <family val="1"/>
        <charset val="204"/>
      </rPr>
      <t>Машинист-таблетировщик</t>
    </r>
  </si>
  <si>
    <t>Мойщик посуды и ампул</t>
  </si>
  <si>
    <t>Монтажник</t>
  </si>
  <si>
    <t>Наполнитель ампул</t>
  </si>
  <si>
    <t>Обработчик дрота</t>
  </si>
  <si>
    <t>Оператор моечной установки</t>
  </si>
  <si>
    <r>
      <rPr>
        <sz val="11"/>
        <rFont val="Times New Roman"/>
        <family val="1"/>
        <charset val="204"/>
      </rPr>
      <t>Оператор наполнения шприц-тюбиков</t>
    </r>
  </si>
  <si>
    <t>Препаратор производства биосинтетических лечебных средств</t>
  </si>
  <si>
    <t>Препаратор производства стекловидного тела</t>
  </si>
  <si>
    <t>Прессовщик перевязочных материалов</t>
  </si>
  <si>
    <t>Приготовитель смесей и масс медицинского назначения</t>
  </si>
  <si>
    <t>Промывщик гидроксала</t>
  </si>
  <si>
    <t>Просмотрщик продукции медицинского назначения</t>
  </si>
  <si>
    <t>Разливщик стерильных растворов</t>
  </si>
  <si>
    <t>Размольщик вирусной ткани и бактерийной массы</t>
  </si>
  <si>
    <t>Растильщик грибницы</t>
  </si>
  <si>
    <t>Машинист маркировочной машины для разметки автомобильных дорог</t>
  </si>
  <si>
    <t>Машинист машины для изоляции газонефтепродуктопроводов</t>
  </si>
  <si>
    <t>Машинист машины для нанесения пленкообразующей жидкости</t>
  </si>
  <si>
    <t>Машинист машины для устройства укрепительных полос</t>
  </si>
  <si>
    <t>Машинист машины для устройства швов при выполнении дорожных работ</t>
  </si>
  <si>
    <r>
      <rPr>
        <sz val="11"/>
        <rFont val="Times New Roman"/>
        <family val="1"/>
        <charset val="204"/>
      </rPr>
      <t>Машинист механизированного натяжного устройства для изготовления напряженно-армированных конструкций</t>
    </r>
  </si>
  <si>
    <t>Машинист механизированного оборудования по подъему подвижной (скользящей) опалубки</t>
  </si>
  <si>
    <t>среднего общего образования (10–11(12) классы</t>
  </si>
  <si>
    <t>основного общего образования</t>
  </si>
  <si>
    <t>среднего общего образования</t>
  </si>
  <si>
    <t>Язык обучения:
Абазинский</t>
  </si>
  <si>
    <t>001</t>
  </si>
  <si>
    <t>Аварский</t>
  </si>
  <si>
    <t>003</t>
  </si>
  <si>
    <t>Адыгейский</t>
  </si>
  <si>
    <t>006</t>
  </si>
  <si>
    <t>Азербайджанский</t>
  </si>
  <si>
    <t>007</t>
  </si>
  <si>
    <t>Алтайский</t>
  </si>
  <si>
    <t>012</t>
  </si>
  <si>
    <t>Армянский</t>
  </si>
  <si>
    <t>019</t>
  </si>
  <si>
    <t>Балкарский</t>
  </si>
  <si>
    <t>282</t>
  </si>
  <si>
    <t>Башкирский</t>
  </si>
  <si>
    <t>026</t>
  </si>
  <si>
    <t>Белорусский</t>
  </si>
  <si>
    <t>028</t>
  </si>
  <si>
    <t>Бурятский</t>
  </si>
  <si>
    <t>033</t>
  </si>
  <si>
    <t>Вепсский</t>
  </si>
  <si>
    <t>039</t>
  </si>
  <si>
    <t>Грузинский</t>
  </si>
  <si>
    <t>049</t>
  </si>
  <si>
    <t>Даргинский</t>
  </si>
  <si>
    <t>055</t>
  </si>
  <si>
    <t>Долганский</t>
  </si>
  <si>
    <t>283</t>
  </si>
  <si>
    <t>Еврейский (идиш)</t>
  </si>
  <si>
    <t>061</t>
  </si>
  <si>
    <t>Ительменский</t>
  </si>
  <si>
    <t>071</t>
  </si>
  <si>
    <t>Ингушский</t>
  </si>
  <si>
    <t>066</t>
  </si>
  <si>
    <t>Казахский</t>
  </si>
  <si>
    <t>076</t>
  </si>
  <si>
    <t>Калмыцкий</t>
  </si>
  <si>
    <t>078</t>
  </si>
  <si>
    <t>Кабардинский</t>
  </si>
  <si>
    <t>075</t>
  </si>
  <si>
    <t>Карачаевский</t>
  </si>
  <si>
    <t>085</t>
  </si>
  <si>
    <t>Карельский</t>
  </si>
  <si>
    <t>086</t>
  </si>
  <si>
    <t>Кетский</t>
  </si>
  <si>
    <t>089</t>
  </si>
  <si>
    <t>Коми</t>
  </si>
  <si>
    <t>096</t>
  </si>
  <si>
    <t>Коми-пермяцкий</t>
  </si>
  <si>
    <t>097</t>
  </si>
  <si>
    <t>Корейский</t>
  </si>
  <si>
    <t>098</t>
  </si>
  <si>
    <t>Корякский</t>
  </si>
  <si>
    <t>099</t>
  </si>
  <si>
    <t>Крымско-татарский</t>
  </si>
  <si>
    <t>102</t>
  </si>
  <si>
    <t>Кумыкский</t>
  </si>
  <si>
    <t>105</t>
  </si>
  <si>
    <t>Лакский</t>
  </si>
  <si>
    <t>112</t>
  </si>
  <si>
    <t>Лезгинский</t>
  </si>
  <si>
    <t>114</t>
  </si>
  <si>
    <t>Латышский</t>
  </si>
  <si>
    <t>113</t>
  </si>
  <si>
    <t>Литовский</t>
  </si>
  <si>
    <t>116</t>
  </si>
  <si>
    <t>Марийский горный</t>
  </si>
  <si>
    <t>121</t>
  </si>
  <si>
    <t>Раздел 2.1.1.1 строка 16 графа 03 = Раздел 2.1.1.1 строка 16 сумма граф 04 + 05 + 06 + 07 + 08 + 09 + 10 + 11 + 12 + 13 + 14 + 15 + 16</t>
  </si>
  <si>
    <t>Раздел 2.1.2.1 строка 24 графа 03 = Раздел 2.1.2.1 сумма строк 02 + 04 + 06 + 07 + 09 + 10 + 12 + 14 + 16 + 18 + 20 + 22 графа  03</t>
  </si>
  <si>
    <t>Раздел 2.1.1.1 строка 10 графа 03 &gt;= Раздел 2.1.1.1 строка 14 графа 03</t>
  </si>
  <si>
    <t>Аппаратчик деполимеризации</t>
  </si>
  <si>
    <t>Аппаратчик десорбции</t>
  </si>
  <si>
    <t>Аппаратчик дозирования</t>
  </si>
  <si>
    <t>Аппаратчик изомеризации</t>
  </si>
  <si>
    <t>Аппаратчик испарения</t>
  </si>
  <si>
    <t>Аппаратчик карбонизации</t>
  </si>
  <si>
    <t>Аппаратчик коагуляции</t>
  </si>
  <si>
    <t>Аппаратчик конденсации</t>
  </si>
  <si>
    <t>Аппаратчик кристаллизации</t>
  </si>
  <si>
    <t>Аппаратчик мерсеризации</t>
  </si>
  <si>
    <t>Аппаратчик мокрой классификации</t>
  </si>
  <si>
    <t>Аппаратчик нагрева теплоносителей</t>
  </si>
  <si>
    <t>Аппаратчик нейтрализации</t>
  </si>
  <si>
    <t>Аппаратчик обессоливания воды</t>
  </si>
  <si>
    <t>Аппаратчик обжига</t>
  </si>
  <si>
    <t>Аппаратчик окисления</t>
  </si>
  <si>
    <t>Аппаратчик омыления</t>
  </si>
  <si>
    <t>Аппаратчик осаждения</t>
  </si>
  <si>
    <t>Аппаратчик осушки газа</t>
  </si>
  <si>
    <t>Аппаратчик отжима</t>
  </si>
  <si>
    <t>Аппаратчик отстаивания</t>
  </si>
  <si>
    <t>Аппаратчик охлаждения</t>
  </si>
  <si>
    <t>Аппаратчик очистки газа</t>
  </si>
  <si>
    <t>Аппаратчик очистки жидкости</t>
  </si>
  <si>
    <t>Аппаратчик перегонки</t>
  </si>
  <si>
    <t>Аппаратчик переработки отходов химического производства</t>
  </si>
  <si>
    <t>Аппаратчик пиролиза</t>
  </si>
  <si>
    <t>Аппаратчик плавления</t>
  </si>
  <si>
    <t>Изготовитель казеина</t>
  </si>
  <si>
    <t>Изготовитель сметаны</t>
  </si>
  <si>
    <t>Изготовитель сычужного порошка и пищевого пепсина</t>
  </si>
  <si>
    <t>Изготовитель творога</t>
  </si>
  <si>
    <t>Коптильщик колбасного сыра</t>
  </si>
  <si>
    <t>Маслодел</t>
  </si>
  <si>
    <r>
      <rPr>
        <sz val="11"/>
        <rFont val="Times New Roman"/>
        <family val="1"/>
        <charset val="204"/>
      </rPr>
      <t>Маслодел-мастер</t>
    </r>
  </si>
  <si>
    <t>Мастер производства молочного сахара</t>
  </si>
  <si>
    <t>Мастер производства сухого обезжиренного молока и заменителя цельного молока</t>
  </si>
  <si>
    <r>
      <rPr>
        <sz val="11"/>
        <rFont val="Times New Roman"/>
        <family val="1"/>
        <charset val="204"/>
      </rPr>
      <t>Машинист вакуум-упаковочной машины</t>
    </r>
  </si>
  <si>
    <t>Мойщик сыра</t>
  </si>
  <si>
    <t>Оператор автомата по розливу молочной продукции в пакеты и пленку</t>
  </si>
  <si>
    <t>Оператор автоматической линии производства молочных продуктов</t>
  </si>
  <si>
    <t>Оператор в производстве заквасок</t>
  </si>
  <si>
    <t>Оператор в производстве кисломолочных и детских молочных продуктов</t>
  </si>
  <si>
    <t>Оператор в производстве раствора казеинатов и казецитов</t>
  </si>
  <si>
    <t>Оператор линии производства мороженого</t>
  </si>
  <si>
    <t>Оператор линии розлива молока и молочной продукции в бутылки</t>
  </si>
  <si>
    <t>Оператор молокохранилища</t>
  </si>
  <si>
    <r>
      <rPr>
        <sz val="11"/>
        <rFont val="Times New Roman"/>
        <family val="1"/>
        <charset val="204"/>
      </rPr>
      <t>Оператор расфасовочно-упаковочного автомата</t>
    </r>
  </si>
  <si>
    <t>Прессовщик сыра</t>
  </si>
  <si>
    <t>Сыродел</t>
  </si>
  <si>
    <r>
      <rPr>
        <sz val="11"/>
        <rFont val="Times New Roman"/>
        <family val="1"/>
        <charset val="204"/>
      </rPr>
      <t>Сыродел-мастер</t>
    </r>
  </si>
  <si>
    <r>
      <rPr>
        <sz val="11"/>
        <rFont val="Times New Roman"/>
        <family val="1"/>
        <charset val="204"/>
      </rPr>
      <t>Сыродел-мастер по созреванию сыров</t>
    </r>
  </si>
  <si>
    <t>Сыродел по созреванию сыров</t>
  </si>
  <si>
    <t>Сыросол</t>
  </si>
  <si>
    <t>Формовщик сыра</t>
  </si>
  <si>
    <t>Фризерщик</t>
  </si>
  <si>
    <t>Аппаратчик получения пата</t>
  </si>
  <si>
    <t>Изготовитель орудий лова</t>
  </si>
  <si>
    <t>Кулинар изделий из рыбы и морепродуктов</t>
  </si>
  <si>
    <t>Маривод</t>
  </si>
  <si>
    <t>Машинист машин и механизмов внутренних водоемов</t>
  </si>
  <si>
    <t>Машинист рыбопромысловых машин и механизмов</t>
  </si>
  <si>
    <t>Обработчик морского зверя</t>
  </si>
  <si>
    <t>Контролер пассажирского транспорта</t>
  </si>
  <si>
    <t>Контролер перронный (билетный)</t>
  </si>
  <si>
    <r>
      <rPr>
        <sz val="11"/>
        <rFont val="Times New Roman"/>
        <family val="1"/>
        <charset val="204"/>
      </rPr>
      <t>Контролер - ревизор пассажирских поездов</t>
    </r>
  </si>
  <si>
    <t>Контролер рынка</t>
  </si>
  <si>
    <t>Контролер технический почтовых вагонов</t>
  </si>
  <si>
    <t>Контролер узла связи</t>
  </si>
  <si>
    <t>Контролер фильмов кинопроката</t>
  </si>
  <si>
    <t>Крупье</t>
  </si>
  <si>
    <t>Машинистка</t>
  </si>
  <si>
    <t>Машинистка, работающая с иностранным текстом</t>
  </si>
  <si>
    <t>Машинистка редакции</t>
  </si>
  <si>
    <t>Медицинский дезинфектор</t>
  </si>
  <si>
    <t>Медицинский регистратор</t>
  </si>
  <si>
    <t>Медицинский статистик</t>
  </si>
  <si>
    <t>Младшая медицинская сестра по уходу за больными</t>
  </si>
  <si>
    <t>Младшая сестра милосердия</t>
  </si>
  <si>
    <t>Младший воспитатель</t>
  </si>
  <si>
    <t>Младший фармацевт</t>
  </si>
  <si>
    <t>Музейный смотритель</t>
  </si>
  <si>
    <t>Нарядчик</t>
  </si>
  <si>
    <t>Нарядчик багажного отделения</t>
  </si>
  <si>
    <t>Нарядчик локомотивных (поездных, рефрижераторных) бригад</t>
  </si>
  <si>
    <t>Оператор бюро информации о подходе и прибытии грузов</t>
  </si>
  <si>
    <t>Оператор бюро по учету перехода вагонов</t>
  </si>
  <si>
    <t>Оператор вагонного депо</t>
  </si>
  <si>
    <t>Оператор диспетчерского тренажера</t>
  </si>
  <si>
    <r>
      <rPr>
        <sz val="11"/>
        <rFont val="Times New Roman"/>
        <family val="1"/>
        <charset val="204"/>
      </rPr>
      <t>Оператор диспетчерской движения и погрузочно-разгрузочных работ на автомобильном (морском, речном) транспорте</t>
    </r>
  </si>
  <si>
    <r>
      <rPr>
        <sz val="11"/>
        <rFont val="Times New Roman"/>
        <family val="1"/>
        <charset val="204"/>
      </rPr>
      <t>Оператор диспетчерской (производственно-диспетчерской) службы</t>
    </r>
  </si>
  <si>
    <t>Оператор механизированного расчета в гостинице</t>
  </si>
  <si>
    <t>Оператор по диспетчерскому обслуживанию лифтов</t>
  </si>
  <si>
    <t>Оператор по обработке перевозочных документов</t>
  </si>
  <si>
    <t>Оператор при дежурном по станции</t>
  </si>
  <si>
    <t>Оператор при маневровом диспетчере железнодорожной станции</t>
  </si>
  <si>
    <t>Раздел 2.5.2.1 строка 02 графа 30 = Раздел 2.5.2.1 сумма строк 03 + 04 + 05 графа 30</t>
  </si>
  <si>
    <t>Раздел 2.11.2 строка 01 графа 03 &gt;= Раздел 2.11.2 строка 11 графа 03</t>
  </si>
  <si>
    <t>Раздел 2.11.2 строка 01 графа 04 &gt;= Раздел 2.11.2 строка 11 графа 04</t>
  </si>
  <si>
    <t>Раздел 2.11.2 строка 01 графа 05 &gt;= Раздел 2.11.2 строка 11 графа 05</t>
  </si>
  <si>
    <t>Раздел 2.11.2 строка 01 графа 03 &gt;= Раздел 2.11.2 строка 12 графа 03</t>
  </si>
  <si>
    <t>Раздел 2.11.2 строка 01 графа 04 &gt;= Раздел 2.11.2 строка 12 графа 04</t>
  </si>
  <si>
    <t>Раздел 2.11.2 строка 01 графа 05 &gt;= Раздел 2.11.2 строка 12 графа 05</t>
  </si>
  <si>
    <t>Раздел 2.11.2 строка 01 графа 03 &gt;= Раздел 2.11.2 строка 13 графа 03</t>
  </si>
  <si>
    <t>Раздел 2.11.2 строка 01 графа 04 &gt;= Раздел 2.11.2 строка 13 графа 04</t>
  </si>
  <si>
    <t>Раздел 2.11.2 строка 01 графа 05 &gt;= Раздел 2.11.2 строка 13 графа 05</t>
  </si>
  <si>
    <t>Раздел 2.5.2.1 строка 02 графа 43 = Раздел 2.5.2.1 сумма строк 03 + 04 + 05 графа 43</t>
  </si>
  <si>
    <t>Раздел 2.5.2.1 строка 02 графа 44 = Раздел 2.5.2.1 сумма строк 03 + 04 + 05 графа 44</t>
  </si>
  <si>
    <t>Раздел 2.5.2.1 строка 02 графа 45 = Раздел 2.5.2.1 сумма строк 03 + 04 + 05 графа 45</t>
  </si>
  <si>
    <t>Раздел 2.5.2.1 строка 02 графа 46 = Раздел 2.5.2.1 сумма строк 03 + 04 + 05 графа 46</t>
  </si>
  <si>
    <t>Раздел 2.5.2.1 строка 02 графа 47 = Раздел 2.5.2.1 сумма строк 03 + 04 + 05 графа 47</t>
  </si>
  <si>
    <t>Раздел 2.5.2.1 строка 01 графа 03 = Раздел 2.5.2.1 строка 01 сумма граф с 03 по 47</t>
  </si>
  <si>
    <t>Раздел 2.5.2.1 строка 02 графа 03 = Раздел 2.5.2.1 строка 02 сумма граф с 03 по 47</t>
  </si>
  <si>
    <t>Раздел 2.5.2.1 строка 03 графа 03 = Раздел 2.5.2.1 строка 03 сумма граф с 03 по 47</t>
  </si>
  <si>
    <t>Раздел 2.5.2.1 строка 04 графа 03 = Раздел 2.5.2.1 строка 04 сумма граф с 03 по 47</t>
  </si>
  <si>
    <t>Раздел 2.5.2.1 строка 05 графа 03 = Раздел 2.5.2.1 строка 05 сумма граф с 03 по 47</t>
  </si>
  <si>
    <t>Раздел 2.3.3 строка 01 графа 03 &gt;= Раздел 2.3.3 строка 01 графа 04</t>
  </si>
  <si>
    <t>Раздел 2.3.3 строка 02 графа 03 &gt;= Раздел 2.3.3 строка 02 графа 04</t>
  </si>
  <si>
    <t>Раздел 2.3.3 строка 03 графа 03 &gt;= Раздел 2.3.3 строка 03 графа 04</t>
  </si>
  <si>
    <t>Раздел 2.3.3 строка 04 графа 03 &gt;= Раздел 2.3.3 строка 04 графа 04</t>
  </si>
  <si>
    <t>Раздел 2.3.3 строка 05 графа 03 &gt;= Раздел 2.3.3 строка 05 графа 04</t>
  </si>
  <si>
    <t>Раздел 2.3.3 строка 06 графа 03 &gt;= Раздел 2.3.3 строка 06 графа 04</t>
  </si>
  <si>
    <t>Раздел 2.3.3 строка 07 графа 03 &gt;= Раздел 2.3.3 строка 07 графа 04</t>
  </si>
  <si>
    <t>Раздел 2.3.3 строка 08 графа 03 &gt;= Раздел 2.3.3 строка 08 графа 04</t>
  </si>
  <si>
    <t>Раздел 2.3.3 строка 09 графа 03 &gt;= Раздел 2.3.3 строка 09 графа 04</t>
  </si>
  <si>
    <t>Раздел 2.3.3 строка 01 графа 03 &gt;= Раздел 2.3.3 строка 01 графа 07</t>
  </si>
  <si>
    <t>Раздел 2.3.3 строка 02 графа 03 &gt;= Раздел 2.3.3 строка 02 графа 07</t>
  </si>
  <si>
    <t>Раздел 2.3.3 строка 03 графа 03 &gt;= Раздел 2.3.3 строка 03 графа 07</t>
  </si>
  <si>
    <t>Раздел 2.3.3 строка 04 графа 03 &gt;= Раздел 2.3.3 строка 04 графа 07</t>
  </si>
  <si>
    <t>Раздел 2.3.3 строка 05 графа 03 &gt;= Раздел 2.3.3 строка 05 графа 07</t>
  </si>
  <si>
    <t>Раздел 2.3.3 строка 06 графа 03 &gt;= Раздел 2.3.3 строка 06 графа 07</t>
  </si>
  <si>
    <t>Раздел 2.3.3 строка 07 графа 03 &gt;= Раздел 2.3.3 строка 07 графа 07</t>
  </si>
  <si>
    <t>Раздел 2.4.1 строка 03 графа 03 = Раздел 2.4.1 строка 03 сумма граф 04 + 05</t>
  </si>
  <si>
    <t>Раздел 2.4.1 строка 04 графа 03 = Раздел 2.4.1 строка 04 сумма граф 04 + 05</t>
  </si>
  <si>
    <t>Раздел 2.4.1 строка 05 графа 03 = Раздел 2.4.1 строка 05 сумма граф 04 + 05</t>
  </si>
  <si>
    <t>Раздел 2.4.1 строка 01 графа 03 &gt;= Раздел 2.4.1 строка 05 графа 03</t>
  </si>
  <si>
    <t>Раздел 2.4.1 строка 01 графа 04 &gt;= Раздел 2.4.1 строка 05 графа 04</t>
  </si>
  <si>
    <t>Раздел 2.4.1 строка 01 графа 05 &gt;= Раздел 2.4.1 строка 05 графа 05</t>
  </si>
  <si>
    <t>Раздел 2.4.1 строка 01 графа 06 &gt;= Раздел 2.4.1 строка 05 графа 06</t>
  </si>
  <si>
    <t>Раздел 2.4.2 строка 01 графа 03 = Раздел 2.4.2 сумма строк 02 + 03 + 04 графа 03</t>
  </si>
  <si>
    <t>Раздел 2.4.2 строка 01 графа 04 = Раздел 2.4.2 сумма строк 02 + 03 + 04 графа 04</t>
  </si>
  <si>
    <t>Раздел 2.4.2 строка 01 графа 05 = Раздел 2.4.2 сумма строк 02 + 03 + 04 графа 05</t>
  </si>
  <si>
    <t>Раздел 2.4.2 строка 01 графа 06 = Раздел 2.4.2 сумма строк 02 + 03 + 04 графа 06</t>
  </si>
  <si>
    <t>Раздел 2.4.2 строка 01 графа 03 = Раздел 2.4.2 строка 01 сумма граф 04 + 05</t>
  </si>
  <si>
    <t>Раздел 2.4.2 строка 02 графа 03 = Раздел 2.4.2 строка 02 сумма граф 04 + 05</t>
  </si>
  <si>
    <t>Раздел 2.4.2 строка 03 графа 03 = Раздел 2.4.2 строка 03 сумма граф 04 + 05</t>
  </si>
  <si>
    <t>Раздел 2.4.2 строка 04 графа 03 = Раздел 2.4.2 строка 04 сумма граф 04 + 05</t>
  </si>
  <si>
    <t>Раздел 2.3.1 строка 01 графа 03 &gt;= Раздел 2.3.1 строка 04 графа 03</t>
  </si>
  <si>
    <t>Раздел 2.3.1 строка 01 графа 03 &gt;= Раздел 2.3.1 строка 05 графа 03</t>
  </si>
  <si>
    <t>Раздел 2.1.1.2 строка 20 графа 03 = Раздел 2.1.1.2 строка 20 сумма граф 04 + 05 + 06 + 07 + 08 + 09 + 10 + 11 + 12 + 13 + 14 + 15 + 16</t>
  </si>
  <si>
    <t>Раздел 2.1.1.2 строка 21 графа 03 = Раздел 2.1.1.2 строка 21 сумма граф 04 + 05 + 06 + 07 + 08 + 09 + 10 + 11 + 12 + 13 + 14 + 15 + 16</t>
  </si>
  <si>
    <t>Раздел 2.1.1.2 строка 22 графа 03 = Раздел 2.1.1.2 строка 22 сумма граф 04 + 05 + 06 + 07 + 08 + 09 + 10 + 11 + 12 + 13 + 14 + 15 + 16</t>
  </si>
  <si>
    <t>Раздел 2.1.1.2 строка 23 графа 03 = Раздел 2.1.1.2 строка 23 сумма граф 04 + 05 + 06 + 07 + 08 + 09 + 10 + 11 + 12 + 13 + 14 + 15 + 16</t>
  </si>
  <si>
    <t>Раздел 2.1.1.2 строка 10 графа 03 &gt;= Раздел 2.1.1.2 строка 14 графа 03</t>
  </si>
  <si>
    <t>Раздел 2.1.1.2 строка 10 графа 03 &gt;= Раздел 2.1.1.2 строка 16 графа 03</t>
  </si>
  <si>
    <t>Раздел 2.1.1.2 строка 10 графа 03 &gt;= Раздел 2.1.1.2 строка 17 графа 03</t>
  </si>
  <si>
    <t>Раздел 2.1.1.2 строка 17 графа 03 &gt;= Раздел 2.1.1.2 строка 18 графа 03</t>
  </si>
  <si>
    <t>Раздел 2.1.1.2 строка 17 графа 03 &gt;= Раздел 2.1.1.2 строка 19 графа 03</t>
  </si>
  <si>
    <t>Раздел 2.1.1.2 строка 22 графа 03 &gt;= Раздел 2.1.1.2 строка 23 графа 03</t>
  </si>
  <si>
    <t>Раздел 2.3.2 строка 07 графа 04 &gt;= Раздел 2.3.2 строка 07 графа 06</t>
  </si>
  <si>
    <t>Раздел 2.3.2 строка 08 графа 04 &gt;= Раздел 2.3.2 строка 08 графа 06</t>
  </si>
  <si>
    <t>Раздел 2.3.2 строка 09 графа 04 &gt;= Раздел 2.3.2 строка 09 графа 06</t>
  </si>
  <si>
    <t>Раздел 2.10.3 строка 02 графа 07 &gt;= Раздел 2.10.3 строка 15 графа 07</t>
  </si>
  <si>
    <t>Раздел 2.10.3 строка 02 графа 08 &gt;= Раздел 2.10.3 строка 15 графа 08</t>
  </si>
  <si>
    <t>Раздел 2.10.3 строка 02 графа 03 &gt;= Раздел 2.10.3 строка 16 графа 03</t>
  </si>
  <si>
    <t>Раздел 2.10.3 строка 02 графа 04 &gt;= Раздел 2.10.3 строка 16 графа 04</t>
  </si>
  <si>
    <t>Раздел 2.10.3 строка 02 графа 05 &gt;= Раздел 2.10.3 строка 16 графа 05</t>
  </si>
  <si>
    <t>Раздел 2.10.3 строка 02 графа 06 &gt;= Раздел 2.10.3 строка 16 графа 06</t>
  </si>
  <si>
    <t>Раздел 2.10.3 строка 02 графа 07 &gt;= Раздел 2.10.3 строка 16 графа 07</t>
  </si>
  <si>
    <t>Раздел 2.10.3 строка 02 графа 08 &gt;= Раздел 2.10.3 строка 16 графа 08</t>
  </si>
  <si>
    <t>Раздел 2.10.3 строка 13 графа 03 &gt;= Раздел 2.10.3 строка 14 графа 03</t>
  </si>
  <si>
    <t>Раздел 2.10.3 строка 13 графа 04 &gt;= Раздел 2.10.3 строка 14 графа 04</t>
  </si>
  <si>
    <t>Раздел 2.10.3 строка 13 графа 05 &gt;= Раздел 2.10.3 строка 14 графа 05</t>
  </si>
  <si>
    <t>Раздел 2.10.3 строка 13 графа 06 &gt;= Раздел 2.10.3 строка 14 графа 06</t>
  </si>
  <si>
    <t>Раздел 2.10.3 строка 13 графа 07 &gt;= Раздел 2.10.3 строка 14 графа 07</t>
  </si>
  <si>
    <t>Раздел 2.10.3 строка 13 графа 08 &gt;= Раздел 2.10.3 строка 14 графа 08</t>
  </si>
  <si>
    <t>Раздел 2.3.3 строка 07 графа 09 &gt;= Раздел 2.3.3 строка 07 графа 10</t>
  </si>
  <si>
    <t>Раздел 2.3.3 строка 08 графа 09 &gt;= Раздел 2.3.3 строка 08 графа 10</t>
  </si>
  <si>
    <t>Раздел 2.3.3 строка 09 графа 09 &gt;= Раздел 2.3.3 строка 09 графа 10</t>
  </si>
  <si>
    <t>Раздел 2.3.3 строка 01 графа 09 &gt;= Раздел 2.3.3 строка 01 графа 13</t>
  </si>
  <si>
    <t>Раздел 2.3.3 строка 02 графа 09 &gt;= Раздел 2.3.3 строка 02 графа 13</t>
  </si>
  <si>
    <t>Раздел 2.3.3 строка 03 графа 09 &gt;= Раздел 2.3.3 строка 03 графа 13</t>
  </si>
  <si>
    <t>Раздел 2.3.3 строка 04 графа 09 &gt;= Раздел 2.3.3 строка 04 графа 13</t>
  </si>
  <si>
    <t>Раздел 2.3.3 строка 05 графа 09 &gt;= Раздел 2.3.3 строка 05 графа 13</t>
  </si>
  <si>
    <t>Раздел 2.3.3 строка 06 графа 09 &gt;= Раздел 2.3.3 строка 06 графа 13</t>
  </si>
  <si>
    <t>Раздел 2.3.3 строка 07 графа 09 &gt;= Раздел 2.3.3 строка 07 графа 13</t>
  </si>
  <si>
    <t>Раздел 2.3.3 строка 08 графа 09 &gt;= Раздел 2.3.3 строка 08 графа 13</t>
  </si>
  <si>
    <t>Раздел 2.3.3 строка 09 графа 09 &gt;= Раздел 2.3.3 строка 09 графа 13</t>
  </si>
  <si>
    <t>Раздел 2.3.3 строка 01 графа 09 &gt;= Раздел 2.3.3 строка 01 графа 14</t>
  </si>
  <si>
    <t>Раздел 2.3.3 строка 02 графа 09 &gt;= Раздел 2.3.3 строка 02 графа 14</t>
  </si>
  <si>
    <t>Раздел 2.3.3 строка 03 графа 09 &gt;= Раздел 2.3.3 строка 03 графа 14</t>
  </si>
  <si>
    <t>Раздел 2.3.3 строка 04 графа 09 &gt;= Раздел 2.3.3 строка 04 графа 14</t>
  </si>
  <si>
    <t>Раздел 2.3.3 строка 05 графа 09 &gt;= Раздел 2.3.3 строка 05 графа 14</t>
  </si>
  <si>
    <t>Раздел 2.3.3 строка 06 графа 09 &gt;= Раздел 2.3.3 строка 06 графа 14</t>
  </si>
  <si>
    <t>Раздел 2.3.3 строка 07 графа 09 &gt;= Раздел 2.3.3 строка 07 графа 14</t>
  </si>
  <si>
    <t>Раздел 2.3.3 строка 08 графа 09 &gt;= Раздел 2.3.3 строка 08 графа 14</t>
  </si>
  <si>
    <t>Раздел 2.3.3 строка 09 графа 09 &gt;= Раздел 2.3.3 строка 09 графа 14</t>
  </si>
  <si>
    <t>Раздел 2.3.3 строка 01 графа 10 &gt;= Раздел 2.3.3 строка 01 графа 11</t>
  </si>
  <si>
    <t>Раздел 2.3.3 строка 02 графа 10 &gt;= Раздел 2.3.3 строка 02 графа 11</t>
  </si>
  <si>
    <t>Раздел 2.3.3 строка 03 графа 10 &gt;= Раздел 2.3.3 строка 03 графа 11</t>
  </si>
  <si>
    <t>Раздел 2.3.3 строка 04 графа 10 &gt;= Раздел 2.3.3 строка 04 графа 11</t>
  </si>
  <si>
    <t>Раздел 2.3.2 строка 08 графа 03 &lt;= Раздел 2.3.2 сумма строк 06 + 07 графа 03</t>
  </si>
  <si>
    <t>Раздел 2.3.2 строка 08 графа 04 &lt;= Раздел 2.3.2 сумма строк 06 + 07 графа 04</t>
  </si>
  <si>
    <t>Раздел 2.3.2 строка 08 графа 05 &lt;= Раздел 2.3.2 сумма строк 06 + 07 графа 05</t>
  </si>
  <si>
    <t>Раздел 2.3.2 строка 08 графа 06 &lt;= Раздел 2.3.2 сумма строк 06 + 07 графа 06</t>
  </si>
  <si>
    <t>Раздел 2.3.2 строка 08 графа 07 &lt;= Раздел 2.3.2 сумма строк 06 + 07 графа 07</t>
  </si>
  <si>
    <t>Раздел 2.3.2 строка 08 графа 08 &lt;= Раздел 2.3.2 сумма строк 06 + 07 графа 08</t>
  </si>
  <si>
    <t>Раздел 2.3.2 строка 08 графа 09 &lt;= Раздел 2.3.2 сумма строк 06 + 07 графа 09</t>
  </si>
  <si>
    <t>Раздел 2.3.2 строка 08 графа 10 &lt;= Раздел 2.3.2 сумма строк 06 + 07 графа 10</t>
  </si>
  <si>
    <t>Раздел 2.3.2 строка 08 графа 11 &lt;= Раздел 2.3.2 сумма строк 06 + 07 графа 11</t>
  </si>
  <si>
    <t>Раздел 2.3.2 строка 08 графа 12 &lt;= Раздел 2.3.2 сумма строк 06 + 07 графа 12</t>
  </si>
  <si>
    <t>Раздел 2.3.2 строка 08 графа 13 &lt;= Раздел 2.3.2 сумма строк 06 + 07 графа 13</t>
  </si>
  <si>
    <t>Раздел 2.3.2 строка 08 графа 14 &lt;= Раздел 2.3.2 сумма строк 06 + 07 графа 14</t>
  </si>
  <si>
    <t>Раздел 2.13.2 строка 48 графа 04 &gt;= Раздел 2.13.2 строка 48 графа 17</t>
  </si>
  <si>
    <t>Раздел 2.13.2 строка 49 графа 04 &gt;= Раздел 2.13.2 строка 49 графа 17</t>
  </si>
  <si>
    <t>Раздел 2.13.2 строка 50 графа 04 &gt;= Раздел 2.13.2 строка 50 графа 17</t>
  </si>
  <si>
    <t>Раздел 2.13.2 строка 51 графа 04 &gt;= Раздел 2.13.2 строка 51 графа 17</t>
  </si>
  <si>
    <t>Раздел 2.13.2 строка 52 графа 04 &gt;= Раздел 2.13.2 строка 52 графа 17</t>
  </si>
  <si>
    <t>Раздел 2.13.2 строка 53 графа 04 &gt;= Раздел 2.13.2 строка 53 графа 17</t>
  </si>
  <si>
    <t>Раздел 2.13.2 строка 54 графа 04 &gt;= Раздел 2.13.2 строка 54 графа 17</t>
  </si>
  <si>
    <t>Раздел 2.3.2 строка 09 графа 03 &lt;= Раздел 2.3.2 сумма строк 06 + 07 графа 03</t>
  </si>
  <si>
    <t>Раздел 2.3.2 строка 09 графа 04 &lt;= Раздел 2.3.2 сумма строк 06 + 07 графа 04</t>
  </si>
  <si>
    <t>Раздел 2.5.3.2 строка 01 графа 03 = Раздел 2.5.3.2 сумма строк 02 + 03 + 04 + 05 графа 03</t>
  </si>
  <si>
    <t>Раздел 2.5.3.2 строка 01 графа 04 = Раздел 2.5.3.2 сумма строк 02 + 03 + 04 + 05 графа 04</t>
  </si>
  <si>
    <t>Раздел 2.5.3.2 строка 01 графа 05 = Раздел 2.5.3.2 сумма строк 02 + 03 + 04 + 05 графа 05</t>
  </si>
  <si>
    <t>Раздел 2.5.3.2 строка 01 графа 06 = Раздел 2.5.3.2 сумма строк 02 + 03 + 04 + 05 графа 06</t>
  </si>
  <si>
    <t>2.5.3.1.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</si>
  <si>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2.5.2.3.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</si>
  <si>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2.5.2.2.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</si>
  <si>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Раздел 2.13.2 строка 09 графа 13 &gt;= Раздел 2.13.2 строка 09 графа 14</t>
  </si>
  <si>
    <t>Раздел 2.13.2 строка 10 графа 13 &gt;= Раздел 2.13.2 строка 10 графа 14</t>
  </si>
  <si>
    <t>Раздел 2.13.2 строка 11 графа 13 &gt;= Раздел 2.13.2 строка 11 графа 14</t>
  </si>
  <si>
    <t>Раздел 2.13.2 строка 12 графа 13 &gt;= Раздел 2.13.2 строка 12 графа 14</t>
  </si>
  <si>
    <t>Раздел 2.13.2 строка 13 графа 13 &gt;= Раздел 2.13.2 строка 13 графа 14</t>
  </si>
  <si>
    <t>Раздел 2.13.2 строка 14 графа 13 &gt;= Раздел 2.13.2 строка 14 графа 14</t>
  </si>
  <si>
    <t>Раздел 2.13.2 строка 15 графа 13 &gt;= Раздел 2.13.2 строка 15 графа 14</t>
  </si>
  <si>
    <t>Раздел 2.13.2 строка 16 графа 13 &gt;= Раздел 2.13.2 строка 16 графа 14</t>
  </si>
  <si>
    <t>Раздел 2.13.2 строка 17 графа 13 &gt;= Раздел 2.13.2 строка 17 графа 14</t>
  </si>
  <si>
    <t>Раздел 2.13.2 строка 18 графа 13 &gt;= Раздел 2.13.2 строка 18 графа 14</t>
  </si>
  <si>
    <t>Раздел 2.13.2 строка 19 графа 13 &gt;= Раздел 2.13.2 строка 19 графа 14</t>
  </si>
  <si>
    <t>Раздел 2.13.2 строка 20 графа 13 &gt;= Раздел 2.13.2 строка 20 графа 14</t>
  </si>
  <si>
    <t>Раздел 2.13.2 строка 21 графа 13 &gt;= Раздел 2.13.2 строка 21 графа 14</t>
  </si>
  <si>
    <t>Раздел 2.13.2 строка 22 графа 13 &gt;= Раздел 2.13.2 строка 22 графа 14</t>
  </si>
  <si>
    <t>Раздел 2.13.2 строка 23 графа 13 &gt;= Раздел 2.13.2 строка 23 графа 14</t>
  </si>
  <si>
    <t>Раздел 2.15.1 строка 77 графа 04 = Раздел 2.15.1 строка 77 сумма граф 05 + 06 + 07 + 08 + 09 + 10</t>
  </si>
  <si>
    <t>Раздел 2.15.1 строка 78 графа 04 = Раздел 2.15.1 строка 78 сумма граф 05 + 06 + 07 + 08 + 09 + 10</t>
  </si>
  <si>
    <t>Раздел 2.15.1 строка 79 графа 04 = Раздел 2.15.1 строка 79 сумма граф 05 + 06 + 07 + 08 + 09 + 10</t>
  </si>
  <si>
    <t>Раздел 2.15.1 строка 80 графа 04 = Раздел 2.15.1 строка 80 сумма граф 05 + 06 + 07 + 08 + 09 + 10</t>
  </si>
  <si>
    <t>Раздел 2.15.1 строка 81 графа 04 = Раздел 2.15.1 строка 81 сумма граф 05 + 06 + 07 + 08 + 09 + 10</t>
  </si>
  <si>
    <t>Раздел 2.15.1 строка 82 графа 04 = Раздел 2.15.1 строка 82 сумма граф 05 + 06 + 07 + 08 + 09 + 10</t>
  </si>
  <si>
    <t>Раздел 2.15.1 строка 83 графа 04 = Раздел 2.15.1 строка 83 сумма граф 05 + 06 + 07 + 08 + 09 + 10</t>
  </si>
  <si>
    <t>Раздел 2.14.2.2 строка 03 графа 06 &gt;= Раздел 2.14.2.2 строка 03 графа 08</t>
  </si>
  <si>
    <t>Раздел 2.14.2.2 строка 04 графа 06 &gt;= Раздел 2.14.2.2 строка 04 графа 08</t>
  </si>
  <si>
    <r>
      <rPr>
        <sz val="11"/>
        <rFont val="Times New Roman"/>
        <family val="1"/>
        <charset val="204"/>
      </rPr>
      <t>Слесарь аварийно-восстановительных работ</t>
    </r>
  </si>
  <si>
    <t>Оператор технологического оборудования в сооружениях защищенного грунта</t>
  </si>
  <si>
    <t>Дояр</t>
  </si>
  <si>
    <t>Животновод</t>
  </si>
  <si>
    <t>Животновод по уходу за рабочими животными</t>
  </si>
  <si>
    <t>Жокей</t>
  </si>
  <si>
    <t>Зверовод</t>
  </si>
  <si>
    <t>Классировщик шерсти и пуха</t>
  </si>
  <si>
    <t>Коневод</t>
  </si>
  <si>
    <t>Консервировщик пантов</t>
  </si>
  <si>
    <t>Кроликовод</t>
  </si>
  <si>
    <t>Кумысодел</t>
  </si>
  <si>
    <t>Лаборант по гренажу</t>
  </si>
  <si>
    <t>Наездник</t>
  </si>
  <si>
    <t>Оленевод</t>
  </si>
  <si>
    <t>Оператор животноводческих комплексов и механизированных ферм</t>
  </si>
  <si>
    <t>Оператор машинного доения</t>
  </si>
  <si>
    <t>Оператор овцеводческих комплексов и механизированных ферм</t>
  </si>
  <si>
    <t>Оператор по ветеринарной обработке животных</t>
  </si>
  <si>
    <t>Оператор по искусственному осеменению животных и птицы</t>
  </si>
  <si>
    <t>Оператор птицефабрик и механизированных ферм</t>
  </si>
  <si>
    <t>Оператор свиноводческих комплексов и механизированных ферм</t>
  </si>
  <si>
    <t>Оператор цехов по приготовлению кормов</t>
  </si>
  <si>
    <t>Препаратор ветеринарный</t>
  </si>
  <si>
    <t>Приготовитель кормов</t>
  </si>
  <si>
    <t>Проводник по сопровождению животных</t>
  </si>
  <si>
    <t>Птицевод</t>
  </si>
  <si>
    <t>Пчеловод</t>
  </si>
  <si>
    <t>Санитар ветеринарный</t>
  </si>
  <si>
    <t>Свиновод</t>
  </si>
  <si>
    <t>Тренер лошадей</t>
  </si>
  <si>
    <t>Чабан</t>
  </si>
  <si>
    <t>Раздел 2.3.2 строка 09 графа 05 &lt;= Раздел 2.3.2 сумма строк 06 + 07 графа 05</t>
  </si>
  <si>
    <t>Раздел 2.3.2 строка 09 графа 06 &lt;= Раздел 2.3.2 сумма строк 06 + 07 графа 06</t>
  </si>
  <si>
    <t>Раздел 2.3.2 строка 09 графа 07 &lt;= Раздел 2.3.2 сумма строк 06 + 07 графа 07</t>
  </si>
  <si>
    <t>Раздел 2.3.2 строка 09 графа 08 &lt;= Раздел 2.3.2 сумма строк 06 + 07 графа 08</t>
  </si>
  <si>
    <t>Раздел 2.3.2 строка 09 графа 09 &lt;= Раздел 2.3.2 сумма строк 06 + 07 графа 09</t>
  </si>
  <si>
    <t>Раздел 2.3.2 строка 09 графа 10 &lt;= Раздел 2.3.2 сумма строк 06 + 07 графа 10</t>
  </si>
  <si>
    <t>Раздел 2.3.2 строка 09 графа 11 &lt;= Раздел 2.3.2 сумма строк 06 + 07 графа 11</t>
  </si>
  <si>
    <t>Раздел 2.3.2 строка 09 графа 12 &lt;= Раздел 2.3.2 сумма строк 06 + 07 графа 12</t>
  </si>
  <si>
    <t>Раздел 2.3.2 строка 09 графа 13 &lt;= Раздел 2.3.2 сумма строк 06 + 07 графа 13</t>
  </si>
  <si>
    <t>Раздел 2.3.2 строка 09 графа 14 &lt;= Раздел 2.3.2 сумма строк 06 + 07 графа 14</t>
  </si>
  <si>
    <t>Раздел 2.3.3 строка 01 графа 03 &gt;= Раздел 2.3.3 строка 02 графа 03</t>
  </si>
  <si>
    <t>Раздел 2.1.1.2 строка 10 графа 03 &gt;= Раздел 2.1.1.2 строка 15 графа 03</t>
  </si>
  <si>
    <r>
      <rPr>
        <sz val="11"/>
        <rFont val="Times New Roman"/>
        <family val="1"/>
        <charset val="204"/>
      </rPr>
      <t>Машинист клеильно-загибочной машины</t>
    </r>
  </si>
  <si>
    <r>
      <rPr>
        <sz val="11"/>
        <rFont val="Times New Roman"/>
        <family val="1"/>
        <charset val="204"/>
      </rPr>
      <t>Машинист клеильно-сушильной машины (клейщик)</t>
    </r>
  </si>
  <si>
    <t>Машинист креповой машины</t>
  </si>
  <si>
    <t>Машинист машины длинноволокнистых бумаг</t>
  </si>
  <si>
    <t>Машинист машины для покрытия бумаги полиэтиленовой пленкой</t>
  </si>
  <si>
    <t>Машинист машины по изготовлению бумаги для табачных фильтров</t>
  </si>
  <si>
    <t>Машинист машины по изготовлению гильз</t>
  </si>
  <si>
    <t>Машинист машины по производству изделий из бумаги</t>
  </si>
  <si>
    <t>Машинист наслаивающей машины</t>
  </si>
  <si>
    <r>
      <rPr>
        <sz val="11"/>
        <rFont val="Times New Roman"/>
        <family val="1"/>
        <charset val="204"/>
      </rPr>
      <t>Машинист обойно-печатной машины</t>
    </r>
  </si>
  <si>
    <t>Машинист отжимной машины</t>
  </si>
  <si>
    <t>Машинист папочной машины</t>
  </si>
  <si>
    <t>Полировщик формных цилиндров глубокой печати</t>
  </si>
  <si>
    <t>Пробист высокой печати</t>
  </si>
  <si>
    <t>Пробист плоской печати</t>
  </si>
  <si>
    <t>Ретушер</t>
  </si>
  <si>
    <t>Стереотипер</t>
  </si>
  <si>
    <t>Травильщик клише</t>
  </si>
  <si>
    <t>Травильщик форм глубокой печати</t>
  </si>
  <si>
    <t>Трафаретчик</t>
  </si>
  <si>
    <t>Фотограф</t>
  </si>
  <si>
    <t>Фотоцинкограф</t>
  </si>
  <si>
    <t>Хромолитограф</t>
  </si>
  <si>
    <t>Шлифовщик литоофсетных форм</t>
  </si>
  <si>
    <t>Бронзировщик</t>
  </si>
  <si>
    <t>Накладчик на печатных машинах</t>
  </si>
  <si>
    <t>Печатник брайлевской печати</t>
  </si>
  <si>
    <t>Печатник высокой печати</t>
  </si>
  <si>
    <t>Ремонтировщик полимеризационного инвентаря</t>
  </si>
  <si>
    <t>Сборщик полимеризационного инвентаря</t>
  </si>
  <si>
    <t>Чистильщик полимеризационных стаканов</t>
  </si>
  <si>
    <t>Приготовитель белковых масс</t>
  </si>
  <si>
    <t>Рецептурщик</t>
  </si>
  <si>
    <t>Халвомес</t>
  </si>
  <si>
    <t>1, 4</t>
  </si>
  <si>
    <t>Раздел 1.3 строка 14 графа 03 &gt;= Раздел 1.3 строка 14 графа 06</t>
  </si>
  <si>
    <t>Раздел 1.3 строка 15 графа 03 &gt;= Раздел 1.3 строка 15 графа 06</t>
  </si>
  <si>
    <t>Раздел 1.3 строка 16 графа 03 &gt;= Раздел 1.3 строка 16 графа 06</t>
  </si>
  <si>
    <t>Раздел 1.3 строка 17 графа 03 &gt;= Раздел 1.3 строка 17 графа 06</t>
  </si>
  <si>
    <t>Раздел 1.3 строка 18 графа 03 &gt;= Раздел 1.3 строка 18 графа 06</t>
  </si>
  <si>
    <t>Раздел 1.3 строка 19 графа 03 &gt;= Раздел 1.3 строка 19 графа 06</t>
  </si>
  <si>
    <t>Раздел 1.3 строка 20 графа 03 &gt;= Раздел 1.3 строка 20 графа 06</t>
  </si>
  <si>
    <t>Раздел 1.3 строка 21 графа 03 &gt;= Раздел 1.3 строка 21 графа 06</t>
  </si>
  <si>
    <t>Раздел 1.3 строка 22 графа 03 &gt;= Раздел 1.3 строка 22 графа 06</t>
  </si>
  <si>
    <t>Раздел 1.3 строка 23 графа 03 &gt;= Раздел 1.3 строка 23 графа 06</t>
  </si>
  <si>
    <t>Раздел 1.3 строка 24 графа 03 &gt;= Раздел 1.3 строка 24 графа 06</t>
  </si>
  <si>
    <t>Раздел 1.3 строка 25 графа 03 &gt;= Раздел 1.3 строка 25 графа 06</t>
  </si>
  <si>
    <t>Раздел 1.3 строка 26 графа 03 &gt;= Раздел 1.3 строка 26 графа 06</t>
  </si>
  <si>
    <t>Раздел 1.3 строка 27 графа 03 &gt;= Раздел 1.3 строка 27 графа 06</t>
  </si>
  <si>
    <t>Раздел 1.3 строка 28 графа 03 &gt;= Раздел 1.3 строка 28 графа 06</t>
  </si>
  <si>
    <t>Заготовитель геологических образцов</t>
  </si>
  <si>
    <t>Комплектовщик костей</t>
  </si>
  <si>
    <t>Комплектовщик сухих зоопрепаратов</t>
  </si>
  <si>
    <t>Контролер наглядных пособий</t>
  </si>
  <si>
    <t>Лакировщик глобусов</t>
  </si>
  <si>
    <t>Мацератор</t>
  </si>
  <si>
    <t>Модельщик наглядных пособий</t>
  </si>
  <si>
    <t>Монтировщик влажных препаратов</t>
  </si>
  <si>
    <t>Монтировщик костных препаратов</t>
  </si>
  <si>
    <t>Монтировщик микросрезов</t>
  </si>
  <si>
    <t>Монтировщик муляжей и моделей</t>
  </si>
  <si>
    <t>Монтировщик остеологических коллекций</t>
  </si>
  <si>
    <t>Монтировщик скелетов мелких животных</t>
  </si>
  <si>
    <t>Монтировщик сухих биологических объектов</t>
  </si>
  <si>
    <t>Монтировщик технологических коллекций</t>
  </si>
  <si>
    <t>Муляжист</t>
  </si>
  <si>
    <t>Обрезчик анатомического материала</t>
  </si>
  <si>
    <t>Оклейщик глобусов</t>
  </si>
  <si>
    <t>Окрасчик микросрезов</t>
  </si>
  <si>
    <t>Отборщик анатомического материала</t>
  </si>
  <si>
    <t>Оформитель коллекций</t>
  </si>
  <si>
    <t>Препаратор биологических объектов</t>
  </si>
  <si>
    <t>Препаратор по анатомии</t>
  </si>
  <si>
    <t>Препаратор по микрозоологии</t>
  </si>
  <si>
    <t>Препаратор скелетов мелких животных</t>
  </si>
  <si>
    <t>Препаратор срезов по анатомии</t>
  </si>
  <si>
    <t>Приемщик биологических материалов</t>
  </si>
  <si>
    <t>Варщик битума</t>
  </si>
  <si>
    <t>Варщик гипса</t>
  </si>
  <si>
    <t>Волнировщик асбестоцементных листов</t>
  </si>
  <si>
    <t>Выгрузчик извести из печей</t>
  </si>
  <si>
    <t>Выгрузчик шахтных печей</t>
  </si>
  <si>
    <t>Выставщик</t>
  </si>
  <si>
    <t>Гасильщик извести</t>
  </si>
  <si>
    <t>Гидротермист</t>
  </si>
  <si>
    <t>Голлендорщик</t>
  </si>
  <si>
    <t>Грунтовщик асбестоцементных и асбестосилитовых изделий</t>
  </si>
  <si>
    <t>Дозировщик асбеста</t>
  </si>
  <si>
    <t>Дозировщик материалов</t>
  </si>
  <si>
    <r>
      <rPr>
        <sz val="11"/>
        <rFont val="Times New Roman"/>
        <family val="1"/>
        <charset val="204"/>
      </rPr>
      <t>Дозировщик-смесительщик на шнеках</t>
    </r>
  </si>
  <si>
    <t>Дозировщик сырья</t>
  </si>
  <si>
    <t>Аппаратчик ионообменной очистки глицерина</t>
  </si>
  <si>
    <t>Аппаратчик расщепления жиров</t>
  </si>
  <si>
    <t xml:space="preserve">   15 лет</t>
  </si>
  <si>
    <t xml:space="preserve">   16 лет</t>
  </si>
  <si>
    <t xml:space="preserve">   17 лет</t>
  </si>
  <si>
    <t xml:space="preserve">   18 лет</t>
  </si>
  <si>
    <t xml:space="preserve">   19 лет</t>
  </si>
  <si>
    <t xml:space="preserve">   20 лет</t>
  </si>
  <si>
    <t xml:space="preserve">   21 год</t>
  </si>
  <si>
    <t xml:space="preserve">   22 года</t>
  </si>
  <si>
    <t xml:space="preserve">   23 года</t>
  </si>
  <si>
    <t xml:space="preserve">   24 года</t>
  </si>
  <si>
    <t xml:space="preserve">   25 лет</t>
  </si>
  <si>
    <t xml:space="preserve">   26 лет</t>
  </si>
  <si>
    <t>Наладчик оборудования в производстве строительных материалов</t>
  </si>
  <si>
    <t>Наладчик оборудования в производстве теплоизоляционных материалов</t>
  </si>
  <si>
    <t>Намотчик рулонов</t>
  </si>
  <si>
    <t>Насыпщик цемента</t>
  </si>
  <si>
    <t>Обжигальщик в производстве теплоизоляционных материалов</t>
  </si>
  <si>
    <t>Обжигальщик извести</t>
  </si>
  <si>
    <t>Обжигальщик стеновых и вяжущих материалов</t>
  </si>
  <si>
    <t>Обшивщик цилиндров</t>
  </si>
  <si>
    <t>Оператор автоматизированной линии теплоизоляции труб</t>
  </si>
  <si>
    <r>
      <rPr>
        <sz val="11"/>
        <rFont val="Times New Roman"/>
        <family val="1"/>
        <charset val="204"/>
      </rPr>
      <t>Оператор волнировочно-стопирующего агрегата</t>
    </r>
  </si>
  <si>
    <t>Оператор гранулятора</t>
  </si>
  <si>
    <t>Оператор конвейерной линии оборудования</t>
  </si>
  <si>
    <t>Раздел 2.13.1 строка 20 графа 04 = Раздел 2.13.1 строка 20 сумма граф 05 + 06 + 07 + 08 + 09 + 10</t>
  </si>
  <si>
    <t>Раздел 2.13.1 строка 21 графа 04 = Раздел 2.13.1 строка 21 сумма граф 05 + 06 + 07 + 08 + 09 + 10</t>
  </si>
  <si>
    <t>Раздел 2.13.1 строка 22 графа 04 = Раздел 2.13.1 строка 22 сумма граф 05 + 06 + 07 + 08 + 09 + 10</t>
  </si>
  <si>
    <t>Раздел 2.13.1 строка 23 графа 04 = Раздел 2.13.1 строка 23 сумма граф 05 + 06 + 07 + 08 + 09 + 10</t>
  </si>
  <si>
    <t>Раздел 2.13.1 строка 24 графа 04 = Раздел 2.13.1 строка 24 сумма граф 05 + 06 + 07 + 08 + 09 + 10</t>
  </si>
  <si>
    <t>Раздел 2.13.1 строка 25 графа 04 = Раздел 2.13.1 строка 25 сумма граф 05 + 06 + 07 + 08 + 09 + 10</t>
  </si>
  <si>
    <t>Раздел 2.13.3 строка 02 графа 04 = Раздел 2.13.3 строка 02 сумма граф 05 + 06 + 07 + 08 + 09 + 10</t>
  </si>
  <si>
    <t>Раздел 2.13.3 строка 03 графа 04 = Раздел 2.13.3 строка 03 сумма граф 05 + 06 + 07 + 08 + 09 + 10</t>
  </si>
  <si>
    <t>Раздел 2.13.3 строка 04 графа 04 = Раздел 2.13.3 строка 04 сумма граф 05 + 06 + 07 + 08 + 09 + 10</t>
  </si>
  <si>
    <t>Раздел 2.13.1 строка 35 графа 04 &gt;= Раздел 2.13.1 строка 35 графа 12</t>
  </si>
  <si>
    <t>Раздел 2.13.1 строка 36 графа 04 &gt;= Раздел 2.13.1 строка 36 графа 12</t>
  </si>
  <si>
    <t>Раздел 2.13.3 строка 05 графа 04 = Раздел 2.13.3 строка 05 сумма граф 05 + 06 + 07 + 08 + 09 + 10</t>
  </si>
  <si>
    <t>Раздел 2.13.3 строка 06 графа 04 = Раздел 2.13.3 строка 06 сумма граф 05 + 06 + 07 + 08 + 09 + 10</t>
  </si>
  <si>
    <t>Раздел 2.13.3 строка 07 графа 04 = Раздел 2.13.3 строка 07 сумма граф 05 + 06 + 07 + 08 + 09 + 10</t>
  </si>
  <si>
    <t>Раздел 2.13.3 строка 08 графа 04 = Раздел 2.13.3 строка 08 сумма граф 05 + 06 + 07 + 08 + 09 + 10</t>
  </si>
  <si>
    <t>Раздел 2.13.1 строка 07 графа 04 &gt;= Раздел 2.13.1 строка 07 графа 12</t>
  </si>
  <si>
    <t>Раздел 2.13.1 строка 08 графа 04 &gt;= Раздел 2.13.1 строка 08 графа 12</t>
  </si>
  <si>
    <t>Раздел 2.13.1 строка 34 графа 04 = Раздел 2.13.1 строка 34 сумма граф 05 + 06 + 07 + 08 + 09 + 10</t>
  </si>
  <si>
    <t>Раздел 2.13.1 строка 35 графа 04 = Раздел 2.13.1 строка 35 сумма граф 05 + 06 + 07 + 08 + 09 + 10</t>
  </si>
  <si>
    <t>Раздел 2.13.1 строка 36 графа 04 = Раздел 2.13.1 строка 36 сумма граф 05 + 06 + 07 + 08 + 09 + 10</t>
  </si>
  <si>
    <t>Раздел 2.13.1 строка 37 графа 04 = Раздел 2.13.1 строка 37 сумма граф 05 + 06 + 07 + 08 + 09 + 10</t>
  </si>
  <si>
    <t>Раздел 2.13.1 строка 16 графа 04 &gt;= Раздел 2.13.1 строка 16 графа 12</t>
  </si>
  <si>
    <t>Раздел 2.13.1 строка 43 графа 04 = Раздел 2.13.1 строка 43 сумма граф 05 + 06 + 07 + 08 + 09 + 10</t>
  </si>
  <si>
    <t>Раздел 2.13.1 строка 44 графа 04 = Раздел 2.13.1 строка 44 сумма граф 05 + 06 + 07 + 08 + 09 + 10</t>
  </si>
  <si>
    <t>Раздел 2.13.1 строка 45 графа 04 = Раздел 2.13.1 строка 45 сумма граф 05 + 06 + 07 + 08 + 09 + 10</t>
  </si>
  <si>
    <t>Раздел 2.13.1 строка 46 графа 04 = Раздел 2.13.1 строка 46 сумма граф 05 + 06 + 07 + 08 + 09 + 10</t>
  </si>
  <si>
    <t>Раздел 2.13.1 строка 47 графа 04 = Раздел 2.13.1 строка 47 сумма граф 05 + 06 + 07 + 08 + 09 + 10</t>
  </si>
  <si>
    <t>Раздел 2.13.2 строка 27 графа 13 &gt;= Раздел 2.13.2 строка 27 графа 14</t>
  </si>
  <si>
    <t>Раздел 2.13.2 строка 28 графа 13 &gt;= Раздел 2.13.2 строка 28 графа 14</t>
  </si>
  <si>
    <t>Раздел 2.13.2 строка 29 графа 13 &gt;= Раздел 2.13.2 строка 29 графа 14</t>
  </si>
  <si>
    <t>Раздел 2.13.2 строка 30 графа 13 &gt;= Раздел 2.13.2 строка 30 графа 14</t>
  </si>
  <si>
    <t>Раздел 2.13.2 строка 31 графа 13 &gt;= Раздел 2.13.2 строка 31 графа 14</t>
  </si>
  <si>
    <t>Раздел 2.13.2 строка 32 графа 13 &gt;= Раздел 2.13.2 строка 32 графа 14</t>
  </si>
  <si>
    <t>Раздел 2.13.2 строка 33 графа 13 &gt;= Раздел 2.13.2 строка 33 графа 14</t>
  </si>
  <si>
    <t>Раздел 2.13.2 строка 34 графа 13 &gt;= Раздел 2.13.2 строка 34 графа 14</t>
  </si>
  <si>
    <t>Раздел 2.13.2 строка 35 графа 13 &gt;= Раздел 2.13.2 строка 35 графа 14</t>
  </si>
  <si>
    <t>Раздел 2.13.2 строка 36 графа 13 &gt;= Раздел 2.13.2 строка 36 графа 14</t>
  </si>
  <si>
    <t>Раздел 2.13.2 строка 37 графа 13 &gt;= Раздел 2.13.2 строка 37 графа 14</t>
  </si>
  <si>
    <t>Раздел 2.13.2 строка 38 графа 13 &gt;= Раздел 2.13.2 строка 38 графа 14</t>
  </si>
  <si>
    <t>Раздел 2.13.2 строка 39 графа 13 &gt;= Раздел 2.13.2 строка 39 графа 14</t>
  </si>
  <si>
    <t>Раздел 2.13.1 строка 52 графа 04 &gt;= Раздел 2.13.1 строка 52 графа 12</t>
  </si>
  <si>
    <t>Раздел 2.13.1 строка 53 графа 04 &gt;= Раздел 2.13.1 строка 53 графа 12</t>
  </si>
  <si>
    <t>Раздел 2.13.1 строка 54 графа 04 &gt;= Раздел 2.13.1 строка 54 графа 12</t>
  </si>
  <si>
    <t>Раздел 2.13.1 строка 55 графа 04 &gt;= Раздел 2.13.1 строка 55 графа 12</t>
  </si>
  <si>
    <t>Раздел 2.13.1 строка 56 графа 04 &gt;= Раздел 2.13.1 строка 56 графа 12</t>
  </si>
  <si>
    <t>Раздел 2.13.1 строка 57 графа 04 &gt;= Раздел 2.13.1 строка 57 графа 12</t>
  </si>
  <si>
    <t>Раздел 2.13.2 строка 49 графа 13 &gt;= Раздел 2.13.2 строка 49 графа 14</t>
  </si>
  <si>
    <t>Раздел 2.13.2 строка 50 графа 13 &gt;= Раздел 2.13.2 строка 50 графа 14</t>
  </si>
  <si>
    <t>Раздел 2.13.2 строка 51 графа 13 &gt;= Раздел 2.13.2 строка 51 графа 14</t>
  </si>
  <si>
    <t>Раздел 2.13.2 строка 52 графа 13 &gt;= Раздел 2.13.2 строка 52 графа 14</t>
  </si>
  <si>
    <t>Раздел 2.13.2 строка 53 графа 13 &gt;= Раздел 2.13.2 строка 53 графа 14</t>
  </si>
  <si>
    <t>Раздел 2.13.2 строка 54 графа 13 &gt;= Раздел 2.13.2 строка 54 графа 14</t>
  </si>
  <si>
    <t>Раздел 2.13.2 строка 55 графа 13 &gt;= Раздел 2.13.2 строка 55 графа 14</t>
  </si>
  <si>
    <t>Раздел 2.13.2 строка 56 графа 13 &gt;= Раздел 2.13.2 строка 56 графа 14</t>
  </si>
  <si>
    <t>Раздел 2.13.2 строка 57 графа 13 &gt;= Раздел 2.13.2 строка 57 графа 14</t>
  </si>
  <si>
    <t>Раздел 2.13.2 строка 58 графа 13 &gt;= Раздел 2.13.2 строка 58 графа 14</t>
  </si>
  <si>
    <t>Раздел 2.13.2 строка 59 графа 13 &gt;= Раздел 2.13.2 строка 59 графа 14</t>
  </si>
  <si>
    <t>Раздел 2.13.2 строка 60 графа 13 &gt;= Раздел 2.13.2 строка 60 графа 14</t>
  </si>
  <si>
    <t>Раздел 2.13.2 строка 01 графа 13 &gt;= Раздел 2.13.2 строка 01 графа 15</t>
  </si>
  <si>
    <t>Раздел 2.13.2 строка 02 графа 13 &gt;= Раздел 2.13.2 строка 02 графа 15</t>
  </si>
  <si>
    <t>Раздел 2.13.2 строка 03 графа 13 &gt;= Раздел 2.13.2 строка 03 графа 15</t>
  </si>
  <si>
    <t>Раздел 2.13.2 строка 04 графа 13 &gt;= Раздел 2.13.2 строка 04 графа 15</t>
  </si>
  <si>
    <t>Раздел 2.13.2 строка 05 графа 13 &gt;= Раздел 2.13.2 строка 05 графа 15</t>
  </si>
  <si>
    <t>Раздел 2.13.2 строка 06 графа 13 &gt;= Раздел 2.13.2 строка 06 графа 15</t>
  </si>
  <si>
    <t>Раздел 2.13.1 строка 01 графа 04 &gt;= Раздел 2.13.1 строка 01 графа 11</t>
  </si>
  <si>
    <t>Раздел 2.13.1 строка 02 графа 04 &gt;= Раздел 2.13.1 строка 02 графа 11</t>
  </si>
  <si>
    <t>Раздел 2.13.1 строка 03 графа 04 &gt;= Раздел 2.13.1 строка 03 графа 11</t>
  </si>
  <si>
    <t>Раздел 2.13.1 строка 04 графа 04 &gt;= Раздел 2.13.1 строка 04 графа 11</t>
  </si>
  <si>
    <t>Раздел 2.13.1 строка 05 графа 04 &gt;= Раздел 2.13.1 строка 05 графа 11</t>
  </si>
  <si>
    <t>Раздел 2.13.1 строка 06 графа 04 &gt;= Раздел 2.13.1 строка 06 графа 11</t>
  </si>
  <si>
    <t>Раздел 2.13.1 строка 07 графа 04 &gt;= Раздел 2.13.1 строка 07 графа 11</t>
  </si>
  <si>
    <t>Раздел 2.13.1 строка 08 графа 04 &gt;= Раздел 2.13.1 строка 08 графа 11</t>
  </si>
  <si>
    <t>Раздел 2.13.1 строка 09 графа 04 &gt;= Раздел 2.13.1 строка 09 графа 11</t>
  </si>
  <si>
    <t>Раздел 2.13.1 строка 10 графа 04 &gt;= Раздел 2.13.1 строка 10 графа 11</t>
  </si>
  <si>
    <t>Раздел 2.13.1 строка 11 графа 04 &gt;= Раздел 2.13.1 строка 11 графа 11</t>
  </si>
  <si>
    <t>Раздел 2.13.1 строка 12 графа 04 &gt;= Раздел 2.13.1 строка 12 графа 11</t>
  </si>
  <si>
    <t>Раздел 2.13.1 строка 13 графа 04 &gt;= Раздел 2.13.1 строка 13 графа 11</t>
  </si>
  <si>
    <t>Раздел 2.13.1 строка 14 графа 04 &gt;= Раздел 2.13.1 строка 14 графа 11</t>
  </si>
  <si>
    <t>Раздел 2.13.1 строка 15 графа 04 &gt;= Раздел 2.13.1 строка 15 графа 11</t>
  </si>
  <si>
    <t>Раздел 2.13.1 строка 16 графа 04 &gt;= Раздел 2.13.1 строка 16 графа 11</t>
  </si>
  <si>
    <t>Раздел 2.13.1 строка 17 графа 04 &gt;= Раздел 2.13.1 строка 17 графа 11</t>
  </si>
  <si>
    <t>Раздел 2.13.1 строка 18 графа 04 &gt;= Раздел 2.13.1 строка 18 графа 11</t>
  </si>
  <si>
    <t>Раздел 2.13.1 строка 19 графа 04 &gt;= Раздел 2.13.1 строка 19 графа 11</t>
  </si>
  <si>
    <t>Раздел 2.13.1 строка 20 графа 04 &gt;= Раздел 2.13.1 строка 20 графа 11</t>
  </si>
  <si>
    <t>Раздел 2.13.1 строка 21 графа 04 &gt;= Раздел 2.13.1 строка 21 графа 11</t>
  </si>
  <si>
    <t>Раздел 2.13.1 строка 22 графа 04 &gt;= Раздел 2.13.1 строка 22 графа 11</t>
  </si>
  <si>
    <t>Раздел 2.13.1 строка 23 графа 04 &gt;= Раздел 2.13.1 строка 23 графа 11</t>
  </si>
  <si>
    <t>Раздел 2.13.1 строка 24 графа 04 &gt;= Раздел 2.13.1 строка 24 графа 11</t>
  </si>
  <si>
    <t>Раздел 2.13.1 строка 25 графа 04 &gt;= Раздел 2.13.1 строка 25 графа 11</t>
  </si>
  <si>
    <t>Раздел 2.13.1 строка 26 графа 04 &gt;= Раздел 2.13.1 строка 26 графа 11</t>
  </si>
  <si>
    <t>Раздел 2.13.1 строка 27 графа 04 &gt;= Раздел 2.13.1 строка 27 графа 11</t>
  </si>
  <si>
    <r>
      <rPr>
        <sz val="11"/>
        <rFont val="Times New Roman"/>
        <family val="1"/>
        <charset val="204"/>
      </rPr>
      <t>Монтажник экспозиции и художественно-оформительских работ</t>
    </r>
  </si>
  <si>
    <t>Установщик художественных произведений</t>
  </si>
  <si>
    <t>Реставратор архивных и библиотечных материалов</t>
  </si>
  <si>
    <r>
      <rPr>
        <sz val="11"/>
        <rFont val="Times New Roman"/>
        <family val="1"/>
        <charset val="204"/>
      </rPr>
      <t>Реставратор декоративно-художественных покрасок</t>
    </r>
  </si>
  <si>
    <t>Реставратор декоративных штукатурок и лепных изделий</t>
  </si>
  <si>
    <t>Реставратор кровельных покрытий</t>
  </si>
  <si>
    <t>Реставратор металлических конструкций</t>
  </si>
  <si>
    <t>Реставратор памятников деревянного зодчества</t>
  </si>
  <si>
    <t>Реставратор памятников каменного зодчества</t>
  </si>
  <si>
    <t>Реставратор произведений из дерева</t>
  </si>
  <si>
    <t>Реставратор тканей, гобеленов и ковров</t>
  </si>
  <si>
    <t>Реставратор художественных изделий и декоративных предметов</t>
  </si>
  <si>
    <t>Бутафор</t>
  </si>
  <si>
    <r>
      <rPr>
        <sz val="11"/>
        <rFont val="Times New Roman"/>
        <family val="1"/>
        <charset val="204"/>
      </rPr>
      <t>Гример-пастижер</t>
    </r>
  </si>
  <si>
    <t>Костюмер</t>
  </si>
  <si>
    <t>Красильщик в пастижерском производстве</t>
  </si>
  <si>
    <t>Маляр по отделке декораций</t>
  </si>
  <si>
    <t>Механик по обслуживанию звуковой техники</t>
  </si>
  <si>
    <t>Оператор магнитной записи</t>
  </si>
  <si>
    <t>Осветитель</t>
  </si>
  <si>
    <t>Пастижер</t>
  </si>
  <si>
    <t>Раздел 2.3.3 строка 01 графа 03 &gt;= Раздел 2.3.3 строка 03 графа 03</t>
  </si>
  <si>
    <t>Раздел 2.5.3.3 строка 06 графа 08 = Раздел 2.5.3.3 сумма строк 07 + 08 + 09 + 10 графа 08</t>
  </si>
  <si>
    <t>Раздел 2.5.3.3 строка 06 графа 09 = Раздел 2.5.3.3 сумма строк 07 + 08 + 09 + 10 графа 09</t>
  </si>
  <si>
    <t>Раздел 2.5.3.3 строка 06 графа 10 = Раздел 2.5.3.3 сумма строк 07 + 08 + 09 + 10 графа 10</t>
  </si>
  <si>
    <t>Раздел 2.5.3.3 строка 06 графа 11 = Раздел 2.5.3.3 сумма строк 07 + 08 + 09 + 10 графа 11</t>
  </si>
  <si>
    <t>Раздел 2.5.3.3 строка 06 графа 12 = Раздел 2.5.3.3 сумма строк 07 + 08 + 09 + 10 графа 12</t>
  </si>
  <si>
    <t>Раздел 2.5.3.3 строка 06 графа 13 = Раздел 2.5.3.3 сумма строк 07 + 08 + 09 + 10 графа 13</t>
  </si>
  <si>
    <t>Раздел 2.5.3.3 строка 06 графа 14 = Раздел 2.5.3.3 сумма строк 07 + 08 + 09 + 10 графа 14</t>
  </si>
  <si>
    <t>Раздел 2.5.3.3 строка 06 графа 15 = Раздел 2.5.3.3 сумма строк 07 + 08 + 09 + 10 графа 15</t>
  </si>
  <si>
    <t>Раздел 2.5.3.3 строка 06 графа 16 = Раздел 2.5.3.3 сумма строк 07 + 08 + 09 + 10 графа 16</t>
  </si>
  <si>
    <t>Раздел 2.5.3.3 строка 06 графа 17 = Раздел 2.5.3.3 сумма строк 07 + 08 + 09 + 10 графа 17</t>
  </si>
  <si>
    <t>Раздел 2.5.3.3 строка 06 графа 03 = Раздел 2.5.3.3 сумма строк 11 + 12 графа 03</t>
  </si>
  <si>
    <t>Раздел 2.5.3.3 строка 06 графа 04 = Раздел 2.5.3.3 сумма строк 11 + 12 графа 04</t>
  </si>
  <si>
    <t>Раздел 2.5.3.3 строка 06 графа 05 = Раздел 2.5.3.3 сумма строк 11 + 12 графа 05</t>
  </si>
  <si>
    <t>Раздел 2.5.3.3 строка 06 графа 06 = Раздел 2.5.3.3 сумма строк 11 + 12 графа 06</t>
  </si>
  <si>
    <t>Раздел 2.5.3.3 строка 06 графа 07 = Раздел 2.5.3.3 сумма строк 11 + 12 графа 07</t>
  </si>
  <si>
    <t>Раздел 2.5.3.3 строка 06 графа 08 = Раздел 2.5.3.3 сумма строк 11 + 12 графа 08</t>
  </si>
  <si>
    <t>Раздел 2.5.3.3 строка 06 графа 09 = Раздел 2.5.3.3 сумма строк 11 + 12 графа 09</t>
  </si>
  <si>
    <t>Раздел 2.13.1 строка 11 графа 04 = Раздел 2.13.1 строка 11 сумма граф 05 + 06 + 07 + 08 + 09 + 10</t>
  </si>
  <si>
    <t>Классы для обучающихся с ограниченными возможностями здоровья</t>
  </si>
  <si>
    <t>Из них (из гр. 3)</t>
  </si>
  <si>
    <t>Из них (из гр. 9)</t>
  </si>
  <si>
    <t>лица с огра-
ниченными возможностя-
ми здоровья</t>
  </si>
  <si>
    <t>Дробильщик извести</t>
  </si>
  <si>
    <t>Дробильщик слюды</t>
  </si>
  <si>
    <t>Дробильщик теплоизоляционного сырья</t>
  </si>
  <si>
    <t>Заготовщик микалексовой массы</t>
  </si>
  <si>
    <r>
      <rPr>
        <sz val="11"/>
        <rFont val="Times New Roman"/>
        <family val="1"/>
        <charset val="204"/>
      </rPr>
      <t>Загрузчик-выгрузчик сушил и печей</t>
    </r>
  </si>
  <si>
    <r>
      <rPr>
        <sz val="11"/>
        <rFont val="Times New Roman"/>
        <family val="1"/>
        <charset val="204"/>
      </rPr>
      <t>Загрузчик-выгрузчик сырья, топлива и стеновых изделий</t>
    </r>
  </si>
  <si>
    <t>Загрузчик мелющих тел</t>
  </si>
  <si>
    <t>Заливщик камнелитейных изделий</t>
  </si>
  <si>
    <t>Зачистчик электроизоляционных изделий</t>
  </si>
  <si>
    <t>Изготовитель блоков и панелей из кирпича</t>
  </si>
  <si>
    <r>
      <rPr>
        <sz val="11"/>
        <rFont val="Times New Roman"/>
        <family val="1"/>
        <charset val="204"/>
      </rPr>
      <t>Калибровщик-раскройщик</t>
    </r>
  </si>
  <si>
    <t>Калибровщик слюды</t>
  </si>
  <si>
    <t>Камневар</t>
  </si>
  <si>
    <t>Карбонизаторщик</t>
  </si>
  <si>
    <t>Классификаторщик слюды</t>
  </si>
  <si>
    <t>Кольщик слюды</t>
  </si>
  <si>
    <r>
      <t xml:space="preserve">2.14. Распределение обучающихся по полу и возрасту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 а состоят только в списках организации – отдельно и по аттестации экстернов)</t>
    </r>
  </si>
  <si>
    <t>Численность обучающихся по программам</t>
  </si>
  <si>
    <t>начального общего образования - всего (1–4 классы</t>
  </si>
  <si>
    <t>основного общего образования - всего (5–9 классы)</t>
  </si>
  <si>
    <t>среднего общего образования - всего (10–11(12) классы</t>
  </si>
  <si>
    <t>девочки</t>
  </si>
  <si>
    <t>обучающиеся 1-х классов без оставленных на повторное обучение</t>
  </si>
  <si>
    <t>обучающиеся 5-х классов без оставленных на повторное обучение</t>
  </si>
  <si>
    <t>обучающиеся 10-х классов без оставленных на повторное обучение</t>
  </si>
  <si>
    <t>аттестат об основном общем образовании</t>
  </si>
  <si>
    <t>аттестат о среднем общем образовании</t>
  </si>
  <si>
    <t>В том числе в возрасте (число полных лет на 1 января следующего календарного года):
   5 лет</t>
  </si>
  <si>
    <t xml:space="preserve">   6 лет</t>
  </si>
  <si>
    <t xml:space="preserve">   7 лет</t>
  </si>
  <si>
    <t xml:space="preserve">   8 лет</t>
  </si>
  <si>
    <t xml:space="preserve">   9 лет</t>
  </si>
  <si>
    <t xml:space="preserve">   10 лет</t>
  </si>
  <si>
    <t xml:space="preserve">   11 лет</t>
  </si>
  <si>
    <t xml:space="preserve">   12 лет</t>
  </si>
  <si>
    <t xml:space="preserve">   13 лет</t>
  </si>
  <si>
    <t xml:space="preserve">   14 лет</t>
  </si>
  <si>
    <t>Сборщик стеклоизделий</t>
  </si>
  <si>
    <t>Сборщик термосов</t>
  </si>
  <si>
    <t>Сборщик тиглей</t>
  </si>
  <si>
    <t>Сварщик стеклянных изделий</t>
  </si>
  <si>
    <t>Сверловщик стеклоизделий</t>
  </si>
  <si>
    <t>Серебрильщик</t>
  </si>
  <si>
    <t>Сливщик стекломассы</t>
  </si>
  <si>
    <t>Составщик шихты</t>
  </si>
  <si>
    <t>Стекловар</t>
  </si>
  <si>
    <t>Стеклодув</t>
  </si>
  <si>
    <t>Сушильщик стеклоизделий</t>
  </si>
  <si>
    <t>Сушильщик сырья и материалов</t>
  </si>
  <si>
    <t>Съемщик стекла и стеклоизделий</t>
  </si>
  <si>
    <t>Травильщик стекла плавиковой кислотой</t>
  </si>
  <si>
    <t>Тянульщик по выработке стеклянных труб и дрота</t>
  </si>
  <si>
    <t>2, 4 - 7</t>
  </si>
  <si>
    <t>Усреднильщик сырья</t>
  </si>
  <si>
    <t>Фацетчик</t>
  </si>
  <si>
    <t>Фидерщик</t>
  </si>
  <si>
    <t>Флотаторщик</t>
  </si>
  <si>
    <t>Формовщик деталей из стекла</t>
  </si>
  <si>
    <t>Формодержатель</t>
  </si>
  <si>
    <t>Фотопечатник на стекле</t>
  </si>
  <si>
    <t>Шлифовщик стекла</t>
  </si>
  <si>
    <t>Заготовщик черни</t>
  </si>
  <si>
    <t>Изготовитель филигранных основ</t>
  </si>
  <si>
    <t>Наклейщик вставок для ювелирных и художественных изделий</t>
  </si>
  <si>
    <t>Опиловщик черни</t>
  </si>
  <si>
    <t>Подборщик камней</t>
  </si>
  <si>
    <t>Фотопечатник по эмали</t>
  </si>
  <si>
    <t>Художник росписи по эмали</t>
  </si>
  <si>
    <t>Чернильщик ювелирных и художественных изделий</t>
  </si>
  <si>
    <t>Эмальер</t>
  </si>
  <si>
    <r>
      <rPr>
        <sz val="11"/>
        <rFont val="Times New Roman"/>
        <family val="1"/>
        <charset val="204"/>
      </rPr>
      <t>Ювелир-браслетчик</t>
    </r>
  </si>
  <si>
    <r>
      <rPr>
        <sz val="11"/>
        <rFont val="Times New Roman"/>
        <family val="1"/>
        <charset val="204"/>
      </rPr>
      <t>Ювелир-гравер</t>
    </r>
  </si>
  <si>
    <r>
      <rPr>
        <sz val="11"/>
        <rFont val="Times New Roman"/>
        <family val="1"/>
        <charset val="204"/>
      </rPr>
      <t>Ювелир-закрепщик</t>
    </r>
  </si>
  <si>
    <r>
      <rPr>
        <sz val="11"/>
        <rFont val="Times New Roman"/>
        <family val="1"/>
        <charset val="204"/>
      </rPr>
      <t>Ювелир-монтировщик</t>
    </r>
  </si>
  <si>
    <r>
      <rPr>
        <sz val="11"/>
        <rFont val="Times New Roman"/>
        <family val="1"/>
        <charset val="204"/>
      </rPr>
      <t>Ювелир-филигранщик</t>
    </r>
  </si>
  <si>
    <r>
      <rPr>
        <sz val="11"/>
        <rFont val="Times New Roman"/>
        <family val="1"/>
        <charset val="204"/>
      </rPr>
      <t>Ювелир-цепочник</t>
    </r>
  </si>
  <si>
    <t>Клейщик изделий из металла</t>
  </si>
  <si>
    <t>Формовщик художественного литья</t>
  </si>
  <si>
    <t>Художник декоративной росписи по металлу</t>
  </si>
  <si>
    <t>Выжигальщик по дереву</t>
  </si>
  <si>
    <t>Выпарщик капокорня</t>
  </si>
  <si>
    <t>Грунтовщик художественных изделий из дерева</t>
  </si>
  <si>
    <t>P_INN</t>
  </si>
  <si>
    <t>P_KPP</t>
  </si>
  <si>
    <t>P_OGRN</t>
  </si>
  <si>
    <t>Слесарь по обслуживанию тепловых пунктов</t>
  </si>
  <si>
    <t>Слесарь по обслуживанию тепловых сетей</t>
  </si>
  <si>
    <t>Старший машинист котельного оборудования</t>
  </si>
  <si>
    <t>Раздел 2.5.2.2 строка 02 графа 37 = Раздел 2.5.2.2 сумма строк 03 + 04 + 05 графа 37</t>
  </si>
  <si>
    <t>Раздел 2.5.2.2 строка 02 графа 38 = Раздел 2.5.2.2 сумма строк 03 + 04 + 05 графа 38</t>
  </si>
  <si>
    <t>Раздел 2.5.2.2 строка 02 графа 39 = Раздел 2.5.2.2 сумма строк 03 + 04 + 05 графа 39</t>
  </si>
  <si>
    <t>Раздел 2.5.2.2 строка 02 графа 40 = Раздел 2.5.2.2 сумма строк 03 + 04 + 05 графа 40</t>
  </si>
  <si>
    <t>Раздел 2.5.2.2 строка 02 графа 41 = Раздел 2.5.2.2 сумма строк 03 + 04 + 05 графа 41</t>
  </si>
  <si>
    <t>Раздел 2.5.2.2 строка 02 графа 42 = Раздел 2.5.2.2 сумма строк 03 + 04 + 05 графа 42</t>
  </si>
  <si>
    <t>Раздел 2.13.1 строка 48 графа 04 = Раздел 2.13.1 строка 48 сумма граф 05 + 06 + 07 + 08 + 09 + 10</t>
  </si>
  <si>
    <t>Раздел 2.13.1 строка 49 графа 04 = Раздел 2.13.1 строка 49 сумма граф 05 + 06 + 07 + 08 + 09 + 10</t>
  </si>
  <si>
    <t>Раздел 2.13.1 строка 50 графа 04 = Раздел 2.13.1 строка 50 сумма граф 05 + 06 + 07 + 08 + 09 + 10</t>
  </si>
  <si>
    <t>Раздел 2.13.1 строка 51 графа 04 = Раздел 2.13.1 строка 51 сумма граф 05 + 06 + 07 + 08 + 09 + 10</t>
  </si>
  <si>
    <t>Раздел 2.13.1 строка 52 графа 04 = Раздел 2.13.1 строка 52 сумма граф 05 + 06 + 07 + 08 + 09 + 10</t>
  </si>
  <si>
    <t>Раздел 2.13.1 строка 53 графа 04 = Раздел 2.13.1 строка 53 сумма граф 05 + 06 + 07 + 08 + 09 + 10</t>
  </si>
  <si>
    <t>Раздел 2.13.1 строка 54 графа 04 = Раздел 2.13.1 строка 54 сумма граф 05 + 06 + 07 + 08 + 09 + 10</t>
  </si>
  <si>
    <t>Раздел 2.13.1 строка 55 графа 04 = Раздел 2.13.1 строка 55 сумма граф 05 + 06 + 07 + 08 + 09 + 10</t>
  </si>
  <si>
    <t>Раздел 2.13.1 строка 56 графа 04 = Раздел 2.13.1 строка 56 сумма граф 05 + 06 + 07 + 08 + 09 + 10</t>
  </si>
  <si>
    <t>Раздел 2.13.1 строка 57 графа 04 = Раздел 2.13.1 строка 57 сумма граф 05 + 06 + 07 + 08 + 09 + 10</t>
  </si>
  <si>
    <t>Раздел 2.13.1 строка 58 графа 04 = Раздел 2.13.1 строка 58 сумма граф 05 + 06 + 07 + 08 + 09 + 10</t>
  </si>
  <si>
    <t>Раздел 2.13.1 строка 59 графа 04 = Раздел 2.13.1 строка 59 сумма граф 05 + 06 + 07 + 08 + 09 + 10</t>
  </si>
  <si>
    <t>Раздел 2.13.1 строка 60 графа 04 = Раздел 2.13.1 строка 60 сумма граф 05 + 06 + 07 + 08 + 09 + 10</t>
  </si>
  <si>
    <t>Раздел 2.13.1 строка 01 графа 04 = Раздел 2.13.1 сумма строк с 02 по 60 графа 04</t>
  </si>
  <si>
    <t>Раздел 2.13.1 строка 01 графа 05 = Раздел 2.13.1 сумма строк с 02 по 60 графа 05</t>
  </si>
  <si>
    <t>Раздел 2.13.1 строка 01 графа 06 = Раздел 2.13.1 сумма строк с 02 по 60 графа 06</t>
  </si>
  <si>
    <t>Раздел 2.13.1 строка 01 графа 07 = Раздел 2.13.1 сумма строк с 02 по 60 графа 07</t>
  </si>
  <si>
    <t>Раздел 2.13.1 строка 01 графа 08 = Раздел 2.13.1 сумма строк с 02 по 60 графа 08</t>
  </si>
  <si>
    <t>Раздел 2.13.1 строка 01 графа 09 = Раздел 2.13.1 сумма строк с 02 по 60 графа 09</t>
  </si>
  <si>
    <t>Раздел 2.13.1 строка 01 графа 10 = Раздел 2.13.1 сумма строк с 02 по 60 графа 10</t>
  </si>
  <si>
    <t>Раздел 2.13.1 строка 01 графа 11 = Раздел 2.13.1 сумма строк с 02 по 60 графа 11</t>
  </si>
  <si>
    <t>Раздел 2.13.1 строка 01 графа 12 = Раздел 2.13.1 сумма строк с 02 по 60 графа 12</t>
  </si>
  <si>
    <t>Раздел 2.13.1 строка 01 графа 13 = Раздел 2.13.1 сумма строк с 02 по 60 графа 13</t>
  </si>
  <si>
    <t>Раздел 2.13.1 строка 01 графа 14 = Раздел 2.13.1 сумма строк с 02 по 60 графа 14</t>
  </si>
  <si>
    <t>Раздел 2.13.1 строка 01 графа 15 = Раздел 2.13.1 сумма строк с 02 по 60 графа 15</t>
  </si>
  <si>
    <t>Раздел 2.13.1 строка 01 графа 16 = Раздел 2.13.1 сумма строк с 02 по 60 графа 16</t>
  </si>
  <si>
    <t>Раздел 2.13.1 строка 01 графа 17 = Раздел 2.13.1 сумма строк с 02 по 60 графа 17</t>
  </si>
  <si>
    <t>Раздел 2.5.2.3 строка 02 графа 17 = Раздел 2.5.2.3 сумма строк 03 + 04 + 05 графа 17</t>
  </si>
  <si>
    <t>Раздел 2.5.2.3 строка 02 графа 18 = Раздел 2.5.2.3 сумма строк 03 + 04 + 05 графа 18</t>
  </si>
  <si>
    <t>Раздел 2.1.1.3 строка 08 графа 03 = Раздел 2.1.1.3 строка 08 сумма граф 04 + 05 + 06 + 07 + 08 + 09 + 10 + 11 + 12 + 13 + 14 + 15 + 16</t>
  </si>
  <si>
    <t>Раздел 2.1.1.3 строка 09 графа 03 = Раздел 2.1.1.3 строка 09 сумма граф 04 + 05 + 06 + 07 + 08 + 09 + 10 + 11 + 12 + 13 + 14 + 15 + 16</t>
  </si>
  <si>
    <t>Раздел 2.1.1.3 строка 10 графа 03 = Раздел 2.1.1.3 строка 10 сумма граф 04 + 05 + 06 + 07 + 08 + 09 + 10 + 11 + 12 + 13 + 14 + 15 + 16</t>
  </si>
  <si>
    <t>Раздел 2.5.3.1 строка 06 графа 07 = Раздел 2.5.3.1 сумма строк 07 + 08 + 09 + 10 графа 07</t>
  </si>
  <si>
    <t>Раздел 2.5.3.1 строка 06 графа 08 = Раздел 2.5.3.1 сумма строк 07 + 08 + 09 + 10 графа 08</t>
  </si>
  <si>
    <t>Раздел 2.5.3.1 строка 06 графа 09 = Раздел 2.5.3.1 сумма строк 07 + 08 + 09 + 10 графа 09</t>
  </si>
  <si>
    <t>Раздел 2.5.3.1 строка 06 графа 10 = Раздел 2.5.3.1 сумма строк 07 + 08 + 09 + 10 графа 10</t>
  </si>
  <si>
    <t>Раздел 2.5.3.1 строка 06 графа 11 = Раздел 2.5.3.1 сумма строк 07 + 08 + 09 + 10 графа 11</t>
  </si>
  <si>
    <t>Раздел 2.5.3.1 строка 06 графа 12 = Раздел 2.5.3.1 сумма строк 07 + 08 + 09 + 10 графа 12</t>
  </si>
  <si>
    <t>Раздел 2.5.3.1 строка 06 графа 13 = Раздел 2.5.3.1 сумма строк 07 + 08 + 09 + 10 графа 13</t>
  </si>
  <si>
    <t>Раздел 2.5.3.1 строка 06 графа 14 = Раздел 2.5.3.1 сумма строк 07 + 08 + 09 + 10 графа 14</t>
  </si>
  <si>
    <t>Раздел 2.5.3.1 строка 06 графа 15 = Раздел 2.5.3.1 сумма строк 07 + 08 + 09 + 10 графа 15</t>
  </si>
  <si>
    <t>Раздел 2.5.3.1 строка 06 графа 16 = Раздел 2.5.3.1 сумма строк 07 + 08 + 09 + 10 графа 16</t>
  </si>
  <si>
    <t>Раздел 2.5.3.1 строка 06 графа 17 = Раздел 2.5.3.1 сумма строк 07 + 08 + 09 + 10 графа 17</t>
  </si>
  <si>
    <t>Раздел 2.5.3.1 строка 06 графа 03 = Раздел 2.5.3.1 сумма строк 11 + 12 графа 03</t>
  </si>
  <si>
    <t>Раздел 2.5.3.1 строка 06 графа 04 = Раздел 2.5.3.1 сумма строк 11 + 12 графа 04</t>
  </si>
  <si>
    <t>Раздел 2.5.3.1 строка 06 графа 05 = Раздел 2.5.3.1 сумма строк 11 + 12 графа 05</t>
  </si>
  <si>
    <t>Раздел 2.5.3.1 строка 06 графа 06 = Раздел 2.5.3.1 сумма строк 11 + 12 графа 06</t>
  </si>
  <si>
    <t>Раздел 2.5.3.1 строка 06 графа 07 = Раздел 2.5.3.1 сумма строк 11 + 12 графа 07</t>
  </si>
  <si>
    <t>Раздел 2.5.3.1 строка 06 графа 08 = Раздел 2.5.3.1 сумма строк 11 + 12 графа 08</t>
  </si>
  <si>
    <t>Раздел 2.5.3.1 строка 06 графа 09 = Раздел 2.5.3.1 сумма строк 11 + 12 графа 09</t>
  </si>
  <si>
    <t>Раздел 2.5.3.1 строка 06 графа 10 = Раздел 2.5.3.1 сумма строк 11 + 12 графа 10</t>
  </si>
  <si>
    <t>Раздел 2.5.3.1 строка 06 графа 11 = Раздел 2.5.3.1 сумма строк 11 + 12 графа 11</t>
  </si>
  <si>
    <t>Раздел 2.5.3.1 строка 06 графа 12 = Раздел 2.5.3.1 сумма строк 11 + 12 графа 12</t>
  </si>
  <si>
    <t>Раздел 2.5.3.1 строка 06 графа 13 = Раздел 2.5.3.1 сумма строк 11 + 12 графа 13</t>
  </si>
  <si>
    <t>Раздел 2.5.3.1 строка 06 графа 14 = Раздел 2.5.3.1 сумма строк 11 + 12 графа 14</t>
  </si>
  <si>
    <t>Раздел 2.5.3.1 строка 06 графа 15 = Раздел 2.5.3.1 сумма строк 11 + 12 графа 15</t>
  </si>
  <si>
    <t>Раздел 2.5.3.1 строка 06 графа 16 = Раздел 2.5.3.1 сумма строк 11 + 12 графа 16</t>
  </si>
  <si>
    <t>Раздел 2.3.1 строка 03 графа 09 &gt;= Раздел 2.3.1 строка 03 графа 13</t>
  </si>
  <si>
    <t>Раздел 2.3.1 строка 04 графа 09 &gt;= Раздел 2.3.1 строка 04 графа 13</t>
  </si>
  <si>
    <t>Раздел 2.3.1 строка 05 графа 09 &gt;= Раздел 2.3.1 строка 05 графа 13</t>
  </si>
  <si>
    <t>Раздел 2.3.1 строка 06 графа 09 &gt;= Раздел 2.3.1 строка 06 графа 13</t>
  </si>
  <si>
    <t>Раздел 2.3.1 строка 07 графа 09 &gt;= Раздел 2.3.1 строка 07 графа 13</t>
  </si>
  <si>
    <t>Раздел 2.3.1 строка 08 графа 09 &gt;= Раздел 2.3.1 строка 08 графа 13</t>
  </si>
  <si>
    <t>Раздел 2.3.1 строка 09 графа 09 &gt;= Раздел 2.3.1 строка 09 графа 13</t>
  </si>
  <si>
    <t>Раздел 2.3.1 строка 01 графа 09 &gt;= Раздел 2.3.1 строка 01 графа 14</t>
  </si>
  <si>
    <t>Раздел 2.3.1 строка 02 графа 09 &gt;= Раздел 2.3.1 строка 02 графа 14</t>
  </si>
  <si>
    <t>Раздел 2.3.1 строка 03 графа 09 &gt;= Раздел 2.3.1 строка 03 графа 14</t>
  </si>
  <si>
    <t>Раздел 2.3.1 строка 04 графа 09 &gt;= Раздел 2.3.1 строка 04 графа 14</t>
  </si>
  <si>
    <t>Раздел 2.3.1 строка 05 графа 09 &gt;= Раздел 2.3.1 строка 05 графа 14</t>
  </si>
  <si>
    <t>Раздел 2.3.1 строка 06 графа 09 &gt;= Раздел 2.3.1 строка 06 графа 14</t>
  </si>
  <si>
    <t>Раздел 2.3.1 строка 07 графа 09 &gt;= Раздел 2.3.1 строка 07 графа 14</t>
  </si>
  <si>
    <t>Раздел 2.3.1 строка 08 графа 09 &gt;= Раздел 2.3.1 строка 08 графа 14</t>
  </si>
  <si>
    <t>Раздел 2.3.1 строка 09 графа 09 &gt;= Раздел 2.3.1 строка 09 графа 14</t>
  </si>
  <si>
    <t>Раздел 2.3.1 строка 01 графа 10 &gt;= Раздел 2.3.1 строка 01 графа 11</t>
  </si>
  <si>
    <t>Раздел 2.3.1 строка 02 графа 10 &gt;= Раздел 2.3.1 строка 02 графа 11</t>
  </si>
  <si>
    <t>Раздел 2.3.1 строка 03 графа 10 &gt;= Раздел 2.3.1 строка 03 графа 11</t>
  </si>
  <si>
    <t>Раздел 2.3.1 строка 04 графа 10 &gt;= Раздел 2.3.1 строка 04 графа 11</t>
  </si>
  <si>
    <t>Раздел 2.3.1 строка 05 графа 10 &gt;= Раздел 2.3.1 строка 05 графа 11</t>
  </si>
  <si>
    <t>Раздел 2.3.1 строка 06 графа 10 &gt;= Раздел 2.3.1 строка 06 графа 11</t>
  </si>
  <si>
    <t>Раздел 2.3.1 строка 07 графа 10 &gt;= Раздел 2.3.1 строка 07 графа 11</t>
  </si>
  <si>
    <t>Раздел 2.3.1 строка 08 графа 10 &gt;= Раздел 2.3.1 строка 08 графа 11</t>
  </si>
  <si>
    <t>Раздел 2.3.1 строка 09 графа 10 &gt;= Раздел 2.3.1 строка 09 графа 11</t>
  </si>
  <si>
    <t>Раздел 2.3.1 строка 01 графа 10 &gt;= Раздел 2.3.1 строка 01 графа 12</t>
  </si>
  <si>
    <t>Раздел 2.3.1 строка 02 графа 10 &gt;= Раздел 2.3.1 строка 02 графа 12</t>
  </si>
  <si>
    <t>Раздел 2.3.1 строка 03 графа 10 &gt;= Раздел 2.3.1 строка 03 графа 12</t>
  </si>
  <si>
    <t>Раздел 2.3.1 строка 04 графа 10 &gt;= Раздел 2.3.1 строка 04 графа 12</t>
  </si>
  <si>
    <t>Раздел 2.3.1 строка 05 графа 10 &gt;= Раздел 2.3.1 строка 05 графа 12</t>
  </si>
  <si>
    <t>Раздел 2.3.1 строка 06 графа 10 &gt;= Раздел 2.3.1 строка 06 графа 12</t>
  </si>
  <si>
    <t>Раздел 2.3.1 строка 07 графа 10 &gt;= Раздел 2.3.1 строка 07 графа 12</t>
  </si>
  <si>
    <t>Раздел 2.3.1 строка 08 графа 10 &gt;= Раздел 2.3.1 строка 08 графа 12</t>
  </si>
  <si>
    <t>Раздел 2.3.1 строка 09 графа 10 &gt;= Раздел 2.3.1 строка 09 графа 12</t>
  </si>
  <si>
    <t>Раздел 2.3.1 строка 08 графа 03 &lt;= Раздел 2.3.1 сумма строк 06 + 07 графа 03</t>
  </si>
  <si>
    <t>Раздел 2.3.1 строка 08 графа 04 &lt;= Раздел 2.3.1 сумма строк 06 + 07 графа 04</t>
  </si>
  <si>
    <t>Раздел 2.3.1 строка 08 графа 05 &lt;= Раздел 2.3.1 сумма строк 06 + 07 графа 05</t>
  </si>
  <si>
    <t>Раздел 2.3.1 строка 08 графа 06 &lt;= Раздел 2.3.1 сумма строк 06 + 07 графа 06</t>
  </si>
  <si>
    <t>Раздел 2.3.1 строка 08 графа 07 &lt;= Раздел 2.3.1 сумма строк 06 + 07 графа 07</t>
  </si>
  <si>
    <t>Машинист разволакнивающей машины</t>
  </si>
  <si>
    <r>
      <rPr>
        <sz val="11"/>
        <rFont val="Times New Roman"/>
        <family val="1"/>
        <charset val="204"/>
      </rPr>
      <t>Машинист фильтр-пресса</t>
    </r>
  </si>
  <si>
    <t>Полировщик шрота</t>
  </si>
  <si>
    <t>Прессовщик коллагенового жгута</t>
  </si>
  <si>
    <t>Раздел 2.5.1.4 строка 03 графа 03 = Раздел 2.5.1.4 строка 03 сумма граф с 04 по 16</t>
  </si>
  <si>
    <t>Раздел 2.5.1.4 строка 04 графа 03 = Раздел 2.5.1.4 строка 04 сумма граф с 04 по 16</t>
  </si>
  <si>
    <t>Раздел 2.5.1.3 строка 05 графа 13 = Раздел 2.5.1.3 сумма строк 06 + 07 + 08 графа 13</t>
  </si>
  <si>
    <t>Раздел 2.5.1.3 строка 05 графа 14 = Раздел 2.5.1.3 сумма строк 06 + 07 + 08 графа 14</t>
  </si>
  <si>
    <t>Раздел 2.5.1.3 строка 05 графа 15 = Раздел 2.5.1.3 сумма строк 06 + 07 + 08 графа 15</t>
  </si>
  <si>
    <t>Раздел 2.5.1.3 строка 05 графа 16 = Раздел 2.5.1.3 сумма строк 06 + 07 + 08 графа 16</t>
  </si>
  <si>
    <t>Раздел 2.5.1.3 строка 01 графа 03 = Раздел 2.5.1.3 строка 01 сумма граф с 04 по 16</t>
  </si>
  <si>
    <t>Раздел 2.5.1.3 строка 02 графа 03 = Раздел 2.5.1.3 строка 02 сумма граф с 04 по 16</t>
  </si>
  <si>
    <t>Раздел 2.5.1.3 строка 03 графа 03 = Раздел 2.5.1.3 строка 03 сумма граф с 04 по 16</t>
  </si>
  <si>
    <t>Раздел 2.13.3 строка 51 графа 04 &gt;= Раздел 2.13.3 строка 51 графа 17</t>
  </si>
  <si>
    <t>Раздел 2.13.3 строка 52 графа 04 &gt;= Раздел 2.13.3 строка 52 графа 17</t>
  </si>
  <si>
    <t>Раздел 2.13.3 строка 53 графа 04 &gt;= Раздел 2.13.3 строка 53 графа 17</t>
  </si>
  <si>
    <t>Раздел 2.13.3 строка 54 графа 04 &gt;= Раздел 2.13.3 строка 54 графа 17</t>
  </si>
  <si>
    <t>Раздел 2.13.3 строка 55 графа 04 &gt;= Раздел 2.13.3 строка 55 графа 17</t>
  </si>
  <si>
    <t>Раздел 2.5.1.3 строка 07 графа 03 = Раздел 2.5.1.3 строка 07 сумма граф с 04 по 16</t>
  </si>
  <si>
    <t>Раздел 2.5.1.3 строка 08 графа 03 = Раздел 2.5.1.3 строка 08 сумма граф с 04 по 16</t>
  </si>
  <si>
    <t>Раздел 2.5.1.4 строка 01 графа 03 = Раздел 2.5.1.4 сумма строк 02 + 03 + 04 графа 03</t>
  </si>
  <si>
    <t>Раздел 2.5.1.4 строка 01 графа 04 = Раздел 2.5.1.4 сумма строк 02 + 03 + 04 графа 04</t>
  </si>
  <si>
    <t>Раздел 2.5.1.4 строка 01 графа 05 = Раздел 2.5.1.4 сумма строк 02 + 03 + 04 графа 05</t>
  </si>
  <si>
    <t>Раздел 2.5.1.4 строка 01 графа 06 = Раздел 2.5.1.4 сумма строк 02 + 03 + 04 графа 06</t>
  </si>
  <si>
    <t>Раздел 2.5.1.4 строка 01 графа 07 = Раздел 2.5.1.4 сумма строк 02 + 03 + 04 графа 07</t>
  </si>
  <si>
    <t>Раздел 2.5.1.4 строка 01 графа 08 = Раздел 2.5.1.4 сумма строк 02 + 03 + 04 графа 08</t>
  </si>
  <si>
    <t>Раздел 2.5.1.4 строка 01 графа 09 = Раздел 2.5.1.4 сумма строк 02 + 03 + 04 графа 09</t>
  </si>
  <si>
    <t>Раздел 2.5.1.4 строка 01 графа 10 = Раздел 2.5.1.4 сумма строк 02 + 03 + 04 графа 10</t>
  </si>
  <si>
    <t>Раздел 2.13.2 строка 08 графа 04 &gt;= Раздел 2.13.2 строка 08 графа 16</t>
  </si>
  <si>
    <t>Раздел 2.13.2 строка 09 графа 04 &gt;= Раздел 2.13.2 строка 09 графа 16</t>
  </si>
  <si>
    <t>Раздел 2.13.2 строка 10 графа 04 &gt;= Раздел 2.13.2 строка 10 графа 16</t>
  </si>
  <si>
    <t>Раздел 2.13.2 строка 11 графа 04 &gt;= Раздел 2.13.2 строка 11 графа 16</t>
  </si>
  <si>
    <t>Раздел 2.13.2 строка 12 графа 04 &gt;= Раздел 2.13.2 строка 12 графа 16</t>
  </si>
  <si>
    <t>Раздел 2.13.3 строка 01 графа 13 &gt;= Раздел 2.13.3 строка 01 графа 14</t>
  </si>
  <si>
    <t>Раздел 2.13.3 строка 02 графа 13 &gt;= Раздел 2.13.3 строка 02 графа 14</t>
  </si>
  <si>
    <t>Раздел 2.13.3 строка 03 графа 13 &gt;= Раздел 2.13.3 строка 03 графа 14</t>
  </si>
  <si>
    <t>Раздел 2.13.3 строка 04 графа 13 &gt;= Раздел 2.13.3 строка 04 графа 14</t>
  </si>
  <si>
    <t>Раздел 2.13.3 строка 05 графа 13 &gt;= Раздел 2.13.3 строка 05 графа 14</t>
  </si>
  <si>
    <t>Раздел 2.13.3 строка 06 графа 13 &gt;= Раздел 2.13.3 строка 06 графа 14</t>
  </si>
  <si>
    <t>Раздел 2.13.3 строка 07 графа 13 &gt;= Раздел 2.13.3 строка 07 графа 14</t>
  </si>
  <si>
    <t>Раздел 2.13.3 строка 08 графа 13 &gt;= Раздел 2.13.3 строка 08 графа 14</t>
  </si>
  <si>
    <t>Раздел 2.13.3 строка 09 графа 13 &gt;= Раздел 2.13.3 строка 09 графа 14</t>
  </si>
  <si>
    <t>Раздел 2.13.3 строка 10 графа 13 &gt;= Раздел 2.13.3 строка 10 графа 14</t>
  </si>
  <si>
    <t>Раздел 2.14.2.2 строка 15 графа 06 &gt;= Раздел 2.14.2.2 строка 15 графа 07</t>
  </si>
  <si>
    <t>Раздел 2.14.2.2 строка 16 графа 06 &gt;= Раздел 2.14.2.2 строка 16 графа 07</t>
  </si>
  <si>
    <t>Раздел 2.14.2.2 строка 17 графа 06 &gt;= Раздел 2.14.2.2 строка 17 графа 07</t>
  </si>
  <si>
    <t>Раздел 2.14.2.2 строка 18 графа 06 &gt;= Раздел 2.14.2.2 строка 18 графа 07</t>
  </si>
  <si>
    <t>Раздел 2.14.2.2 строка 19 графа 06 &gt;= Раздел 2.14.2.2 строка 19 графа 07</t>
  </si>
  <si>
    <t>Раздел 2.14.2.2 строка 20 графа 06 &gt;= Раздел 2.14.2.2 строка 20 графа 07</t>
  </si>
  <si>
    <t>Раздел 2.14.2.2 строка 21 графа 06 &gt;= Раздел 2.14.2.2 строка 21 графа 07</t>
  </si>
  <si>
    <t>Раздел 2.14.2.2 строка 22 графа 06 &gt;= Раздел 2.14.2.2 строка 22 графа 07</t>
  </si>
  <si>
    <t>Раздел 2.14.2.2 строка 23 графа 06 &gt;= Раздел 2.14.2.2 строка 23 графа 07</t>
  </si>
  <si>
    <t>Раздел 2.14.2.2 строка 24 графа 06 &gt;= Раздел 2.14.2.2 строка 24 графа 07</t>
  </si>
  <si>
    <t>Раздел 2.14.2.2 строка 25 графа 06 &gt;= Раздел 2.14.2.2 строка 25 графа 07</t>
  </si>
  <si>
    <t>Раздел 2.14.2.2 строка 26 графа 06 &gt;= Раздел 2.14.2.2 строка 26 графа 07</t>
  </si>
  <si>
    <t>Раздел 2.14.2.2 строка 27 графа 06 &gt;= Раздел 2.14.2.2 строка 27 графа 07</t>
  </si>
  <si>
    <t>Раздел 2.14.2.2 строка 28 графа 06 &gt;= Раздел 2.14.2.2 строка 28 графа 07</t>
  </si>
  <si>
    <t>Раздел 2.14.2.2 строка 29 графа 06 &gt;= Раздел 2.14.2.2 строка 29 графа 07</t>
  </si>
  <si>
    <t>Раздел 2.14.2.2 строка 01 графа 06 &gt;= Раздел 2.14.2.2 строка 01 графа 08</t>
  </si>
  <si>
    <t>Раздел 2.13.3 строка 35 графа 04 &gt;= Раздел 2.13.3 строка 35 графа 17</t>
  </si>
  <si>
    <t>Раздел 2.13.2 строка 34 графа 04 &gt;= Раздел 2.13.2 строка 34 графа 16</t>
  </si>
  <si>
    <t>Раздел 2.13.2 строка 35 графа 04 &gt;= Раздел 2.13.2 строка 35 графа 16</t>
  </si>
  <si>
    <t>Раздел 2.13.2 строка 36 графа 04 &gt;= Раздел 2.13.2 строка 36 графа 16</t>
  </si>
  <si>
    <t>Раздел 2.13.2 строка 37 графа 04 &gt;= Раздел 2.13.2 строка 37 графа 16</t>
  </si>
  <si>
    <t>Раздел 2.13.2 строка 38 графа 04 &gt;= Раздел 2.13.2 строка 38 графа 16</t>
  </si>
  <si>
    <t>Раздел 2.13.2 строка 39 графа 04 &gt;= Раздел 2.13.2 строка 39 графа 16</t>
  </si>
  <si>
    <t>Раздел 2.13.2 строка 40 графа 04 &gt;= Раздел 2.13.2 строка 40 графа 16</t>
  </si>
  <si>
    <t>Раздел 2.13.2 строка 41 графа 04 &gt;= Раздел 2.13.2 строка 41 графа 16</t>
  </si>
  <si>
    <t>Раздел 2.13.2 строка 42 графа 04 &gt;= Раздел 2.13.2 строка 42 графа 16</t>
  </si>
  <si>
    <t>Раздел 2.13.2 строка 43 графа 04 &gt;= Раздел 2.13.2 строка 43 графа 16</t>
  </si>
  <si>
    <t>Раздел 2.13.2 строка 44 графа 04 &gt;= Раздел 2.13.2 строка 44 графа 16</t>
  </si>
  <si>
    <t>Раздел 2.13.2 строка 45 графа 04 &gt;= Раздел 2.13.2 строка 45 графа 16</t>
  </si>
  <si>
    <t>Раздел 2.13.2 строка 46 графа 04 &gt;= Раздел 2.13.2 строка 46 графа 16</t>
  </si>
  <si>
    <t>Раздел 2.13.2 строка 47 графа 04 &gt;= Раздел 2.13.2 строка 47 графа 16</t>
  </si>
  <si>
    <t>Раздел 2.13.2 строка 48 графа 04 &gt;= Раздел 2.13.2 строка 48 графа 16</t>
  </si>
  <si>
    <t>Раздел 2.13.2 строка 49 графа 04 &gt;= Раздел 2.13.2 строка 49 графа 16</t>
  </si>
  <si>
    <t>Раздел 2.13.2 строка 50 графа 04 &gt;= Раздел 2.13.2 строка 50 графа 16</t>
  </si>
  <si>
    <t>Раздел 2.13.2 строка 51 графа 04 &gt;= Раздел 2.13.2 строка 51 графа 16</t>
  </si>
  <si>
    <t>Раздел 2.13.2 строка 52 графа 04 &gt;= Раздел 2.13.2 строка 52 графа 16</t>
  </si>
  <si>
    <t>Раздел 2.1.1.3 строка 02 графа 03 = Раздел 2.1.1.3 строка 02 сумма граф 04 + 05 + 06 + 07 + 08 + 09 + 10 + 11 + 12 + 13 + 14 + 15 + 16</t>
  </si>
  <si>
    <t>Раздел 2.1.1.3 строка 03 графа 03 = Раздел 2.1.1.3 строка 03 сумма граф 04 + 05 + 06 + 07 + 08 + 09 + 10 + 11 + 12 + 13 + 14 + 15 + 16</t>
  </si>
  <si>
    <t>Раздел 2.1.1.3 строка 04 графа 03 = Раздел 2.1.1.3 строка 04 сумма граф 04 + 05 + 06 + 07 + 08 + 09 + 10 + 11 + 12 + 13 + 14 + 15 + 16</t>
  </si>
  <si>
    <t>Раздел 2.1.1.3 строка 05 графа 03 = Раздел 2.1.1.3 строка 05 сумма граф 04 + 05 + 06 + 07 + 08 + 09 + 10 + 11 + 12 + 13 + 14 + 15 + 16</t>
  </si>
  <si>
    <t>Аппаратчик вытопки</t>
  </si>
  <si>
    <t>Аппаратчик мягчения кожевенных полуфабрикатов и меховых шкурок</t>
  </si>
  <si>
    <t>Аппаратчик обезжиривания</t>
  </si>
  <si>
    <t>Аппаратчик приготовления мездрового клея</t>
  </si>
  <si>
    <t>Вставщик деталей изделий и фурнитуры</t>
  </si>
  <si>
    <t>Выравнивальщик толщины деталей и полуфабрикатов</t>
  </si>
  <si>
    <t xml:space="preserve">                  истории, экономики, права, обществознания </t>
  </si>
  <si>
    <t xml:space="preserve">                  физики</t>
  </si>
  <si>
    <t xml:space="preserve">                  математики</t>
  </si>
  <si>
    <t xml:space="preserve">                  химии</t>
  </si>
  <si>
    <t xml:space="preserve">                  географии</t>
  </si>
  <si>
    <t xml:space="preserve">                  биологии</t>
  </si>
  <si>
    <t xml:space="preserve">                  иностранных языков</t>
  </si>
  <si>
    <t xml:space="preserve">                     из них:
                        английского языка</t>
  </si>
  <si>
    <t xml:space="preserve">                        немецкого языка</t>
  </si>
  <si>
    <t xml:space="preserve">                        французского языка</t>
  </si>
  <si>
    <t xml:space="preserve">                  физической культуры</t>
  </si>
  <si>
    <t xml:space="preserve">                  музыки и пения</t>
  </si>
  <si>
    <t xml:space="preserve">                  изобразительного искусства, черчения</t>
  </si>
  <si>
    <t xml:space="preserve">                  основ безопасности жизнедеятельности</t>
  </si>
  <si>
    <t>Численность работников – всего (сумма строк 02, 06, 40, 41)</t>
  </si>
  <si>
    <t>Из общей численности учителей-дефектологов (стр.29 гр.3) - учителя, имеющие специальное дефектологическое образование</t>
  </si>
  <si>
    <t xml:space="preserve">         из них:
            директор</t>
  </si>
  <si>
    <t xml:space="preserve">      педагогические работники - всего (сумма строк 07, 28,29, 33-39)</t>
  </si>
  <si>
    <t xml:space="preserve">         в том числе:
            учителя–всего (сумма строк 08-18, 22-27)</t>
  </si>
  <si>
    <t>Сортировщик шкур</t>
  </si>
  <si>
    <t>3, 6</t>
  </si>
  <si>
    <t>Составитель фарша</t>
  </si>
  <si>
    <t>Тузлуковщик шкур</t>
  </si>
  <si>
    <t>Аппаратчик газового консервирования</t>
  </si>
  <si>
    <t>Аппаратчик производства казеинового клея</t>
  </si>
  <si>
    <t>Аппаратчик производства костного клея</t>
  </si>
  <si>
    <t>Аппаратчик производства мездрового клея</t>
  </si>
  <si>
    <t>Аппаратчик производства силикатного клея</t>
  </si>
  <si>
    <t>Приемщик яиц</t>
  </si>
  <si>
    <t>Сортировщик тушек птицы и кроликов</t>
  </si>
  <si>
    <t>Сортировщик шкурок кроликов</t>
  </si>
  <si>
    <t>Составитель перопуховой смеси</t>
  </si>
  <si>
    <t>Сушильщик перопухового сырья</t>
  </si>
  <si>
    <t>Сушильщик шкурок кроликов</t>
  </si>
  <si>
    <t>Раздел 2.1.1.3 строка 17 графа 03 = Раздел 2.1.1.3 строка 17 сумма граф 04 + 05 + 06 + 07 + 08 + 09 + 10 + 11 + 12 + 13 + 14 + 15 + 16</t>
  </si>
  <si>
    <t>Раздел 2.1.1.3 строка 18 графа 03 = Раздел 2.1.1.3 строка 18 сумма граф 04 + 05 + 06 + 07 + 08 + 09 + 10 + 11 + 12 + 13 + 14 + 15 + 16</t>
  </si>
  <si>
    <t>Раздел 2.1.1.3 строка 19 графа 03 = Раздел 2.1.1.3 строка 19 сумма граф 04 + 05 + 06 + 07 + 08 + 09 + 10 + 11 + 12 + 13 + 14 + 15 + 16</t>
  </si>
  <si>
    <t>Раздел 2.1.1.3 строка 20 графа 03 = Раздел 2.1.1.3 строка 20 сумма граф 04 + 05 + 06 + 07 + 08 + 09 + 10 + 11 + 12 + 13 + 14 + 15 + 16</t>
  </si>
  <si>
    <t>Раздел 2.1.1.3 строка 21 графа 03 = Раздел 2.1.1.3 строка 21 сумма граф 04 + 05 + 06 + 07 + 08 + 09 + 10 + 11 + 12 + 13 + 14 + 15 + 16</t>
  </si>
  <si>
    <t>Раздел 2.1.1.3 строка 22 графа 03 = Раздел 2.1.1.3 строка 22 сумма граф 04 + 05 + 06 + 07 + 08 + 09 + 10 + 11 + 12 + 13 + 14 + 15 + 16</t>
  </si>
  <si>
    <t>Раздел 2.1.1.3 строка 23 графа 03 = Раздел 2.1.1.3 строка 23 сумма граф 04 + 05 + 06 + 07 + 08 + 09 + 10 + 11 + 12 + 13 + 14 + 15 + 16</t>
  </si>
  <si>
    <t>Раздел 2.1.1.3 строка 10 графа 03 &gt;= Раздел 2.1.1.3 строка 14 графа 03</t>
  </si>
  <si>
    <t>Раздел 2.1.1.3 строка 10 графа 03 &gt;= Раздел 2.1.1.3 строка 15 графа 03</t>
  </si>
  <si>
    <t>Дежурный ответственный по обмену почты</t>
  </si>
  <si>
    <t>Дежурный по вокзалу</t>
  </si>
  <si>
    <t>Дежурный по выдаче справок (бюро справок)</t>
  </si>
  <si>
    <t>Дежурный по дому отдыха локомотивных (поездных) бригад</t>
  </si>
  <si>
    <t>Дежурный по залу (бильярдному, вокзала, спортивному и др.)</t>
  </si>
  <si>
    <t>Дежурный по комнате матери и ребенка</t>
  </si>
  <si>
    <t>Дежурный по комнате отдыха (водителей автомобилей, пассажиров с детьми)</t>
  </si>
  <si>
    <t>Дежурный по обеспечению питания пассажиров</t>
  </si>
  <si>
    <t>Дежурный по обслуживанию пассажиров</t>
  </si>
  <si>
    <t>Дежурный по общежитию</t>
  </si>
  <si>
    <t>Дежурный по перевозочной документации и матрицам</t>
  </si>
  <si>
    <t>Дежурный по переправе</t>
  </si>
  <si>
    <t>Дежурный по приему и выдаче оружия</t>
  </si>
  <si>
    <t>Дежурный по приему и отправлению поездов метрополитена</t>
  </si>
  <si>
    <t>Раздел 1.3 строка 01 графа 03 &gt;= Раздел 1.3 строка 01 графа 04</t>
  </si>
  <si>
    <t>Резчик ампул и трубок</t>
  </si>
  <si>
    <t>Резчик сырья</t>
  </si>
  <si>
    <t>Сборщик перевязочных материалов</t>
  </si>
  <si>
    <t>Средовар</t>
  </si>
  <si>
    <t>В том числе по программам:</t>
  </si>
  <si>
    <t xml:space="preserve">В том числе по адаптированным программам </t>
  </si>
  <si>
    <t>начального общего образования</t>
  </si>
  <si>
    <t>основного общего образования (5–9 классы)</t>
  </si>
  <si>
    <t>Раздел 1.3 строка 07 графа 03 &gt;= Раздел 1.3 строка 07 графа 04</t>
  </si>
  <si>
    <t>Раздел 1.3 строка 08 графа 03 &gt;= Раздел 1.3 строка 08 графа 04</t>
  </si>
  <si>
    <t>Раздел 1.3 строка 09 графа 03 &gt;= Раздел 1.3 строка 09 графа 04</t>
  </si>
  <si>
    <t>Раздел 2.13.3 строка 37 графа 13 &gt;= Раздел 2.13.3 строка 37 графа 14</t>
  </si>
  <si>
    <t>Раздел 2.13.3 строка 38 графа 13 &gt;= Раздел 2.13.3 строка 38 графа 14</t>
  </si>
  <si>
    <t>Раздел 2.13.3 строка 39 графа 13 &gt;= Раздел 2.13.3 строка 39 графа 14</t>
  </si>
  <si>
    <t>Раздел 2.13.3 строка 40 графа 13 &gt;= Раздел 2.13.3 строка 40 графа 14</t>
  </si>
  <si>
    <t>Раздел 2.13.3 строка 41 графа 13 &gt;= Раздел 2.13.3 строка 41 графа 14</t>
  </si>
  <si>
    <t>Раздел 2.13.3 строка 42 графа 13 &gt;= Раздел 2.13.3 строка 42 графа 14</t>
  </si>
  <si>
    <t>Раздел 2.13.3 строка 43 графа 13 &gt;= Раздел 2.13.3 строка 43 графа 14</t>
  </si>
  <si>
    <t>Раздел 2.13.3 строка 44 графа 13 &gt;= Раздел 2.13.3 строка 44 графа 14</t>
  </si>
  <si>
    <t>Раздел 2.13.3 строка 45 графа 13 &gt;= Раздел 2.13.3 строка 45 графа 14</t>
  </si>
  <si>
    <t>Раздел 2.13.3 строка 46 графа 13 &gt;= Раздел 2.13.3 строка 46 графа 14</t>
  </si>
  <si>
    <t>Раздел 2.13.3 строка 47 графа 13 &gt;= Раздел 2.13.3 строка 47 графа 14</t>
  </si>
  <si>
    <t>Раздел 2.13.3 строка 48 графа 13 &gt;= Раздел 2.13.3 строка 48 графа 14</t>
  </si>
  <si>
    <t>Раздел 2.13.3 строка 49 графа 13 &gt;= Раздел 2.13.3 строка 49 графа 14</t>
  </si>
  <si>
    <t>Раздел 2.13.3 строка 50 графа 13 &gt;= Раздел 2.13.3 строка 50 графа 14</t>
  </si>
  <si>
    <t>Раздел 2.13.3 строка 51 графа 13 &gt;= Раздел 2.13.3 строка 51 графа 14</t>
  </si>
  <si>
    <t>Раздел 2.13.3 строка 52 графа 13 &gt;= Раздел 2.13.3 строка 52 графа 14</t>
  </si>
  <si>
    <t>Раздел 2.13.3 строка 53 графа 13 &gt;= Раздел 2.13.3 строка 53 графа 14</t>
  </si>
  <si>
    <t>Раздел 2.4.3 строка 01 графа 03 = Раздел 2.4.3 строка 01 сумма граф 04 + 05</t>
  </si>
  <si>
    <t>Раздел 2.4.3 строка 02 графа 03 = Раздел 2.4.3 строка 02 сумма граф 04 + 05</t>
  </si>
  <si>
    <t>Раздел 2.4.3 строка 03 графа 03 = Раздел 2.4.3 строка 03 сумма граф 04 + 05</t>
  </si>
  <si>
    <t>Раздел 2.13.1 строка 01 графа 04 &gt;= Раздел 2.13.1 строка 01 графа 16</t>
  </si>
  <si>
    <t>Раздел 2.4.3 строка 05 графа 03 = Раздел 2.4.3 строка 05 сумма граф 04 + 05</t>
  </si>
  <si>
    <t>Раздел 2.4.3 строка 01 графа 03 &gt;= Раздел 2.4.3 строка 05 графа 03</t>
  </si>
  <si>
    <t>Раздел 2.4.3 строка 01 графа 04 &gt;= Раздел 2.4.3 строка 05 графа 04</t>
  </si>
  <si>
    <t>Раздел 2.4.3 строка 01 графа 05 &gt;= Раздел 2.4.3 строка 05 графа 05</t>
  </si>
  <si>
    <t>Раздел 2.4.3 строка 01 графа 06 &gt;= Раздел 2.4.3 строка 05 графа 06</t>
  </si>
  <si>
    <t>Раздел 2.5.1.2 строка 01 графа 03 = Раздел 2.5.1.2 сумма строк 02 + 03 + 04 графа 03</t>
  </si>
  <si>
    <t>Раздел 2.5.1.2 строка 01 графа 04 = Раздел 2.5.1.2 сумма строк 02 + 03 + 04 графа 04</t>
  </si>
  <si>
    <t>Раздел 2.5.1.2 строка 01 графа 05 = Раздел 2.5.1.2 сумма строк 02 + 03 + 04 графа 05</t>
  </si>
  <si>
    <t>Раздел 2.13.2 строка 38 графа 04 = Раздел 2.13.2 строка 38 сумма граф 05 + 06 + 07 + 08 + 09 + 10</t>
  </si>
  <si>
    <t>Раздел 2.13.2 строка 39 графа 04 = Раздел 2.13.2 строка 39 сумма граф 05 + 06 + 07 + 08 + 09 + 10</t>
  </si>
  <si>
    <t>Раздел 2.13.2 строка 40 графа 04 = Раздел 2.13.2 строка 40 сумма граф 05 + 06 + 07 + 08 + 09 + 10</t>
  </si>
  <si>
    <t>Раздел 2.13.2 строка 46 графа 04 = Раздел 2.13.2 строка 46 сумма граф 05 + 06 + 07 + 08 + 09 + 10</t>
  </si>
  <si>
    <t>Раздел 2.13.2 строка 47 графа 04 = Раздел 2.13.2 строка 47 сумма граф 05 + 06 + 07 + 08 + 09 + 10</t>
  </si>
  <si>
    <t>Раздел 2.13.2 строка 48 графа 04 = Раздел 2.13.2 строка 48 сумма граф 05 + 06 + 07 + 08 + 09 + 10</t>
  </si>
  <si>
    <t>Раздел 2.13.2 строка 49 графа 04 = Раздел 2.13.2 строка 49 сумма граф 05 + 06 + 07 + 08 + 09 + 10</t>
  </si>
  <si>
    <t>Раздел 2.13.2 строка 50 графа 04 = Раздел 2.13.2 строка 50 сумма граф 05 + 06 + 07 + 08 + 09 + 10</t>
  </si>
  <si>
    <t>Раздел 2.13.2 строка 51 графа 04 = Раздел 2.13.2 строка 51 сумма граф 05 + 06 + 07 + 08 + 09 + 10</t>
  </si>
  <si>
    <t>Раздел 2.13.2 строка 52 графа 04 = Раздел 2.13.2 строка 52 сумма граф 05 + 06 + 07 + 08 + 09 + 10</t>
  </si>
  <si>
    <t>Раздел 2.13.2 строка 53 графа 04 = Раздел 2.13.2 строка 53 сумма граф 05 + 06 + 07 + 08 + 09 + 10</t>
  </si>
  <si>
    <t>Раздел 2.13.2 строка 54 графа 04 = Раздел 2.13.2 строка 54 сумма граф 05 + 06 + 07 + 08 + 09 + 10</t>
  </si>
  <si>
    <t>Раздел 2.13.2 строка 55 графа 04 = Раздел 2.13.2 строка 55 сумма граф 05 + 06 + 07 + 08 + 09 + 10</t>
  </si>
  <si>
    <t>Раздел 2.13.2 строка 56 графа 04 = Раздел 2.13.2 строка 56 сумма граф 05 + 06 + 07 + 08 + 09 + 10</t>
  </si>
  <si>
    <t>Раздел 2.13.2 строка 57 графа 04 = Раздел 2.13.2 строка 57 сумма граф 05 + 06 + 07 + 08 + 09 + 10</t>
  </si>
  <si>
    <t>Раздел 2.13.1 строка 37 графа 04 &gt;= Раздел 2.13.1 строка 37 графа 16</t>
  </si>
  <si>
    <t>Раздел 2.13.1 строка 38 графа 04 &gt;= Раздел 2.13.1 строка 38 графа 16</t>
  </si>
  <si>
    <t>Раздел 2.13.1 строка 39 графа 04 &gt;= Раздел 2.13.1 строка 39 графа 16</t>
  </si>
  <si>
    <t>Раздел 2.13.1 строка 40 графа 04 &gt;= Раздел 2.13.1 строка 40 графа 16</t>
  </si>
  <si>
    <t>Раздел 2.13.2 строка 01 графа 07 = Раздел 2.13.2 сумма строк с 02 по 60 графа 07</t>
  </si>
  <si>
    <t>Раздел 2.13.2 строка 01 графа 08 = Раздел 2.13.2 сумма строк с 02 по 60 графа 08</t>
  </si>
  <si>
    <t>Раздел 2.13.2 строка 01 графа 09 = Раздел 2.13.2 сумма строк с 02 по 60 графа 09</t>
  </si>
  <si>
    <t>Раздел 2.13.2 строка 01 графа 10 = Раздел 2.13.2 сумма строк с 02 по 60 графа 10</t>
  </si>
  <si>
    <t>Раздел 2.13.2 строка 01 графа 11 = Раздел 2.13.2 сумма строк с 02 по 60 графа 11</t>
  </si>
  <si>
    <t>Раздел 2.13.2 строка 01 графа 12 = Раздел 2.13.2 сумма строк с 02 по 60 графа 12</t>
  </si>
  <si>
    <t>Раздел 2.13.2 строка 01 графа 13 = Раздел 2.13.2 сумма строк с 02 по 60 графа 13</t>
  </si>
  <si>
    <t>Раздел 2.13.2 строка 01 графа 14 = Раздел 2.13.2 сумма строк с 02 по 60 графа 14</t>
  </si>
  <si>
    <t>Раздел 2.13.2 строка 01 графа 15 = Раздел 2.13.2 сумма строк с 02 по 60 графа 15</t>
  </si>
  <si>
    <t>Раздел 2.13.2 строка 01 графа 16 = Раздел 2.13.2 сумма строк с 02 по 60 графа 16</t>
  </si>
  <si>
    <t>Раздел 2.13.2 строка 01 графа 17 = Раздел 2.13.2 сумма строк с 02 по 60 графа 17</t>
  </si>
  <si>
    <t>Раздел 2.13.2 строка 01 графа 04 &gt;= Раздел 2.13.2 строка 01 графа 11</t>
  </si>
  <si>
    <t>Раздел 2.13.2 строка 02 графа 04 &gt;= Раздел 2.13.2 строка 02 графа 11</t>
  </si>
  <si>
    <t>Раздел 2.13.2 строка 03 графа 04 &gt;= Раздел 2.13.2 строка 03 графа 11</t>
  </si>
  <si>
    <t>Раздел 2.13.2 строка 04 графа 04 &gt;= Раздел 2.13.2 строка 04 графа 11</t>
  </si>
  <si>
    <t>Раздел 2.4.2 строка 05 графа 03 = Раздел 2.4.2 строка 05 сумма граф 04 + 05</t>
  </si>
  <si>
    <t>Раздел 2.4.2 строка 01 графа 03 &gt;= Раздел 2.4.2 строка 05 графа 03</t>
  </si>
  <si>
    <t>Раздел 2.4.2 строка 01 графа 04 &gt;= Раздел 2.4.2 строка 05 графа 04</t>
  </si>
  <si>
    <t>Раздел 2.4.2 строка 01 графа 05 &gt;= Раздел 2.4.2 строка 05 графа 05</t>
  </si>
  <si>
    <t>Раздел 2.4.2 строка 01 графа 06 &gt;= Раздел 2.4.2 строка 05 графа 06</t>
  </si>
  <si>
    <t>Раздел 2.4.3 строка 01 графа 03 = Раздел 2.4.3 сумма строк 02 + 03 + 04 графа 03</t>
  </si>
  <si>
    <t>Раздел 2.4.3 строка 01 графа 04 = Раздел 2.4.3 сумма строк 02 + 03 + 04 графа 04</t>
  </si>
  <si>
    <t>Раздел 2.4.3 строка 01 графа 05 = Раздел 2.4.3 сумма строк 02 + 03 + 04 графа 05</t>
  </si>
  <si>
    <t>Раздел 2.3.1 строка 01 графа 03 &gt;= Раздел 2.3.1 строка 06 графа 03</t>
  </si>
  <si>
    <t>Раздел 2.3.1 строка 01 графа 03 &gt;= Раздел 2.3.1 строка 07 графа 03</t>
  </si>
  <si>
    <t>Раздел 2.3.2 строка 04 графа 03 &gt;= Раздел 2.3.2 строка 08 графа 03</t>
  </si>
  <si>
    <t>Раздел 2.3.2 строка 05 графа 03 &gt;= Раздел 2.3.2 строка 09 графа 03</t>
  </si>
  <si>
    <t>Раздел 2.3.2 строка 01 графа 03 &gt;= Раздел 2.3.2 строка 01 графа 04</t>
  </si>
  <si>
    <t>Раздел 2.3.2 строка 02 графа 03 &gt;= Раздел 2.3.2 строка 02 графа 04</t>
  </si>
  <si>
    <t>Раздел 2.3.2 строка 03 графа 03 &gt;= Раздел 2.3.2 строка 03 графа 04</t>
  </si>
  <si>
    <t>Раздел 2.3.2 строка 04 графа 03 &gt;= Раздел 2.3.2 строка 04 графа 04</t>
  </si>
  <si>
    <t>Раздел 2.3.2 строка 05 графа 03 &gt;= Раздел 2.3.2 строка 05 графа 04</t>
  </si>
  <si>
    <t>Раздел 2.3.2 строка 06 графа 03 &gt;= Раздел 2.3.2 строка 06 графа 04</t>
  </si>
  <si>
    <t>Раздел 2.3.2 строка 07 графа 03 &gt;= Раздел 2.3.2 строка 07 графа 04</t>
  </si>
  <si>
    <t>Раздел 2.3.2 строка 08 графа 03 &gt;= Раздел 2.3.2 строка 08 графа 04</t>
  </si>
  <si>
    <t>Раздел 2.3.2 строка 09 графа 03 &gt;= Раздел 2.3.2 строка 09 графа 04</t>
  </si>
  <si>
    <t>Раздел 2.3.2 строка 01 графа 03 &gt;= Раздел 2.3.2 строка 01 графа 07</t>
  </si>
  <si>
    <t>Раздел 2.3.2 строка 02 графа 03 &gt;= Раздел 2.3.2 строка 02 графа 07</t>
  </si>
  <si>
    <t>Раздел 2.3.2 строка 03 графа 03 &gt;= Раздел 2.3.2 строка 03 графа 07</t>
  </si>
  <si>
    <t>Раздел 2.3.2 строка 04 графа 03 &gt;= Раздел 2.3.2 строка 04 графа 07</t>
  </si>
  <si>
    <t>Раздел 2.3.2 строка 05 графа 03 &gt;= Раздел 2.3.2 строка 05 графа 07</t>
  </si>
  <si>
    <t>Раздел 2.3.2 строка 06 графа 03 &gt;= Раздел 2.3.2 строка 06 графа 07</t>
  </si>
  <si>
    <t>Раздел 2.3.2 строка 07 графа 03 &gt;= Раздел 2.3.2 строка 07 графа 07</t>
  </si>
  <si>
    <t>Раздел 2.3.2 строка 08 графа 03 &gt;= Раздел 2.3.2 строка 08 графа 07</t>
  </si>
  <si>
    <t>Раздел 2.3.2 строка 09 графа 03 &gt;= Раздел 2.3.2 строка 09 графа 07</t>
  </si>
  <si>
    <t>Раздел 2.3.2 строка 01 графа 03 &gt;= Раздел 2.3.2 строка 01 графа 08</t>
  </si>
  <si>
    <t>Раздел 2.3.2 строка 02 графа 03 &gt;= Раздел 2.3.2 строка 02 графа 08</t>
  </si>
  <si>
    <t>Раздел 2.3.2 строка 03 графа 03 &gt;= Раздел 2.3.2 строка 03 графа 08</t>
  </si>
  <si>
    <t>Раздел 2.3.2 строка 04 графа 03 &gt;= Раздел 2.3.2 строка 04 графа 08</t>
  </si>
  <si>
    <t>Раздел 2.3.2 строка 05 графа 03 &gt;= Раздел 2.3.2 строка 05 графа 08</t>
  </si>
  <si>
    <t>Раздел 2.3.2 строка 06 графа 03 &gt;= Раздел 2.3.2 строка 06 графа 08</t>
  </si>
  <si>
    <t>Раздел 2.3.2 строка 07 графа 03 &gt;= Раздел 2.3.2 строка 07 графа 08</t>
  </si>
  <si>
    <t>Раздел 2.11.2 строка 02 графа 03 &gt;= Раздел 2.11.2 строка 06 графа 03</t>
  </si>
  <si>
    <t>Раздел 2.11.2 строка 02 графа 04 &gt;= Раздел 2.11.2 строка 06 графа 04</t>
  </si>
  <si>
    <t>Раздел 2.11.2 строка 02 графа 05 &gt;= Раздел 2.11.2 строка 06 графа 05</t>
  </si>
  <si>
    <t>Раздел 2.11.2 строка 02 графа 03 &gt;= Раздел 2.11.2 строка 07 графа 03</t>
  </si>
  <si>
    <t>Раздел 2.11.2 строка 02 графа 04 &gt;= Раздел 2.11.2 строка 07 графа 04</t>
  </si>
  <si>
    <t>Раздел 2.11.2 строка 02 графа 05 &gt;= Раздел 2.11.2 строка 07 графа 05</t>
  </si>
  <si>
    <t>Раздел 2.11.3 строка 01 графа 03 &gt;= Раздел 2.11.3 строка 02 графа 03</t>
  </si>
  <si>
    <t>Раздел 2.11.3 строка 01 графа 04 &gt;= Раздел 2.11.3 строка 02 графа 04</t>
  </si>
  <si>
    <t>Раздел 2.11.3 строка 01 графа 05 &gt;= Раздел 2.11.3 строка 02 графа 05</t>
  </si>
  <si>
    <t>Раздел 2.11.3 строка 01 графа 03 &gt;= Раздел 2.11.3 строка 08 графа 03</t>
  </si>
  <si>
    <t>Раздел 2.11.3 строка 01 графа 04 &gt;= Раздел 2.11.3 строка 08 графа 04</t>
  </si>
  <si>
    <t>Раздел 2.11.3 строка 01 графа 05 &gt;= Раздел 2.11.3 строка 08 графа 05</t>
  </si>
  <si>
    <t>Раздел 2.11.3 строка 01 графа 03 &gt;= Раздел 2.11.3 строка 09 графа 03</t>
  </si>
  <si>
    <t>Раздел 2.11.3 строка 01 графа 04 &gt;= Раздел 2.11.3 строка 09 графа 04</t>
  </si>
  <si>
    <t>Раздел 2.11.3 строка 01 графа 05 &gt;= Раздел 2.11.3 строка 09 графа 05</t>
  </si>
  <si>
    <t>Раздел 2.11.3 строка 01 графа 03 &gt;= Раздел 2.11.3 строка 10 графа 03</t>
  </si>
  <si>
    <t>Раздел 2.11.3 строка 01 графа 04 &gt;= Раздел 2.11.3 строка 10 графа 04</t>
  </si>
  <si>
    <t>Раздел 2.11.3 строка 01 графа 05 &gt;= Раздел 2.11.3 строка 10 графа 05</t>
  </si>
  <si>
    <t>Раздел 2.11.3 строка 01 графа 03 &gt;= Раздел 2.11.3 строка 11 графа 03</t>
  </si>
  <si>
    <t>Раздел 2.11.3 строка 01 графа 04 &gt;= Раздел 2.11.3 строка 11 графа 04</t>
  </si>
  <si>
    <t>Раздел 2.11.3 строка 01 графа 05 &gt;= Раздел 2.11.3 строка 11 графа 05</t>
  </si>
  <si>
    <t>Раздел 2.11.3 строка 01 графа 03 &gt;= Раздел 2.11.3 строка 12 графа 03</t>
  </si>
  <si>
    <t>Раздел 2.11.3 строка 01 графа 04 &gt;= Раздел 2.11.3 строка 12 графа 04</t>
  </si>
  <si>
    <t>Раздел 2.11.3 строка 01 графа 05 &gt;= Раздел 2.11.3 строка 12 графа 05</t>
  </si>
  <si>
    <t>Раздел 2.11.3 строка 01 графа 03 &gt;= Раздел 2.11.3 строка 13 графа 03</t>
  </si>
  <si>
    <t>Раздел 2.11.3 строка 01 графа 04 &gt;= Раздел 2.11.3 строка 13 графа 04</t>
  </si>
  <si>
    <t>Раздел 2.11.3 строка 01 графа 05 &gt;= Раздел 2.11.3 строка 13 графа 05</t>
  </si>
  <si>
    <t>Раздел 2.11.3 строка 01 графа 03 &gt;= Раздел 2.11.3 строка 14 графа 03</t>
  </si>
  <si>
    <t>Раздел 2.11.3 строка 01 графа 04 &gt;= Раздел 2.11.3 строка 14 графа 04</t>
  </si>
  <si>
    <t>Раздел 2.11.3 строка 01 графа 05 &gt;= Раздел 2.11.3 строка 14 графа 05</t>
  </si>
  <si>
    <t>Раздел 2.11.3 строка 02 графа 03 &gt;= Раздел 2.11.3 строка 03 графа 03</t>
  </si>
  <si>
    <t>Марийский луговой</t>
  </si>
  <si>
    <t>321</t>
  </si>
  <si>
    <t>Мордовский мокша</t>
  </si>
  <si>
    <t>126</t>
  </si>
  <si>
    <t>Мордовский эрзя</t>
  </si>
  <si>
    <t>326</t>
  </si>
  <si>
    <t>Манси</t>
  </si>
  <si>
    <t>899</t>
  </si>
  <si>
    <t>Нанайский</t>
  </si>
  <si>
    <t>132</t>
  </si>
  <si>
    <t>Ненецкий</t>
  </si>
  <si>
    <t>136</t>
  </si>
  <si>
    <t>Ногайский</t>
  </si>
  <si>
    <t>138</t>
  </si>
  <si>
    <t>Немецкий</t>
  </si>
  <si>
    <t>135</t>
  </si>
  <si>
    <t>Новогреческий</t>
  </si>
  <si>
    <t>898</t>
  </si>
  <si>
    <t>Нивхский (на двух диалектах)</t>
  </si>
  <si>
    <t>137</t>
  </si>
  <si>
    <t>Осетинский</t>
  </si>
  <si>
    <t>146</t>
  </si>
  <si>
    <t>Польский</t>
  </si>
  <si>
    <t>150</t>
  </si>
  <si>
    <t>Русский</t>
  </si>
  <si>
    <t>155</t>
  </si>
  <si>
    <t>Рутульский</t>
  </si>
  <si>
    <t>157</t>
  </si>
  <si>
    <t>Саамский</t>
  </si>
  <si>
    <t>164</t>
  </si>
  <si>
    <t>Селькупский</t>
  </si>
  <si>
    <t>168</t>
  </si>
  <si>
    <t>Табасаранский</t>
  </si>
  <si>
    <t>174</t>
  </si>
  <si>
    <t>Татарский</t>
  </si>
  <si>
    <t>181</t>
  </si>
  <si>
    <t>Татский</t>
  </si>
  <si>
    <t>185</t>
  </si>
  <si>
    <t>Тофаларский</t>
  </si>
  <si>
    <t>192</t>
  </si>
  <si>
    <t>Тувинский</t>
  </si>
  <si>
    <t>196</t>
  </si>
  <si>
    <t>Турецкий</t>
  </si>
  <si>
    <t>197</t>
  </si>
  <si>
    <t>Туркменский</t>
  </si>
  <si>
    <t>199</t>
  </si>
  <si>
    <t>Удмуртский</t>
  </si>
  <si>
    <t>202</t>
  </si>
  <si>
    <t>Украинский</t>
  </si>
  <si>
    <t>206</t>
  </si>
  <si>
    <t>Хакасский</t>
  </si>
  <si>
    <t>217</t>
  </si>
  <si>
    <t>Хантыйский (на трех диалектах)</t>
  </si>
  <si>
    <t>219</t>
  </si>
  <si>
    <t>Финский</t>
  </si>
  <si>
    <t>211</t>
  </si>
  <si>
    <t>Чеченский</t>
  </si>
  <si>
    <t>238</t>
  </si>
  <si>
    <t>Черкесский</t>
  </si>
  <si>
    <t>897</t>
  </si>
  <si>
    <t>Чувашский</t>
  </si>
  <si>
    <t>243</t>
  </si>
  <si>
    <t>Чукотский</t>
  </si>
  <si>
    <t>244</t>
  </si>
  <si>
    <t>Эвенский</t>
  </si>
  <si>
    <t>262</t>
  </si>
  <si>
    <t>Эскимосский</t>
  </si>
  <si>
    <t>265</t>
  </si>
  <si>
    <t>Эвенкийский</t>
  </si>
  <si>
    <t>261</t>
  </si>
  <si>
    <t>Эстонский</t>
  </si>
  <si>
    <t>267</t>
  </si>
  <si>
    <t>Юкагирский</t>
  </si>
  <si>
    <t>271</t>
  </si>
  <si>
    <t>Якутский</t>
  </si>
  <si>
    <t>275</t>
  </si>
  <si>
    <t>Агульский</t>
  </si>
  <si>
    <t>005</t>
  </si>
  <si>
    <t>Греческий</t>
  </si>
  <si>
    <t>048</t>
  </si>
  <si>
    <t>Китайский</t>
  </si>
  <si>
    <t>092</t>
  </si>
  <si>
    <t>Негидальский</t>
  </si>
  <si>
    <t>134</t>
  </si>
  <si>
    <t>Удэгейский</t>
  </si>
  <si>
    <t>203</t>
  </si>
  <si>
    <t>Ульчский</t>
  </si>
  <si>
    <t>207</t>
  </si>
  <si>
    <t>Цахурский</t>
  </si>
  <si>
    <t>227</t>
  </si>
  <si>
    <t>Шорский</t>
  </si>
  <si>
    <t>253</t>
  </si>
  <si>
    <t>Энецкий</t>
  </si>
  <si>
    <t>263</t>
  </si>
  <si>
    <t>Орокский (Уйльта)</t>
  </si>
  <si>
    <t>144</t>
  </si>
  <si>
    <t>Телеутский</t>
  </si>
  <si>
    <t>186</t>
  </si>
  <si>
    <t>Сойотский</t>
  </si>
  <si>
    <t>Родной (нерусский) язык, изучаемый как самостоятельный предмет:
Абазинский</t>
  </si>
  <si>
    <t>Численность обучающихся, изучающих родной (нерусский) язык факультативно или в кружках</t>
  </si>
  <si>
    <t>Код по ОКИН</t>
  </si>
  <si>
    <t>Раздел 3. Сведения о персонале организации</t>
  </si>
  <si>
    <t>Из них (из гр.3) имеют образование:</t>
  </si>
  <si>
    <t>Из гр.3</t>
  </si>
  <si>
    <t xml:space="preserve">Численность работников в пересчете на полную занятость, единиц </t>
  </si>
  <si>
    <t xml:space="preserve">Высшее </t>
  </si>
  <si>
    <t>из них (гр. 4) педагогическое</t>
  </si>
  <si>
    <t>Из гр.4 имеют</t>
  </si>
  <si>
    <t>из них (гр. 10) педагогическое</t>
  </si>
  <si>
    <t>имеют квалификационные категории</t>
  </si>
  <si>
    <t>женщины</t>
  </si>
  <si>
    <t>ученую степень</t>
  </si>
  <si>
    <t>ученое звание</t>
  </si>
  <si>
    <t>высшую</t>
  </si>
  <si>
    <t>первую</t>
  </si>
  <si>
    <t>доктора наук</t>
  </si>
  <si>
    <t>Дражировщик</t>
  </si>
  <si>
    <t>Изготовитель таблеток</t>
  </si>
  <si>
    <t>Коагулировщик пектина</t>
  </si>
  <si>
    <t>Обработчик рыбы и морепродуктов</t>
  </si>
  <si>
    <t>Оператор коптильной установки</t>
  </si>
  <si>
    <t>Оператор рыбокоптильной механизированной линии</t>
  </si>
  <si>
    <t>Оператор скороморозильных аппаратов</t>
  </si>
  <si>
    <t>Отбельщик агарового студня</t>
  </si>
  <si>
    <t>Оператор при дежурном по локомотивному депо</t>
  </si>
  <si>
    <t>Приготовитель игристых вин</t>
  </si>
  <si>
    <t>Ремюер</t>
  </si>
  <si>
    <t>Аппаратчик перегонки и ректификации спирта</t>
  </si>
  <si>
    <t>Денатураторщик спирта</t>
  </si>
  <si>
    <t>Приготовитель мелассного сусла</t>
  </si>
  <si>
    <t>Приготовитель морса</t>
  </si>
  <si>
    <t>Приготовитель питательных растворов</t>
  </si>
  <si>
    <t>Аппаратчик выращивания дрожжей</t>
  </si>
  <si>
    <t>Каптажист</t>
  </si>
  <si>
    <t>Раздел 2.5.2.1 строка 02 графа 29 = Раздел 2.5.2.1 сумма строк 03 + 04 + 05 графа 29</t>
  </si>
  <si>
    <t>Раздел 2.5.2.1 строка 02 графа 25 = Раздел 2.5.2.1 сумма строк 03 + 04 + 05 графа 25</t>
  </si>
  <si>
    <t>Раздел 2.5.2.1 строка 02 графа 26 = Раздел 2.5.2.1 сумма строк 03 + 04 + 05 графа 26</t>
  </si>
  <si>
    <t>Раздел 2.5.2.1 строка 02 графа 27 = Раздел 2.5.2.1 сумма строк 03 + 04 + 05 графа 27</t>
  </si>
  <si>
    <t>Раздел 2.5.2.1 строка 02 графа 28 = Раздел 2.5.2.1 сумма строк 03 + 04 + 05 графа 28</t>
  </si>
  <si>
    <t>Раздел 2.12.2 строка 02 графа 04 = Раздел 2.12.2 сумма строк 03 + 04 + 05 + 06 графа 04</t>
  </si>
  <si>
    <t>Раздел 2.12.3 строка 01 графа 03 = Раздел 2.12.3 сумма строк 02 + 07 + 08 + 09 + 10 + 11 + 12 + 13 + 14 + 15 + 16 графа 03</t>
  </si>
  <si>
    <t>Раздел 2.12.3 строка 01 графа 04 = Раздел 2.12.3 сумма строк 02 + 07 + 08 + 09 + 10 + 11 + 12 + 13 + 14 + 15 + 16 графа 04</t>
  </si>
  <si>
    <t>Раздел 2.12.3 строка 02 графа 03 = Раздел 2.12.3 сумма строк 03 + 04 + 05 + 06 графа 03</t>
  </si>
  <si>
    <t>Раздел 2.12.3 строка 02 графа 04 = Раздел 2.12.3 сумма строк 03 + 04 + 05 + 06 графа 04</t>
  </si>
  <si>
    <t>Раздел 2.3.3 строка 08 графа 03 &lt;= Раздел 2.3.3 сумма строк 06 + 07 графа 03</t>
  </si>
  <si>
    <t>Раздел 2.3.3 строка 08 графа 04 &lt;= Раздел 2.3.3 сумма строк 06 + 07 графа 04</t>
  </si>
  <si>
    <t>Раздел 2.3.3 строка 08 графа 05 &lt;= Раздел 2.3.3 сумма строк 06 + 07 графа 05</t>
  </si>
  <si>
    <t>Раздел 2.3.3 строка 08 графа 06 &lt;= Раздел 2.3.3 сумма строк 06 + 07 графа 06</t>
  </si>
  <si>
    <t>Раздел 2.3.3 строка 08 графа 07 &lt;= Раздел 2.3.3 сумма строк 06 + 07 графа 07</t>
  </si>
  <si>
    <t>Раздел 2.3.3 строка 08 графа 08 &lt;= Раздел 2.3.3 сумма строк 06 + 07 графа 08</t>
  </si>
  <si>
    <t>Раздел 2.3.3 строка 08 графа 09 &lt;= Раздел 2.3.3 сумма строк 06 + 07 графа 09</t>
  </si>
  <si>
    <t>Раздел 2.3.3 строка 08 графа 10 &lt;= Раздел 2.3.3 сумма строк 06 + 07 графа 10</t>
  </si>
  <si>
    <t>Раздел 2.3.3 строка 08 графа 11 &lt;= Раздел 2.3.3 сумма строк 06 + 07 графа 11</t>
  </si>
  <si>
    <t>Раздел 2.3.3 строка 08 графа 12 &lt;= Раздел 2.3.3 сумма строк 06 + 07 графа 12</t>
  </si>
  <si>
    <t>Раздел 2.3.3 строка 08 графа 13 &lt;= Раздел 2.3.3 сумма строк 06 + 07 графа 13</t>
  </si>
  <si>
    <t>Раздел 2.3.3 строка 08 графа 14 &lt;= Раздел 2.3.3 сумма строк 06 + 07 графа 14</t>
  </si>
  <si>
    <t>Раздел 2.3.3 строка 09 графа 03 &lt;= Раздел 2.3.3 сумма строк 06 + 07 графа 03</t>
  </si>
  <si>
    <t>Раздел 2.3.3 строка 09 графа 04 &lt;= Раздел 2.3.3 сумма строк 06 + 07 графа 04</t>
  </si>
  <si>
    <t>Раздел 2.3.3 строка 09 графа 05 &lt;= Раздел 2.3.3 сумма строк 06 + 07 графа 05</t>
  </si>
  <si>
    <t>Раздел 2.3.3 строка 09 графа 06 &lt;= Раздел 2.3.3 сумма строк 06 + 07 графа 06</t>
  </si>
  <si>
    <t>Раздел 2.3.3 строка 09 графа 07 &lt;= Раздел 2.3.3 сумма строк 06 + 07 графа 07</t>
  </si>
  <si>
    <t>Раздел 2.3.3 строка 09 графа 08 &lt;= Раздел 2.3.3 сумма строк 06 + 07 графа 08</t>
  </si>
  <si>
    <t>Раздел 2.3.3 строка 09 графа 09 &lt;= Раздел 2.3.3 сумма строк 06 + 07 графа 09</t>
  </si>
  <si>
    <t>Раздел 2.3.3 строка 09 графа 10 &lt;= Раздел 2.3.3 сумма строк 06 + 07 графа 10</t>
  </si>
  <si>
    <t>Раздел 2.3.3 строка 09 графа 11 &lt;= Раздел 2.3.3 сумма строк 06 + 07 графа 11</t>
  </si>
  <si>
    <t>Раздел 2.3.3 строка 09 графа 12 &lt;= Раздел 2.3.3 сумма строк 06 + 07 графа 12</t>
  </si>
  <si>
    <t>Раздел 2.3.3 строка 09 графа 13 &lt;= Раздел 2.3.3 сумма строк 06 + 07 графа 13</t>
  </si>
  <si>
    <t>Раздел 2.3.3 строка 09 графа 14 &lt;= Раздел 2.3.3 сумма строк 06 + 07 графа 14</t>
  </si>
  <si>
    <t>Раздел 2.4.1 строка 01 графа 03 = Раздел 2.4.1 сумма строк 02 + 03 + 04 графа 03</t>
  </si>
  <si>
    <t>Раздел 2.4.1 строка 01 графа 04 = Раздел 2.4.1 сумма строк 02 + 03 + 04 графа 04</t>
  </si>
  <si>
    <t>Раздел 2.4.1 строка 01 графа 05 = Раздел 2.4.1 сумма строк 02 + 03 + 04 графа 05</t>
  </si>
  <si>
    <t>Раздел 2.4.1 строка 01 графа 06 = Раздел 2.4.1 сумма строк 02 + 03 + 04 графа 06</t>
  </si>
  <si>
    <t>Раздел 2.4.1 строка 01 графа 03 = Раздел 2.4.1 строка 01 сумма граф 04 + 05</t>
  </si>
  <si>
    <t>Раздел 2.4.1 строка 02 графа 03 = Раздел 2.4.1 строка 02 сумма граф 04 + 05</t>
  </si>
  <si>
    <t>Раздел 2.5.3.2 строка 06 графа 14 = Раздел 2.5.3.2 сумма строк 07 + 08 + 09 + 10 графа 14</t>
  </si>
  <si>
    <t>Раздел 2.5.3.2 строка 06 графа 15 = Раздел 2.5.3.2 сумма строк 07 + 08 + 09 + 10 графа 15</t>
  </si>
  <si>
    <t>Раздел 2.5.3.2 строка 06 графа 16 = Раздел 2.5.3.2 сумма строк 07 + 08 + 09 + 10 графа 16</t>
  </si>
  <si>
    <t>Раздел 2.5.3.2 строка 06 графа 17 = Раздел 2.5.3.2 сумма строк 07 + 08 + 09 + 10 графа 17</t>
  </si>
  <si>
    <t>Раздел 2.5.3.2 строка 06 графа 03 = Раздел 2.5.3.2 сумма строк 11 + 12 графа 03</t>
  </si>
  <si>
    <t>Раздел 2.5.3.2 строка 06 графа 04 = Раздел 2.5.3.2 сумма строк 11 + 12 графа 04</t>
  </si>
  <si>
    <t>Раздел 2.5.3.2 строка 06 графа 05 = Раздел 2.5.3.2 сумма строк 11 + 12 графа 05</t>
  </si>
  <si>
    <t>Раздел 2.5.3.2 строка 06 графа 06 = Раздел 2.5.3.2 сумма строк 11 + 12 графа 06</t>
  </si>
  <si>
    <t>Раздел 2.5.3.2 строка 06 графа 07 = Раздел 2.5.3.2 сумма строк 11 + 12 графа 07</t>
  </si>
  <si>
    <t>Раздел 2.5.3.2 строка 06 графа 08 = Раздел 2.5.3.2 сумма строк 11 + 12 графа 08</t>
  </si>
  <si>
    <t>Раздел 2.5.3.2 строка 06 графа 09 = Раздел 2.5.3.2 сумма строк 11 + 12 графа 09</t>
  </si>
  <si>
    <t>Раздел 2.5.3.2 строка 06 графа 10 = Раздел 2.5.3.2 сумма строк 11 + 12 графа 10</t>
  </si>
  <si>
    <t>Раздел 2.5.3.2 строка 06 графа 11 = Раздел 2.5.3.2 сумма строк 11 + 12 графа 11</t>
  </si>
  <si>
    <t>Раздел 2.5.3.2 строка 06 графа 12 = Раздел 2.5.3.2 сумма строк 11 + 12 графа 12</t>
  </si>
  <si>
    <t>Раздел 2.5.3.2 строка 06 графа 13 = Раздел 2.5.3.2 сумма строк 11 + 12 графа 13</t>
  </si>
  <si>
    <t>Раздел 2.5.3.2 строка 06 графа 14 = Раздел 2.5.3.2 сумма строк 11 + 12 графа 14</t>
  </si>
  <si>
    <t>Раздел 2.5.3.2 строка 06 графа 15 = Раздел 2.5.3.2 сумма строк 11 + 12 графа 15</t>
  </si>
  <si>
    <t>Раздел 2.5.3.2 строка 06 графа 16 = Раздел 2.5.3.2 сумма строк 11 + 12 графа 16</t>
  </si>
  <si>
    <t>Раздел 2.5.3.2 строка 06 графа 17 = Раздел 2.5.3.2 сумма строк 11 + 12 графа 17</t>
  </si>
  <si>
    <t>Раздел 2.5.3.3 строка 01 графа 03 = Раздел 2.5.3.3 сумма строк 02 + 03 + 04 + 05 графа 03</t>
  </si>
  <si>
    <t>Раздел 2.5.3.3 строка 01 графа 04 = Раздел 2.5.3.3 сумма строк 02 + 03 + 04 + 05 графа 04</t>
  </si>
  <si>
    <t>Раздел 2.13.1 строка 29 графа 13 &gt;= Раздел 2.13.1 строка 29 графа 15</t>
  </si>
  <si>
    <t>Раздел 2.13.1 строка 30 графа 13 &gt;= Раздел 2.13.1 строка 30 графа 15</t>
  </si>
  <si>
    <t>Раздел 2.13.1 строка 31 графа 13 &gt;= Раздел 2.13.1 строка 31 графа 15</t>
  </si>
  <si>
    <t>Раздел 2.13.1 строка 32 графа 13 &gt;= Раздел 2.13.1 строка 32 графа 15</t>
  </si>
  <si>
    <t>Раздел 2.13.1 строка 33 графа 13 &gt;= Раздел 2.13.1 строка 33 графа 15</t>
  </si>
  <si>
    <t>Раздел 2.13.1 строка 34 графа 13 &gt;= Раздел 2.13.1 строка 34 графа 15</t>
  </si>
  <si>
    <t>Раздел 2.13.1 строка 35 графа 13 &gt;= Раздел 2.13.1 строка 35 графа 15</t>
  </si>
  <si>
    <t>Раздел 2.13.1 строка 36 графа 13 &gt;= Раздел 2.13.1 строка 36 графа 15</t>
  </si>
  <si>
    <t>Раздел 2.13.1 строка 37 графа 13 &gt;= Раздел 2.13.1 строка 37 графа 15</t>
  </si>
  <si>
    <t>Раздел 2.13.1 строка 38 графа 13 &gt;= Раздел 2.13.1 строка 38 графа 15</t>
  </si>
  <si>
    <t>Раздел 2.13.1 строка 39 графа 13 &gt;= Раздел 2.13.1 строка 39 графа 15</t>
  </si>
  <si>
    <t>Раздел 2.3.2 строка 01 графа 09 &gt;= Раздел 2.3.2 строка 01 графа 10</t>
  </si>
  <si>
    <t>Раздел 2.3.2 строка 02 графа 09 &gt;= Раздел 2.3.2 строка 02 графа 10</t>
  </si>
  <si>
    <t>Раздел 2.3.2 строка 03 графа 09 &gt;= Раздел 2.3.2 строка 03 графа 10</t>
  </si>
  <si>
    <t>Раздел 2.3.2 строка 04 графа 09 &gt;= Раздел 2.3.2 строка 04 графа 10</t>
  </si>
  <si>
    <t>Раздел 2.3.2 строка 05 графа 09 &gt;= Раздел 2.3.2 строка 05 графа 10</t>
  </si>
  <si>
    <t>Раздел 2.3.2 строка 06 графа 09 &gt;= Раздел 2.3.2 строка 06 графа 10</t>
  </si>
  <si>
    <t>Раздел 2.3.2 строка 07 графа 09 &gt;= Раздел 2.3.2 строка 07 графа 10</t>
  </si>
  <si>
    <t>Раздел 2.3.2 строка 08 графа 09 &gt;= Раздел 2.3.2 строка 08 графа 10</t>
  </si>
  <si>
    <t>Раздел 2.3.2 строка 09 графа 09 &gt;= Раздел 2.3.2 строка 09 графа 10</t>
  </si>
  <si>
    <t>Раздел 2.3.2 строка 01 графа 09 &gt;= Раздел 2.3.2 строка 01 графа 13</t>
  </si>
  <si>
    <r>
      <rPr>
        <sz val="11"/>
        <rFont val="Times New Roman"/>
        <family val="1"/>
        <charset val="204"/>
      </rPr>
      <t>Аппаратчик вакуум-сушильной установки</t>
    </r>
  </si>
  <si>
    <t>Аппаратчик мыловарения</t>
  </si>
  <si>
    <t>Заготовщик основы для моющих средств</t>
  </si>
  <si>
    <t>Ланолинщик</t>
  </si>
  <si>
    <t>Оператор линии производства мыла</t>
  </si>
  <si>
    <t>Приготовитель растворов красителей</t>
  </si>
  <si>
    <t>Составитель смеси моющих средств</t>
  </si>
  <si>
    <t>Изготовитель свечей</t>
  </si>
  <si>
    <t>Машинист агрегатов по добыче соли в озере</t>
  </si>
  <si>
    <t>Машинист вальцовых станков</t>
  </si>
  <si>
    <t>Машинист механического катка</t>
  </si>
  <si>
    <t>Машинист солекомбайна</t>
  </si>
  <si>
    <t>Машинист солеобогатительной установки</t>
  </si>
  <si>
    <t>Машинист солеуборочного комбайна</t>
  </si>
  <si>
    <t>Моторист рапокачки</t>
  </si>
  <si>
    <t>Навальщик соли в бассейнах</t>
  </si>
  <si>
    <t>Подготовитель бассейнов</t>
  </si>
  <si>
    <t>Путевой рабочий на озере</t>
  </si>
  <si>
    <t>Трубник на солекомбайне</t>
  </si>
  <si>
    <t>Выпарщик соли</t>
  </si>
  <si>
    <t>Реакторщик химочистки рассола</t>
  </si>
  <si>
    <t>Выборщик солодкового корня</t>
  </si>
  <si>
    <t>Машинист трамбовки</t>
  </si>
  <si>
    <t>Приемщик солодкового корня</t>
  </si>
  <si>
    <t>Аппаратчик комбикормового производства</t>
  </si>
  <si>
    <t>Аппаратчик крупяного производства</t>
  </si>
  <si>
    <t>Аппаратчик мукомольного производства</t>
  </si>
  <si>
    <t>Раздел 2.3.2 строка 01 графа 09 &gt;= Раздел 2.3.2 строка 01 графа 14</t>
  </si>
  <si>
    <t>Раздел 2.3.2 строка 02 графа 09 &gt;= Раздел 2.3.2 строка 02 графа 14</t>
  </si>
  <si>
    <t>Раздел 2.3.2 строка 03 графа 09 &gt;= Раздел 2.3.2 строка 03 графа 14</t>
  </si>
  <si>
    <t>Раздел 2.3.2 строка 04 графа 09 &gt;= Раздел 2.3.2 строка 04 графа 14</t>
  </si>
  <si>
    <t>Раздел 2.3.2 строка 05 графа 09 &gt;= Раздел 2.3.2 строка 05 графа 14</t>
  </si>
  <si>
    <t>Раздел 2.3.2 строка 06 графа 09 &gt;= Раздел 2.3.2 строка 06 графа 14</t>
  </si>
  <si>
    <t>Раздел 2.3.2 строка 07 графа 09 &gt;= Раздел 2.3.2 строка 07 графа 14</t>
  </si>
  <si>
    <t>Раздел 2.3.2 строка 08 графа 09 &gt;= Раздел 2.3.2 строка 08 графа 14</t>
  </si>
  <si>
    <t>Раздел 2.3.2 строка 09 графа 09 &gt;= Раздел 2.3.2 строка 09 графа 14</t>
  </si>
  <si>
    <t>Раздел 2.3.2 строка 01 графа 10 &gt;= Раздел 2.3.2 строка 01 графа 11</t>
  </si>
  <si>
    <t>Раздел 2.3.2 строка 02 графа 10 &gt;= Раздел 2.3.2 строка 02 графа 11</t>
  </si>
  <si>
    <t>Раздел 2.3.2 строка 03 графа 10 &gt;= Раздел 2.3.2 строка 03 графа 11</t>
  </si>
  <si>
    <t>Раздел 2.3.2 строка 04 графа 10 &gt;= Раздел 2.3.2 строка 04 графа 11</t>
  </si>
  <si>
    <t>Раздел 2.3.2 строка 05 графа 10 &gt;= Раздел 2.3.2 строка 05 графа 11</t>
  </si>
  <si>
    <t>Раздел 2.3.2 строка 06 графа 10 &gt;= Раздел 2.3.2 строка 06 графа 11</t>
  </si>
  <si>
    <t>Раздел 2.3.2 строка 07 графа 10 &gt;= Раздел 2.3.2 строка 07 графа 11</t>
  </si>
  <si>
    <t>Раздел 2.3.2 строка 08 графа 10 &gt;= Раздел 2.3.2 строка 08 графа 11</t>
  </si>
  <si>
    <t>Раздел 2.3.2 строка 09 графа 10 &gt;= Раздел 2.3.2 строка 09 графа 11</t>
  </si>
  <si>
    <t>Раздел 2.3.2 строка 01 графа 10 &gt;= Раздел 2.3.2 строка 01 графа 12</t>
  </si>
  <si>
    <t>Раздел 2.3.2 строка 02 графа 10 &gt;= Раздел 2.3.2 строка 02 графа 12</t>
  </si>
  <si>
    <t>Раздел 2.3.2 строка 03 графа 10 &gt;= Раздел 2.3.2 строка 03 графа 12</t>
  </si>
  <si>
    <t>Раздел 2.3.2 строка 04 графа 10 &gt;= Раздел 2.3.2 строка 04 графа 12</t>
  </si>
  <si>
    <t>Раздел 2.3.2 строка 05 графа 10 &gt;= Раздел 2.3.2 строка 05 графа 12</t>
  </si>
  <si>
    <t>Раздел 2.3.2 строка 06 графа 10 &gt;= Раздел 2.3.2 строка 06 графа 12</t>
  </si>
  <si>
    <t>Раздел 2.3.2 строка 07 графа 10 &gt;= Раздел 2.3.2 строка 07 графа 12</t>
  </si>
  <si>
    <t>Раздел 2.3.2 строка 08 графа 10 &gt;= Раздел 2.3.2 строка 08 графа 12</t>
  </si>
  <si>
    <t>Раздел 2.3.2 строка 09 графа 10 &gt;= Раздел 2.3.2 строка 09 графа 12</t>
  </si>
  <si>
    <t>Раздел 2.14.1.3 строка 03 графа 06 &gt;= Раздел 2.14.1.3 строка 03 графа 07</t>
  </si>
  <si>
    <t>Раздел 2.14.1.3 строка 04 графа 06 &gt;= Раздел 2.14.1.3 строка 04 графа 07</t>
  </si>
  <si>
    <t>Раздел 2.14.1.3 строка 05 графа 06 &gt;= Раздел 2.14.1.3 строка 05 графа 07</t>
  </si>
  <si>
    <t>Раздел 2.14.1.3 строка 06 графа 06 &gt;= Раздел 2.14.1.3 строка 06 графа 07</t>
  </si>
  <si>
    <t>Раздел 2.14.1.3 строка 07 графа 06 &gt;= Раздел 2.14.1.3 строка 07 графа 07</t>
  </si>
  <si>
    <t>Раздел 2.14.1.3 строка 08 графа 06 &gt;= Раздел 2.14.1.3 строка 08 графа 07</t>
  </si>
  <si>
    <t>Раздел 2.14.1.3 строка 09 графа 06 &gt;= Раздел 2.14.1.3 строка 09 графа 07</t>
  </si>
  <si>
    <t>Раздел 2.14.1.3 строка 07 графа 06 &gt;= Раздел 2.14.1.3 строка 07 графа 08</t>
  </si>
  <si>
    <t>Раздел 2.14.1.3 строка 08 графа 06 &gt;= Раздел 2.14.1.3 строка 08 графа 08</t>
  </si>
  <si>
    <t>Раздел 2.14.1.3 строка 09 графа 06 &gt;= Раздел 2.14.1.3 строка 09 графа 08</t>
  </si>
  <si>
    <t>Раздел 2.14.1.3 строка 10 графа 06 &gt;= Раздел 2.14.1.3 строка 10 графа 08</t>
  </si>
  <si>
    <t>Раздел 2.13.2 строка 55 графа 04 &gt;= Раздел 2.13.2 строка 55 графа 17</t>
  </si>
  <si>
    <t>Раздел 2.13.2 строка 56 графа 04 &gt;= Раздел 2.13.2 строка 56 графа 17</t>
  </si>
  <si>
    <t>Раздел 2.13.2 строка 57 графа 04 &gt;= Раздел 2.13.2 строка 57 графа 17</t>
  </si>
  <si>
    <t>Раздел 2.13.2 строка 58 графа 04 &gt;= Раздел 2.13.2 строка 58 графа 17</t>
  </si>
  <si>
    <t>Раздел 2.13.2 строка 59 графа 04 &gt;= Раздел 2.13.2 строка 59 графа 17</t>
  </si>
  <si>
    <t>Раздел 2.13.2 строка 60 графа 04 &gt;= Раздел 2.13.2 строка 60 графа 17</t>
  </si>
  <si>
    <t>Раздел 2.13.2 строка 01 графа 13 &gt;= Раздел 2.13.2 строка 01 графа 14</t>
  </si>
  <si>
    <t>Раздел 2.13.2 строка 02 графа 13 &gt;= Раздел 2.13.2 строка 02 графа 14</t>
  </si>
  <si>
    <t>Раздел 2.13.2 строка 03 графа 13 &gt;= Раздел 2.13.2 строка 03 графа 14</t>
  </si>
  <si>
    <t>Раздел 2.13.2 строка 04 графа 13 &gt;= Раздел 2.13.2 строка 04 графа 14</t>
  </si>
  <si>
    <t>Раздел 2.13.2 строка 05 графа 13 &gt;= Раздел 2.13.2 строка 05 графа 14</t>
  </si>
  <si>
    <t>Раздел 2.13.2 строка 06 графа 13 &gt;= Раздел 2.13.2 строка 06 графа 14</t>
  </si>
  <si>
    <t>Раздел 2.13.2 строка 07 графа 13 &gt;= Раздел 2.13.2 строка 07 графа 14</t>
  </si>
  <si>
    <t>Раздел 2.13.2 строка 08 графа 13 &gt;= Раздел 2.13.2 строка 08 графа 14</t>
  </si>
  <si>
    <t>Раздел 2.15.1 строка 56 графа 04 = Раздел 2.15.1 строка 56 сумма граф 05 + 06 + 07 + 08 + 09 + 10</t>
  </si>
  <si>
    <t>Раздел 2.15.1 строка 57 графа 04 = Раздел 2.15.1 строка 57 сумма граф 05 + 06 + 07 + 08 + 09 + 10</t>
  </si>
  <si>
    <t>Раздел 2.15.1 строка 58 графа 04 = Раздел 2.15.1 строка 58 сумма граф 05 + 06 + 07 + 08 + 09 + 10</t>
  </si>
  <si>
    <t>Раздел 2.15.1 строка 59 графа 04 = Раздел 2.15.1 строка 59 сумма граф 05 + 06 + 07 + 08 + 09 + 10</t>
  </si>
  <si>
    <t>Раздел 2.15.1 строка 60 графа 04 = Раздел 2.15.1 строка 60 сумма граф 05 + 06 + 07 + 08 + 09 + 10</t>
  </si>
  <si>
    <t>Раздел 2.15.1 строка 61 графа 04 = Раздел 2.15.1 строка 61 сумма граф 05 + 06 + 07 + 08 + 09 + 10</t>
  </si>
  <si>
    <t>Раздел 2.15.1 строка 62 графа 04 = Раздел 2.15.1 строка 62 сумма граф 05 + 06 + 07 + 08 + 09 + 10</t>
  </si>
  <si>
    <t>Раздел 2.15.1 строка 63 графа 04 = Раздел 2.15.1 строка 63 сумма граф 05 + 06 + 07 + 08 + 09 + 10</t>
  </si>
  <si>
    <t>Раздел 2.15.1 строка 64 графа 04 = Раздел 2.15.1 строка 64 сумма граф 05 + 06 + 07 + 08 + 09 + 10</t>
  </si>
  <si>
    <t>Раздел 2.15.1 строка 65 графа 04 = Раздел 2.15.1 строка 65 сумма граф 05 + 06 + 07 + 08 + 09 + 10</t>
  </si>
  <si>
    <t>Раздел 2.15.1 строка 66 графа 04 = Раздел 2.15.1 строка 66 сумма граф 05 + 06 + 07 + 08 + 09 + 10</t>
  </si>
  <si>
    <t>Раздел 2.15.1 строка 67 графа 04 = Раздел 2.15.1 строка 67 сумма граф 05 + 06 + 07 + 08 + 09 + 10</t>
  </si>
  <si>
    <t>Раздел 2.15.1 строка 68 графа 04 = Раздел 2.15.1 строка 68 сумма граф 05 + 06 + 07 + 08 + 09 + 10</t>
  </si>
  <si>
    <t>Раздел 2.15.1 строка 69 графа 04 = Раздел 2.15.1 строка 69 сумма граф 05 + 06 + 07 + 08 + 09 + 10</t>
  </si>
  <si>
    <t>Раздел 2.15.1 строка 70 графа 04 = Раздел 2.15.1 строка 70 сумма граф 05 + 06 + 07 + 08 + 09 + 10</t>
  </si>
  <si>
    <t>Раздел 2.15.1 строка 71 графа 04 = Раздел 2.15.1 строка 71 сумма граф 05 + 06 + 07 + 08 + 09 + 10</t>
  </si>
  <si>
    <t>Раздел 2.15.1 строка 72 графа 04 = Раздел 2.15.1 строка 72 сумма граф 05 + 06 + 07 + 08 + 09 + 10</t>
  </si>
  <si>
    <t>Раздел 2.15.1 строка 73 графа 04 = Раздел 2.15.1 строка 73 сумма граф 05 + 06 + 07 + 08 + 09 + 10</t>
  </si>
  <si>
    <t>Раздел 2.14.1.3 строка 01 графа 09 &gt;= Раздел 2.14.1.3 строка 01 графа 10</t>
  </si>
  <si>
    <t>Раздел 2.14.1.3 строка 02 графа 09 &gt;= Раздел 2.14.1.3 строка 02 графа 10</t>
  </si>
  <si>
    <t>Раздел 2.14.1.3 строка 03 графа 09 &gt;= Раздел 2.14.1.3 строка 03 графа 10</t>
  </si>
  <si>
    <t>Раздел 2.14.1.3 строка 04 графа 09 &gt;= Раздел 2.14.1.3 строка 04 графа 10</t>
  </si>
  <si>
    <t>Раздел 2.14.1.3 строка 05 графа 09 &gt;= Раздел 2.14.1.3 строка 05 графа 10</t>
  </si>
  <si>
    <t>Раздел 2.14.1.3 строка 06 графа 09 &gt;= Раздел 2.14.1.3 строка 06 графа 10</t>
  </si>
  <si>
    <t>Раздел 2.14.1.3 строка 07 графа 09 &gt;= Раздел 2.14.1.3 строка 07 графа 10</t>
  </si>
  <si>
    <t>Раздел 2.14.1.3 строка 08 графа 09 &gt;= Раздел 2.14.1.3 строка 08 графа 10</t>
  </si>
  <si>
    <t>Раздел 2.14.1.3 строка 09 графа 09 &gt;= Раздел 2.14.1.3 строка 09 графа 10</t>
  </si>
  <si>
    <t>Раздел 2.14.1.3 строка 10 графа 09 &gt;= Раздел 2.14.1.3 строка 10 графа 10</t>
  </si>
  <si>
    <t>Раздел 2.14.1.3 строка 11 графа 09 &gt;= Раздел 2.14.1.3 строка 11 графа 10</t>
  </si>
  <si>
    <t>Раздел 2.14.1.3 строка 12 графа 09 &gt;= Раздел 2.14.1.3 строка 12 графа 10</t>
  </si>
  <si>
    <t>Раздел 2.14.1.3 строка 13 графа 09 &gt;= Раздел 2.14.1.3 строка 13 графа 10</t>
  </si>
  <si>
    <t>Раздел 2.14.1.3 строка 14 графа 09 &gt;= Раздел 2.14.1.3 строка 14 графа 10</t>
  </si>
  <si>
    <t>Раздел 2.14.1.3 строка 15 графа 09 &gt;= Раздел 2.14.1.3 строка 15 графа 10</t>
  </si>
  <si>
    <t>Раздел 2.14.1.3 строка 16 графа 09 &gt;= Раздел 2.14.1.3 строка 16 графа 10</t>
  </si>
  <si>
    <t>Раздел 2.14.1.3 строка 17 графа 09 &gt;= Раздел 2.14.1.3 строка 17 графа 10</t>
  </si>
  <si>
    <t>Раздел 2.14.1.3 строка 18 графа 09 &gt;= Раздел 2.14.1.3 строка 18 графа 10</t>
  </si>
  <si>
    <t>Раздел 2.5.3.3 строка 01 графа 05 = Раздел 2.5.3.3 сумма строк 02 + 03 + 04 + 05 графа 05</t>
  </si>
  <si>
    <t>Раздел 2.5.3.3 строка 01 графа 06 = Раздел 2.5.3.3 сумма строк 02 + 03 + 04 + 05 графа 06</t>
  </si>
  <si>
    <t>Раздел 2.5.3.3 строка 01 графа 07 = Раздел 2.5.3.3 сумма строк 02 + 03 + 04 + 05 графа 07</t>
  </si>
  <si>
    <t>Раздел 2.5.3.3 строка 01 графа 08 = Раздел 2.5.3.3 сумма строк 02 + 03 + 04 + 05 графа 08</t>
  </si>
  <si>
    <t>Раздел 2.5.3.3 строка 01 графа 09 = Раздел 2.5.3.3 сумма строк 02 + 03 + 04 + 05 графа 09</t>
  </si>
  <si>
    <t>Раздел 2.5.3.3 строка 01 графа 10 = Раздел 2.5.3.3 сумма строк 02 + 03 + 04 + 05 графа 10</t>
  </si>
  <si>
    <t>Раздел 2.5.3.3 строка 01 графа 11 = Раздел 2.5.3.3 сумма строк 02 + 03 + 04 + 05 графа 11</t>
  </si>
  <si>
    <t>Раздел 2.5.3.3 строка 01 графа 12 = Раздел 2.5.3.3 сумма строк 02 + 03 + 04 + 05 графа 12</t>
  </si>
  <si>
    <t>Раздел 2.5.3.3 строка 01 графа 13 = Раздел 2.5.3.3 сумма строк 02 + 03 + 04 + 05 графа 13</t>
  </si>
  <si>
    <t>Раздел 2.5.3.3 строка 01 графа 14 = Раздел 2.5.3.3 сумма строк 02 + 03 + 04 + 05 графа 14</t>
  </si>
  <si>
    <t>Печатник глубокой печати</t>
  </si>
  <si>
    <t>Печатник диаграммной продукции</t>
  </si>
  <si>
    <t>Печатник металлографской печати</t>
  </si>
  <si>
    <t>Печатник орловской печати</t>
  </si>
  <si>
    <r>
      <rPr>
        <sz val="11"/>
        <rFont val="Times New Roman"/>
        <family val="1"/>
        <charset val="204"/>
      </rPr>
      <t>Печатник печатно-высекального автомата</t>
    </r>
  </si>
  <si>
    <t>Печатник плоской печати</t>
  </si>
  <si>
    <t>Печатник по жести</t>
  </si>
  <si>
    <t>Печатник трафаретной печати</t>
  </si>
  <si>
    <t>Печатник флексографской печати</t>
  </si>
  <si>
    <t>Печатник эстампа</t>
  </si>
  <si>
    <t>Брошюровщик</t>
  </si>
  <si>
    <t>Машинист автомата для завертывания книг в суперобложку</t>
  </si>
  <si>
    <t>Машинист автомата по изготовлению обрезных обложек</t>
  </si>
  <si>
    <t>Машинист автоматической линии по изготовлению книг</t>
  </si>
  <si>
    <t>Машинист автоматической линии по изготовлению тетрадей для нот и альбомов для рисования</t>
  </si>
  <si>
    <t>Машинист агрегата бесшвейного скрепления</t>
  </si>
  <si>
    <t>Машинист алфавитной машины</t>
  </si>
  <si>
    <t>Машинист блокообрабатывающего агрегата</t>
  </si>
  <si>
    <r>
      <rPr>
        <sz val="11"/>
        <rFont val="Times New Roman"/>
        <family val="1"/>
        <charset val="204"/>
      </rPr>
      <t>Машинист вкладочно-швейно-резального агрегата</t>
    </r>
  </si>
  <si>
    <r>
      <rPr>
        <sz val="11"/>
        <rFont val="Times New Roman"/>
        <family val="1"/>
        <charset val="204"/>
      </rPr>
      <t>Машинист вырубально-упаковочного агрегата</t>
    </r>
  </si>
  <si>
    <t>Машинист книговставочной машины</t>
  </si>
  <si>
    <t>Машинист конвертной машины</t>
  </si>
  <si>
    <t>Машинист крытвенной машины</t>
  </si>
  <si>
    <t>Машинист крышкоделательной машины</t>
  </si>
  <si>
    <r>
      <rPr>
        <sz val="11"/>
        <rFont val="Times New Roman"/>
        <family val="1"/>
        <charset val="204"/>
      </rPr>
      <t>Машинист лакировально-гуммировальной машины</t>
    </r>
  </si>
  <si>
    <t>Машинист линовальной машины</t>
  </si>
  <si>
    <t>Машинист машины для вкладки книг в футляры</t>
  </si>
  <si>
    <t>Машинист на припрессовке пленки</t>
  </si>
  <si>
    <r>
      <rPr>
        <sz val="11"/>
        <rFont val="Times New Roman"/>
        <family val="1"/>
        <charset val="204"/>
      </rPr>
      <t>Машинист оклеечно-каптальной машины</t>
    </r>
  </si>
  <si>
    <r>
      <rPr>
        <sz val="11"/>
        <rFont val="Times New Roman"/>
        <family val="1"/>
        <charset val="204"/>
      </rPr>
      <t>Машинист подборочно-швейной машины</t>
    </r>
  </si>
  <si>
    <t>Машинист приклеенной машины</t>
  </si>
  <si>
    <t>Машинист резальных машин</t>
  </si>
  <si>
    <t>Машинист тетрадных агрегатов</t>
  </si>
  <si>
    <t>Машинист фальцевальных машин</t>
  </si>
  <si>
    <t>Машинист швейных машин и автоматов</t>
  </si>
  <si>
    <t>Нумеровщик</t>
  </si>
  <si>
    <t>Переплетчик</t>
  </si>
  <si>
    <r>
      <rPr>
        <sz val="11"/>
        <rFont val="Times New Roman"/>
        <family val="1"/>
        <charset val="204"/>
      </rPr>
      <t>Печатник-тиснильщик</t>
    </r>
  </si>
  <si>
    <t>Гравер шрифта</t>
  </si>
  <si>
    <t>Комплектовщик шрифтовой продукции</t>
  </si>
  <si>
    <t>Отделывальщик шрифтовой продукции</t>
  </si>
  <si>
    <t>Резчик деревянного шрифта</t>
  </si>
  <si>
    <t>Юстировщик</t>
  </si>
  <si>
    <t>Заготовитель блоков по ботанике</t>
  </si>
  <si>
    <t>Заготовитель блоков по гистологии, цитологии, эмбриологии</t>
  </si>
  <si>
    <t>Раздел 2.13.1 строка 03 графа 04 = Раздел 2.13.1 строка 03 сумма граф 05 + 06 + 07 + 08 + 09 + 10</t>
  </si>
  <si>
    <t>Раздел 2.13.1 строка 04 графа 04 = Раздел 2.13.1 строка 04 сумма граф 05 + 06 + 07 + 08 + 09 + 10</t>
  </si>
  <si>
    <t>Раздел 2.13.1 строка 05 графа 04 = Раздел 2.13.1 строка 05 сумма граф 05 + 06 + 07 + 08 + 09 + 10</t>
  </si>
  <si>
    <t>Раздел 2.13.1 строка 06 графа 04 = Раздел 2.13.1 строка 06 сумма граф 05 + 06 + 07 + 08 + 09 + 10</t>
  </si>
  <si>
    <t>Раздел 2.13.1 строка 07 графа 04 = Раздел 2.13.1 строка 07 сумма граф 05 + 06 + 07 + 08 + 09 + 10</t>
  </si>
  <si>
    <t>Раздел 2.13.1 строка 08 графа 04 = Раздел 2.13.1 строка 08 сумма граф 05 + 06 + 07 + 08 + 09 + 10</t>
  </si>
  <si>
    <t>Раздел 2.13.1 строка 09 графа 04 = Раздел 2.13.1 строка 09 сумма граф 05 + 06 + 07 + 08 + 09 + 10</t>
  </si>
  <si>
    <t>Раздел 2.13.1 строка 10 графа 04 = Раздел 2.13.1 строка 10 сумма граф 05 + 06 + 07 + 08 + 09 + 10</t>
  </si>
  <si>
    <t>Раздел 2.13.2 строка 35 графа 04 &gt;= Раздел 2.13.2 строка 35 графа 17</t>
  </si>
  <si>
    <t>Раздел 2.13.2 строка 36 графа 04 &gt;= Раздел 2.13.2 строка 36 графа 17</t>
  </si>
  <si>
    <t>Раздел 2.13.2 строка 37 графа 04 &gt;= Раздел 2.13.2 строка 37 графа 17</t>
  </si>
  <si>
    <t>Раздел 2.13.2 строка 38 графа 04 &gt;= Раздел 2.13.2 строка 38 графа 17</t>
  </si>
  <si>
    <t>Раздел 2.13.2 строка 39 графа 04 &gt;= Раздел 2.13.2 строка 39 графа 17</t>
  </si>
  <si>
    <t>Раздел 2.13.2 строка 40 графа 04 &gt;= Раздел 2.13.2 строка 40 графа 17</t>
  </si>
  <si>
    <t>Раздел 2.13.2 строка 41 графа 04 &gt;= Раздел 2.13.2 строка 41 графа 17</t>
  </si>
  <si>
    <t>Раздел 2.13.2 строка 42 графа 04 &gt;= Раздел 2.13.2 строка 42 графа 17</t>
  </si>
  <si>
    <t>Раздел 2.13.2 строка 43 графа 04 &gt;= Раздел 2.13.2 строка 43 графа 17</t>
  </si>
  <si>
    <t>Раздел 2.13.2 строка 44 графа 04 &gt;= Раздел 2.13.2 строка 44 графа 17</t>
  </si>
  <si>
    <t>Раздел 2.13.2 строка 45 графа 04 &gt;= Раздел 2.13.2 строка 45 графа 17</t>
  </si>
  <si>
    <t>Раздел 2.13.2 строка 46 графа 04 &gt;= Раздел 2.13.2 строка 46 графа 17</t>
  </si>
  <si>
    <t>Раздел 2.13.2 строка 47 графа 04 &gt;= Раздел 2.13.2 строка 47 графа 17</t>
  </si>
  <si>
    <t>Раздел 2.13.1 строка 17 графа 04 = Раздел 2.13.1 строка 17 сумма граф 05 + 06 + 07 + 08 + 09 + 10</t>
  </si>
  <si>
    <t>Раздел 2.13.1 строка 18 графа 04 = Раздел 2.13.1 строка 18 сумма граф 05 + 06 + 07 + 08 + 09 + 10</t>
  </si>
  <si>
    <t>Раздел 2.13.1 строка 19 графа 04 = Раздел 2.13.1 строка 19 сумма граф 05 + 06 + 07 + 08 + 09 + 10</t>
  </si>
  <si>
    <t>Раздел 2.13.2 строка 39 графа 13 &gt;= Раздел 2.13.2 строка 39 графа 15</t>
  </si>
  <si>
    <t>Раздел 2.13.2 строка 40 графа 13 &gt;= Раздел 2.13.2 строка 40 графа 15</t>
  </si>
  <si>
    <t>Раздел 2.13.2 строка 41 графа 13 &gt;= Раздел 2.13.2 строка 41 графа 15</t>
  </si>
  <si>
    <t>Раздел 2.13.2 строка 42 графа 13 &gt;= Раздел 2.13.2 строка 42 графа 15</t>
  </si>
  <si>
    <t>Раздел 2.13.2 строка 43 графа 13 &gt;= Раздел 2.13.2 строка 43 графа 15</t>
  </si>
  <si>
    <t>Раздел 2.13.2 строка 44 графа 13 &gt;= Раздел 2.13.2 строка 44 графа 15</t>
  </si>
  <si>
    <t>Раздел 2.13.2 строка 45 графа 13 &gt;= Раздел 2.13.2 строка 45 графа 15</t>
  </si>
  <si>
    <t>Раздел 2.13.2 строка 46 графа 13 &gt;= Раздел 2.13.2 строка 46 графа 15</t>
  </si>
  <si>
    <t>Раздел 2.13.2 строка 47 графа 13 &gt;= Раздел 2.13.2 строка 47 графа 15</t>
  </si>
  <si>
    <t>Раздел 2.13.2 строка 48 графа 13 &gt;= Раздел 2.13.2 строка 48 графа 15</t>
  </si>
  <si>
    <t>Раздел 2.13.2 строка 49 графа 13 &gt;= Раздел 2.13.2 строка 49 графа 15</t>
  </si>
  <si>
    <t>Раздел 2.13.2 строка 50 графа 13 &gt;= Раздел 2.13.2 строка 50 графа 15</t>
  </si>
  <si>
    <t>Раздел 2.13.2 строка 51 графа 13 &gt;= Раздел 2.13.2 строка 51 графа 15</t>
  </si>
  <si>
    <t>Раздел 2.13.2 строка 52 графа 13 &gt;= Раздел 2.13.2 строка 52 графа 15</t>
  </si>
  <si>
    <t>Раздел 2.13.2 строка 53 графа 13 &gt;= Раздел 2.13.2 строка 53 графа 15</t>
  </si>
  <si>
    <t>Раздел 2.13.2 строка 54 графа 13 &gt;= Раздел 2.13.2 строка 54 графа 15</t>
  </si>
  <si>
    <t>Раздел 2.13.2 строка 55 графа 13 &gt;= Раздел 2.13.2 строка 55 графа 15</t>
  </si>
  <si>
    <t>Раздел 2.13.2 строка 56 графа 13 &gt;= Раздел 2.13.2 строка 56 графа 15</t>
  </si>
  <si>
    <t>Раздел 2.13.2 строка 57 графа 13 &gt;= Раздел 2.13.2 строка 57 графа 15</t>
  </si>
  <si>
    <t>Раздел 2.13.2 строка 58 графа 13 &gt;= Раздел 2.13.2 строка 58 графа 15</t>
  </si>
  <si>
    <t>Раздел 2.13.2 строка 59 графа 13 &gt;= Раздел 2.13.2 строка 59 графа 15</t>
  </si>
  <si>
    <t>Раздел 2.13.2 строка 60 графа 13 &gt;= Раздел 2.13.2 строка 60 графа 15</t>
  </si>
  <si>
    <t>Раздел 2.13.3 строка 01 графа 04 = Раздел 2.13.3 строка 01 сумма граф 05 + 06 + 07 + 08 + 09 + 10</t>
  </si>
  <si>
    <t>Раздел 2.13.1 строка 34 графа 04 &gt;= Раздел 2.13.1 строка 34 графа 12</t>
  </si>
  <si>
    <t>Раздел 2.13.1 строка 39 графа 04 &gt;= Раздел 2.13.1 строка 39 графа 12</t>
  </si>
  <si>
    <t>Раздел 2.13.1 строка 40 графа 04 &gt;= Раздел 2.13.1 строка 40 графа 12</t>
  </si>
  <si>
    <t>Раздел 2.13.1 строка 41 графа 04 &gt;= Раздел 2.13.1 строка 41 графа 12</t>
  </si>
  <si>
    <t>Раздел 2.13.1 строка 42 графа 04 &gt;= Раздел 2.13.1 строка 42 графа 12</t>
  </si>
  <si>
    <t>Раздел 2.13.1 строка 43 графа 04 &gt;= Раздел 2.13.1 строка 43 графа 12</t>
  </si>
  <si>
    <t>Раздел 2.13.1 строка 44 графа 04 &gt;= Раздел 2.13.1 строка 44 графа 12</t>
  </si>
  <si>
    <t>Раздел 2.13.1 строка 45 графа 04 &gt;= Раздел 2.13.1 строка 45 графа 12</t>
  </si>
  <si>
    <t>Раздел 2.13.1 строка 46 графа 04 &gt;= Раздел 2.13.1 строка 46 графа 12</t>
  </si>
  <si>
    <t>Раздел 2.13.1 строка 47 графа 04 &gt;= Раздел 2.13.1 строка 47 графа 12</t>
  </si>
  <si>
    <t>Раздел 2.13.1 строка 09 графа 04 &gt;= Раздел 2.13.1 строка 09 графа 12</t>
  </si>
  <si>
    <t>Раздел 2.13.1 строка 10 графа 04 &gt;= Раздел 2.13.1 строка 10 графа 12</t>
  </si>
  <si>
    <t>Раздел 2.13.1 строка 11 графа 04 &gt;= Раздел 2.13.1 строка 11 графа 12</t>
  </si>
  <si>
    <t>Раздел 2.13.1 строка 17 графа 04 &gt;= Раздел 2.13.1 строка 17 графа 12</t>
  </si>
  <si>
    <t>Раздел 2.13.1 строка 18 графа 04 &gt;= Раздел 2.13.1 строка 18 графа 12</t>
  </si>
  <si>
    <t>Раздел 2.13.1 строка 19 графа 04 &gt;= Раздел 2.13.1 строка 19 графа 12</t>
  </si>
  <si>
    <t>Раздел 2.13.1 строка 20 графа 04 &gt;= Раздел 2.13.1 строка 20 графа 12</t>
  </si>
  <si>
    <t>Раздел 2.3.1 строка 09 графа 10 &lt;= Раздел 2.3.1 сумма строк 06 + 07 графа 10</t>
  </si>
  <si>
    <t>Раздел 2.3.1 строка 09 графа 11 &lt;= Раздел 2.3.1 сумма строк 06 + 07 графа 11</t>
  </si>
  <si>
    <t>Раздел 2.3.1 строка 09 графа 12 &lt;= Раздел 2.3.1 сумма строк 06 + 07 графа 12</t>
  </si>
  <si>
    <t>Раздел 2.3.1 строка 09 графа 13 &lt;= Раздел 2.3.1 сумма строк 06 + 07 графа 13</t>
  </si>
  <si>
    <t>Раздел 2.3.1 строка 09 графа 14 &lt;= Раздел 2.3.1 сумма строк 06 + 07 графа 14</t>
  </si>
  <si>
    <t>Раздел 2.3.2 строка 01 графа 03 &gt;= Раздел 2.3.2 строка 02 графа 03</t>
  </si>
  <si>
    <t>Раздел 2.3.2 строка 01 графа 03 &gt;= Раздел 2.3.2 строка 03 графа 03</t>
  </si>
  <si>
    <t>Раздел 2.13.1 строка 48 графа 04 &gt;= Раздел 2.13.1 строка 48 графа 12</t>
  </si>
  <si>
    <t>Раздел 2.13.1 строка 49 графа 04 &gt;= Раздел 2.13.1 строка 49 графа 12</t>
  </si>
  <si>
    <t>Раздел 2.13.1 строка 50 графа 04 &gt;= Раздел 2.13.1 строка 50 графа 12</t>
  </si>
  <si>
    <t>Раздел 2.13.1 строка 51 графа 04 &gt;= Раздел 2.13.1 строка 51 графа 12</t>
  </si>
  <si>
    <t>Раздел 2.13.3 строка 50 графа 04 = Раздел 2.13.3 строка 50 сумма граф 05 + 06 + 07 + 08 + 09 + 10</t>
  </si>
  <si>
    <t>Раздел 2.13.3 строка 51 графа 04 = Раздел 2.13.3 строка 51 сумма граф 05 + 06 + 07 + 08 + 09 + 10</t>
  </si>
  <si>
    <t>Раздел 2.13.1 строка 58 графа 04 &gt;= Раздел 2.13.1 строка 58 графа 12</t>
  </si>
  <si>
    <t>Раздел 2.13.1 строка 59 графа 04 &gt;= Раздел 2.13.1 строка 59 графа 12</t>
  </si>
  <si>
    <t>Раздел 2.13.1 строка 60 графа 04 &gt;= Раздел 2.13.1 строка 60 графа 12</t>
  </si>
  <si>
    <t>Раздел 2.13.1 строка 01 графа 04 &gt;= Раздел 2.13.1 строка 01 графа 13</t>
  </si>
  <si>
    <t>Раздел 2.13.1 строка 02 графа 04 &gt;= Раздел 2.13.1 строка 02 графа 13</t>
  </si>
  <si>
    <t>Раздел 2.13.1 строка 03 графа 04 &gt;= Раздел 2.13.1 строка 03 графа 13</t>
  </si>
  <si>
    <t>Раздел 2.13.1 строка 04 графа 04 &gt;= Раздел 2.13.1 строка 04 графа 13</t>
  </si>
  <si>
    <t>Раздел 2.13.1 строка 05 графа 04 &gt;= Раздел 2.13.1 строка 05 графа 13</t>
  </si>
  <si>
    <t>Раздел 2.13.1 строка 06 графа 04 &gt;= Раздел 2.13.1 строка 06 графа 13</t>
  </si>
  <si>
    <t>Раздел 2.13.1 строка 07 графа 04 &gt;= Раздел 2.13.1 строка 07 графа 13</t>
  </si>
  <si>
    <t>Раздел 2.13.1 строка 08 графа 04 &gt;= Раздел 2.13.1 строка 08 графа 13</t>
  </si>
  <si>
    <t>Раздел 2.13.1 строка 09 графа 04 &gt;= Раздел 2.13.1 строка 09 графа 13</t>
  </si>
  <si>
    <t>Раздел 2.13.1 строка 10 графа 04 &gt;= Раздел 2.13.1 строка 10 графа 13</t>
  </si>
  <si>
    <t>Раздел 2.13.1 строка 11 графа 04 &gt;= Раздел 2.13.1 строка 11 графа 13</t>
  </si>
  <si>
    <t>Раздел 2.13.1 строка 12 графа 04 &gt;= Раздел 2.13.1 строка 12 графа 13</t>
  </si>
  <si>
    <t>Раздел 2.13.1 строка 13 графа 04 &gt;= Раздел 2.13.1 строка 13 графа 13</t>
  </si>
  <si>
    <t>Раздел 2.13.1 строка 14 графа 04 &gt;= Раздел 2.13.1 строка 14 графа 13</t>
  </si>
  <si>
    <t>Раздел 2.13.1 строка 15 графа 04 &gt;= Раздел 2.13.1 строка 15 графа 13</t>
  </si>
  <si>
    <t>Раздел 2.13.1 строка 16 графа 04 &gt;= Раздел 2.13.1 строка 16 графа 13</t>
  </si>
  <si>
    <t>Раздел 2.13.1 строка 17 графа 04 &gt;= Раздел 2.13.1 строка 17 графа 13</t>
  </si>
  <si>
    <t>Раздел 2.13.1 строка 18 графа 04 &gt;= Раздел 2.13.1 строка 18 графа 13</t>
  </si>
  <si>
    <t>Раздел 2.13.1 строка 19 графа 04 &gt;= Раздел 2.13.1 строка 19 графа 13</t>
  </si>
  <si>
    <t>Раздел 2.13.1 строка 20 графа 04 &gt;= Раздел 2.13.1 строка 20 графа 13</t>
  </si>
  <si>
    <t>Раздел 2.13.1 строка 21 графа 04 &gt;= Раздел 2.13.1 строка 21 графа 13</t>
  </si>
  <si>
    <t>Раздел 2.13.1 строка 22 графа 04 &gt;= Раздел 2.13.1 строка 22 графа 13</t>
  </si>
  <si>
    <t>Раздел 2.13.1 строка 23 графа 04 &gt;= Раздел 2.13.1 строка 23 графа 13</t>
  </si>
  <si>
    <t>Раздел 2.13.1 строка 24 графа 04 &gt;= Раздел 2.13.1 строка 24 графа 13</t>
  </si>
  <si>
    <t>Раздел 2.13.1 строка 25 графа 04 &gt;= Раздел 2.13.1 строка 25 графа 13</t>
  </si>
  <si>
    <t>Раздел 2.13.1 строка 26 графа 04 &gt;= Раздел 2.13.1 строка 26 графа 13</t>
  </si>
  <si>
    <t>Раздел 2.13.1 строка 27 графа 04 &gt;= Раздел 2.13.1 строка 27 графа 13</t>
  </si>
  <si>
    <t>Раздел 2.13.1 строка 28 графа 04 &gt;= Раздел 2.13.1 строка 28 графа 13</t>
  </si>
  <si>
    <t>Раздел 2.13.1 строка 29 графа 04 &gt;= Раздел 2.13.1 строка 29 графа 13</t>
  </si>
  <si>
    <t>Раздел 2.13.1 строка 30 графа 04 &gt;= Раздел 2.13.1 строка 30 графа 13</t>
  </si>
  <si>
    <t>Раздел 2.13.1 строка 31 графа 04 &gt;= Раздел 2.13.1 строка 31 графа 13</t>
  </si>
  <si>
    <t>Раздел 2.13.1 строка 32 графа 04 &gt;= Раздел 2.13.1 строка 32 графа 13</t>
  </si>
  <si>
    <t>Раздел 2.13.1 строка 33 графа 04 &gt;= Раздел 2.13.1 строка 33 графа 13</t>
  </si>
  <si>
    <t>Раздел 2.13.1 строка 34 графа 04 &gt;= Раздел 2.13.1 строка 34 графа 13</t>
  </si>
  <si>
    <t>Раздел 2.13.1 строка 35 графа 04 &gt;= Раздел 2.13.1 строка 35 графа 13</t>
  </si>
  <si>
    <t>Раздел 2.13.1 строка 36 графа 04 &gt;= Раздел 2.13.1 строка 36 графа 13</t>
  </si>
  <si>
    <t>Раздел 2.13.1 строка 37 графа 04 &gt;= Раздел 2.13.1 строка 37 графа 13</t>
  </si>
  <si>
    <t>Раздел 2.5.2.3 строка 02 графа 38 = Раздел 2.5.2.3 сумма строк 03 + 04 + 05 графа 38</t>
  </si>
  <si>
    <t>Раздел 2.5.2.3 строка 02 графа 39 = Раздел 2.5.2.3 сумма строк 03 + 04 + 05 графа 39</t>
  </si>
  <si>
    <t>Раздел 2.5.2.3 строка 02 графа 40 = Раздел 2.5.2.3 сумма строк 03 + 04 + 05 графа 40</t>
  </si>
  <si>
    <t>Раздел 2.5.2.3 строка 02 графа 41 = Раздел 2.5.2.3 сумма строк 03 + 04 + 05 графа 41</t>
  </si>
  <si>
    <t>Раздел 2.5.2.3 строка 02 графа 42 = Раздел 2.5.2.3 сумма строк 03 + 04 + 05 графа 42</t>
  </si>
  <si>
    <t>Раздел 2.5.2.3 строка 02 графа 43 = Раздел 2.5.2.3 сумма строк 03 + 04 + 05 графа 43</t>
  </si>
  <si>
    <t>Раздел 2.5.2.3 строка 02 графа 44 = Раздел 2.5.2.3 сумма строк 03 + 04 + 05 графа 44</t>
  </si>
  <si>
    <t>Раздел 2.5.2.3 строка 02 графа 45 = Раздел 2.5.2.3 сумма строк 03 + 04 + 05 графа 45</t>
  </si>
  <si>
    <t>Раздел 2.5.2.3 строка 02 графа 46 = Раздел 2.5.2.3 сумма строк 03 + 04 + 05 графа 46</t>
  </si>
  <si>
    <t>Раздел 2.5.2.3 строка 02 графа 47 = Раздел 2.5.2.3 сумма строк 03 + 04 + 05 графа 47</t>
  </si>
  <si>
    <t>Раздел 2.5.2.3 строка 01 графа 03 = Раздел 2.5.2.3 строка 01 сумма граф с 03 по 47</t>
  </si>
  <si>
    <t>Раздел 2.5.2.3 строка 02 графа 03 = Раздел 2.5.2.3 строка 02 сумма граф с 03 по 47</t>
  </si>
  <si>
    <t>Раздел 2.5.2.3 строка 03 графа 03 = Раздел 2.5.2.3 строка 03 сумма граф с 03 по 47</t>
  </si>
  <si>
    <t>Раздел 2.5.2.3 строка 04 графа 03 = Раздел 2.5.2.3 строка 04 сумма граф с 03 по 47</t>
  </si>
  <si>
    <t>Раздел 2.5.2.3 строка 05 графа 03 = Раздел 2.5.2.3 строка 05 сумма граф с 03 по 47</t>
  </si>
  <si>
    <t>Раздел 2.5.3.1 строка 01 графа 03 = Раздел 2.5.3.1 сумма строк 02 + 03 + 04 + 05 графа 03</t>
  </si>
  <si>
    <t>Раздел 2.13.1 строка 28 графа 04 &gt;= Раздел 2.13.1 строка 28 графа 11</t>
  </si>
  <si>
    <t>Раздел 2.13.1 строка 29 графа 04 &gt;= Раздел 2.13.1 строка 29 графа 11</t>
  </si>
  <si>
    <t>Раздел 2.13.1 строка 30 графа 04 &gt;= Раздел 2.13.1 строка 30 графа 11</t>
  </si>
  <si>
    <t>Раздел 2.13.1 строка 31 графа 04 &gt;= Раздел 2.13.1 строка 31 графа 11</t>
  </si>
  <si>
    <t>Раздел 2.13.1 строка 32 графа 04 &gt;= Раздел 2.13.1 строка 32 графа 11</t>
  </si>
  <si>
    <t>Раздел 2.13.1 строка 33 графа 04 &gt;= Раздел 2.13.1 строка 33 графа 11</t>
  </si>
  <si>
    <t>Раздел 2.13.1 строка 34 графа 04 &gt;= Раздел 2.13.1 строка 34 графа 11</t>
  </si>
  <si>
    <t>Раздел 2.13.1 строка 35 графа 04 &gt;= Раздел 2.13.1 строка 35 графа 11</t>
  </si>
  <si>
    <t>Раздел 2.13.1 строка 36 графа 04 &gt;= Раздел 2.13.1 строка 36 графа 11</t>
  </si>
  <si>
    <t>Раздел 2.13.1 строка 37 графа 04 &gt;= Раздел 2.13.1 строка 37 графа 11</t>
  </si>
  <si>
    <t>Раздел 2.13.1 строка 38 графа 04 &gt;= Раздел 2.13.1 строка 38 графа 11</t>
  </si>
  <si>
    <t>Раздел 2.13.1 строка 39 графа 04 &gt;= Раздел 2.13.1 строка 39 графа 11</t>
  </si>
  <si>
    <t>Раздел 2.13.1 строка 40 графа 04 &gt;= Раздел 2.13.1 строка 40 графа 11</t>
  </si>
  <si>
    <t>Раздел 2.13.1 строка 41 графа 04 &gt;= Раздел 2.13.1 строка 41 графа 11</t>
  </si>
  <si>
    <t>Раздел 2.13.1 строка 42 графа 04 &gt;= Раздел 2.13.1 строка 42 графа 11</t>
  </si>
  <si>
    <t>Раздел 2.13.1 строка 43 графа 04 &gt;= Раздел 2.13.1 строка 43 графа 11</t>
  </si>
  <si>
    <t>Раздел 2.13.1 строка 44 графа 04 &gt;= Раздел 2.13.1 строка 44 графа 11</t>
  </si>
  <si>
    <t>Раздел 2.13.1 строка 45 графа 04 &gt;= Раздел 2.13.1 строка 45 графа 11</t>
  </si>
  <si>
    <t>Раздел 2.13.1 строка 46 графа 04 &gt;= Раздел 2.13.1 строка 46 графа 11</t>
  </si>
  <si>
    <t>Раздел 2.13.1 строка 47 графа 04 &gt;= Раздел 2.13.1 строка 47 графа 11</t>
  </si>
  <si>
    <t>Раздел 2.13.1 строка 48 графа 04 &gt;= Раздел 2.13.1 строка 48 графа 11</t>
  </si>
  <si>
    <t>Раздел 2.13.1 строка 49 графа 04 &gt;= Раздел 2.13.1 строка 49 графа 11</t>
  </si>
  <si>
    <t>Раздел 2.13.1 строка 50 графа 04 &gt;= Раздел 2.13.1 строка 50 графа 11</t>
  </si>
  <si>
    <t>Раздел 2.13.1 строка 51 графа 04 &gt;= Раздел 2.13.1 строка 51 графа 11</t>
  </si>
  <si>
    <t>Раздел 2.13.1 строка 52 графа 04 &gt;= Раздел 2.13.1 строка 52 графа 11</t>
  </si>
  <si>
    <t>Раздел 2.13.1 строка 53 графа 04 &gt;= Раздел 2.13.1 строка 53 графа 11</t>
  </si>
  <si>
    <t>Раздел 2.13.1 строка 54 графа 04 &gt;= Раздел 2.13.1 строка 54 графа 11</t>
  </si>
  <si>
    <t>Раздел 2.13.1 строка 55 графа 04 &gt;= Раздел 2.13.1 строка 55 графа 11</t>
  </si>
  <si>
    <t>Раздел 2.13.1 строка 12 графа 04 = Раздел 2.13.1 строка 12 сумма граф 05 + 06 + 07 + 08 + 09 + 10</t>
  </si>
  <si>
    <t>Раздел 2.13.1 строка 13 графа 04 = Раздел 2.13.1 строка 13 сумма граф 05 + 06 + 07 + 08 + 09 + 10</t>
  </si>
  <si>
    <t>Раздел 2.13.1 строка 14 графа 04 = Раздел 2.13.1 строка 14 сумма граф 05 + 06 + 07 + 08 + 09 + 10</t>
  </si>
  <si>
    <t>Раздел 2.13.1 строка 15 графа 04 = Раздел 2.13.1 строка 15 сумма граф 05 + 06 + 07 + 08 + 09 + 10</t>
  </si>
  <si>
    <t>Раздел 2.13.1 строка 16 графа 04 = Раздел 2.13.1 строка 16 сумма граф 05 + 06 + 07 + 08 + 09 + 10</t>
  </si>
  <si>
    <t>Раздел 2.5.2.2 строка 02 графа 04 = Раздел 2.5.2.2 сумма строк 03 + 04 + 05 графа 04</t>
  </si>
  <si>
    <t>Раздел 2.5.2.2 строка 02 графа 05 = Раздел 2.5.2.2 сумма строк 03 + 04 + 05 графа 05</t>
  </si>
  <si>
    <t>Раздел 2.5.2.2 строка 02 графа 06 = Раздел 2.5.2.2 сумма строк 03 + 04 + 05 графа 06</t>
  </si>
  <si>
    <t>Раздел 2.5.2.2 строка 02 графа 07 = Раздел 2.5.2.2 сумма строк 03 + 04 + 05 графа 07</t>
  </si>
  <si>
    <t>Раздел 2.5.2.2 строка 02 графа 08 = Раздел 2.5.2.2 сумма строк 03 + 04 + 05 графа 08</t>
  </si>
  <si>
    <t>Раздел 2.5.2.2 строка 02 графа 09 = Раздел 2.5.2.2 сумма строк 03 + 04 + 05 графа 09</t>
  </si>
  <si>
    <t>Раздел 2.5.2.2 строка 02 графа 10 = Раздел 2.5.2.2 сумма строк 03 + 04 + 05 графа 10</t>
  </si>
  <si>
    <t>Раздел 2.5.2.2 строка 02 графа 11 = Раздел 2.5.2.2 сумма строк 03 + 04 + 05 графа 11</t>
  </si>
  <si>
    <t>Раздел 2.5.2.2 строка 02 графа 12 = Раздел 2.5.2.2 сумма строк 03 + 04 + 05 графа 12</t>
  </si>
  <si>
    <t>Раздел 2.5.2.2 строка 02 графа 13 = Раздел 2.5.2.2 сумма строк 03 + 04 + 05 графа 13</t>
  </si>
  <si>
    <t>Раздел 2.5.2.2 строка 02 графа 14 = Раздел 2.5.2.2 сумма строк 03 + 04 + 05 графа 14</t>
  </si>
  <si>
    <t>Раздел 2.5.2.2 строка 02 графа 15 = Раздел 2.5.2.2 сумма строк 03 + 04 + 05 графа 15</t>
  </si>
  <si>
    <t>Раздел 2.5.2.2 строка 02 графа 16 = Раздел 2.5.2.2 сумма строк 03 + 04 + 05 графа 16</t>
  </si>
  <si>
    <t>Шлифовщик стеклоизделий</t>
  </si>
  <si>
    <t>Штенгелевщик</t>
  </si>
  <si>
    <t>Ангобировщик</t>
  </si>
  <si>
    <t>Аэрографщик</t>
  </si>
  <si>
    <t>Выборщик фарфоровых, фаянсовых и керамических изделий</t>
  </si>
  <si>
    <t>Гончар</t>
  </si>
  <si>
    <r>
      <rPr>
        <sz val="11"/>
        <rFont val="Times New Roman"/>
        <family val="1"/>
        <charset val="204"/>
      </rPr>
      <t>Контролер игольно-платинных изделий</t>
    </r>
  </si>
  <si>
    <r>
      <rPr>
        <sz val="11"/>
        <rFont val="Times New Roman"/>
        <family val="1"/>
        <charset val="204"/>
      </rPr>
      <t>Наборщик игольно-платинных изделий</t>
    </r>
  </si>
  <si>
    <t>Наладчик оборудования игольного производства</t>
  </si>
  <si>
    <t>Полировщик игл</t>
  </si>
  <si>
    <t>Редуцировщик игл</t>
  </si>
  <si>
    <r>
      <rPr>
        <sz val="11"/>
        <rFont val="Times New Roman"/>
        <family val="1"/>
        <charset val="204"/>
      </rPr>
      <t>Рихтовщик игольно-платинных изделий</t>
    </r>
  </si>
  <si>
    <r>
      <rPr>
        <sz val="11"/>
        <rFont val="Times New Roman"/>
        <family val="1"/>
        <charset val="204"/>
      </rPr>
      <t>Сортировщик игольно-платинных изделий</t>
    </r>
  </si>
  <si>
    <t>Автоматчик ремизных автоматов</t>
  </si>
  <si>
    <t>Изготовитель берд</t>
  </si>
  <si>
    <t>Закальщик изделий с хохломской росписью</t>
  </si>
  <si>
    <r>
      <rPr>
        <sz val="11"/>
        <rFont val="Times New Roman"/>
        <family val="1"/>
        <charset val="204"/>
      </rPr>
      <t>Обработчик художественных изделий из дерева и папье-маше</t>
    </r>
  </si>
  <si>
    <t>Оклейщик изделий из бересты</t>
  </si>
  <si>
    <t>Раскройщик бересты</t>
  </si>
  <si>
    <t>Обходчик гидросооружений</t>
  </si>
  <si>
    <t>Обходчик трассы гидрозолоудаления и золоотвалов</t>
  </si>
  <si>
    <t>Оператор "горячей" камеры</t>
  </si>
  <si>
    <t>VI (группа)</t>
  </si>
  <si>
    <t>Оператор реакторного отделения</t>
  </si>
  <si>
    <r>
      <rPr>
        <sz val="11"/>
        <rFont val="Times New Roman"/>
        <family val="1"/>
        <charset val="204"/>
      </rPr>
      <t>V - VII
(группы)</t>
    </r>
  </si>
  <si>
    <t>Оператор спецводоочистки</t>
  </si>
  <si>
    <r>
      <rPr>
        <sz val="11"/>
        <rFont val="Times New Roman"/>
        <family val="1"/>
        <charset val="204"/>
      </rPr>
      <t>Оператор транспортно-технологического оборудования реакторного отделения</t>
    </r>
  </si>
  <si>
    <t>VIII группа</t>
  </si>
  <si>
    <t>Оператор тепловых сетей</t>
  </si>
  <si>
    <t>Слесарь по обслуживанию оборудования электростанций</t>
  </si>
  <si>
    <t>Раздел 2.5.2.2 строка 02 графа 34 = Раздел 2.5.2.2 сумма строк 03 + 04 + 05 графа 34</t>
  </si>
  <si>
    <t>Раздел 2.5.2.2 строка 02 графа 35 = Раздел 2.5.2.2 сумма строк 03 + 04 + 05 графа 35</t>
  </si>
  <si>
    <t>Раздел 2.5.2.2 строка 02 графа 36 = Раздел 2.5.2.2 сумма строк 03 + 04 + 05 графа 36</t>
  </si>
  <si>
    <t>Раздел 2.1.1.3 строка 10 графа 15 = Раздел 2.1.1.3 сумма строк 02 + 04 + 06 + 08 графа 15</t>
  </si>
  <si>
    <t>Раздел 2.1.1.3 строка 10 графа 16 = Раздел 2.1.1.3 сумма строк 02 + 04 + 06 + 08 графа 16</t>
  </si>
  <si>
    <t>Раздел 2.1.1.3 строка 10 графа 03 = Раздел 2.1.1.3 сумма строк 11 + 12 + 13 графа 03</t>
  </si>
  <si>
    <t>Раздел 2.1.1.3 строка 10 графа 04 = Раздел 2.1.1.3 сумма строк 11 + 12 + 13 графа 04</t>
  </si>
  <si>
    <t>Раздел 2.1.1.3 строка 10 графа 05 = Раздел 2.1.1.3 сумма строк 11 + 12 + 13 графа 05</t>
  </si>
  <si>
    <t>Раздел 2.1.1.3 строка 10 графа 06 = Раздел 2.1.1.3 сумма строк 11 + 12 + 13 графа 06</t>
  </si>
  <si>
    <t>Раздел 2.1.1.3 строка 10 графа 07 = Раздел 2.1.1.3 сумма строк 11 + 12 + 13 графа 07</t>
  </si>
  <si>
    <t>Раздел 2.1.1.3 строка 10 графа 08 = Раздел 2.1.1.3 сумма строк 11 + 12 + 13 графа 08</t>
  </si>
  <si>
    <t>Раздел 2.1.1.3 строка 10 графа 09 = Раздел 2.1.1.3 сумма строк 11 + 12 + 13 графа 09</t>
  </si>
  <si>
    <t>Раздел 2.1.1.3 строка 10 графа 10 = Раздел 2.1.1.3 сумма строк 11 + 12 + 13 графа 10</t>
  </si>
  <si>
    <t>Раздел 2.1.1.3 строка 10 графа 11 = Раздел 2.1.1.3 сумма строк 11 + 12 + 13 графа 11</t>
  </si>
  <si>
    <t>Раздел 2.1.1.3 строка 10 графа 12 = Раздел 2.1.1.3 сумма строк 11 + 12 + 13 графа 12</t>
  </si>
  <si>
    <t>Раздел 2.1.1.3 строка 10 графа 13 = Раздел 2.1.1.3 сумма строк 11 + 12 + 13 графа 13</t>
  </si>
  <si>
    <t>Раздел 2.1.1.3 строка 10 графа 14 = Раздел 2.1.1.3 сумма строк 11 + 12 + 13 графа 14</t>
  </si>
  <si>
    <t>Раздел 2.1.1.3 строка 10 графа 15 = Раздел 2.1.1.3 сумма строк 11 + 12 + 13 графа 15</t>
  </si>
  <si>
    <t>Раздел 2.5.3.1 строка 01 графа 05 = Раздел 2.5.3.1 сумма строк 02 + 03 + 04 + 05 графа 05</t>
  </si>
  <si>
    <t>Раздел 2.5.3.1 строка 01 графа 06 = Раздел 2.5.3.1 сумма строк 02 + 03 + 04 + 05 графа 06</t>
  </si>
  <si>
    <t>Раздел 2.5.3.1 строка 01 графа 07 = Раздел 2.5.3.1 сумма строк 02 + 03 + 04 + 05 графа 07</t>
  </si>
  <si>
    <t>Раздел 2.5.3.1 строка 01 графа 08 = Раздел 2.5.3.1 сумма строк 02 + 03 + 04 + 05 графа 08</t>
  </si>
  <si>
    <t>Раздел 2.5.3.1 строка 01 графа 09 = Раздел 2.5.3.1 сумма строк 02 + 03 + 04 + 05 графа 09</t>
  </si>
  <si>
    <t>Раздел 2.5.3.1 строка 01 графа 10 = Раздел 2.5.3.1 сумма строк 02 + 03 + 04 + 05 графа 10</t>
  </si>
  <si>
    <t>Раздел 2.5.3.1 строка 01 графа 11 = Раздел 2.5.3.1 сумма строк 02 + 03 + 04 + 05 графа 11</t>
  </si>
  <si>
    <t>Раздел 2.5.3.1 строка 01 графа 12 = Раздел 2.5.3.1 сумма строк 02 + 03 + 04 + 05 графа 12</t>
  </si>
  <si>
    <t>Раздел 2.5.3.1 строка 01 графа 13 = Раздел 2.5.3.1 сумма строк 02 + 03 + 04 + 05 графа 13</t>
  </si>
  <si>
    <t>Раздел 2.5.3.1 строка 01 графа 14 = Раздел 2.5.3.1 сумма строк 02 + 03 + 04 + 05 графа 14</t>
  </si>
  <si>
    <t>Раздел 2.5.3.1 строка 01 графа 15 = Раздел 2.5.3.1 сумма строк 02 + 03 + 04 + 05 графа 15</t>
  </si>
  <si>
    <t>Раздел 2.5.3.1 строка 01 графа 16 = Раздел 2.5.3.1 сумма строк 02 + 03 + 04 + 05 графа 16</t>
  </si>
  <si>
    <t>Раздел 2.1.1.3 строка 06 графа 03 = Раздел 2.1.1.3 строка 06 сумма граф 04 + 05 + 06 + 07 + 08 + 09 + 10 + 11 + 12 + 13 + 14 + 15 + 16</t>
  </si>
  <si>
    <t>Раздел 2.1.1.3 строка 07 графа 03 = Раздел 2.1.1.3 строка 07 сумма граф 04 + 05 + 06 + 07 + 08 + 09 + 10 + 11 + 12 + 13 + 14 + 15 + 16</t>
  </si>
  <si>
    <t>Раздел 2.5.1.3 строка 05 графа 04 = Раздел 2.5.1.3 сумма строк 06 + 07 + 08 графа 04</t>
  </si>
  <si>
    <t>Раздел 2.5.1.3 строка 05 графа 05 = Раздел 2.5.1.3 сумма строк 06 + 07 + 08 графа 05</t>
  </si>
  <si>
    <t>Раздел 2.5.1.3 строка 05 графа 06 = Раздел 2.5.1.3 сумма строк 06 + 07 + 08 графа 06</t>
  </si>
  <si>
    <t>Раздел 2.5.1.3 строка 05 графа 07 = Раздел 2.5.1.3 сумма строк 06 + 07 + 08 графа 07</t>
  </si>
  <si>
    <t>Раздел 2.5.1.3 строка 05 графа 08 = Раздел 2.5.1.3 сумма строк 06 + 07 + 08 графа 08</t>
  </si>
  <si>
    <t>Раздел 2.5.1.3 строка 05 графа 09 = Раздел 2.5.1.3 сумма строк 06 + 07 + 08 графа 09</t>
  </si>
  <si>
    <t>Раздел 2.5.1.3 строка 05 графа 10 = Раздел 2.5.1.3 сумма строк 06 + 07 + 08 графа 10</t>
  </si>
  <si>
    <t>Раздел 2.5.1.3 строка 05 графа 11 = Раздел 2.5.1.3 сумма строк 06 + 07 + 08 графа 11</t>
  </si>
  <si>
    <t>Раздел 2.5.1.3 строка 05 графа 12 = Раздел 2.5.1.3 сумма строк 06 + 07 + 08 графа 12</t>
  </si>
  <si>
    <t>Раздел 2.13.2 строка 39 графа 04 &gt;= Раздел 2.13.2 строка 39 графа 13</t>
  </si>
  <si>
    <t>Раздел 2.13.2 строка 40 графа 04 &gt;= Раздел 2.13.2 строка 40 графа 13</t>
  </si>
  <si>
    <t>Раздел 2.13.2 строка 41 графа 04 &gt;= Раздел 2.13.2 строка 41 графа 13</t>
  </si>
  <si>
    <t>Раздел 2.13.2 строка 42 графа 04 &gt;= Раздел 2.13.2 строка 42 графа 13</t>
  </si>
  <si>
    <t>Раздел 2.13.2 строка 43 графа 04 &gt;= Раздел 2.13.2 строка 43 графа 13</t>
  </si>
  <si>
    <t>Раздел 2.13.2 строка 44 графа 04 &gt;= Раздел 2.13.2 строка 44 графа 13</t>
  </si>
  <si>
    <t>Раздел 2.13.2 строка 45 графа 04 &gt;= Раздел 2.13.2 строка 45 графа 13</t>
  </si>
  <si>
    <t>Раздел 2.13.2 строка 46 графа 04 &gt;= Раздел 2.13.2 строка 46 графа 13</t>
  </si>
  <si>
    <t>Раздел 2.13.2 строка 47 графа 04 &gt;= Раздел 2.13.2 строка 47 графа 13</t>
  </si>
  <si>
    <t>Раздел 2.13.2 строка 48 графа 04 &gt;= Раздел 2.13.2 строка 48 графа 13</t>
  </si>
  <si>
    <t>Раздел 2.13.2 строка 49 графа 04 &gt;= Раздел 2.13.2 строка 49 графа 13</t>
  </si>
  <si>
    <t>Раздел 2.13.2 строка 50 графа 04 &gt;= Раздел 2.13.2 строка 50 графа 13</t>
  </si>
  <si>
    <t>Раздел 2.13.2 строка 51 графа 04 &gt;= Раздел 2.13.2 строка 51 графа 13</t>
  </si>
  <si>
    <t>Раздел 2.13.2 строка 52 графа 04 &gt;= Раздел 2.13.2 строка 52 графа 13</t>
  </si>
  <si>
    <t>Раздел 2.13.2 строка 53 графа 04 &gt;= Раздел 2.13.2 строка 53 графа 13</t>
  </si>
  <si>
    <t>Раздел 2.13.2 строка 54 графа 04 &gt;= Раздел 2.13.2 строка 54 графа 13</t>
  </si>
  <si>
    <t>Раздел 2.13.2 строка 55 графа 04 &gt;= Раздел 2.13.2 строка 55 графа 13</t>
  </si>
  <si>
    <t>Раздел 2.13.2 строка 56 графа 04 &gt;= Раздел 2.13.2 строка 56 графа 13</t>
  </si>
  <si>
    <t>Раздел 2.13.2 строка 57 графа 04 &gt;= Раздел 2.13.2 строка 57 графа 13</t>
  </si>
  <si>
    <t>Раздел 2.13.2 строка 58 графа 04 &gt;= Раздел 2.13.2 строка 58 графа 13</t>
  </si>
  <si>
    <t>Раздел 2.13.2 строка 59 графа 04 &gt;= Раздел 2.13.2 строка 59 графа 13</t>
  </si>
  <si>
    <t>Раздел 2.13.2 строка 60 графа 04 &gt;= Раздел 2.13.2 строка 60 графа 13</t>
  </si>
  <si>
    <t>Раздел 2.13.2 строка 01 графа 04 &gt;= Раздел 2.13.2 строка 01 графа 16</t>
  </si>
  <si>
    <t>Раздел 2.13.2 строка 02 графа 04 &gt;= Раздел 2.13.2 строка 02 графа 16</t>
  </si>
  <si>
    <t>Раздел 2.13.2 строка 03 графа 04 &gt;= Раздел 2.13.2 строка 03 графа 16</t>
  </si>
  <si>
    <t>Раздел 2.13.2 строка 04 графа 04 &gt;= Раздел 2.13.2 строка 04 графа 16</t>
  </si>
  <si>
    <t>Раздел 2.13.2 строка 05 графа 04 &gt;= Раздел 2.13.2 строка 05 графа 16</t>
  </si>
  <si>
    <t>Раздел 2.13.2 строка 06 графа 04 &gt;= Раздел 2.13.2 строка 06 графа 16</t>
  </si>
  <si>
    <t>Раздел 2.13.2 строка 07 графа 04 &gt;= Раздел 2.13.2 строка 07 графа 16</t>
  </si>
  <si>
    <t>Раздел 2.13.3 строка 12 графа 04 &gt;= Раздел 2.13.3 строка 12 графа 17</t>
  </si>
  <si>
    <t>Раздел 2.13.3 строка 13 графа 04 &gt;= Раздел 2.13.3 строка 13 графа 17</t>
  </si>
  <si>
    <t>Раздел 2.13.3 строка 14 графа 04 &gt;= Раздел 2.13.3 строка 14 графа 17</t>
  </si>
  <si>
    <t>Раздел 2.13.3 строка 15 графа 04 &gt;= Раздел 2.13.3 строка 15 графа 17</t>
  </si>
  <si>
    <t>Раздел 2.13.3 строка 16 графа 04 &gt;= Раздел 2.13.3 строка 16 графа 17</t>
  </si>
  <si>
    <t>Раздел 2.13.3 строка 17 графа 04 &gt;= Раздел 2.13.3 строка 17 графа 17</t>
  </si>
  <si>
    <t>Раздел 2.13.3 строка 18 графа 04 &gt;= Раздел 2.13.3 строка 18 графа 17</t>
  </si>
  <si>
    <t>Раздел 2.5.3.1 строка 06 графа 17 = Раздел 2.5.3.1 сумма строк 11 + 12 графа 17</t>
  </si>
  <si>
    <t>Раздел 2.5.1.2 строка 01 графа 07 = Раздел 2.5.1.2 сумма строк 02 + 03 + 04 графа 07</t>
  </si>
  <si>
    <t>Раздел 2.5.1.2 строка 01 графа 08 = Раздел 2.5.1.2 сумма строк 02 + 03 + 04 графа 08</t>
  </si>
  <si>
    <t>Раздел 2.5.1.2 строка 01 графа 09 = Раздел 2.5.1.2 сумма строк 02 + 03 + 04 графа 09</t>
  </si>
  <si>
    <t>Раздел 2.5.1.2 строка 01 графа 10 = Раздел 2.5.1.2 сумма строк 02 + 03 + 04 графа 10</t>
  </si>
  <si>
    <t>Раздел 2.5.1.2 строка 01 графа 11 = Раздел 2.5.1.2 сумма строк 02 + 03 + 04 графа 11</t>
  </si>
  <si>
    <t>Раздел 2.5.1.2 строка 01 графа 12 = Раздел 2.5.1.2 сумма строк 02 + 03 + 04 графа 12</t>
  </si>
  <si>
    <t>Раздел 2.5.1.2 строка 01 графа 13 = Раздел 2.5.1.2 сумма строк 02 + 03 + 04 графа 13</t>
  </si>
  <si>
    <t>Раздел 2.5.1.2 строка 01 графа 14 = Раздел 2.5.1.2 сумма строк 02 + 03 + 04 графа 14</t>
  </si>
  <si>
    <t>Раздел 2.5.1.2 строка 01 графа 15 = Раздел 2.5.1.2 сумма строк 02 + 03 + 04 графа 15</t>
  </si>
  <si>
    <t>Раздел 2.5.1.2 строка 01 графа 16 = Раздел 2.5.1.2 сумма строк 02 + 03 + 04 графа 16</t>
  </si>
  <si>
    <t>Раздел 2.5.1.2 строка 05 графа 03 = Раздел 2.5.1.2 сумма строк 06 + 07 + 08 графа 03</t>
  </si>
  <si>
    <t>Раздел 2.5.1.2 строка 05 графа 04 = Раздел 2.5.1.2 сумма строк 06 + 07 + 08 графа 04</t>
  </si>
  <si>
    <t>Раздел 2.5.1.2 строка 05 графа 05 = Раздел 2.5.1.2 сумма строк 06 + 07 + 08 графа 05</t>
  </si>
  <si>
    <t>Раздел 2.1.1.3 строка 10 графа 03 &gt;= Раздел 2.1.1.3 строка 16 графа 03</t>
  </si>
  <si>
    <t>Раздел 1.3 строка 02 графа 03 &gt;= Раздел 1.3 строка 02 графа 04</t>
  </si>
  <si>
    <t>Раздел 1.3 строка 03 графа 03 &gt;= Раздел 1.3 строка 03 графа 04</t>
  </si>
  <si>
    <t>Раздел 1.3 строка 04 графа 03 &gt;= Раздел 1.3 строка 04 графа 04</t>
  </si>
  <si>
    <t>Раздел 1.3 строка 05 графа 03 &gt;= Раздел 1.3 строка 05 графа 04</t>
  </si>
  <si>
    <t>Раздел 1.3 строка 06 графа 03 &gt;= Раздел 1.3 строка 06 графа 04</t>
  </si>
  <si>
    <t>Раздел 2.1.1.3 строка 10 графа 03 &gt;= Раздел 2.1.1.3 строка 17 графа 03</t>
  </si>
  <si>
    <t>Раздел 2.1.1.3 строка 17 графа 03 &gt;= Раздел 2.1.1.3 строка 18 графа 03</t>
  </si>
  <si>
    <t>Раздел 2.5.1.4 строка 05 графа 05 = Раздел 2.5.1.4 сумма строк 06 + 07 + 08 графа 05</t>
  </si>
  <si>
    <t>Раздел 2.5.1.4 строка 05 графа 06 = Раздел 2.5.1.4 сумма строк 06 + 07 + 08 графа 06</t>
  </si>
  <si>
    <t>Раздел 2.5.1.4 строка 05 графа 07 = Раздел 2.5.1.4 сумма строк 06 + 07 + 08 графа 07</t>
  </si>
  <si>
    <t>Раздел 2.5.1.4 строка 05 графа 08 = Раздел 2.5.1.4 сумма строк 06 + 07 + 08 графа 08</t>
  </si>
  <si>
    <t>Раздел 2.5.1.4 строка 05 графа 09 = Раздел 2.5.1.4 сумма строк 06 + 07 + 08 графа 09</t>
  </si>
  <si>
    <t>Раздел 2.5.1.4 строка 05 графа 10 = Раздел 2.5.1.4 сумма строк 06 + 07 + 08 графа 10</t>
  </si>
  <si>
    <t>Раздел 2.5.1.4 строка 05 графа 11 = Раздел 2.5.1.4 сумма строк 06 + 07 + 08 графа 11</t>
  </si>
  <si>
    <t>Раздел 2.5.1.4 строка 05 графа 12 = Раздел 2.5.1.4 сумма строк 06 + 07 + 08 графа 12</t>
  </si>
  <si>
    <t>Раздел 2.5.1.4 строка 05 графа 13 = Раздел 2.5.1.4 сумма строк 06 + 07 + 08 графа 13</t>
  </si>
  <si>
    <t>Раздел 2.5.1.4 строка 05 графа 14 = Раздел 2.5.1.4 сумма строк 06 + 07 + 08 графа 14</t>
  </si>
  <si>
    <t>Раздел 2.5.1.4 строка 05 графа 15 = Раздел 2.5.1.4 сумма строк 06 + 07 + 08 графа 15</t>
  </si>
  <si>
    <t>Раздел 2.5.1.4 строка 05 графа 16 = Раздел 2.5.1.4 сумма строк 06 + 07 + 08 графа 16</t>
  </si>
  <si>
    <t>Раздел 2.5.1.4 строка 01 графа 03 = Раздел 2.5.1.4 строка 01 сумма граф с 04 по 16</t>
  </si>
  <si>
    <t>Раздел 2.5.1.4 строка 02 графа 03 = Раздел 2.5.1.4 строка 02 сумма граф с 04 по 16</t>
  </si>
  <si>
    <t>Раздел 2.13.3 строка 42 графа 04 &gt;= Раздел 2.13.3 строка 42 графа 17</t>
  </si>
  <si>
    <t>Раздел 2.13.3 строка 43 графа 04 &gt;= Раздел 2.13.3 строка 43 графа 17</t>
  </si>
  <si>
    <t>Раздел 2.13.3 строка 44 графа 04 &gt;= Раздел 2.13.3 строка 44 графа 17</t>
  </si>
  <si>
    <t>Раздел 2.13.3 строка 45 графа 04 &gt;= Раздел 2.13.3 строка 45 графа 17</t>
  </si>
  <si>
    <t>Раздел 2.13.3 строка 46 графа 04 &gt;= Раздел 2.13.3 строка 46 графа 17</t>
  </si>
  <si>
    <t>Раздел 2.13.3 строка 47 графа 04 &gt;= Раздел 2.13.3 строка 47 графа 17</t>
  </si>
  <si>
    <t>Раздел 2.13.3 строка 48 графа 04 &gt;= Раздел 2.13.3 строка 48 графа 17</t>
  </si>
  <si>
    <t>Раздел 2.13.3 строка 49 графа 04 &gt;= Раздел 2.13.3 строка 49 графа 17</t>
  </si>
  <si>
    <t>Раздел 2.13.3 строка 50 графа 04 &gt;= Раздел 2.13.3 строка 50 графа 17</t>
  </si>
  <si>
    <t>Раздел 2.15.2 строка 127 графа 04 = Раздел 2.15.2 строка 127 сумма граф 05 + 06 + 07 + 08 + 09 + 10</t>
  </si>
  <si>
    <t>Раздел 2.15.2 строка 128 графа 04 = Раздел 2.15.2 строка 128 сумма граф 05 + 06 + 07 + 08 + 09 + 10</t>
  </si>
  <si>
    <t>Раздел 2.15.2 строка 129 графа 04 = Раздел 2.15.2 строка 129 сумма граф 05 + 06 + 07 + 08 + 09 + 10</t>
  </si>
  <si>
    <t>Раздел 2.15.2 строка 130 графа 04 = Раздел 2.15.2 строка 130 сумма граф 05 + 06 + 07 + 08 + 09 + 10</t>
  </si>
  <si>
    <t>Раздел 2.13.3 строка 56 графа 04 &gt;= Раздел 2.13.3 строка 56 графа 17</t>
  </si>
  <si>
    <t>Раздел 2.13.3 строка 57 графа 04 &gt;= Раздел 2.13.3 строка 57 графа 17</t>
  </si>
  <si>
    <t>Раздел 2.13.3 строка 58 графа 04 &gt;= Раздел 2.13.3 строка 58 графа 17</t>
  </si>
  <si>
    <t>Раздел 2.13.3 строка 59 графа 04 &gt;= Раздел 2.13.3 строка 59 графа 17</t>
  </si>
  <si>
    <t>Раздел 2.13.3 строка 60 графа 04 &gt;= Раздел 2.13.3 строка 60 графа 17</t>
  </si>
  <si>
    <t>Раздел 2.15.2 строка 131 графа 04 = Раздел 2.15.2 строка 131 сумма граф 05 + 06 + 07 + 08 + 09 + 10</t>
  </si>
  <si>
    <t>Раздел 2.15.2 строка 132 графа 04 = Раздел 2.15.2 строка 132 сумма граф 05 + 06 + 07 + 08 + 09 + 10</t>
  </si>
  <si>
    <t>Раздел 2.15.2 строка 133 графа 04 = Раздел 2.15.2 строка 133 сумма граф 05 + 06 + 07 + 08 + 09 + 10</t>
  </si>
  <si>
    <t>Раздел 2.15.2 строка 134 графа 04 = Раздел 2.15.2 строка 134 сумма граф 05 + 06 + 07 + 08 + 09 + 10</t>
  </si>
  <si>
    <t>Раздел 2.15.2 строка 135 графа 04 = Раздел 2.15.2 строка 135 сумма граф 05 + 06 + 07 + 08 + 09 + 10</t>
  </si>
  <si>
    <t>Раздел 2.15.2 строка 136 графа 04 = Раздел 2.15.2 строка 136 сумма граф 05 + 06 + 07 + 08 + 09 + 10</t>
  </si>
  <si>
    <t>Раздел 2.15.2 строка 137 графа 04 = Раздел 2.15.2 строка 137 сумма граф 05 + 06 + 07 + 08 + 09 + 10</t>
  </si>
  <si>
    <t>Раздел 2.15.2 строка 138 графа 04 = Раздел 2.15.2 строка 138 сумма граф 05 + 06 + 07 + 08 + 09 + 10</t>
  </si>
  <si>
    <t>Раздел 2.15.2 строка 139 графа 04 = Раздел 2.15.2 строка 139 сумма граф 05 + 06 + 07 + 08 + 09 + 10</t>
  </si>
  <si>
    <t>Раздел 2.15.2 строка 140 графа 04 = Раздел 2.15.2 строка 140 сумма граф 05 + 06 + 07 + 08 + 09 + 10</t>
  </si>
  <si>
    <t>Раздел 2.15.2 строка 141 графа 04 = Раздел 2.15.2 строка 141 сумма граф 05 + 06 + 07 + 08 + 09 + 10</t>
  </si>
  <si>
    <t>Раздел 2.15.2 строка 142 графа 04 = Раздел 2.15.2 строка 142 сумма граф 05 + 06 + 07 + 08 + 09 + 10</t>
  </si>
  <si>
    <t>Раздел 2.15.2 строка 143 графа 04 = Раздел 2.15.2 строка 143 сумма граф 05 + 06 + 07 + 08 + 09 + 10</t>
  </si>
  <si>
    <t>Раздел 2.15.2 строка 144 графа 04 = Раздел 2.15.2 строка 144 сумма граф 05 + 06 + 07 + 08 + 09 + 10</t>
  </si>
  <si>
    <t>Раздел 2.15.2 строка 145 графа 04 = Раздел 2.15.2 строка 145 сумма граф 05 + 06 + 07 + 08 + 09 + 10</t>
  </si>
  <si>
    <t>Раздел 2.15.2 строка 146 графа 04 = Раздел 2.15.2 строка 146 сумма граф 05 + 06 + 07 + 08 + 09 + 10</t>
  </si>
  <si>
    <t>Раздел 2.15.2 строка 147 графа 04 = Раздел 2.15.2 строка 147 сумма граф 05 + 06 + 07 + 08 + 09 + 10</t>
  </si>
  <si>
    <t>Раздел 2.15.2 строка 152 графа 04 = Раздел 2.15.2 строка 152 сумма граф 05 + 06 + 07 + 08 + 09 + 10</t>
  </si>
  <si>
    <t>Раздел 2.15.2 строка 153 графа 04 = Раздел 2.15.2 строка 153 сумма граф 05 + 06 + 07 + 08 + 09 + 10</t>
  </si>
  <si>
    <t>Раздел 2.15.2 строка 154 графа 04 = Раздел 2.15.2 строка 154 сумма граф 05 + 06 + 07 + 08 + 09 + 10</t>
  </si>
  <si>
    <t>Раздел 2.15.2 строка 155 графа 04 = Раздел 2.15.2 строка 155 сумма граф 05 + 06 + 07 + 08 + 09 + 10</t>
  </si>
  <si>
    <t>Раздел 2.15.2 строка 156 графа 04 = Раздел 2.15.2 строка 156 сумма граф 05 + 06 + 07 + 08 + 09 + 10</t>
  </si>
  <si>
    <t>Раздел 2.15.2 строка 157 графа 04 = Раздел 2.15.2 строка 157 сумма граф 05 + 06 + 07 + 08 + 09 + 10</t>
  </si>
  <si>
    <t>Раздел 2.14.1.3 строка 20 графа 09 &gt;= Раздел 2.14.1.3 строка 20 графа 11</t>
  </si>
  <si>
    <t>Раздел 2.14.1.3 строка 21 графа 09 &gt;= Раздел 2.14.1.3 строка 21 графа 11</t>
  </si>
  <si>
    <t>Раздел 2.14.1.3 строка 22 графа 09 &gt;= Раздел 2.14.1.3 строка 22 графа 11</t>
  </si>
  <si>
    <t>Раздел 2.14.1.3 строка 23 графа 09 &gt;= Раздел 2.14.1.3 строка 23 графа 11</t>
  </si>
  <si>
    <t>Раздел 2.14.1.3 строка 24 графа 09 &gt;= Раздел 2.14.1.3 строка 24 графа 11</t>
  </si>
  <si>
    <t>Раздел 2.14.1.3 строка 25 графа 09 &gt;= Раздел 2.14.1.3 строка 25 графа 11</t>
  </si>
  <si>
    <t>Раздел 2.14.1.3 строка 26 графа 09 &gt;= Раздел 2.14.1.3 строка 26 графа 11</t>
  </si>
  <si>
    <t>Раздел 2.14.1.3 строка 27 графа 09 &gt;= Раздел 2.14.1.3 строка 27 графа 11</t>
  </si>
  <si>
    <t>Раздел 2.14.1.3 строка 28 графа 09 &gt;= Раздел 2.14.1.3 строка 28 графа 11</t>
  </si>
  <si>
    <t>Раздел 2.14.1.3 строка 29 графа 09 &gt;= Раздел 2.14.1.3 строка 29 графа 11</t>
  </si>
  <si>
    <t>Раздел 2.14.2.1 строка 01 графа 03 = Раздел 2.14.2.1 сумма строк с 02 по 29 графа 03</t>
  </si>
  <si>
    <t>Раздел 2.13.3 строка 54 графа 13 &gt;= Раздел 2.13.3 строка 54 графа 14</t>
  </si>
  <si>
    <t>Раздел 2.13.3 строка 55 графа 13 &gt;= Раздел 2.13.3 строка 55 графа 14</t>
  </si>
  <si>
    <t>Раздел 2.13.3 строка 56 графа 13 &gt;= Раздел 2.13.3 строка 56 графа 14</t>
  </si>
  <si>
    <t>Раздел 2.13.3 строка 57 графа 13 &gt;= Раздел 2.13.3 строка 57 графа 14</t>
  </si>
  <si>
    <t>Раздел 2.13.3 строка 58 графа 13 &gt;= Раздел 2.13.3 строка 58 графа 14</t>
  </si>
  <si>
    <t>Раздел 2.13.3 строка 59 графа 13 &gt;= Раздел 2.13.3 строка 59 графа 14</t>
  </si>
  <si>
    <t>Раздел 2.13.3 строка 60 графа 13 &gt;= Раздел 2.13.3 строка 60 графа 14</t>
  </si>
  <si>
    <t>Раздел 2.13.3 строка 01 графа 13 &gt;= Раздел 2.13.3 строка 01 графа 15</t>
  </si>
  <si>
    <t>Раздел 2.13.3 строка 02 графа 13 &gt;= Раздел 2.13.3 строка 02 графа 15</t>
  </si>
  <si>
    <t>Раздел 2.13.3 строка 03 графа 13 &gt;= Раздел 2.13.3 строка 03 графа 15</t>
  </si>
  <si>
    <t>Раздел 2.13.3 строка 04 графа 13 &gt;= Раздел 2.13.3 строка 04 графа 15</t>
  </si>
  <si>
    <t>Раздел 2.13.2 строка 53 графа 04 &gt;= Раздел 2.13.2 строка 53 графа 16</t>
  </si>
  <si>
    <t>Раздел 2.13.2 строка 54 графа 04 &gt;= Раздел 2.13.2 строка 54 графа 16</t>
  </si>
  <si>
    <t>Раздел 2.13.2 строка 55 графа 04 &gt;= Раздел 2.13.2 строка 55 графа 16</t>
  </si>
  <si>
    <t>Раздел 2.13.2 строка 56 графа 04 &gt;= Раздел 2.13.2 строка 56 графа 16</t>
  </si>
  <si>
    <t>Раздел 2.13.2 строка 57 графа 04 &gt;= Раздел 2.13.2 строка 57 графа 16</t>
  </si>
  <si>
    <t>Раздел 2.13.2 строка 58 графа 04 &gt;= Раздел 2.13.2 строка 58 графа 16</t>
  </si>
  <si>
    <t>Раздел 2.13.2 строка 59 графа 04 &gt;= Раздел 2.13.2 строка 59 графа 16</t>
  </si>
  <si>
    <t>Раздел 2.13.2 строка 60 графа 04 &gt;= Раздел 2.13.2 строка 60 графа 16</t>
  </si>
  <si>
    <t>Раздел 2.13.2 строка 01 графа 04 &gt;= Раздел 2.13.2 строка 01 графа 17</t>
  </si>
  <si>
    <t>Раздел 2.13.2 строка 02 графа 04 &gt;= Раздел 2.13.2 строка 02 графа 17</t>
  </si>
  <si>
    <t>Раздел 2.13.2 строка 03 графа 04 &gt;= Раздел 2.13.2 строка 03 графа 17</t>
  </si>
  <si>
    <t>Вырубщик деталей</t>
  </si>
  <si>
    <t>Дублировщик деталей и материалов</t>
  </si>
  <si>
    <t>Изготовитель лекал</t>
  </si>
  <si>
    <t>Комплектовщик изделий, полуфабрикатов и материалов</t>
  </si>
  <si>
    <r>
      <rPr>
        <sz val="11"/>
        <rFont val="Times New Roman"/>
        <family val="1"/>
        <charset val="204"/>
      </rPr>
      <t>Консервировщик кожевенно-мехового сырья</t>
    </r>
  </si>
  <si>
    <t xml:space="preserve">   27 лет</t>
  </si>
  <si>
    <t xml:space="preserve">   28 лет</t>
  </si>
  <si>
    <t xml:space="preserve">   29 лет</t>
  </si>
  <si>
    <t xml:space="preserve">   30–34 года</t>
  </si>
  <si>
    <t xml:space="preserve">   35–39 лет</t>
  </si>
  <si>
    <t xml:space="preserve">   40 лет и старше</t>
  </si>
  <si>
    <t>Численность обучающихся по программам:</t>
  </si>
  <si>
    <t>начального общего образования – всего</t>
  </si>
  <si>
    <t>основного общего образования – всего</t>
  </si>
  <si>
    <t>среднего общего образования – всего</t>
  </si>
  <si>
    <t>образование обучающихся с умственной отсталостью (интеллекту-альными нарушениями)</t>
  </si>
  <si>
    <t xml:space="preserve">обучающиеся 1-го класса или 1-го класса первого года обучения по пролонгиро-ванным программам </t>
  </si>
  <si>
    <t>Раздел 2.1.1.3 строка 11 графа 03 = Раздел 2.1.1.3 строка 11 сумма граф 04 + 05 + 06 + 07 + 08 + 09 + 10 + 11 + 12 + 13 + 14 + 15 + 16</t>
  </si>
  <si>
    <t>Раздел 2.1.1.3 строка 12 графа 03 = Раздел 2.1.1.3 строка 12 сумма граф 04 + 05 + 06 + 07 + 08 + 09 + 10 + 11 + 12 + 13 + 14 + 15 + 16</t>
  </si>
  <si>
    <t>Раздел 2.1.1.3 строка 13 графа 03 = Раздел 2.1.1.3 строка 13 сумма граф 04 + 05 + 06 + 07 + 08 + 09 + 10 + 11 + 12 + 13 + 14 + 15 + 16</t>
  </si>
  <si>
    <t>Раздел 2.1.1.3 строка 14 графа 03 = Раздел 2.1.1.3 строка 14 сумма граф 04 + 05 + 06 + 07 + 08 + 09 + 10 + 11 + 12 + 13 + 14 + 15 + 16</t>
  </si>
  <si>
    <t>Раздел 2.1.1.3 строка 15 графа 03 = Раздел 2.1.1.3 строка 15 сумма граф 04 + 05 + 06 + 07 + 08 + 09 + 10 + 11 + 12 + 13 + 14 + 15 + 16</t>
  </si>
  <si>
    <t>Раздел 2.1.1.3 строка 16 графа 03 = Раздел 2.1.1.3 строка 16 сумма граф 04 + 05 + 06 + 07 + 08 + 09 + 10 + 11 + 12 + 13 + 14 + 15 + 16</t>
  </si>
  <si>
    <t>Раздел 2.13.3 строка 15 графа 13 &gt;= Раздел 2.13.3 строка 15 графа 14</t>
  </si>
  <si>
    <t>Раздел 2.13.3 строка 16 графа 13 &gt;= Раздел 2.13.3 строка 16 графа 14</t>
  </si>
  <si>
    <t>Раздел 2.13.3 строка 17 графа 13 &gt;= Раздел 2.13.3 строка 17 графа 14</t>
  </si>
  <si>
    <t>Раздел 2.13.3 строка 18 графа 13 &gt;= Раздел 2.13.3 строка 18 графа 14</t>
  </si>
  <si>
    <t>Раздел 2.13.3 строка 19 графа 13 &gt;= Раздел 2.13.3 строка 19 графа 14</t>
  </si>
  <si>
    <t>Раздел 2.13.3 строка 20 графа 13 &gt;= Раздел 2.13.3 строка 20 графа 14</t>
  </si>
  <si>
    <t>Раздел 2.13.3 строка 21 графа 13 &gt;= Раздел 2.13.3 строка 21 графа 14</t>
  </si>
  <si>
    <t>Раздел 2.13.3 строка 22 графа 13 &gt;= Раздел 2.13.3 строка 22 графа 14</t>
  </si>
  <si>
    <t>Раздел 2.13.3 строка 23 графа 13 &gt;= Раздел 2.13.3 строка 23 графа 14</t>
  </si>
  <si>
    <t>Раздел 2.13.3 строка 24 графа 13 &gt;= Раздел 2.13.3 строка 24 графа 14</t>
  </si>
  <si>
    <t>Раздел 2.13.3 строка 25 графа 13 &gt;= Раздел 2.13.3 строка 25 графа 14</t>
  </si>
  <si>
    <t>Раздел 2.13.3 строка 26 графа 13 &gt;= Раздел 2.13.3 строка 26 графа 14</t>
  </si>
  <si>
    <t>Раздел 2.13.3 строка 27 графа 13 &gt;= Раздел 2.13.3 строка 27 графа 14</t>
  </si>
  <si>
    <t>Раздел 2.13.3 строка 28 графа 13 &gt;= Раздел 2.13.3 строка 28 графа 14</t>
  </si>
  <si>
    <t>Раздел 2.13.3 строка 29 графа 13 &gt;= Раздел 2.13.3 строка 29 графа 14</t>
  </si>
  <si>
    <t>Раздел 2.13.3 строка 30 графа 13 &gt;= Раздел 2.13.3 строка 30 графа 14</t>
  </si>
  <si>
    <t>Раздел 2.13.3 строка 31 графа 13 &gt;= Раздел 2.13.3 строка 31 графа 14</t>
  </si>
  <si>
    <t>Раздел 2.13.3 строка 32 графа 13 &gt;= Раздел 2.13.3 строка 32 графа 14</t>
  </si>
  <si>
    <t>Раздел 2.13.3 строка 33 графа 13 &gt;= Раздел 2.13.3 строка 33 графа 14</t>
  </si>
  <si>
    <t>Раздел 2.13.3 строка 34 графа 13 &gt;= Раздел 2.13.3 строка 34 графа 14</t>
  </si>
  <si>
    <t>Раздел 2.13.3 строка 35 графа 13 &gt;= Раздел 2.13.3 строка 35 графа 14</t>
  </si>
  <si>
    <t>Раздел 2.13.3 строка 36 графа 13 &gt;= Раздел 2.13.3 строка 36 графа 14</t>
  </si>
  <si>
    <t>Раздел 2.13.3 строка 44 графа 13 &gt;= Раздел 2.13.3 строка 44 графа 15</t>
  </si>
  <si>
    <t>Раздел 2.13.3 строка 45 графа 13 &gt;= Раздел 2.13.3 строка 45 графа 15</t>
  </si>
  <si>
    <t>Раздел 2.13.3 строка 46 графа 13 &gt;= Раздел 2.13.3 строка 46 графа 15</t>
  </si>
  <si>
    <t>Раздел 2.13.3 строка 47 графа 13 &gt;= Раздел 2.13.3 строка 47 графа 15</t>
  </si>
  <si>
    <t>Раздел 2.13.3 строка 48 графа 13 &gt;= Раздел 2.13.3 строка 48 графа 15</t>
  </si>
  <si>
    <t>Раздел 2.13.3 строка 49 графа 13 &gt;= Раздел 2.13.3 строка 49 графа 15</t>
  </si>
  <si>
    <t>Раздел 2.13.3 строка 50 графа 13 &gt;= Раздел 2.13.3 строка 50 графа 15</t>
  </si>
  <si>
    <t>Раздел 2.13.3 строка 51 графа 13 &gt;= Раздел 2.13.3 строка 51 графа 15</t>
  </si>
  <si>
    <t>Раздел 2.13.3 строка 52 графа 13 &gt;= Раздел 2.13.3 строка 52 графа 15</t>
  </si>
  <si>
    <t>Раздел 2.13.3 строка 53 графа 13 &gt;= Раздел 2.13.3 строка 53 графа 15</t>
  </si>
  <si>
    <t>Раздел 2.13.1 строка 38 графа 04 &gt;= Раздел 2.13.1 строка 38 графа 13</t>
  </si>
  <si>
    <t>Раздел 2.13.1 строка 39 графа 04 &gt;= Раздел 2.13.1 строка 39 графа 13</t>
  </si>
  <si>
    <t>Раздел 2.13.1 строка 40 графа 04 &gt;= Раздел 2.13.1 строка 40 графа 13</t>
  </si>
  <si>
    <t>Раздел 2.13.1 строка 41 графа 04 &gt;= Раздел 2.13.1 строка 41 графа 13</t>
  </si>
  <si>
    <t>Раздел 2.13.1 строка 42 графа 04 &gt;= Раздел 2.13.1 строка 42 графа 13</t>
  </si>
  <si>
    <t>Раздел 2.13.1 строка 43 графа 04 &gt;= Раздел 2.13.1 строка 43 графа 13</t>
  </si>
  <si>
    <t>Раздел 2.13.1 строка 44 графа 04 &gt;= Раздел 2.13.1 строка 44 графа 13</t>
  </si>
  <si>
    <t>Раздел 2.13.1 строка 45 графа 04 &gt;= Раздел 2.13.1 строка 45 графа 13</t>
  </si>
  <si>
    <t>Раздел 2.13.1 строка 46 графа 04 &gt;= Раздел 2.13.1 строка 46 графа 13</t>
  </si>
  <si>
    <t>Раздел 2.13.1 строка 47 графа 04 &gt;= Раздел 2.13.1 строка 47 графа 13</t>
  </si>
  <si>
    <t>Раздел 2.13.1 строка 48 графа 04 &gt;= Раздел 2.13.1 строка 48 графа 13</t>
  </si>
  <si>
    <t>Раздел 2.13.1 строка 49 графа 04 &gt;= Раздел 2.13.1 строка 49 графа 13</t>
  </si>
  <si>
    <t>Раздел 2.13.1 строка 50 графа 04 &gt;= Раздел 2.13.1 строка 50 графа 13</t>
  </si>
  <si>
    <t>Раздел 2.4.3 строка 01 графа 06 = Раздел 2.4.3 сумма строк 02 + 03 + 04 графа 06</t>
  </si>
  <si>
    <t>Раздел 2.13.1 строка 59 графа 04 &gt;= Раздел 2.13.1 строка 59 графа 13</t>
  </si>
  <si>
    <t>Раздел 2.13.1 строка 60 графа 04 &gt;= Раздел 2.13.1 строка 60 графа 13</t>
  </si>
  <si>
    <t>Раздел 2.13.1 строка 05 графа 04 &gt;= Раздел 2.13.1 строка 05 графа 16</t>
  </si>
  <si>
    <t>Раздел 2.13.1 строка 06 графа 04 &gt;= Раздел 2.13.1 строка 06 графа 16</t>
  </si>
  <si>
    <t>Раздел 2.13.1 строка 07 графа 04 &gt;= Раздел 2.13.1 строка 07 графа 16</t>
  </si>
  <si>
    <t>Раздел 2.13.1 строка 08 графа 04 &gt;= Раздел 2.13.1 строка 08 графа 16</t>
  </si>
  <si>
    <t>Раздел 2.13.1 строка 09 графа 04 &gt;= Раздел 2.13.1 строка 09 графа 16</t>
  </si>
  <si>
    <t>Раздел 2.13.1 строка 10 графа 04 &gt;= Раздел 2.13.1 строка 10 графа 16</t>
  </si>
  <si>
    <t>Раздел 2.13.1 строка 11 графа 04 &gt;= Раздел 2.13.1 строка 11 графа 16</t>
  </si>
  <si>
    <t>Раздел 2.5.1.2 строка 01 графа 06 = Раздел 2.5.1.2 сумма строк 02 + 03 + 04 графа 06</t>
  </si>
  <si>
    <t>Раздел 2.13.2 строка 41 графа 04 = Раздел 2.13.2 строка 41 сумма граф 05 + 06 + 07 + 08 + 09 + 10</t>
  </si>
  <si>
    <t>Раздел 2.13.2 строка 42 графа 04 = Раздел 2.13.2 строка 42 сумма граф 05 + 06 + 07 + 08 + 09 + 10</t>
  </si>
  <si>
    <t>Раздел 2.13.1 строка 22 графа 04 &gt;= Раздел 2.13.1 строка 22 графа 16</t>
  </si>
  <si>
    <t>Раздел 2.13.1 строка 23 графа 04 &gt;= Раздел 2.13.1 строка 23 графа 16</t>
  </si>
  <si>
    <t>Раздел 2.13.1 строка 24 графа 04 &gt;= Раздел 2.13.1 строка 24 графа 16</t>
  </si>
  <si>
    <t>Раздел 2.13.1 строка 25 графа 04 &gt;= Раздел 2.13.1 строка 25 графа 16</t>
  </si>
  <si>
    <t>Раздел 2.13.1 строка 26 графа 04 &gt;= Раздел 2.13.1 строка 26 графа 16</t>
  </si>
  <si>
    <t>Раздел 2.13.1 строка 27 графа 04 &gt;= Раздел 2.13.1 строка 27 графа 16</t>
  </si>
  <si>
    <t>Раздел 2.13.1 строка 28 графа 04 &gt;= Раздел 2.13.1 строка 28 графа 16</t>
  </si>
  <si>
    <t>Раздел 2.13.1 строка 29 графа 04 &gt;= Раздел 2.13.1 строка 29 графа 16</t>
  </si>
  <si>
    <t>Раздел 2.13.1 строка 30 графа 04 &gt;= Раздел 2.13.1 строка 30 графа 16</t>
  </si>
  <si>
    <t>Раздел 2.13.1 строка 31 графа 04 &gt;= Раздел 2.13.1 строка 31 графа 16</t>
  </si>
  <si>
    <t>Раздел 2.13.1 строка 32 графа 04 &gt;= Раздел 2.13.1 строка 32 графа 16</t>
  </si>
  <si>
    <t>Раздел 2.13.1 строка 33 графа 04 &gt;= Раздел 2.13.1 строка 33 графа 16</t>
  </si>
  <si>
    <t>Раздел 2.13.1 строка 34 графа 04 &gt;= Раздел 2.13.1 строка 34 графа 16</t>
  </si>
  <si>
    <t>Раздел 2.13.1 строка 35 графа 04 &gt;= Раздел 2.13.1 строка 35 графа 16</t>
  </si>
  <si>
    <t>Раздел 2.13.1 строка 36 графа 04 &gt;= Раздел 2.13.1 строка 36 графа 16</t>
  </si>
  <si>
    <t>Раздел 2.13.3 строка 38 графа 04 &gt;= Раздел 2.13.3 строка 38 графа 11</t>
  </si>
  <si>
    <t>Раздел 2.13.3 строка 39 графа 04 &gt;= Раздел 2.13.3 строка 39 графа 11</t>
  </si>
  <si>
    <t>Раздел 2.13.1 строка 41 графа 04 &gt;= Раздел 2.13.1 строка 41 графа 16</t>
  </si>
  <si>
    <t>Раздел 2.13.1 строка 42 графа 04 &gt;= Раздел 2.13.1 строка 42 графа 16</t>
  </si>
  <si>
    <t>Раздел 2.13.1 строка 43 графа 04 &gt;= Раздел 2.13.1 строка 43 графа 16</t>
  </si>
  <si>
    <t>Раздел 2.13.1 строка 44 графа 04 &gt;= Раздел 2.13.1 строка 44 графа 16</t>
  </si>
  <si>
    <t>Раздел 2.13.1 строка 45 графа 04 &gt;= Раздел 2.13.1 строка 45 графа 16</t>
  </si>
  <si>
    <t>Раздел 2.13.1 строка 46 графа 04 &gt;= Раздел 2.13.1 строка 46 графа 16</t>
  </si>
  <si>
    <t>Раздел 2.13.1 строка 47 графа 04 &gt;= Раздел 2.13.1 строка 47 графа 16</t>
  </si>
  <si>
    <t>Раздел 2.13.1 строка 48 графа 04 &gt;= Раздел 2.13.1 строка 48 графа 16</t>
  </si>
  <si>
    <t>Раздел 2.13.1 строка 49 графа 04 &gt;= Раздел 2.13.1 строка 49 графа 16</t>
  </si>
  <si>
    <t>Раздел 2.13.1 строка 50 графа 04 &gt;= Раздел 2.13.1 строка 50 графа 16</t>
  </si>
  <si>
    <t>Раздел 2.13.1 строка 51 графа 04 &gt;= Раздел 2.13.1 строка 51 графа 16</t>
  </si>
  <si>
    <t>Раздел 2.13.1 строка 52 графа 04 &gt;= Раздел 2.13.1 строка 52 графа 16</t>
  </si>
  <si>
    <t>Раздел 2.13.1 строка 53 графа 04 &gt;= Раздел 2.13.1 строка 53 графа 16</t>
  </si>
  <si>
    <t>Раздел 2.13.1 строка 54 графа 04 &gt;= Раздел 2.13.1 строка 54 графа 16</t>
  </si>
  <si>
    <t>Раздел 2.13.1 строка 55 графа 04 &gt;= Раздел 2.13.1 строка 55 графа 16</t>
  </si>
  <si>
    <t>Раздел 2.13.1 строка 56 графа 04 &gt;= Раздел 2.13.1 строка 56 графа 16</t>
  </si>
  <si>
    <t>Раздел 2.13.1 строка 57 графа 04 &gt;= Раздел 2.13.1 строка 57 графа 16</t>
  </si>
  <si>
    <t>Раздел 2.13.1 строка 58 графа 04 &gt;= Раздел 2.13.1 строка 58 графа 16</t>
  </si>
  <si>
    <t>Раздел 2.13.1 строка 59 графа 04 &gt;= Раздел 2.13.1 строка 59 графа 16</t>
  </si>
  <si>
    <t>Раздел 2.13.1 строка 60 графа 04 &gt;= Раздел 2.13.1 строка 60 графа 16</t>
  </si>
  <si>
    <t>Раздел 2.13.1 строка 01 графа 04 &gt;= Раздел 2.13.1 строка 01 графа 17</t>
  </si>
  <si>
    <t>Раздел 2.13.1 строка 02 графа 04 &gt;= Раздел 2.13.1 строка 02 графа 17</t>
  </si>
  <si>
    <t>Раздел 2.13.1 строка 03 графа 04 &gt;= Раздел 2.13.1 строка 03 графа 17</t>
  </si>
  <si>
    <t>Раздел 2.13.1 строка 04 графа 04 &gt;= Раздел 2.13.1 строка 04 графа 17</t>
  </si>
  <si>
    <t>Раздел 2.13.1 строка 05 графа 04 &gt;= Раздел 2.13.1 строка 05 графа 17</t>
  </si>
  <si>
    <t>Раздел 2.13.1 строка 06 графа 04 &gt;= Раздел 2.13.1 строка 06 графа 17</t>
  </si>
  <si>
    <t>Раздел 2.13.1 строка 07 графа 04 &gt;= Раздел 2.13.1 строка 07 графа 17</t>
  </si>
  <si>
    <t>Раздел 2.13.1 строка 08 графа 04 &gt;= Раздел 2.13.1 строка 08 графа 17</t>
  </si>
  <si>
    <t>Раздел 2.13.1 строка 09 графа 04 &gt;= Раздел 2.13.1 строка 09 графа 17</t>
  </si>
  <si>
    <t>Раздел 2.13.1 строка 10 графа 04 &gt;= Раздел 2.13.1 строка 10 графа 17</t>
  </si>
  <si>
    <t>Раздел 2.13.1 строка 11 графа 04 &gt;= Раздел 2.13.1 строка 11 графа 17</t>
  </si>
  <si>
    <t>Раздел 2.13.1 строка 12 графа 04 &gt;= Раздел 2.13.1 строка 12 графа 17</t>
  </si>
  <si>
    <t>Раздел 2.13.1 строка 13 графа 04 &gt;= Раздел 2.13.1 строка 13 графа 17</t>
  </si>
  <si>
    <t>Раздел 2.13.1 строка 14 графа 04 &gt;= Раздел 2.13.1 строка 14 графа 17</t>
  </si>
  <si>
    <t>Раздел 2.13.1 строка 15 графа 04 &gt;= Раздел 2.13.1 строка 15 графа 17</t>
  </si>
  <si>
    <t>Раздел 2.13.1 строка 16 графа 04 &gt;= Раздел 2.13.1 строка 16 графа 17</t>
  </si>
  <si>
    <t>Раздел 2.13.1 строка 17 графа 04 &gt;= Раздел 2.13.1 строка 17 графа 17</t>
  </si>
  <si>
    <t>Раздел 2.13.1 строка 18 графа 04 &gt;= Раздел 2.13.1 строка 18 графа 17</t>
  </si>
  <si>
    <t>Раздел 2.13.1 строка 19 графа 04 &gt;= Раздел 2.13.1 строка 19 графа 17</t>
  </si>
  <si>
    <t>Раздел 2.13.1 строка 20 графа 04 &gt;= Раздел 2.13.1 строка 20 графа 17</t>
  </si>
  <si>
    <t>Раздел 2.13.1 строка 21 графа 04 &gt;= Раздел 2.13.1 строка 21 графа 17</t>
  </si>
  <si>
    <t>Раздел 2.13.1 строка 22 графа 04 &gt;= Раздел 2.13.1 строка 22 графа 17</t>
  </si>
  <si>
    <t>Раздел 2.13.1 строка 23 графа 04 &gt;= Раздел 2.13.1 строка 23 графа 17</t>
  </si>
  <si>
    <t>Раздел 2.13.1 строка 24 графа 04 &gt;= Раздел 2.13.1 строка 24 графа 17</t>
  </si>
  <si>
    <t>Раздел 2.13.1 строка 25 графа 04 &gt;= Раздел 2.13.1 строка 25 графа 17</t>
  </si>
  <si>
    <t>Раздел 2.13.1 строка 26 графа 04 &gt;= Раздел 2.13.1 строка 26 графа 17</t>
  </si>
  <si>
    <t>Раздел 2.13.1 строка 27 графа 04 &gt;= Раздел 2.13.1 строка 27 графа 17</t>
  </si>
  <si>
    <t>Раздел 2.13.3 строка 31 графа 04 &gt;= Раздел 2.13.3 строка 31 графа 12</t>
  </si>
  <si>
    <t>Раздел 2.13.3 строка 32 графа 04 &gt;= Раздел 2.13.3 строка 32 графа 12</t>
  </si>
  <si>
    <t>Раздел 2.13.3 строка 33 графа 04 &gt;= Раздел 2.13.3 строка 33 графа 12</t>
  </si>
  <si>
    <t>Раздел 2.13.3 строка 34 графа 04 &gt;= Раздел 2.13.3 строка 34 графа 12</t>
  </si>
  <si>
    <t>Раздел 2.13.3 строка 35 графа 04 &gt;= Раздел 2.13.3 строка 35 графа 12</t>
  </si>
  <si>
    <t>Раздел 2.13.3 строка 36 графа 04 &gt;= Раздел 2.13.3 строка 36 графа 12</t>
  </si>
  <si>
    <t>Раздел 2.13.3 строка 37 графа 04 &gt;= Раздел 2.13.3 строка 37 графа 12</t>
  </si>
  <si>
    <t>Раздел 2.13.3 строка 38 графа 04 &gt;= Раздел 2.13.3 строка 38 графа 12</t>
  </si>
  <si>
    <t>Раздел 2.13.3 строка 39 графа 04 &gt;= Раздел 2.13.3 строка 39 графа 12</t>
  </si>
  <si>
    <t>Раздел 2.13.3 строка 40 графа 04 &gt;= Раздел 2.13.3 строка 40 графа 12</t>
  </si>
  <si>
    <t>Раздел 2.13.3 строка 41 графа 04 &gt;= Раздел 2.13.3 строка 41 графа 12</t>
  </si>
  <si>
    <t>Раздел 2.13.3 строка 42 графа 04 &gt;= Раздел 2.13.3 строка 42 графа 12</t>
  </si>
  <si>
    <t>Раздел 2.13.3 строка 43 графа 04 &gt;= Раздел 2.13.3 строка 43 графа 12</t>
  </si>
  <si>
    <t>Раздел 2.13.3 строка 44 графа 04 &gt;= Раздел 2.13.3 строка 44 графа 12</t>
  </si>
  <si>
    <t>Раздел 2.13.3 строка 45 графа 04 &gt;= Раздел 2.13.3 строка 45 графа 12</t>
  </si>
  <si>
    <t>Раздел 2.3.2 строка 08 графа 03 &gt;= Раздел 2.3.2 строка 08 графа 08</t>
  </si>
  <si>
    <t>Раздел 2.3.2 строка 09 графа 03 &gt;= Раздел 2.3.2 строка 09 графа 08</t>
  </si>
  <si>
    <t>Раздел 2.3.2 строка 01 графа 04 &gt;= Раздел 2.3.2 строка 01 графа 05</t>
  </si>
  <si>
    <t>Раздел 2.3.2 строка 02 графа 04 &gt;= Раздел 2.3.2 строка 02 графа 05</t>
  </si>
  <si>
    <t>Раздел 2.3.2 строка 03 графа 04 &gt;= Раздел 2.3.2 строка 03 графа 05</t>
  </si>
  <si>
    <t>Раздел 2.3.2 строка 04 графа 04 &gt;= Раздел 2.3.2 строка 04 графа 05</t>
  </si>
  <si>
    <t>Раздел 2.3.2 строка 05 графа 04 &gt;= Раздел 2.3.2 строка 05 графа 05</t>
  </si>
  <si>
    <t>Раздел 2.3.2 строка 06 графа 04 &gt;= Раздел 2.3.2 строка 06 графа 05</t>
  </si>
  <si>
    <t>Раздел 2.3.2 строка 07 графа 04 &gt;= Раздел 2.3.2 строка 07 графа 05</t>
  </si>
  <si>
    <t>Раздел 2.3.2 строка 08 графа 04 &gt;= Раздел 2.3.2 строка 08 графа 05</t>
  </si>
  <si>
    <t>Раздел 2.3.2 строка 09 графа 04 &gt;= Раздел 2.3.2 строка 09 графа 05</t>
  </si>
  <si>
    <t>Раздел 2.3.2 строка 01 графа 04 &gt;= Раздел 2.3.2 строка 01 графа 06</t>
  </si>
  <si>
    <t>Раздел 2.3.2 строка 02 графа 04 &gt;= Раздел 2.3.2 строка 02 графа 06</t>
  </si>
  <si>
    <t>Раздел 2.3.2 строка 03 графа 04 &gt;= Раздел 2.3.2 строка 03 графа 06</t>
  </si>
  <si>
    <t>Раздел 2.3.2 строка 04 графа 04 &gt;= Раздел 2.3.2 строка 04 графа 06</t>
  </si>
  <si>
    <t>Раздел 2.3.2 строка 05 графа 04 &gt;= Раздел 2.3.2 строка 05 графа 06</t>
  </si>
  <si>
    <t>Раздел 2.3.2 строка 06 графа 04 &gt;= Раздел 2.3.2 строка 06 графа 06</t>
  </si>
  <si>
    <t>Раздел 2.13.1 строка 28 графа 04 &gt;= Раздел 2.13.1 строка 28 графа 17</t>
  </si>
  <si>
    <t>Раздел 2.13.1 строка 29 графа 04 &gt;= Раздел 2.13.1 строка 29 графа 17</t>
  </si>
  <si>
    <t>Раздел 2.13.1 строка 30 графа 04 &gt;= Раздел 2.13.1 строка 30 графа 17</t>
  </si>
  <si>
    <t>Раздел 2.13.1 строка 31 графа 04 &gt;= Раздел 2.13.1 строка 31 графа 17</t>
  </si>
  <si>
    <t>Раздел 2.13.1 строка 32 графа 04 &gt;= Раздел 2.13.1 строка 32 графа 17</t>
  </si>
  <si>
    <t>Раздел 2.13.1 строка 33 графа 04 &gt;= Раздел 2.13.1 строка 33 графа 17</t>
  </si>
  <si>
    <t>Раздел 2.13.1 строка 34 графа 04 &gt;= Раздел 2.13.1 строка 34 графа 17</t>
  </si>
  <si>
    <t>Раздел 2.13.1 строка 35 графа 04 &gt;= Раздел 2.13.1 строка 35 графа 17</t>
  </si>
  <si>
    <t>Раздел 2.13.1 строка 36 графа 04 &gt;= Раздел 2.13.1 строка 36 графа 17</t>
  </si>
  <si>
    <t>Раздел 2.11.3 строка 02 графа 04 &gt;= Раздел 2.11.3 строка 03 графа 04</t>
  </si>
  <si>
    <t>Раздел 2.11.3 строка 02 графа 05 &gt;= Раздел 2.11.3 строка 03 графа 05</t>
  </si>
  <si>
    <t>Раздел 2.11.3 строка 02 графа 03 &gt;= Раздел 2.11.3 строка 04 графа 03</t>
  </si>
  <si>
    <t>Раздел 2.13.2 строка 03 графа 04 = Раздел 2.13.2 строка 03 сумма граф 05 + 06 + 07 + 08 + 09 + 10</t>
  </si>
  <si>
    <t>Раздел 2.13.2 строка 04 графа 04 = Раздел 2.13.2 строка 04 сумма граф 05 + 06 + 07 + 08 + 09 + 10</t>
  </si>
  <si>
    <t>Раздел 2.13.2 строка 05 графа 04 = Раздел 2.13.2 строка 05 сумма граф 05 + 06 + 07 + 08 + 09 + 10</t>
  </si>
  <si>
    <t>Раздел 2.13.2 строка 06 графа 04 = Раздел 2.13.2 строка 06 сумма граф 05 + 06 + 07 + 08 + 09 + 10</t>
  </si>
  <si>
    <t>Раздел 2.13.2 строка 07 графа 04 = Раздел 2.13.2 строка 07 сумма граф 05 + 06 + 07 + 08 + 09 + 10</t>
  </si>
  <si>
    <t>Раздел 2.13.2 строка 08 графа 04 = Раздел 2.13.2 строка 08 сумма граф 05 + 06 + 07 + 08 + 09 + 10</t>
  </si>
  <si>
    <t>Раздел 2.13.2 строка 09 графа 04 = Раздел 2.13.2 строка 09 сумма граф 05 + 06 + 07 + 08 + 09 + 10</t>
  </si>
  <si>
    <t>Раздел 2.13.2 строка 10 графа 04 = Раздел 2.13.2 строка 10 сумма граф 05 + 06 + 07 + 08 + 09 + 10</t>
  </si>
  <si>
    <t>Раздел 2.13.2 строка 11 графа 04 = Раздел 2.13.2 строка 11 сумма граф 05 + 06 + 07 + 08 + 09 + 10</t>
  </si>
  <si>
    <t>Раздел 2.13.2 строка 12 графа 04 = Раздел 2.13.2 строка 12 сумма граф 05 + 06 + 07 + 08 + 09 + 10</t>
  </si>
  <si>
    <t>Раздел 2.13.2 строка 13 графа 04 = Раздел 2.13.2 строка 13 сумма граф 05 + 06 + 07 + 08 + 09 + 10</t>
  </si>
  <si>
    <t>Раздел 2.13.2 строка 14 графа 04 = Раздел 2.13.2 строка 14 сумма граф 05 + 06 + 07 + 08 + 09 + 10</t>
  </si>
  <si>
    <t>Раздел 2.13.2 строка 15 графа 04 = Раздел 2.13.2 строка 15 сумма граф 05 + 06 + 07 + 08 + 09 + 10</t>
  </si>
  <si>
    <t>Кондитер</t>
  </si>
  <si>
    <t>Купажист пектинового экстракта</t>
  </si>
  <si>
    <t>Машинист сбивальных машин</t>
  </si>
  <si>
    <r>
      <rPr>
        <sz val="11"/>
        <rFont val="Times New Roman"/>
        <family val="1"/>
        <charset val="204"/>
      </rPr>
      <t>Машинист формующе-завертывающего полуавтомата</t>
    </r>
  </si>
  <si>
    <r>
      <rPr>
        <sz val="11"/>
        <rFont val="Times New Roman"/>
        <family val="1"/>
        <charset val="204"/>
      </rPr>
      <t>Машинист шоколадо-отделочных машин</t>
    </r>
  </si>
  <si>
    <t>Обкатчик клюквы</t>
  </si>
  <si>
    <t>Обсыпщик кондитерских изделий</t>
  </si>
  <si>
    <t>Окрасчик сиропа</t>
  </si>
  <si>
    <t>Оператор линии по производству жевательной резинки</t>
  </si>
  <si>
    <t>Оператор линии по производству муки и гранул</t>
  </si>
  <si>
    <t>Оператор линии приготовления шоколадной массы</t>
  </si>
  <si>
    <t>Отбельщик коагулята</t>
  </si>
  <si>
    <t>Раздел 2.1.1.3 строка 17 графа 03 &gt;= Раздел 2.1.1.3 строка 19 графа 03</t>
  </si>
  <si>
    <t>Раздел 2.1.1.3 строка 22 графа 03 &gt;= Раздел 2.1.1.3 строка 23 графа 03</t>
  </si>
  <si>
    <t>Раздел 2.5.2.1 строка 02 графа 17 = Раздел 2.5.2.1 сумма строк 03 + 04 + 05 графа 17</t>
  </si>
  <si>
    <t>Раздел 2.5.2.1 строка 02 графа 18 = Раздел 2.5.2.1 сумма строк 03 + 04 + 05 графа 18</t>
  </si>
  <si>
    <t>Раздел 2.5.2.1 строка 02 графа 19 = Раздел 2.5.2.1 сумма строк 03 + 04 + 05 графа 19</t>
  </si>
  <si>
    <t>Раздел 2.5.2.1 строка 02 графа 20 = Раздел 2.5.2.1 сумма строк 03 + 04 + 05 графа 20</t>
  </si>
  <si>
    <t>Приготовитель водорослевого порошка и крупки</t>
  </si>
  <si>
    <t>Приемщик плавсредств</t>
  </si>
  <si>
    <t>Рыбак прибрежного лова</t>
  </si>
  <si>
    <t>Рыбовод</t>
  </si>
  <si>
    <t>Аппаратчик коньячного производства</t>
  </si>
  <si>
    <t>Аппаратчик производства шампанского</t>
  </si>
  <si>
    <t>Дегоржер</t>
  </si>
  <si>
    <t>Обработчик винного сырья</t>
  </si>
  <si>
    <t>Обработчик отходов виноделия</t>
  </si>
  <si>
    <t>Обработчик сусла и соков</t>
  </si>
  <si>
    <t>Раздел 2.12.2 строка 01 графа 04 = Раздел 2.12.2 сумма строк 02 + 07 + 08 + 09 + 10 + 11 + 12 + 13 + 14 + 15 + 16 графа 04</t>
  </si>
  <si>
    <t>Раздел 2.12.2 строка 02 графа 03 = Раздел 2.12.2 сумма строк 03 + 04 + 05 + 06 графа 03</t>
  </si>
  <si>
    <t>Раздел 2.13.1 строка 30 графа 13 &gt;= Раздел 2.13.1 строка 30 графа 14</t>
  </si>
  <si>
    <t>Раздел 2.13.1 строка 31 графа 13 &gt;= Раздел 2.13.1 строка 31 графа 14</t>
  </si>
  <si>
    <t>Раздел 2.13.1 строка 32 графа 13 &gt;= Раздел 2.13.1 строка 32 графа 14</t>
  </si>
  <si>
    <t>Раздел 2.13.1 строка 33 графа 13 &gt;= Раздел 2.13.1 строка 33 графа 14</t>
  </si>
  <si>
    <t>Раздел 2.13.1 строка 34 графа 13 &gt;= Раздел 2.13.1 строка 34 графа 14</t>
  </si>
  <si>
    <t>Раздел 2.13.1 строка 35 графа 13 &gt;= Раздел 2.13.1 строка 35 графа 14</t>
  </si>
  <si>
    <t>Раздел 2.13.1 строка 36 графа 13 &gt;= Раздел 2.13.1 строка 36 графа 14</t>
  </si>
  <si>
    <t>Раздел 2.13.1 строка 37 графа 13 &gt;= Раздел 2.13.1 строка 37 графа 14</t>
  </si>
  <si>
    <t>Раздел 2.5.3.2 строка 01 графа 07 = Раздел 2.5.3.2 сумма строк 02 + 03 + 04 + 05 графа 07</t>
  </si>
  <si>
    <t>Раздел 2.5.3.2 строка 01 графа 08 = Раздел 2.5.3.2 сумма строк 02 + 03 + 04 + 05 графа 08</t>
  </si>
  <si>
    <t>Раздел 2.5.3.2 строка 01 графа 09 = Раздел 2.5.3.2 сумма строк 02 + 03 + 04 + 05 графа 09</t>
  </si>
  <si>
    <t>Раздел 2.5.3.2 строка 01 графа 10 = Раздел 2.5.3.2 сумма строк 02 + 03 + 04 + 05 графа 10</t>
  </si>
  <si>
    <t>Раздел 2.5.3.2 строка 01 графа 11 = Раздел 2.5.3.2 сумма строк 02 + 03 + 04 + 05 графа 11</t>
  </si>
  <si>
    <t>Раздел 2.5.3.2 строка 01 графа 12 = Раздел 2.5.3.2 сумма строк 02 + 03 + 04 + 05 графа 12</t>
  </si>
  <si>
    <t>2.5.2.1.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</si>
  <si>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2.5.3.2.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</si>
  <si>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Раздел 2.5.3.2 строка 06 графа 04 = Раздел 2.5.3.2 сумма строк 07 + 08 + 09 + 10 графа 04</t>
  </si>
  <si>
    <t>Раздел 2.5.3.2 строка 06 графа 05 = Раздел 2.5.3.2 сумма строк 07 + 08 + 09 + 10 графа 05</t>
  </si>
  <si>
    <t>Раздел 2.5.3.2 строка 06 графа 06 = Раздел 2.5.3.2 сумма строк 07 + 08 + 09 + 10 графа 06</t>
  </si>
  <si>
    <t>Раздел 2.5.3.2 строка 06 графа 07 = Раздел 2.5.3.2 сумма строк 07 + 08 + 09 + 10 графа 07</t>
  </si>
  <si>
    <t>Раздел 2.5.3.2 строка 06 графа 08 = Раздел 2.5.3.2 сумма строк 07 + 08 + 09 + 10 графа 08</t>
  </si>
  <si>
    <t>Раздел 2.5.3.2 строка 06 графа 09 = Раздел 2.5.3.2 сумма строк 07 + 08 + 09 + 10 графа 09</t>
  </si>
  <si>
    <t>Раздел 2.5.3.2 строка 06 графа 10 = Раздел 2.5.3.2 сумма строк 07 + 08 + 09 + 10 графа 10</t>
  </si>
  <si>
    <t>Раздел 2.5.3.2 строка 06 графа 11 = Раздел 2.5.3.2 сумма строк 07 + 08 + 09 + 10 графа 11</t>
  </si>
  <si>
    <t>Раздел 2.5.3.2 строка 06 графа 12 = Раздел 2.5.3.2 сумма строк 07 + 08 + 09 + 10 графа 12</t>
  </si>
  <si>
    <t>Раздел 2.5.3.2 строка 06 графа 13 = Раздел 2.5.3.2 сумма строк 07 + 08 + 09 + 10 графа 13</t>
  </si>
  <si>
    <t>Раздел 2.13.1 строка 21 графа 13 &gt;= Раздел 2.13.1 строка 21 графа 15</t>
  </si>
  <si>
    <t>Раздел 2.13.1 строка 22 графа 13 &gt;= Раздел 2.13.1 строка 22 графа 15</t>
  </si>
  <si>
    <t>Раздел 2.13.1 строка 23 графа 13 &gt;= Раздел 2.13.1 строка 23 графа 15</t>
  </si>
  <si>
    <t>Раздел 2.13.1 строка 24 графа 13 &gt;= Раздел 2.13.1 строка 24 графа 15</t>
  </si>
  <si>
    <t>Раздел 2.13.1 строка 25 графа 13 &gt;= Раздел 2.13.1 строка 25 графа 15</t>
  </si>
  <si>
    <t>Раздел 2.13.1 строка 26 графа 13 &gt;= Раздел 2.13.1 строка 26 графа 15</t>
  </si>
  <si>
    <t>Раздел 2.13.1 строка 27 графа 13 &gt;= Раздел 2.13.1 строка 27 графа 15</t>
  </si>
  <si>
    <t>Раздел 2.13.1 строка 28 графа 13 &gt;= Раздел 2.13.1 строка 28 графа 15</t>
  </si>
  <si>
    <t>Раздел 2.13.3 строка 35 графа 04 &gt;= Раздел 2.13.3 строка 35 графа 16</t>
  </si>
  <si>
    <t>Раздел 2.13.3 строка 36 графа 04 &gt;= Раздел 2.13.3 строка 36 графа 16</t>
  </si>
  <si>
    <t>Раздел 2.13.3 строка 37 графа 04 &gt;= Раздел 2.13.3 строка 37 графа 16</t>
  </si>
  <si>
    <t>Раздел 2.13.3 строка 38 графа 04 &gt;= Раздел 2.13.3 строка 38 графа 16</t>
  </si>
  <si>
    <t>Раздел 2.13.3 строка 39 графа 04 &gt;= Раздел 2.13.3 строка 39 графа 16</t>
  </si>
  <si>
    <t>Раздел 2.13.3 строка 40 графа 04 &gt;= Раздел 2.13.3 строка 40 графа 16</t>
  </si>
  <si>
    <t>Раздел 2.13.3 строка 41 графа 04 &gt;= Раздел 2.13.3 строка 41 графа 16</t>
  </si>
  <si>
    <t>Раздел 2.13.3 строка 42 графа 04 &gt;= Раздел 2.13.3 строка 42 графа 16</t>
  </si>
  <si>
    <t>Раздел 2.13.3 строка 43 графа 04 &gt;= Раздел 2.13.3 строка 43 графа 16</t>
  </si>
  <si>
    <t>Раздел 2.13.3 строка 44 графа 04 &gt;= Раздел 2.13.3 строка 44 графа 16</t>
  </si>
  <si>
    <t>Раздел 2.13.3 строка 45 графа 04 &gt;= Раздел 2.13.3 строка 45 графа 16</t>
  </si>
  <si>
    <t>Раздел 2.13.3 строка 46 графа 04 &gt;= Раздел 2.13.3 строка 46 графа 16</t>
  </si>
  <si>
    <t>Раздел 2.13.3 строка 47 графа 04 &gt;= Раздел 2.13.3 строка 47 графа 16</t>
  </si>
  <si>
    <t>Раздел 2.13.3 строка 48 графа 04 &gt;= Раздел 2.13.3 строка 48 графа 16</t>
  </si>
  <si>
    <t>Раздел 2.13.3 строка 49 графа 04 &gt;= Раздел 2.13.3 строка 49 графа 16</t>
  </si>
  <si>
    <t>Раздел 2.13.3 строка 50 графа 04 &gt;= Раздел 2.13.3 строка 50 графа 16</t>
  </si>
  <si>
    <t>Раздел 2.13.3 строка 51 графа 04 &gt;= Раздел 2.13.3 строка 51 графа 16</t>
  </si>
  <si>
    <t>Раздел 2.13.3 строка 52 графа 04 &gt;= Раздел 2.13.3 строка 52 графа 16</t>
  </si>
  <si>
    <t>Раздел 2.13.3 строка 53 графа 04 &gt;= Раздел 2.13.3 строка 53 графа 16</t>
  </si>
  <si>
    <t>Раздел 2.13.3 строка 54 графа 04 &gt;= Раздел 2.13.3 строка 54 графа 16</t>
  </si>
  <si>
    <t>Раздел 2.13.2 строка 13 графа 04 &gt;= Раздел 2.13.2 строка 13 графа 17</t>
  </si>
  <si>
    <t>Раздел 2.13.2 строка 14 графа 04 &gt;= Раздел 2.13.2 строка 14 графа 17</t>
  </si>
  <si>
    <t>Раздел 2.13.2 строка 15 графа 04 &gt;= Раздел 2.13.2 строка 15 графа 17</t>
  </si>
  <si>
    <t>Раздел 2.13.2 строка 16 графа 04 &gt;= Раздел 2.13.2 строка 16 графа 17</t>
  </si>
  <si>
    <t>Раздел 2.13.2 строка 17 графа 04 &gt;= Раздел 2.13.2 строка 17 графа 17</t>
  </si>
  <si>
    <t>Раздел 2.13.2 строка 18 графа 04 &gt;= Раздел 2.13.2 строка 18 графа 17</t>
  </si>
  <si>
    <t>Раздел 2.13.2 строка 19 графа 04 &gt;= Раздел 2.13.2 строка 19 графа 17</t>
  </si>
  <si>
    <t>Раздел 2.13.2 строка 20 графа 04 &gt;= Раздел 2.13.2 строка 20 графа 17</t>
  </si>
  <si>
    <t>Раздел 2.13.2 строка 21 графа 04 &gt;= Раздел 2.13.2 строка 21 графа 17</t>
  </si>
  <si>
    <t>Раздел 2.13.2 строка 22 графа 04 &gt;= Раздел 2.13.2 строка 22 графа 17</t>
  </si>
  <si>
    <t>Раздел 2.13.2 строка 23 графа 04 &gt;= Раздел 2.13.2 строка 23 графа 17</t>
  </si>
  <si>
    <t>Раздел 2.14.1.3 строка 18 графа 03 &gt;= Раздел 2.14.1.3 строка 18 графа 05</t>
  </si>
  <si>
    <t>Раздел 2.14.1.3 строка 19 графа 03 &gt;= Раздел 2.14.1.3 строка 19 графа 05</t>
  </si>
  <si>
    <t>Раздел 2.14.1.3 строка 20 графа 03 &gt;= Раздел 2.14.1.3 строка 20 графа 05</t>
  </si>
  <si>
    <t>Раздел 2.14.1.3 строка 21 графа 03 &gt;= Раздел 2.14.1.3 строка 21 графа 05</t>
  </si>
  <si>
    <t>Раздел 2.14.1.3 строка 22 графа 03 &gt;= Раздел 2.14.1.3 строка 22 графа 05</t>
  </si>
  <si>
    <t>Раздел 2.14.1.3 строка 23 графа 03 &gt;= Раздел 2.14.1.3 строка 23 графа 05</t>
  </si>
  <si>
    <t>Раздел 2.14.1.3 строка 24 графа 03 &gt;= Раздел 2.14.1.3 строка 24 графа 05</t>
  </si>
  <si>
    <t>Раздел 2.14.1.3 строка 25 графа 03 &gt;= Раздел 2.14.1.3 строка 25 графа 05</t>
  </si>
  <si>
    <t>Раздел 2.15.1 строка 16 графа 04 = Раздел 2.15.1 строка 16 сумма граф 05 + 06 + 07 + 08 + 09 + 10</t>
  </si>
  <si>
    <t>Раздел 2.15.1 строка 17 графа 04 = Раздел 2.15.1 строка 17 сумма граф 05 + 06 + 07 + 08 + 09 + 10</t>
  </si>
  <si>
    <t>Раздел 2.15.1 строка 18 графа 04 = Раздел 2.15.1 строка 18 сумма граф 05 + 06 + 07 + 08 + 09 + 10</t>
  </si>
  <si>
    <t>Раздел 2.15.1 строка 19 графа 04 = Раздел 2.15.1 строка 19 сумма граф 05 + 06 + 07 + 08 + 09 + 10</t>
  </si>
  <si>
    <t>Раздел 2.15.1 строка 20 графа 04 = Раздел 2.15.1 строка 20 сумма граф 05 + 06 + 07 + 08 + 09 + 10</t>
  </si>
  <si>
    <t>Раздел 2.15.1 строка 21 графа 04 = Раздел 2.15.1 строка 21 сумма граф 05 + 06 + 07 + 08 + 09 + 10</t>
  </si>
  <si>
    <t>Раздел 2.13.1 строка 40 графа 13 &gt;= Раздел 2.13.1 строка 40 графа 15</t>
  </si>
  <si>
    <t>Раздел 2.13.1 строка 41 графа 13 &gt;= Раздел 2.13.1 строка 41 графа 15</t>
  </si>
  <si>
    <t>Раздел 2.13.1 строка 42 графа 13 &gt;= Раздел 2.13.1 строка 42 графа 15</t>
  </si>
  <si>
    <t>Раздел 2.13.1 строка 43 графа 13 &gt;= Раздел 2.13.1 строка 43 графа 15</t>
  </si>
  <si>
    <t>Раздел 2.13.1 строка 44 графа 13 &gt;= Раздел 2.13.1 строка 44 графа 15</t>
  </si>
  <si>
    <t>Раздел 2.13.1 строка 45 графа 13 &gt;= Раздел 2.13.1 строка 45 графа 15</t>
  </si>
  <si>
    <t>Раздел 2.13.1 строка 46 графа 13 &gt;= Раздел 2.13.1 строка 46 графа 15</t>
  </si>
  <si>
    <t>Раздел 2.13.1 строка 47 графа 13 &gt;= Раздел 2.13.1 строка 47 графа 15</t>
  </si>
  <si>
    <t>Раздел 2.13.1 строка 48 графа 13 &gt;= Раздел 2.13.1 строка 48 графа 15</t>
  </si>
  <si>
    <t>Раздел 2.13.1 строка 49 графа 13 &gt;= Раздел 2.13.1 строка 49 графа 15</t>
  </si>
  <si>
    <t>Раздел 2.13.1 строка 50 графа 13 &gt;= Раздел 2.13.1 строка 50 графа 15</t>
  </si>
  <si>
    <t>Раздел 2.13.1 строка 51 графа 13 &gt;= Раздел 2.13.1 строка 51 графа 15</t>
  </si>
  <si>
    <t>Раздел 2.13.1 строка 52 графа 13 &gt;= Раздел 2.13.1 строка 52 графа 15</t>
  </si>
  <si>
    <t>Раздел 2.13.1 строка 53 графа 13 &gt;= Раздел 2.13.1 строка 53 графа 15</t>
  </si>
  <si>
    <t>Раздел 2.13.1 строка 54 графа 13 &gt;= Раздел 2.13.1 строка 54 графа 15</t>
  </si>
  <si>
    <t>Раздел 2.13.1 строка 55 графа 13 &gt;= Раздел 2.13.1 строка 55 графа 15</t>
  </si>
  <si>
    <t>Раздел 2.13.2 строка 24 графа 04 &gt;= Раздел 2.13.2 строка 24 графа 17</t>
  </si>
  <si>
    <t>Раздел 2.13.2 строка 25 графа 04 &gt;= Раздел 2.13.2 строка 25 графа 17</t>
  </si>
  <si>
    <t>Раздел 2.13.2 строка 26 графа 04 &gt;= Раздел 2.13.2 строка 26 графа 17</t>
  </si>
  <si>
    <t>Раздел 2.13.2 строка 27 графа 04 &gt;= Раздел 2.13.2 строка 27 графа 17</t>
  </si>
  <si>
    <t>Раздел 2.13.2 строка 28 графа 04 &gt;= Раздел 2.13.2 строка 28 графа 17</t>
  </si>
  <si>
    <t>Раздел 2.13.2 строка 29 графа 04 &gt;= Раздел 2.13.2 строка 29 графа 17</t>
  </si>
  <si>
    <t>Раздел 2.13.2 строка 30 графа 04 &gt;= Раздел 2.13.2 строка 30 графа 17</t>
  </si>
  <si>
    <t>Раздел 2.13.2 строка 31 графа 04 &gt;= Раздел 2.13.2 строка 31 графа 17</t>
  </si>
  <si>
    <t>Раздел 2.13.2 строка 32 графа 04 &gt;= Раздел 2.13.2 строка 32 графа 17</t>
  </si>
  <si>
    <t>Раздел 2.13.2 строка 33 графа 04 &gt;= Раздел 2.13.2 строка 33 графа 17</t>
  </si>
  <si>
    <t>Раздел 2.13.2 строка 34 графа 04 &gt;= Раздел 2.13.2 строка 34 графа 17</t>
  </si>
  <si>
    <t>Раздел 2.14.1.3 строка 26 графа 03 &gt;= Раздел 2.14.1.3 строка 26 графа 05</t>
  </si>
  <si>
    <t>Раздел 2.14.1.3 строка 27 графа 03 &gt;= Раздел 2.14.1.3 строка 27 графа 05</t>
  </si>
  <si>
    <t>Раздел 2.14.1.3 строка 28 графа 03 &gt;= Раздел 2.14.1.3 строка 28 графа 05</t>
  </si>
  <si>
    <t>Раздел 2.14.1.3 строка 29 графа 03 &gt;= Раздел 2.14.1.3 строка 29 графа 05</t>
  </si>
  <si>
    <t>Раздел 2.14.1.3 строка 01 графа 06 &gt;= Раздел 2.14.1.3 строка 01 графа 07</t>
  </si>
  <si>
    <t>Раздел 2.14.1.3 строка 02 графа 06 &gt;= Раздел 2.14.1.3 строка 02 графа 07</t>
  </si>
  <si>
    <t>Раздел 2.14.1.3 строка 24 графа 06 &gt;= Раздел 2.14.1.3 строка 24 графа 07</t>
  </si>
  <si>
    <t>Раздел 2.14.1.3 строка 25 графа 06 &gt;= Раздел 2.14.1.3 строка 25 графа 07</t>
  </si>
  <si>
    <t>Раздел 2.14.1.3 строка 26 графа 06 &gt;= Раздел 2.14.1.3 строка 26 графа 07</t>
  </si>
  <si>
    <t>Раздел 2.14.1.3 строка 27 графа 06 &gt;= Раздел 2.14.1.3 строка 27 графа 07</t>
  </si>
  <si>
    <t>Раздел 2.14.1.3 строка 28 графа 06 &gt;= Раздел 2.14.1.3 строка 28 графа 07</t>
  </si>
  <si>
    <t>Раздел 2.14.1.3 строка 29 графа 06 &gt;= Раздел 2.14.1.3 строка 29 графа 07</t>
  </si>
  <si>
    <t>Раздел 2.14.1.3 строка 01 графа 06 &gt;= Раздел 2.14.1.3 строка 01 графа 08</t>
  </si>
  <si>
    <t>Раздел 2.14.1.3 строка 02 графа 06 &gt;= Раздел 2.14.1.3 строка 02 графа 08</t>
  </si>
  <si>
    <t>Раздел 2.14.1.3 строка 03 графа 06 &gt;= Раздел 2.14.1.3 строка 03 графа 08</t>
  </si>
  <si>
    <t>Раздел 2.14.1.3 строка 04 графа 06 &gt;= Раздел 2.14.1.3 строка 04 графа 08</t>
  </si>
  <si>
    <t>Раздел 2.14.1.3 строка 05 графа 06 &gt;= Раздел 2.14.1.3 строка 05 графа 08</t>
  </si>
  <si>
    <t>Раздел 2.14.1.3 строка 06 графа 06 &gt;= Раздел 2.14.1.3 строка 06 графа 08</t>
  </si>
  <si>
    <t>Раздел 2.15.3 строка 159 графа 04 = Раздел 2.15.3 строка 159 сумма граф 05 + 06 + 07 + 08 + 09 + 10</t>
  </si>
  <si>
    <t>Раздел 2.15.3 строка 160 графа 04 = Раздел 2.15.3 строка 160 сумма граф 05 + 06 + 07 + 08 + 09 + 10</t>
  </si>
  <si>
    <t>Раздел 2.15.3 строка 161 графа 04 = Раздел 2.15.3 строка 161 сумма граф 05 + 06 + 07 + 08 + 09 + 10</t>
  </si>
  <si>
    <t>Раздел 2.15.3 строка 162 графа 04 = Раздел 2.15.3 строка 162 сумма граф 05 + 06 + 07 + 08 + 09 + 10</t>
  </si>
  <si>
    <t>Раздел 2.14.1.3 строка 11 графа 06 &gt;= Раздел 2.14.1.3 строка 11 графа 08</t>
  </si>
  <si>
    <t>Раздел 2.15.1 строка 55 графа 04 = Раздел 2.15.1 строка 55 сумма граф 05 + 06 + 07 + 08 + 09 + 10</t>
  </si>
  <si>
    <t>Раздел 2.15.3 строка 164 графа 04 = Раздел 2.15.3 строка 164 сумма граф 05 + 06 + 07 + 08 + 09 + 10</t>
  </si>
  <si>
    <t>Раздел 2.15.3 строка 165 графа 04 = Раздел 2.15.3 строка 165 сумма граф 05 + 06 + 07 + 08 + 09 + 10</t>
  </si>
  <si>
    <t>Раздел 2.15.3 строка 166 графа 04 = Раздел 2.15.3 строка 166 сумма граф 05 + 06 + 07 + 08 + 09 + 10</t>
  </si>
  <si>
    <t>Раздел 2.15.3 строка 167 графа 04 = Раздел 2.15.3 строка 167 сумма граф 05 + 06 + 07 + 08 + 09 + 10</t>
  </si>
  <si>
    <t>Если Раздел 1.2 строка 03 графа 03 = 1, То Раздел 1.2 строка 04 графа 03 = 0</t>
  </si>
  <si>
    <t>Если Раздел 1.2 строка 05 графа 03 = 1, То Раздел 1.2 строка 16 графа 03 = 0</t>
  </si>
  <si>
    <t>Если Раздел 1.2 строка 24 графа 03 = 1, То Раздел 1.2 строка 25 графа 03 = 0</t>
  </si>
  <si>
    <t>Если Раздел 1.2 строка 26 графа 03 = 1, То Раздел 1.2 строка 27 графа 03 = 0</t>
  </si>
  <si>
    <t>Если Раздел 1.2 строка 28 графа 03 = 1, То Раздел 1.2 строка 29 графа 03 = 0</t>
  </si>
  <si>
    <t>Раздел 3.1 строка 01 графа 03 = Раздел 3.1 сумма строк 02 + 06 + 40 + 41 графа 03</t>
  </si>
  <si>
    <t>Раздел 2.15.3 строка 01 графа 04 = Раздел 2.15.3 строка 01 сумма граф 05 + 06 + 07 + 08 + 09 + 10</t>
  </si>
  <si>
    <t>Раздел 2.15.3 строка 02 графа 04 = Раздел 2.15.3 строка 02 сумма граф 05 + 06 + 07 + 08 + 09 + 10</t>
  </si>
  <si>
    <t>Раздел 2.15.3 строка 03 графа 04 = Раздел 2.15.3 строка 03 сумма граф 05 + 06 + 07 + 08 + 09 + 10</t>
  </si>
  <si>
    <t>Раздел 2.15.3 строка 04 графа 04 = Раздел 2.15.3 строка 04 сумма граф 05 + 06 + 07 + 08 + 09 + 10</t>
  </si>
  <si>
    <t>Раздел 2.15.3 строка 05 графа 04 = Раздел 2.15.3 строка 05 сумма граф 05 + 06 + 07 + 08 + 09 + 10</t>
  </si>
  <si>
    <t>Раздел 2.15.3 строка 06 графа 04 = Раздел 2.15.3 строка 06 сумма граф 05 + 06 + 07 + 08 + 09 + 10</t>
  </si>
  <si>
    <t>Раздел 2.15.3 строка 07 графа 04 = Раздел 2.15.3 строка 07 сумма граф 05 + 06 + 07 + 08 + 09 + 10</t>
  </si>
  <si>
    <t>Раздел 2.15.3 строка 08 графа 04 = Раздел 2.15.3 строка 08 сумма граф 05 + 06 + 07 + 08 + 09 + 10</t>
  </si>
  <si>
    <t>Раздел 2.15.3 строка 09 графа 04 = Раздел 2.15.3 строка 09 сумма граф 05 + 06 + 07 + 08 + 09 + 10</t>
  </si>
  <si>
    <t>Раздел 2.15.3 строка 10 графа 04 = Раздел 2.15.3 строка 10 сумма граф 05 + 06 + 07 + 08 + 09 + 10</t>
  </si>
  <si>
    <t>Раздел 2.15.1 строка 74 графа 04 = Раздел 2.15.1 строка 74 сумма граф 05 + 06 + 07 + 08 + 09 + 10</t>
  </si>
  <si>
    <t>Раздел 2.15.1 строка 75 графа 04 = Раздел 2.15.1 строка 75 сумма граф 05 + 06 + 07 + 08 + 09 + 10</t>
  </si>
  <si>
    <t>Раздел 2.15.1 строка 76 графа 04 = Раздел 2.15.1 строка 76 сумма граф 05 + 06 + 07 + 08 + 09 + 10</t>
  </si>
  <si>
    <t>Раздел 2.15.3 строка 11 графа 04 = Раздел 2.15.3 строка 11 сумма граф 05 + 06 + 07 + 08 + 09 + 10</t>
  </si>
  <si>
    <t>Раздел 2.15.3 строка 12 графа 04 = Раздел 2.15.3 строка 12 сумма граф 05 + 06 + 07 + 08 + 09 + 10</t>
  </si>
  <si>
    <t>Раздел 2.15.3 строка 13 графа 04 = Раздел 2.15.3 строка 13 сумма граф 05 + 06 + 07 + 08 + 09 + 10</t>
  </si>
  <si>
    <t>Раздел 2.15.3 строка 14 графа 04 = Раздел 2.15.3 строка 14 сумма граф 05 + 06 + 07 + 08 + 09 + 10</t>
  </si>
  <si>
    <t>Раздел 2.14.2.2 строка 12 графа 06 &gt;= Раздел 2.14.2.2 строка 12 графа 08</t>
  </si>
  <si>
    <t>Раздел 2.14.2.2 строка 05 графа 06 &gt;= Раздел 2.14.2.2 строка 05 графа 08</t>
  </si>
  <si>
    <t>Раздел 2.14.2.2 строка 06 графа 06 &gt;= Раздел 2.14.2.2 строка 06 графа 08</t>
  </si>
  <si>
    <t>Раздел 2.14.2.2 строка 07 графа 06 &gt;= Раздел 2.14.2.2 строка 07 графа 08</t>
  </si>
  <si>
    <t>Раздел 2.14.2.2 строка 08 графа 06 &gt;= Раздел 2.14.2.2 строка 08 графа 08</t>
  </si>
  <si>
    <t>Раздел 2.14.2.2 строка 09 графа 06 &gt;= Раздел 2.14.2.2 строка 09 графа 08</t>
  </si>
  <si>
    <t>Раздел 2.14.2.2 строка 10 графа 06 &gt;= Раздел 2.14.2.2 строка 10 графа 08</t>
  </si>
  <si>
    <t>Раздел 2.14.2.2 строка 11 графа 06 &gt;= Раздел 2.14.2.2 строка 11 графа 08</t>
  </si>
  <si>
    <t>Раздел 2.14.1.3 строка 27 графа 09 &gt;= Раздел 2.14.1.3 строка 27 графа 10</t>
  </si>
  <si>
    <t>Раздел 2.14.1.3 строка 28 графа 09 &gt;= Раздел 2.14.1.3 строка 28 графа 10</t>
  </si>
  <si>
    <t>Раздел 2.14.1.3 строка 29 графа 09 &gt;= Раздел 2.14.1.3 строка 29 графа 10</t>
  </si>
  <si>
    <t>Раздел 2.14.1.3 строка 01 графа 09 &gt;= Раздел 2.14.1.3 строка 01 графа 11</t>
  </si>
  <si>
    <t>Раздел 2.14.1.3 строка 02 графа 09 &gt;= Раздел 2.14.1.3 строка 02 графа 11</t>
  </si>
  <si>
    <t>Раздел 2.14.1.1 строка 01 графа 03 = Раздел 2.14.1.1 сумма строк с 02 по 29 графа 03</t>
  </si>
  <si>
    <t>Раздел 2.14.1.1 строка 01 графа 04 = Раздел 2.14.1.1 сумма строк с 02 по 29 графа 04</t>
  </si>
  <si>
    <t>Раздел 2.14.1.1 строка 01 графа 05 = Раздел 2.14.1.1 сумма строк с 02 по 29 графа 05</t>
  </si>
  <si>
    <t>Раздел 2.14.1.1 строка 01 графа 06 = Раздел 2.14.1.1 сумма строк с 02 по 29 графа 06</t>
  </si>
  <si>
    <t>Раздел 2.14.1.1 строка 01 графа 07 = Раздел 2.14.1.1 сумма строк с 02 по 29 графа 07</t>
  </si>
  <si>
    <t>Раздел 2.14.1.1 строка 01 графа 08 = Раздел 2.14.1.1 сумма строк с 02 по 29 графа 08</t>
  </si>
  <si>
    <t>Раздел 2.14.1.1 строка 01 графа 09 = Раздел 2.14.1.1 сумма строк с 02 по 29 графа 09</t>
  </si>
  <si>
    <t>Раздел 2.14.1.1 строка 01 графа 10 = Раздел 2.14.1.1 сумма строк с 02 по 29 графа 10</t>
  </si>
  <si>
    <t>Раздел 2.14.1.1 строка 01 графа 11 = Раздел 2.14.1.1 сумма строк с 02 по 29 графа 11</t>
  </si>
  <si>
    <t>Раздел 2.14.1.1 строка 01 графа 03 &gt;= Раздел 2.14.1.1 строка 01 графа 04</t>
  </si>
  <si>
    <t>Раздел 2.14.1.1 строка 02 графа 03 &gt;= Раздел 2.14.1.1 строка 02 графа 04</t>
  </si>
  <si>
    <t>Раздел 2.14.1.1 строка 03 графа 03 &gt;= Раздел 2.14.1.1 строка 03 графа 04</t>
  </si>
  <si>
    <t>Раздел 2.14.1.1 строка 04 графа 03 &gt;= Раздел 2.14.1.1 строка 04 графа 04</t>
  </si>
  <si>
    <t>Раздел 2.14.1.3 строка 19 графа 09 &gt;= Раздел 2.14.1.3 строка 19 графа 10</t>
  </si>
  <si>
    <t>Раздел 2.14.1.3 строка 20 графа 09 &gt;= Раздел 2.14.1.3 строка 20 графа 10</t>
  </si>
  <si>
    <t>Раздел 2.14.1.3 строка 21 графа 09 &gt;= Раздел 2.14.1.3 строка 21 графа 10</t>
  </si>
  <si>
    <t>Раздел 2.14.1.3 строка 22 графа 09 &gt;= Раздел 2.14.1.3 строка 22 графа 10</t>
  </si>
  <si>
    <t>Раздел 2.14.1.3 строка 23 графа 09 &gt;= Раздел 2.14.1.3 строка 23 графа 10</t>
  </si>
  <si>
    <t>Раздел 2.14.1.3 строка 24 графа 09 &gt;= Раздел 2.14.1.3 строка 24 графа 10</t>
  </si>
  <si>
    <t>Раздел 2.14.1.3 строка 25 графа 09 &gt;= Раздел 2.14.1.3 строка 25 графа 10</t>
  </si>
  <si>
    <t>Раздел 2.14.1.3 строка 26 графа 09 &gt;= Раздел 2.14.1.3 строка 26 графа 10</t>
  </si>
  <si>
    <t>Раздел 2.13.2 строка 07 графа 13 &gt;= Раздел 2.13.2 строка 07 графа 15</t>
  </si>
  <si>
    <t>Раздел 2.5.3.3 строка 01 графа 15 = Раздел 2.5.3.3 сумма строк 02 + 03 + 04 + 05 графа 15</t>
  </si>
  <si>
    <t>Раздел 2.5.3.3 строка 01 графа 16 = Раздел 2.5.3.3 сумма строк 02 + 03 + 04 + 05 графа 16</t>
  </si>
  <si>
    <t>Раздел 2.5.3.3 строка 01 графа 17 = Раздел 2.5.3.3 сумма строк 02 + 03 + 04 + 05 графа 17</t>
  </si>
  <si>
    <t>Раздел 2.5.3.3 строка 06 графа 03 = Раздел 2.5.3.3 сумма строк 07 + 08 + 09 + 10 графа 03</t>
  </si>
  <si>
    <t>Раздел 2.5.3.3 строка 06 графа 04 = Раздел 2.5.3.3 сумма строк 07 + 08 + 09 + 10 графа 04</t>
  </si>
  <si>
    <t>Раздел 2.5.3.3 строка 06 графа 05 = Раздел 2.5.3.3 сумма строк 07 + 08 + 09 + 10 графа 05</t>
  </si>
  <si>
    <t>Раздел 2.5.3.3 строка 06 графа 06 = Раздел 2.5.3.3 сумма строк 07 + 08 + 09 + 10 графа 06</t>
  </si>
  <si>
    <t>Раздел 2.5.3.3 строка 06 графа 07 = Раздел 2.5.3.3 сумма строк 07 + 08 + 09 + 10 графа 07</t>
  </si>
  <si>
    <t>Раздел 2.13.1 строка 56 графа 13 &gt;= Раздел 2.13.1 строка 56 графа 15</t>
  </si>
  <si>
    <t>Раздел 2.13.1 строка 57 графа 13 &gt;= Раздел 2.13.1 строка 57 графа 15</t>
  </si>
  <si>
    <t>Раздел 2.13.1 строка 58 графа 13 &gt;= Раздел 2.13.1 строка 58 графа 15</t>
  </si>
  <si>
    <t>Раздел 2.13.1 строка 59 графа 13 &gt;= Раздел 2.13.1 строка 59 графа 15</t>
  </si>
  <si>
    <t>Раздел 2.13.1 строка 60 графа 13 &gt;= Раздел 2.13.1 строка 60 графа 15</t>
  </si>
  <si>
    <t>Раздел 2.13.1 строка 01 графа 04 = Раздел 2.13.1 строка 01 сумма граф 05 + 06 + 07 + 08 + 09 + 10</t>
  </si>
  <si>
    <t>Раздел 2.13.1 строка 02 графа 04 = Раздел 2.13.1 строка 02 сумма граф 05 + 06 + 07 + 08 + 09 + 10</t>
  </si>
  <si>
    <t>Раздел 2.13.2 строка 22 графа 13 &gt;= Раздел 2.13.2 строка 22 графа 15</t>
  </si>
  <si>
    <t>Раздел 2.13.2 строка 23 графа 13 &gt;= Раздел 2.13.2 строка 23 графа 15</t>
  </si>
  <si>
    <t>Раздел 2.13.2 строка 24 графа 13 &gt;= Раздел 2.13.2 строка 24 графа 15</t>
  </si>
  <si>
    <t>Раздел 2.13.2 строка 25 графа 13 &gt;= Раздел 2.13.2 строка 25 графа 15</t>
  </si>
  <si>
    <t>Раздел 2.13.2 строка 26 графа 13 &gt;= Раздел 2.13.2 строка 26 графа 15</t>
  </si>
  <si>
    <t>Раздел 2.13.2 строка 27 графа 13 &gt;= Раздел 2.13.2 строка 27 графа 15</t>
  </si>
  <si>
    <t>Раздел 2.13.2 строка 28 графа 13 &gt;= Раздел 2.13.2 строка 28 графа 15</t>
  </si>
  <si>
    <t>Раздел 2.13.2 строка 29 графа 13 &gt;= Раздел 2.13.2 строка 29 графа 15</t>
  </si>
  <si>
    <t>Раздел 2.13.2 строка 30 графа 13 &gt;= Раздел 2.13.2 строка 30 графа 15</t>
  </si>
  <si>
    <t>Раздел 2.13.2 строка 31 графа 13 &gt;= Раздел 2.13.2 строка 31 графа 15</t>
  </si>
  <si>
    <t>Раздел 2.13.2 строка 32 графа 13 &gt;= Раздел 2.13.2 строка 32 графа 15</t>
  </si>
  <si>
    <t>Раздел 2.13.2 строка 33 графа 13 &gt;= Раздел 2.13.2 строка 33 графа 15</t>
  </si>
  <si>
    <t>Раздел 2.13.2 строка 34 графа 13 &gt;= Раздел 2.13.2 строка 34 графа 15</t>
  </si>
  <si>
    <t>Раздел 2.13.2 строка 35 графа 13 &gt;= Раздел 2.13.2 строка 35 графа 15</t>
  </si>
  <si>
    <t>Раздел 2.13.2 строка 36 графа 13 &gt;= Раздел 2.13.2 строка 36 графа 15</t>
  </si>
  <si>
    <t>Раздел 2.13.2 строка 37 графа 13 &gt;= Раздел 2.13.2 строка 37 графа 15</t>
  </si>
  <si>
    <t>Раздел 2.13.2 строка 38 графа 13 &gt;= Раздел 2.13.2 строка 38 графа 15</t>
  </si>
  <si>
    <t>Раздел 2.13.3 строка 14 графа 04 = Раздел 2.13.3 строка 14 сумма граф 05 + 06 + 07 + 08 + 09 + 10</t>
  </si>
  <si>
    <t>Раздел 2.13.3 строка 15 графа 04 = Раздел 2.13.3 строка 15 сумма граф 05 + 06 + 07 + 08 + 09 + 10</t>
  </si>
  <si>
    <t>Раздел 2.13.3 строка 16 графа 04 = Раздел 2.13.3 строка 16 сумма граф 05 + 06 + 07 + 08 + 09 + 10</t>
  </si>
  <si>
    <t>Раздел 2.13.1 строка 21 графа 04 &gt;= Раздел 2.13.1 строка 21 графа 12</t>
  </si>
  <si>
    <t>Раздел 2.13.1 строка 22 графа 04 &gt;= Раздел 2.13.1 строка 22 графа 12</t>
  </si>
  <si>
    <t>Раздел 2.13.1 строка 23 графа 04 &gt;= Раздел 2.13.1 строка 23 графа 12</t>
  </si>
  <si>
    <t>Раздел 2.13.1 строка 24 графа 04 &gt;= Раздел 2.13.1 строка 24 графа 12</t>
  </si>
  <si>
    <t>Раздел 2.13.1 строка 25 графа 04 &gt;= Раздел 2.13.1 строка 25 графа 12</t>
  </si>
  <si>
    <t>Раздел 2.13.1 строка 26 графа 04 &gt;= Раздел 2.13.1 строка 26 графа 12</t>
  </si>
  <si>
    <t>Раздел 2.13.1 строка 27 графа 04 &gt;= Раздел 2.13.1 строка 27 графа 12</t>
  </si>
  <si>
    <t>Раздел 2.13.1 строка 28 графа 04 &gt;= Раздел 2.13.1 строка 28 графа 12</t>
  </si>
  <si>
    <t>Раздел 2.13.1 строка 29 графа 04 &gt;= Раздел 2.13.1 строка 29 графа 12</t>
  </si>
  <si>
    <t>Раздел 2.13.1 строка 30 графа 04 &gt;= Раздел 2.13.1 строка 30 графа 12</t>
  </si>
  <si>
    <t>Раздел 2.13.1 строка 31 графа 04 &gt;= Раздел 2.13.1 строка 31 графа 12</t>
  </si>
  <si>
    <t>Раздел 2.13.1 строка 32 графа 04 &gt;= Раздел 2.13.1 строка 32 графа 12</t>
  </si>
  <si>
    <t>Раздел 2.13.1 строка 33 графа 04 &gt;= Раздел 2.13.1 строка 33 графа 12</t>
  </si>
  <si>
    <t>Раздел 2.13.3 строка 30 графа 04 = Раздел 2.13.3 строка 30 сумма граф 05 + 06 + 07 + 08 + 09 + 10</t>
  </si>
  <si>
    <t>Раздел 2.13.3 строка 31 графа 04 = Раздел 2.13.3 строка 31 сумма граф 05 + 06 + 07 + 08 + 09 + 10</t>
  </si>
  <si>
    <t>Раздел 2.13.3 строка 32 графа 04 = Раздел 2.13.3 строка 32 сумма граф 05 + 06 + 07 + 08 + 09 + 10</t>
  </si>
  <si>
    <t>Раздел 2.13.1 строка 37 графа 04 &gt;= Раздел 2.13.1 строка 37 графа 12</t>
  </si>
  <si>
    <t>Раздел 2.13.1 строка 38 графа 04 &gt;= Раздел 2.13.1 строка 38 графа 12</t>
  </si>
  <si>
    <t>Раздел 2.14.2.3 строка 01 графа 11 = Раздел 2.14.2.3 сумма строк с 02 по 29 графа 14</t>
  </si>
  <si>
    <t>Раздел 2.13.3 строка 33 графа 04 = Раздел 2.13.3 строка 33 сумма граф 05 + 06 + 07 + 08 + 09 + 10</t>
  </si>
  <si>
    <t>Раздел 2.13.3 строка 34 графа 04 = Раздел 2.13.3 строка 34 сумма граф 05 + 06 + 07 + 08 + 09 + 10</t>
  </si>
  <si>
    <t>Раздел 2.13.3 строка 35 графа 04 = Раздел 2.13.3 строка 35 сумма граф 05 + 06 + 07 + 08 + 09 + 10</t>
  </si>
  <si>
    <t>Раздел 2.13.3 строка 36 графа 04 = Раздел 2.13.3 строка 36 сумма граф 05 + 06 + 07 + 08 + 09 + 10</t>
  </si>
  <si>
    <t>Раздел 2.14.1.1 строка 29 графа 06 &gt;= Раздел 2.14.1.1 строка 29 графа 07</t>
  </si>
  <si>
    <t>Раздел 2.14.1.1 строка 01 графа 06 &gt;= Раздел 2.14.1.1 строка 01 графа 08</t>
  </si>
  <si>
    <t>Раздел 2.14.1.1 строка 02 графа 06 &gt;= Раздел 2.14.1.1 строка 02 графа 08</t>
  </si>
  <si>
    <t>Раздел 2.13.3 строка 37 графа 04 = Раздел 2.13.3 строка 37 сумма граф 05 + 06 + 07 + 08 + 09 + 10</t>
  </si>
  <si>
    <t>Раздел 2.13.1 строка 12 графа 04 &gt;= Раздел 2.13.1 строка 12 графа 12</t>
  </si>
  <si>
    <t>Раздел 2.13.1 строка 13 графа 04 &gt;= Раздел 2.13.1 строка 13 графа 12</t>
  </si>
  <si>
    <t>Раздел 2.13.1 строка 14 графа 04 &gt;= Раздел 2.13.1 строка 14 графа 12</t>
  </si>
  <si>
    <t>Раздел 2.13.1 строка 15 графа 04 &gt;= Раздел 2.13.1 строка 15 графа 12</t>
  </si>
  <si>
    <t>Раздел 2.13.3 строка 41 графа 04 = Раздел 2.13.3 строка 41 сумма граф 05 + 06 + 07 + 08 + 09 + 10</t>
  </si>
  <si>
    <t>Раздел 2.13.3 строка 42 графа 04 = Раздел 2.13.3 строка 42 сумма граф 05 + 06 + 07 + 08 + 09 + 10</t>
  </si>
  <si>
    <t>Раздел 2.13.3 строка 43 графа 04 = Раздел 2.13.3 строка 43 сумма граф 05 + 06 + 07 + 08 + 09 + 10</t>
  </si>
  <si>
    <t>Раздел 2.13.3 строка 44 графа 04 = Раздел 2.13.3 строка 44 сумма граф 05 + 06 + 07 + 08 + 09 + 10</t>
  </si>
  <si>
    <t>Раздел 2.13.3 строка 45 графа 04 = Раздел 2.13.3 строка 45 сумма граф 05 + 06 + 07 + 08 + 09 + 10</t>
  </si>
  <si>
    <t>Раздел 2.13.3 строка 46 графа 04 = Раздел 2.13.3 строка 46 сумма граф 05 + 06 + 07 + 08 + 09 + 10</t>
  </si>
  <si>
    <t>Раздел 2.13.3 строка 47 графа 04 = Раздел 2.13.3 строка 47 сумма граф 05 + 06 + 07 + 08 + 09 + 10</t>
  </si>
  <si>
    <t>Раздел 2.13.3 строка 48 графа 04 = Раздел 2.13.3 строка 48 сумма граф 05 + 06 + 07 + 08 + 09 + 10</t>
  </si>
  <si>
    <t>Раздел 2.13.3 строка 49 графа 04 = Раздел 2.13.3 строка 49 сумма граф 05 + 06 + 07 + 08 + 09 + 10</t>
  </si>
  <si>
    <t>Раздел 2.14.1.1 строка 22 графа 06 &gt;= Раздел 2.14.1.1 строка 22 графа 08</t>
  </si>
  <si>
    <t>Раздел 2.14.1.1 строка 23 графа 06 &gt;= Раздел 2.14.1.1 строка 23 графа 08</t>
  </si>
  <si>
    <t>Раздел 2.14.1.1 строка 24 графа 06 &gt;= Раздел 2.14.1.1 строка 24 графа 08</t>
  </si>
  <si>
    <t>Раздел 2.13.3 строка 52 графа 04 = Раздел 2.13.3 строка 52 сумма граф 05 + 06 + 07 + 08 + 09 + 10</t>
  </si>
  <si>
    <t>Раздел 2.13.3 строка 53 графа 04 = Раздел 2.13.3 строка 53 сумма граф 05 + 06 + 07 + 08 + 09 + 10</t>
  </si>
  <si>
    <t>Раздел 2.13.3 строка 54 графа 04 = Раздел 2.13.3 строка 54 сумма граф 05 + 06 + 07 + 08 + 09 + 10</t>
  </si>
  <si>
    <t>Раздел 2.13.3 строка 55 графа 04 = Раздел 2.13.3 строка 55 сумма граф 05 + 06 + 07 + 08 + 09 + 10</t>
  </si>
  <si>
    <t>Раздел 2.13.3 строка 56 графа 04 = Раздел 2.13.3 строка 56 сумма граф 05 + 06 + 07 + 08 + 09 + 10</t>
  </si>
  <si>
    <t>Раздел 2.13.3 строка 57 графа 04 = Раздел 2.13.3 строка 57 сумма граф 05 + 06 + 07 + 08 + 09 + 10</t>
  </si>
  <si>
    <t>Раздел 2.13.3 строка 58 графа 04 = Раздел 2.13.3 строка 58 сумма граф 05 + 06 + 07 + 08 + 09 + 10</t>
  </si>
  <si>
    <t>Раздел 2.13.3 строка 59 графа 04 = Раздел 2.13.3 строка 59 сумма граф 05 + 06 + 07 + 08 + 09 + 10</t>
  </si>
  <si>
    <t>Раздел 2.13.3 строка 60 графа 04 = Раздел 2.13.3 строка 60 сумма граф 05 + 06 + 07 + 08 + 09 + 10</t>
  </si>
  <si>
    <t>Раздел 2.13.3 строка 01 графа 04 = Раздел 2.13.3 сумма строк с 02 по 60 графа 04</t>
  </si>
  <si>
    <t>Раздел 2.13.3 строка 01 графа 05 = Раздел 2.13.3 сумма строк с 02 по 60 графа 05</t>
  </si>
  <si>
    <t>Раздел 2.13.2 строка 05 графа 04 &gt;= Раздел 2.13.2 строка 05 графа 11</t>
  </si>
  <si>
    <t>Раздел 2.13.2 строка 06 графа 04 &gt;= Раздел 2.13.2 строка 06 графа 11</t>
  </si>
  <si>
    <t>Раздел 2.13.2 строка 07 графа 04 &gt;= Раздел 2.13.2 строка 07 графа 11</t>
  </si>
  <si>
    <t>Раздел 2.13.2 строка 08 графа 04 &gt;= Раздел 2.13.2 строка 08 графа 11</t>
  </si>
  <si>
    <t>Раздел 2.13.2 строка 09 графа 04 &gt;= Раздел 2.13.2 строка 09 графа 11</t>
  </si>
  <si>
    <t>Раздел 2.13.2 строка 10 графа 04 &gt;= Раздел 2.13.2 строка 10 графа 11</t>
  </si>
  <si>
    <t>Раздел 2.13.2 строка 11 графа 04 &gt;= Раздел 2.13.2 строка 11 графа 11</t>
  </si>
  <si>
    <t>Раздел 2.13.2 строка 12 графа 04 &gt;= Раздел 2.13.2 строка 12 графа 11</t>
  </si>
  <si>
    <t>Раздел 2.13.2 строка 13 графа 04 &gt;= Раздел 2.13.2 строка 13 графа 11</t>
  </si>
  <si>
    <t>Раздел 2.13.2 строка 14 графа 04 &gt;= Раздел 2.13.2 строка 14 графа 11</t>
  </si>
  <si>
    <t>Раздел 2.13.2 строка 15 графа 04 &gt;= Раздел 2.13.2 строка 15 графа 11</t>
  </si>
  <si>
    <t>Раздел 2.13.2 строка 16 графа 04 &gt;= Раздел 2.13.2 строка 16 графа 11</t>
  </si>
  <si>
    <t>Раздел 2.13.2 строка 17 графа 04 &gt;= Раздел 2.13.2 строка 17 графа 11</t>
  </si>
  <si>
    <t>Раздел 2.13.2 строка 18 графа 04 &gt;= Раздел 2.13.2 строка 18 графа 11</t>
  </si>
  <si>
    <t>Раздел 2.13.2 строка 19 графа 04 &gt;= Раздел 2.13.2 строка 19 графа 11</t>
  </si>
  <si>
    <t>Раздел 2.13.2 строка 20 графа 04 &gt;= Раздел 2.13.2 строка 20 графа 11</t>
  </si>
  <si>
    <t>Раздел 2.13.2 строка 21 графа 04 &gt;= Раздел 2.13.2 строка 21 графа 11</t>
  </si>
  <si>
    <t>Раздел 2.13.2 строка 22 графа 04 &gt;= Раздел 2.13.2 строка 22 графа 11</t>
  </si>
  <si>
    <t>Раздел 2.13.2 строка 23 графа 04 &gt;= Раздел 2.13.2 строка 23 графа 11</t>
  </si>
  <si>
    <t>Раздел 2.13.2 строка 24 графа 04 &gt;= Раздел 2.13.2 строка 24 графа 11</t>
  </si>
  <si>
    <t>Раздел 2.13.2 строка 25 графа 04 &gt;= Раздел 2.13.2 строка 25 графа 11</t>
  </si>
  <si>
    <t>Раздел 2.13.2 строка 26 графа 04 &gt;= Раздел 2.13.2 строка 26 графа 11</t>
  </si>
  <si>
    <t>Раздел 2.13.2 строка 27 графа 04 &gt;= Раздел 2.13.2 строка 27 графа 11</t>
  </si>
  <si>
    <t>Раздел 2.13.2 строка 28 графа 04 &gt;= Раздел 2.13.2 строка 28 графа 11</t>
  </si>
  <si>
    <t>Раздел 2.13.2 строка 29 графа 04 &gt;= Раздел 2.13.2 строка 29 графа 11</t>
  </si>
  <si>
    <t>Раздел 2.13.2 строка 30 графа 04 &gt;= Раздел 2.13.2 строка 30 графа 11</t>
  </si>
  <si>
    <t>Раздел 2.13.2 строка 31 графа 04 &gt;= Раздел 2.13.2 строка 31 графа 11</t>
  </si>
  <si>
    <t>Раздел 2.13.2 строка 32 графа 04 &gt;= Раздел 2.13.2 строка 32 графа 11</t>
  </si>
  <si>
    <t>Раздел 2.13.2 строка 33 графа 04 &gt;= Раздел 2.13.2 строка 33 графа 11</t>
  </si>
  <si>
    <t>Раздел 2.13.2 строка 34 графа 04 &gt;= Раздел 2.13.2 строка 34 графа 11</t>
  </si>
  <si>
    <t>Раздел 2.13.2 строка 35 графа 04 &gt;= Раздел 2.13.2 строка 35 графа 11</t>
  </si>
  <si>
    <t>Раздел 2.13.2 строка 36 графа 04 &gt;= Раздел 2.13.2 строка 36 графа 11</t>
  </si>
  <si>
    <t>Раздел 2.13.2 строка 37 графа 04 &gt;= Раздел 2.13.2 строка 37 графа 11</t>
  </si>
  <si>
    <t>Раздел 2.13.2 строка 38 графа 04 &gt;= Раздел 2.13.2 строка 38 графа 11</t>
  </si>
  <si>
    <t>Раздел 2.14.1.1 строка 03 графа 09 &gt;= Раздел 2.14.1.1 строка 03 графа 11</t>
  </si>
  <si>
    <t>Раздел 2.14.1.1 строка 04 графа 09 &gt;= Раздел 2.14.1.1 строка 04 графа 11</t>
  </si>
  <si>
    <t>Раздел 2.14.1.1 строка 05 графа 09 &gt;= Раздел 2.14.1.1 строка 05 графа 11</t>
  </si>
  <si>
    <t>Раздел 2.14.1.1 строка 06 графа 09 &gt;= Раздел 2.14.1.1 строка 06 графа 11</t>
  </si>
  <si>
    <t>Раздел 2.14.1.1 строка 07 графа 09 &gt;= Раздел 2.14.1.1 строка 07 графа 11</t>
  </si>
  <si>
    <t>Раздел 2.14.1.1 строка 08 графа 09 &gt;= Раздел 2.14.1.1 строка 08 графа 11</t>
  </si>
  <si>
    <t>Раздел 2.14.1.1 строка 09 графа 09 &gt;= Раздел 2.14.1.1 строка 09 графа 11</t>
  </si>
  <si>
    <t>Раздел 2.14.1.1 строка 10 графа 09 &gt;= Раздел 2.14.1.1 строка 10 графа 11</t>
  </si>
  <si>
    <t>Раздел 2.14.1.1 строка 11 графа 09 &gt;= Раздел 2.14.1.1 строка 11 графа 11</t>
  </si>
  <si>
    <t>Раздел 2.14.1.1 строка 12 графа 09 &gt;= Раздел 2.14.1.1 строка 12 графа 11</t>
  </si>
  <si>
    <t>Раздел 2.14.1.1 строка 13 графа 09 &gt;= Раздел 2.14.1.1 строка 13 графа 11</t>
  </si>
  <si>
    <t>Раздел 2.14.1.1 строка 14 графа 09 &gt;= Раздел 2.14.1.1 строка 14 графа 11</t>
  </si>
  <si>
    <t>Раздел 2.14.1.1 строка 15 графа 09 &gt;= Раздел 2.14.1.1 строка 15 графа 11</t>
  </si>
  <si>
    <t>Раздел 2.14.1.1 строка 16 графа 09 &gt;= Раздел 2.14.1.1 строка 16 графа 11</t>
  </si>
  <si>
    <t>Раздел 2.14.1.1 строка 17 графа 09 &gt;= Раздел 2.14.1.1 строка 17 графа 11</t>
  </si>
  <si>
    <t>Раздел 2.14.1.1 строка 18 графа 09 &gt;= Раздел 2.14.1.1 строка 18 графа 11</t>
  </si>
  <si>
    <t>Раздел 2.5.3.1 строка 01 графа 04 = Раздел 2.5.3.1 сумма строк 02 + 03 + 04 + 05 графа 04</t>
  </si>
  <si>
    <t>Раздел 2.13.2 строка 39 графа 04 &gt;= Раздел 2.13.2 строка 39 графа 11</t>
  </si>
  <si>
    <t>Раздел 2.13.2 строка 40 графа 04 &gt;= Раздел 2.13.2 строка 40 графа 11</t>
  </si>
  <si>
    <t>Раздел 2.13.2 строка 41 графа 04 &gt;= Раздел 2.13.2 строка 41 графа 11</t>
  </si>
  <si>
    <t>Раздел 2.13.2 строка 42 графа 04 &gt;= Раздел 2.13.2 строка 42 графа 11</t>
  </si>
  <si>
    <t>Раздел 2.13.2 строка 43 графа 04 &gt;= Раздел 2.13.2 строка 43 графа 11</t>
  </si>
  <si>
    <t>Раздел 2.13.2 строка 44 графа 04 &gt;= Раздел 2.13.2 строка 44 графа 11</t>
  </si>
  <si>
    <t>Раздел 2.13.2 строка 45 графа 04 &gt;= Раздел 2.13.2 строка 45 графа 11</t>
  </si>
  <si>
    <t>Раздел 2.13.2 строка 46 графа 04 &gt;= Раздел 2.13.2 строка 46 графа 11</t>
  </si>
  <si>
    <t>Раздел 2.13.2 строка 47 графа 04 &gt;= Раздел 2.13.2 строка 47 графа 11</t>
  </si>
  <si>
    <t>Раздел 2.13.2 строка 48 графа 04 &gt;= Раздел 2.13.2 строка 48 графа 11</t>
  </si>
  <si>
    <t>Раздел 2.13.2 строка 49 графа 04 &gt;= Раздел 2.13.2 строка 49 графа 11</t>
  </si>
  <si>
    <t>Раздел 2.13.2 строка 50 графа 04 &gt;= Раздел 2.13.2 строка 50 графа 11</t>
  </si>
  <si>
    <t>Раздел 2.13.2 строка 51 графа 04 &gt;= Раздел 2.13.2 строка 51 графа 11</t>
  </si>
  <si>
    <t>Раздел 2.13.2 строка 52 графа 04 &gt;= Раздел 2.13.2 строка 52 графа 11</t>
  </si>
  <si>
    <t>Раздел 2.13.2 строка 53 графа 04 &gt;= Раздел 2.13.2 строка 53 графа 11</t>
  </si>
  <si>
    <t>Раздел 2.13.2 строка 54 графа 04 &gt;= Раздел 2.13.2 строка 54 графа 11</t>
  </si>
  <si>
    <t>Раздел 2.13.2 строка 55 графа 04 &gt;= Раздел 2.13.2 строка 55 графа 11</t>
  </si>
  <si>
    <t>Раздел 2.5.3.1 строка 01 графа 17 = Раздел 2.5.3.1 сумма строк 02 + 03 + 04 + 05 графа 17</t>
  </si>
  <si>
    <t>Раздел 2.5.3.1 строка 06 графа 03 = Раздел 2.5.3.1 сумма строк 07 + 08 + 09 + 10 графа 03</t>
  </si>
  <si>
    <t>Раздел 2.5.3.1 строка 06 графа 04 = Раздел 2.5.3.1 сумма строк 07 + 08 + 09 + 10 графа 04</t>
  </si>
  <si>
    <t>Раздел 2.5.3.1 строка 06 графа 05 = Раздел 2.5.3.1 сумма строк 07 + 08 + 09 + 10 графа 05</t>
  </si>
  <si>
    <t>Раздел 2.5.3.1 строка 06 графа 06 = Раздел 2.5.3.1 сумма строк 07 + 08 + 09 + 10 графа 06</t>
  </si>
  <si>
    <t>Раздел 2.13.2 строка 59 графа 04 &gt;= Раздел 2.13.2 строка 59 графа 11</t>
  </si>
  <si>
    <t>Раздел 2.13.1 строка 56 графа 04 &gt;= Раздел 2.13.1 строка 56 графа 11</t>
  </si>
  <si>
    <t>Раздел 2.13.1 строка 57 графа 04 &gt;= Раздел 2.13.1 строка 57 графа 11</t>
  </si>
  <si>
    <t>Раздел 2.13.1 строка 58 графа 04 &gt;= Раздел 2.13.1 строка 58 графа 11</t>
  </si>
  <si>
    <t>Раздел 2.13.1 строка 59 графа 04 &gt;= Раздел 2.13.1 строка 59 графа 11</t>
  </si>
  <si>
    <t>Раздел 2.13.1 строка 60 графа 04 &gt;= Раздел 2.13.1 строка 60 графа 11</t>
  </si>
  <si>
    <t>Раздел 2.13.1 строка 01 графа 04 &gt;= Раздел 2.13.1 строка 01 графа 12</t>
  </si>
  <si>
    <t>Раздел 2.13.1 строка 02 графа 04 &gt;= Раздел 2.13.1 строка 02 графа 12</t>
  </si>
  <si>
    <t>Раздел 2.13.1 строка 03 графа 04 &gt;= Раздел 2.13.1 строка 03 графа 12</t>
  </si>
  <si>
    <t>Раздел 2.13.1 строка 04 графа 04 &gt;= Раздел 2.13.1 строка 04 графа 12</t>
  </si>
  <si>
    <t>Раздел 2.13.1 строка 05 графа 04 &gt;= Раздел 2.13.1 строка 05 графа 12</t>
  </si>
  <si>
    <t>Раздел 2.13.1 строка 06 графа 04 &gt;= Раздел 2.13.1 строка 06 графа 12</t>
  </si>
  <si>
    <t>Раздел 2.3.1 строка 08 графа 08 &lt;= Раздел 2.3.1 сумма строк 06 + 07 графа 08</t>
  </si>
  <si>
    <t>Раздел 2.3.1 строка 08 графа 09 &lt;= Раздел 2.3.1 сумма строк 06 + 07 графа 09</t>
  </si>
  <si>
    <t>Раздел 2.3.1 строка 08 графа 10 &lt;= Раздел 2.3.1 сумма строк 06 + 07 графа 10</t>
  </si>
  <si>
    <t>Раздел 2.3.1 строка 08 графа 11 &lt;= Раздел 2.3.1 сумма строк 06 + 07 графа 11</t>
  </si>
  <si>
    <t>Раздел 2.3.1 строка 08 графа 12 &lt;= Раздел 2.3.1 сумма строк 06 + 07 графа 12</t>
  </si>
  <si>
    <t>Раздел 2.3.1 строка 08 графа 13 &lt;= Раздел 2.3.1 сумма строк 06 + 07 графа 13</t>
  </si>
  <si>
    <t>Раздел 2.5.2.2 строка 02 графа 17 = Раздел 2.5.2.2 сумма строк 03 + 04 + 05 графа 17</t>
  </si>
  <si>
    <t>Раздел 2.5.2.2 строка 02 графа 18 = Раздел 2.5.2.2 сумма строк 03 + 04 + 05 графа 18</t>
  </si>
  <si>
    <t>Раздел 2.5.2.2 строка 02 графа 19 = Раздел 2.5.2.2 сумма строк 03 + 04 + 05 графа 19</t>
  </si>
  <si>
    <t>Раздел 2.5.2.2 строка 02 графа 20 = Раздел 2.5.2.2 сумма строк 03 + 04 + 05 графа 20</t>
  </si>
  <si>
    <t>Раздел 2.5.2.2 строка 02 графа 21 = Раздел 2.5.2.2 сумма строк 03 + 04 + 05 графа 21</t>
  </si>
  <si>
    <t>Раздел 2.5.2.2 строка 02 графа 22 = Раздел 2.5.2.2 сумма строк 03 + 04 + 05 графа 22</t>
  </si>
  <si>
    <t>Раздел 2.5.2.2 строка 02 графа 23 = Раздел 2.5.2.2 сумма строк 03 + 04 + 05 графа 23</t>
  </si>
  <si>
    <t>Раздел 2.5.2.2 строка 02 графа 24 = Раздел 2.5.2.2 сумма строк 03 + 04 + 05 графа 24</t>
  </si>
  <si>
    <t>Раздел 2.5.2.2 строка 02 графа 25 = Раздел 2.5.2.2 сумма строк 03 + 04 + 05 графа 25</t>
  </si>
  <si>
    <t>Раздел 2.5.2.2 строка 02 графа 26 = Раздел 2.5.2.2 сумма строк 03 + 04 + 05 графа 26</t>
  </si>
  <si>
    <t>Раздел 2.5.2.2 строка 02 графа 27 = Раздел 2.5.2.2 сумма строк 03 + 04 + 05 графа 27</t>
  </si>
  <si>
    <t>Изготовитель оснастки для жаккардовых машин</t>
  </si>
  <si>
    <t>Изготовитель ремиз</t>
  </si>
  <si>
    <t>Машинист центрального теплового щита управления паровыми турбинами</t>
  </si>
  <si>
    <t>Машинист энергоблока</t>
  </si>
  <si>
    <t>7 - 8</t>
  </si>
  <si>
    <t>Моторист автоматизированной топливоподачи</t>
  </si>
  <si>
    <t>Моторист багерной (шламовой) насосной</t>
  </si>
  <si>
    <t>Моторист водосброса</t>
  </si>
  <si>
    <t>Моторист по уборке оборудования электростанций</t>
  </si>
  <si>
    <t>Раздел 2.5.2.2 строка 02 графа 33 = Раздел 2.5.2.2 сумма строк 03 + 04 + 05 графа 33</t>
  </si>
  <si>
    <t>Раздел 2.1.1.3 строка 10 графа 10 = Раздел 2.1.1.3 сумма строк 02 + 04 + 06 + 08 графа 10</t>
  </si>
  <si>
    <t>Раздел 2.1.1.3 строка 10 графа 11 = Раздел 2.1.1.3 сумма строк 02 + 04 + 06 + 08 графа 11</t>
  </si>
  <si>
    <t>Раздел 2.1.1.3 строка 10 графа 12 = Раздел 2.1.1.3 сумма строк 02 + 04 + 06 + 08 графа 12</t>
  </si>
  <si>
    <t>Раздел 2.1.1.3 строка 10 графа 13 = Раздел 2.1.1.3 сумма строк 02 + 04 + 06 + 08 графа 13</t>
  </si>
  <si>
    <t>Раздел 2.1.1.3 строка 10 графа 14 = Раздел 2.1.1.3 сумма строк 02 + 04 + 06 + 08 графа 14</t>
  </si>
  <si>
    <t>Раздел 2.5.1.2 строка 05 графа 13 = Раздел 2.5.1.2 сумма строк 06 + 07 + 08 графа 13</t>
  </si>
  <si>
    <t>Раздел 2.5.1.2 строка 04 графа 03 = Раздел 2.5.1.2 строка 04 сумма граф с 04 по 16</t>
  </si>
  <si>
    <t>Раздел 2.5.1.2 строка 05 графа 03 = Раздел 2.5.1.2 строка 05 сумма граф с 04 по 16</t>
  </si>
  <si>
    <t>Раздел 2.5.1.2 строка 06 графа 03 = Раздел 2.5.1.2 строка 06 сумма граф с 04 по 16</t>
  </si>
  <si>
    <t>Раздел 2.5.1.2 строка 07 графа 03 = Раздел 2.5.1.2 строка 07 сумма граф с 04 по 16</t>
  </si>
  <si>
    <t>Раздел 2.5.1.2 строка 08 графа 03 = Раздел 2.5.1.2 строка 08 сумма граф с 04 по 16</t>
  </si>
  <si>
    <t>Раздел 2.5.1.3 строка 01 графа 03 = Раздел 2.5.1.3 сумма строк 02 + 03 + 04 графа 03</t>
  </si>
  <si>
    <t>Раздел 2.5.1.3 строка 01 графа 04 = Раздел 2.5.1.3 сумма строк 02 + 03 + 04 графа 04</t>
  </si>
  <si>
    <t>Раздел 2.5.1.3 строка 01 графа 05 = Раздел 2.5.1.3 сумма строк 02 + 03 + 04 графа 05</t>
  </si>
  <si>
    <t>Раздел 2.5.1.3 строка 01 графа 06 = Раздел 2.5.1.3 сумма строк 02 + 03 + 04 графа 06</t>
  </si>
  <si>
    <t>Раздел 2.5.1.3 строка 01 графа 07 = Раздел 2.5.1.3 сумма строк 02 + 03 + 04 графа 07</t>
  </si>
  <si>
    <t>Раздел 2.5.1.3 строка 01 графа 08 = Раздел 2.5.1.3 сумма строк 02 + 03 + 04 графа 08</t>
  </si>
  <si>
    <t>Раздел 2.5.1.3 строка 01 графа 09 = Раздел 2.5.1.3 сумма строк 02 + 03 + 04 графа 09</t>
  </si>
  <si>
    <t>Раздел 2.5.1.3 строка 01 графа 10 = Раздел 2.5.1.3 сумма строк 02 + 03 + 04 графа 10</t>
  </si>
  <si>
    <t>Раздел 2.5.1.3 строка 01 графа 11 = Раздел 2.5.1.3 сумма строк 02 + 03 + 04 графа 11</t>
  </si>
  <si>
    <t>Раздел 2.5.1.3 строка 01 графа 12 = Раздел 2.5.1.3 сумма строк 02 + 03 + 04 графа 12</t>
  </si>
  <si>
    <t>Раздел 2.5.1.3 строка 01 графа 13 = Раздел 2.5.1.3 сумма строк 02 + 03 + 04 графа 13</t>
  </si>
  <si>
    <t>Раздел 2.5.1.3 строка 01 графа 14 = Раздел 2.5.1.3 сумма строк 02 + 03 + 04 графа 14</t>
  </si>
  <si>
    <t>Раздел 2.5.1.3 строка 01 графа 15 = Раздел 2.5.1.3 сумма строк 02 + 03 + 04 графа 15</t>
  </si>
  <si>
    <t>Раздел 2.5.1.3 строка 01 графа 16 = Раздел 2.5.1.3 сумма строк 02 + 03 + 04 графа 16</t>
  </si>
  <si>
    <t>Раздел 2.5.1.3 строка 05 графа 03 = Раздел 2.5.1.3 сумма строк 06 + 07 + 08 графа 03</t>
  </si>
  <si>
    <t>Раздел 2.13.2 строка 24 графа 04 &gt;= Раздел 2.13.2 строка 24 графа 13</t>
  </si>
  <si>
    <t>Раздел 2.13.2 строка 25 графа 04 &gt;= Раздел 2.13.2 строка 25 графа 13</t>
  </si>
  <si>
    <t>Раздел 2.13.2 строка 26 графа 04 &gt;= Раздел 2.13.2 строка 26 графа 13</t>
  </si>
  <si>
    <t>Раздел 2.13.2 строка 27 графа 04 &gt;= Раздел 2.13.2 строка 27 графа 13</t>
  </si>
  <si>
    <t>Раздел 2.13.2 строка 28 графа 04 &gt;= Раздел 2.13.2 строка 28 графа 13</t>
  </si>
  <si>
    <t>Раздел 2.13.2 строка 29 графа 04 &gt;= Раздел 2.13.2 строка 29 графа 13</t>
  </si>
  <si>
    <t>Раздел 2.13.2 строка 30 графа 04 &gt;= Раздел 2.13.2 строка 30 графа 13</t>
  </si>
  <si>
    <t>Раздел 2.13.2 строка 31 графа 04 &gt;= Раздел 2.13.2 строка 31 графа 13</t>
  </si>
  <si>
    <t>Раздел 2.13.2 строка 32 графа 04 &gt;= Раздел 2.13.2 строка 32 графа 13</t>
  </si>
  <si>
    <t>Раздел 2.13.2 строка 33 графа 04 &gt;= Раздел 2.13.2 строка 33 графа 13</t>
  </si>
  <si>
    <t>Раздел 2.13.2 строка 34 графа 04 &gt;= Раздел 2.13.2 строка 34 графа 13</t>
  </si>
  <si>
    <t>Раздел 2.13.2 строка 35 графа 04 &gt;= Раздел 2.13.2 строка 35 графа 13</t>
  </si>
  <si>
    <t>Раздел 2.13.2 строка 36 графа 04 &gt;= Раздел 2.13.2 строка 36 графа 13</t>
  </si>
  <si>
    <t>Раздел 2.13.2 строка 37 графа 04 &gt;= Раздел 2.13.2 строка 37 графа 13</t>
  </si>
  <si>
    <t>Раздел 2.13.2 строка 38 графа 04 &gt;= Раздел 2.13.2 строка 38 графа 13</t>
  </si>
  <si>
    <t>Раздел 2.14.1.2 строка 27 графа 06 &gt;= Раздел 2.14.1.2 строка 27 графа 07</t>
  </si>
  <si>
    <t>Раздел 2.14.1.2 строка 28 графа 06 &gt;= Раздел 2.14.1.2 строка 28 графа 07</t>
  </si>
  <si>
    <t>Раздел 2.14.1.2 строка 29 графа 06 &gt;= Раздел 2.14.1.2 строка 29 графа 07</t>
  </si>
  <si>
    <t>Раздел 2.14.1.2 строка 01 графа 06 &gt;= Раздел 2.14.1.2 строка 01 графа 08</t>
  </si>
  <si>
    <t>Раздел 2.14.1.2 строка 02 графа 06 &gt;= Раздел 2.14.1.2 строка 02 графа 08</t>
  </si>
  <si>
    <t>Раздел 2.14.1.2 строка 03 графа 06 &gt;= Раздел 2.14.1.2 строка 03 графа 08</t>
  </si>
  <si>
    <t>Раздел 2.14.1.2 строка 04 графа 06 &gt;= Раздел 2.14.1.2 строка 04 графа 08</t>
  </si>
  <si>
    <t>Раздел 2.14.1.2 строка 05 графа 06 &gt;= Раздел 2.14.1.2 строка 05 графа 08</t>
  </si>
  <si>
    <t>Раздел 2.14.1.2 строка 06 графа 06 &gt;= Раздел 2.14.1.2 строка 06 графа 08</t>
  </si>
  <si>
    <t>Раздел 2.14.1.2 строка 07 графа 06 &gt;= Раздел 2.14.1.2 строка 07 графа 08</t>
  </si>
  <si>
    <t>Раздел 2.14.1.2 строка 08 графа 06 &gt;= Раздел 2.14.1.2 строка 08 графа 08</t>
  </si>
  <si>
    <t>Раздел 2.14.1.2 строка 09 графа 06 &gt;= Раздел 2.14.1.2 строка 09 графа 08</t>
  </si>
  <si>
    <t>Раздел 2.14.1.2 строка 10 графа 06 &gt;= Раздел 2.14.1.2 строка 10 графа 08</t>
  </si>
  <si>
    <t>Раздел 2.14.1.2 строка 11 графа 06 &gt;= Раздел 2.14.1.2 строка 11 графа 08</t>
  </si>
  <si>
    <t>Раздел 2.14.1.2 строка 12 графа 06 &gt;= Раздел 2.14.1.2 строка 12 графа 08</t>
  </si>
  <si>
    <t>Раздел 2.13.3 строка 55 графа 04 &gt;= Раздел 2.13.3 строка 55 графа 16</t>
  </si>
  <si>
    <t>Раздел 2.13.3 строка 56 графа 04 &gt;= Раздел 2.13.3 строка 56 графа 16</t>
  </si>
  <si>
    <t>Раздел 2.13.3 строка 57 графа 04 &gt;= Раздел 2.13.3 строка 57 графа 16</t>
  </si>
  <si>
    <t>Раздел 2.13.3 строка 58 графа 04 &gt;= Раздел 2.13.3 строка 58 графа 16</t>
  </si>
  <si>
    <t>Раздел 2.13.3 строка 59 графа 04 &gt;= Раздел 2.13.3 строка 59 графа 16</t>
  </si>
  <si>
    <t>Раздел 2.13.3 строка 60 графа 04 &gt;= Раздел 2.13.3 строка 60 графа 16</t>
  </si>
  <si>
    <t>Раздел 2.13.3 строка 01 графа 04 &gt;= Раздел 2.13.3 строка 01 графа 17</t>
  </si>
  <si>
    <t>Раздел 2.13.3 строка 02 графа 04 &gt;= Раздел 2.13.3 строка 02 графа 17</t>
  </si>
  <si>
    <t>Раздел 2.13.3 строка 03 графа 04 &gt;= Раздел 2.13.3 строка 03 графа 17</t>
  </si>
  <si>
    <t>Раздел 2.13.3 строка 04 графа 04 &gt;= Раздел 2.13.3 строка 04 графа 17</t>
  </si>
  <si>
    <t>Раздел 2.13.3 строка 05 графа 04 &gt;= Раздел 2.13.3 строка 05 графа 17</t>
  </si>
  <si>
    <t>Раздел 2.13.3 строка 06 графа 04 &gt;= Раздел 2.13.3 строка 06 графа 17</t>
  </si>
  <si>
    <t>Раздел 2.13.3 строка 07 графа 04 &gt;= Раздел 2.13.3 строка 07 графа 17</t>
  </si>
  <si>
    <t>Раздел 2.13.3 строка 08 графа 04 &gt;= Раздел 2.13.3 строка 08 графа 17</t>
  </si>
  <si>
    <t>Раздел 2.13.3 строка 09 графа 04 &gt;= Раздел 2.13.3 строка 09 графа 17</t>
  </si>
  <si>
    <t>Раздел 2.13.3 строка 10 графа 04 &gt;= Раздел 2.13.3 строка 10 графа 17</t>
  </si>
  <si>
    <t>Раздел 2.13.3 строка 11 графа 04 &gt;= Раздел 2.13.3 строка 11 графа 17</t>
  </si>
  <si>
    <t>Раздел 2.14.2.2 строка 21 графа 03 &gt;= Раздел 2.14.2.2 строка 21 графа 04</t>
  </si>
  <si>
    <t>Раздел 2.14.2.2 строка 22 графа 03 &gt;= Раздел 2.14.2.2 строка 22 графа 04</t>
  </si>
  <si>
    <t>Раздел 2.14.2.2 строка 23 графа 03 &gt;= Раздел 2.14.2.2 строка 23 графа 04</t>
  </si>
  <si>
    <t>Раздел 2.14.2.2 строка 24 графа 03 &gt;= Раздел 2.14.2.2 строка 24 графа 04</t>
  </si>
  <si>
    <t>Раздел 2.14.2.2 строка 25 графа 03 &gt;= Раздел 2.14.2.2 строка 25 графа 04</t>
  </si>
  <si>
    <t>Раздел 2.15.3 строка 122 графа 04 = Раздел 2.15.3 строка 122 сумма граф 05 + 06 + 07 + 08 + 09 + 10</t>
  </si>
  <si>
    <t>Раздел 2.15.3 строка 123 графа 04 = Раздел 2.15.3 строка 123 сумма граф 05 + 06 + 07 + 08 + 09 + 10</t>
  </si>
  <si>
    <t>Раздел 2.15.3 строка 124 графа 04 = Раздел 2.15.3 строка 124 сумма граф 05 + 06 + 07 + 08 + 09 + 10</t>
  </si>
  <si>
    <t>Раздел 2.15.3 строка 125 графа 04 = Раздел 2.15.3 строка 125 сумма граф 05 + 06 + 07 + 08 + 09 + 10</t>
  </si>
  <si>
    <t>Раздел 2.15.3 строка 126 графа 04 = Раздел 2.15.3 строка 126 сумма граф 05 + 06 + 07 + 08 + 09 + 10</t>
  </si>
  <si>
    <t>Раздел 2.15.3 строка 127 графа 04 = Раздел 2.15.3 строка 127 сумма граф 05 + 06 + 07 + 08 + 09 + 10</t>
  </si>
  <si>
    <t>Раздел 2.15.3 строка 128 графа 04 = Раздел 2.15.3 строка 128 сумма граф 05 + 06 + 07 + 08 + 09 + 10</t>
  </si>
  <si>
    <t>Раздел 2.15.3 строка 129 графа 04 = Раздел 2.15.3 строка 129 сумма граф 05 + 06 + 07 + 08 + 09 + 10</t>
  </si>
  <si>
    <t>Раздел 2.13.3 строка 19 графа 04 &gt;= Раздел 2.13.3 строка 19 графа 17</t>
  </si>
  <si>
    <t>Раздел 2.13.3 строка 20 графа 04 &gt;= Раздел 2.13.3 строка 20 графа 17</t>
  </si>
  <si>
    <t>Раздел 2.13.3 строка 21 графа 04 &gt;= Раздел 2.13.3 строка 21 графа 17</t>
  </si>
  <si>
    <t>Раздел 2.13.3 строка 22 графа 04 &gt;= Раздел 2.13.3 строка 22 графа 17</t>
  </si>
  <si>
    <t>Раздел 2.13.3 строка 23 графа 04 &gt;= Раздел 2.13.3 строка 23 графа 17</t>
  </si>
  <si>
    <t>Раздел 2.14.2.2 строка 26 графа 03 &gt;= Раздел 2.14.2.2 строка 26 графа 04</t>
  </si>
  <si>
    <t>Раздел 2.14.2.2 строка 27 графа 03 &gt;= Раздел 2.14.2.2 строка 27 графа 04</t>
  </si>
  <si>
    <t>Раздел 2.14.2.2 строка 28 графа 03 &gt;= Раздел 2.14.2.2 строка 28 графа 04</t>
  </si>
  <si>
    <t>Раздел 2.14.2.2 строка 29 графа 03 &gt;= Раздел 2.14.2.2 строка 29 графа 04</t>
  </si>
  <si>
    <t>Раздел 2.14.2.2 строка 01 графа 03 &gt;= Раздел 2.14.2.2 строка 01 графа 05</t>
  </si>
  <si>
    <t>Раздел 2.14.2.2 строка 02 графа 03 &gt;= Раздел 2.14.2.2 строка 02 графа 05</t>
  </si>
  <si>
    <t>Раздел 2.14.2.2 строка 03 графа 03 &gt;= Раздел 2.14.2.2 строка 03 графа 05</t>
  </si>
  <si>
    <t>Раздел 2.14.2.2 строка 04 графа 03 &gt;= Раздел 2.14.2.2 строка 04 графа 05</t>
  </si>
  <si>
    <t>Раздел 2.14.2.2 строка 05 графа 03 &gt;= Раздел 2.14.2.2 строка 05 графа 05</t>
  </si>
  <si>
    <t>Раздел 2.14.2.2 строка 06 графа 03 &gt;= Раздел 2.14.2.2 строка 06 графа 05</t>
  </si>
  <si>
    <t>Раздел 2.14.2.2 строка 07 графа 03 &gt;= Раздел 2.14.2.2 строка 07 графа 05</t>
  </si>
  <si>
    <t>Раздел 2.14.2.2 строка 08 графа 03 &gt;= Раздел 2.14.2.2 строка 08 графа 05</t>
  </si>
  <si>
    <t>Раздел 2.14.2.2 строка 09 графа 03 &gt;= Раздел 2.14.2.2 строка 09 графа 05</t>
  </si>
  <si>
    <t>Раздел 2.14.2.2 строка 10 графа 03 &gt;= Раздел 2.14.2.2 строка 10 графа 05</t>
  </si>
  <si>
    <t>Раздел 2.14.2.2 строка 11 графа 03 &gt;= Раздел 2.14.2.2 строка 11 графа 05</t>
  </si>
  <si>
    <t>Раздел 2.14.2.2 строка 12 графа 03 &gt;= Раздел 2.14.2.2 строка 12 графа 05</t>
  </si>
  <si>
    <t>Раздел 2.14.2.2 строка 13 графа 03 &gt;= Раздел 2.14.2.2 строка 13 графа 05</t>
  </si>
  <si>
    <t>Раздел 2.14.2.2 строка 14 графа 03 &gt;= Раздел 2.14.2.2 строка 14 графа 05</t>
  </si>
  <si>
    <t>Раздел 2.14.2.2 строка 15 графа 03 &gt;= Раздел 2.14.2.2 строка 15 графа 05</t>
  </si>
  <si>
    <t>Раздел 2.13.3 строка 36 графа 04 &gt;= Раздел 2.13.3 строка 36 графа 17</t>
  </si>
  <si>
    <t>Раздел 2.13.3 строка 37 графа 04 &gt;= Раздел 2.13.3 строка 37 графа 17</t>
  </si>
  <si>
    <t>Раздел 2.13.3 строка 38 графа 04 &gt;= Раздел 2.13.3 строка 38 графа 17</t>
  </si>
  <si>
    <t>Раздел 2.13.3 строка 39 графа 04 &gt;= Раздел 2.13.3 строка 39 графа 17</t>
  </si>
  <si>
    <t>Раздел 2.13.3 строка 40 графа 04 &gt;= Раздел 2.13.3 строка 40 графа 17</t>
  </si>
  <si>
    <t>Раздел 2.13.3 строка 41 графа 04 &gt;= Раздел 2.13.3 строка 41 графа 17</t>
  </si>
  <si>
    <t>Раздел 2.14.2.2 строка 05 графа 06 &gt;= Раздел 2.14.2.2 строка 05 графа 07</t>
  </si>
  <si>
    <t>Раздел 2.14.2.2 строка 06 графа 06 &gt;= Раздел 2.14.2.2 строка 06 графа 07</t>
  </si>
  <si>
    <t>Раздел 2.14.2.2 строка 07 графа 06 &gt;= Раздел 2.14.2.2 строка 07 графа 07</t>
  </si>
  <si>
    <t>Раздел 2.14.2.2 строка 08 графа 06 &gt;= Раздел 2.14.2.2 строка 08 графа 07</t>
  </si>
  <si>
    <t>Раздел 2.14.2.2 строка 09 графа 06 &gt;= Раздел 2.14.2.2 строка 09 графа 07</t>
  </si>
  <si>
    <t>Раздел 2.14.2.2 строка 10 графа 06 &gt;= Раздел 2.14.2.2 строка 10 графа 07</t>
  </si>
  <si>
    <t>Раздел 2.14.2.2 строка 11 графа 06 &gt;= Раздел 2.14.2.2 строка 11 графа 07</t>
  </si>
  <si>
    <t>Раздел 2.14.2.2 строка 12 графа 06 &gt;= Раздел 2.14.2.2 строка 12 графа 07</t>
  </si>
  <si>
    <t>Раздел 2.14.2.2 строка 13 графа 06 &gt;= Раздел 2.14.2.2 строка 13 графа 07</t>
  </si>
  <si>
    <t>Раздел 2.14.2.2 строка 14 графа 06 &gt;= Раздел 2.14.2.2 строка 14 графа 07</t>
  </si>
  <si>
    <t>Раздел 2.15.1 строка 91 графа 04 = Раздел 2.15.1 строка 91 сумма граф 05 + 06 + 07 + 08 + 09 + 10</t>
  </si>
  <si>
    <t>Раздел 2.15.1 строка 92 графа 04 = Раздел 2.15.1 строка 92 сумма граф 05 + 06 + 07 + 08 + 09 + 10</t>
  </si>
  <si>
    <t>Раздел 2.15.1 строка 93 графа 04 = Раздел 2.15.1 строка 93 сумма граф 05 + 06 + 07 + 08 + 09 + 10</t>
  </si>
  <si>
    <t>Раздел 2.15.1 строка 94 графа 04 = Раздел 2.15.1 строка 94 сумма граф 05 + 06 + 07 + 08 + 09 + 10</t>
  </si>
  <si>
    <t>Раздел 2.15.1 строка 97 графа 04 = Раздел 2.15.1 строка 97 сумма граф 05 + 06 + 07 + 08 + 09 + 10</t>
  </si>
  <si>
    <t>Раздел 2.15.1 строка 98 графа 04 = Раздел 2.15.1 строка 98 сумма граф 05 + 06 + 07 + 08 + 09 + 10</t>
  </si>
  <si>
    <t>Раздел 2.15.1 строка 99 графа 04 = Раздел 2.15.1 строка 99 сумма граф 05 + 06 + 07 + 08 + 09 + 10</t>
  </si>
  <si>
    <t>Раздел 2.15.1 строка 100 графа 04 = Раздел 2.15.1 строка 100 сумма граф 05 + 06 + 07 + 08 + 09 + 10</t>
  </si>
  <si>
    <t>Раздел 2.15.1 строка 101 графа 04 = Раздел 2.15.1 строка 101 сумма граф 05 + 06 + 07 + 08 + 09 + 10</t>
  </si>
  <si>
    <t>Раздел 2.15.1 строка 102 графа 04 = Раздел 2.15.1 строка 102 сумма граф 05 + 06 + 07 + 08 + 09 + 10</t>
  </si>
  <si>
    <t>Раздел 2.15.1 строка 103 графа 04 = Раздел 2.15.1 строка 103 сумма граф 05 + 06 + 07 + 08 + 09 + 10</t>
  </si>
  <si>
    <t>Раздел 2.15.1 строка 104 графа 04 = Раздел 2.15.1 строка 104 сумма граф 05 + 06 + 07 + 08 + 09 + 10</t>
  </si>
  <si>
    <t>Раздел 2.15.1 строка 105 графа 04 = Раздел 2.15.1 строка 105 сумма граф 05 + 06 + 07 + 08 + 09 + 10</t>
  </si>
  <si>
    <t>Раздел 2.15.1 строка 106 графа 04 = Раздел 2.15.1 строка 106 сумма граф 05 + 06 + 07 + 08 + 09 + 10</t>
  </si>
  <si>
    <t>Раздел 2.15.1 строка 107 графа 04 = Раздел 2.15.1 строка 107 сумма граф 05 + 06 + 07 + 08 + 09 + 10</t>
  </si>
  <si>
    <t>Раздел 2.15.1 строка 108 графа 04 = Раздел 2.15.1 строка 108 сумма граф 05 + 06 + 07 + 08 + 09 + 10</t>
  </si>
  <si>
    <t>Раздел 2.15.1 строка 109 графа 04 = Раздел 2.15.1 строка 109 сумма граф 05 + 06 + 07 + 08 + 09 + 10</t>
  </si>
  <si>
    <t>Раздел 2.15.1 строка 110 графа 04 = Раздел 2.15.1 строка 110 сумма граф 05 + 06 + 07 + 08 + 09 + 10</t>
  </si>
  <si>
    <t>Раздел 2.15.1 строка 111 графа 04 = Раздел 2.15.1 строка 111 сумма граф 05 + 06 + 07 + 08 + 09 + 10</t>
  </si>
  <si>
    <t>Раздел 2.15.1 строка 112 графа 04 = Раздел 2.15.1 строка 112 сумма граф 05 + 06 + 07 + 08 + 09 + 10</t>
  </si>
  <si>
    <t>Раздел 2.15.1 строка 113 графа 04 = Раздел 2.15.1 строка 113 сумма граф 05 + 06 + 07 + 08 + 09 + 10</t>
  </si>
  <si>
    <t>Раздел 2.15.2 строка 148 графа 04 = Раздел 2.15.2 строка 148 сумма граф 05 + 06 + 07 + 08 + 09 + 10</t>
  </si>
  <si>
    <t>Раздел 2.15.2 строка 149 графа 04 = Раздел 2.15.2 строка 149 сумма граф 05 + 06 + 07 + 08 + 09 + 10</t>
  </si>
  <si>
    <t>Раздел 2.15.2 строка 150 графа 04 = Раздел 2.15.2 строка 150 сумма граф 05 + 06 + 07 + 08 + 09 + 10</t>
  </si>
  <si>
    <t>Раздел 2.15.2 строка 151 графа 04 = Раздел 2.15.2 строка 151 сумма граф 05 + 06 + 07 + 08 + 09 + 10</t>
  </si>
  <si>
    <t>Раздел 2.15.1 строка 114 графа 04 = Раздел 2.15.1 строка 114 сумма граф 05 + 06 + 07 + 08 + 09 + 10</t>
  </si>
  <si>
    <t>Раздел 2.15.1 строка 115 графа 04 = Раздел 2.15.1 строка 115 сумма граф 05 + 06 + 07 + 08 + 09 + 10</t>
  </si>
  <si>
    <t>Раздел 2.15.1 строка 116 графа 04 = Раздел 2.15.1 строка 116 сумма граф 05 + 06 + 07 + 08 + 09 + 10</t>
  </si>
  <si>
    <t>Раздел 2.15.1 строка 117 графа 04 = Раздел 2.15.1 строка 117 сумма граф 05 + 06 + 07 + 08 + 09 + 10</t>
  </si>
  <si>
    <t>Раздел 2.15.1 строка 118 графа 04 = Раздел 2.15.1 строка 118 сумма граф 05 + 06 + 07 + 08 + 09 + 10</t>
  </si>
  <si>
    <t>Раздел 2.15.1 строка 119 графа 04 = Раздел 2.15.1 строка 119 сумма граф 05 + 06 + 07 + 08 + 09 + 10</t>
  </si>
  <si>
    <t>Раздел 2.15.2 строка 158 графа 04 = Раздел 2.15.2 строка 158 сумма граф 05 + 06 + 07 + 08 + 09 + 10</t>
  </si>
  <si>
    <t>Раздел 2.15.2 строка 159 графа 04 = Раздел 2.15.2 строка 159 сумма граф 05 + 06 + 07 + 08 + 09 + 10</t>
  </si>
  <si>
    <t>Раздел 2.15.2 строка 160 графа 04 = Раздел 2.15.2 строка 160 сумма граф 05 + 06 + 07 + 08 + 09 + 10</t>
  </si>
  <si>
    <t>Раздел 2.15.2 строка 161 графа 04 = Раздел 2.15.2 строка 161 сумма граф 05 + 06 + 07 + 08 + 09 + 10</t>
  </si>
  <si>
    <t>Раздел 2.15.2 строка 162 графа 04 = Раздел 2.15.2 строка 162 сумма граф 05 + 06 + 07 + 08 + 09 + 10</t>
  </si>
  <si>
    <t>Раздел 2.15.2 строка 163 графа 04 = Раздел 2.15.2 строка 163 сумма граф 05 + 06 + 07 + 08 + 09 + 10</t>
  </si>
  <si>
    <t>Раздел 2.15.2 строка 164 графа 04 = Раздел 2.15.2 строка 164 сумма граф 05 + 06 + 07 + 08 + 09 + 10</t>
  </si>
  <si>
    <t>Раздел 2.14.2.1 строка 01 графа 04 = Раздел 2.14.2.1 сумма строк с 02 по 29 графа 04</t>
  </si>
  <si>
    <t>Раздел 2.14.2.1 строка 01 графа 05 = Раздел 2.14.2.1 сумма строк с 02 по 29 графа 05</t>
  </si>
  <si>
    <t>Раздел 2.14.2.1 строка 01 графа 06 = Раздел 2.14.2.1 сумма строк с 02 по 29 графа 06</t>
  </si>
  <si>
    <t>Раздел 2.14.2.1 строка 01 графа 07 = Раздел 2.14.2.1 сумма строк с 02 по 29 графа 07</t>
  </si>
  <si>
    <t>Раздел 2.14.2.1 строка 01 графа 08 = Раздел 2.14.2.1 сумма строк с 02 по 29 графа 08</t>
  </si>
  <si>
    <t>Раздел 2.14.2.1 строка 01 графа 09 = Раздел 2.14.2.1 сумма строк с 02 по 29 графа 09</t>
  </si>
  <si>
    <t>Раздел 2.14.2.1 строка 01 графа 10 = Раздел 2.14.2.1 сумма строк с 02 по 29 графа 10</t>
  </si>
  <si>
    <t>Раздел 2.14.2.1 строка 01 графа 11 = Раздел 2.14.2.1 сумма строк с 02 по 29 графа 11</t>
  </si>
  <si>
    <t>Раздел 2.14.2.1 строка 01 графа 03 &gt;= Раздел 2.14.2.1 строка 01 графа 04</t>
  </si>
  <si>
    <t>Раздел 2.14.2.1 строка 02 графа 03 &gt;= Раздел 2.14.2.1 строка 02 графа 04</t>
  </si>
  <si>
    <t>Раздел 2.14.2.1 строка 03 графа 03 &gt;= Раздел 2.14.2.1 строка 03 графа 04</t>
  </si>
  <si>
    <t>Раздел 2.14.2.1 строка 04 графа 03 &gt;= Раздел 2.14.2.1 строка 04 графа 04</t>
  </si>
  <si>
    <t>Раздел 2.14.2.1 строка 05 графа 03 &gt;= Раздел 2.14.2.1 строка 05 графа 04</t>
  </si>
  <si>
    <t>Раздел 2.14.2.1 строка 06 графа 03 &gt;= Раздел 2.14.2.1 строка 06 графа 04</t>
  </si>
  <si>
    <t>Раздел 2.14.2.1 строка 07 графа 03 &gt;= Раздел 2.14.2.1 строка 07 графа 04</t>
  </si>
  <si>
    <t>Раздел 2.14.2.1 строка 08 графа 03 &gt;= Раздел 2.14.2.1 строка 08 графа 04</t>
  </si>
  <si>
    <t>Раздел 2.14.2.1 строка 09 графа 03 &gt;= Раздел 2.14.2.1 строка 09 графа 04</t>
  </si>
  <si>
    <t>Раздел 2.13.3 строка 05 графа 13 &gt;= Раздел 2.13.3 строка 05 графа 15</t>
  </si>
  <si>
    <t>Раздел 2.13.3 строка 06 графа 13 &gt;= Раздел 2.13.3 строка 06 графа 15</t>
  </si>
  <si>
    <t>Раздел 2.13.3 строка 07 графа 13 &gt;= Раздел 2.13.3 строка 07 графа 15</t>
  </si>
  <si>
    <t>Раздел 2.13.3 строка 08 графа 13 &gt;= Раздел 2.13.3 строка 08 графа 15</t>
  </si>
  <si>
    <t>Раздел 2.13.3 строка 09 графа 13 &gt;= Раздел 2.13.3 строка 09 графа 15</t>
  </si>
  <si>
    <t>Раздел 2.13.3 строка 10 графа 13 &gt;= Раздел 2.13.3 строка 10 графа 15</t>
  </si>
  <si>
    <t>Раздел 2.13.3 строка 11 графа 13 &gt;= Раздел 2.13.3 строка 11 графа 15</t>
  </si>
  <si>
    <t>Раздел 2.13.3 строка 12 графа 13 &gt;= Раздел 2.13.3 строка 12 графа 15</t>
  </si>
  <si>
    <t>Раздел 2.13.3 строка 13 графа 13 &gt;= Раздел 2.13.3 строка 13 графа 15</t>
  </si>
  <si>
    <t>Раздел 2.13.2 строка 04 графа 04 &gt;= Раздел 2.13.2 строка 04 графа 17</t>
  </si>
  <si>
    <t>Раздел 2.13.2 строка 05 графа 04 &gt;= Раздел 2.13.2 строка 05 графа 17</t>
  </si>
  <si>
    <t>Раздел 2.13.2 строка 06 графа 04 &gt;= Раздел 2.13.2 строка 06 графа 17</t>
  </si>
  <si>
    <t>Раздел 2.13.2 строка 07 графа 04 &gt;= Раздел 2.13.2 строка 07 графа 17</t>
  </si>
  <si>
    <t>Раздел 2.13.2 строка 08 графа 04 &gt;= Раздел 2.13.2 строка 08 графа 17</t>
  </si>
  <si>
    <t>Раздел 2.13.2 строка 09 графа 04 &gt;= Раздел 2.13.2 строка 09 графа 17</t>
  </si>
  <si>
    <t>Раздел 2.13.2 строка 10 графа 04 &gt;= Раздел 2.13.2 строка 10 графа 17</t>
  </si>
  <si>
    <t>Раздел 2.13.2 строка 11 графа 04 &gt;= Раздел 2.13.2 строка 11 графа 17</t>
  </si>
  <si>
    <t>Раздел 2.13.2 строка 12 графа 04 &gt;= Раздел 2.13.2 строка 12 графа 17</t>
  </si>
  <si>
    <t>Раздел 2.13.2 строка 01 графа 04 = Раздел 2.13.2 строка 01 сумма граф 05 + 06 + 07 + 08 + 09 + 10</t>
  </si>
  <si>
    <t>Раздел 2.13.2 строка 02 графа 04 = Раздел 2.13.2 строка 02 сумма граф 05 + 06 + 07 + 08 + 09 + 10</t>
  </si>
  <si>
    <t>Раздел 2.13.3 строка 11 графа 13 &gt;= Раздел 2.13.3 строка 11 графа 14</t>
  </si>
  <si>
    <t>Раздел 2.13.3 строка 12 графа 13 &gt;= Раздел 2.13.3 строка 12 графа 14</t>
  </si>
  <si>
    <t>Раздел 2.13.3 строка 13 графа 13 &gt;= Раздел 2.13.3 строка 13 графа 14</t>
  </si>
  <si>
    <t>Раздел 2.13.3 строка 14 графа 13 &gt;= Раздел 2.13.3 строка 14 графа 14</t>
  </si>
  <si>
    <t>Раздел 2.13.3 строка 27 графа 13 &gt;= Раздел 2.13.3 строка 27 графа 15</t>
  </si>
  <si>
    <t>Раздел 2.13.3 строка 28 графа 13 &gt;= Раздел 2.13.3 строка 28 графа 15</t>
  </si>
  <si>
    <t>Раздел 2.13.3 строка 29 графа 13 &gt;= Раздел 2.13.3 строка 29 графа 15</t>
  </si>
  <si>
    <t>Раздел 2.13.3 строка 30 графа 13 &gt;= Раздел 2.13.3 строка 30 графа 15</t>
  </si>
  <si>
    <t>Раздел 2.13.3 строка 31 графа 13 &gt;= Раздел 2.13.3 строка 31 графа 15</t>
  </si>
  <si>
    <t>Раздел 2.13.3 строка 32 графа 13 &gt;= Раздел 2.13.3 строка 32 графа 15</t>
  </si>
  <si>
    <t>Раздел 2.13.3 строка 33 графа 13 &gt;= Раздел 2.13.3 строка 33 графа 15</t>
  </si>
  <si>
    <t>Раздел 2.13.3 строка 34 графа 13 &gt;= Раздел 2.13.3 строка 34 графа 15</t>
  </si>
  <si>
    <t>Раздел 2.13.3 строка 35 графа 13 &gt;= Раздел 2.13.3 строка 35 графа 15</t>
  </si>
  <si>
    <t>Раздел 2.13.3 строка 36 графа 13 &gt;= Раздел 2.13.3 строка 36 графа 15</t>
  </si>
  <si>
    <t>Раздел 2.13.3 строка 37 графа 13 &gt;= Раздел 2.13.3 строка 37 графа 15</t>
  </si>
  <si>
    <t>Раздел 2.13.3 строка 38 графа 13 &gt;= Раздел 2.13.3 строка 38 графа 15</t>
  </si>
  <si>
    <t>Раздел 2.13.3 строка 39 графа 13 &gt;= Раздел 2.13.3 строка 39 графа 15</t>
  </si>
  <si>
    <t>Раздел 2.13.3 строка 40 графа 13 &gt;= Раздел 2.13.3 строка 40 графа 15</t>
  </si>
  <si>
    <t>Раздел 2.13.3 строка 41 графа 13 &gt;= Раздел 2.13.3 строка 41 графа 15</t>
  </si>
  <si>
    <t>Раздел 2.13.3 строка 42 графа 13 &gt;= Раздел 2.13.3 строка 42 графа 15</t>
  </si>
  <si>
    <t>Раздел 2.13.3 строка 43 графа 13 &gt;= Раздел 2.13.3 строка 43 графа 15</t>
  </si>
  <si>
    <t>Раздел 2.13.3 строка 60 графа 13 &gt;= Раздел 2.13.3 строка 60 графа 15</t>
  </si>
  <si>
    <t>Раздел 2.13.3 строка 01 графа 06 = Раздел 2.13.3 сумма строк с 02 по 60 графа 06</t>
  </si>
  <si>
    <t>Раздел 2.13.3 строка 01 графа 07 = Раздел 2.13.3 сумма строк с 02 по 60 графа 07</t>
  </si>
  <si>
    <t>Раздел 2.13.3 строка 01 графа 08 = Раздел 2.13.3 сумма строк с 02 по 60 графа 08</t>
  </si>
  <si>
    <t>Раздел 2.13.3 строка 01 графа 09 = Раздел 2.13.3 сумма строк с 02 по 60 графа 09</t>
  </si>
  <si>
    <t>Раздел 2.13.3 строка 01 графа 10 = Раздел 2.13.3 сумма строк с 02 по 60 графа 10</t>
  </si>
  <si>
    <t>Раздел 2.13.3 строка 01 графа 11 = Раздел 2.13.3 сумма строк с 02 по 60 графа 11</t>
  </si>
  <si>
    <t>Раздел 2.13.3 строка 01 графа 12 = Раздел 2.13.3 сумма строк с 02 по 60 графа 12</t>
  </si>
  <si>
    <t>Раздел 2.13.1 строка 51 графа 04 &gt;= Раздел 2.13.1 строка 51 графа 13</t>
  </si>
  <si>
    <t>Раздел 2.13.1 строка 52 графа 04 &gt;= Раздел 2.13.1 строка 52 графа 13</t>
  </si>
  <si>
    <t>Раздел 2.13.1 строка 53 графа 04 &gt;= Раздел 2.13.1 строка 53 графа 13</t>
  </si>
  <si>
    <t>Раздел 2.13.1 строка 54 графа 04 &gt;= Раздел 2.13.1 строка 54 графа 13</t>
  </si>
  <si>
    <t>Раздел 2.13.1 строка 55 графа 04 &gt;= Раздел 2.13.1 строка 55 графа 13</t>
  </si>
  <si>
    <t>Раздел 2.13.1 строка 56 графа 04 &gt;= Раздел 2.13.1 строка 56 графа 13</t>
  </si>
  <si>
    <t>Раздел 2.13.1 строка 57 графа 04 &gt;= Раздел 2.13.1 строка 57 графа 13</t>
  </si>
  <si>
    <t>Раздел 2.13.1 строка 58 графа 04 &gt;= Раздел 2.13.1 строка 58 графа 13</t>
  </si>
  <si>
    <t>Раздел 2.14.2.1 строка 22 графа 09 &gt;= Раздел 2.14.2.1 строка 22 графа 10</t>
  </si>
  <si>
    <t>Раздел 2.14.2.1 строка 23 графа 09 &gt;= Раздел 2.14.2.1 строка 23 графа 10</t>
  </si>
  <si>
    <t>Раздел 2.14.2.1 строка 24 графа 09 &gt;= Раздел 2.14.2.1 строка 24 графа 10</t>
  </si>
  <si>
    <t>Раздел 2.13.1 строка 02 графа 04 &gt;= Раздел 2.13.1 строка 02 графа 16</t>
  </si>
  <si>
    <t>Раздел 2.13.1 строка 03 графа 04 &gt;= Раздел 2.13.1 строка 03 графа 16</t>
  </si>
  <si>
    <t>Раздел 2.13.1 строка 04 графа 04 &gt;= Раздел 2.13.1 строка 04 графа 16</t>
  </si>
  <si>
    <t>Раздел 2.14.2.1 строка 25 графа 09 &gt;= Раздел 2.14.2.1 строка 25 графа 10</t>
  </si>
  <si>
    <t>Раздел 2.14.2.1 строка 26 графа 09 &gt;= Раздел 2.14.2.1 строка 26 графа 10</t>
  </si>
  <si>
    <t>Раздел 2.14.2.1 строка 27 графа 09 &gt;= Раздел 2.14.2.1 строка 27 графа 10</t>
  </si>
  <si>
    <t>Раздел 2.14.2.1 строка 28 графа 09 &gt;= Раздел 2.14.2.1 строка 28 графа 10</t>
  </si>
  <si>
    <t>Раздел 2.14.2.1 строка 29 графа 09 &gt;= Раздел 2.14.2.1 строка 29 графа 10</t>
  </si>
  <si>
    <t>Раздел 2.14.2.1 строка 01 графа 09 &gt;= Раздел 2.14.2.1 строка 01 графа 11</t>
  </si>
  <si>
    <t>Раздел 2.14.2.1 строка 02 графа 09 &gt;= Раздел 2.14.2.1 строка 02 графа 11</t>
  </si>
  <si>
    <t>Раздел 2.14.2.1 строка 03 графа 09 &gt;= Раздел 2.14.2.1 строка 03 графа 11</t>
  </si>
  <si>
    <t>Раздел 2.13.1 строка 12 графа 04 &gt;= Раздел 2.13.1 строка 12 графа 16</t>
  </si>
  <si>
    <t>Раздел 2.13.1 строка 13 графа 04 &gt;= Раздел 2.13.1 строка 13 графа 16</t>
  </si>
  <si>
    <t>Раздел 2.13.1 строка 14 графа 04 &gt;= Раздел 2.13.1 строка 14 графа 16</t>
  </si>
  <si>
    <t>Раздел 2.3.2 строка 01 графа 03 &gt;= Раздел 2.3.2 строка 07 графа 03</t>
  </si>
  <si>
    <t>Раздел 2.13.1 строка 18 графа 04 &gt;= Раздел 2.13.1 строка 18 графа 16</t>
  </si>
  <si>
    <t>Раздел 2.13.1 строка 19 графа 04 &gt;= Раздел 2.13.1 строка 19 графа 16</t>
  </si>
  <si>
    <t>Раздел 2.13.1 строка 20 графа 04 &gt;= Раздел 2.13.1 строка 20 графа 16</t>
  </si>
  <si>
    <t>Раздел 2.13.1 строка 21 графа 04 &gt;= Раздел 2.13.1 строка 21 графа 16</t>
  </si>
  <si>
    <t>Раздел 2.13.3 строка 26 графа 04 &gt;= Раздел 2.13.3 строка 26 графа 11</t>
  </si>
  <si>
    <t>Раздел 2.13.3 строка 27 графа 04 &gt;= Раздел 2.13.3 строка 27 графа 11</t>
  </si>
  <si>
    <t>Раздел 2.13.3 строка 28 графа 04 &gt;= Раздел 2.13.3 строка 28 графа 11</t>
  </si>
  <si>
    <t>Раздел 2.13.3 строка 29 графа 04 &gt;= Раздел 2.13.3 строка 29 графа 11</t>
  </si>
  <si>
    <t>Раздел 2.13.3 строка 30 графа 04 &gt;= Раздел 2.13.3 строка 30 графа 11</t>
  </si>
  <si>
    <t>Раздел 2.13.3 строка 31 графа 04 &gt;= Раздел 2.13.3 строка 31 графа 11</t>
  </si>
  <si>
    <t>Раздел 2.13.3 строка 32 графа 04 &gt;= Раздел 2.13.3 строка 32 графа 11</t>
  </si>
  <si>
    <t>Раздел 2.13.3 строка 33 графа 04 &gt;= Раздел 2.13.3 строка 33 графа 11</t>
  </si>
  <si>
    <t>Раздел 2.13.3 строка 34 графа 04 &gt;= Раздел 2.13.3 строка 34 графа 11</t>
  </si>
  <si>
    <t>Раздел 2.13.3 строка 35 графа 04 &gt;= Раздел 2.13.3 строка 35 графа 11</t>
  </si>
  <si>
    <t>Раздел 2.13.3 строка 36 графа 04 &gt;= Раздел 2.13.3 строка 36 графа 11</t>
  </si>
  <si>
    <t>Раздел 2.13.3 строка 37 графа 04 &gt;= Раздел 2.13.3 строка 37 графа 11</t>
  </si>
  <si>
    <t>Раздел 2.15.1 строка 146 графа 04 = Раздел 2.15.1 строка 146 сумма граф 05 + 06 + 07 + 08 + 09 + 10</t>
  </si>
  <si>
    <t>Раздел 2.15.1 строка 147 графа 04 = Раздел 2.15.1 строка 147 сумма граф 05 + 06 + 07 + 08 + 09 + 10</t>
  </si>
  <si>
    <t>Раздел 2.13.3 строка 40 графа 04 &gt;= Раздел 2.13.3 строка 40 графа 11</t>
  </si>
  <si>
    <t>Раздел 2.13.3 строка 41 графа 04 &gt;= Раздел 2.13.3 строка 41 графа 11</t>
  </si>
  <si>
    <t>Раздел 2.13.3 строка 42 графа 04 &gt;= Раздел 2.13.3 строка 42 графа 11</t>
  </si>
  <si>
    <t>Раздел 2.13.3 строка 43 графа 04 &gt;= Раздел 2.13.3 строка 43 графа 11</t>
  </si>
  <si>
    <t>Раздел 2.13.3 строка 44 графа 04 &gt;= Раздел 2.13.3 строка 44 графа 11</t>
  </si>
  <si>
    <t>Раздел 2.13.3 строка 45 графа 04 &gt;= Раздел 2.13.3 строка 45 графа 11</t>
  </si>
  <si>
    <t>Раздел 2.13.3 строка 46 графа 04 &gt;= Раздел 2.13.3 строка 46 графа 11</t>
  </si>
  <si>
    <t>Раздел 2.13.3 строка 47 графа 04 &gt;= Раздел 2.13.3 строка 47 графа 11</t>
  </si>
  <si>
    <t>Раздел 2.13.3 строка 48 графа 04 &gt;= Раздел 2.13.3 строка 48 графа 11</t>
  </si>
  <si>
    <t>Раздел 2.13.3 строка 49 графа 04 &gt;= Раздел 2.13.3 строка 49 графа 11</t>
  </si>
  <si>
    <t>Раздел 2.13.3 строка 50 графа 04 &gt;= Раздел 2.13.3 строка 50 графа 11</t>
  </si>
  <si>
    <t>Раздел 2.13.3 строка 51 графа 04 &gt;= Раздел 2.13.3 строка 51 графа 11</t>
  </si>
  <si>
    <t>Раздел 2.13.3 строка 52 графа 04 &gt;= Раздел 2.13.3 строка 52 графа 11</t>
  </si>
  <si>
    <t>Раздел 2.13.3 строка 53 графа 04 &gt;= Раздел 2.13.3 строка 53 графа 11</t>
  </si>
  <si>
    <t>Раздел 2.13.3 строка 54 графа 04 &gt;= Раздел 2.13.3 строка 54 графа 11</t>
  </si>
  <si>
    <t>Раздел 2.13.3 строка 55 графа 04 &gt;= Раздел 2.13.3 строка 55 графа 11</t>
  </si>
  <si>
    <t>Раздел 2.13.3 строка 56 графа 04 &gt;= Раздел 2.13.3 строка 56 графа 11</t>
  </si>
  <si>
    <t>Раздел 2.13.3 строка 57 графа 04 &gt;= Раздел 2.13.3 строка 57 графа 11</t>
  </si>
  <si>
    <t>Раздел 2.13.3 строка 58 графа 04 &gt;= Раздел 2.13.3 строка 58 графа 11</t>
  </si>
  <si>
    <t>Раздел 2.13.3 строка 59 графа 04 &gt;= Раздел 2.13.3 строка 59 графа 11</t>
  </si>
  <si>
    <t>Раздел 2.13.3 строка 60 графа 04 &gt;= Раздел 2.13.3 строка 60 графа 11</t>
  </si>
  <si>
    <t>Раздел 2.13.3 строка 01 графа 04 &gt;= Раздел 2.13.3 строка 01 графа 12</t>
  </si>
  <si>
    <t>Раздел 2.13.3 строка 02 графа 04 &gt;= Раздел 2.13.3 строка 02 графа 12</t>
  </si>
  <si>
    <t>Раздел 2.13.3 строка 03 графа 04 &gt;= Раздел 2.13.3 строка 03 графа 12</t>
  </si>
  <si>
    <t>Раздел 2.13.3 строка 04 графа 04 &gt;= Раздел 2.13.3 строка 04 графа 12</t>
  </si>
  <si>
    <t>Раздел 2.13.3 строка 05 графа 04 &gt;= Раздел 2.13.3 строка 05 графа 12</t>
  </si>
  <si>
    <t>Раздел 2.13.3 строка 06 графа 04 &gt;= Раздел 2.13.3 строка 06 графа 12</t>
  </si>
  <si>
    <t>Раздел 2.13.3 строка 07 графа 04 &gt;= Раздел 2.13.3 строка 07 графа 12</t>
  </si>
  <si>
    <t>Раздел 2.13.3 строка 08 графа 04 &gt;= Раздел 2.13.3 строка 08 графа 12</t>
  </si>
  <si>
    <t>Раздел 2.13.3 строка 09 графа 04 &gt;= Раздел 2.13.3 строка 09 графа 12</t>
  </si>
  <si>
    <t>Раздел 2.13.3 строка 10 графа 04 &gt;= Раздел 2.13.3 строка 10 графа 12</t>
  </si>
  <si>
    <t>Раздел 2.13.3 строка 11 графа 04 &gt;= Раздел 2.13.3 строка 11 графа 12</t>
  </si>
  <si>
    <t>Раздел 2.13.3 строка 12 графа 04 &gt;= Раздел 2.13.3 строка 12 графа 12</t>
  </si>
  <si>
    <t>Раздел 2.13.3 строка 13 графа 04 &gt;= Раздел 2.13.3 строка 13 графа 12</t>
  </si>
  <si>
    <t>Раздел 2.13.3 строка 14 графа 04 &gt;= Раздел 2.13.3 строка 14 графа 12</t>
  </si>
  <si>
    <t>Раздел 2.13.3 строка 15 графа 04 &gt;= Раздел 2.13.3 строка 15 графа 12</t>
  </si>
  <si>
    <t>Раздел 2.13.3 строка 16 графа 04 &gt;= Раздел 2.13.3 строка 16 графа 12</t>
  </si>
  <si>
    <t>Раздел 2.13.3 строка 17 графа 04 &gt;= Раздел 2.13.3 строка 17 графа 12</t>
  </si>
  <si>
    <t>Раздел 2.13.3 строка 18 графа 04 &gt;= Раздел 2.13.3 строка 18 графа 12</t>
  </si>
  <si>
    <t>Раздел 2.13.3 строка 19 графа 04 &gt;= Раздел 2.13.3 строка 19 графа 12</t>
  </si>
  <si>
    <t>Раздел 2.13.3 строка 20 графа 04 &gt;= Раздел 2.13.3 строка 20 графа 12</t>
  </si>
  <si>
    <t>Раздел 2.13.3 строка 21 графа 04 &gt;= Раздел 2.13.3 строка 21 графа 12</t>
  </si>
  <si>
    <t>Раздел 2.13.3 строка 22 графа 04 &gt;= Раздел 2.13.3 строка 22 графа 12</t>
  </si>
  <si>
    <t>Раздел 2.13.3 строка 23 графа 04 &gt;= Раздел 2.13.3 строка 23 графа 12</t>
  </si>
  <si>
    <t>Раздел 2.13.3 строка 24 графа 04 &gt;= Раздел 2.13.3 строка 24 графа 12</t>
  </si>
  <si>
    <t>Раздел 2.13.3 строка 25 графа 04 &gt;= Раздел 2.13.3 строка 25 графа 12</t>
  </si>
  <si>
    <t>Раздел 2.13.3 строка 26 графа 04 &gt;= Раздел 2.13.3 строка 26 графа 12</t>
  </si>
  <si>
    <t>Раздел 2.13.3 строка 27 графа 04 &gt;= Раздел 2.13.3 строка 27 графа 12</t>
  </si>
  <si>
    <t>Раздел 2.13.3 строка 28 графа 04 &gt;= Раздел 2.13.3 строка 28 графа 12</t>
  </si>
  <si>
    <t>Раздел 2.13.3 строка 29 графа 04 &gt;= Раздел 2.13.3 строка 29 графа 12</t>
  </si>
  <si>
    <t>Раздел 2.13.3 строка 30 графа 04 &gt;= Раздел 2.13.3 строка 30 графа 12</t>
  </si>
  <si>
    <t>Раздел 2.14.2.1 строка 08 графа 09 &gt;= Раздел 2.14.2.1 строка 08 графа 11</t>
  </si>
  <si>
    <t>Раздел 2.14.2.1 строка 09 графа 09 &gt;= Раздел 2.14.2.1 строка 09 графа 11</t>
  </si>
  <si>
    <t>Раздел 2.14.2.1 строка 10 графа 09 &gt;= Раздел 2.14.2.1 строка 10 графа 11</t>
  </si>
  <si>
    <t>Раздел 2.14.2.1 строка 11 графа 09 &gt;= Раздел 2.14.2.1 строка 11 графа 11</t>
  </si>
  <si>
    <t>Раздел 2.14.2.1 строка 12 графа 09 &gt;= Раздел 2.14.2.1 строка 12 графа 11</t>
  </si>
  <si>
    <t>Раздел 2.14.2.1 строка 13 графа 09 &gt;= Раздел 2.14.2.1 строка 13 графа 11</t>
  </si>
  <si>
    <t>Раздел 2.14.2.1 строка 14 графа 09 &gt;= Раздел 2.14.2.1 строка 14 графа 11</t>
  </si>
  <si>
    <t>Раздел 2.14.2.1 строка 15 графа 09 &gt;= Раздел 2.14.2.1 строка 15 графа 11</t>
  </si>
  <si>
    <t>Раздел 2.14.2.1 строка 16 графа 09 &gt;= Раздел 2.14.2.1 строка 16 графа 11</t>
  </si>
  <si>
    <t>Раздел 2.14.2.1 строка 17 графа 09 &gt;= Раздел 2.14.2.1 строка 17 графа 11</t>
  </si>
  <si>
    <t>Раздел 2.14.2.1 строка 18 графа 09 &gt;= Раздел 2.14.2.1 строка 18 графа 11</t>
  </si>
  <si>
    <t>Раздел 2.14.2.1 строка 19 графа 09 &gt;= Раздел 2.14.2.1 строка 19 графа 11</t>
  </si>
  <si>
    <t>Раздел 2.14.2.1 строка 20 графа 09 &gt;= Раздел 2.14.2.1 строка 20 графа 11</t>
  </si>
  <si>
    <t>Раздел 2.14.2.1 строка 21 графа 09 &gt;= Раздел 2.14.2.1 строка 21 графа 11</t>
  </si>
  <si>
    <t>Раздел 2.14.2.1 строка 22 графа 09 &gt;= Раздел 2.14.2.1 строка 22 графа 11</t>
  </si>
  <si>
    <t>Раздел 2.14.2.1 строка 23 графа 09 &gt;= Раздел 2.14.2.1 строка 23 графа 11</t>
  </si>
  <si>
    <t>Раздел 2.13.3 строка 46 графа 04 &gt;= Раздел 2.13.3 строка 46 графа 12</t>
  </si>
  <si>
    <t>Раздел 2.13.3 строка 47 графа 04 &gt;= Раздел 2.13.3 строка 47 графа 12</t>
  </si>
  <si>
    <t>Раздел 2.13.3 строка 48 графа 04 &gt;= Раздел 2.13.3 строка 48 графа 12</t>
  </si>
  <si>
    <t>Раздел 2.13.3 строка 49 графа 04 &gt;= Раздел 2.13.3 строка 49 графа 12</t>
  </si>
  <si>
    <t>Раздел 2.13.3 строка 50 графа 04 &gt;= Раздел 2.13.3 строка 50 графа 12</t>
  </si>
  <si>
    <t>Раздел 2.13.3 строка 51 графа 04 &gt;= Раздел 2.13.3 строка 51 графа 12</t>
  </si>
  <si>
    <t>Раздел 2.13.3 строка 52 графа 04 &gt;= Раздел 2.13.3 строка 52 графа 12</t>
  </si>
  <si>
    <t>Раздел 2.13.3 строка 53 графа 04 &gt;= Раздел 2.13.3 строка 53 графа 12</t>
  </si>
  <si>
    <t>Раздел 2.13.1 строка 45 графа 04 &gt;= Раздел 2.13.1 строка 45 графа 17</t>
  </si>
  <si>
    <t>Раздел 2.13.1 строка 46 графа 04 &gt;= Раздел 2.13.1 строка 46 графа 17</t>
  </si>
  <si>
    <t>Раздел 2.13.1 строка 47 графа 04 &gt;= Раздел 2.13.1 строка 47 графа 17</t>
  </si>
  <si>
    <t>Раздел 2.13.1 строка 48 графа 04 &gt;= Раздел 2.13.1 строка 48 графа 17</t>
  </si>
  <si>
    <t>Раздел 2.13.3 строка 55 графа 04 &gt;= Раздел 2.13.3 строка 55 графа 12</t>
  </si>
  <si>
    <t>Раздел 2.13.3 строка 56 графа 04 &gt;= Раздел 2.13.3 строка 56 графа 12</t>
  </si>
  <si>
    <t>Раздел 2.13.3 строка 57 графа 04 &gt;= Раздел 2.13.3 строка 57 графа 12</t>
  </si>
  <si>
    <t>Раздел 2.13.3 строка 58 графа 04 &gt;= Раздел 2.13.3 строка 58 графа 12</t>
  </si>
  <si>
    <t>Раздел 2.13.3 строка 59 графа 04 &gt;= Раздел 2.13.3 строка 59 графа 12</t>
  </si>
  <si>
    <t>Раздел 2.13.3 строка 60 графа 04 &gt;= Раздел 2.13.3 строка 60 графа 12</t>
  </si>
  <si>
    <t>Раздел 2.13.3 строка 01 графа 04 &gt;= Раздел 2.13.3 строка 01 графа 13</t>
  </si>
  <si>
    <t>Раздел 2.13.3 строка 02 графа 04 &gt;= Раздел 2.13.3 строка 02 графа 13</t>
  </si>
  <si>
    <t>Раздел 2.13.3 строка 03 графа 04 &gt;= Раздел 2.13.3 строка 03 графа 13</t>
  </si>
  <si>
    <t>Раздел 2.13.3 строка 04 графа 04 &gt;= Раздел 2.13.3 строка 04 графа 13</t>
  </si>
  <si>
    <t>Раздел 2.13.1 строка 37 графа 04 &gt;= Раздел 2.13.1 строка 37 графа 17</t>
  </si>
  <si>
    <t>Раздел 2.13.1 строка 38 графа 04 &gt;= Раздел 2.13.1 строка 38 графа 17</t>
  </si>
  <si>
    <t>Раздел 2.13.1 строка 39 графа 04 &gt;= Раздел 2.13.1 строка 39 графа 17</t>
  </si>
  <si>
    <t>Раздел 2.13.1 строка 40 графа 04 &gt;= Раздел 2.13.1 строка 40 графа 17</t>
  </si>
  <si>
    <t>Раздел 2.13.1 строка 41 графа 04 &gt;= Раздел 2.13.1 строка 41 графа 17</t>
  </si>
  <si>
    <t>Раздел 2.13.1 строка 42 графа 04 &gt;= Раздел 2.13.1 строка 42 графа 17</t>
  </si>
  <si>
    <t>Раздел 2.13.1 строка 43 графа 04 &gt;= Раздел 2.13.1 строка 43 графа 17</t>
  </si>
  <si>
    <t>Раздел 2.13.1 строка 44 графа 04 &gt;= Раздел 2.13.1 строка 44 графа 17</t>
  </si>
  <si>
    <t>Раздел 2.3.2 строка 02 графа 09 &gt;= Раздел 2.3.2 строка 02 графа 13</t>
  </si>
  <si>
    <t>Раздел 2.3.2 строка 03 графа 09 &gt;= Раздел 2.3.2 строка 03 графа 13</t>
  </si>
  <si>
    <t>Раздел 2.3.2 строка 04 графа 09 &gt;= Раздел 2.3.2 строка 04 графа 13</t>
  </si>
  <si>
    <t>Раздел 2.3.2 строка 05 графа 09 &gt;= Раздел 2.3.2 строка 05 графа 13</t>
  </si>
  <si>
    <t>Раздел 2.3.2 строка 06 графа 09 &gt;= Раздел 2.3.2 строка 06 графа 13</t>
  </si>
  <si>
    <t>Раздел 2.3.2 строка 07 графа 09 &gt;= Раздел 2.3.2 строка 07 графа 13</t>
  </si>
  <si>
    <t>Раздел 2.3.2 строка 08 графа 09 &gt;= Раздел 2.3.2 строка 08 графа 13</t>
  </si>
  <si>
    <t>Раздел 2.3.2 строка 09 графа 09 &gt;= Раздел 2.3.2 строка 09 графа 13</t>
  </si>
  <si>
    <t>Раздел 2.13.1 строка 49 графа 04 &gt;= Раздел 2.13.1 строка 49 графа 17</t>
  </si>
  <si>
    <t>Раздел 2.13.1 строка 50 графа 04 &gt;= Раздел 2.13.1 строка 50 графа 17</t>
  </si>
  <si>
    <t>Раздел 2.13.1 строка 51 графа 04 &gt;= Раздел 2.13.1 строка 51 графа 17</t>
  </si>
  <si>
    <t>Раздел 2.13.1 строка 52 графа 04 &gt;= Раздел 2.13.1 строка 52 графа 17</t>
  </si>
  <si>
    <t>Раздел 2.13.2 строка 16 графа 04 = Раздел 2.13.2 строка 16 сумма граф 05 + 06 + 07 + 08 + 09 + 10</t>
  </si>
  <si>
    <t>Раздел 2.13.2 строка 17 графа 04 = Раздел 2.13.2 строка 17 сумма граф 05 + 06 + 07 + 08 + 09 + 10</t>
  </si>
  <si>
    <t>Раздел 2.13.2 строка 18 графа 04 = Раздел 2.13.2 строка 18 сумма граф 05 + 06 + 07 + 08 + 09 + 10</t>
  </si>
  <si>
    <t>Раздел 2.13.2 строка 19 графа 04 = Раздел 2.13.2 строка 19 сумма граф 05 + 06 + 07 + 08 + 09 + 10</t>
  </si>
  <si>
    <t>Раздел 2.13.2 строка 20 графа 04 = Раздел 2.13.2 строка 20 сумма граф 05 + 06 + 07 + 08 + 09 + 10</t>
  </si>
  <si>
    <t>Раздел 2.13.2 строка 21 графа 04 = Раздел 2.13.2 строка 21 сумма граф 05 + 06 + 07 + 08 + 09 + 10</t>
  </si>
  <si>
    <t>Раздел 2.13.2 строка 22 графа 04 = Раздел 2.13.2 строка 22 сумма граф 05 + 06 + 07 + 08 + 09 + 10</t>
  </si>
  <si>
    <t>Раздел 2.13.2 строка 23 графа 04 = Раздел 2.13.2 строка 23 сумма граф 05 + 06 + 07 + 08 + 09 + 10</t>
  </si>
  <si>
    <t>Раздел 2.13.2 строка 24 графа 04 = Раздел 2.13.2 строка 24 сумма граф 05 + 06 + 07 + 08 + 09 + 10</t>
  </si>
  <si>
    <t>Раздел 2.13.2 строка 25 графа 04 = Раздел 2.13.2 строка 25 сумма граф 05 + 06 + 07 + 08 + 09 + 10</t>
  </si>
  <si>
    <t>Раздел 2.13.2 строка 26 графа 04 = Раздел 2.13.2 строка 26 сумма граф 05 + 06 + 07 + 08 + 09 + 10</t>
  </si>
  <si>
    <t>Раздел 2.13.2 строка 27 графа 04 = Раздел 2.13.2 строка 27 сумма граф 05 + 06 + 07 + 08 + 09 + 10</t>
  </si>
  <si>
    <t>Раздел 2.13.2 строка 28 графа 04 = Раздел 2.13.2 строка 28 сумма граф 05 + 06 + 07 + 08 + 09 + 10</t>
  </si>
  <si>
    <t>Раздел 2.5.2.1 строка 02 графа 21 = Раздел 2.5.2.1 сумма строк 03 + 04 + 05 графа 21</t>
  </si>
  <si>
    <t>Раздел 2.5.2.1 строка 02 графа 22 = Раздел 2.5.2.1 сумма строк 03 + 04 + 05 графа 22</t>
  </si>
  <si>
    <t>Раздел 2.5.2.1 строка 02 графа 23 = Раздел 2.5.2.1 сумма строк 03 + 04 + 05 графа 23</t>
  </si>
  <si>
    <t>Раздел 2.5.2.1 строка 02 графа 24 = Раздел 2.5.2.1 сумма строк 03 + 04 + 05 графа 24</t>
  </si>
  <si>
    <t>Раздел 2.12.1 строка 02 графа 04 = Раздел 2.12.1 сумма строк 03 + 04 + 05 + 06 графа 04</t>
  </si>
  <si>
    <t>Раздел 2.12.2 строка 01 графа 03 = Раздел 2.12.2 сумма строк 02 + 07 + 08 + 09 + 10 + 11 + 12 + 13 + 14 + 15 + 16 графа 03</t>
  </si>
  <si>
    <t>Раздел 2.13.1 строка 22 графа 13 &gt;= Раздел 2.13.1 строка 22 графа 14</t>
  </si>
  <si>
    <t>Раздел 2.13.1 строка 23 графа 13 &gt;= Раздел 2.13.1 строка 23 графа 14</t>
  </si>
  <si>
    <t>Раздел 2.13.1 строка 24 графа 13 &gt;= Раздел 2.13.1 строка 24 графа 14</t>
  </si>
  <si>
    <t>Раздел 2.13.1 строка 25 графа 13 &gt;= Раздел 2.13.1 строка 25 графа 14</t>
  </si>
  <si>
    <t>Раздел 2.13.1 строка 26 графа 13 &gt;= Раздел 2.13.1 строка 26 графа 14</t>
  </si>
  <si>
    <t>Раздел 2.13.1 строка 27 графа 13 &gt;= Раздел 2.13.1 строка 27 графа 14</t>
  </si>
  <si>
    <t>Раздел 2.13.1 строка 28 графа 13 &gt;= Раздел 2.13.1 строка 28 графа 14</t>
  </si>
  <si>
    <t>Раздел 2.13.1 строка 29 графа 13 &gt;= Раздел 2.13.1 строка 29 графа 14</t>
  </si>
  <si>
    <t>Раздел 2.13.1 строка 02 графа 13 &gt;= Раздел 2.13.1 строка 02 графа 15</t>
  </si>
  <si>
    <t>Раздел 2.13.1 строка 03 графа 13 &gt;= Раздел 2.13.1 строка 03 графа 15</t>
  </si>
  <si>
    <t>Раздел 2.13.1 строка 04 графа 13 &gt;= Раздел 2.13.1 строка 04 графа 15</t>
  </si>
  <si>
    <t>Раздел 2.13.1 строка 05 графа 13 &gt;= Раздел 2.13.1 строка 05 графа 15</t>
  </si>
  <si>
    <t>Раздел 2.13.1 строка 06 графа 13 &gt;= Раздел 2.13.1 строка 06 графа 15</t>
  </si>
  <si>
    <t>Раздел 2.13.1 строка 07 графа 13 &gt;= Раздел 2.13.1 строка 07 графа 15</t>
  </si>
  <si>
    <t>Раздел 2.13.1 строка 08 графа 13 &gt;= Раздел 2.13.1 строка 08 графа 15</t>
  </si>
  <si>
    <t>Раздел 2.13.1 строка 09 графа 13 &gt;= Раздел 2.13.1 строка 09 графа 15</t>
  </si>
  <si>
    <t>Раздел 2.13.1 строка 10 графа 13 &gt;= Раздел 2.13.1 строка 10 графа 15</t>
  </si>
  <si>
    <t>Раздел 2.13.1 строка 11 графа 13 &gt;= Раздел 2.13.1 строка 11 графа 15</t>
  </si>
  <si>
    <t>Раздел 2.13.1 строка 12 графа 13 &gt;= Раздел 2.13.1 строка 12 графа 15</t>
  </si>
  <si>
    <t>Раздел 2.13.1 строка 13 графа 13 &gt;= Раздел 2.13.1 строка 13 графа 15</t>
  </si>
  <si>
    <t>Раздел 2.13.1 строка 14 графа 13 &gt;= Раздел 2.13.1 строка 14 графа 15</t>
  </si>
  <si>
    <t>Раздел 2.13.1 строка 15 графа 13 &gt;= Раздел 2.13.1 строка 15 графа 15</t>
  </si>
  <si>
    <t>Раздел 2.13.1 строка 16 графа 13 &gt;= Раздел 2.13.1 строка 16 графа 15</t>
  </si>
  <si>
    <t>Раздел 2.13.1 строка 17 графа 13 &gt;= Раздел 2.13.1 строка 17 графа 15</t>
  </si>
  <si>
    <t>Раздел 2.13.1 строка 18 графа 13 &gt;= Раздел 2.13.1 строка 18 графа 15</t>
  </si>
  <si>
    <t>Раздел 2.13.1 строка 19 графа 13 &gt;= Раздел 2.13.1 строка 19 графа 15</t>
  </si>
  <si>
    <t>Раздел 2.13.1 строка 20 графа 13 &gt;= Раздел 2.13.1 строка 20 графа 15</t>
  </si>
  <si>
    <t>Раздел 2.13.3 строка 18 графа 04 &gt;= Раздел 2.13.3 строка 18 графа 16</t>
  </si>
  <si>
    <t>Раздел 2.13.3 строка 19 графа 04 &gt;= Раздел 2.13.3 строка 19 графа 16</t>
  </si>
  <si>
    <t>Раздел 2.13.3 строка 20 графа 04 &gt;= Раздел 2.13.3 строка 20 графа 16</t>
  </si>
  <si>
    <t>Раздел 2.13.3 строка 21 графа 04 &gt;= Раздел 2.13.3 строка 21 графа 16</t>
  </si>
  <si>
    <t>Раздел 2.13.3 строка 22 графа 04 &gt;= Раздел 2.13.3 строка 22 графа 16</t>
  </si>
  <si>
    <t>Раздел 2.13.3 строка 23 графа 04 &gt;= Раздел 2.13.3 строка 23 графа 16</t>
  </si>
  <si>
    <t>Раздел 2.13.3 строка 24 графа 04 &gt;= Раздел 2.13.3 строка 24 графа 16</t>
  </si>
  <si>
    <t>Раздел 2.13.3 строка 25 графа 04 &gt;= Раздел 2.13.3 строка 25 графа 16</t>
  </si>
  <si>
    <t>Раздел 2.13.3 строка 26 графа 04 &gt;= Раздел 2.13.3 строка 26 графа 16</t>
  </si>
  <si>
    <t>Раздел 2.13.3 строка 27 графа 04 &gt;= Раздел 2.13.3 строка 27 графа 16</t>
  </si>
  <si>
    <t>Раздел 2.13.3 строка 28 графа 04 &gt;= Раздел 2.13.3 строка 28 графа 16</t>
  </si>
  <si>
    <t>Раздел 2.13.3 строка 29 графа 04 &gt;= Раздел 2.13.3 строка 29 графа 16</t>
  </si>
  <si>
    <t>Раздел 2.13.3 строка 30 графа 04 &gt;= Раздел 2.13.3 строка 30 графа 16</t>
  </si>
  <si>
    <t>Раздел 2.13.3 строка 31 графа 04 &gt;= Раздел 2.13.3 строка 31 графа 16</t>
  </si>
  <si>
    <t>Раздел 2.13.3 строка 32 графа 04 &gt;= Раздел 2.13.3 строка 32 графа 16</t>
  </si>
  <si>
    <t>Раздел 2.13.3 строка 33 графа 04 &gt;= Раздел 2.13.3 строка 33 графа 16</t>
  </si>
  <si>
    <t>Раздел 2.13.3 строка 34 графа 04 &gt;= Раздел 2.13.3 строка 34 графа 16</t>
  </si>
  <si>
    <t>Раздел 2.14.1.3 строка 15 графа 03 &gt;= Раздел 2.14.1.3 строка 15 графа 04</t>
  </si>
  <si>
    <t>Раздел 2.14.1.3 строка 16 графа 03 &gt;= Раздел 2.14.1.3 строка 16 графа 04</t>
  </si>
  <si>
    <t>Раздел 2.14.1.3 строка 17 графа 03 &gt;= Раздел 2.14.1.3 строка 17 графа 04</t>
  </si>
  <si>
    <t>Раздел 2.14.1.3 строка 18 графа 03 &gt;= Раздел 2.14.1.3 строка 18 графа 04</t>
  </si>
  <si>
    <t>Раздел 2.14.1.3 строка 19 графа 03 &gt;= Раздел 2.14.1.3 строка 19 графа 04</t>
  </si>
  <si>
    <t>Раздел 2.14.1.3 строка 20 графа 03 &gt;= Раздел 2.14.1.3 строка 20 графа 04</t>
  </si>
  <si>
    <t>Раздел 2.14.1.3 строка 21 графа 03 &gt;= Раздел 2.14.1.3 строка 21 графа 04</t>
  </si>
  <si>
    <t>Раздел 2.14.1.3 строка 22 графа 03 &gt;= Раздел 2.14.1.3 строка 22 графа 04</t>
  </si>
  <si>
    <t>Раздел 2.14.1.3 строка 23 графа 03 &gt;= Раздел 2.14.1.3 строка 23 графа 04</t>
  </si>
  <si>
    <t>Раздел 2.14.1.3 строка 24 графа 03 &gt;= Раздел 2.14.1.3 строка 24 графа 04</t>
  </si>
  <si>
    <t>Раздел 2.14.1.3 строка 25 графа 03 &gt;= Раздел 2.14.1.3 строка 25 графа 04</t>
  </si>
  <si>
    <t>Раздел 2.14.1.3 строка 26 графа 03 &gt;= Раздел 2.14.1.3 строка 26 графа 04</t>
  </si>
  <si>
    <t>Раздел 2.14.1.3 строка 27 графа 03 &gt;= Раздел 2.14.1.3 строка 27 графа 04</t>
  </si>
  <si>
    <t>Раздел 2.14.1.3 строка 28 графа 03 &gt;= Раздел 2.14.1.3 строка 28 графа 04</t>
  </si>
  <si>
    <t>Раздел 2.14.1.3 строка 29 графа 03 &gt;= Раздел 2.14.1.3 строка 29 графа 04</t>
  </si>
  <si>
    <t>Раздел 2.14.1.3 строка 01 графа 03 &gt;= Раздел 2.14.1.3 строка 01 графа 05</t>
  </si>
  <si>
    <t>Раздел 2.14.1.3 строка 02 графа 03 &gt;= Раздел 2.14.1.3 строка 02 графа 05</t>
  </si>
  <si>
    <t>Раздел 2.14.1.3 строка 03 графа 03 &gt;= Раздел 2.14.1.3 строка 03 графа 05</t>
  </si>
  <si>
    <t>Раздел 2.14.1.3 строка 04 графа 03 &gt;= Раздел 2.14.1.3 строка 04 графа 05</t>
  </si>
  <si>
    <t>Раздел 2.14.1.3 строка 05 графа 03 &gt;= Раздел 2.14.1.3 строка 05 графа 05</t>
  </si>
  <si>
    <t>Раздел 2.14.1.3 строка 06 графа 03 &gt;= Раздел 2.14.1.3 строка 06 графа 05</t>
  </si>
  <si>
    <t>Раздел 2.14.1.3 строка 07 графа 03 &gt;= Раздел 2.14.1.3 строка 07 графа 05</t>
  </si>
  <si>
    <t>Раздел 2.14.1.3 строка 08 графа 03 &gt;= Раздел 2.14.1.3 строка 08 графа 05</t>
  </si>
  <si>
    <t>Раздел 2.14.1.3 строка 09 графа 03 &gt;= Раздел 2.14.1.3 строка 09 графа 05</t>
  </si>
  <si>
    <t>Раздел 2.14.1.3 строка 10 графа 03 &gt;= Раздел 2.14.1.3 строка 10 графа 05</t>
  </si>
  <si>
    <t>Раздел 2.14.1.3 строка 11 графа 03 &gt;= Раздел 2.14.1.3 строка 11 графа 05</t>
  </si>
  <si>
    <t>Раздел 2.14.1.3 строка 12 графа 03 &gt;= Раздел 2.14.1.3 строка 12 графа 05</t>
  </si>
  <si>
    <t>Раздел 2.14.1.3 строка 13 графа 03 &gt;= Раздел 2.14.1.3 строка 13 графа 05</t>
  </si>
  <si>
    <t>Раздел 2.14.1.3 строка 14 графа 03 &gt;= Раздел 2.14.1.3 строка 14 графа 05</t>
  </si>
  <si>
    <t>Раздел 2.14.1.3 строка 15 графа 03 &gt;= Раздел 2.14.1.3 строка 15 графа 05</t>
  </si>
  <si>
    <t>Раздел 2.14.1.3 строка 16 графа 03 &gt;= Раздел 2.14.1.3 строка 16 графа 05</t>
  </si>
  <si>
    <t>Раздел 2.14.1.3 строка 17 графа 03 &gt;= Раздел 2.14.1.3 строка 17 графа 05</t>
  </si>
  <si>
    <t>Раздел 2.15.1 строка 14 графа 04 = Раздел 2.15.1 строка 14 сумма граф 05 + 06 + 07 + 08 + 09 + 10</t>
  </si>
  <si>
    <t>Раздел 2.15.1 строка 15 графа 04 = Раздел 2.15.1 строка 15 сумма граф 05 + 06 + 07 + 08 + 09 + 10</t>
  </si>
  <si>
    <t>Раздел 2.15.1 строка 13 графа 04 = Раздел 2.15.1 строка 13 сумма граф 05 + 06 + 07 + 08 + 09 + 10</t>
  </si>
  <si>
    <t>Раздел 2.14.2.3 строка 26 графа 12 &gt;= Раздел 2.14.2.3 строка 26 графа 14</t>
  </si>
  <si>
    <t>Раздел 2.14.2.3 строка 27 графа 12 &gt;= Раздел 2.14.2.3 строка 27 графа 14</t>
  </si>
  <si>
    <t>Раздел 2.14.2.3 строка 28 графа 12 &gt;= Раздел 2.14.2.3 строка 28 графа 14</t>
  </si>
  <si>
    <t>Раздел 2.1.1.1 строка 10 графа 03 &gt;= Раздел 2.1.1.1 строка 22 графа 03</t>
  </si>
  <si>
    <t>Раздел 2.15.1 строка 32 графа 04 = Раздел 2.15.1 строка 32 сумма граф 05 + 06 + 07 + 08 + 09 + 10</t>
  </si>
  <si>
    <t>Раздел 2.15.1 строка 33 графа 04 = Раздел 2.15.1 строка 33 сумма граф 05 + 06 + 07 + 08 + 09 + 10</t>
  </si>
  <si>
    <t>Раздел 2.15.1 строка 34 графа 04 = Раздел 2.15.1 строка 34 сумма граф 05 + 06 + 07 + 08 + 09 + 10</t>
  </si>
  <si>
    <t>Раздел 2.15.1 строка 35 графа 04 = Раздел 2.15.1 строка 35 сумма граф 05 + 06 + 07 + 08 + 09 + 10</t>
  </si>
  <si>
    <t>Раздел 2.15.1 строка 22 графа 04 = Раздел 2.15.1 строка 22 сумма граф 05 + 06 + 07 + 08 + 09 + 10</t>
  </si>
  <si>
    <t>Раздел 2.15.1 строка 23 графа 04 = Раздел 2.15.1 строка 23 сумма граф 05 + 06 + 07 + 08 + 09 + 10</t>
  </si>
  <si>
    <t>Раздел 2.15.1 строка 24 графа 04 = Раздел 2.15.1 строка 24 сумма граф 05 + 06 + 07 + 08 + 09 + 10</t>
  </si>
  <si>
    <t>Раздел 2.15.1 строка 25 графа 04 = Раздел 2.15.1 строка 25 сумма граф 05 + 06 + 07 + 08 + 09 + 10</t>
  </si>
  <si>
    <t>Раздел 2.15.1 строка 26 графа 04 = Раздел 2.15.1 строка 26 сумма граф 05 + 06 + 07 + 08 + 09 + 10</t>
  </si>
  <si>
    <t>Раздел 2.15.1 строка 27 графа 04 = Раздел 2.15.1 строка 27 сумма граф 05 + 06 + 07 + 08 + 09 + 10</t>
  </si>
  <si>
    <t>Раздел 2.15.1 строка 28 графа 04 = Раздел 2.15.1 строка 28 сумма граф 05 + 06 + 07 + 08 + 09 + 10</t>
  </si>
  <si>
    <t>Раздел 2.15.1 строка 29 графа 04 = Раздел 2.15.1 строка 29 сумма граф 05 + 06 + 07 + 08 + 09 + 10</t>
  </si>
  <si>
    <t>Раздел 2.15.1 строка 30 графа 04 = Раздел 2.15.1 строка 30 сумма граф 05 + 06 + 07 + 08 + 09 + 10</t>
  </si>
  <si>
    <t>Раздел 2.15.1 строка 31 графа 04 = Раздел 2.15.1 строка 31 сумма граф 05 + 06 + 07 + 08 + 09 + 10</t>
  </si>
  <si>
    <t>Раздел 2.14.1.3 строка 10 графа 06 &gt;= Раздел 2.14.1.3 строка 10 графа 07</t>
  </si>
  <si>
    <t>Раздел 2.14.1.3 строка 11 графа 06 &gt;= Раздел 2.14.1.3 строка 11 графа 07</t>
  </si>
  <si>
    <t>Раздел 2.14.1.3 строка 12 графа 06 &gt;= Раздел 2.14.1.3 строка 12 графа 07</t>
  </si>
  <si>
    <t>Раздел 2.14.1.3 строка 13 графа 06 &gt;= Раздел 2.14.1.3 строка 13 графа 07</t>
  </si>
  <si>
    <t>Раздел 2.14.1.3 строка 14 графа 06 &gt;= Раздел 2.14.1.3 строка 14 графа 07</t>
  </si>
  <si>
    <t>Раздел 2.14.1.3 строка 15 графа 06 &gt;= Раздел 2.14.1.3 строка 15 графа 07</t>
  </si>
  <si>
    <t>Раздел 2.14.1.3 строка 16 графа 06 &gt;= Раздел 2.14.1.3 строка 16 графа 07</t>
  </si>
  <si>
    <t>Раздел 2.14.1.3 строка 17 графа 06 &gt;= Раздел 2.14.1.3 строка 17 графа 07</t>
  </si>
  <si>
    <t>Раздел 2.14.1.3 строка 18 графа 06 &gt;= Раздел 2.14.1.3 строка 18 графа 07</t>
  </si>
  <si>
    <t>Раздел 2.14.1.3 строка 19 графа 06 &gt;= Раздел 2.14.1.3 строка 19 графа 07</t>
  </si>
  <si>
    <t>Раздел 2.14.1.3 строка 20 графа 06 &gt;= Раздел 2.14.1.3 строка 20 графа 07</t>
  </si>
  <si>
    <t>Раздел 2.14.1.3 строка 21 графа 06 &gt;= Раздел 2.14.1.3 строка 21 графа 07</t>
  </si>
  <si>
    <t>Раздел 2.14.1.3 строка 22 графа 06 &gt;= Раздел 2.14.1.3 строка 22 графа 07</t>
  </si>
  <si>
    <t>Раздел 2.14.1.3 строка 23 графа 06 &gt;= Раздел 2.14.1.3 строка 23 графа 07</t>
  </si>
  <si>
    <t>Раздел 2.15.3 строка 150 графа 04 = Раздел 2.15.3 строка 150 сумма граф 05 + 06 + 07 + 08 + 09 + 10</t>
  </si>
  <si>
    <t>Раздел 2.15.3 строка 151 графа 04 = Раздел 2.15.3 строка 151 сумма граф 05 + 06 + 07 + 08 + 09 + 10</t>
  </si>
  <si>
    <t>Раздел 2.15.3 строка 152 графа 04 = Раздел 2.15.3 строка 152 сумма граф 05 + 06 + 07 + 08 + 09 + 10</t>
  </si>
  <si>
    <t>Раздел 2.15.3 строка 153 графа 04 = Раздел 2.15.3 строка 153 сумма граф 05 + 06 + 07 + 08 + 09 + 10</t>
  </si>
  <si>
    <t>Раздел 2.15.3 строка 154 графа 04 = Раздел 2.15.3 строка 154 сумма граф 05 + 06 + 07 + 08 + 09 + 10</t>
  </si>
  <si>
    <t>Раздел 2.15.3 строка 155 графа 04 = Раздел 2.15.3 строка 155 сумма граф 05 + 06 + 07 + 08 + 09 + 10</t>
  </si>
  <si>
    <t>Раздел 2.15.3 строка 156 графа 04 = Раздел 2.15.3 строка 156 сумма граф 05 + 06 + 07 + 08 + 09 + 10</t>
  </si>
  <si>
    <t>Раздел 2.15.3 строка 157 графа 04 = Раздел 2.15.3 строка 157 сумма граф 05 + 06 + 07 + 08 + 09 + 10</t>
  </si>
  <si>
    <t>Раздел 2.15.3 строка 158 графа 04 = Раздел 2.15.3 строка 158 сумма граф 05 + 06 + 07 + 08 + 09 + 10</t>
  </si>
  <si>
    <t>Раздел 2.15.3 строка 24 графа 04 = Раздел 2.15.3 строка 24 сумма граф 05 + 06 + 07 + 08 + 09 + 10</t>
  </si>
  <si>
    <t>Раздел 2.15.3 строка 25 графа 04 = Раздел 2.15.3 строка 25 сумма граф 05 + 06 + 07 + 08 + 09 + 10</t>
  </si>
  <si>
    <t>Раздел 2.15.3 строка 163 графа 04 = Раздел 2.15.3 строка 163 сумма граф 05 + 06 + 07 + 08 + 09 + 10</t>
  </si>
  <si>
    <t>Раздел 2.15.3 строка 28 графа 04 = Раздел 2.15.3 строка 28 сумма граф 05 + 06 + 07 + 08 + 09 + 10</t>
  </si>
  <si>
    <t>Раздел 2.15.3 строка 29 графа 04 = Раздел 2.15.3 строка 29 сумма граф 05 + 06 + 07 + 08 + 09 + 10</t>
  </si>
  <si>
    <t>Раздел 2.15.3 строка 30 графа 04 = Раздел 2.15.3 строка 30 сумма граф 05 + 06 + 07 + 08 + 09 + 10</t>
  </si>
  <si>
    <t>Раздел 2.15.3 строка 31 графа 04 = Раздел 2.15.3 строка 31 сумма граф 05 + 06 + 07 + 08 + 09 + 10</t>
  </si>
  <si>
    <t>Раздел 2.15.3 строка 32 графа 04 = Раздел 2.15.3 строка 32 сумма граф 05 + 06 + 07 + 08 + 09 + 10</t>
  </si>
  <si>
    <t>Раздел 2.15.3 строка 33 графа 04 = Раздел 2.15.3 строка 33 сумма граф 05 + 06 + 07 + 08 + 09 + 10</t>
  </si>
  <si>
    <t>Раздел 2.15.3 строка 34 графа 04 = Раздел 2.15.3 строка 34 сумма граф 05 + 06 + 07 + 08 + 09 + 10</t>
  </si>
  <si>
    <t>Раздел 2.15.3 строка 35 графа 04 = Раздел 2.15.3 строка 35 сумма граф 05 + 06 + 07 + 08 + 09 + 10</t>
  </si>
  <si>
    <t>Раздел 2.15.3 строка 36 графа 04 = Раздел 2.15.3 строка 36 сумма граф 05 + 06 + 07 + 08 + 09 + 10</t>
  </si>
  <si>
    <t>Раздел 2.15.3 строка 37 графа 04 = Раздел 2.15.3 строка 37 сумма граф 05 + 06 + 07 + 08 + 09 + 10</t>
  </si>
  <si>
    <t>Раздел 2.15.3 строка 38 графа 04 = Раздел 2.15.3 строка 38 сумма граф 05 + 06 + 07 + 08 + 09 + 10</t>
  </si>
  <si>
    <t>Раздел 2.15.3 строка 39 графа 04 = Раздел 2.15.3 строка 39 сумма граф 05 + 06 + 07 + 08 + 09 + 10</t>
  </si>
  <si>
    <t>Раздел 2.15.3 строка 40 графа 04 = Раздел 2.15.3 строка 40 сумма граф 05 + 06 + 07 + 08 + 09 + 10</t>
  </si>
  <si>
    <t>Раздел 2.15.3 строка 41 графа 04 = Раздел 2.15.3 строка 41 сумма граф 05 + 06 + 07 + 08 + 09 + 10</t>
  </si>
  <si>
    <t>Раздел 2.15.3 строка 42 графа 04 = Раздел 2.15.3 строка 42 сумма граф 05 + 06 + 07 + 08 + 09 + 10</t>
  </si>
  <si>
    <t>Раздел 2.15.3 строка 43 графа 04 = Раздел 2.15.3 строка 43 сумма граф 05 + 06 + 07 + 08 + 09 + 10</t>
  </si>
  <si>
    <t>Раздел 2.15.3 строка 44 графа 04 = Раздел 2.15.3 строка 44 сумма граф 05 + 06 + 07 + 08 + 09 + 10</t>
  </si>
  <si>
    <t>Раздел 2.15.3 строка 46 графа 04 = Раздел 2.15.3 строка 46 сумма граф 05 + 06 + 07 + 08 + 09 + 10</t>
  </si>
  <si>
    <t>Раздел 2.15.3 строка 47 графа 04 = Раздел 2.15.3 строка 47 сумма граф 05 + 06 + 07 + 08 + 09 + 10</t>
  </si>
  <si>
    <t>Раздел 2.15.3 строка 48 графа 04 = Раздел 2.15.3 строка 48 сумма граф 05 + 06 + 07 + 08 + 09 + 10</t>
  </si>
  <si>
    <t>Раздел 2.15.3 строка 49 графа 04 = Раздел 2.15.3 строка 49 сумма граф 05 + 06 + 07 + 08 + 09 + 10</t>
  </si>
  <si>
    <t>Раздел 2.15.3 строка 50 графа 04 = Раздел 2.15.3 строка 50 сумма граф 05 + 06 + 07 + 08 + 09 + 10</t>
  </si>
  <si>
    <t>Раздел 2.15.3 строка 51 графа 04 = Раздел 2.15.3 строка 51 сумма граф 05 + 06 + 07 + 08 + 09 + 10</t>
  </si>
  <si>
    <t>Раздел 2.14.2.2 строка 13 графа 06 &gt;= Раздел 2.14.2.2 строка 13 графа 08</t>
  </si>
  <si>
    <t>Раздел 2.14.2.2 строка 14 графа 06 &gt;= Раздел 2.14.2.2 строка 14 графа 08</t>
  </si>
  <si>
    <t>Раздел 2.14.2.2 строка 15 графа 06 &gt;= Раздел 2.14.2.2 строка 15 графа 08</t>
  </si>
  <si>
    <t>Раздел 2.14.2.2 строка 16 графа 06 &gt;= Раздел 2.14.2.2 строка 16 графа 08</t>
  </si>
  <si>
    <t>Раздел 2.14.2.2 строка 17 графа 06 &gt;= Раздел 2.14.2.2 строка 17 графа 08</t>
  </si>
  <si>
    <t>Раздел 2.14.2.2 строка 18 графа 06 &gt;= Раздел 2.14.2.2 строка 18 графа 08</t>
  </si>
  <si>
    <t>Раздел 2.14.2.2 строка 19 графа 06 &gt;= Раздел 2.14.2.2 строка 19 графа 08</t>
  </si>
  <si>
    <t>Раздел 2.14.2.2 строка 20 графа 06 &gt;= Раздел 2.14.2.2 строка 20 графа 08</t>
  </si>
  <si>
    <t>Раздел 2.14.2.2 строка 21 графа 06 &gt;= Раздел 2.14.2.2 строка 21 графа 08</t>
  </si>
  <si>
    <t>Раздел 2.14.2.2 строка 22 графа 06 &gt;= Раздел 2.14.2.2 строка 22 графа 08</t>
  </si>
  <si>
    <t>Раздел 2.14.2.2 строка 23 графа 06 &gt;= Раздел 2.14.2.2 строка 23 графа 08</t>
  </si>
  <si>
    <t>Раздел 2.14.2.2 строка 24 графа 06 &gt;= Раздел 2.14.2.2 строка 24 графа 08</t>
  </si>
  <si>
    <t>Раздел 2.14.2.2 строка 25 графа 06 &gt;= Раздел 2.14.2.2 строка 25 графа 08</t>
  </si>
  <si>
    <t>Раздел 2.14.2.2 строка 26 графа 06 &gt;= Раздел 2.14.2.2 строка 26 графа 08</t>
  </si>
  <si>
    <t>Раздел 2.14.2.2 строка 27 графа 06 &gt;= Раздел 2.14.2.2 строка 27 графа 08</t>
  </si>
  <si>
    <t>Раздел 2.14.2.2 строка 28 графа 06 &gt;= Раздел 2.14.2.2 строка 28 графа 08</t>
  </si>
  <si>
    <t>Раздел 2.14.2.2 строка 29 графа 06 &gt;= Раздел 2.14.2.2 строка 29 графа 08</t>
  </si>
  <si>
    <t>Раздел 2.14.2.2 строка 01 графа 09 &gt;= Раздел 2.14.2.2 строка 01 графа 10</t>
  </si>
  <si>
    <t>Раздел 2.14.2.2 строка 02 графа 09 &gt;= Раздел 2.14.2.2 строка 02 графа 10</t>
  </si>
  <si>
    <t>Раздел 2.14.2.2 строка 03 графа 09 &gt;= Раздел 2.14.2.2 строка 03 графа 10</t>
  </si>
  <si>
    <t>Раздел 2.14.2.2 строка 04 графа 09 &gt;= Раздел 2.14.2.2 строка 04 графа 10</t>
  </si>
  <si>
    <t>Раздел 2.14.2.2 строка 05 графа 09 &gt;= Раздел 2.14.2.2 строка 05 графа 10</t>
  </si>
  <si>
    <t>Раздел 2.14.2.2 строка 06 графа 09 &gt;= Раздел 2.14.2.2 строка 06 графа 10</t>
  </si>
  <si>
    <t>Раздел 2.14.2.2 строка 07 графа 09 &gt;= Раздел 2.14.2.2 строка 07 графа 10</t>
  </si>
  <si>
    <t>Раздел 2.14.2.2 строка 08 графа 09 &gt;= Раздел 2.14.2.2 строка 08 графа 10</t>
  </si>
  <si>
    <t>Раздел 2.14.2.2 строка 09 графа 09 &gt;= Раздел 2.14.2.2 строка 09 графа 10</t>
  </si>
  <si>
    <t>Раздел 2.14.2.2 строка 10 графа 09 &gt;= Раздел 2.14.2.2 строка 10 графа 10</t>
  </si>
  <si>
    <t>Раздел 2.14.2.2 строка 11 графа 09 &gt;= Раздел 2.14.2.2 строка 11 графа 10</t>
  </si>
  <si>
    <t>Раздел 2.14.2.2 строка 12 графа 09 &gt;= Раздел 2.14.2.2 строка 12 графа 10</t>
  </si>
  <si>
    <t>Раздел 2.14.2.2 строка 13 графа 09 &gt;= Раздел 2.14.2.2 строка 13 графа 10</t>
  </si>
  <si>
    <t>Раздел 2.14.1.1 строка 05 графа 03 &gt;= Раздел 2.14.1.1 строка 05 графа 04</t>
  </si>
  <si>
    <t>Раздел 2.14.1.1 строка 06 графа 03 &gt;= Раздел 2.14.1.1 строка 06 графа 04</t>
  </si>
  <si>
    <t>Раздел 2.14.1.1 строка 07 графа 03 &gt;= Раздел 2.14.1.1 строка 07 графа 04</t>
  </si>
  <si>
    <t>Раздел 2.14.1.1 строка 08 графа 03 &gt;= Раздел 2.14.1.1 строка 08 графа 04</t>
  </si>
  <si>
    <t>Раздел 2.14.1.1 строка 09 графа 03 &gt;= Раздел 2.14.1.1 строка 09 графа 04</t>
  </si>
  <si>
    <t>Раздел 2.14.1.1 строка 10 графа 03 &gt;= Раздел 2.14.1.1 строка 10 графа 04</t>
  </si>
  <si>
    <t>Раздел 2.14.1.1 строка 11 графа 03 &gt;= Раздел 2.14.1.1 строка 11 графа 04</t>
  </si>
  <si>
    <t>Раздел 2.14.1.1 строка 12 графа 03 &gt;= Раздел 2.14.1.1 строка 12 графа 04</t>
  </si>
  <si>
    <t>Раздел 2.14.1.1 строка 13 графа 03 &gt;= Раздел 2.14.1.1 строка 13 графа 04</t>
  </si>
  <si>
    <t>Раздел 2.13.2 строка 08 графа 13 &gt;= Раздел 2.13.2 строка 08 графа 15</t>
  </si>
  <si>
    <t>Раздел 2.13.2 строка 09 графа 13 &gt;= Раздел 2.13.2 строка 09 графа 15</t>
  </si>
  <si>
    <t>Раздел 2.13.2 строка 10 графа 13 &gt;= Раздел 2.13.2 строка 10 графа 15</t>
  </si>
  <si>
    <t>Раздел 2.13.2 строка 11 графа 13 &gt;= Раздел 2.13.2 строка 11 графа 15</t>
  </si>
  <si>
    <t>Раздел 2.13.2 строка 12 графа 13 &gt;= Раздел 2.13.2 строка 12 графа 15</t>
  </si>
  <si>
    <t>Раздел 2.13.2 строка 13 графа 13 &gt;= Раздел 2.13.2 строка 13 графа 15</t>
  </si>
  <si>
    <t>Раздел 2.13.2 строка 14 графа 13 &gt;= Раздел 2.13.2 строка 14 графа 15</t>
  </si>
  <si>
    <t>Раздел 2.13.2 строка 15 графа 13 &gt;= Раздел 2.13.2 строка 15 графа 15</t>
  </si>
  <si>
    <t>Раздел 2.13.2 строка 16 графа 13 &gt;= Раздел 2.13.2 строка 16 графа 15</t>
  </si>
  <si>
    <t>Раздел 2.13.2 строка 17 графа 13 &gt;= Раздел 2.13.2 строка 17 графа 15</t>
  </si>
  <si>
    <t>Раздел 2.13.2 строка 18 графа 13 &gt;= Раздел 2.13.2 строка 18 графа 15</t>
  </si>
  <si>
    <t>Раздел 2.13.2 строка 19 графа 13 &gt;= Раздел 2.13.2 строка 19 графа 15</t>
  </si>
  <si>
    <t>Раздел 2.13.2 строка 20 графа 13 &gt;= Раздел 2.13.2 строка 20 графа 15</t>
  </si>
  <si>
    <t>Раздел 2.13.2 строка 21 графа 13 &gt;= Раздел 2.13.2 строка 21 графа 15</t>
  </si>
  <si>
    <t>Раздел 2.14.1.1 строка 01 графа 03 &gt;= Раздел 2.14.1.1 строка 01 графа 05</t>
  </si>
  <si>
    <t>Раздел 2.14.1.1 строка 02 графа 03 &gt;= Раздел 2.14.1.1 строка 02 графа 05</t>
  </si>
  <si>
    <t>Раздел 2.14.1.1 строка 03 графа 03 &gt;= Раздел 2.14.1.1 строка 03 графа 05</t>
  </si>
  <si>
    <t>Раздел 2.14.1.1 строка 04 графа 03 &gt;= Раздел 2.14.1.1 строка 04 графа 05</t>
  </si>
  <si>
    <t>Раздел 2.14.1.1 строка 05 графа 03 &gt;= Раздел 2.14.1.1 строка 05 графа 05</t>
  </si>
  <si>
    <t>Раздел 2.14.1.1 строка 06 графа 03 &gt;= Раздел 2.14.1.1 строка 06 графа 05</t>
  </si>
  <si>
    <t>Раздел 2.14.1.1 строка 07 графа 03 &gt;= Раздел 2.14.1.1 строка 07 графа 05</t>
  </si>
  <si>
    <t>Раздел 2.14.1.1 строка 08 графа 03 &gt;= Раздел 2.14.1.1 строка 08 графа 05</t>
  </si>
  <si>
    <t>Раздел 2.14.1.1 строка 09 графа 03 &gt;= Раздел 2.14.1.1 строка 09 графа 05</t>
  </si>
  <si>
    <t>Раздел 2.14.1.1 строка 10 графа 03 &gt;= Раздел 2.14.1.1 строка 10 графа 05</t>
  </si>
  <si>
    <t>Раздел 2.14.1.1 строка 11 графа 03 &gt;= Раздел 2.14.1.1 строка 11 графа 05</t>
  </si>
  <si>
    <t>Раздел 2.14.1.1 строка 12 графа 03 &gt;= Раздел 2.14.1.1 строка 12 графа 05</t>
  </si>
  <si>
    <t>Раздел 2.14.1.1 строка 13 графа 03 &gt;= Раздел 2.14.1.1 строка 13 графа 05</t>
  </si>
  <si>
    <t>Раздел 2.13.3 строка 09 графа 04 = Раздел 2.13.3 строка 09 сумма граф 05 + 06 + 07 + 08 + 09 + 10</t>
  </si>
  <si>
    <t>Раздел 2.13.3 строка 10 графа 04 = Раздел 2.13.3 строка 10 сумма граф 05 + 06 + 07 + 08 + 09 + 10</t>
  </si>
  <si>
    <t>Раздел 2.13.3 строка 11 графа 04 = Раздел 2.13.3 строка 11 сумма граф 05 + 06 + 07 + 08 + 09 + 10</t>
  </si>
  <si>
    <t>Раздел 2.13.3 строка 12 графа 04 = Раздел 2.13.3 строка 12 сумма граф 05 + 06 + 07 + 08 + 09 + 10</t>
  </si>
  <si>
    <t>Раздел 2.13.3 строка 13 графа 04 = Раздел 2.13.3 строка 13 сумма граф 05 + 06 + 07 + 08 + 09 + 10</t>
  </si>
  <si>
    <t>Раздел 2.13.3 строка 19 графа 04 = Раздел 2.13.3 строка 19 сумма граф 05 + 06 + 07 + 08 + 09 + 10</t>
  </si>
  <si>
    <t>Раздел 2.13.3 строка 20 графа 04 = Раздел 2.13.3 строка 20 сумма граф 05 + 06 + 07 + 08 + 09 + 10</t>
  </si>
  <si>
    <t>Раздел 2.13.3 строка 21 графа 04 = Раздел 2.13.3 строка 21 сумма граф 05 + 06 + 07 + 08 + 09 + 10</t>
  </si>
  <si>
    <t>Раздел 2.13.3 строка 22 графа 04 = Раздел 2.13.3 строка 22 сумма граф 05 + 06 + 07 + 08 + 09 + 10</t>
  </si>
  <si>
    <t>Раздел 2.13.3 строка 23 графа 04 = Раздел 2.13.3 строка 23 сумма граф 05 + 06 + 07 + 08 + 09 + 10</t>
  </si>
  <si>
    <t>Раздел 2.13.3 строка 24 графа 04 = Раздел 2.13.3 строка 24 сумма граф 05 + 06 + 07 + 08 + 09 + 10</t>
  </si>
  <si>
    <t>Раздел 2.13.3 строка 25 графа 04 = Раздел 2.13.3 строка 25 сумма граф 05 + 06 + 07 + 08 + 09 + 10</t>
  </si>
  <si>
    <t>Раздел 2.13.3 строка 26 графа 04 = Раздел 2.13.3 строка 26 сумма граф 05 + 06 + 07 + 08 + 09 + 10</t>
  </si>
  <si>
    <t>Раздел 2.13.3 строка 27 графа 04 = Раздел 2.13.3 строка 27 сумма граф 05 + 06 + 07 + 08 + 09 + 10</t>
  </si>
  <si>
    <t>Раздел 2.13.3 строка 28 графа 04 = Раздел 2.13.3 строка 28 сумма граф 05 + 06 + 07 + 08 + 09 + 10</t>
  </si>
  <si>
    <t>Раздел 2.13.3 строка 29 графа 04 = Раздел 2.13.3 строка 29 сумма граф 05 + 06 + 07 + 08 + 09 + 10</t>
  </si>
  <si>
    <t>Раздел 2.14.2.3 строка 01 графа 11 = Раздел 2.14.2.3 сумма строк с 02 по 29 графа 12</t>
  </si>
  <si>
    <t>Раздел 2.14.2.3 строка 01 графа 11 = Раздел 2.14.2.3 сумма строк с 02 по 29 графа 13</t>
  </si>
  <si>
    <t>Раздел 2.14.2.3 строка 02 графа 03 &gt;= Раздел 2.14.2.3 строка 02 графа 04</t>
  </si>
  <si>
    <t>Раздел 2.14.2.3 строка 03 графа 03 &gt;= Раздел 2.14.2.3 строка 03 графа 04</t>
  </si>
  <si>
    <t>Раздел 2.14.2.3 строка 04 графа 03 &gt;= Раздел 2.14.2.3 строка 04 графа 04</t>
  </si>
  <si>
    <t>Раздел 2.14.2.3 строка 05 графа 03 &gt;= Раздел 2.14.2.3 строка 05 графа 04</t>
  </si>
  <si>
    <t>Раздел 2.14.2.3 строка 06 графа 03 &gt;= Раздел 2.14.2.3 строка 06 графа 04</t>
  </si>
  <si>
    <t>Раздел 2.14.2.3 строка 07 графа 03 &gt;= Раздел 2.14.2.3 строка 07 графа 04</t>
  </si>
  <si>
    <t>Раздел 2.14.2.3 строка 08 графа 03 &gt;= Раздел 2.14.2.3 строка 08 графа 04</t>
  </si>
  <si>
    <t>Раздел 2.14.2.3 строка 09 графа 03 &gt;= Раздел 2.14.2.3 строка 09 графа 04</t>
  </si>
  <si>
    <t>Раздел 2.14.1.1 строка 03 графа 06 &gt;= Раздел 2.14.1.1 строка 03 графа 08</t>
  </si>
  <si>
    <t>Раздел 2.13.3 строка 38 графа 04 = Раздел 2.13.3 строка 38 сумма граф 05 + 06 + 07 + 08 + 09 + 10</t>
  </si>
  <si>
    <t>Раздел 2.13.3 строка 39 графа 04 = Раздел 2.13.3 строка 39 сумма граф 05 + 06 + 07 + 08 + 09 + 10</t>
  </si>
  <si>
    <t>Раздел 2.13.3 строка 40 графа 04 = Раздел 2.13.3 строка 40 сумма граф 05 + 06 + 07 + 08 + 09 + 10</t>
  </si>
  <si>
    <t>Раздел 2.14.1.1 строка 09 графа 06 &gt;= Раздел 2.14.1.1 строка 09 графа 08</t>
  </si>
  <si>
    <t>Раздел 2.14.1.1 строка 10 графа 06 &gt;= Раздел 2.14.1.1 строка 10 графа 08</t>
  </si>
  <si>
    <t>Раздел 2.14.1.1 строка 11 графа 06 &gt;= Раздел 2.14.1.1 строка 11 графа 08</t>
  </si>
  <si>
    <t>Раздел 2.14.1.1 строка 12 графа 06 &gt;= Раздел 2.14.1.1 строка 12 графа 08</t>
  </si>
  <si>
    <t>Раздел 2.14.1.1 строка 13 графа 06 &gt;= Раздел 2.14.1.1 строка 13 графа 08</t>
  </si>
  <si>
    <t>Раздел 2.14.1.1 строка 14 графа 06 &gt;= Раздел 2.14.1.1 строка 14 графа 08</t>
  </si>
  <si>
    <t>Раздел 2.14.1.1 строка 15 графа 06 &gt;= Раздел 2.14.1.1 строка 15 графа 08</t>
  </si>
  <si>
    <t>Раздел 2.14.1.1 строка 16 графа 06 &gt;= Раздел 2.14.1.1 строка 16 графа 08</t>
  </si>
  <si>
    <t>Раздел 2.14.1.1 строка 17 графа 06 &gt;= Раздел 2.14.1.1 строка 17 графа 08</t>
  </si>
  <si>
    <t>Раздел 2.14.1.1 строка 18 графа 06 &gt;= Раздел 2.14.1.1 строка 18 графа 08</t>
  </si>
  <si>
    <t>Раздел 2.14.1.1 строка 19 графа 06 &gt;= Раздел 2.14.1.1 строка 19 графа 08</t>
  </si>
  <si>
    <t>Раздел 2.14.1.1 строка 20 графа 06 &gt;= Раздел 2.14.1.1 строка 20 графа 08</t>
  </si>
  <si>
    <t>Раздел 2.14.1.1 строка 21 графа 06 &gt;= Раздел 2.14.1.1 строка 21 графа 08</t>
  </si>
  <si>
    <t>Раздел 2.15.3 строка 70 графа 04 = Раздел 2.15.3 строка 70 сумма граф 05 + 06 + 07 + 08 + 09 + 10</t>
  </si>
  <si>
    <t>Раздел 2.15.3 строка 71 графа 04 = Раздел 2.15.3 строка 71 сумма граф 05 + 06 + 07 + 08 + 09 + 10</t>
  </si>
  <si>
    <t>Раздел 2.15.3 строка 72 графа 04 = Раздел 2.15.3 строка 72 сумма граф 05 + 06 + 07 + 08 + 09 + 10</t>
  </si>
  <si>
    <t>Раздел 2.15.3 строка 73 графа 04 = Раздел 2.15.3 строка 73 сумма граф 05 + 06 + 07 + 08 + 09 + 10</t>
  </si>
  <si>
    <t>Раздел 2.15.3 строка 74 графа 04 = Раздел 2.15.3 строка 74 сумма граф 05 + 06 + 07 + 08 + 09 + 10</t>
  </si>
  <si>
    <t>Раздел 2.15.3 строка 75 графа 04 = Раздел 2.15.3 строка 75 сумма граф 05 + 06 + 07 + 08 + 09 + 10</t>
  </si>
  <si>
    <t>Раздел 2.14.1.1 строка 25 графа 06 &gt;= Раздел 2.14.1.1 строка 25 графа 08</t>
  </si>
  <si>
    <t>Раздел 2.14.1.1 строка 26 графа 06 &gt;= Раздел 2.14.1.1 строка 26 графа 08</t>
  </si>
  <si>
    <t>Раздел 2.14.1.1 строка 27 графа 06 &gt;= Раздел 2.14.1.1 строка 27 графа 08</t>
  </si>
  <si>
    <t>Раздел 2.14.1.1 строка 28 графа 06 &gt;= Раздел 2.14.1.1 строка 28 графа 08</t>
  </si>
  <si>
    <t>Раздел 2.14.1.1 строка 29 графа 06 &gt;= Раздел 2.14.1.1 строка 29 графа 08</t>
  </si>
  <si>
    <t>Раздел 2.14.1.1 строка 01 графа 09 &gt;= Раздел 2.14.1.1 строка 01 графа 10</t>
  </si>
  <si>
    <t>Раздел 2.14.1.1 строка 02 графа 09 &gt;= Раздел 2.14.1.1 строка 02 графа 10</t>
  </si>
  <si>
    <t>Раздел 2.14.1.1 строка 03 графа 09 &gt;= Раздел 2.14.1.1 строка 03 графа 10</t>
  </si>
  <si>
    <t>Раздел 2.14.1.1 строка 04 графа 09 &gt;= Раздел 2.14.1.1 строка 04 графа 10</t>
  </si>
  <si>
    <t>Раздел 2.14.1.1 строка 05 графа 09 &gt;= Раздел 2.14.1.1 строка 05 графа 10</t>
  </si>
  <si>
    <t>Раздел 2.14.1.1 строка 06 графа 09 &gt;= Раздел 2.14.1.1 строка 06 графа 10</t>
  </si>
  <si>
    <t>Раздел 2.14.1.1 строка 07 графа 09 &gt;= Раздел 2.14.1.1 строка 07 графа 10</t>
  </si>
  <si>
    <t>Раздел 2.14.1.1 строка 08 графа 09 &gt;= Раздел 2.14.1.1 строка 08 графа 10</t>
  </si>
  <si>
    <t>Раздел 2.14.1.1 строка 09 графа 09 &gt;= Раздел 2.14.1.1 строка 09 графа 10</t>
  </si>
  <si>
    <t>Раздел 2.14.1.1 строка 10 графа 09 &gt;= Раздел 2.14.1.1 строка 10 графа 10</t>
  </si>
  <si>
    <t>Раздел 2.14.1.1 строка 11 графа 09 &gt;= Раздел 2.14.1.1 строка 11 графа 10</t>
  </si>
  <si>
    <t>Раздел 2.14.1.1 строка 12 графа 09 &gt;= Раздел 2.14.1.1 строка 12 графа 10</t>
  </si>
  <si>
    <t>Раздел 2.14.1.1 строка 13 графа 09 &gt;= Раздел 2.14.1.1 строка 13 графа 10</t>
  </si>
  <si>
    <t>Раздел 2.14.1.1 строка 14 графа 09 &gt;= Раздел 2.14.1.1 строка 14 графа 10</t>
  </si>
  <si>
    <t>Раздел 2.14.1.1 строка 15 графа 09 &gt;= Раздел 2.14.1.1 строка 15 графа 10</t>
  </si>
  <si>
    <t>Раздел 2.14.1.1 строка 16 графа 09 &gt;= Раздел 2.14.1.1 строка 16 графа 10</t>
  </si>
  <si>
    <t>Раздел 2.14.1.1 строка 17 графа 09 &gt;= Раздел 2.14.1.1 строка 17 графа 10</t>
  </si>
  <si>
    <t>Раздел 2.14.1.1 строка 18 графа 09 &gt;= Раздел 2.14.1.1 строка 18 графа 10</t>
  </si>
  <si>
    <t>Раздел 2.14.1.1 строка 19 графа 09 &gt;= Раздел 2.14.1.1 строка 19 графа 10</t>
  </si>
  <si>
    <t>Раздел 2.14.1.1 строка 20 графа 09 &gt;= Раздел 2.14.1.1 строка 20 графа 10</t>
  </si>
  <si>
    <t>Раздел 2.14.1.1 строка 21 графа 09 &gt;= Раздел 2.14.1.1 строка 21 графа 10</t>
  </si>
  <si>
    <t>Раздел 2.14.1.1 строка 22 графа 09 &gt;= Раздел 2.14.1.1 строка 22 графа 10</t>
  </si>
  <si>
    <t>Раздел 2.14.1.1 строка 23 графа 09 &gt;= Раздел 2.14.1.1 строка 23 графа 10</t>
  </si>
  <si>
    <t>Раздел 2.14.1.1 строка 24 графа 09 &gt;= Раздел 2.14.1.1 строка 24 графа 10</t>
  </si>
  <si>
    <t>Раздел 2.14.1.1 строка 25 графа 09 &gt;= Раздел 2.14.1.1 строка 25 графа 10</t>
  </si>
  <si>
    <t>Раздел 2.14.1.1 строка 26 графа 09 &gt;= Раздел 2.14.1.1 строка 26 графа 10</t>
  </si>
  <si>
    <t>Раздел 2.14.1.1 строка 27 графа 09 &gt;= Раздел 2.14.1.1 строка 27 графа 10</t>
  </si>
  <si>
    <t>Раздел 2.14.1.1 строка 28 графа 09 &gt;= Раздел 2.14.1.1 строка 28 графа 10</t>
  </si>
  <si>
    <t>Раздел 2.14.1.1 строка 29 графа 09 &gt;= Раздел 2.14.1.1 строка 29 графа 10</t>
  </si>
  <si>
    <t>Раздел 2.14.1.1 строка 01 графа 09 &gt;= Раздел 2.14.1.1 строка 01 графа 11</t>
  </si>
  <si>
    <t>Раздел 2.14.1.1 строка 02 графа 09 &gt;= Раздел 2.14.1.1 строка 02 графа 11</t>
  </si>
  <si>
    <t>Раздел 2.14.2.3 строка 13 графа 03 &gt;= Раздел 2.14.2.3 строка 13 графа 04</t>
  </si>
  <si>
    <t>Раздел 2.14.2.3 строка 14 графа 03 &gt;= Раздел 2.14.2.3 строка 14 графа 04</t>
  </si>
  <si>
    <t>Раздел 2.14.2.3 строка 15 графа 03 &gt;= Раздел 2.14.2.3 строка 15 графа 04</t>
  </si>
  <si>
    <t>Раздел 2.14.2.3 строка 16 графа 03 &gt;= Раздел 2.14.2.3 строка 16 графа 04</t>
  </si>
  <si>
    <t>Раздел 2.14.2.3 строка 17 графа 03 &gt;= Раздел 2.14.2.3 строка 17 графа 04</t>
  </si>
  <si>
    <t>Раздел 2.14.2.3 строка 18 графа 03 &gt;= Раздел 2.14.2.3 строка 18 графа 04</t>
  </si>
  <si>
    <t>Раздел 2.14.2.3 строка 19 графа 03 &gt;= Раздел 2.14.2.3 строка 19 графа 04</t>
  </si>
  <si>
    <t>Раздел 2.14.2.3 строка 20 графа 03 &gt;= Раздел 2.14.2.3 строка 20 графа 04</t>
  </si>
  <si>
    <t>Раздел 2.14.2.3 строка 21 графа 03 &gt;= Раздел 2.14.2.3 строка 21 графа 04</t>
  </si>
  <si>
    <t>Раздел 2.14.2.3 строка 22 графа 03 &gt;= Раздел 2.14.2.3 строка 22 графа 04</t>
  </si>
  <si>
    <t>Раздел 2.14.2.3 строка 23 графа 03 &gt;= Раздел 2.14.2.3 строка 23 графа 04</t>
  </si>
  <si>
    <t>Раздел 2.14.2.3 строка 24 графа 03 &gt;= Раздел 2.14.2.3 строка 24 графа 04</t>
  </si>
  <si>
    <t>Раздел 2.14.2.3 строка 25 графа 03 &gt;= Раздел 2.14.2.3 строка 25 графа 04</t>
  </si>
  <si>
    <t>Раздел 2.14.2.3 строка 26 графа 03 &gt;= Раздел 2.14.2.3 строка 26 графа 04</t>
  </si>
  <si>
    <t>Раздел 2.14.2.3 строка 27 графа 03 &gt;= Раздел 2.14.2.3 строка 27 графа 04</t>
  </si>
  <si>
    <t>Раздел 2.14.2.3 строка 28 графа 03 &gt;= Раздел 2.14.2.3 строка 28 графа 04</t>
  </si>
  <si>
    <t>Раздел 2.14.2.3 строка 29 графа 03 &gt;= Раздел 2.14.2.3 строка 29 графа 04</t>
  </si>
  <si>
    <t>Раздел 2.14.2.3 строка 01 графа 03 &gt;= Раздел 2.14.2.3 строка 01 графа 05</t>
  </si>
  <si>
    <t>Раздел 2.14.2.3 строка 02 графа 03 &gt;= Раздел 2.14.2.3 строка 02 графа 05</t>
  </si>
  <si>
    <t>Раздел 2.14.2.3 строка 03 графа 03 &gt;= Раздел 2.14.2.3 строка 03 графа 05</t>
  </si>
  <si>
    <t>Раздел 2.14.2.3 строка 04 графа 03 &gt;= Раздел 2.14.2.3 строка 04 графа 05</t>
  </si>
  <si>
    <t>Раздел 2.14.2.3 строка 05 графа 03 &gt;= Раздел 2.14.2.3 строка 05 графа 05</t>
  </si>
  <si>
    <t>Раздел 2.14.2.3 строка 06 графа 03 &gt;= Раздел 2.14.2.3 строка 06 графа 05</t>
  </si>
  <si>
    <t>Раздел 2.14.2.3 строка 07 графа 03 &gt;= Раздел 2.14.2.3 строка 07 графа 05</t>
  </si>
  <si>
    <t>Раздел 2.14.2.3 строка 08 графа 03 &gt;= Раздел 2.14.2.3 строка 08 графа 05</t>
  </si>
  <si>
    <t>Раздел 2.14.2.3 строка 09 графа 03 &gt;= Раздел 2.14.2.3 строка 09 графа 05</t>
  </si>
  <si>
    <t>Раздел 2.14.1.1 строка 19 графа 09 &gt;= Раздел 2.14.1.1 строка 19 графа 11</t>
  </si>
  <si>
    <t>Раздел 2.14.1.1 строка 20 графа 09 &gt;= Раздел 2.14.1.1 строка 20 графа 11</t>
  </si>
  <si>
    <t>Раздел 2.14.1.1 строка 21 графа 09 &gt;= Раздел 2.14.1.1 строка 21 графа 11</t>
  </si>
  <si>
    <t>Раздел 2.14.1.1 строка 22 графа 09 &gt;= Раздел 2.14.1.1 строка 22 графа 11</t>
  </si>
  <si>
    <t>Раздел 2.14.1.1 строка 23 графа 09 &gt;= Раздел 2.14.1.1 строка 23 графа 11</t>
  </si>
  <si>
    <t>Раздел 2.14.1.1 строка 24 графа 09 &gt;= Раздел 2.14.1.1 строка 24 графа 11</t>
  </si>
  <si>
    <t>Раздел 2.14.1.1 строка 25 графа 09 &gt;= Раздел 2.14.1.1 строка 25 графа 11</t>
  </si>
  <si>
    <t>Раздел 2.14.1.1 строка 26 графа 09 &gt;= Раздел 2.14.1.1 строка 26 графа 11</t>
  </si>
  <si>
    <t>Раздел 2.13.2 строка 56 графа 04 &gt;= Раздел 2.13.2 строка 56 графа 11</t>
  </si>
  <si>
    <t>Раздел 2.13.2 строка 57 графа 04 &gt;= Раздел 2.13.2 строка 57 графа 11</t>
  </si>
  <si>
    <t>Раздел 2.13.2 строка 58 графа 04 &gt;= Раздел 2.13.2 строка 58 графа 11</t>
  </si>
  <si>
    <t>Раздел 2.14.1.1 строка 28 графа 09 &gt;= Раздел 2.14.1.1 строка 28 графа 11</t>
  </si>
  <si>
    <t>Раздел 2.14.1.1 строка 29 графа 09 &gt;= Раздел 2.14.1.1 строка 29 графа 11</t>
  </si>
  <si>
    <t>Раздел 2.14.1.2 строка 01 графа 03 = Раздел 2.14.1.2 сумма строк с 02 по 29 графа 03</t>
  </si>
  <si>
    <t>Раздел 2.14.1.2 строка 01 графа 04 = Раздел 2.14.1.2 сумма строк с 02 по 29 графа 04</t>
  </si>
  <si>
    <t>Раздел 2.14.1.2 строка 01 графа 05 = Раздел 2.14.1.2 сумма строк с 02 по 29 графа 05</t>
  </si>
  <si>
    <t>Раздел 2.14.1.2 строка 01 графа 06 = Раздел 2.14.1.2 сумма строк с 02 по 29 графа 06</t>
  </si>
  <si>
    <t>Раздел 2.14.1.2 строка 01 графа 07 = Раздел 2.14.1.2 сумма строк с 02 по 29 графа 07</t>
  </si>
  <si>
    <t>Раздел 2.14.1.2 строка 01 графа 08 = Раздел 2.14.1.2 сумма строк с 02 по 29 графа 08</t>
  </si>
  <si>
    <t>Раздел 2.14.1.2 строка 01 графа 09 = Раздел 2.14.1.2 сумма строк с 02 по 29 графа 09</t>
  </si>
  <si>
    <t>Раздел 2.14.1.2 строка 01 графа 10 = Раздел 2.14.1.2 сумма строк с 02 по 29 графа 10</t>
  </si>
  <si>
    <t>Раздел 2.14.1.2 строка 01 графа 11 = Раздел 2.14.1.2 сумма строк с 02 по 29 графа 11</t>
  </si>
  <si>
    <t>Раздел 2.13.2 строка 60 графа 04 &gt;= Раздел 2.13.2 строка 60 графа 11</t>
  </si>
  <si>
    <t>Раздел 2.13.2 строка 01 графа 04 &gt;= Раздел 2.13.2 строка 01 графа 12</t>
  </si>
  <si>
    <t>Раздел 2.13.2 строка 02 графа 04 &gt;= Раздел 2.13.2 строка 02 графа 12</t>
  </si>
  <si>
    <t>Раздел 2.13.2 строка 03 графа 04 &gt;= Раздел 2.13.2 строка 03 графа 12</t>
  </si>
  <si>
    <t>Раздел 2.13.2 строка 04 графа 04 &gt;= Раздел 2.13.2 строка 04 графа 12</t>
  </si>
  <si>
    <t>Раздел 2.13.2 строка 05 графа 04 &gt;= Раздел 2.13.2 строка 05 графа 12</t>
  </si>
  <si>
    <t>Раздел 2.13.2 строка 06 графа 04 &gt;= Раздел 2.13.2 строка 06 графа 12</t>
  </si>
  <si>
    <t>Раздел 2.13.2 строка 07 графа 04 &gt;= Раздел 2.13.2 строка 07 графа 12</t>
  </si>
  <si>
    <t>Раздел 2.13.2 строка 08 графа 04 &gt;= Раздел 2.13.2 строка 08 графа 12</t>
  </si>
  <si>
    <t>Раздел 2.13.2 строка 09 графа 04 &gt;= Раздел 2.13.2 строка 09 графа 12</t>
  </si>
  <si>
    <t>Раздел 2.13.2 строка 10 графа 04 &gt;= Раздел 2.13.2 строка 10 графа 12</t>
  </si>
  <si>
    <t>Раздел 2.13.2 строка 11 графа 04 &gt;= Раздел 2.13.2 строка 11 графа 12</t>
  </si>
  <si>
    <t>Раздел 2.13.2 строка 12 графа 04 &gt;= Раздел 2.13.2 строка 12 графа 12</t>
  </si>
  <si>
    <t>Раздел 2.13.2 строка 13 графа 04 &gt;= Раздел 2.13.2 строка 13 графа 12</t>
  </si>
  <si>
    <t>Раздел 2.13.2 строка 14 графа 04 &gt;= Раздел 2.13.2 строка 14 графа 12</t>
  </si>
  <si>
    <t>Раздел 2.13.2 строка 15 графа 04 &gt;= Раздел 2.13.2 строка 15 графа 12</t>
  </si>
  <si>
    <t>Раздел 2.13.2 строка 16 графа 04 &gt;= Раздел 2.13.2 строка 16 графа 12</t>
  </si>
  <si>
    <t>Раздел 2.13.2 строка 17 графа 04 &gt;= Раздел 2.13.2 строка 17 графа 12</t>
  </si>
  <si>
    <t>Раздел 2.13.2 строка 18 графа 04 &gt;= Раздел 2.13.2 строка 18 графа 12</t>
  </si>
  <si>
    <t>Раздел 2.13.2 строка 19 графа 04 &gt;= Раздел 2.13.2 строка 19 графа 12</t>
  </si>
  <si>
    <t>Раздел 2.3.1 строка 08 графа 14 &lt;= Раздел 2.3.1 сумма строк 06 + 07 графа 14</t>
  </si>
  <si>
    <t>Раздел 2.3.1 строка 09 графа 03 &lt;= Раздел 2.3.1 сумма строк 06 + 07 графа 03</t>
  </si>
  <si>
    <t>Раздел 2.3.1 строка 09 графа 04 &lt;= Раздел 2.3.1 сумма строк 06 + 07 графа 04</t>
  </si>
  <si>
    <t>Раздел 2.3.1 строка 09 графа 05 &lt;= Раздел 2.3.1 сумма строк 06 + 07 графа 05</t>
  </si>
  <si>
    <t>Раздел 2.3.1 строка 09 графа 06 &lt;= Раздел 2.3.1 сумма строк 06 + 07 графа 06</t>
  </si>
  <si>
    <t>Раздел 2.3.1 строка 09 графа 07 &lt;= Раздел 2.3.1 сумма строк 06 + 07 графа 07</t>
  </si>
  <si>
    <t>Раздел 2.3.1 строка 09 графа 08 &lt;= Раздел 2.3.1 сумма строк 06 + 07 графа 08</t>
  </si>
  <si>
    <t>Раздел 2.3.1 строка 09 графа 09 &lt;= Раздел 2.3.1 сумма строк 06 + 07 графа 09</t>
  </si>
  <si>
    <t>Раздел 2.1.1.3 строка 09 графа 03 = Раздел 2.1.1.3 сумма строк 01 + 03 + 05 + 07 графа 03</t>
  </si>
  <si>
    <t>Раздел 2.3.2 строка 01 графа 03 &gt;= Раздел 2.3.2 строка 04 графа 03</t>
  </si>
  <si>
    <t>Раздел 2.3.2 строка 01 графа 03 &gt;= Раздел 2.3.2 строка 05 графа 03</t>
  </si>
  <si>
    <t>Раздел 2.3.2 строка 01 графа 03 &gt;= Раздел 2.3.2 строка 06 графа 03</t>
  </si>
  <si>
    <t>Раздел 2.1.1.3 строка 09 графа 11 = Раздел 2.1.1.3 сумма строк 01 + 03 + 05 + 07 графа 11</t>
  </si>
  <si>
    <t>Раздел 2.1.1.3 строка 09 графа 12 = Раздел 2.1.1.3 сумма строк 01 + 03 + 05 + 07 графа 12</t>
  </si>
  <si>
    <t>Раздел 2.1.1.3 строка 09 графа 13 = Раздел 2.1.1.3 сумма строк 01 + 03 + 05 + 07 графа 13</t>
  </si>
  <si>
    <t>Раздел 2.1.1.3 строка 09 графа 14 = Раздел 2.1.1.3 сумма строк 01 + 03 + 05 + 07 графа 14</t>
  </si>
  <si>
    <t>Раздел 2.1.1.3 строка 09 графа 15 = Раздел 2.1.1.3 сумма строк 01 + 03 + 05 + 07 графа 15</t>
  </si>
  <si>
    <t>Раздел 2.1.1.3 строка 09 графа 16 = Раздел 2.1.1.3 сумма строк 01 + 03 + 05 + 07 графа 16</t>
  </si>
  <si>
    <t>Раздел 2.1.1.3 строка 10 графа 03 = Раздел 2.1.1.3 сумма строк 02 + 04 + 06 + 08 графа 03</t>
  </si>
  <si>
    <t>Раздел 2.5.2.2 строка 02 графа 28 = Раздел 2.5.2.2 сумма строк 03 + 04 + 05 графа 28</t>
  </si>
  <si>
    <t>Раздел 2.5.2.2 строка 02 графа 29 = Раздел 2.5.2.2 сумма строк 03 + 04 + 05 графа 29</t>
  </si>
  <si>
    <t>Раздел 2.5.2.2 строка 02 графа 30 = Раздел 2.5.2.2 сумма строк 03 + 04 + 05 графа 30</t>
  </si>
  <si>
    <t>Раздел 2.5.2.2 строка 02 графа 31 = Раздел 2.5.2.2 сумма строк 03 + 04 + 05 графа 31</t>
  </si>
  <si>
    <t>Раздел 2.5.2.2 строка 02 графа 32 = Раздел 2.5.2.2 сумма строк 03 + 04 + 05 графа 32</t>
  </si>
  <si>
    <t>Раздел 2.1.1.3 строка 10 графа 08 = Раздел 2.1.1.3 сумма строк 02 + 04 + 06 + 08 графа 08</t>
  </si>
  <si>
    <t>Раздел 2.1.1.3 строка 10 графа 09 = Раздел 2.1.1.3 сумма строк 02 + 04 + 06 + 08 графа 09</t>
  </si>
  <si>
    <t>Раздел 2.13.2 строка 47 графа 04 &gt;= Раздел 2.13.2 строка 47 графа 12</t>
  </si>
  <si>
    <t>Раздел 2.5.1.2 строка 05 графа 06 = Раздел 2.5.1.2 сумма строк 06 + 07 + 08 графа 06</t>
  </si>
  <si>
    <t>Раздел 2.5.1.2 строка 05 графа 07 = Раздел 2.5.1.2 сумма строк 06 + 07 + 08 графа 07</t>
  </si>
  <si>
    <t>Раздел 2.5.1.2 строка 05 графа 08 = Раздел 2.5.1.2 сумма строк 06 + 07 + 08 графа 08</t>
  </si>
  <si>
    <t>Раздел 2.5.1.2 строка 05 графа 09 = Раздел 2.5.1.2 сумма строк 06 + 07 + 08 графа 09</t>
  </si>
  <si>
    <t>Раздел 2.5.1.2 строка 05 графа 10 = Раздел 2.5.1.2 сумма строк 06 + 07 + 08 графа 10</t>
  </si>
  <si>
    <t>Раздел 2.5.1.2 строка 05 графа 11 = Раздел 2.5.1.2 сумма строк 06 + 07 + 08 графа 11</t>
  </si>
  <si>
    <t>Раздел 2.5.1.2 строка 05 графа 12 = Раздел 2.5.1.2 сумма строк 06 + 07 + 08 графа 12</t>
  </si>
  <si>
    <t>Раздел 2.13.2 строка 12 графа 04 &gt;= Раздел 2.13.2 строка 12 графа 13</t>
  </si>
  <si>
    <t>Раздел 2.13.2 строка 13 графа 04 &gt;= Раздел 2.13.2 строка 13 графа 13</t>
  </si>
  <si>
    <t>Раздел 2.13.2 строка 14 графа 04 &gt;= Раздел 2.13.2 строка 14 графа 13</t>
  </si>
  <si>
    <t>Раздел 2.13.2 строка 15 графа 04 &gt;= Раздел 2.13.2 строка 15 графа 13</t>
  </si>
  <si>
    <t>Раздел 2.13.2 строка 16 графа 04 &gt;= Раздел 2.13.2 строка 16 графа 13</t>
  </si>
  <si>
    <t>Раздел 2.13.2 строка 17 графа 04 &gt;= Раздел 2.13.2 строка 17 графа 13</t>
  </si>
  <si>
    <t>Раздел 2.13.2 строка 18 графа 04 &gt;= Раздел 2.13.2 строка 18 графа 13</t>
  </si>
  <si>
    <t>Раздел 2.13.2 строка 19 графа 04 &gt;= Раздел 2.13.2 строка 19 графа 13</t>
  </si>
  <si>
    <t>Раздел 2.13.2 строка 20 графа 04 &gt;= Раздел 2.13.2 строка 20 графа 13</t>
  </si>
  <si>
    <t>Раздел 2.13.2 строка 21 графа 04 &gt;= Раздел 2.13.2 строка 21 графа 13</t>
  </si>
  <si>
    <t>Раздел 2.13.2 строка 22 графа 04 &gt;= Раздел 2.13.2 строка 22 графа 13</t>
  </si>
  <si>
    <t>Раздел 2.13.2 строка 23 графа 04 &gt;= Раздел 2.13.2 строка 23 графа 13</t>
  </si>
  <si>
    <t>Раздел 2.14.1.2 строка 19 графа 06 &gt;= Раздел 2.14.1.2 строка 19 графа 07</t>
  </si>
  <si>
    <t>Раздел 2.14.1.2 строка 20 графа 06 &gt;= Раздел 2.14.1.2 строка 20 графа 07</t>
  </si>
  <si>
    <t>Раздел 2.14.1.2 строка 21 графа 06 &gt;= Раздел 2.14.1.2 строка 21 графа 07</t>
  </si>
  <si>
    <t>Раздел 2.14.1.2 строка 22 графа 06 &gt;= Раздел 2.14.1.2 строка 22 графа 07</t>
  </si>
  <si>
    <t>Раздел 2.14.1.2 строка 23 графа 06 &gt;= Раздел 2.14.1.2 строка 23 графа 07</t>
  </si>
  <si>
    <t>Раздел 2.14.1.2 строка 24 графа 06 &gt;= Раздел 2.14.1.2 строка 24 графа 07</t>
  </si>
  <si>
    <t>Раздел 2.14.1.2 строка 25 графа 06 &gt;= Раздел 2.14.1.2 строка 25 графа 07</t>
  </si>
  <si>
    <t>Раздел 2.14.1.2 строка 26 графа 06 &gt;= Раздел 2.14.1.2 строка 26 графа 07</t>
  </si>
  <si>
    <t>Раздел 2.14.2.2 строка 01 графа 06 = Раздел 2.14.2.2 сумма строк с 02 по 29 графа 06</t>
  </si>
  <si>
    <t>Раздел 2.14.2.2 строка 01 графа 07 = Раздел 2.14.2.2 сумма строк с 02 по 29 графа 07</t>
  </si>
  <si>
    <t>Раздел 2.14.2.2 строка 01 графа 08 = Раздел 2.14.2.2 сумма строк с 02 по 29 графа 08</t>
  </si>
  <si>
    <t>Раздел 2.14.2.2 строка 01 графа 09 = Раздел 2.14.2.2 сумма строк с 02 по 29 графа 09</t>
  </si>
  <si>
    <t>Раздел 2.14.2.2 строка 01 графа 10 = Раздел 2.14.2.2 сумма строк с 02 по 29 графа 10</t>
  </si>
  <si>
    <t>Раздел 2.14.2.2 строка 01 графа 11 = Раздел 2.14.2.2 сумма строк с 02 по 29 графа 11</t>
  </si>
  <si>
    <t>Раздел 2.14.2.2 строка 01 графа 11 = Раздел 2.14.2.2 сумма строк с 02 по 29 графа 12</t>
  </si>
  <si>
    <t>Раздел 2.14.2.2 строка 01 графа 11 = Раздел 2.14.2.2 сумма строк с 02 по 29 графа 13</t>
  </si>
  <si>
    <t>Раздел 2.14.2.2 строка 01 графа 11 = Раздел 2.14.2.2 сумма строк с 02 по 29 графа 14</t>
  </si>
  <si>
    <t>Раздел 2.14.2.2 строка 01 графа 03 &gt;= Раздел 2.14.2.2 строка 01 графа 04</t>
  </si>
  <si>
    <t>Раздел 2.14.2.2 строка 02 графа 03 &gt;= Раздел 2.14.2.2 строка 02 графа 04</t>
  </si>
  <si>
    <t>Раздел 2.14.2.2 строка 03 графа 03 &gt;= Раздел 2.14.2.2 строка 03 графа 04</t>
  </si>
  <si>
    <t>Раздел 2.14.2.2 строка 04 графа 03 &gt;= Раздел 2.14.2.2 строка 04 графа 04</t>
  </si>
  <si>
    <t>Раздел 2.14.2.2 строка 05 графа 03 &gt;= Раздел 2.14.2.2 строка 05 графа 04</t>
  </si>
  <si>
    <t>Раздел 2.14.2.2 строка 06 графа 03 &gt;= Раздел 2.14.2.2 строка 06 графа 04</t>
  </si>
  <si>
    <t>Раздел 2.14.2.2 строка 07 графа 03 &gt;= Раздел 2.14.2.2 строка 07 графа 04</t>
  </si>
  <si>
    <t>Раздел 2.14.2.2 строка 08 графа 03 &gt;= Раздел 2.14.2.2 строка 08 графа 04</t>
  </si>
  <si>
    <t>Раздел 2.14.2.2 строка 09 графа 03 &gt;= Раздел 2.14.2.2 строка 09 графа 04</t>
  </si>
  <si>
    <t>Раздел 2.14.2.2 строка 10 графа 03 &gt;= Раздел 2.14.2.2 строка 10 графа 04</t>
  </si>
  <si>
    <t>Раздел 2.14.2.2 строка 11 графа 03 &gt;= Раздел 2.14.2.2 строка 11 графа 04</t>
  </si>
  <si>
    <t>Раздел 2.14.2.2 строка 12 графа 03 &gt;= Раздел 2.14.2.2 строка 12 графа 04</t>
  </si>
  <si>
    <t>Раздел 2.14.2.2 строка 13 графа 03 &gt;= Раздел 2.14.2.2 строка 13 графа 04</t>
  </si>
  <si>
    <t>Раздел 2.14.2.2 строка 14 графа 03 &gt;= Раздел 2.14.2.2 строка 14 графа 04</t>
  </si>
  <si>
    <t>Раздел 2.14.2.2 строка 15 графа 03 &gt;= Раздел 2.14.2.2 строка 15 графа 04</t>
  </si>
  <si>
    <t>Раздел 2.14.2.2 строка 16 графа 03 &gt;= Раздел 2.14.2.2 строка 16 графа 04</t>
  </si>
  <si>
    <t>Раздел 2.14.2.2 строка 17 графа 03 &gt;= Раздел 2.14.2.2 строка 17 графа 04</t>
  </si>
  <si>
    <t>Раздел 2.14.2.2 строка 18 графа 03 &gt;= Раздел 2.14.2.2 строка 18 графа 04</t>
  </si>
  <si>
    <t>Раздел 2.14.2.2 строка 19 графа 03 &gt;= Раздел 2.14.2.2 строка 19 графа 04</t>
  </si>
  <si>
    <t>Раздел 2.14.2.2 строка 20 графа 03 &gt;= Раздел 2.14.2.2 строка 20 графа 04</t>
  </si>
  <si>
    <t>Раздел 2.15.3 строка 121 графа 04 = Раздел 2.15.3 строка 121 сумма граф 05 + 06 + 07 + 08 + 09 + 10</t>
  </si>
  <si>
    <t>Раздел 2.15.3 строка 120 графа 04 = Раздел 2.15.3 строка 120 сумма граф 05 + 06 + 07 + 08 + 09 + 10</t>
  </si>
  <si>
    <t>Раздел 2.1.2.1 строка 24 графа 03 &gt;= Раздел 2.1.2.1 сумма строк 28 + 29 +30 + 31 графа 03</t>
  </si>
  <si>
    <t>Раздел 2.15.3 строка 137 графа 04 = Раздел 2.15.3 строка 137 сумма граф 05 + 06 + 07 + 08 + 09 + 10</t>
  </si>
  <si>
    <t>Раздел 2.15.3 строка 138 графа 04 = Раздел 2.15.3 строка 138 сумма граф 05 + 06 + 07 + 08 + 09 + 10</t>
  </si>
  <si>
    <t>Раздел 2.15.3 строка 139 графа 04 = Раздел 2.15.3 строка 139 сумма граф 05 + 06 + 07 + 08 + 09 + 10</t>
  </si>
  <si>
    <t>Раздел 2.15.3 строка 140 графа 04 = Раздел 2.15.3 строка 140 сумма граф 05 + 06 + 07 + 08 + 09 + 10</t>
  </si>
  <si>
    <t>Раздел 2.15.3 строка 141 графа 04 = Раздел 2.15.3 строка 141 сумма граф 05 + 06 + 07 + 08 + 09 + 10</t>
  </si>
  <si>
    <t>Раздел 2.15.3 строка 142 графа 04 = Раздел 2.15.3 строка 142 сумма граф 05 + 06 + 07 + 08 + 09 + 10</t>
  </si>
  <si>
    <t>Раздел 2.15.3 строка 143 графа 04 = Раздел 2.15.3 строка 143 сумма граф 05 + 06 + 07 + 08 + 09 + 10</t>
  </si>
  <si>
    <t>Раздел 2.15.3 строка 144 графа 04 = Раздел 2.15.3 строка 144 сумма граф 05 + 06 + 07 + 08 + 09 + 10</t>
  </si>
  <si>
    <t>Раздел 2.15.3 строка 145 графа 04 = Раздел 2.15.3 строка 145 сумма граф 05 + 06 + 07 + 08 + 09 + 10</t>
  </si>
  <si>
    <t>Раздел 2.15.3 строка 146 графа 04 = Раздел 2.15.3 строка 146 сумма граф 05 + 06 + 07 + 08 + 09 + 10</t>
  </si>
  <si>
    <t>Раздел 2.15.3 строка 147 графа 04 = Раздел 2.15.3 строка 147 сумма граф 05 + 06 + 07 + 08 + 09 + 10</t>
  </si>
  <si>
    <t>Раздел 2.15.2 строка 05 графа 04 = Раздел 2.15.2 строка 05 сумма граф 05 + 06 + 07 + 08 + 09 + 10</t>
  </si>
  <si>
    <t>Раздел 2.15.2 строка 06 графа 04 = Раздел 2.15.2 строка 06 сумма граф 05 + 06 + 07 + 08 + 09 + 10</t>
  </si>
  <si>
    <t>Раздел 2.15.2 строка 07 графа 04 = Раздел 2.15.2 строка 07 сумма граф 05 + 06 + 07 + 08 + 09 + 10</t>
  </si>
  <si>
    <t>Раздел 2.15.3 строка 130 графа 04 = Раздел 2.15.3 строка 130 сумма граф 05 + 06 + 07 + 08 + 09 + 10</t>
  </si>
  <si>
    <t>Раздел 2.15.3 строка 131 графа 04 = Раздел 2.15.3 строка 131 сумма граф 05 + 06 + 07 + 08 + 09 + 10</t>
  </si>
  <si>
    <t>Раздел 2.15.3 строка 132 графа 04 = Раздел 2.15.3 строка 132 сумма граф 05 + 06 + 07 + 08 + 09 + 10</t>
  </si>
  <si>
    <t>Раздел 2.15.3 строка 133 графа 04 = Раздел 2.15.3 строка 133 сумма граф 05 + 06 + 07 + 08 + 09 + 10</t>
  </si>
  <si>
    <t>Раздел 2.15.3 строка 134 графа 04 = Раздел 2.15.3 строка 134 сумма граф 05 + 06 + 07 + 08 + 09 + 10</t>
  </si>
  <si>
    <t>Раздел 2.15.3 строка 135 графа 04 = Раздел 2.15.3 строка 135 сумма граф 05 + 06 + 07 + 08 + 09 + 10</t>
  </si>
  <si>
    <t>Раздел 2.15.3 строка 136 графа 04 = Раздел 2.15.3 строка 136 сумма граф 05 + 06 + 07 + 08 + 09 + 10</t>
  </si>
  <si>
    <t>Раздел 2.14.2.2 строка 16 графа 03 &gt;= Раздел 2.14.2.2 строка 16 графа 05</t>
  </si>
  <si>
    <t>Раздел 2.14.2.2 строка 17 графа 03 &gt;= Раздел 2.14.2.2 строка 17 графа 05</t>
  </si>
  <si>
    <t>Раздел 2.14.2.2 строка 18 графа 03 &gt;= Раздел 2.14.2.2 строка 18 графа 05</t>
  </si>
  <si>
    <t>Раздел 2.14.2.2 строка 19 графа 03 &gt;= Раздел 2.14.2.2 строка 19 графа 05</t>
  </si>
  <si>
    <t>Раздел 2.14.2.2 строка 20 графа 03 &gt;= Раздел 2.14.2.2 строка 20 графа 05</t>
  </si>
  <si>
    <t>Раздел 2.14.2.2 строка 21 графа 03 &gt;= Раздел 2.14.2.2 строка 21 графа 05</t>
  </si>
  <si>
    <t>Раздел 2.14.2.2 строка 22 графа 03 &gt;= Раздел 2.14.2.2 строка 22 графа 05</t>
  </si>
  <si>
    <t>Раздел 2.14.2.2 строка 23 графа 03 &gt;= Раздел 2.14.2.2 строка 23 графа 05</t>
  </si>
  <si>
    <t>Раздел 2.14.2.2 строка 24 графа 03 &gt;= Раздел 2.14.2.2 строка 24 графа 05</t>
  </si>
  <si>
    <t>Раздел 2.14.2.2 строка 25 графа 03 &gt;= Раздел 2.14.2.2 строка 25 графа 05</t>
  </si>
  <si>
    <t>Раздел 2.14.2.2 строка 26 графа 03 &gt;= Раздел 2.14.2.2 строка 26 графа 05</t>
  </si>
  <si>
    <t>Раздел 2.14.2.2 строка 27 графа 03 &gt;= Раздел 2.14.2.2 строка 27 графа 05</t>
  </si>
  <si>
    <t>Раздел 2.14.2.2 строка 28 графа 03 &gt;= Раздел 2.14.2.2 строка 28 графа 05</t>
  </si>
  <si>
    <t>Раздел 2.14.2.2 строка 29 графа 03 &gt;= Раздел 2.14.2.2 строка 29 графа 05</t>
  </si>
  <si>
    <t>Раздел 2.14.2.2 строка 01 графа 06 &gt;= Раздел 2.14.2.2 строка 01 графа 07</t>
  </si>
  <si>
    <t>Раздел 2.14.2.2 строка 02 графа 06 &gt;= Раздел 2.14.2.2 строка 02 графа 07</t>
  </si>
  <si>
    <t>Раздел 2.14.2.2 строка 03 графа 06 &gt;= Раздел 2.14.2.2 строка 03 графа 07</t>
  </si>
  <si>
    <t>Раздел 2.14.2.2 строка 04 графа 06 &gt;= Раздел 2.14.2.2 строка 04 графа 07</t>
  </si>
  <si>
    <t>Раздел 2.15.2 строка 166 графа 04 = Раздел 2.15.2 строка 166 сумма граф 05 + 06 + 07 + 08 + 09 + 10</t>
  </si>
  <si>
    <t>Раздел 2.15.2 строка 167 графа 04 = Раздел 2.15.2 строка 167 сумма граф 05 + 06 + 07 + 08 + 09 + 10</t>
  </si>
  <si>
    <t>Раздел 2.15.1 строка 84 графа 04 = Раздел 2.15.1 строка 84 сумма граф 05 + 06 + 07 + 08 + 09 + 10</t>
  </si>
  <si>
    <t>Раздел 2.15.1 строка 85 графа 04 = Раздел 2.15.1 строка 85 сумма граф 05 + 06 + 07 + 08 + 09 + 10</t>
  </si>
  <si>
    <t>Раздел 2.15.1 строка 86 графа 04 = Раздел 2.15.1 строка 86 сумма граф 05 + 06 + 07 + 08 + 09 + 10</t>
  </si>
  <si>
    <t>Раздел 2.15.1 строка 87 графа 04 = Раздел 2.15.1 строка 87 сумма граф 05 + 06 + 07 + 08 + 09 + 10</t>
  </si>
  <si>
    <t>Раздел 2.15.1 строка 88 графа 04 = Раздел 2.15.1 строка 88 сумма граф 05 + 06 + 07 + 08 + 09 + 10</t>
  </si>
  <si>
    <t>Раздел 2.15.1 строка 89 графа 04 = Раздел 2.15.1 строка 89 сумма граф 05 + 06 + 07 + 08 + 09 + 10</t>
  </si>
  <si>
    <t>Раздел 2.15.1 строка 90 графа 04 = Раздел 2.15.1 строка 90 сумма граф 05 + 06 + 07 + 08 + 09 + 10</t>
  </si>
  <si>
    <t>Раздел 2.15.1 строка 122 графа 04 = Раздел 2.15.1 строка 122 сумма граф 05 + 06 + 07 + 08 + 09 + 10</t>
  </si>
  <si>
    <t>Раздел 2.15.1 строка 123 графа 04 = Раздел 2.15.1 строка 123 сумма граф 05 + 06 + 07 + 08 + 09 + 10</t>
  </si>
  <si>
    <t>Раздел 2.15.1 строка 95 графа 04 = Раздел 2.15.1 строка 95 сумма граф 05 + 06 + 07 + 08 + 09 + 10</t>
  </si>
  <si>
    <t>Раздел 2.15.1 строка 96 графа 04 = Раздел 2.15.1 строка 96 сумма граф 05 + 06 + 07 + 08 + 09 + 10</t>
  </si>
  <si>
    <t>Раздел 2.15.1 строка 128 графа 04 = Раздел 2.15.1 строка 128 сумма граф 05 + 06 + 07 + 08 + 09 + 10</t>
  </si>
  <si>
    <t>Раздел 2.14.2.1 строка 05 графа 06 &gt;= Раздел 2.14.2.1 строка 05 графа 07</t>
  </si>
  <si>
    <t>Раздел 2.14.2.1 строка 06 графа 06 &gt;= Раздел 2.14.2.1 строка 06 графа 07</t>
  </si>
  <si>
    <t>Раздел 2.14.2.1 строка 07 графа 06 &gt;= Раздел 2.14.2.1 строка 07 графа 07</t>
  </si>
  <si>
    <t>Раздел 2.14.2.1 строка 08 графа 06 &gt;= Раздел 2.14.2.1 строка 08 графа 07</t>
  </si>
  <si>
    <t>Раздел 2.14.2.1 строка 09 графа 06 &gt;= Раздел 2.14.2.1 строка 09 графа 07</t>
  </si>
  <si>
    <t>Раздел 2.14.2.1 строка 10 графа 06 &gt;= Раздел 2.14.2.1 строка 10 графа 07</t>
  </si>
  <si>
    <t>Раздел 2.14.2.1 строка 11 графа 06 &gt;= Раздел 2.14.2.1 строка 11 графа 07</t>
  </si>
  <si>
    <t>Раздел 2.14.2.1 строка 12 графа 06 &gt;= Раздел 2.14.2.1 строка 12 графа 07</t>
  </si>
  <si>
    <t>Раздел 2.14.2.1 строка 13 графа 06 &gt;= Раздел 2.14.2.1 строка 13 графа 07</t>
  </si>
  <si>
    <t>Раздел 2.14.2.1 строка 14 графа 06 &gt;= Раздел 2.14.2.1 строка 14 графа 07</t>
  </si>
  <si>
    <t>Раздел 2.14.2.1 строка 15 графа 06 &gt;= Раздел 2.14.2.1 строка 15 графа 07</t>
  </si>
  <si>
    <t>Раздел 2.14.2.1 строка 16 графа 06 &gt;= Раздел 2.14.2.1 строка 16 графа 07</t>
  </si>
  <si>
    <t>Раздел 2.14.2.1 строка 17 графа 06 &gt;= Раздел 2.14.2.1 строка 17 графа 07</t>
  </si>
  <si>
    <t>Раздел 2.14.2.1 строка 18 графа 06 &gt;= Раздел 2.14.2.1 строка 18 графа 07</t>
  </si>
  <si>
    <t>Раздел 2.14.2.1 строка 19 графа 06 &gt;= Раздел 2.14.2.1 строка 19 графа 07</t>
  </si>
  <si>
    <t>Раздел 2.14.2.1 строка 20 графа 06 &gt;= Раздел 2.14.2.1 строка 20 графа 07</t>
  </si>
  <si>
    <t>Раздел 2.14.2.1 строка 21 графа 06 &gt;= Раздел 2.14.2.1 строка 21 графа 07</t>
  </si>
  <si>
    <t>Раздел 2.14.2.1 строка 22 графа 06 &gt;= Раздел 2.14.2.1 строка 22 графа 07</t>
  </si>
  <si>
    <t>Раздел 3.1 строка 20 графа 03 = Раздел 3.2 строка 20 графа 03</t>
  </si>
  <si>
    <t>Раздел 3.1 строка 21 графа 03 = Раздел 3.2 строка 21 графа 03</t>
  </si>
  <si>
    <t>Раздел 3.1 строка 22 графа 03 = Раздел 3.2 строка 22 графа 03</t>
  </si>
  <si>
    <t>Раздел 3.1 строка 23 графа 03 = Раздел 3.2 строка 23 графа 03</t>
  </si>
  <si>
    <t>Раздел 3.1 строка 24 графа 03 = Раздел 3.2 строка 24 графа 03</t>
  </si>
  <si>
    <t>Раздел 2.14.2.1 строка 23 графа 06 &gt;= Раздел 2.14.2.1 строка 23 графа 07</t>
  </si>
  <si>
    <t>Раздел 2.14.2.1 строка 24 графа 06 &gt;= Раздел 2.14.2.1 строка 24 графа 07</t>
  </si>
  <si>
    <t>Раздел 2.14.2.1 строка 25 графа 06 &gt;= Раздел 2.14.2.1 строка 25 графа 07</t>
  </si>
  <si>
    <t>Раздел 2.14.2.1 строка 26 графа 06 &gt;= Раздел 2.14.2.1 строка 26 графа 07</t>
  </si>
  <si>
    <t>Раздел 2.14.2.1 строка 27 графа 06 &gt;= Раздел 2.14.2.1 строка 27 графа 07</t>
  </si>
  <si>
    <t>Раздел 2.14.2.1 строка 28 графа 06 &gt;= Раздел 2.14.2.1 строка 28 графа 07</t>
  </si>
  <si>
    <t>Раздел 2.14.2.1 строка 29 графа 06 &gt;= Раздел 2.14.2.1 строка 29 графа 07</t>
  </si>
  <si>
    <t>Раздел 2.14.2.1 строка 01 графа 06 &gt;= Раздел 2.14.2.1 строка 01 графа 08</t>
  </si>
  <si>
    <t>Раздел 2.15.1 строка 120 графа 04 = Раздел 2.15.1 строка 120 сумма граф 05 + 06 + 07 + 08 + 09 + 10</t>
  </si>
  <si>
    <t>Раздел 2.15.1 строка 121 графа 04 = Раздел 2.15.1 строка 121 сумма граф 05 + 06 + 07 + 08 + 09 + 10</t>
  </si>
  <si>
    <t>Раздел 2.14.2.1 строка 20 графа 03 &gt;= Раздел 2.14.2.1 строка 20 графа 05</t>
  </si>
  <si>
    <t>Раздел 2.14.2.1 строка 21 графа 03 &gt;= Раздел 2.14.2.1 строка 21 графа 05</t>
  </si>
  <si>
    <t>Раздел 2.14.2.1 строка 22 графа 03 &gt;= Раздел 2.14.2.1 строка 22 графа 05</t>
  </si>
  <si>
    <t>Раздел 2.14.2.1 строка 23 графа 03 &gt;= Раздел 2.14.2.1 строка 23 графа 05</t>
  </si>
  <si>
    <t>Раздел 2.14.2.1 строка 24 графа 03 &gt;= Раздел 2.14.2.1 строка 24 графа 05</t>
  </si>
  <si>
    <t>Раздел 2.14.2.1 строка 25 графа 03 &gt;= Раздел 2.14.2.1 строка 25 графа 05</t>
  </si>
  <si>
    <t>Раздел 2.14.2.1 строка 26 графа 03 &gt;= Раздел 2.14.2.1 строка 26 графа 05</t>
  </si>
  <si>
    <t>Раздел 2.14.2.1 строка 27 графа 03 &gt;= Раздел 2.14.2.1 строка 27 графа 05</t>
  </si>
  <si>
    <t>Раздел 2.14.2.1 строка 28 графа 03 &gt;= Раздел 2.14.2.1 строка 28 графа 05</t>
  </si>
  <si>
    <t>Раздел 2.14.2.1 строка 29 графа 03 &gt;= Раздел 2.14.2.1 строка 29 графа 05</t>
  </si>
  <si>
    <t>Раздел 2.14.2.1 строка 01 графа 06 &gt;= Раздел 2.14.2.1 строка 01 графа 07</t>
  </si>
  <si>
    <t>Раздел 2.14.2.1 строка 02 графа 06 &gt;= Раздел 2.14.2.1 строка 02 графа 07</t>
  </si>
  <si>
    <t>Раздел 2.14.2.1 строка 03 графа 06 &gt;= Раздел 2.14.2.1 строка 03 графа 07</t>
  </si>
  <si>
    <t>Раздел 2.14.2.1 строка 04 графа 06 &gt;= Раздел 2.14.2.1 строка 04 графа 07</t>
  </si>
  <si>
    <t>Раздел 2.13.3 строка 01 графа 13 = Раздел 2.13.3 сумма строк с 02 по 60 графа 13</t>
  </si>
  <si>
    <t>Раздел 2.13.3 строка 01 графа 14 = Раздел 2.13.3 сумма строк с 02 по 60 графа 14</t>
  </si>
  <si>
    <t>Раздел 2.13.3 строка 01 графа 15 = Раздел 2.13.3 сумма строк с 02 по 60 графа 15</t>
  </si>
  <si>
    <t>Раздел 2.13.3 строка 01 графа 16 = Раздел 2.13.3 сумма строк с 02 по 60 графа 16</t>
  </si>
  <si>
    <t>Раздел 2.13.3 строка 01 графа 17 = Раздел 2.13.3 сумма строк с 02 по 60 графа 17</t>
  </si>
  <si>
    <t>Раздел 2.13.3 строка 01 графа 04 &gt;= Раздел 2.13.3 строка 01 графа 11</t>
  </si>
  <si>
    <t>Раздел 2.13.3 строка 02 графа 04 &gt;= Раздел 2.13.3 строка 02 графа 11</t>
  </si>
  <si>
    <t>Раздел 2.13.3 строка 03 графа 04 &gt;= Раздел 2.13.3 строка 03 графа 11</t>
  </si>
  <si>
    <t>Раздел 2.13.3 строка 04 графа 04 &gt;= Раздел 2.13.3 строка 04 графа 11</t>
  </si>
  <si>
    <t>Раздел 2.13.3 строка 05 графа 04 &gt;= Раздел 2.13.3 строка 05 графа 11</t>
  </si>
  <si>
    <t>Раздел 2.13.3 строка 06 графа 04 &gt;= Раздел 2.13.3 строка 06 графа 11</t>
  </si>
  <si>
    <t>Раздел 2.13.3 строка 07 графа 04 &gt;= Раздел 2.13.3 строка 07 графа 11</t>
  </si>
  <si>
    <t>Раздел 2.13.3 строка 08 графа 04 &gt;= Раздел 2.13.3 строка 08 графа 11</t>
  </si>
  <si>
    <t>Раздел 2.13.3 строка 09 графа 04 &gt;= Раздел 2.13.3 строка 09 графа 11</t>
  </si>
  <si>
    <t>Раздел 2.14.2.1 строка 10 графа 03 &gt;= Раздел 2.14.2.1 строка 10 графа 04</t>
  </si>
  <si>
    <t>Раздел 2.14.2.1 строка 11 графа 03 &gt;= Раздел 2.14.2.1 строка 11 графа 04</t>
  </si>
  <si>
    <t>Раздел 2.14.2.1 строка 12 графа 03 &gt;= Раздел 2.14.2.1 строка 12 графа 04</t>
  </si>
  <si>
    <t>Раздел 2.14.2.1 строка 13 графа 03 &gt;= Раздел 2.14.2.1 строка 13 графа 04</t>
  </si>
  <si>
    <t>Раздел 2.14.2.1 строка 14 графа 03 &gt;= Раздел 2.14.2.1 строка 14 графа 04</t>
  </si>
  <si>
    <t>Раздел 2.14.2.1 строка 15 графа 03 &gt;= Раздел 2.14.2.1 строка 15 графа 04</t>
  </si>
  <si>
    <t>Раздел 2.14.2.1 строка 16 графа 03 &gt;= Раздел 2.14.2.1 строка 16 графа 04</t>
  </si>
  <si>
    <t>Раздел 2.14.2.1 строка 17 графа 03 &gt;= Раздел 2.14.2.1 строка 17 графа 04</t>
  </si>
  <si>
    <t>Раздел 2.14.2.1 строка 18 графа 03 &gt;= Раздел 2.14.2.1 строка 18 графа 04</t>
  </si>
  <si>
    <t>Раздел 2.13.3 строка 14 графа 13 &gt;= Раздел 2.13.3 строка 14 графа 15</t>
  </si>
  <si>
    <t>Раздел 2.13.3 строка 15 графа 13 &gt;= Раздел 2.13.3 строка 15 графа 15</t>
  </si>
  <si>
    <t>Раздел 2.13.3 строка 16 графа 13 &gt;= Раздел 2.13.3 строка 16 графа 15</t>
  </si>
  <si>
    <t>Раздел 2.13.3 строка 17 графа 13 &gt;= Раздел 2.13.3 строка 17 графа 15</t>
  </si>
  <si>
    <t>Раздел 2.13.3 строка 18 графа 13 &gt;= Раздел 2.13.3 строка 18 графа 15</t>
  </si>
  <si>
    <t>Раздел 2.13.3 строка 19 графа 13 &gt;= Раздел 2.13.3 строка 19 графа 15</t>
  </si>
  <si>
    <t>Раздел 2.13.3 строка 20 графа 13 &gt;= Раздел 2.13.3 строка 20 графа 15</t>
  </si>
  <si>
    <t>Раздел 2.13.3 строка 21 графа 13 &gt;= Раздел 2.13.3 строка 21 графа 15</t>
  </si>
  <si>
    <t>Раздел 2.13.3 строка 22 графа 13 &gt;= Раздел 2.13.3 строка 22 графа 15</t>
  </si>
  <si>
    <t>Раздел 2.13.3 строка 23 графа 13 &gt;= Раздел 2.13.3 строка 23 графа 15</t>
  </si>
  <si>
    <t>Раздел 2.13.3 строка 24 графа 13 &gt;= Раздел 2.13.3 строка 24 графа 15</t>
  </si>
  <si>
    <t>Раздел 2.13.3 строка 25 графа 13 &gt;= Раздел 2.13.3 строка 25 графа 15</t>
  </si>
  <si>
    <t>Раздел 2.13.3 строка 26 графа 13 &gt;= Раздел 2.13.3 строка 26 графа 15</t>
  </si>
  <si>
    <t>Раздел 2.14.2.1 строка 05 графа 03 &gt;= Раздел 2.14.2.1 строка 05 графа 05</t>
  </si>
  <si>
    <t>Раздел 2.14.2.1 строка 06 графа 03 &gt;= Раздел 2.14.2.1 строка 06 графа 05</t>
  </si>
  <si>
    <t>Раздел 2.14.2.1 строка 07 графа 03 &gt;= Раздел 2.14.2.1 строка 07 графа 05</t>
  </si>
  <si>
    <t>Раздел 2.14.2.1 строка 08 графа 03 &gt;= Раздел 2.14.2.1 строка 08 графа 05</t>
  </si>
  <si>
    <t>Раздел 2.14.2.1 строка 09 графа 03 &gt;= Раздел 2.14.2.1 строка 09 графа 05</t>
  </si>
  <si>
    <t>Раздел 2.14.2.1 строка 10 графа 03 &gt;= Раздел 2.14.2.1 строка 10 графа 05</t>
  </si>
  <si>
    <t>Раздел 2.14.2.1 строка 11 графа 03 &gt;= Раздел 2.14.2.1 строка 11 графа 05</t>
  </si>
  <si>
    <t>Раздел 2.14.2.1 строка 12 графа 03 &gt;= Раздел 2.14.2.1 строка 12 графа 05</t>
  </si>
  <si>
    <t>Раздел 2.14.2.1 строка 13 графа 03 &gt;= Раздел 2.14.2.1 строка 13 графа 05</t>
  </si>
  <si>
    <t>Раздел 2.14.2.1 строка 14 графа 03 &gt;= Раздел 2.14.2.1 строка 14 графа 05</t>
  </si>
  <si>
    <t>Раздел 2.14.2.1 строка 15 графа 03 &gt;= Раздел 2.14.2.1 строка 15 графа 05</t>
  </si>
  <si>
    <t>Раздел 2.14.2.1 строка 16 графа 03 &gt;= Раздел 2.14.2.1 строка 16 графа 05</t>
  </si>
  <si>
    <t>Раздел 2.14.2.1 строка 17 графа 03 &gt;= Раздел 2.14.2.1 строка 17 графа 05</t>
  </si>
  <si>
    <t>Раздел 2.14.2.1 строка 18 графа 03 &gt;= Раздел 2.14.2.1 строка 18 графа 05</t>
  </si>
  <si>
    <t>Раздел 2.14.2.1 строка 19 графа 03 &gt;= Раздел 2.14.2.1 строка 19 графа 05</t>
  </si>
  <si>
    <t>Раздел 2.13.3 строка 54 графа 13 &gt;= Раздел 2.13.3 строка 54 графа 15</t>
  </si>
  <si>
    <t>Раздел 2.13.3 строка 55 графа 13 &gt;= Раздел 2.13.3 строка 55 графа 15</t>
  </si>
  <si>
    <t>Раздел 2.13.3 строка 56 графа 13 &gt;= Раздел 2.13.3 строка 56 графа 15</t>
  </si>
  <si>
    <t>Раздел 2.13.3 строка 57 графа 13 &gt;= Раздел 2.13.3 строка 57 графа 15</t>
  </si>
  <si>
    <t>Раздел 2.13.3 строка 58 графа 13 &gt;= Раздел 2.13.3 строка 58 графа 15</t>
  </si>
  <si>
    <t>Раздел 2.13.3 строка 59 графа 13 &gt;= Раздел 2.13.3 строка 59 графа 15</t>
  </si>
  <si>
    <t>Раздел 2.14.2.1 строка 12 графа 09 &gt;= Раздел 2.14.2.1 строка 12 графа 10</t>
  </si>
  <si>
    <t>Раздел 2.14.2.1 строка 13 графа 09 &gt;= Раздел 2.14.2.1 строка 13 графа 10</t>
  </si>
  <si>
    <t>Раздел 2.14.2.1 строка 14 графа 09 &gt;= Раздел 2.14.2.1 строка 14 графа 10</t>
  </si>
  <si>
    <t>Раздел 2.14.2.1 строка 15 графа 09 &gt;= Раздел 2.14.2.1 строка 15 графа 10</t>
  </si>
  <si>
    <t>Раздел 2.14.2.1 строка 16 графа 09 &gt;= Раздел 2.14.2.1 строка 16 графа 10</t>
  </si>
  <si>
    <t>Раздел 2.14.2.1 строка 17 графа 09 &gt;= Раздел 2.14.2.1 строка 17 графа 10</t>
  </si>
  <si>
    <t>Раздел 2.14.2.1 строка 18 графа 09 &gt;= Раздел 2.14.2.1 строка 18 графа 10</t>
  </si>
  <si>
    <t>Раздел 2.14.2.1 строка 19 графа 09 &gt;= Раздел 2.14.2.1 строка 19 графа 10</t>
  </si>
  <si>
    <t>Раздел 2.14.2.1 строка 20 графа 09 &gt;= Раздел 2.14.2.1 строка 20 графа 10</t>
  </si>
  <si>
    <t>Раздел 2.14.2.1 строка 21 графа 09 &gt;= Раздел 2.14.2.1 строка 21 графа 10</t>
  </si>
  <si>
    <t>Раздел 2.13.1 строка 28 графа 04 &gt;= Раздел 2.13.1 строка 28 сумма граф 14 + 15 + 16 + 17</t>
  </si>
  <si>
    <t>Раздел 2.13.1 строка 29 графа 04 &gt;= Раздел 2.13.1 строка 29 сумма граф 14 + 15 + 16 + 17</t>
  </si>
  <si>
    <t>Если Раздел 2.12.3 строка 08 графа 03 &gt; 0, То Раздел 2.12.3 строка 08 графа 04 &gt; 0</t>
  </si>
  <si>
    <t>Если Раздел 2.12.3 строка 09 графа 03 &gt; 0, То Раздел 2.12.3 строка 09 графа 04 &gt; 0</t>
  </si>
  <si>
    <t>Если Раздел 2.12.3 строка 10 графа 03 &gt; 0, То Раздел 2.12.3 строка 10 графа 04 &gt; 0</t>
  </si>
  <si>
    <t>Если Раздел 2.12.3 строка 11 графа 03 &gt; 0, То Раздел 2.12.3 строка 11 графа 04 &gt; 0</t>
  </si>
  <si>
    <t>Если Раздел 2.12.3 строка 12 графа 03 &gt; 0, То Раздел 2.12.3 строка 12 графа 04 &gt; 0</t>
  </si>
  <si>
    <t>Если Раздел 2.12.3 строка 13 графа 03 &gt; 0, То Раздел 2.12.3 строка 13 графа 04 &gt; 0</t>
  </si>
  <si>
    <t>Если Раздел 2.12.3 строка 14 графа 03 &gt; 0, То Раздел 2.12.3 строка 14 графа 04 &gt; 0</t>
  </si>
  <si>
    <t>Если Раздел 2.12.3 строка 15 графа 03 &gt; 0, То Раздел 2.12.3 строка 15 графа 04 &gt; 0</t>
  </si>
  <si>
    <t>Раздел 2.14.2.1 строка 04 графа 09 &gt;= Раздел 2.14.2.1 строка 04 графа 11</t>
  </si>
  <si>
    <t>Раздел 2.14.2.1 строка 05 графа 09 &gt;= Раздел 2.14.2.1 строка 05 графа 11</t>
  </si>
  <si>
    <t>Раздел 2.13.1 строка 15 графа 04 &gt;= Раздел 2.13.1 строка 15 графа 16</t>
  </si>
  <si>
    <t>Раздел 2.13.1 строка 16 графа 04 &gt;= Раздел 2.13.1 строка 16 графа 16</t>
  </si>
  <si>
    <t>Раздел 2.13.1 строка 17 графа 04 &gt;= Раздел 2.13.1 строка 17 графа 16</t>
  </si>
  <si>
    <t>Раздел 2.15.1 строка 135 графа 04 = Раздел 2.15.1 строка 135 сумма граф 05 + 06 + 07 + 08 + 09 + 10</t>
  </si>
  <si>
    <t>Раздел 2.15.1 строка 136 графа 04 = Раздел 2.15.1 строка 136 сумма граф 05 + 06 + 07 + 08 + 09 + 10</t>
  </si>
  <si>
    <t>Раздел 2.15.1 строка 137 графа 04 = Раздел 2.15.1 строка 137 сумма граф 05 + 06 + 07 + 08 + 09 + 10</t>
  </si>
  <si>
    <t>Раздел 2.15.1 строка 138 графа 04 = Раздел 2.15.1 строка 138 сумма граф 05 + 06 + 07 + 08 + 09 + 10</t>
  </si>
  <si>
    <t>Раздел 2.15.1 строка 139 графа 04 = Раздел 2.15.1 строка 139 сумма граф 05 + 06 + 07 + 08 + 09 + 10</t>
  </si>
  <si>
    <t>Раздел 2.15.1 строка 140 графа 04 = Раздел 2.15.1 строка 140 сумма граф 05 + 06 + 07 + 08 + 09 + 10</t>
  </si>
  <si>
    <t>Раздел 2.15.1 строка 141 графа 04 = Раздел 2.15.1 строка 141 сумма граф 05 + 06 + 07 + 08 + 09 + 10</t>
  </si>
  <si>
    <t>Раздел 2.15.1 строка 142 графа 04 = Раздел 2.15.1 строка 142 сумма граф 05 + 06 + 07 + 08 + 09 + 10</t>
  </si>
  <si>
    <t>Раздел 2.15.1 строка 143 графа 04 = Раздел 2.15.1 строка 143 сумма граф 05 + 06 + 07 + 08 + 09 + 10</t>
  </si>
  <si>
    <t>Раздел 2.15.1 строка 144 графа 04 = Раздел 2.15.1 строка 144 сумма граф 05 + 06 + 07 + 08 + 09 + 10</t>
  </si>
  <si>
    <t>Раздел 2.15.1 строка 145 графа 04 = Раздел 2.15.1 строка 145 сумма граф 05 + 06 + 07 + 08 + 09 + 10</t>
  </si>
  <si>
    <t>Раздел 2.14.2.3 строка 23 графа 06 &gt;= Раздел 2.14.2.3 строка 23 графа 08</t>
  </si>
  <si>
    <t>Раздел 2.14.2.3 строка 24 графа 06 &gt;= Раздел 2.14.2.3 строка 24 графа 08</t>
  </si>
  <si>
    <t>Раздел 2.14.2.3 строка 25 графа 06 &gt;= Раздел 2.14.2.3 строка 25 графа 08</t>
  </si>
  <si>
    <t>Раздел 2.14.2.3 строка 26 графа 06 &gt;= Раздел 2.14.2.3 строка 26 графа 08</t>
  </si>
  <si>
    <t>Раздел 3.4 строка 01 графа 04 &gt;= Раздел 3.4 строка 01 графа 05</t>
  </si>
  <si>
    <t>Раздел 3.4 строка 02 графа 04 &gt;= Раздел 3.4 строка 02 графа 05</t>
  </si>
  <si>
    <t>Раздел 3.4 строка 03 графа 04 &gt;= Раздел 3.4 строка 03 графа 05</t>
  </si>
  <si>
    <t>Раздел 3.4 строка 04 графа 04 &gt;= Раздел 3.4 строка 04 графа 05</t>
  </si>
  <si>
    <t>Раздел 3.4 строка 05 графа 04 &gt;= Раздел 3.4 строка 05 графа 05</t>
  </si>
  <si>
    <t>Раздел 3.4 строка 06 графа 04 &gt;= Раздел 3.4 строка 06 графа 05</t>
  </si>
  <si>
    <t>Раздел 2.15.1 строка 148 графа 04 = Раздел 2.15.1 строка 148 сумма граф 05 + 06 + 07 + 08 + 09 + 10</t>
  </si>
  <si>
    <t>Раздел 2.15.1 строка 149 графа 04 = Раздел 2.15.1 строка 149 сумма граф 05 + 06 + 07 + 08 + 09 + 10</t>
  </si>
  <si>
    <t>Раздел 2.15.1 строка 150 графа 04 = Раздел 2.15.1 строка 150 сумма граф 05 + 06 + 07 + 08 + 09 + 10</t>
  </si>
  <si>
    <t>Раздел 2.15.1 строка 151 графа 04 = Раздел 2.15.1 строка 151 сумма граф 05 + 06 + 07 + 08 + 09 + 10</t>
  </si>
  <si>
    <t>Раздел 2.15.1 строка 152 графа 04 = Раздел 2.15.1 строка 152 сумма граф 05 + 06 + 07 + 08 + 09 + 10</t>
  </si>
  <si>
    <t>Раздел 2.15.1 строка 153 графа 04 = Раздел 2.15.1 строка 153 сумма граф 05 + 06 + 07 + 08 + 09 + 10</t>
  </si>
  <si>
    <t>Раздел 2.14.1.2 строка 13 графа 06 &gt;= Раздел 2.14.1.2 строка 13 графа 08</t>
  </si>
  <si>
    <t>Раздел 2.14.1.2 строка 14 графа 06 &gt;= Раздел 2.14.1.2 строка 14 графа 08</t>
  </si>
  <si>
    <t>Раздел 2.14.2.3 строка 19 графа 09 &gt;= Раздел 2.14.2.3 строка 19 графа 10</t>
  </si>
  <si>
    <t>Раздел 2.14.2.3 строка 20 графа 09 &gt;= Раздел 2.14.2.3 строка 20 графа 10</t>
  </si>
  <si>
    <t>Раздел 2.14.2.3 строка 21 графа 09 &gt;= Раздел 2.14.2.3 строка 21 графа 10</t>
  </si>
  <si>
    <t>Раздел 2.14.2.3 строка 22 графа 09 &gt;= Раздел 2.14.2.3 строка 22 графа 10</t>
  </si>
  <si>
    <t>Раздел 2.14.2.3 строка 23 графа 09 &gt;= Раздел 2.14.2.3 строка 23 графа 10</t>
  </si>
  <si>
    <t>Раздел 2.14.2.3 строка 24 графа 09 &gt;= Раздел 2.14.2.3 строка 24 графа 10</t>
  </si>
  <si>
    <t>Раздел 2.14.2.3 строка 25 графа 09 &gt;= Раздел 2.14.2.3 строка 25 графа 10</t>
  </si>
  <si>
    <t>Раздел 2.14.2.3 строка 26 графа 09 &gt;= Раздел 2.14.2.3 строка 26 графа 10</t>
  </si>
  <si>
    <t>Раздел 2.14.2.3 строка 27 графа 09 &gt;= Раздел 2.14.2.3 строка 27 графа 10</t>
  </si>
  <si>
    <t>Раздел 2.14.2.3 строка 28 графа 09 &gt;= Раздел 2.14.2.3 строка 28 графа 10</t>
  </si>
  <si>
    <t>Раздел 2.14.2.3 строка 29 графа 09 &gt;= Раздел 2.14.2.3 строка 29 графа 10</t>
  </si>
  <si>
    <t>Раздел 2.14.2.3 строка 01 графа 09 &gt;= Раздел 2.14.2.3 строка 01 графа 11</t>
  </si>
  <si>
    <t>Раздел 2.14.2.3 строка 02 графа 09 &gt;= Раздел 2.14.2.3 строка 02 графа 11</t>
  </si>
  <si>
    <t>Раздел 2.14.2.3 строка 03 графа 09 &gt;= Раздел 2.14.2.3 строка 03 графа 11</t>
  </si>
  <si>
    <t>Раздел 2.14.2.3 строка 04 графа 09 &gt;= Раздел 2.14.2.3 строка 04 графа 11</t>
  </si>
  <si>
    <t>Раздел 2.14.2.3 строка 05 графа 09 &gt;= Раздел 2.14.2.3 строка 05 графа 11</t>
  </si>
  <si>
    <t>Раздел 2.14.2.3 строка 06 графа 09 &gt;= Раздел 2.14.2.3 строка 06 графа 11</t>
  </si>
  <si>
    <t>Раздел 2.14.2.3 строка 07 графа 09 &gt;= Раздел 2.14.2.3 строка 07 графа 11</t>
  </si>
  <si>
    <t>Раздел 2.14.2.3 строка 08 графа 09 &gt;= Раздел 2.14.2.3 строка 08 графа 11</t>
  </si>
  <si>
    <t>Раздел 2.14.2.3 строка 09 графа 09 &gt;= Раздел 2.14.2.3 строка 09 графа 11</t>
  </si>
  <si>
    <t>Раздел 2.14.2.3 строка 10 графа 09 &gt;= Раздел 2.14.2.3 строка 10 графа 11</t>
  </si>
  <si>
    <t>Раздел 2.14.2.3 строка 11 графа 09 &gt;= Раздел 2.14.2.3 строка 11 графа 11</t>
  </si>
  <si>
    <t>Раздел 2.14.2.3 строка 12 графа 09 &gt;= Раздел 2.14.2.3 строка 12 графа 11</t>
  </si>
  <si>
    <t>Раздел 2.14.2.3 строка 13 графа 09 &gt;= Раздел 2.14.2.3 строка 13 графа 11</t>
  </si>
  <si>
    <t>Раздел 2.14.2.3 строка 14 графа 09 &gt;= Раздел 2.14.2.3 строка 14 графа 11</t>
  </si>
  <si>
    <t>Раздел 2.14.2.3 строка 15 графа 09 &gt;= Раздел 2.14.2.3 строка 15 графа 11</t>
  </si>
  <si>
    <t>Раздел 2.14.2.3 строка 16 графа 09 &gt;= Раздел 2.14.2.3 строка 16 графа 11</t>
  </si>
  <si>
    <t>Раздел 2.14.2.3 строка 17 графа 09 &gt;= Раздел 2.14.2.3 строка 17 графа 11</t>
  </si>
  <si>
    <t>Раздел 2.14.2.3 строка 18 графа 09 &gt;= Раздел 2.14.2.3 строка 18 графа 11</t>
  </si>
  <si>
    <t>Раздел 2.14.2.3 строка 19 графа 09 &gt;= Раздел 2.14.2.3 строка 19 графа 11</t>
  </si>
  <si>
    <t>Раздел 2.14.2.3 строка 20 графа 09 &gt;= Раздел 2.14.2.3 строка 20 графа 11</t>
  </si>
  <si>
    <t>Раздел 2.14.2.3 строка 21 графа 09 &gt;= Раздел 2.14.2.3 строка 21 графа 11</t>
  </si>
  <si>
    <t>Раздел 2.14.2.3 строка 22 графа 09 &gt;= Раздел 2.14.2.3 строка 22 графа 11</t>
  </si>
  <si>
    <t>Раздел 2.14.2.3 строка 23 графа 09 &gt;= Раздел 2.14.2.3 строка 23 графа 11</t>
  </si>
  <si>
    <t>Раздел 2.14.2.3 строка 24 графа 09 &gt;= Раздел 2.14.2.3 строка 24 графа 11</t>
  </si>
  <si>
    <t>Раздел 2.14.2.3 строка 25 графа 09 &gt;= Раздел 2.14.2.3 строка 25 графа 11</t>
  </si>
  <si>
    <t>Раздел 2.14.2.3 строка 26 графа 09 &gt;= Раздел 2.14.2.3 строка 26 графа 11</t>
  </si>
  <si>
    <t>Раздел 2.14.2.3 строка 27 графа 09 &gt;= Раздел 2.14.2.3 строка 27 графа 11</t>
  </si>
  <si>
    <t>Раздел 2.14.2.3 строка 28 графа 09 &gt;= Раздел 2.14.2.3 строка 28 графа 11</t>
  </si>
  <si>
    <t>Раздел 2.14.2.3 строка 29 графа 09 &gt;= Раздел 2.14.2.3 строка 29 графа 11</t>
  </si>
  <si>
    <t>Раздел 2.14.2.3 строка 01 графа 12 &gt;= Раздел 2.14.2.3 строка 01 графа 13</t>
  </si>
  <si>
    <t>Раздел 2.14.2.3 строка 02 графа 12 &gt;= Раздел 2.14.2.3 строка 02 графа 13</t>
  </si>
  <si>
    <t>Раздел 2.14.2.3 строка 03 графа 12 &gt;= Раздел 2.14.2.3 строка 03 графа 13</t>
  </si>
  <si>
    <t>Раздел 2.14.2.3 строка 04 графа 12 &gt;= Раздел 2.14.2.3 строка 04 графа 13</t>
  </si>
  <si>
    <t>Раздел 2.14.2.3 строка 05 графа 12 &gt;= Раздел 2.14.2.3 строка 05 графа 13</t>
  </si>
  <si>
    <t>Раздел 2.13.3 строка 48 графа 04 &gt;= Раздел 2.13.3 строка 48 графа 13</t>
  </si>
  <si>
    <t>Раздел 2.13.3 строка 49 графа 04 &gt;= Раздел 2.13.3 строка 49 графа 13</t>
  </si>
  <si>
    <t>Раздел 2.13.3 строка 50 графа 04 &gt;= Раздел 2.13.3 строка 50 графа 13</t>
  </si>
  <si>
    <t>Раздел 2.13.3 строка 51 графа 04 &gt;= Раздел 2.13.3 строка 51 графа 13</t>
  </si>
  <si>
    <t>Раздел 2.13.3 строка 52 графа 04 &gt;= Раздел 2.13.3 строка 52 графа 13</t>
  </si>
  <si>
    <t>Раздел 2.14.2.1 строка 24 графа 09 &gt;= Раздел 2.14.2.1 строка 24 графа 11</t>
  </si>
  <si>
    <t>Раздел 2.14.2.1 строка 25 графа 09 &gt;= Раздел 2.14.2.1 строка 25 графа 11</t>
  </si>
  <si>
    <t>Раздел 2.14.2.1 строка 26 графа 09 &gt;= Раздел 2.14.2.1 строка 26 графа 11</t>
  </si>
  <si>
    <t>Раздел 2.14.2.1 строка 27 графа 09 &gt;= Раздел 2.14.2.1 строка 27 графа 11</t>
  </si>
  <si>
    <t>Раздел 2.14.2.1 строка 28 графа 09 &gt;= Раздел 2.14.2.1 строка 28 графа 11</t>
  </si>
  <si>
    <t>Раздел 2.14.2.1 строка 29 графа 09 &gt;= Раздел 2.14.2.1 строка 29 графа 11</t>
  </si>
  <si>
    <t>Раздел 2.14.2.1 строка 01 графа 11 = Раздел 2.14.2.1 сумма строк с 02 по 29 графа 12</t>
  </si>
  <si>
    <t>Раздел 2.14.2.1 строка 01 графа 11 = Раздел 2.14.2.1 сумма строк с 02 по 29 графа 13</t>
  </si>
  <si>
    <t>Раздел 2.14.2.1 строка 01 графа 11 = Раздел 2.14.2.1 сумма строк с 02 по 29 графа 14</t>
  </si>
  <si>
    <t>Раздел 2.13.3 строка 54 графа 04 &gt;= Раздел 2.13.3 строка 54 графа 12</t>
  </si>
  <si>
    <t>Раздел 2.14.1.2 строка 15 графа 06 &gt;= Раздел 2.14.1.2 строка 15 графа 08</t>
  </si>
  <si>
    <t>Раздел 2.14.1.2 строка 16 графа 06 &gt;= Раздел 2.14.1.2 строка 16 графа 08</t>
  </si>
  <si>
    <t>Раздел 2.14.1.2 строка 17 графа 06 &gt;= Раздел 2.14.1.2 строка 17 графа 08</t>
  </si>
  <si>
    <t>Раздел 2.14.1.2 строка 18 графа 06 &gt;= Раздел 2.14.1.2 строка 18 графа 08</t>
  </si>
  <si>
    <t>Раздел 2.14.1.2 строка 19 графа 06 &gt;= Раздел 2.14.1.2 строка 19 графа 08</t>
  </si>
  <si>
    <t>Раздел 2.14.1.2 строка 20 графа 06 &gt;= Раздел 2.14.1.2 строка 20 графа 08</t>
  </si>
  <si>
    <t>Раздел 2.14.1.2 строка 21 графа 06 &gt;= Раздел 2.14.1.2 строка 21 графа 08</t>
  </si>
  <si>
    <t>Раздел 2.14.1.2 строка 22 графа 06 &gt;= Раздел 2.14.1.2 строка 22 графа 08</t>
  </si>
  <si>
    <t>Раздел 2.14.1.2 строка 23 графа 06 &gt;= Раздел 2.14.1.2 строка 23 графа 08</t>
  </si>
  <si>
    <t>Раздел 2.14.1.2 строка 24 графа 06 &gt;= Раздел 2.14.1.2 строка 24 графа 08</t>
  </si>
  <si>
    <t>Раздел 2.14.1.2 строка 25 графа 06 &gt;= Раздел 2.14.1.2 строка 25 графа 08</t>
  </si>
  <si>
    <t>Раздел 2.14.1.2 строка 26 графа 06 &gt;= Раздел 2.14.1.2 строка 26 графа 08</t>
  </si>
  <si>
    <t>Раздел 2.14.1.2 строка 27 графа 06 &gt;= Раздел 2.14.1.2 строка 27 графа 08</t>
  </si>
  <si>
    <t>Раздел 2.14.1.2 строка 28 графа 06 &gt;= Раздел 2.14.1.2 строка 28 графа 08</t>
  </si>
  <si>
    <t>Раздел 2.14.1.2 строка 29 графа 06 &gt;= Раздел 2.14.1.2 строка 29 графа 08</t>
  </si>
  <si>
    <t>Раздел 2.13.3 строка 05 графа 04 &gt;= Раздел 2.13.3 строка 05 графа 13</t>
  </si>
  <si>
    <t>Раздел 2.13.3 строка 06 графа 04 &gt;= Раздел 2.13.3 строка 06 графа 13</t>
  </si>
  <si>
    <t>Раздел 2.13.3 строка 07 графа 04 &gt;= Раздел 2.13.3 строка 07 графа 13</t>
  </si>
  <si>
    <t>Раздел 2.13.3 строка 08 графа 04 &gt;= Раздел 2.13.3 строка 08 графа 13</t>
  </si>
  <si>
    <t>Раздел 2.13.3 строка 09 графа 04 &gt;= Раздел 2.13.3 строка 09 графа 13</t>
  </si>
  <si>
    <t>Раздел 2.13.3 строка 10 графа 04 &gt;= Раздел 2.13.3 строка 10 графа 13</t>
  </si>
  <si>
    <t>Раздел 2.13.3 строка 11 графа 04 &gt;= Раздел 2.13.3 строка 11 графа 13</t>
  </si>
  <si>
    <t>Раздел 2.13.3 строка 12 графа 04 &gt;= Раздел 2.13.3 строка 12 графа 13</t>
  </si>
  <si>
    <t>Раздел 2.13.3 строка 13 графа 04 &gt;= Раздел 2.13.3 строка 13 графа 13</t>
  </si>
  <si>
    <t>Раздел 2.13.3 строка 14 графа 04 &gt;= Раздел 2.13.3 строка 14 графа 13</t>
  </si>
  <si>
    <t>Раздел 2.13.3 строка 15 графа 04 &gt;= Раздел 2.13.3 строка 15 графа 13</t>
  </si>
  <si>
    <t>Раздел 2.13.3 строка 16 графа 04 &gt;= Раздел 2.13.3 строка 16 графа 13</t>
  </si>
  <si>
    <t>Раздел 2.13.3 строка 17 графа 04 &gt;= Раздел 2.13.3 строка 17 графа 13</t>
  </si>
  <si>
    <t>Раздел 2.13.3 строка 18 графа 04 &gt;= Раздел 2.13.3 строка 18 графа 13</t>
  </si>
  <si>
    <t>Раздел 2.13.3 строка 19 графа 04 &gt;= Раздел 2.13.3 строка 19 графа 13</t>
  </si>
  <si>
    <t>Раздел 2.13.3 строка 20 графа 04 &gt;= Раздел 2.13.3 строка 20 графа 13</t>
  </si>
  <si>
    <t>Раздел 2.13.3 строка 21 графа 04 &gt;= Раздел 2.13.3 строка 21 графа 13</t>
  </si>
  <si>
    <t>Раздел 2.13.3 строка 22 графа 04 &gt;= Раздел 2.13.3 строка 22 графа 13</t>
  </si>
  <si>
    <t>Раздел 2.13.3 строка 23 графа 04 &gt;= Раздел 2.13.3 строка 23 графа 13</t>
  </si>
  <si>
    <t>Раздел 2.13.3 строка 24 графа 04 &gt;= Раздел 2.13.3 строка 24 графа 13</t>
  </si>
  <si>
    <t>Раздел 2.13.3 строка 25 графа 04 &gt;= Раздел 2.13.3 строка 25 графа 13</t>
  </si>
  <si>
    <t>Раздел 2.13.1 строка 53 графа 04 &gt;= Раздел 2.13.1 строка 53 графа 17</t>
  </si>
  <si>
    <t>Раздел 2.13.1 строка 54 графа 04 &gt;= Раздел 2.13.1 строка 54 графа 17</t>
  </si>
  <si>
    <t>Раздел 2.13.1 строка 55 графа 04 &gt;= Раздел 2.13.1 строка 55 графа 17</t>
  </si>
  <si>
    <t>Раздел 2.13.1 строка 56 графа 04 &gt;= Раздел 2.13.1 строка 56 графа 17</t>
  </si>
  <si>
    <t>Раздел 2.13.1 строка 57 графа 04 &gt;= Раздел 2.13.1 строка 57 графа 17</t>
  </si>
  <si>
    <t>Раздел 2.13.1 строка 58 графа 04 &gt;= Раздел 2.13.1 строка 58 графа 17</t>
  </si>
  <si>
    <t>Раздел 2.13.1 строка 59 графа 04 &gt;= Раздел 2.13.1 строка 59 графа 17</t>
  </si>
  <si>
    <t>Раздел 2.13.1 строка 60 графа 04 &gt;= Раздел 2.13.1 строка 60 графа 17</t>
  </si>
  <si>
    <t>Раздел 2.13.1 строка 01 графа 13 &gt;= Раздел 2.13.1 строка 01 графа 14</t>
  </si>
  <si>
    <t>Раздел 2.13.1 строка 02 графа 13 &gt;= Раздел 2.13.1 строка 02 графа 14</t>
  </si>
  <si>
    <t>Раздел 2.13.1 строка 03 графа 13 &gt;= Раздел 2.13.1 строка 03 графа 14</t>
  </si>
  <si>
    <t>Раздел 2.13.1 строка 04 графа 13 &gt;= Раздел 2.13.1 строка 04 графа 14</t>
  </si>
  <si>
    <t>Раздел 2.13.1 строка 05 графа 13 &gt;= Раздел 2.13.1 строка 05 графа 14</t>
  </si>
  <si>
    <t>Раздел 2.13.1 строка 06 графа 13 &gt;= Раздел 2.13.1 строка 06 графа 14</t>
  </si>
  <si>
    <t>Раздел 2.13.1 строка 07 графа 13 &gt;= Раздел 2.13.1 строка 07 графа 14</t>
  </si>
  <si>
    <t>Раздел 2.13.1 строка 08 графа 13 &gt;= Раздел 2.13.1 строка 08 графа 14</t>
  </si>
  <si>
    <t>Раздел 2.13.1 строка 09 графа 13 &gt;= Раздел 2.13.1 строка 09 графа 14</t>
  </si>
  <si>
    <t>Раздел 2.13.1 строка 10 графа 13 &gt;= Раздел 2.13.1 строка 10 графа 14</t>
  </si>
  <si>
    <t>Раздел 2.13.1 строка 11 графа 13 &gt;= Раздел 2.13.1 строка 11 графа 14</t>
  </si>
  <si>
    <t>Раздел 2.13.1 строка 12 графа 13 &gt;= Раздел 2.13.1 строка 12 графа 14</t>
  </si>
  <si>
    <t>Раздел 2.13.1 строка 13 графа 13 &gt;= Раздел 2.13.1 строка 13 графа 14</t>
  </si>
  <si>
    <t>Раздел 2.13.1 строка 14 графа 13 &gt;= Раздел 2.13.1 строка 14 графа 14</t>
  </si>
  <si>
    <t>Раздел 2.13.1 строка 15 графа 13 &gt;= Раздел 2.13.1 строка 15 графа 14</t>
  </si>
  <si>
    <t>Раздел 2.12.1 строка 01 графа 03 = Раздел 2.12.1 сумма строк 02 + 07 + 08 + 09 + 10 + 11 + 12 + 13 + 14 + 15 + 16 графа 03</t>
  </si>
  <si>
    <t>Раздел 2.12.1 строка 01 графа 04 = Раздел 2.12.1 сумма строк 02 + 07 + 08 + 09 + 10 + 11 + 12 + 13 + 14 + 15 + 16 графа 04</t>
  </si>
  <si>
    <t>Раздел 2.12.1 строка 02 графа 03 = Раздел 2.12.1 сумма строк 03 + 04 + 05 + 06 графа 03</t>
  </si>
  <si>
    <t>Раздел 2.13.1 строка 19 графа 13 &gt;= Раздел 2.13.1 строка 19 графа 14</t>
  </si>
  <si>
    <t>Раздел 2.13.1 строка 20 графа 13 &gt;= Раздел 2.13.1 строка 20 графа 14</t>
  </si>
  <si>
    <t>Раздел 2.13.1 строка 21 графа 13 &gt;= Раздел 2.13.1 строка 21 графа 14</t>
  </si>
  <si>
    <t>Раздел 2.5.3.2 строка 01 графа 17 = Раздел 2.5.3.2 сумма строк 02 + 03 + 04 + 05 графа 17</t>
  </si>
  <si>
    <t>Раздел 2.5.3.2 строка 06 графа 03 = Раздел 2.5.3.2 сумма строк 07 + 08 + 09 + 10 графа 03</t>
  </si>
  <si>
    <t>Раздел 2.13.1 строка 54 графа 13 &gt;= Раздел 2.13.1 строка 54 графа 14</t>
  </si>
  <si>
    <t>Раздел 2.13.1 строка 55 графа 13 &gt;= Раздел 2.13.1 строка 55 графа 14</t>
  </si>
  <si>
    <t>Раздел 2.13.1 строка 56 графа 13 &gt;= Раздел 2.13.1 строка 56 графа 14</t>
  </si>
  <si>
    <t>Раздел 2.13.1 строка 57 графа 13 &gt;= Раздел 2.13.1 строка 57 графа 14</t>
  </si>
  <si>
    <t>Раздел 2.13.1 строка 58 графа 13 &gt;= Раздел 2.13.1 строка 58 графа 14</t>
  </si>
  <si>
    <t>Раздел 2.13.1 строка 59 графа 13 &gt;= Раздел 2.13.1 строка 59 графа 14</t>
  </si>
  <si>
    <t>Раздел 2.13.1 строка 60 графа 13 &gt;= Раздел 2.13.1 строка 60 графа 14</t>
  </si>
  <si>
    <t>Раздел 2.13.1 строка 01 графа 13 &gt;= Раздел 2.13.1 строка 01 графа 15</t>
  </si>
  <si>
    <t>Раздел 2.13.3 строка 07 графа 04 &gt;= Раздел 2.13.3 строка 07 графа 16</t>
  </si>
  <si>
    <t>Раздел 2.13.3 строка 08 графа 04 &gt;= Раздел 2.13.3 строка 08 графа 16</t>
  </si>
  <si>
    <t>Раздел 2.13.3 строка 09 графа 04 &gt;= Раздел 2.13.3 строка 09 графа 16</t>
  </si>
  <si>
    <t>Раздел 2.13.3 строка 10 графа 04 &gt;= Раздел 2.13.3 строка 10 графа 16</t>
  </si>
  <si>
    <t>Раздел 2.13.3 строка 11 графа 04 &gt;= Раздел 2.13.3 строка 11 графа 16</t>
  </si>
  <si>
    <t>Раздел 2.13.3 строка 12 графа 04 &gt;= Раздел 2.13.3 строка 12 графа 16</t>
  </si>
  <si>
    <t>Раздел 2.13.3 строка 13 графа 04 &gt;= Раздел 2.13.3 строка 13 графа 16</t>
  </si>
  <si>
    <t>Раздел 2.13.3 строка 14 графа 04 &gt;= Раздел 2.13.3 строка 14 графа 16</t>
  </si>
  <si>
    <t>Раздел 2.13.3 строка 15 графа 04 &gt;= Раздел 2.13.3 строка 15 графа 16</t>
  </si>
  <si>
    <t>Раздел 2.13.3 строка 16 графа 04 &gt;= Раздел 2.13.3 строка 16 графа 16</t>
  </si>
  <si>
    <t>Раздел 2.13.3 строка 17 графа 04 &gt;= Раздел 2.13.3 строка 17 графа 16</t>
  </si>
  <si>
    <t>Раздел 2.15.2 строка 38 графа 04 = Раздел 2.15.2 строка 38 сумма граф 05 + 06 + 07 + 08 + 09 + 10</t>
  </si>
  <si>
    <t>Раздел 2.15.2 строка 39 графа 04 = Раздел 2.15.2 строка 39 сумма граф 05 + 06 + 07 + 08 + 09 + 10</t>
  </si>
  <si>
    <t>Раздел 2.15.2 строка 40 графа 04 = Раздел 2.15.2 строка 40 сумма граф 05 + 06 + 07 + 08 + 09 + 10</t>
  </si>
  <si>
    <t>Раздел 2.15.2 строка 41 графа 04 = Раздел 2.15.2 строка 41 сумма граф 05 + 06 + 07 + 08 + 09 + 10</t>
  </si>
  <si>
    <t>Раздел 2.15.2 строка 42 графа 04 = Раздел 2.15.2 строка 42 сумма граф 05 + 06 + 07 + 08 + 09 + 10</t>
  </si>
  <si>
    <t>Раздел 2.15.2 строка 43 графа 04 = Раздел 2.15.2 строка 43 сумма граф 05 + 06 + 07 + 08 + 09 + 10</t>
  </si>
  <si>
    <t>Раздел 2.15.2 строка 44 графа 04 = Раздел 2.15.2 строка 44 сумма граф 05 + 06 + 07 + 08 + 09 + 10</t>
  </si>
  <si>
    <t>Раздел 2.15.2 строка 45 графа 04 = Раздел 2.15.2 строка 45 сумма граф 05 + 06 + 07 + 08 + 09 + 10</t>
  </si>
  <si>
    <t>Раздел 2.15.2 строка 46 графа 04 = Раздел 2.15.2 строка 46 сумма граф 05 + 06 + 07 + 08 + 09 + 10</t>
  </si>
  <si>
    <t>Раздел 2.15.2 строка 47 графа 04 = Раздел 2.15.2 строка 47 сумма граф 05 + 06 + 07 + 08 + 09 + 10</t>
  </si>
  <si>
    <t>Раздел 2.15.2 строка 48 графа 04 = Раздел 2.15.2 строка 48 сумма граф 05 + 06 + 07 + 08 + 09 + 10</t>
  </si>
  <si>
    <t>Раздел 2.15.2 строка 49 графа 04 = Раздел 2.15.2 строка 49 сумма граф 05 + 06 + 07 + 08 + 09 + 10</t>
  </si>
  <si>
    <t>Раздел 2.15.2 строка 50 графа 04 = Раздел 2.15.2 строка 50 сумма граф 05 + 06 + 07 + 08 + 09 + 10</t>
  </si>
  <si>
    <t>Раздел 2.15.2 строка 51 графа 04 = Раздел 2.15.2 строка 51 сумма граф 05 + 06 + 07 + 08 + 09 + 10</t>
  </si>
  <si>
    <t>Раздел 2.15.2 строка 52 графа 04 = Раздел 2.15.2 строка 52 сумма граф 05 + 06 + 07 + 08 + 09 + 10</t>
  </si>
  <si>
    <t>Раздел 2.15.2 строка 53 графа 04 = Раздел 2.15.2 строка 53 сумма граф 05 + 06 + 07 + 08 + 09 + 10</t>
  </si>
  <si>
    <t>Раздел 2.15.2 строка 54 графа 04 = Раздел 2.15.2 строка 54 сумма граф 05 + 06 + 07 + 08 + 09 + 10</t>
  </si>
  <si>
    <t>Раздел 2.15.2 строка 55 графа 04 = Раздел 2.15.2 строка 55 сумма граф 05 + 06 + 07 + 08 + 09 + 10</t>
  </si>
  <si>
    <t>Раздел 2.15.2 строка 56 графа 04 = Раздел 2.15.2 строка 56 сумма граф 05 + 06 + 07 + 08 + 09 + 10</t>
  </si>
  <si>
    <t>Раздел 2.15.2 строка 57 графа 04 = Раздел 2.15.2 строка 57 сумма граф 05 + 06 + 07 + 08 + 09 + 10</t>
  </si>
  <si>
    <t>Раздел 2.15.2 строка 58 графа 04 = Раздел 2.15.2 строка 58 сумма граф 05 + 06 + 07 + 08 + 09 + 10</t>
  </si>
  <si>
    <t>Раздел 2.15.2 строка 59 графа 04 = Раздел 2.15.2 строка 59 сумма граф 05 + 06 + 07 + 08 + 09 + 10</t>
  </si>
  <si>
    <t>Раздел 2.15.2 строка 60 графа 04 = Раздел 2.15.2 строка 60 сумма граф 05 + 06 + 07 + 08 + 09 + 10</t>
  </si>
  <si>
    <t>Раздел 2.15.2 строка 61 графа 04 = Раздел 2.15.2 строка 61 сумма граф 05 + 06 + 07 + 08 + 09 + 10</t>
  </si>
  <si>
    <t>Раздел 2.15.2 строка 62 графа 04 = Раздел 2.15.2 строка 62 сумма граф 05 + 06 + 07 + 08 + 09 + 10</t>
  </si>
  <si>
    <t>Раздел 2.15.2 строка 63 графа 04 = Раздел 2.15.2 строка 63 сумма граф 05 + 06 + 07 + 08 + 09 + 10</t>
  </si>
  <si>
    <t>Раздел 2.15.2 строка 64 графа 04 = Раздел 2.15.2 строка 64 сумма граф 05 + 06 + 07 + 08 + 09 + 10</t>
  </si>
  <si>
    <t>Раздел 2.15.2 строка 65 графа 04 = Раздел 2.15.2 строка 65 сумма граф 05 + 06 + 07 + 08 + 09 + 10</t>
  </si>
  <si>
    <t>Раздел 2.15.2 строка 66 графа 04 = Раздел 2.15.2 строка 66 сумма граф 05 + 06 + 07 + 08 + 09 + 10</t>
  </si>
  <si>
    <t>Раздел 2.15.2 строка 67 графа 04 = Раздел 2.15.2 строка 67 сумма граф 05 + 06 + 07 + 08 + 09 + 10</t>
  </si>
  <si>
    <t>Раздел 2.15.2 строка 68 графа 04 = Раздел 2.15.2 строка 68 сумма граф 05 + 06 + 07 + 08 + 09 + 10</t>
  </si>
  <si>
    <t>Раздел 2.15.2 строка 69 графа 04 = Раздел 2.15.2 строка 69 сумма граф 05 + 06 + 07 + 08 + 09 + 10</t>
  </si>
  <si>
    <t>Раздел 2.15.2 строка 70 графа 04 = Раздел 2.15.2 строка 70 сумма граф 05 + 06 + 07 + 08 + 09 + 10</t>
  </si>
  <si>
    <t>Раздел 2.15.2 строка 71 графа 04 = Раздел 2.15.2 строка 71 сумма граф 05 + 06 + 07 + 08 + 09 + 10</t>
  </si>
  <si>
    <t>Раздел 2.15.2 строка 72 графа 04 = Раздел 2.15.2 строка 72 сумма граф 05 + 06 + 07 + 08 + 09 + 10</t>
  </si>
  <si>
    <t>Раздел 2.15.2 строка 73 графа 04 = Раздел 2.15.2 строка 73 сумма граф 05 + 06 + 07 + 08 + 09 + 10</t>
  </si>
  <si>
    <t>Раздел 2.15.2 строка 74 графа 04 = Раздел 2.15.2 строка 74 сумма граф 05 + 06 + 07 + 08 + 09 + 10</t>
  </si>
  <si>
    <t>Раздел 2.15.2 строка 75 графа 04 = Раздел 2.15.2 строка 75 сумма граф 05 + 06 + 07 + 08 + 09 + 10</t>
  </si>
  <si>
    <t>Раздел 2.15.2 строка 76 графа 04 = Раздел 2.15.2 строка 76 сумма граф 05 + 06 + 07 + 08 + 09 + 10</t>
  </si>
  <si>
    <t>Раздел 2.15.2 строка 77 графа 04 = Раздел 2.15.2 строка 77 сумма граф 05 + 06 + 07 + 08 + 09 + 10</t>
  </si>
  <si>
    <t>Раздел 2.15.2 строка 78 графа 04 = Раздел 2.15.2 строка 78 сумма граф 05 + 06 + 07 + 08 + 09 + 10</t>
  </si>
  <si>
    <t>Раздел 2.15.2 строка 79 графа 04 = Раздел 2.15.2 строка 79 сумма граф 05 + 06 + 07 + 08 + 09 + 10</t>
  </si>
  <si>
    <t>Раздел 2.15.2 строка 80 графа 04 = Раздел 2.15.2 строка 80 сумма граф 05 + 06 + 07 + 08 + 09 + 10</t>
  </si>
  <si>
    <t>Раздел 2.15.2 строка 81 графа 04 = Раздел 2.15.2 строка 81 сумма граф 05 + 06 + 07 + 08 + 09 + 10</t>
  </si>
  <si>
    <t>Раздел 2.15.1 строка 36 графа 04 = Раздел 2.15.1 строка 36 сумма граф 05 + 06 + 07 + 08 + 09 + 10</t>
  </si>
  <si>
    <t>Раздел 2.15.1 строка 37 графа 04 = Раздел 2.15.1 строка 37 сумма граф 05 + 06 + 07 + 08 + 09 + 10</t>
  </si>
  <si>
    <t>Раздел 2.15.1 строка 38 графа 04 = Раздел 2.15.1 строка 38 сумма граф 05 + 06 + 07 + 08 + 09 + 10</t>
  </si>
  <si>
    <t>Раздел 2.15.1 строка 39 графа 04 = Раздел 2.15.1 строка 39 сумма граф 05 + 06 + 07 + 08 + 09 + 10</t>
  </si>
  <si>
    <t>Раздел 2.15.1 строка 40 графа 04 = Раздел 2.15.1 строка 40 сумма граф 05 + 06 + 07 + 08 + 09 + 10</t>
  </si>
  <si>
    <t>Раздел 2.15.1 строка 41 графа 04 = Раздел 2.15.1 строка 41 сумма граф 05 + 06 + 07 + 08 + 09 + 10</t>
  </si>
  <si>
    <t>Раздел 2.15.1 строка 42 графа 04 = Раздел 2.15.1 строка 42 сумма граф 05 + 06 + 07 + 08 + 09 + 10</t>
  </si>
  <si>
    <t>Раздел 2.15.1 строка 43 графа 04 = Раздел 2.15.1 строка 43 сумма граф 05 + 06 + 07 + 08 + 09 + 10</t>
  </si>
  <si>
    <t>Раздел 2.15.1 строка 44 графа 04 = Раздел 2.15.1 строка 44 сумма граф 05 + 06 + 07 + 08 + 09 + 10</t>
  </si>
  <si>
    <t>Раздел 2.15.1 строка 45 графа 04 = Раздел 2.15.1 строка 45 сумма граф 05 + 06 + 07 + 08 + 09 + 10</t>
  </si>
  <si>
    <t>Раздел 2.15.1 строка 46 графа 04 = Раздел 2.15.1 строка 46 сумма граф 05 + 06 + 07 + 08 + 09 + 10</t>
  </si>
  <si>
    <t>Раздел 2.15.1 строка 47 графа 04 = Раздел 2.15.1 строка 47 сумма граф 05 + 06 + 07 + 08 + 09 + 10</t>
  </si>
  <si>
    <t>Раздел 2.15.1 строка 48 графа 04 = Раздел 2.15.1 строка 48 сумма граф 05 + 06 + 07 + 08 + 09 + 10</t>
  </si>
  <si>
    <t>Раздел 2.15.1 строка 49 графа 04 = Раздел 2.15.1 строка 49 сумма граф 05 + 06 + 07 + 08 + 09 + 10</t>
  </si>
  <si>
    <t>Раздел 2.15.1 строка 50 графа 04 = Раздел 2.15.1 строка 50 сумма граф 05 + 06 + 07 + 08 + 09 + 10</t>
  </si>
  <si>
    <t>Раздел 2.15.1 строка 51 графа 04 = Раздел 2.15.1 строка 51 сумма граф 05 + 06 + 07 + 08 + 09 + 10</t>
  </si>
  <si>
    <t>Раздел 2.15.1 строка 52 графа 04 = Раздел 2.15.1 строка 52 сумма граф 05 + 06 + 07 + 08 + 09 + 10</t>
  </si>
  <si>
    <t>Раздел 2.15.1 строка 53 графа 04 = Раздел 2.15.1 строка 53 сумма граф 05 + 06 + 07 + 08 + 09 + 10</t>
  </si>
  <si>
    <t>Раздел 2.15.1 строка 54 графа 04 = Раздел 2.15.1 строка 54 сумма граф 05 + 06 + 07 + 08 + 09 + 10</t>
  </si>
  <si>
    <t>Раздел 2.15.3 строка 148 графа 04 = Раздел 2.15.3 строка 148 сумма граф 05 + 06 + 07 + 08 + 09 + 10</t>
  </si>
  <si>
    <t>Раздел 2.15.3 строка 149 графа 04 = Раздел 2.15.3 строка 149 сумма граф 05 + 06 + 07 + 08 + 09 + 10</t>
  </si>
  <si>
    <t>Раздел 2.15.3 строка 15 графа 04 = Раздел 2.15.3 строка 15 сумма граф 05 + 06 + 07 + 08 + 09 + 10</t>
  </si>
  <si>
    <t>Раздел 2.15.3 строка 16 графа 04 = Раздел 2.15.3 строка 16 сумма граф 05 + 06 + 07 + 08 + 09 + 10</t>
  </si>
  <si>
    <t>Раздел 2.15.3 строка 17 графа 04 = Раздел 2.15.3 строка 17 сумма граф 05 + 06 + 07 + 08 + 09 + 10</t>
  </si>
  <si>
    <t>Раздел 2.15.3 строка 18 графа 04 = Раздел 2.15.3 строка 18 сумма граф 05 + 06 + 07 + 08 + 09 + 10</t>
  </si>
  <si>
    <t>Раздел 2.15.3 строка 19 графа 04 = Раздел 2.15.3 строка 19 сумма граф 05 + 06 + 07 + 08 + 09 + 10</t>
  </si>
  <si>
    <t>Раздел 2.15.3 строка 20 графа 04 = Раздел 2.15.3 строка 20 сумма граф 05 + 06 + 07 + 08 + 09 + 10</t>
  </si>
  <si>
    <t>Раздел 2.15.3 строка 21 графа 04 = Раздел 2.15.3 строка 21 сумма граф 05 + 06 + 07 + 08 + 09 + 10</t>
  </si>
  <si>
    <t>Раздел 2.15.3 строка 22 графа 04 = Раздел 2.15.3 строка 22 сумма граф 05 + 06 + 07 + 08 + 09 + 10</t>
  </si>
  <si>
    <t>Раздел 2.15.3 строка 23 графа 04 = Раздел 2.15.3 строка 23 сумма граф 05 + 06 + 07 + 08 + 09 + 10</t>
  </si>
  <si>
    <t>Раздел 2.15.3 строка 55 графа 04 = Раздел 2.15.3 строка 55 сумма граф 05 + 06 + 07 + 08 + 09 + 10</t>
  </si>
  <si>
    <t>Раздел 2.15.3 строка 56 графа 04 = Раздел 2.15.3 строка 56 сумма граф 05 + 06 + 07 + 08 + 09 + 10</t>
  </si>
  <si>
    <t>Раздел 2.15.3 строка 26 графа 04 = Раздел 2.15.3 строка 26 сумма граф 05 + 06 + 07 + 08 + 09 + 10</t>
  </si>
  <si>
    <t>Раздел 2.15.3 строка 27 графа 04 = Раздел 2.15.3 строка 27 сумма граф 05 + 06 + 07 + 08 + 09 + 10</t>
  </si>
  <si>
    <t>Раздел 2.14.2.2 строка 03 графа 12 &gt;= Раздел 2.14.2.2 строка 03 графа 13</t>
  </si>
  <si>
    <t>Раздел 2.14.2.2 строка 04 графа 12 &gt;= Раздел 2.14.2.2 строка 04 графа 13</t>
  </si>
  <si>
    <t>Раздел 2.14.2.2 строка 05 графа 12 &gt;= Раздел 2.14.2.2 строка 05 графа 13</t>
  </si>
  <si>
    <t>Раздел 2.14.2.2 строка 06 графа 12 &gt;= Раздел 2.14.2.2 строка 06 графа 13</t>
  </si>
  <si>
    <t>Раздел 2.14.2.2 строка 07 графа 12 &gt;= Раздел 2.14.2.2 строка 07 графа 13</t>
  </si>
  <si>
    <t>Раздел 2.14.2.2 строка 08 графа 12 &gt;= Раздел 2.14.2.2 строка 08 графа 13</t>
  </si>
  <si>
    <t>Раздел 2.14.2.2 строка 09 графа 12 &gt;= Раздел 2.14.2.2 строка 09 графа 13</t>
  </si>
  <si>
    <t>Раздел 2.14.2.2 строка 10 графа 12 &gt;= Раздел 2.14.2.2 строка 10 графа 13</t>
  </si>
  <si>
    <t>Раздел 2.14.2.2 строка 11 графа 12 &gt;= Раздел 2.14.2.2 строка 11 графа 13</t>
  </si>
  <si>
    <t>Раздел 2.14.2.2 строка 12 графа 12 &gt;= Раздел 2.14.2.2 строка 12 графа 13</t>
  </si>
  <si>
    <t>Раздел 2.14.2.2 строка 13 графа 12 &gt;= Раздел 2.14.2.2 строка 13 графа 13</t>
  </si>
  <si>
    <t>Раздел 2.14.2.2 строка 14 графа 12 &gt;= Раздел 2.14.2.2 строка 14 графа 13</t>
  </si>
  <si>
    <t>Раздел 2.14.2.2 строка 15 графа 12 &gt;= Раздел 2.14.2.2 строка 15 графа 13</t>
  </si>
  <si>
    <t>Раздел 2.1.1.3 строка 10 графа 10 &gt;= Раздел 2.1.1.3 сумма строк 18 + 19 + 20 + 21 графа 10</t>
  </si>
  <si>
    <t>Раздел 2.1.1.3 строка 10 графа 11 &gt;= Раздел 2.1.1.3 сумма строк 18 + 19 + 20 + 21 графа 11</t>
  </si>
  <si>
    <t>Раздел 2.1.1.3 строка 10 графа 12 &gt;= Раздел 2.1.1.3 сумма строк 18 + 19 + 20 + 21 графа 12</t>
  </si>
  <si>
    <t>Раздел 2.1.1.3 строка 10 графа 13 &gt;= Раздел 2.1.1.3 сумма строк 18 + 19 + 20 + 21 графа 13</t>
  </si>
  <si>
    <t>Раздел 2.15.3 строка 45 графа 04 = Раздел 2.15.3 строка 45 сумма граф 05 + 06 + 07 + 08 + 09 + 10</t>
  </si>
  <si>
    <t>Раздел 2.14.2.2 строка 16 графа 12 &gt;= Раздел 2.14.2.2 строка 16 графа 13</t>
  </si>
  <si>
    <t>Раздел 2.14.2.2 строка 17 графа 12 &gt;= Раздел 2.14.2.2 строка 17 графа 13</t>
  </si>
  <si>
    <t>Раздел 2.14.2.2 строка 18 графа 12 &gt;= Раздел 2.14.2.2 строка 18 графа 13</t>
  </si>
  <si>
    <t>Раздел 2.14.2.2 строка 19 графа 12 &gt;= Раздел 2.14.2.2 строка 19 графа 13</t>
  </si>
  <si>
    <t>Раздел 2.14.2.2 строка 20 графа 12 &gt;= Раздел 2.14.2.2 строка 20 графа 13</t>
  </si>
  <si>
    <t>Раздел 2.14.2.2 строка 21 графа 12 &gt;= Раздел 2.14.2.2 строка 21 графа 13</t>
  </si>
  <si>
    <t>Раздел 2.14.2.2 строка 22 графа 12 &gt;= Раздел 2.14.2.2 строка 22 графа 13</t>
  </si>
  <si>
    <t>Раздел 2.14.2.2 строка 23 графа 12 &gt;= Раздел 2.14.2.2 строка 23 графа 13</t>
  </si>
  <si>
    <t>Раздел 2.14.2.2 строка 24 графа 12 &gt;= Раздел 2.14.2.2 строка 24 графа 13</t>
  </si>
  <si>
    <t>Раздел 2.14.2.2 строка 25 графа 12 &gt;= Раздел 2.14.2.2 строка 25 графа 13</t>
  </si>
  <si>
    <t>Раздел 2.15.3 строка 52 графа 04 = Раздел 2.15.3 строка 52 сумма граф 05 + 06 + 07 + 08 + 09 + 10</t>
  </si>
  <si>
    <t>Раздел 2.15.3 строка 53 графа 04 = Раздел 2.15.3 строка 53 сумма граф 05 + 06 + 07 + 08 + 09 + 10</t>
  </si>
  <si>
    <t>Раздел 2.15.3 строка 54 графа 04 = Раздел 2.15.3 строка 54 сумма граф 05 + 06 + 07 + 08 + 09 + 10</t>
  </si>
  <si>
    <t>Раздел 2.14.2.2 строка 11 графа 09 &gt;= Раздел 2.14.2.2 строка 11 графа 11</t>
  </si>
  <si>
    <t>Раздел 2.14.2.2 строка 12 графа 09 &gt;= Раздел 2.14.2.2 строка 12 графа 11</t>
  </si>
  <si>
    <t>Раздел 2.14.2.2 строка 13 графа 09 &gt;= Раздел 2.14.2.2 строка 13 графа 11</t>
  </si>
  <si>
    <t>Раздел 2.14.2.2 строка 14 графа 09 &gt;= Раздел 2.14.2.2 строка 14 графа 11</t>
  </si>
  <si>
    <t>Раздел 2.14.2.2 строка 15 графа 09 &gt;= Раздел 2.14.2.2 строка 15 графа 11</t>
  </si>
  <si>
    <t>Раздел 2.14.2.2 строка 16 графа 09 &gt;= Раздел 2.14.2.2 строка 16 графа 11</t>
  </si>
  <si>
    <t>Раздел 2.14.2.2 строка 17 графа 09 &gt;= Раздел 2.14.2.2 строка 17 графа 11</t>
  </si>
  <si>
    <t>Раздел 2.14.2.2 строка 18 графа 09 &gt;= Раздел 2.14.2.2 строка 18 графа 11</t>
  </si>
  <si>
    <t>Раздел 2.14.2.2 строка 19 графа 09 &gt;= Раздел 2.14.2.2 строка 19 графа 11</t>
  </si>
  <si>
    <t>Раздел 2.14.2.2 строка 20 графа 09 &gt;= Раздел 2.14.2.2 строка 20 графа 11</t>
  </si>
  <si>
    <t>Раздел 2.14.2.2 строка 21 графа 09 &gt;= Раздел 2.14.2.2 строка 21 графа 11</t>
  </si>
  <si>
    <t>Раздел 2.14.2.2 строка 22 графа 09 &gt;= Раздел 2.14.2.2 строка 22 графа 11</t>
  </si>
  <si>
    <t>Раздел 2.14.2.2 строка 23 графа 09 &gt;= Раздел 2.14.2.2 строка 23 графа 11</t>
  </si>
  <si>
    <t>Раздел 2.14.1.1 строка 28 графа 03 &gt;= Раздел 2.14.1.1 строка 28 графа 05</t>
  </si>
  <si>
    <t>Раздел 2.14.1.1 строка 29 графа 03 &gt;= Раздел 2.14.1.1 строка 29 графа 05</t>
  </si>
  <si>
    <t>Раздел 2.14.1.1 строка 01 графа 06 &gt;= Раздел 2.14.1.1 строка 01 графа 07</t>
  </si>
  <si>
    <t>Раздел 2.14.1.1 строка 02 графа 06 &gt;= Раздел 2.14.1.1 строка 02 графа 07</t>
  </si>
  <si>
    <t>Раздел 2.14.1.1 строка 03 графа 06 &gt;= Раздел 2.14.1.1 строка 03 графа 07</t>
  </si>
  <si>
    <t>Раздел 2.14.1.1 строка 04 графа 06 &gt;= Раздел 2.14.1.1 строка 04 графа 07</t>
  </si>
  <si>
    <t>Раздел 2.14.1.1 строка 05 графа 06 &gt;= Раздел 2.14.1.1 строка 05 графа 07</t>
  </si>
  <si>
    <t>Раздел 2.14.1.1 строка 06 графа 06 &gt;= Раздел 2.14.1.1 строка 06 графа 07</t>
  </si>
  <si>
    <t>Раздел 2.14.1.1 строка 07 графа 06 &gt;= Раздел 2.14.1.1 строка 07 графа 07</t>
  </si>
  <si>
    <t>Раздел 2.14.1.1 строка 08 графа 06 &gt;= Раздел 2.14.1.1 строка 08 графа 07</t>
  </si>
  <si>
    <t>Раздел 2.14.1.1 строка 09 графа 06 &gt;= Раздел 2.14.1.1 строка 09 графа 07</t>
  </si>
  <si>
    <t>Раздел 2.14.1.1 строка 10 графа 06 &gt;= Раздел 2.14.1.1 строка 10 графа 07</t>
  </si>
  <si>
    <t>Раздел 2.14.1.1 строка 11 графа 06 &gt;= Раздел 2.14.1.1 строка 11 графа 07</t>
  </si>
  <si>
    <t>Раздел 2.14.2.2 строка 14 графа 09 &gt;= Раздел 2.14.2.2 строка 14 графа 10</t>
  </si>
  <si>
    <t>Раздел 2.14.2.2 строка 15 графа 09 &gt;= Раздел 2.14.2.2 строка 15 графа 10</t>
  </si>
  <si>
    <t>Раздел 2.14.2.2 строка 16 графа 09 &gt;= Раздел 2.14.2.2 строка 16 графа 10</t>
  </si>
  <si>
    <t>Раздел 2.14.2.2 строка 17 графа 09 &gt;= Раздел 2.14.2.2 строка 17 графа 10</t>
  </si>
  <si>
    <t>Раздел 2.14.2.2 строка 18 графа 09 &gt;= Раздел 2.14.2.2 строка 18 графа 10</t>
  </si>
  <si>
    <t>Раздел 2.14.2.2 строка 19 графа 09 &gt;= Раздел 2.14.2.2 строка 19 графа 10</t>
  </si>
  <si>
    <t>Раздел 2.14.1.1 строка 14 графа 03 &gt;= Раздел 2.14.1.1 строка 14 графа 04</t>
  </si>
  <si>
    <t>Раздел 2.14.1.1 строка 15 графа 03 &gt;= Раздел 2.14.1.1 строка 15 графа 04</t>
  </si>
  <si>
    <t>Раздел 2.14.1.1 строка 16 графа 03 &gt;= Раздел 2.14.1.1 строка 16 графа 04</t>
  </si>
  <si>
    <t>Раздел 2.14.1.1 строка 17 графа 03 &gt;= Раздел 2.14.1.1 строка 17 графа 04</t>
  </si>
  <si>
    <t>Раздел 2.14.1.1 строка 18 графа 03 &gt;= Раздел 2.14.1.1 строка 18 графа 04</t>
  </si>
  <si>
    <t>Раздел 2.14.1.1 строка 19 графа 03 &gt;= Раздел 2.14.1.1 строка 19 графа 04</t>
  </si>
  <si>
    <t>Раздел 2.14.1.1 строка 20 графа 03 &gt;= Раздел 2.14.1.1 строка 20 графа 04</t>
  </si>
  <si>
    <t>Раздел 2.14.1.1 строка 21 графа 03 &gt;= Раздел 2.14.1.1 строка 21 графа 04</t>
  </si>
  <si>
    <t>Раздел 2.14.1.1 строка 22 графа 03 &gt;= Раздел 2.14.1.1 строка 22 графа 04</t>
  </si>
  <si>
    <t>Раздел 2.14.1.1 строка 23 графа 03 &gt;= Раздел 2.14.1.1 строка 23 графа 04</t>
  </si>
  <si>
    <t>Раздел 2.14.1.1 строка 24 графа 03 &gt;= Раздел 2.14.1.1 строка 24 графа 04</t>
  </si>
  <si>
    <t>Раздел 2.14.1.1 строка 25 графа 03 &gt;= Раздел 2.14.1.1 строка 25 графа 04</t>
  </si>
  <si>
    <t>Раздел 2.14.1.1 строка 26 графа 03 &gt;= Раздел 2.14.1.1 строка 26 графа 04</t>
  </si>
  <si>
    <t>Раздел 2.14.1.1 строка 27 графа 03 &gt;= Раздел 2.14.1.1 строка 27 графа 04</t>
  </si>
  <si>
    <t>Раздел 2.14.1.1 строка 28 графа 03 &gt;= Раздел 2.14.1.1 строка 28 графа 04</t>
  </si>
  <si>
    <t>Раздел 2.14.1.1 строка 29 графа 03 &gt;= Раздел 2.14.1.1 строка 29 графа 04</t>
  </si>
  <si>
    <t>Раздел 2.14.2.2 строка 04 графа 09 &gt;= Раздел 2.14.2.2 строка 04 графа 11</t>
  </si>
  <si>
    <t>Раздел 2.14.2.2 строка 05 графа 09 &gt;= Раздел 2.14.2.2 строка 05 графа 11</t>
  </si>
  <si>
    <t>Раздел 2.14.2.2 строка 06 графа 09 &gt;= Раздел 2.14.2.2 строка 06 графа 11</t>
  </si>
  <si>
    <t>Раздел 2.14.2.2 строка 07 графа 09 &gt;= Раздел 2.14.2.2 строка 07 графа 11</t>
  </si>
  <si>
    <t>Раздел 2.14.2.2 строка 08 графа 09 &gt;= Раздел 2.14.2.2 строка 08 графа 11</t>
  </si>
  <si>
    <t>Раздел 2.14.2.2 строка 09 графа 09 &gt;= Раздел 2.14.2.2 строка 09 графа 11</t>
  </si>
  <si>
    <t>Раздел 2.14.2.2 строка 10 графа 09 &gt;= Раздел 2.14.2.2 строка 10 графа 11</t>
  </si>
  <si>
    <t>Раздел 2.14.1.1 строка 14 графа 03 &gt;= Раздел 2.14.1.1 строка 14 графа 05</t>
  </si>
  <si>
    <t>Раздел 2.14.1.1 строка 15 графа 03 &gt;= Раздел 2.14.1.1 строка 15 графа 05</t>
  </si>
  <si>
    <t>Раздел 2.14.1.1 строка 16 графа 03 &gt;= Раздел 2.14.1.1 строка 16 графа 05</t>
  </si>
  <si>
    <t>Раздел 2.14.1.1 строка 17 графа 03 &gt;= Раздел 2.14.1.1 строка 17 графа 05</t>
  </si>
  <si>
    <t>Раздел 2.14.1.1 строка 18 графа 03 &gt;= Раздел 2.14.1.1 строка 18 графа 05</t>
  </si>
  <si>
    <t>Раздел 2.14.1.1 строка 19 графа 03 &gt;= Раздел 2.14.1.1 строка 19 графа 05</t>
  </si>
  <si>
    <t>Раздел 2.14.1.1 строка 20 графа 03 &gt;= Раздел 2.14.1.1 строка 20 графа 05</t>
  </si>
  <si>
    <t>Раздел 2.14.1.1 строка 21 графа 03 &gt;= Раздел 2.14.1.1 строка 21 графа 05</t>
  </si>
  <si>
    <t>Раздел 2.14.1.1 строка 22 графа 03 &gt;= Раздел 2.14.1.1 строка 22 графа 05</t>
  </si>
  <si>
    <t>Раздел 2.14.1.1 строка 23 графа 03 &gt;= Раздел 2.14.1.1 строка 23 графа 05</t>
  </si>
  <si>
    <t>Раздел 2.14.1.1 строка 24 графа 03 &gt;= Раздел 2.14.1.1 строка 24 графа 05</t>
  </si>
  <si>
    <t>Раздел 2.14.1.1 строка 25 графа 03 &gt;= Раздел 2.14.1.1 строка 25 графа 05</t>
  </si>
  <si>
    <t>Раздел 2.14.1.1 строка 26 графа 03 &gt;= Раздел 2.14.1.1 строка 26 графа 05</t>
  </si>
  <si>
    <t>Раздел 2.14.1.1 строка 27 графа 03 &gt;= Раздел 2.14.1.1 строка 27 графа 05</t>
  </si>
  <si>
    <t>Раздел 2.13.3 строка 17 графа 04 = Раздел 2.13.3 строка 17 сумма граф 05 + 06 + 07 + 08 + 09 + 10</t>
  </si>
  <si>
    <t>Раздел 2.13.3 строка 18 графа 04 = Раздел 2.13.3 строка 18 сумма граф 05 + 06 + 07 + 08 + 09 + 10</t>
  </si>
  <si>
    <t>Раздел 2.14.2.3 строка 01 графа 05 = Раздел 2.14.2.3 сумма строк с 02 по 29 графа 05</t>
  </si>
  <si>
    <t>Раздел 2.14.2.3 строка 01 графа 06 = Раздел 2.14.2.3 сумма строк с 02 по 29 графа 06</t>
  </si>
  <si>
    <t>Раздел 2.14.2.3 строка 01 графа 07 = Раздел 2.14.2.3 сумма строк с 02 по 29 графа 07</t>
  </si>
  <si>
    <t>Раздел 2.14.2.3 строка 01 графа 08 = Раздел 2.14.2.3 сумма строк с 02 по 29 графа 08</t>
  </si>
  <si>
    <t>Раздел 2.14.2.3 строка 01 графа 09 = Раздел 2.14.2.3 сумма строк с 02 по 29 графа 09</t>
  </si>
  <si>
    <t>Раздел 2.14.2.3 строка 01 графа 10 = Раздел 2.14.2.3 сумма строк с 02 по 29 графа 10</t>
  </si>
  <si>
    <t>Раздел 2.14.2.3 строка 01 графа 11 = Раздел 2.14.2.3 сумма строк с 02 по 29 графа 11</t>
  </si>
  <si>
    <t>Раздел 2.14.2.1 строка 17 графа 12 &gt;= Раздел 2.14.2.1 строка 17 графа 13</t>
  </si>
  <si>
    <t>Раздел 2.14.2.1 строка 18 графа 12 &gt;= Раздел 2.14.2.1 строка 18 графа 13</t>
  </si>
  <si>
    <t>Раздел 2.14.2.3 строка 01 графа 03 &gt;= Раздел 2.14.2.3 строка 01 графа 04</t>
  </si>
  <si>
    <t>Раздел 2.14.2.1 строка 01 графа 11 = Раздел 2.1.2.1 строка 24 сумма граф 40 + 42 + 43</t>
  </si>
  <si>
    <t>Раздел 2.14.2.2 строка 01 графа 11 = Раздел 2.1.2.2 строка 24 сумма граф 40 + 42 + 43</t>
  </si>
  <si>
    <t>Раздел 2.14.2.3 строка 01 графа 11 = Раздел 2.1.2.3 строка 24 сумма граф 40 + 42 + 43</t>
  </si>
  <si>
    <t>Раздел 2.14.2.1 строка 01 графа 12 = Раздел 2.1.3.1 строка 10 графа 03</t>
  </si>
  <si>
    <t>Раздел 2.14.2.2 строка 01 графа 12 = Раздел 2.1.3.2 строка 10 графа 03</t>
  </si>
  <si>
    <t>Раздел 2.14.2.3 строка 01 графа 12 = Раздел 2.1.3.3 строка 10 графа 03</t>
  </si>
  <si>
    <t>Раздел 2.14.2.1 строка 01 графа 13 = Раздел 2.1.3.1 строка 12 графа 03</t>
  </si>
  <si>
    <t>Раздел 2.14.2.2 строка 01 графа 13 = Раздел 2.1.3.2 строка 12 графа 03</t>
  </si>
  <si>
    <t>Раздел 2.14.2.3 строка 10 графа 03 &gt;= Раздел 2.14.2.3 строка 10 графа 04</t>
  </si>
  <si>
    <t>Раздел 2.14.2.3 строка 11 графа 03 &gt;= Раздел 2.14.2.3 строка 11 графа 04</t>
  </si>
  <si>
    <t>Раздел 2.14.1.1 строка 04 графа 06 &gt;= Раздел 2.14.1.1 строка 04 графа 08</t>
  </si>
  <si>
    <t>Раздел 2.14.1.1 строка 05 графа 06 &gt;= Раздел 2.14.1.1 строка 05 графа 08</t>
  </si>
  <si>
    <t>Раздел 2.14.1.1 строка 06 графа 06 &gt;= Раздел 2.14.1.1 строка 06 графа 08</t>
  </si>
  <si>
    <t>Раздел 2.14.1.1 строка 07 графа 06 &gt;= Раздел 2.14.1.1 строка 07 графа 08</t>
  </si>
  <si>
    <t>Раздел 2.14.1.1 строка 08 графа 06 &gt;= Раздел 2.14.1.1 строка 08 графа 08</t>
  </si>
  <si>
    <t>Раздел 2.1.1.1 строка 10 графа 09 &gt;= Раздел 2.1.1.1 сумма строк 18 + 19 + 20 + 21 графа 09</t>
  </si>
  <si>
    <t>Раздел 2.1.1.1 строка 10 графа 10 &gt;= Раздел 2.1.1.1 сумма строк 18 + 19 + 20 + 21 графа 10</t>
  </si>
  <si>
    <t>Раздел 2.15.3 строка 62 графа 04 = Раздел 2.15.3 строка 62 сумма граф 05 + 06 + 07 + 08 + 09 + 10</t>
  </si>
  <si>
    <t>Раздел 2.15.3 строка 63 графа 04 = Раздел 2.15.3 строка 63 сумма граф 05 + 06 + 07 + 08 + 09 + 10</t>
  </si>
  <si>
    <t>Раздел 2.15.3 строка 64 графа 04 = Раздел 2.15.3 строка 64 сумма граф 05 + 06 + 07 + 08 + 09 + 10</t>
  </si>
  <si>
    <t>Раздел 2.15.3 строка 65 графа 04 = Раздел 2.15.3 строка 65 сумма граф 05 + 06 + 07 + 08 + 09 + 10</t>
  </si>
  <si>
    <t>Раздел 2.15.3 строка 66 графа 04 = Раздел 2.15.3 строка 66 сумма граф 05 + 06 + 07 + 08 + 09 + 10</t>
  </si>
  <si>
    <t>Раздел 2.15.3 строка 67 графа 04 = Раздел 2.15.3 строка 67 сумма граф 05 + 06 + 07 + 08 + 09 + 10</t>
  </si>
  <si>
    <t>Раздел 2.15.3 строка 68 графа 04 = Раздел 2.15.3 строка 68 сумма граф 05 + 06 + 07 + 08 + 09 + 10</t>
  </si>
  <si>
    <t>Раздел 2.15.3 строка 69 графа 04 = Раздел 2.15.3 строка 69 сумма граф 05 + 06 + 07 + 08 + 09 + 10</t>
  </si>
  <si>
    <t>Раздел 3.4 строка 07 графа 10 &gt;= Раздел 3.4 строка 07 графа 11</t>
  </si>
  <si>
    <t>Раздел 3.4 строка 08 графа 10 &gt;= Раздел 3.4 строка 08 графа 11</t>
  </si>
  <si>
    <t>Раздел 3.4 строка 09 графа 10 &gt;= Раздел 3.4 строка 09 графа 11</t>
  </si>
  <si>
    <t>Раздел 3.4 строка 10 графа 10 &gt;= Раздел 3.4 строка 10 графа 11</t>
  </si>
  <si>
    <t>Раздел 3.4 строка 11 графа 10 &gt;= Раздел 3.4 строка 11 графа 11</t>
  </si>
  <si>
    <t>Раздел 3.4 строка 12 графа 10 &gt;= Раздел 3.4 строка 12 графа 11</t>
  </si>
  <si>
    <t>Раздел 3.4 строка 13 графа 10 &gt;= Раздел 3.4 строка 13 графа 11</t>
  </si>
  <si>
    <t>Раздел 3.4 строка 14 графа 10 &gt;= Раздел 3.4 строка 14 графа 11</t>
  </si>
  <si>
    <t>Раздел 3.4 строка 15 графа 10 &gt;= Раздел 3.4 строка 15 графа 11</t>
  </si>
  <si>
    <t>Раздел 3.4 строка 16 графа 10 &gt;= Раздел 3.4 строка 16 графа 11</t>
  </si>
  <si>
    <t>Раздел 3.4 строка 17 графа 10 &gt;= Раздел 3.4 строка 17 графа 11</t>
  </si>
  <si>
    <t>Раздел 3.4 строка 18 графа 10 &gt;= Раздел 3.4 строка 18 графа 11</t>
  </si>
  <si>
    <t>Раздел 3.4 строка 19 графа 10 &gt;= Раздел 3.4 строка 19 графа 11</t>
  </si>
  <si>
    <t>Раздел 2.15.3 строка 76 графа 04 = Раздел 2.15.3 строка 76 сумма граф 05 + 06 + 07 + 08 + 09 + 10</t>
  </si>
  <si>
    <t>Раздел 2.15.3 строка 77 графа 04 = Раздел 2.15.3 строка 77 сумма граф 05 + 06 + 07 + 08 + 09 + 10</t>
  </si>
  <si>
    <t>Раздел 2.15.3 строка 78 графа 04 = Раздел 2.15.3 строка 78 сумма граф 05 + 06 + 07 + 08 + 09 + 10</t>
  </si>
  <si>
    <t>Раздел 2.15.3 строка 79 графа 04 = Раздел 2.15.3 строка 79 сумма граф 05 + 06 + 07 + 08 + 09 + 10</t>
  </si>
  <si>
    <t>Раздел 2.15.3 строка 80 графа 04 = Раздел 2.15.3 строка 80 сумма граф 05 + 06 + 07 + 08 + 09 + 10</t>
  </si>
  <si>
    <t>Раздел 2.15.3 строка 81 графа 04 = Раздел 2.15.3 строка 81 сумма граф 05 + 06 + 07 + 08 + 09 + 10</t>
  </si>
  <si>
    <t>Раздел 2.15.3 строка 82 графа 04 = Раздел 2.15.3 строка 82 сумма граф 05 + 06 + 07 + 08 + 09 + 10</t>
  </si>
  <si>
    <t>Раздел 2.15.3 строка 83 графа 04 = Раздел 2.15.3 строка 83 сумма граф 05 + 06 + 07 + 08 + 09 + 10</t>
  </si>
  <si>
    <t>Раздел 2.15.3 строка 84 графа 04 = Раздел 2.15.3 строка 84 сумма граф 05 + 06 + 07 + 08 + 09 + 10</t>
  </si>
  <si>
    <t>Раздел 2.15.3 строка 85 графа 04 = Раздел 2.15.3 строка 85 сумма граф 05 + 06 + 07 + 08 + 09 + 10</t>
  </si>
  <si>
    <t>Раздел 2.15.3 строка 86 графа 04 = Раздел 2.15.3 строка 86 сумма граф 05 + 06 + 07 + 08 + 09 + 10</t>
  </si>
  <si>
    <t>Раздел 2.15.3 строка 87 графа 04 = Раздел 2.15.3 строка 87 сумма граф 05 + 06 + 07 + 08 + 09 + 10</t>
  </si>
  <si>
    <t>Раздел 2.15.3 строка 88 графа 04 = Раздел 2.15.3 строка 88 сумма граф 05 + 06 + 07 + 08 + 09 + 10</t>
  </si>
  <si>
    <t>Раздел 2.15.3 строка 89 графа 04 = Раздел 2.15.3 строка 89 сумма граф 05 + 06 + 07 + 08 + 09 + 10</t>
  </si>
  <si>
    <t>Раздел 2.15.3 строка 90 графа 04 = Раздел 2.15.3 строка 90 сумма граф 05 + 06 + 07 + 08 + 09 + 10</t>
  </si>
  <si>
    <t>Раздел 2.15.3 строка 91 графа 04 = Раздел 2.15.3 строка 91 сумма граф 05 + 06 + 07 + 08 + 09 + 10</t>
  </si>
  <si>
    <t>Раздел 2.15.3 строка 92 графа 04 = Раздел 2.15.3 строка 92 сумма граф 05 + 06 + 07 + 08 + 09 + 10</t>
  </si>
  <si>
    <t>Раздел 2.15.3 строка 93 графа 04 = Раздел 2.15.3 строка 93 сумма граф 05 + 06 + 07 + 08 + 09 + 10</t>
  </si>
  <si>
    <t>Раздел 2.15.3 строка 94 графа 04 = Раздел 2.15.3 строка 94 сумма граф 05 + 06 + 07 + 08 + 09 + 10</t>
  </si>
  <si>
    <t>Раздел 2.14.2.1 строка 13 графа 12 &gt;= Раздел 2.14.2.1 строка 13 графа 13</t>
  </si>
  <si>
    <t>Раздел 2.14.1.2 строка 07 графа 03 &gt;= Раздел 2.14.1.2 строка 07 графа 05</t>
  </si>
  <si>
    <t>Раздел 2.14.1.2 строка 08 графа 03 &gt;= Раздел 2.14.1.2 строка 08 графа 05</t>
  </si>
  <si>
    <t>Раздел 2.14.1.2 строка 09 графа 03 &gt;= Раздел 2.14.1.2 строка 09 графа 05</t>
  </si>
  <si>
    <t>Раздел 2.14.1.2 строка 10 графа 03 &gt;= Раздел 2.14.1.2 строка 10 графа 05</t>
  </si>
  <si>
    <t>Раздел 2.14.1.2 строка 11 графа 03 &gt;= Раздел 2.14.1.2 строка 11 графа 05</t>
  </si>
  <si>
    <t>Раздел 2.14.1.2 строка 12 графа 03 &gt;= Раздел 2.14.1.2 строка 12 графа 05</t>
  </si>
  <si>
    <t>Раздел 2.14.1.2 строка 13 графа 03 &gt;= Раздел 2.14.1.2 строка 13 графа 05</t>
  </si>
  <si>
    <t>Раздел 2.14.1.2 строка 14 графа 03 &gt;= Раздел 2.14.1.2 строка 14 графа 05</t>
  </si>
  <si>
    <t>Раздел 2.14.1.2 строка 15 графа 03 &gt;= Раздел 2.14.1.2 строка 15 графа 05</t>
  </si>
  <si>
    <t>Раздел 2.14.1.2 строка 16 графа 03 &gt;= Раздел 2.14.1.2 строка 16 графа 05</t>
  </si>
  <si>
    <t>Раздел 2.14.1.2 строка 17 графа 03 &gt;= Раздел 2.14.1.2 строка 17 графа 05</t>
  </si>
  <si>
    <t>Раздел 2.14.1.2 строка 18 графа 03 &gt;= Раздел 2.14.1.2 строка 18 графа 05</t>
  </si>
  <si>
    <t>Раздел 2.14.1.2 строка 19 графа 03 &gt;= Раздел 2.14.1.2 строка 19 графа 05</t>
  </si>
  <si>
    <t>Раздел 2.14.2.1 строка 02 графа 12 &gt;= Раздел 2.14.2.1 строка 02 графа 14</t>
  </si>
  <si>
    <t>Раздел 2.14.2.1 строка 03 графа 12 &gt;= Раздел 2.14.2.1 строка 03 графа 14</t>
  </si>
  <si>
    <t>Раздел 2.14.2.1 строка 04 графа 12 &gt;= Раздел 2.14.2.1 строка 04 графа 14</t>
  </si>
  <si>
    <t>Раздел 2.14.2.1 строка 05 графа 12 &gt;= Раздел 2.14.2.1 строка 05 графа 14</t>
  </si>
  <si>
    <t>Раздел 2.14.2.1 строка 06 графа 12 &gt;= Раздел 2.14.2.1 строка 06 графа 14</t>
  </si>
  <si>
    <t>Раздел 2.14.2.1 строка 07 графа 12 &gt;= Раздел 2.14.2.1 строка 07 графа 14</t>
  </si>
  <si>
    <t>Раздел 2.14.2.1 строка 08 графа 12 &gt;= Раздел 2.14.2.1 строка 08 графа 14</t>
  </si>
  <si>
    <t>Раздел 2.14.2.1 строка 09 графа 12 &gt;= Раздел 2.14.2.1 строка 09 графа 14</t>
  </si>
  <si>
    <t>Раздел 2.14.2.1 строка 10 графа 12 &gt;= Раздел 2.14.2.1 строка 10 графа 14</t>
  </si>
  <si>
    <t>Раздел 2.14.2.1 строка 11 графа 12 &gt;= Раздел 2.14.2.1 строка 11 графа 14</t>
  </si>
  <si>
    <t>Раздел 2.14.2.1 строка 12 графа 12 &gt;= Раздел 2.14.2.1 строка 12 графа 14</t>
  </si>
  <si>
    <t>Раздел 2.14.2.1 строка 13 графа 12 &gt;= Раздел 2.14.2.1 строка 13 графа 14</t>
  </si>
  <si>
    <t>Раздел 2.14.2.1 строка 14 графа 12 &gt;= Раздел 2.14.2.1 строка 14 графа 14</t>
  </si>
  <si>
    <t>Раздел 2.14.2.1 строка 15 графа 12 &gt;= Раздел 2.14.2.1 строка 15 графа 14</t>
  </si>
  <si>
    <t>Раздел 2.14.2.1 строка 16 графа 12 &gt;= Раздел 2.14.2.1 строка 16 графа 14</t>
  </si>
  <si>
    <t>Раздел 2.14.2.1 строка 17 графа 12 &gt;= Раздел 2.14.2.1 строка 17 графа 14</t>
  </si>
  <si>
    <t>Раздел 2.14.2.1 строка 18 графа 12 &gt;= Раздел 2.14.2.1 строка 18 графа 14</t>
  </si>
  <si>
    <t>Раздел 2.14.2.1 строка 19 графа 12 &gt;= Раздел 2.14.2.1 строка 19 графа 14</t>
  </si>
  <si>
    <t>Раздел 2.14.2.3 строка 10 графа 03 &gt;= Раздел 2.14.2.3 строка 10 графа 05</t>
  </si>
  <si>
    <t>Раздел 2.14.2.3 строка 11 графа 03 &gt;= Раздел 2.14.2.3 строка 11 графа 05</t>
  </si>
  <si>
    <t>Раздел 2.15.3 строка 61 графа 04 = Раздел 2.15.3 строка 61 сумма граф 05 + 06 + 07 + 08 + 09 + 10</t>
  </si>
  <si>
    <t>Раздел 2.14.1.1 строка 27 графа 09 &gt;= Раздел 2.14.1.1 строка 27 графа 11</t>
  </si>
  <si>
    <t>Раздел 2.14.2.3 строка 12 графа 03 &gt;= Раздел 2.14.2.3 строка 12 графа 05</t>
  </si>
  <si>
    <t>Раздел 2.14.2.3 строка 13 графа 03 &gt;= Раздел 2.14.2.3 строка 13 графа 05</t>
  </si>
  <si>
    <t>Раздел 2.14.2.3 строка 14 графа 03 &gt;= Раздел 2.14.2.3 строка 14 графа 05</t>
  </si>
  <si>
    <t>Раздел 2.14.2.3 строка 15 графа 03 &gt;= Раздел 2.14.2.3 строка 15 графа 05</t>
  </si>
  <si>
    <t>Раздел 2.14.2.3 строка 16 графа 03 &gt;= Раздел 2.14.2.3 строка 16 графа 05</t>
  </si>
  <si>
    <t>Раздел 2.14.2.3 строка 17 графа 03 &gt;= Раздел 2.14.2.3 строка 17 графа 05</t>
  </si>
  <si>
    <t>Раздел 2.14.2.3 строка 18 графа 03 &gt;= Раздел 2.14.2.3 строка 18 графа 05</t>
  </si>
  <si>
    <t>Раздел 2.14.2.3 строка 19 графа 03 &gt;= Раздел 2.14.2.3 строка 19 графа 05</t>
  </si>
  <si>
    <t>Раздел 2.14.2.3 строка 20 графа 03 &gt;= Раздел 2.14.2.3 строка 20 графа 05</t>
  </si>
  <si>
    <t>Раздел 2.14.2.3 строка 21 графа 03 &gt;= Раздел 2.14.2.3 строка 21 графа 05</t>
  </si>
  <si>
    <t>Раздел 2.14.2.3 строка 22 графа 03 &gt;= Раздел 2.14.2.3 строка 22 графа 05</t>
  </si>
  <si>
    <t>Раздел 2.14.2.3 строка 23 графа 03 &gt;= Раздел 2.14.2.3 строка 23 графа 05</t>
  </si>
  <si>
    <t>Раздел 2.14.2.3 строка 24 графа 03 &gt;= Раздел 2.14.2.3 строка 24 графа 05</t>
  </si>
  <si>
    <t>Раздел 2.14.2.3 строка 25 графа 03 &gt;= Раздел 2.14.2.3 строка 25 графа 05</t>
  </si>
  <si>
    <t>Раздел 2.14.2.3 строка 26 графа 03 &gt;= Раздел 2.14.2.3 строка 26 графа 05</t>
  </si>
  <si>
    <t>Раздел 2.14.2.3 строка 27 графа 03 &gt;= Раздел 2.14.2.3 строка 27 графа 05</t>
  </si>
  <si>
    <t>Раздел 2.14.2.3 строка 28 графа 03 &gt;= Раздел 2.14.2.3 строка 28 графа 05</t>
  </si>
  <si>
    <t>Раздел 2.14.2.3 строка 29 графа 03 &gt;= Раздел 2.14.2.3 строка 29 графа 05</t>
  </si>
  <si>
    <t>Раздел 2.14.1.2 строка 01 графа 03 &gt;= Раздел 2.14.1.2 строка 01 графа 04</t>
  </si>
  <si>
    <t>Раздел 2.14.1.2 строка 02 графа 03 &gt;= Раздел 2.14.1.2 строка 02 графа 04</t>
  </si>
  <si>
    <t>Раздел 2.14.1.2 строка 03 графа 03 &gt;= Раздел 2.14.1.2 строка 03 графа 04</t>
  </si>
  <si>
    <t>Раздел 2.14.1.2 строка 04 графа 03 &gt;= Раздел 2.14.1.2 строка 04 графа 04</t>
  </si>
  <si>
    <t>Раздел 2.14.1.2 строка 05 графа 03 &gt;= Раздел 2.14.1.2 строка 05 графа 04</t>
  </si>
  <si>
    <t>Раздел 2.14.1.2 строка 06 графа 03 &gt;= Раздел 2.14.1.2 строка 06 графа 04</t>
  </si>
  <si>
    <t>Раздел 2.14.1.2 строка 07 графа 03 &gt;= Раздел 2.14.1.2 строка 07 графа 04</t>
  </si>
  <si>
    <t>Раздел 2.14.1.2 строка 08 графа 03 &gt;= Раздел 2.14.1.2 строка 08 графа 04</t>
  </si>
  <si>
    <t>Раздел 2.14.1.2 строка 09 графа 03 &gt;= Раздел 2.14.1.2 строка 09 графа 04</t>
  </si>
  <si>
    <t>Раздел 2.14.1.2 строка 10 графа 03 &gt;= Раздел 2.14.1.2 строка 10 графа 04</t>
  </si>
  <si>
    <t>Раздел 2.14.1.2 строка 11 графа 03 &gt;= Раздел 2.14.1.2 строка 11 графа 04</t>
  </si>
  <si>
    <t>Раздел 2.14.1.2 строка 12 графа 03 &gt;= Раздел 2.14.1.2 строка 12 графа 04</t>
  </si>
  <si>
    <t>Раздел 2.14.1.2 строка 13 графа 03 &gt;= Раздел 2.14.1.2 строка 13 графа 04</t>
  </si>
  <si>
    <t>Раздел 2.14.1.2 строка 14 графа 03 &gt;= Раздел 2.14.1.2 строка 14 графа 04</t>
  </si>
  <si>
    <t>Раздел 2.14.1.2 строка 15 графа 03 &gt;= Раздел 2.14.1.2 строка 15 графа 04</t>
  </si>
  <si>
    <t>Раздел 2.14.1.2 строка 16 графа 03 &gt;= Раздел 2.14.1.2 строка 16 графа 04</t>
  </si>
  <si>
    <t>Раздел 2.14.1.2 строка 17 графа 03 &gt;= Раздел 2.14.1.2 строка 17 графа 04</t>
  </si>
  <si>
    <t>Раздел 2.14.1.2 строка 18 графа 03 &gt;= Раздел 2.14.1.2 строка 18 графа 04</t>
  </si>
  <si>
    <t>Раздел 2.14.1.2 строка 19 графа 03 &gt;= Раздел 2.14.1.2 строка 19 графа 04</t>
  </si>
  <si>
    <t>Раздел 2.14.1.2 строка 20 графа 03 &gt;= Раздел 2.14.1.2 строка 20 графа 04</t>
  </si>
  <si>
    <t>Раздел 2.14.1.2 строка 21 графа 03 &gt;= Раздел 2.14.1.2 строка 21 графа 04</t>
  </si>
  <si>
    <t>Раздел 2.14.1.2 строка 22 графа 03 &gt;= Раздел 2.14.1.2 строка 22 графа 04</t>
  </si>
  <si>
    <t>Раздел 2.14.1.2 строка 23 графа 03 &gt;= Раздел 2.14.1.2 строка 23 графа 04</t>
  </si>
  <si>
    <t>Раздел 2.14.1.2 строка 24 графа 03 &gt;= Раздел 2.14.1.2 строка 24 графа 04</t>
  </si>
  <si>
    <t>Раздел 2.14.1.2 строка 25 графа 03 &gt;= Раздел 2.14.1.2 строка 25 графа 04</t>
  </si>
  <si>
    <t>Раздел 2.13.2 строка 20 графа 04 &gt;= Раздел 2.13.2 строка 20 графа 12</t>
  </si>
  <si>
    <t>Раздел 2.13.2 строка 21 графа 04 &gt;= Раздел 2.13.2 строка 21 графа 12</t>
  </si>
  <si>
    <t>Раздел 2.13.2 строка 22 графа 04 &gt;= Раздел 2.13.2 строка 22 графа 12</t>
  </si>
  <si>
    <t>Раздел 2.13.2 строка 23 графа 04 &gt;= Раздел 2.13.2 строка 23 графа 12</t>
  </si>
  <si>
    <t>Раздел 2.13.2 строка 24 графа 04 &gt;= Раздел 2.13.2 строка 24 графа 12</t>
  </si>
  <si>
    <t>Раздел 2.13.2 строка 25 графа 04 &gt;= Раздел 2.13.2 строка 25 графа 12</t>
  </si>
  <si>
    <t>Раздел 2.13.2 строка 26 графа 04 &gt;= Раздел 2.13.2 строка 26 графа 12</t>
  </si>
  <si>
    <t>Раздел 2.13.2 строка 27 графа 04 &gt;= Раздел 2.13.2 строка 27 графа 12</t>
  </si>
  <si>
    <t>Раздел 2.13.2 строка 28 графа 04 &gt;= Раздел 2.13.2 строка 28 графа 12</t>
  </si>
  <si>
    <t>Раздел 2.13.2 строка 29 графа 04 &gt;= Раздел 2.13.2 строка 29 графа 12</t>
  </si>
  <si>
    <t>Раздел 2.13.2 строка 30 графа 04 &gt;= Раздел 2.13.2 строка 30 графа 12</t>
  </si>
  <si>
    <t>Раздел 2.13.2 строка 31 графа 04 &gt;= Раздел 2.13.2 строка 31 графа 12</t>
  </si>
  <si>
    <t>Раздел 2.13.2 строка 32 графа 04 &gt;= Раздел 2.13.2 строка 32 графа 12</t>
  </si>
  <si>
    <t>Раздел 2.13.2 строка 33 графа 04 &gt;= Раздел 2.13.2 строка 33 графа 12</t>
  </si>
  <si>
    <t>Раздел 2.13.2 строка 34 графа 04 &gt;= Раздел 2.13.2 строка 34 графа 12</t>
  </si>
  <si>
    <t>Раздел 2.13.2 строка 35 графа 04 &gt;= Раздел 2.13.2 строка 35 графа 12</t>
  </si>
  <si>
    <t>Раздел 2.13.2 строка 36 графа 04 &gt;= Раздел 2.13.2 строка 36 графа 12</t>
  </si>
  <si>
    <t>Раздел 2.13.2 строка 37 графа 04 &gt;= Раздел 2.13.2 строка 37 графа 12</t>
  </si>
  <si>
    <t>Раздел 2.13.2 строка 38 графа 04 &gt;= Раздел 2.13.2 строка 38 графа 12</t>
  </si>
  <si>
    <t>Раздел 2.13.2 строка 39 графа 04 &gt;= Раздел 2.13.2 строка 39 графа 12</t>
  </si>
  <si>
    <t>Раздел 2.13.2 строка 40 графа 04 &gt;= Раздел 2.13.2 строка 40 графа 12</t>
  </si>
  <si>
    <t>Раздел 2.1.1.3 строка 10 графа 04 = Раздел 2.1.1.3 сумма строк 02 + 04 + 06 + 08 графа 04</t>
  </si>
  <si>
    <t>Раздел 2.1.1.3 строка 10 графа 05 = Раздел 2.1.1.3 сумма строк 02 + 04 + 06 + 08 графа 05</t>
  </si>
  <si>
    <t>Раздел 2.1.1.3 строка 10 графа 06 = Раздел 2.1.1.3 сумма строк 02 + 04 + 06 + 08 графа 06</t>
  </si>
  <si>
    <t>Раздел 2.1.1.3 строка 10 графа 07 = Раздел 2.1.1.3 сумма строк 02 + 04 + 06 + 08 графа 07</t>
  </si>
  <si>
    <t>Раздел 2.13.2 строка 43 графа 04 &gt;= Раздел 2.13.2 строка 43 графа 12</t>
  </si>
  <si>
    <t>Раздел 2.13.2 строка 44 графа 04 &gt;= Раздел 2.13.2 строка 44 графа 12</t>
  </si>
  <si>
    <t>Раздел 2.13.2 строка 45 графа 04 &gt;= Раздел 2.13.2 строка 45 графа 12</t>
  </si>
  <si>
    <t>Раздел 2.13.2 строка 46 графа 04 &gt;= Раздел 2.13.2 строка 46 графа 12</t>
  </si>
  <si>
    <t>Раздел 2.13.2 строка 03 графа 04 &gt;= Раздел 2.13.2 строка 03 графа 13</t>
  </si>
  <si>
    <t>Раздел 2.13.2 строка 04 графа 04 &gt;= Раздел 2.13.2 строка 04 графа 13</t>
  </si>
  <si>
    <t>Раздел 2.13.2 строка 05 графа 04 &gt;= Раздел 2.13.2 строка 05 графа 13</t>
  </si>
  <si>
    <t>Раздел 2.13.2 строка 06 графа 04 &gt;= Раздел 2.13.2 строка 06 графа 13</t>
  </si>
  <si>
    <t>Раздел 2.13.2 строка 07 графа 04 &gt;= Раздел 2.13.2 строка 07 графа 13</t>
  </si>
  <si>
    <t>Раздел 2.13.2 строка 08 графа 04 &gt;= Раздел 2.13.2 строка 08 графа 13</t>
  </si>
  <si>
    <t>Раздел 2.13.2 строка 09 графа 04 &gt;= Раздел 2.13.2 строка 09 графа 13</t>
  </si>
  <si>
    <t>Раздел 2.13.2 строка 10 графа 04 &gt;= Раздел 2.13.2 строка 10 графа 13</t>
  </si>
  <si>
    <t>Раздел 2.13.2 строка 11 графа 04 &gt;= Раздел 2.13.2 строка 11 графа 13</t>
  </si>
  <si>
    <t>Раздел 2.14.1.2 строка 07 графа 06 &gt;= Раздел 2.14.1.2 строка 07 графа 07</t>
  </si>
  <si>
    <t>Раздел 2.14.1.2 строка 08 графа 06 &gt;= Раздел 2.14.1.2 строка 08 графа 07</t>
  </si>
  <si>
    <t>Раздел 2.14.1.2 строка 09 графа 06 &gt;= Раздел 2.14.1.2 строка 09 графа 07</t>
  </si>
  <si>
    <t>Раздел 2.14.1.2 строка 10 графа 06 &gt;= Раздел 2.14.1.2 строка 10 графа 07</t>
  </si>
  <si>
    <t>Раздел 2.14.1.2 строка 11 графа 06 &gt;= Раздел 2.14.1.2 строка 11 графа 07</t>
  </si>
  <si>
    <t>Раздел 2.14.1.2 строка 12 графа 06 &gt;= Раздел 2.14.1.2 строка 12 графа 07</t>
  </si>
  <si>
    <t>Раздел 2.14.1.2 строка 13 графа 06 &gt;= Раздел 2.14.1.2 строка 13 графа 07</t>
  </si>
  <si>
    <t>Раздел 2.14.1.2 строка 14 графа 06 &gt;= Раздел 2.14.1.2 строка 14 графа 07</t>
  </si>
  <si>
    <t>Раздел 2.14.1.2 строка 15 графа 06 &gt;= Раздел 2.14.1.2 строка 15 графа 07</t>
  </si>
  <si>
    <t>Раздел 2.14.1.2 строка 16 графа 06 &gt;= Раздел 2.14.1.2 строка 16 графа 07</t>
  </si>
  <si>
    <t>Раздел 2.14.1.2 строка 17 графа 06 &gt;= Раздел 2.14.1.2 строка 17 графа 07</t>
  </si>
  <si>
    <t>Раздел 2.14.1.2 строка 18 графа 06 &gt;= Раздел 2.14.1.2 строка 18 графа 07</t>
  </si>
  <si>
    <t>Раздел 2.13.2 строка 35 графа 04 &gt;= Раздел 2.13.2 строка 35 сумма граф 14 + 15 + 16 + 17</t>
  </si>
  <si>
    <t>Раздел 2.13.2 строка 36 графа 04 &gt;= Раздел 2.13.2 строка 36 сумма граф 14 + 15 + 16 + 17</t>
  </si>
  <si>
    <t>Раздел 2.13.2 строка 37 графа 04 &gt;= Раздел 2.13.2 строка 37 сумма граф 14 + 15 + 16 + 17</t>
  </si>
  <si>
    <t>Раздел 2.13.2 строка 38 графа 04 &gt;= Раздел 2.13.2 строка 38 сумма граф 14 + 15 + 16 + 17</t>
  </si>
  <si>
    <t>Раздел 2.13.2 строка 39 графа 04 &gt;= Раздел 2.13.2 строка 39 сумма граф 14 + 15 + 16 + 17</t>
  </si>
  <si>
    <t>Раздел 2.13.2 строка 40 графа 04 &gt;= Раздел 2.13.2 строка 40 сумма граф 14 + 15 + 16 + 17</t>
  </si>
  <si>
    <t>Раздел 2.13.2 строка 41 графа 04 &gt;= Раздел 2.13.2 строка 41 сумма граф 14 + 15 + 16 + 17</t>
  </si>
  <si>
    <t>Раздел 2.13.2 строка 42 графа 04 &gt;= Раздел 2.13.2 строка 42 сумма граф 14 + 15 + 16 + 17</t>
  </si>
  <si>
    <t>Раздел 2.13.2 строка 43 графа 04 &gt;= Раздел 2.13.2 строка 43 сумма граф 14 + 15 + 16 + 17</t>
  </si>
  <si>
    <t>Раздел 2.13.2 строка 44 графа 04 &gt;= Раздел 2.13.2 строка 44 сумма граф 14 + 15 + 16 + 17</t>
  </si>
  <si>
    <t>Раздел 2.13.2 строка 45 графа 04 &gt;= Раздел 2.13.2 строка 45 сумма граф 14 + 15 + 16 + 17</t>
  </si>
  <si>
    <t>Раздел 2.13.2 строка 46 графа 04 &gt;= Раздел 2.13.2 строка 46 сумма граф 14 + 15 + 16 + 17</t>
  </si>
  <si>
    <t>Раздел 2.13.2 строка 47 графа 04 &gt;= Раздел 2.13.2 строка 47 сумма граф 14 + 15 + 16 + 17</t>
  </si>
  <si>
    <t>Раздел 2.13.2 строка 48 графа 04 &gt;= Раздел 2.13.2 строка 48 сумма граф 14 + 15 + 16 + 17</t>
  </si>
  <si>
    <t>Раздел 2.13.2 строка 49 графа 04 &gt;= Раздел 2.13.2 строка 49 сумма граф 14 + 15 + 16 + 17</t>
  </si>
  <si>
    <t>Раздел 2.13.2 строка 50 графа 04 &gt;= Раздел 2.13.2 строка 50 сумма граф 14 + 15 + 16 + 17</t>
  </si>
  <si>
    <t>Раздел 2.13.2 строка 51 графа 04 &gt;= Раздел 2.13.2 строка 51 сумма граф 14 + 15 + 16 + 17</t>
  </si>
  <si>
    <t>Раздел 2.13.2 строка 52 графа 04 &gt;= Раздел 2.13.2 строка 52 сумма граф 14 + 15 + 16 + 17</t>
  </si>
  <si>
    <t>Раздел 2.13.2 строка 53 графа 04 &gt;= Раздел 2.13.2 строка 53 сумма граф 14 + 15 + 16 + 17</t>
  </si>
  <si>
    <t>Раздел 2.13.2 строка 54 графа 04 &gt;= Раздел 2.13.2 строка 54 сумма граф 14 + 15 + 16 + 17</t>
  </si>
  <si>
    <t>Раздел 2.13.2 строка 55 графа 04 &gt;= Раздел 2.13.2 строка 55 сумма граф 14 + 15 + 16 + 17</t>
  </si>
  <si>
    <t>Раздел 2.13.2 строка 56 графа 04 &gt;= Раздел 2.13.2 строка 56 сумма граф 14 + 15 + 16 + 17</t>
  </si>
  <si>
    <t>Раздел 2.13.2 строка 57 графа 04 &gt;= Раздел 2.13.2 строка 57 сумма граф 14 + 15 + 16 + 17</t>
  </si>
  <si>
    <t>Раздел 2.13.2 строка 58 графа 04 &gt;= Раздел 2.13.2 строка 58 сумма граф 14 + 15 + 16 + 17</t>
  </si>
  <si>
    <t>Раздел 2.13.2 строка 59 графа 04 &gt;= Раздел 2.13.2 строка 59 сумма граф 14 + 15 + 16 + 17</t>
  </si>
  <si>
    <t>Раздел 2.13.2 строка 60 графа 04 &gt;= Раздел 2.13.2 строка 60 сумма граф 14 + 15 + 16 + 17</t>
  </si>
  <si>
    <t>Раздел 2.13.2 строка 01 графа 13 &gt;= Раздел 2.13.2 строка 01 сумма граф 14 + 15</t>
  </si>
  <si>
    <t>Раздел 2.13.2 строка 02 графа 13 &gt;= Раздел 2.13.2 строка 02 сумма граф 14 + 15</t>
  </si>
  <si>
    <t>Раздел 2.13.2 строка 03 графа 13 &gt;= Раздел 2.13.2 строка 03 сумма граф 14 + 15</t>
  </si>
  <si>
    <t>Раздел 2.13.2 строка 04 графа 13 &gt;= Раздел 2.13.2 строка 04 сумма граф 14 + 15</t>
  </si>
  <si>
    <t>Раздел 2.13.2 строка 05 графа 13 &gt;= Раздел 2.13.2 строка 05 сумма граф 14 + 15</t>
  </si>
  <si>
    <t>Раздел 2.13.2 строка 06 графа 13 &gt;= Раздел 2.13.2 строка 06 сумма граф 14 + 15</t>
  </si>
  <si>
    <t>Раздел 2.13.2 строка 07 графа 13 &gt;= Раздел 2.13.2 строка 07 сумма граф 14 + 15</t>
  </si>
  <si>
    <t>Раздел 2.13.2 строка 08 графа 13 &gt;= Раздел 2.13.2 строка 08 сумма граф 14 + 15</t>
  </si>
  <si>
    <t>Раздел 2.13.2 строка 09 графа 13 &gt;= Раздел 2.13.2 строка 09 сумма граф 14 + 15</t>
  </si>
  <si>
    <t>Раздел 2.13.2 строка 10 графа 13 &gt;= Раздел 2.13.2 строка 10 сумма граф 14 + 15</t>
  </si>
  <si>
    <t>Раздел 2.13.2 строка 11 графа 13 &gt;= Раздел 2.13.2 строка 11 сумма граф 14 + 15</t>
  </si>
  <si>
    <t>Раздел 2.13.2 строка 12 графа 13 &gt;= Раздел 2.13.2 строка 12 сумма граф 14 + 15</t>
  </si>
  <si>
    <t>Раздел 2.1.1.1 строка 10 графа 11 &gt;= Раздел 2.1.1.1 сумма строк 18 + 19 + 20 + 21 графа 11</t>
  </si>
  <si>
    <t>Раздел 2.1.1.1 строка 10 графа 12 &gt;= Раздел 2.1.1.1 сумма строк 18 + 19 + 20 + 21 графа 12</t>
  </si>
  <si>
    <t>Раздел 2.1.1.1 строка 10 графа 13 &gt;= Раздел 2.1.1.1 сумма строк 18 + 19 + 20 + 21 графа 13</t>
  </si>
  <si>
    <t>Раздел 2.1.1.1 строка 10 графа 14 &gt;= Раздел 2.1.1.1 сумма строк 18 + 19 + 20 + 21 графа 14</t>
  </si>
  <si>
    <t>Раздел 2.1.1.1 строка 10 графа 15 &gt;= Раздел 2.1.1.1 сумма строк 18 + 19 + 20 + 21 графа 15</t>
  </si>
  <si>
    <t>Раздел 2.1.1.1 строка 10 графа 16 &gt;= Раздел 2.1.1.1 сумма строк 18 + 19 + 20 + 21 графа 16</t>
  </si>
  <si>
    <t>Раздел 2.1.1.1 строка 17 графа 03 &gt;= Раздел 2.1.1.1 сумма строк 18 + 19 графа 03</t>
  </si>
  <si>
    <t>Раздел 2.1.1.1 строка 17 графа 04 &gt;= Раздел 2.1.1.1 сумма строк 18 + 19 графа 04</t>
  </si>
  <si>
    <t>Раздел 2.1.1.1 строка 17 графа 05 &gt;= Раздел 2.1.1.1 сумма строк 18 + 19 графа 05</t>
  </si>
  <si>
    <t>Раздел 2.1.1.1 строка 17 графа 06 &gt;= Раздел 2.1.1.1 сумма строк 18 + 19 графа 06</t>
  </si>
  <si>
    <t>Раздел 2.1.1.1 строка 17 графа 07 &gt;= Раздел 2.1.1.1 сумма строк 18 + 19 графа 07</t>
  </si>
  <si>
    <t>Раздел 2.1.1.1 строка 17 графа 08 &gt;= Раздел 2.1.1.1 сумма строк 18 + 19 графа 08</t>
  </si>
  <si>
    <t>Раздел 2.15.2 строка 08 графа 04 = Раздел 2.15.2 строка 08 сумма граф 05 + 06 + 07 + 08 + 09 + 10</t>
  </si>
  <si>
    <t>Раздел 2.15.2 строка 09 графа 04 = Раздел 2.15.2 строка 09 сумма граф 05 + 06 + 07 + 08 + 09 + 10</t>
  </si>
  <si>
    <t>Раздел 2.15.2 строка 10 графа 04 = Раздел 2.15.2 строка 10 сумма граф 05 + 06 + 07 + 08 + 09 + 10</t>
  </si>
  <si>
    <t>Раздел 2.15.2 строка 11 графа 04 = Раздел 2.15.2 строка 11 сумма граф 05 + 06 + 07 + 08 + 09 + 10</t>
  </si>
  <si>
    <t>Раздел 2.15.2 строка 12 графа 04 = Раздел 2.15.2 строка 12 сумма граф 05 + 06 + 07 + 08 + 09 + 10</t>
  </si>
  <si>
    <t>Раздел 2.15.2 строка 13 графа 04 = Раздел 2.15.2 строка 13 сумма граф 05 + 06 + 07 + 08 + 09 + 10</t>
  </si>
  <si>
    <t>Раздел 2.15.2 строка 14 графа 04 = Раздел 2.15.2 строка 14 сумма граф 05 + 06 + 07 + 08 + 09 + 10</t>
  </si>
  <si>
    <t>Раздел 2.15.2 строка 15 графа 04 = Раздел 2.15.2 строка 15 сумма граф 05 + 06 + 07 + 08 + 09 + 10</t>
  </si>
  <si>
    <t>Раздел 2.15.2 строка 16 графа 04 = Раздел 2.15.2 строка 16 сумма граф 05 + 06 + 07 + 08 + 09 + 10</t>
  </si>
  <si>
    <t>Раздел 2.15.2 строка 17 графа 04 = Раздел 2.15.2 строка 17 сумма граф 05 + 06 + 07 + 08 + 09 + 10</t>
  </si>
  <si>
    <t>Раздел 2.15.2 строка 18 графа 04 = Раздел 2.15.2 строка 18 сумма граф 05 + 06 + 07 + 08 + 09 + 10</t>
  </si>
  <si>
    <t>Раздел 2.15.2 строка 19 графа 04 = Раздел 2.15.2 строка 19 сумма граф 05 + 06 + 07 + 08 + 09 + 10</t>
  </si>
  <si>
    <t>Раздел 2.15.2 строка 20 графа 04 = Раздел 2.15.2 строка 20 сумма граф 05 + 06 + 07 + 08 + 09 + 10</t>
  </si>
  <si>
    <t>Раздел 2.15.2 строка 21 графа 04 = Раздел 2.15.2 строка 21 сумма граф 05 + 06 + 07 + 08 + 09 + 10</t>
  </si>
  <si>
    <t>Раздел 2.15.2 строка 22 графа 04 = Раздел 2.15.2 строка 22 сумма граф 05 + 06 + 07 + 08 + 09 + 10</t>
  </si>
  <si>
    <t>Раздел 2.15.2 строка 23 графа 04 = Раздел 2.15.2 строка 23 сумма граф 05 + 06 + 07 + 08 + 09 + 10</t>
  </si>
  <si>
    <t>Раздел 2.15.2 строка 24 графа 04 = Раздел 2.15.2 строка 24 сумма граф 05 + 06 + 07 + 08 + 09 + 10</t>
  </si>
  <si>
    <t>Раздел 2.15.2 строка 25 графа 04 = Раздел 2.15.2 строка 25 сумма граф 05 + 06 + 07 + 08 + 09 + 10</t>
  </si>
  <si>
    <t>Раздел 2.15.2 строка 26 графа 04 = Раздел 2.15.2 строка 26 сумма граф 05 + 06 + 07 + 08 + 09 + 10</t>
  </si>
  <si>
    <t>Раздел 2.15.2 строка 27 графа 04 = Раздел 2.15.2 строка 27 сумма граф 05 + 06 + 07 + 08 + 09 + 10</t>
  </si>
  <si>
    <t>Раздел 2.15.2 строка 165 графа 04 = Раздел 2.15.2 строка 165 сумма граф 05 + 06 + 07 + 08 + 09 + 10</t>
  </si>
  <si>
    <t>Раздел 2.1.1.2 строка 17 графа 06 &gt;= Раздел 2.1.1.2 сумма строк 18 + 19 графа 06</t>
  </si>
  <si>
    <t>Раздел 2.1.1.2 строка 17 графа 07 &gt;= Раздел 2.1.1.2 сумма строк 18 + 19 графа 07</t>
  </si>
  <si>
    <t>Раздел 2.1.1.2 строка 17 графа 08 &gt;= Раздел 2.1.1.2 сумма строк 18 + 19 графа 08</t>
  </si>
  <si>
    <t>Раздел 2.1.1.2 строка 17 графа 09 &gt;= Раздел 2.1.1.2 сумма строк 18 + 19 графа 09</t>
  </si>
  <si>
    <t>Раздел 2.1.1.2 строка 17 графа 10 &gt;= Раздел 2.1.1.2 сумма строк 18 + 19 графа 10</t>
  </si>
  <si>
    <t>Раздел 2.1.1.2 строка 17 графа 11 &gt;= Раздел 2.1.1.2 сумма строк 18 + 19 графа 11</t>
  </si>
  <si>
    <t>Раздел 2.1.1.2 строка 17 графа 12 &gt;= Раздел 2.1.1.2 сумма строк 18 + 19 графа 12</t>
  </si>
  <si>
    <t>Раздел 2.1.1.2 строка 17 графа 13 &gt;= Раздел 2.1.1.2 сумма строк 18 + 19 графа 13</t>
  </si>
  <si>
    <t>Раздел 2.1.1.2 строка 17 графа 14 &gt;= Раздел 2.1.1.2 сумма строк 18 + 19 графа 14</t>
  </si>
  <si>
    <t>Раздел 2.1.1.2 строка 17 графа 15 &gt;= Раздел 2.1.1.2 сумма строк 18 + 19 графа 15</t>
  </si>
  <si>
    <t>Раздел 2.1.1.2 строка 17 графа 16 &gt;= Раздел 2.1.1.2 сумма строк 18 + 19 графа 16</t>
  </si>
  <si>
    <t>Раздел 2.1.1.3 строка 10 графа 03 &gt;= Раздел 2.1.1.3 строка 22 графа 03</t>
  </si>
  <si>
    <t>Раздел 2.15.1 строка 124 графа 04 = Раздел 2.15.1 строка 124 сумма граф 05 + 06 + 07 + 08 + 09 + 10</t>
  </si>
  <si>
    <t>Раздел 2.15.1 строка 125 графа 04 = Раздел 2.15.1 строка 125 сумма граф 05 + 06 + 07 + 08 + 09 + 10</t>
  </si>
  <si>
    <t>Раздел 2.15.1 строка 126 графа 04 = Раздел 2.15.1 строка 126 сумма граф 05 + 06 + 07 + 08 + 09 + 10</t>
  </si>
  <si>
    <t>Раздел 2.15.1 строка 127 графа 04 = Раздел 2.15.1 строка 127 сумма граф 05 + 06 + 07 + 08 + 09 + 10</t>
  </si>
  <si>
    <t>Раздел 2.7.2 строка 01 графа 04 &gt;= Раздел 2.7.2 строка 05 графа 04</t>
  </si>
  <si>
    <t>Раздел 2.7.2 строка 01 графа 05 &gt;= Раздел 2.7.2 строка 05 графа 05</t>
  </si>
  <si>
    <t>Раздел 2.7.2 строка 01 графа 06 &gt;= Раздел 2.7.2 строка 05 графа 06</t>
  </si>
  <si>
    <t>Раздел 2.7.2 строка 01 графа 07 &gt;= Раздел 2.7.2 строка 05 графа 07</t>
  </si>
  <si>
    <t>Раздел 2.7.2 строка 01 графа 08 &gt;= Раздел 2.7.2 строка 05 графа 08</t>
  </si>
  <si>
    <t>Раздел 2.7.2 строка 01 графа 09 &gt;= Раздел 2.7.2 строка 05 графа 09</t>
  </si>
  <si>
    <t>Раздел 2.7.2 строка 01 графа 03 &gt;= Раздел 2.7.2 строка 06 графа 03</t>
  </si>
  <si>
    <t>Раздел 2.7.2 строка 01 графа 04 &gt;= Раздел 2.7.2 строка 06 графа 04</t>
  </si>
  <si>
    <t>Раздел 2.7.2 строка 01 графа 05 &gt;= Раздел 2.7.2 строка 06 графа 05</t>
  </si>
  <si>
    <t>Раздел 2.7.2 строка 01 графа 06 &gt;= Раздел 2.7.2 строка 06 графа 06</t>
  </si>
  <si>
    <t>Раздел 2.7.2 строка 01 графа 07 &gt;= Раздел 2.7.2 строка 06 графа 07</t>
  </si>
  <si>
    <t>Раздел 2.7.2 строка 01 графа 08 &gt;= Раздел 2.7.2 строка 06 графа 08</t>
  </si>
  <si>
    <t>Раздел 2.7.2 строка 01 графа 09 &gt;= Раздел 2.7.2 строка 06 графа 09</t>
  </si>
  <si>
    <t>Раздел 2.7.2 строка 01 графа 03 &gt;= Раздел 2.7.2 строка 07 графа 03</t>
  </si>
  <si>
    <t>Раздел 2.7.2 строка 01 графа 04 &gt;= Раздел 2.7.2 строка 07 графа 04</t>
  </si>
  <si>
    <t>Раздел 2.7.2 строка 01 графа 05 &gt;= Раздел 2.7.2 строка 07 графа 05</t>
  </si>
  <si>
    <t>Раздел 2.7.2 строка 01 графа 06 &gt;= Раздел 2.7.2 строка 07 графа 06</t>
  </si>
  <si>
    <t>Раздел 2.7.2 строка 01 графа 07 &gt;= Раздел 2.7.2 строка 07 графа 07</t>
  </si>
  <si>
    <t>Раздел 3.1 строка 25 графа 03 = Раздел 3.2 строка 25 графа 03</t>
  </si>
  <si>
    <t>Раздел 3.1 строка 26 графа 03 = Раздел 3.2 строка 26 графа 03</t>
  </si>
  <si>
    <t>Раздел 3.1 строка 27 графа 03 = Раздел 3.2 строка 27 графа 03</t>
  </si>
  <si>
    <t>Раздел 3.1 строка 28 графа 03 = Раздел 3.2 строка 28 графа 03</t>
  </si>
  <si>
    <t>Раздел 3.1 строка 29 графа 03 = Раздел 3.2 строка 29 графа 03</t>
  </si>
  <si>
    <t>Раздел 3.1 строка 30 графа 03 = Раздел 3.2 строка 30 графа 03</t>
  </si>
  <si>
    <t>Раздел 3.1 строка 31 графа 03 = Раздел 3.2 строка 31 графа 03</t>
  </si>
  <si>
    <t>Раздел 3.1 строка 32 графа 03 = Раздел 3.2 строка 32 графа 03</t>
  </si>
  <si>
    <t>Раздел 2.14.2.1 строка 02 графа 06 &gt;= Раздел 2.14.2.1 строка 02 графа 08</t>
  </si>
  <si>
    <t>Раздел 2.14.2.1 строка 03 графа 06 &gt;= Раздел 2.14.2.1 строка 03 графа 08</t>
  </si>
  <si>
    <t>Раздел 2.14.2.1 строка 04 графа 06 &gt;= Раздел 2.14.2.1 строка 04 графа 08</t>
  </si>
  <si>
    <t>Раздел 2.14.2.1 строка 05 графа 06 &gt;= Раздел 2.14.2.1 строка 05 графа 08</t>
  </si>
  <si>
    <t>Раздел 2.14.2.1 строка 06 графа 06 &gt;= Раздел 2.14.2.1 строка 06 графа 08</t>
  </si>
  <si>
    <t>Раздел 2.14.2.1 строка 07 графа 06 &gt;= Раздел 2.14.2.1 строка 07 графа 08</t>
  </si>
  <si>
    <t>Раздел 2.14.2.1 строка 08 графа 06 &gt;= Раздел 2.14.2.1 строка 08 графа 08</t>
  </si>
  <si>
    <t>Раздел 2.15.2 строка 96 графа 04 = Раздел 2.15.2 строка 96 сумма граф 05 + 06 + 07 + 08 + 09 + 10</t>
  </si>
  <si>
    <t>Раздел 2.15.2 строка 97 графа 04 = Раздел 2.15.2 строка 97 сумма граф 05 + 06 + 07 + 08 + 09 + 10</t>
  </si>
  <si>
    <t>Раздел 2.15.2 строка 98 графа 04 = Раздел 2.15.2 строка 98 сумма граф 05 + 06 + 07 + 08 + 09 + 10</t>
  </si>
  <si>
    <t>Раздел 2.15.2 строка 99 графа 04 = Раздел 2.15.2 строка 99 сумма граф 05 + 06 + 07 + 08 + 09 + 10</t>
  </si>
  <si>
    <t>Раздел 2.15.2 строка 100 графа 04 = Раздел 2.15.2 строка 100 сумма граф 05 + 06 + 07 + 08 + 09 + 10</t>
  </si>
  <si>
    <t>Раздел 2.15.2 строка 101 графа 04 = Раздел 2.15.2 строка 101 сумма граф 05 + 06 + 07 + 08 + 09 + 10</t>
  </si>
  <si>
    <t>Раздел 2.15.2 строка 102 графа 04 = Раздел 2.15.2 строка 102 сумма граф 05 + 06 + 07 + 08 + 09 + 10</t>
  </si>
  <si>
    <t>Раздел 2.15.2 строка 103 графа 04 = Раздел 2.15.2 строка 103 сумма граф 05 + 06 + 07 + 08 + 09 + 10</t>
  </si>
  <si>
    <t>Раздел 2.15.2 строка 104 графа 04 = Раздел 2.15.2 строка 104 сумма граф 05 + 06 + 07 + 08 + 09 + 10</t>
  </si>
  <si>
    <t>Раздел 2.15.2 строка 105 графа 04 = Раздел 2.15.2 строка 105 сумма граф 05 + 06 + 07 + 08 + 09 + 10</t>
  </si>
  <si>
    <t>Раздел 2.15.2 строка 106 графа 04 = Раздел 2.15.2 строка 106 сумма граф 05 + 06 + 07 + 08 + 09 + 10</t>
  </si>
  <si>
    <t>Раздел 2.15.2 строка 107 графа 04 = Раздел 2.15.2 строка 107 сумма граф 05 + 06 + 07 + 08 + 09 + 10</t>
  </si>
  <si>
    <t>Раздел 2.15.2 строка 108 графа 04 = Раздел 2.15.2 строка 108 сумма граф 05 + 06 + 07 + 08 + 09 + 10</t>
  </si>
  <si>
    <t>Раздел 2.15.2 строка 109 графа 04 = Раздел 2.15.2 строка 109 сумма граф 05 + 06 + 07 + 08 + 09 + 10</t>
  </si>
  <si>
    <t>Раздел 2.15.2 строка 110 графа 04 = Раздел 2.15.2 строка 110 сумма граф 05 + 06 + 07 + 08 + 09 + 10</t>
  </si>
  <si>
    <t>Раздел 2.15.2 строка 111 графа 04 = Раздел 2.15.2 строка 111 сумма граф 05 + 06 + 07 + 08 + 09 + 10</t>
  </si>
  <si>
    <t>Раздел 2.15.2 строка 112 графа 04 = Раздел 2.15.2 строка 112 сумма граф 05 + 06 + 07 + 08 + 09 + 10</t>
  </si>
  <si>
    <t>Раздел 2.15.2 строка 113 графа 04 = Раздел 2.15.2 строка 113 сумма граф 05 + 06 + 07 + 08 + 09 + 10</t>
  </si>
  <si>
    <t>Раздел 2.13.3 строка 10 графа 04 &gt;= Раздел 2.13.3 строка 10 графа 11</t>
  </si>
  <si>
    <t>Раздел 2.13.3 строка 11 графа 04 &gt;= Раздел 2.13.3 строка 11 графа 11</t>
  </si>
  <si>
    <t>Раздел 2.13.3 строка 12 графа 04 &gt;= Раздел 2.13.3 строка 12 графа 11</t>
  </si>
  <si>
    <t>Раздел 2.13.3 строка 13 графа 04 &gt;= Раздел 2.13.3 строка 13 графа 11</t>
  </si>
  <si>
    <t>Раздел 2.13.3 строка 14 графа 04 &gt;= Раздел 2.13.3 строка 14 графа 11</t>
  </si>
  <si>
    <t>Раздел 2.13.3 строка 15 графа 04 &gt;= Раздел 2.13.3 строка 15 графа 11</t>
  </si>
  <si>
    <t>Раздел 2.14.2.1 строка 19 графа 03 &gt;= Раздел 2.14.2.1 строка 19 графа 04</t>
  </si>
  <si>
    <t>Раздел 2.14.2.1 строка 20 графа 03 &gt;= Раздел 2.14.2.1 строка 20 графа 04</t>
  </si>
  <si>
    <t>Раздел 2.14.2.1 строка 21 графа 03 &gt;= Раздел 2.14.2.1 строка 21 графа 04</t>
  </si>
  <si>
    <t>Раздел 2.14.2.1 строка 22 графа 03 &gt;= Раздел 2.14.2.1 строка 22 графа 04</t>
  </si>
  <si>
    <t>Раздел 2.14.2.1 строка 23 графа 03 &gt;= Раздел 2.14.2.1 строка 23 графа 04</t>
  </si>
  <si>
    <t>Раздел 2.14.2.1 строка 24 графа 03 &gt;= Раздел 2.14.2.1 строка 24 графа 04</t>
  </si>
  <si>
    <t>Раздел 2.14.2.1 строка 25 графа 03 &gt;= Раздел 2.14.2.1 строка 25 графа 04</t>
  </si>
  <si>
    <t>Раздел 2.14.2.1 строка 26 графа 03 &gt;= Раздел 2.14.2.1 строка 26 графа 04</t>
  </si>
  <si>
    <t>Раздел 2.14.2.1 строка 27 графа 03 &gt;= Раздел 2.14.2.1 строка 27 графа 04</t>
  </si>
  <si>
    <t>Раздел 2.14.2.1 строка 28 графа 03 &gt;= Раздел 2.14.2.1 строка 28 графа 04</t>
  </si>
  <si>
    <t>Раздел 2.14.2.1 строка 29 графа 03 &gt;= Раздел 2.14.2.1 строка 29 графа 04</t>
  </si>
  <si>
    <t>Раздел 2.14.2.1 строка 01 графа 03 &gt;= Раздел 2.14.2.1 строка 01 графа 05</t>
  </si>
  <si>
    <t>Раздел 2.14.2.1 строка 02 графа 03 &gt;= Раздел 2.14.2.1 строка 02 графа 05</t>
  </si>
  <si>
    <t>Раздел 2.14.2.1 строка 03 графа 03 &gt;= Раздел 2.14.2.1 строка 03 графа 05</t>
  </si>
  <si>
    <t>Раздел 2.14.2.1 строка 04 графа 03 &gt;= Раздел 2.14.2.1 строка 04 графа 05</t>
  </si>
  <si>
    <t>Раздел 2.14.2.1 строка 12 графа 06 &gt;= Раздел 2.14.2.1 строка 12 графа 08</t>
  </si>
  <si>
    <t>Раздел 2.14.2.1 строка 13 графа 06 &gt;= Раздел 2.14.2.1 строка 13 графа 08</t>
  </si>
  <si>
    <t>Раздел 2.14.2.1 строка 14 графа 06 &gt;= Раздел 2.14.2.1 строка 14 графа 08</t>
  </si>
  <si>
    <t>Раздел 2.14.2.1 строка 15 графа 06 &gt;= Раздел 2.14.2.1 строка 15 графа 08</t>
  </si>
  <si>
    <t>Раздел 2.14.2.1 строка 16 графа 06 &gt;= Раздел 2.14.2.1 строка 16 графа 08</t>
  </si>
  <si>
    <t>Раздел 2.14.2.1 строка 17 графа 06 &gt;= Раздел 2.14.2.1 строка 17 графа 08</t>
  </si>
  <si>
    <t>Раздел 2.14.2.1 строка 18 графа 06 &gt;= Раздел 2.14.2.1 строка 18 графа 08</t>
  </si>
  <si>
    <t>Раздел 2.14.2.1 строка 19 графа 06 &gt;= Раздел 2.14.2.1 строка 19 графа 08</t>
  </si>
  <si>
    <t>Раздел 2.14.2.1 строка 20 графа 06 &gt;= Раздел 2.14.2.1 строка 20 графа 08</t>
  </si>
  <si>
    <t>Раздел 2.14.2.1 строка 21 графа 06 &gt;= Раздел 2.14.2.1 строка 21 графа 08</t>
  </si>
  <si>
    <t>Раздел 2.14.2.1 строка 22 графа 06 &gt;= Раздел 2.14.2.1 строка 22 графа 08</t>
  </si>
  <si>
    <t>Раздел 2.14.2.1 строка 23 графа 06 &gt;= Раздел 2.14.2.1 строка 23 графа 08</t>
  </si>
  <si>
    <t>Раздел 2.14.2.1 строка 24 графа 06 &gt;= Раздел 2.14.2.1 строка 24 графа 08</t>
  </si>
  <si>
    <t>Раздел 2.14.2.1 строка 25 графа 06 &gt;= Раздел 2.14.2.1 строка 25 графа 08</t>
  </si>
  <si>
    <t>Раздел 2.14.2.1 строка 26 графа 06 &gt;= Раздел 2.14.2.1 строка 26 графа 08</t>
  </si>
  <si>
    <t>Раздел 2.14.2.1 строка 27 графа 06 &gt;= Раздел 2.14.2.1 строка 27 графа 08</t>
  </si>
  <si>
    <t>Раздел 2.14.2.1 строка 28 графа 06 &gt;= Раздел 2.14.2.1 строка 28 графа 08</t>
  </si>
  <si>
    <t>Раздел 2.14.2.1 строка 29 графа 06 &gt;= Раздел 2.14.2.1 строка 29 графа 08</t>
  </si>
  <si>
    <t>Раздел 2.14.2.1 строка 01 графа 09 &gt;= Раздел 2.14.2.1 строка 01 графа 10</t>
  </si>
  <si>
    <t>Раздел 2.14.2.1 строка 02 графа 09 &gt;= Раздел 2.14.2.1 строка 02 графа 10</t>
  </si>
  <si>
    <t>Раздел 2.14.2.1 строка 03 графа 09 &gt;= Раздел 2.14.2.1 строка 03 графа 10</t>
  </si>
  <si>
    <t>Раздел 2.14.2.1 строка 04 графа 09 &gt;= Раздел 2.14.2.1 строка 04 графа 10</t>
  </si>
  <si>
    <t>Раздел 2.14.2.1 строка 05 графа 09 &gt;= Раздел 2.14.2.1 строка 05 графа 10</t>
  </si>
  <si>
    <t>Раздел 2.14.2.1 строка 06 графа 09 &gt;= Раздел 2.14.2.1 строка 06 графа 10</t>
  </si>
  <si>
    <t>Раздел 2.14.2.1 строка 07 графа 09 &gt;= Раздел 2.14.2.1 строка 07 графа 10</t>
  </si>
  <si>
    <t>Раздел 2.14.2.1 строка 08 графа 09 &gt;= Раздел 2.14.2.1 строка 08 графа 10</t>
  </si>
  <si>
    <t>Раздел 2.14.2.1 строка 09 графа 09 &gt;= Раздел 2.14.2.1 строка 09 графа 10</t>
  </si>
  <si>
    <t>Раздел 2.14.2.1 строка 10 графа 09 &gt;= Раздел 2.14.2.1 строка 10 графа 10</t>
  </si>
  <si>
    <t>Раздел 2.14.2.1 строка 11 графа 09 &gt;= Раздел 2.14.2.1 строка 11 графа 10</t>
  </si>
  <si>
    <t>Раздел 2.13.1 строка 24 графа 04 &gt;= Раздел 2.13.1 строка 24 сумма граф 14 + 15 + 16 + 17</t>
  </si>
  <si>
    <t>Раздел 2.13.1 строка 25 графа 04 &gt;= Раздел 2.13.1 строка 25 сумма граф 14 + 15 + 16 + 17</t>
  </si>
  <si>
    <t>Раздел 2.13.1 строка 26 графа 04 &gt;= Раздел 2.13.1 строка 26 сумма граф 14 + 15 + 16 + 17</t>
  </si>
  <si>
    <t>Раздел 2.13.1 строка 27 графа 04 &gt;= Раздел 2.13.1 строка 27 сумма граф 14 + 15 + 16 + 17</t>
  </si>
  <si>
    <t>Если Раздел 2.12.3 строка 05 графа 03 &gt; 0, То Раздел 2.12.3 строка 05 графа 04 &gt; 0</t>
  </si>
  <si>
    <t>Если Раздел 2.12.3 строка 06 графа 03 &gt; 0, То Раздел 2.12.3 строка 06 графа 04 &gt; 0</t>
  </si>
  <si>
    <t>Если Раздел 2.12.3 строка 07 графа 03 &gt; 0, То Раздел 2.12.3 строка 07 графа 04 &gt; 0</t>
  </si>
  <si>
    <t>Раздел 2.13.1 строка 54 графа 13 &gt;= Раздел 2.13.1 строка 54 сумма граф 14 + 15</t>
  </si>
  <si>
    <t>Раздел 2.13.1 строка 55 графа 13 &gt;= Раздел 2.13.1 строка 55 сумма граф 14 + 15</t>
  </si>
  <si>
    <t>Раздел 2.13.1 строка 56 графа 13 &gt;= Раздел 2.13.1 строка 56 сумма граф 14 + 15</t>
  </si>
  <si>
    <t>Раздел 2.13.1 строка 57 графа 13 &gt;= Раздел 2.13.1 строка 57 сумма граф 14 + 15</t>
  </si>
  <si>
    <t>Раздел 2.13.1 строка 58 графа 13 &gt;= Раздел 2.13.1 строка 58 сумма граф 14 + 15</t>
  </si>
  <si>
    <t>Раздел 2.13.1 строка 59 графа 13 &gt;= Раздел 2.13.1 строка 59 сумма граф 14 + 15</t>
  </si>
  <si>
    <t>Раздел 2.13.2 строка 59 графа 13 &gt;= Раздел 2.13.2 строка 59 сумма граф 14 + 15</t>
  </si>
  <si>
    <t>Если Раздел 2.12.3 строка 16 графа 03 &gt; 0, То Раздел 2.12.3 строка 16 графа 04 &gt; 0</t>
  </si>
  <si>
    <t>Раздел 2.13.1 строка 01 графа 04 &gt;= Раздел 2.13.1 строка 01 сумма граф 14 + 15 + 16 + 17</t>
  </si>
  <si>
    <t>Раздел 2.13.1 строка 02 графа 04 &gt;= Раздел 2.13.1 строка 02 сумма граф 14 + 15 + 16 + 17</t>
  </si>
  <si>
    <t>Раздел 2.14.2.1 строка 06 графа 09 &gt;= Раздел 2.14.2.1 строка 06 графа 11</t>
  </si>
  <si>
    <t>Раздел 2.14.2.1 строка 07 графа 09 &gt;= Раздел 2.14.2.1 строка 07 графа 11</t>
  </si>
  <si>
    <t>Раздел 2.15.1 строка 131 графа 04 = Раздел 2.15.1 строка 131 сумма граф 05 + 06 + 07 + 08 + 09 + 10</t>
  </si>
  <si>
    <t>Раздел 2.15.1 строка 132 графа 04 = Раздел 2.15.1 строка 132 сумма граф 05 + 06 + 07 + 08 + 09 + 10</t>
  </si>
  <si>
    <t>Раздел 2.15.1 строка 133 графа 04 = Раздел 2.15.1 строка 133 сумма граф 05 + 06 + 07 + 08 + 09 + 10</t>
  </si>
  <si>
    <t>Раздел 2.15.1 строка 134 графа 04 = Раздел 2.15.1 строка 134 сумма граф 05 + 06 + 07 + 08 + 09 + 10</t>
  </si>
  <si>
    <t>Раздел 2.14.2.3 строка 12 графа 06 &gt;= Раздел 2.14.2.3 строка 12 графа 08</t>
  </si>
  <si>
    <t>Раздел 2.14.2.3 строка 13 графа 06 &gt;= Раздел 2.14.2.3 строка 13 графа 08</t>
  </si>
  <si>
    <t>Раздел 2.14.2.3 строка 14 графа 06 &gt;= Раздел 2.14.2.3 строка 14 графа 08</t>
  </si>
  <si>
    <t>Раздел 2.14.2.3 строка 15 графа 06 &gt;= Раздел 2.14.2.3 строка 15 графа 08</t>
  </si>
  <si>
    <t>Раздел 2.14.2.3 строка 16 графа 06 &gt;= Раздел 2.14.2.3 строка 16 графа 08</t>
  </si>
  <si>
    <t>Раздел 2.14.2.3 строка 17 графа 06 &gt;= Раздел 2.14.2.3 строка 17 графа 08</t>
  </si>
  <si>
    <t>Раздел 2.14.2.3 строка 18 графа 06 &gt;= Раздел 2.14.2.3 строка 18 графа 08</t>
  </si>
  <si>
    <t>Раздел 2.14.2.3 строка 19 графа 06 &gt;= Раздел 2.14.2.3 строка 19 графа 08</t>
  </si>
  <si>
    <t>Раздел 2.14.2.3 строка 20 графа 06 &gt;= Раздел 2.14.2.3 строка 20 графа 08</t>
  </si>
  <si>
    <t>Раздел 2.14.2.3 строка 21 графа 06 &gt;= Раздел 2.14.2.3 строка 21 графа 08</t>
  </si>
  <si>
    <t>Раздел 2.14.2.3 строка 22 графа 06 &gt;= Раздел 2.14.2.3 строка 22 графа 08</t>
  </si>
  <si>
    <t>Раздел 2.13.3 строка 23 графа 04 &gt;= Раздел 2.13.3 строка 23 сумма граф 14 + 15 + 16 + 17</t>
  </si>
  <si>
    <t>Раздел 2.13.3 строка 24 графа 04 &gt;= Раздел 2.13.3 строка 24 сумма граф 14 + 15 + 16 + 17</t>
  </si>
  <si>
    <t>Раздел 2.13.3 строка 25 графа 04 &gt;= Раздел 2.13.3 строка 25 сумма граф 14 + 15 + 16 + 17</t>
  </si>
  <si>
    <t>Раздел 2.13.3 строка 26 графа 04 &gt;= Раздел 2.13.3 строка 26 сумма граф 14 + 15 + 16 + 17</t>
  </si>
  <si>
    <t>Раздел 2.13.3 строка 27 графа 04 &gt;= Раздел 2.13.3 строка 27 сумма граф 14 + 15 + 16 + 17</t>
  </si>
  <si>
    <t>Раздел 2.13.3 строка 28 графа 04 &gt;= Раздел 2.13.3 строка 28 сумма граф 14 + 15 + 16 + 17</t>
  </si>
  <si>
    <t>Раздел 2.13.3 строка 29 графа 04 &gt;= Раздел 2.13.3 строка 29 сумма граф 14 + 15 + 16 + 17</t>
  </si>
  <si>
    <t>Раздел 2.13.3 строка 30 графа 04 &gt;= Раздел 2.13.3 строка 30 сумма граф 14 + 15 + 16 + 17</t>
  </si>
  <si>
    <t>Раздел 2.13.3 строка 31 графа 04 &gt;= Раздел 2.13.3 строка 31 сумма граф 14 + 15 + 16 + 17</t>
  </si>
  <si>
    <t>Раздел 3.4 строка 07 графа 04 &gt;= Раздел 3.4 строка 07 графа 05</t>
  </si>
  <si>
    <t>Раздел 3.4 строка 08 графа 04 &gt;= Раздел 3.4 строка 08 графа 05</t>
  </si>
  <si>
    <t>Раздел 3.4 строка 09 графа 04 &gt;= Раздел 3.4 строка 09 графа 05</t>
  </si>
  <si>
    <t>Раздел 3.4 строка 10 графа 04 &gt;= Раздел 3.4 строка 10 графа 05</t>
  </si>
  <si>
    <t>Раздел 3.4 строка 11 графа 04 &gt;= Раздел 3.4 строка 11 графа 05</t>
  </si>
  <si>
    <t>Раздел 3.4 строка 12 графа 04 &gt;= Раздел 3.4 строка 12 графа 05</t>
  </si>
  <si>
    <t>Раздел 3.4 строка 13 графа 04 &gt;= Раздел 3.4 строка 13 графа 05</t>
  </si>
  <si>
    <t>Раздел 2.13.1 строка 30 графа 04 &gt;= Раздел 2.13.1 строка 30 сумма граф 14 + 15 + 16 + 17</t>
  </si>
  <si>
    <t>Раздел 2.13.1 строка 31 графа 04 &gt;= Раздел 2.13.1 строка 31 сумма граф 14 + 15 + 16 + 17</t>
  </si>
  <si>
    <t>Раздел 2.13.1 строка 32 графа 04 &gt;= Раздел 2.13.1 строка 32 сумма граф 14 + 15 + 16 + 17</t>
  </si>
  <si>
    <t>Раздел 2.13.1 строка 33 графа 04 &gt;= Раздел 2.13.1 строка 33 сумма граф 14 + 15 + 16 + 17</t>
  </si>
  <si>
    <t>Раздел 2.13.1 строка 34 графа 04 &gt;= Раздел 2.13.1 строка 34 сумма граф 14 + 15 + 16 + 17</t>
  </si>
  <si>
    <t>Раздел 2.13.1 строка 35 графа 04 &gt;= Раздел 2.13.1 строка 35 сумма граф 14 + 15 + 16 + 17</t>
  </si>
  <si>
    <t>Раздел 2.15.1 строка 154 графа 04 = Раздел 2.15.1 строка 154 сумма граф 05 + 06 + 07 + 08 + 09 + 10</t>
  </si>
  <si>
    <t>Раздел 2.15.1 строка 155 графа 04 = Раздел 2.15.1 строка 155 сумма граф 05 + 06 + 07 + 08 + 09 + 10</t>
  </si>
  <si>
    <t>Раздел 2.15.1 строка 156 графа 04 = Раздел 2.15.1 строка 156 сумма граф 05 + 06 + 07 + 08 + 09 + 10</t>
  </si>
  <si>
    <t>Раздел 2.15.1 строка 157 графа 04 = Раздел 2.15.1 строка 157 сумма граф 05 + 06 + 07 + 08 + 09 + 10</t>
  </si>
  <si>
    <t>Раздел 2.15.1 строка 158 графа 04 = Раздел 2.15.1 строка 158 сумма граф 05 + 06 + 07 + 08 + 09 + 10</t>
  </si>
  <si>
    <t>Раздел 2.15.1 строка 159 графа 04 = Раздел 2.15.1 строка 159 сумма граф 05 + 06 + 07 + 08 + 09 + 10</t>
  </si>
  <si>
    <t>Раздел 2.15.1 строка 160 графа 04 = Раздел 2.15.1 строка 160 сумма граф 05 + 06 + 07 + 08 + 09 + 10</t>
  </si>
  <si>
    <t>Раздел 2.15.1 строка 161 графа 04 = Раздел 2.15.1 строка 161 сумма граф 05 + 06 + 07 + 08 + 09 + 10</t>
  </si>
  <si>
    <t>Раздел 2.15.1 строка 162 графа 04 = Раздел 2.15.1 строка 162 сумма граф 05 + 06 + 07 + 08 + 09 + 10</t>
  </si>
  <si>
    <t>Раздел 2.15.1 строка 163 графа 04 = Раздел 2.15.1 строка 163 сумма граф 05 + 06 + 07 + 08 + 09 + 10</t>
  </si>
  <si>
    <t>Раздел 2.15.1 строка 164 графа 04 = Раздел 2.15.1 строка 164 сумма граф 05 + 06 + 07 + 08 + 09 + 10</t>
  </si>
  <si>
    <t>Раздел 2.15.1 строка 165 графа 04 = Раздел 2.15.1 строка 165 сумма граф 05 + 06 + 07 + 08 + 09 + 10</t>
  </si>
  <si>
    <t>Раздел 2.15.1 строка 166 графа 04 = Раздел 2.15.1 строка 166 сумма граф 05 + 06 + 07 + 08 + 09 + 10</t>
  </si>
  <si>
    <t>Раздел 2.15.1 строка 167 графа 04 = Раздел 2.15.1 строка 167 сумма граф 05 + 06 + 07 + 08 + 09 + 10</t>
  </si>
  <si>
    <t>Раздел 2.15.2 строка 01 графа 04 = Раздел 2.15.2 строка 01 сумма граф 05 + 06 + 07 + 08 + 09 + 10</t>
  </si>
  <si>
    <t>Раздел 2.15.2 строка 02 графа 04 = Раздел 2.15.2 строка 02 сумма граф 05 + 06 + 07 + 08 + 09 + 10</t>
  </si>
  <si>
    <t>Раздел 2.15.2 строка 03 графа 04 = Раздел 2.15.2 строка 03 сумма граф 05 + 06 + 07 + 08 + 09 + 10</t>
  </si>
  <si>
    <t>Раздел 2.15.2 строка 04 графа 04 = Раздел 2.15.2 строка 04 сумма граф 05 + 06 + 07 + 08 + 09 + 10</t>
  </si>
  <si>
    <t>Раздел 2.14.2.3 строка 19 графа 06 &gt;= Раздел 2.14.2.3 строка 19 графа 07</t>
  </si>
  <si>
    <t>Раздел 2.14.2.3 строка 20 графа 06 &gt;= Раздел 2.14.2.3 строка 20 графа 07</t>
  </si>
  <si>
    <t>Раздел 2.14.2.3 строка 21 графа 06 &gt;= Раздел 2.14.2.3 строка 21 графа 07</t>
  </si>
  <si>
    <t>Раздел 2.14.2.3 строка 22 графа 06 &gt;= Раздел 2.14.2.3 строка 22 графа 07</t>
  </si>
  <si>
    <t>Раздел 2.14.2.3 строка 23 графа 06 &gt;= Раздел 2.14.2.3 строка 23 графа 07</t>
  </si>
  <si>
    <t>Раздел 2.14.2.3 строка 24 графа 06 &gt;= Раздел 2.14.2.3 строка 24 графа 07</t>
  </si>
  <si>
    <t>Раздел 2.14.2.3 строка 25 графа 06 &gt;= Раздел 2.14.2.3 строка 25 графа 07</t>
  </si>
  <si>
    <t>Раздел 2.14.2.3 строка 26 графа 06 &gt;= Раздел 2.14.2.3 строка 26 графа 07</t>
  </si>
  <si>
    <t>Раздел 2.14.2.3 строка 27 графа 06 &gt;= Раздел 2.14.2.3 строка 27 графа 07</t>
  </si>
  <si>
    <t>Раздел 2.14.2.3 строка 28 графа 06 &gt;= Раздел 2.14.2.3 строка 28 графа 07</t>
  </si>
  <si>
    <t>Раздел 2.14.2.3 строка 29 графа 06 &gt;= Раздел 2.14.2.3 строка 29 графа 07</t>
  </si>
  <si>
    <t>Раздел 2.14.2.3 строка 01 графа 06 &gt;= Раздел 2.14.2.3 строка 01 графа 08</t>
  </si>
  <si>
    <t>Раздел 2.14.2.3 строка 02 графа 06 &gt;= Раздел 2.14.2.3 строка 02 графа 08</t>
  </si>
  <si>
    <t>Раздел 2.14.2.3 строка 03 графа 06 &gt;= Раздел 2.14.2.3 строка 03 графа 08</t>
  </si>
  <si>
    <t>Раздел 2.14.2.3 строка 04 графа 06 &gt;= Раздел 2.14.2.3 строка 04 графа 08</t>
  </si>
  <si>
    <t>Раздел 2.14.2.3 строка 05 графа 06 &gt;= Раздел 2.14.2.3 строка 05 графа 08</t>
  </si>
  <si>
    <t>Раздел 2.14.2.3 строка 06 графа 06 &gt;= Раздел 2.14.2.3 строка 06 графа 08</t>
  </si>
  <si>
    <t>Раздел 2.14.2.3 строка 07 графа 06 &gt;= Раздел 2.14.2.3 строка 07 графа 08</t>
  </si>
  <si>
    <t>Раздел 2.14.2.3 строка 06 графа 12 &gt;= Раздел 2.14.2.3 строка 06 графа 13</t>
  </si>
  <si>
    <t>Раздел 2.14.2.3 строка 07 графа 12 &gt;= Раздел 2.14.2.3 строка 07 графа 13</t>
  </si>
  <si>
    <t>Раздел 2.14.2.3 строка 08 графа 12 &gt;= Раздел 2.14.2.3 строка 08 графа 13</t>
  </si>
  <si>
    <t>Раздел 2.13.3 строка 53 графа 04 &gt;= Раздел 2.13.3 строка 53 графа 13</t>
  </si>
  <si>
    <t>Раздел 2.13.3 строка 54 графа 04 &gt;= Раздел 2.13.3 строка 54 графа 13</t>
  </si>
  <si>
    <t>Раздел 2.13.3 строка 55 графа 04 &gt;= Раздел 2.13.3 строка 55 графа 13</t>
  </si>
  <si>
    <t>Раздел 2.13.3 строка 56 графа 04 &gt;= Раздел 2.13.3 строка 56 графа 13</t>
  </si>
  <si>
    <t>Раздел 2.13.3 строка 57 графа 04 &gt;= Раздел 2.13.3 строка 57 графа 13</t>
  </si>
  <si>
    <t>Раздел 2.13.3 строка 58 графа 04 &gt;= Раздел 2.13.3 строка 58 графа 13</t>
  </si>
  <si>
    <t>Раздел 2.13.3 строка 59 графа 04 &gt;= Раздел 2.13.3 строка 59 графа 13</t>
  </si>
  <si>
    <t>Раздел 2.13.3 строка 60 графа 04 &gt;= Раздел 2.13.3 строка 60 графа 13</t>
  </si>
  <si>
    <t>Раздел 2.14.1.2 строка 16 графа 09 &gt;= Раздел 2.14.1.2 строка 16 графа 11</t>
  </si>
  <si>
    <t>Раздел 2.14.1.2 строка 17 графа 09 &gt;= Раздел 2.14.1.2 строка 17 графа 11</t>
  </si>
  <si>
    <t>Раздел 2.14.1.2 строка 18 графа 09 &gt;= Раздел 2.14.1.2 строка 18 графа 11</t>
  </si>
  <si>
    <t>Раздел 2.14.1.2 строка 19 графа 09 &gt;= Раздел 2.14.1.2 строка 19 графа 11</t>
  </si>
  <si>
    <t>Раздел 2.14.1.2 строка 20 графа 09 &gt;= Раздел 2.14.1.2 строка 20 графа 11</t>
  </si>
  <si>
    <t>Раздел 2.14.1.2 строка 21 графа 09 &gt;= Раздел 2.14.1.2 строка 21 графа 11</t>
  </si>
  <si>
    <t>Раздел 2.14.1.2 строка 22 графа 09 &gt;= Раздел 2.14.1.2 строка 22 графа 11</t>
  </si>
  <si>
    <t>Раздел 2.14.1.2 строка 23 графа 09 &gt;= Раздел 2.14.1.2 строка 23 графа 11</t>
  </si>
  <si>
    <t>Раздел 2.14.1.2 строка 24 графа 09 &gt;= Раздел 2.14.1.2 строка 24 графа 11</t>
  </si>
  <si>
    <t>Раздел 2.14.1.2 строка 25 графа 09 &gt;= Раздел 2.14.1.2 строка 25 графа 11</t>
  </si>
  <si>
    <t>Раздел 2.14.1.2 строка 26 графа 09 &gt;= Раздел 2.14.1.2 строка 26 графа 11</t>
  </si>
  <si>
    <t>Раздел 2.14.1.2 строка 01 графа 09 &gt;= Раздел 2.14.1.2 строка 01 графа 10</t>
  </si>
  <si>
    <t>Раздел 2.14.1.2 строка 02 графа 09 &gt;= Раздел 2.14.1.2 строка 02 графа 10</t>
  </si>
  <si>
    <t>Раздел 2.14.1.2 строка 03 графа 09 &gt;= Раздел 2.14.1.2 строка 03 графа 10</t>
  </si>
  <si>
    <t>Раздел 2.14.1.2 строка 04 графа 09 &gt;= Раздел 2.14.1.2 строка 04 графа 10</t>
  </si>
  <si>
    <t>Раздел 2.14.1.2 строка 05 графа 09 &gt;= Раздел 2.14.1.2 строка 05 графа 10</t>
  </si>
  <si>
    <t>Раздел 2.14.1.2 строка 06 графа 09 &gt;= Раздел 2.14.1.2 строка 06 графа 10</t>
  </si>
  <si>
    <t>Раздел 2.14.1.2 строка 07 графа 09 &gt;= Раздел 2.14.1.2 строка 07 графа 10</t>
  </si>
  <si>
    <t>Раздел 2.14.1.2 строка 08 графа 09 &gt;= Раздел 2.14.1.2 строка 08 графа 10</t>
  </si>
  <si>
    <t>Раздел 2.14.1.2 строка 09 графа 09 &gt;= Раздел 2.14.1.2 строка 09 графа 10</t>
  </si>
  <si>
    <t>Раздел 2.14.1.2 строка 10 графа 09 &gt;= Раздел 2.14.1.2 строка 10 графа 10</t>
  </si>
  <si>
    <t>Раздел 2.14.1.2 строка 11 графа 09 &gt;= Раздел 2.14.1.2 строка 11 графа 10</t>
  </si>
  <si>
    <t>Раздел 2.14.1.2 строка 12 графа 09 &gt;= Раздел 2.14.1.2 строка 12 графа 10</t>
  </si>
  <si>
    <t>Раздел 2.14.1.2 строка 13 графа 09 &gt;= Раздел 2.14.1.2 строка 13 графа 10</t>
  </si>
  <si>
    <t>Раздел 2.14.1.2 строка 14 графа 09 &gt;= Раздел 2.14.1.2 строка 14 графа 10</t>
  </si>
  <si>
    <t>Раздел 2.14.1.2 строка 15 графа 09 &gt;= Раздел 2.14.1.2 строка 15 графа 10</t>
  </si>
  <si>
    <t>Раздел 2.14.1.2 строка 16 графа 09 &gt;= Раздел 2.14.1.2 строка 16 графа 10</t>
  </si>
  <si>
    <t>Раздел 2.14.1.2 строка 17 графа 09 &gt;= Раздел 2.14.1.2 строка 17 графа 10</t>
  </si>
  <si>
    <t>Раздел 2.14.1.2 строка 18 графа 09 &gt;= Раздел 2.14.1.2 строка 18 графа 10</t>
  </si>
  <si>
    <t>Раздел 2.14.1.2 строка 19 графа 09 &gt;= Раздел 2.14.1.2 строка 19 графа 10</t>
  </si>
  <si>
    <t>Раздел 2.14.1.2 строка 20 графа 09 &gt;= Раздел 2.14.1.2 строка 20 графа 10</t>
  </si>
  <si>
    <t>Раздел 2.14.1.2 строка 21 графа 09 &gt;= Раздел 2.14.1.2 строка 21 графа 10</t>
  </si>
  <si>
    <t>Раздел 2.14.1.2 строка 22 графа 09 &gt;= Раздел 2.14.1.2 строка 22 графа 10</t>
  </si>
  <si>
    <t>Раздел 2.14.1.2 строка 23 графа 09 &gt;= Раздел 2.14.1.2 строка 23 графа 10</t>
  </si>
  <si>
    <t>Раздел 2.14.1.2 строка 24 графа 09 &gt;= Раздел 2.14.1.2 строка 24 графа 10</t>
  </si>
  <si>
    <t>Раздел 2.14.1.2 строка 25 графа 09 &gt;= Раздел 2.14.1.2 строка 25 графа 10</t>
  </si>
  <si>
    <t>Раздел 2.14.1.2 строка 26 графа 09 &gt;= Раздел 2.14.1.2 строка 26 графа 10</t>
  </si>
  <si>
    <t>Раздел 2.13.3 строка 26 графа 04 &gt;= Раздел 2.13.3 строка 26 графа 13</t>
  </si>
  <si>
    <t>Раздел 2.13.3 строка 27 графа 04 &gt;= Раздел 2.13.3 строка 27 графа 13</t>
  </si>
  <si>
    <t>Раздел 2.13.3 строка 28 графа 04 &gt;= Раздел 2.13.3 строка 28 графа 13</t>
  </si>
  <si>
    <t>Раздел 2.13.3 строка 29 графа 04 &gt;= Раздел 2.13.3 строка 29 графа 13</t>
  </si>
  <si>
    <t>Раздел 2.13.3 строка 30 графа 04 &gt;= Раздел 2.13.3 строка 30 графа 13</t>
  </si>
  <si>
    <t>Раздел 2.13.3 строка 31 графа 04 &gt;= Раздел 2.13.3 строка 31 графа 13</t>
  </si>
  <si>
    <t>Раздел 2.13.3 строка 32 графа 04 &gt;= Раздел 2.13.3 строка 32 графа 13</t>
  </si>
  <si>
    <t>Раздел 2.13.3 строка 33 графа 04 &gt;= Раздел 2.13.3 строка 33 графа 13</t>
  </si>
  <si>
    <t>Раздел 2.13.3 строка 34 графа 04 &gt;= Раздел 2.13.3 строка 34 графа 13</t>
  </si>
  <si>
    <t>Раздел 2.13.3 строка 35 графа 04 &gt;= Раздел 2.13.3 строка 35 графа 13</t>
  </si>
  <si>
    <t>Раздел 2.13.3 строка 36 графа 04 &gt;= Раздел 2.13.3 строка 36 графа 13</t>
  </si>
  <si>
    <t>Раздел 2.13.3 строка 37 графа 04 &gt;= Раздел 2.13.3 строка 37 графа 13</t>
  </si>
  <si>
    <t>Раздел 2.13.3 строка 38 графа 04 &gt;= Раздел 2.13.3 строка 38 графа 13</t>
  </si>
  <si>
    <t>Раздел 2.13.3 строка 39 графа 04 &gt;= Раздел 2.13.3 строка 39 графа 13</t>
  </si>
  <si>
    <t>Раздел 2.13.3 строка 40 графа 04 &gt;= Раздел 2.13.3 строка 40 графа 13</t>
  </si>
  <si>
    <t>Раздел 2.13.3 строка 41 графа 04 &gt;= Раздел 2.13.3 строка 41 графа 13</t>
  </si>
  <si>
    <t>Раздел 2.13.3 строка 42 графа 04 &gt;= Раздел 2.13.3 строка 42 графа 13</t>
  </si>
  <si>
    <t>Раздел 2.13.3 строка 43 графа 04 &gt;= Раздел 2.13.3 строка 43 графа 13</t>
  </si>
  <si>
    <t>Раздел 2.13.1 строка 38 графа 13 &gt;= Раздел 2.13.1 строка 38 графа 14</t>
  </si>
  <si>
    <t>Раздел 2.13.1 строка 39 графа 13 &gt;= Раздел 2.13.1 строка 39 графа 14</t>
  </si>
  <si>
    <t>Раздел 2.13.1 строка 16 графа 13 &gt;= Раздел 2.13.1 строка 16 графа 14</t>
  </si>
  <si>
    <t>Раздел 2.13.1 строка 17 графа 13 &gt;= Раздел 2.13.1 строка 17 графа 14</t>
  </si>
  <si>
    <t>Раздел 2.13.1 строка 18 графа 13 &gt;= Раздел 2.13.1 строка 18 графа 14</t>
  </si>
  <si>
    <t>Раздел 2.13.1 строка 42 графа 13 &gt;= Раздел 2.13.1 строка 42 графа 14</t>
  </si>
  <si>
    <t>Раздел 2.5.3.2 строка 01 графа 13 = Раздел 2.5.3.2 сумма строк 02 + 03 + 04 + 05 графа 13</t>
  </si>
  <si>
    <t>Раздел 2.5.3.2 строка 01 графа 14 = Раздел 2.5.3.2 сумма строк 02 + 03 + 04 + 05 графа 14</t>
  </si>
  <si>
    <t>Раздел 2.5.3.2 строка 01 графа 15 = Раздел 2.5.3.2 сумма строк 02 + 03 + 04 + 05 графа 15</t>
  </si>
  <si>
    <t>Раздел 2.5.3.2 строка 01 графа 16 = Раздел 2.5.3.2 сумма строк 02 + 03 + 04 + 05 графа 16</t>
  </si>
  <si>
    <t>Раздел 2.13.1 строка 52 графа 13 &gt;= Раздел 2.13.1 строка 52 графа 14</t>
  </si>
  <si>
    <t>Раздел 2.13.1 строка 53 графа 13 &gt;= Раздел 2.13.1 строка 53 графа 14</t>
  </si>
  <si>
    <t>Раздел 2.13.3 строка 01 графа 04 &gt;= Раздел 2.13.3 строка 01 графа 16</t>
  </si>
  <si>
    <t>Раздел 2.13.3 строка 02 графа 04 &gt;= Раздел 2.13.3 строка 02 графа 16</t>
  </si>
  <si>
    <t>Раздел 2.13.3 строка 03 графа 04 &gt;= Раздел 2.13.3 строка 03 графа 16</t>
  </si>
  <si>
    <t>Раздел 2.13.3 строка 04 графа 04 &gt;= Раздел 2.13.3 строка 04 графа 16</t>
  </si>
  <si>
    <t>Раздел 2.13.3 строка 05 графа 04 &gt;= Раздел 2.13.3 строка 05 графа 16</t>
  </si>
  <si>
    <t>Раздел 2.13.3 строка 06 графа 04 &gt;= Раздел 2.13.3 строка 06 графа 16</t>
  </si>
  <si>
    <t>Раздел 2.15.2 строка 29 графа 04 = Раздел 2.15.2 строка 29 сумма граф 05 + 06 + 07 + 08 + 09 + 10</t>
  </si>
  <si>
    <t>Раздел 2.15.2 строка 30 графа 04 = Раздел 2.15.2 строка 30 сумма граф 05 + 06 + 07 + 08 + 09 + 10</t>
  </si>
  <si>
    <t>Раздел 2.15.2 строка 31 графа 04 = Раздел 2.15.2 строка 31 сумма граф 05 + 06 + 07 + 08 + 09 + 10</t>
  </si>
  <si>
    <t>Раздел 2.15.2 строка 32 графа 04 = Раздел 2.15.2 строка 32 сумма граф 05 + 06 + 07 + 08 + 09 + 10</t>
  </si>
  <si>
    <t>Раздел 2.15.2 строка 33 графа 04 = Раздел 2.15.2 строка 33 сумма граф 05 + 06 + 07 + 08 + 09 + 10</t>
  </si>
  <si>
    <t>Раздел 2.15.2 строка 34 графа 04 = Раздел 2.15.2 строка 34 сумма граф 05 + 06 + 07 + 08 + 09 + 10</t>
  </si>
  <si>
    <t>Раздел 2.15.2 строка 35 графа 04 = Раздел 2.15.2 строка 35 сумма граф 05 + 06 + 07 + 08 + 09 + 10</t>
  </si>
  <si>
    <t>Раздел 2.15.2 строка 36 графа 04 = Раздел 2.15.2 строка 36 сумма граф 05 + 06 + 07 + 08 + 09 + 10</t>
  </si>
  <si>
    <t>Раздел 2.15.2 строка 37 графа 04 = Раздел 2.15.2 строка 37 сумма граф 05 + 06 + 07 + 08 + 09 + 10</t>
  </si>
  <si>
    <t>Раздел 3.4 строка 39 графа 10 &gt;= Раздел 3.4 строка 39 графа 11</t>
  </si>
  <si>
    <t>Раздел 3.4 строка 40 графа 10 &gt;= Раздел 3.4 строка 40 графа 11</t>
  </si>
  <si>
    <t>Раздел 3.4 строка 41 графа 10 &gt;= Раздел 3.4 строка 41 графа 11</t>
  </si>
  <si>
    <t>Раздел 3.4 строка 42 графа 10 &gt;= Раздел 3.4 строка 42 графа 11</t>
  </si>
  <si>
    <t>Раздел 3.4 строка 43 графа 10 &gt;= Раздел 3.4 строка 43 графа 11</t>
  </si>
  <si>
    <t>Раздел 3.4 строка 44 графа 10 &gt;= Раздел 3.4 строка 44 графа 11</t>
  </si>
  <si>
    <t>Раздел 3.4 строка 45 графа 10 &gt;= Раздел 3.4 строка 45 графа 11</t>
  </si>
  <si>
    <t>Раздел 3.4 строка 46 графа 10 &gt;= Раздел 3.4 строка 46 графа 11</t>
  </si>
  <si>
    <t>Раздел 3.4 строка 47 графа 10 &gt;= Раздел 3.4 строка 47 графа 11</t>
  </si>
  <si>
    <t>Раздел 3.4 строка 48 графа 10 &gt;= Раздел 3.4 строка 48 графа 11</t>
  </si>
  <si>
    <t>Раздел 3.4 строка 01 графа 07 &gt;= Раздел 3.4 строка 01 сумма граф 08 + 09</t>
  </si>
  <si>
    <t>Раздел 3.4 строка 02 графа 07 &gt;= Раздел 3.4 строка 02 сумма граф 08 + 09</t>
  </si>
  <si>
    <t>Раздел 3.4 строка 03 графа 07 &gt;= Раздел 3.4 строка 03 сумма граф 08 + 09</t>
  </si>
  <si>
    <t>Раздел 3.4 строка 04 графа 07 &gt;= Раздел 3.4 строка 04 сумма граф 08 + 09</t>
  </si>
  <si>
    <t>Раздел 3.4 строка 05 графа 07 &gt;= Раздел 3.4 строка 05 сумма граф 08 + 09</t>
  </si>
  <si>
    <t>Раздел 3.4 строка 06 графа 07 &gt;= Раздел 3.4 строка 06 сумма граф 08 + 09</t>
  </si>
  <si>
    <t>Раздел 3.4 строка 07 графа 07 &gt;= Раздел 3.4 строка 07 сумма граф 08 + 09</t>
  </si>
  <si>
    <t>Раздел 3.4 строка 08 графа 07 &gt;= Раздел 3.4 строка 08 сумма граф 08 + 09</t>
  </si>
  <si>
    <t>Раздел 3.4 строка 09 графа 07 &gt;= Раздел 3.4 строка 09 сумма граф 08 + 09</t>
  </si>
  <si>
    <t>Раздел 3.4 строка 10 графа 07 &gt;= Раздел 3.4 строка 10 сумма граф 08 + 09</t>
  </si>
  <si>
    <t>Раздел 3.4 строка 11 графа 07 &gt;= Раздел 3.4 строка 11 сумма граф 08 + 09</t>
  </si>
  <si>
    <t>Раздел 3.4 строка 12 графа 07 &gt;= Раздел 3.4 строка 12 сумма граф 08 + 09</t>
  </si>
  <si>
    <t>Раздел 3.4 строка 13 графа 07 &gt;= Раздел 3.4 строка 13 сумма граф 08 + 09</t>
  </si>
  <si>
    <t>Раздел 3.4 строка 14 графа 07 &gt;= Раздел 3.4 строка 14 сумма граф 08 + 09</t>
  </si>
  <si>
    <t>Раздел 3.4 строка 15 графа 07 &gt;= Раздел 3.4 строка 15 сумма граф 08 + 09</t>
  </si>
  <si>
    <t>Раздел 3.4 строка 16 графа 07 &gt;= Раздел 3.4 строка 16 сумма граф 08 + 09</t>
  </si>
  <si>
    <t>Раздел 3.4 строка 17 графа 07 &gt;= Раздел 3.4 строка 17 сумма граф 08 + 09</t>
  </si>
  <si>
    <t>Раздел 3.4 строка 18 графа 07 &gt;= Раздел 3.4 строка 18 сумма граф 08 + 09</t>
  </si>
  <si>
    <t>Раздел 3.4 строка 19 графа 07 &gt;= Раздел 3.4 строка 19 сумма граф 08 + 09</t>
  </si>
  <si>
    <t>Раздел 3.4 строка 20 графа 07 &gt;= Раздел 3.4 строка 20 сумма граф 08 + 09</t>
  </si>
  <si>
    <t>Раздел 3.4 строка 21 графа 07 &gt;= Раздел 3.4 строка 21 сумма граф 08 + 09</t>
  </si>
  <si>
    <t>Раздел 3.4 строка 22 графа 07 &gt;= Раздел 3.4 строка 22 сумма граф 08 + 09</t>
  </si>
  <si>
    <t>Раздел 3.4 строка 23 графа 07 &gt;= Раздел 3.4 строка 23 сумма граф 08 + 09</t>
  </si>
  <si>
    <t>Раздел 3.4 строка 24 графа 07 &gt;= Раздел 3.4 строка 24 сумма граф 08 + 09</t>
  </si>
  <si>
    <t>Раздел 3.4 строка 25 графа 07 &gt;= Раздел 3.4 строка 25 сумма граф 08 + 09</t>
  </si>
  <si>
    <t>Раздел 3.4 строка 26 графа 07 &gt;= Раздел 3.4 строка 26 сумма граф 08 + 09</t>
  </si>
  <si>
    <t>Раздел 3.4 строка 27 графа 07 &gt;= Раздел 3.4 строка 27 сумма граф 08 + 09</t>
  </si>
  <si>
    <t>Раздел 3.4 строка 28 графа 07 &gt;= Раздел 3.4 строка 28 сумма граф 08 + 09</t>
  </si>
  <si>
    <t>Раздел 3.4 строка 29 графа 07 &gt;= Раздел 3.4 строка 29 сумма граф 08 + 09</t>
  </si>
  <si>
    <t>Раздел 3.4 строка 30 графа 07 &gt;= Раздел 3.4 строка 30 сумма граф 08 + 09</t>
  </si>
  <si>
    <t>Раздел 3.4 строка 31 графа 07 &gt;= Раздел 3.4 строка 31 сумма граф 08 + 09</t>
  </si>
  <si>
    <t>Раздел 3.4 строка 32 графа 07 &gt;= Раздел 3.4 строка 32 сумма граф 08 + 09</t>
  </si>
  <si>
    <t>Раздел 3.4 строка 33 графа 07 &gt;= Раздел 3.4 строка 33 сумма граф 08 + 09</t>
  </si>
  <si>
    <t>Раздел 3.4 строка 34 графа 07 &gt;= Раздел 3.4 строка 34 сумма граф 08 + 09</t>
  </si>
  <si>
    <t>Раздел 3.4 строка 35 графа 07 &gt;= Раздел 3.4 строка 35 сумма граф 08 + 09</t>
  </si>
  <si>
    <t>Раздел 3.4 строка 36 графа 07 &gt;= Раздел 3.4 строка 36 сумма граф 08 + 09</t>
  </si>
  <si>
    <t>Раздел 3.4 строка 37 графа 07 &gt;= Раздел 3.4 строка 37 сумма граф 08 + 09</t>
  </si>
  <si>
    <t>Раздел 3.4 строка 38 графа 07 &gt;= Раздел 3.4 строка 38 сумма граф 08 + 09</t>
  </si>
  <si>
    <t>Раздел 3.4 строка 39 графа 07 &gt;= Раздел 3.4 строка 39 сумма граф 08 + 09</t>
  </si>
  <si>
    <t>Раздел 3.4 строка 40 графа 07 &gt;= Раздел 3.4 строка 40 сумма граф 08 + 09</t>
  </si>
  <si>
    <t>Раздел 3.4 строка 41 графа 07 &gt;= Раздел 3.4 строка 41 сумма граф 08 + 09</t>
  </si>
  <si>
    <t>Раздел 3.4 строка 42 графа 07 &gt;= Раздел 3.4 строка 42 сумма граф 08 + 09</t>
  </si>
  <si>
    <t>Раздел 3.4 строка 43 графа 07 &gt;= Раздел 3.4 строка 43 сумма граф 08 + 09</t>
  </si>
  <si>
    <t>Раздел 3.4 строка 44 графа 07 &gt;= Раздел 3.4 строка 44 сумма граф 08 + 09</t>
  </si>
  <si>
    <t>Раздел 3.4 строка 45 графа 07 &gt;= Раздел 3.4 строка 45 сумма граф 08 + 09</t>
  </si>
  <si>
    <t>Раздел 3.4 строка 46 графа 07 &gt;= Раздел 3.4 строка 46 сумма граф 08 + 09</t>
  </si>
  <si>
    <t>Раздел 3.4 строка 47 графа 07 &gt;= Раздел 3.4 строка 47 сумма граф 08 + 09</t>
  </si>
  <si>
    <t>Раздел 3.4 строка 48 графа 07 &gt;= Раздел 3.4 строка 48 сумма граф 08 + 09</t>
  </si>
  <si>
    <t>Раздел 2.15.2 строка 82 графа 04 = Раздел 2.15.2 строка 82 сумма граф 05 + 06 + 07 + 08 + 09 + 10</t>
  </si>
  <si>
    <t>Раздел 2.15.2 строка 83 графа 04 = Раздел 2.15.2 строка 83 сумма граф 05 + 06 + 07 + 08 + 09 + 10</t>
  </si>
  <si>
    <t>Раздел 2.15.2 строка 84 графа 04 = Раздел 2.15.2 строка 84 сумма граф 05 + 06 + 07 + 08 + 09 + 10</t>
  </si>
  <si>
    <t>Раздел 2.15.2 строка 85 графа 04 = Раздел 2.15.2 строка 85 сумма граф 05 + 06 + 07 + 08 + 09 + 10</t>
  </si>
  <si>
    <t>Раздел 2.15.2 строка 86 графа 04 = Раздел 2.15.2 строка 86 сумма граф 05 + 06 + 07 + 08 + 09 + 10</t>
  </si>
  <si>
    <t>Раздел 2.15.2 строка 87 графа 04 = Раздел 2.15.2 строка 87 сумма граф 05 + 06 + 07 + 08 + 09 + 10</t>
  </si>
  <si>
    <t>Раздел 2.15.2 строка 88 графа 04 = Раздел 2.15.2 строка 88 сумма граф 05 + 06 + 07 + 08 + 09 + 10</t>
  </si>
  <si>
    <t>Раздел 2.15.2 строка 89 графа 04 = Раздел 2.15.2 строка 89 сумма граф 05 + 06 + 07 + 08 + 09 + 10</t>
  </si>
  <si>
    <t>Раздел 2.15.2 строка 90 графа 04 = Раздел 2.15.2 строка 90 сумма граф 05 + 06 + 07 + 08 + 09 + 10</t>
  </si>
  <si>
    <t>Раздел 2.15.2 строка 91 графа 04 = Раздел 2.15.2 строка 91 сумма граф 05 + 06 + 07 + 08 + 09 + 10</t>
  </si>
  <si>
    <t>Раздел 2.15.2 строка 92 графа 04 = Раздел 2.15.2 строка 92 сумма граф 05 + 06 + 07 + 08 + 09 + 10</t>
  </si>
  <si>
    <t>Раздел 2.15.2 строка 93 графа 04 = Раздел 2.15.2 строка 93 сумма граф 05 + 06 + 07 + 08 + 09 + 10</t>
  </si>
  <si>
    <t>Раздел 2.15.2 строка 94 графа 04 = Раздел 2.15.2 строка 94 сумма граф 05 + 06 + 07 + 08 + 09 + 10</t>
  </si>
  <si>
    <t>Раздел 2.15.2 строка 95 графа 04 = Раздел 2.15.2 строка 95 сумма граф 05 + 06 + 07 + 08 + 09 + 10</t>
  </si>
  <si>
    <t>юридические лица, осуществляющие образовательную деятельность по образовательным программам начального общего, основного общего, среднего общего образования:</t>
  </si>
  <si>
    <t>Итого классов (без классов для обучающихся с ограниченными возможностями здоровья) (сумма строк 01, 03, 05, 07), ед.</t>
  </si>
  <si>
    <r>
      <t xml:space="preserve">2.11.1.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2.1.1.1)</t>
    </r>
  </si>
  <si>
    <t>2.14.3.4.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</si>
  <si>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2.13.2 строка 40 графа 13 &gt;= Раздел 2.13.2 строка 40 сумма граф 14 + 15</t>
  </si>
  <si>
    <t>Раздел 2.13.2 строка 41 графа 13 &gt;= Раздел 2.13.2 строка 41 сумма граф 14 + 15</t>
  </si>
  <si>
    <t>Раздел 2.13.2 строка 42 графа 13 &gt;= Раздел 2.13.2 строка 42 сумма граф 14 + 15</t>
  </si>
  <si>
    <t>Раздел 2.13.2 строка 43 графа 13 &gt;= Раздел 2.13.2 строка 43 сумма граф 14 + 15</t>
  </si>
  <si>
    <t>Раздел 2.13.2 строка 44 графа 13 &gt;= Раздел 2.13.2 строка 44 сумма граф 14 + 15</t>
  </si>
  <si>
    <t>Раздел 2.13.2 строка 45 графа 13 &gt;= Раздел 2.13.2 строка 45 сумма граф 14 + 15</t>
  </si>
  <si>
    <t>Раздел 2.13.2 строка 46 графа 13 &gt;= Раздел 2.13.2 строка 46 сумма граф 14 + 15</t>
  </si>
  <si>
    <t>Раздел 2.13.2 строка 47 графа 13 &gt;= Раздел 2.13.2 строка 47 сумма граф 14 + 15</t>
  </si>
  <si>
    <t>Раздел 2.13.2 строка 48 графа 13 &gt;= Раздел 2.13.2 строка 48 сумма граф 14 + 15</t>
  </si>
  <si>
    <t>Раздел 2.13.2 строка 49 графа 13 &gt;= Раздел 2.13.2 строка 49 сумма граф 14 + 15</t>
  </si>
  <si>
    <t>Раздел 2.15.3 строка 57 графа 04 = Раздел 2.15.3 строка 57 сумма граф 05 + 06 + 07 + 08 + 09 + 10</t>
  </si>
  <si>
    <t>Раздел 2.15.3 строка 58 графа 04 = Раздел 2.15.3 строка 58 сумма граф 05 + 06 + 07 + 08 + 09 + 10</t>
  </si>
  <si>
    <t>Раздел 2.15.3 строка 59 графа 04 = Раздел 2.15.3 строка 59 сумма граф 05 + 06 + 07 + 08 + 09 + 10</t>
  </si>
  <si>
    <t>Раздел 2.15.3 строка 60 графа 04 = Раздел 2.15.3 строка 60 сумма граф 05 + 06 + 07 + 08 + 09 + 10</t>
  </si>
  <si>
    <t>Раздел 2.14.2.2 строка 24 графа 09 &gt;= Раздел 2.14.2.2 строка 24 графа 11</t>
  </si>
  <si>
    <t>Раздел 2.14.2.2 строка 25 графа 09 &gt;= Раздел 2.14.2.2 строка 25 графа 11</t>
  </si>
  <si>
    <t>Раздел 2.14.2.2 строка 26 графа 09 &gt;= Раздел 2.14.2.2 строка 26 графа 11</t>
  </si>
  <si>
    <t>Раздел 2.14.2.2 строка 27 графа 09 &gt;= Раздел 2.14.2.2 строка 27 графа 11</t>
  </si>
  <si>
    <t>Раздел 2.14.2.2 строка 28 графа 09 &gt;= Раздел 2.14.2.2 строка 28 графа 11</t>
  </si>
  <si>
    <t>Раздел 2.14.2.2 строка 29 графа 09 &gt;= Раздел 2.14.2.2 строка 29 графа 11</t>
  </si>
  <si>
    <t>Раздел 2.14.2.2 строка 01 графа 12 &gt;= Раздел 2.14.2.2 строка 01 графа 13</t>
  </si>
  <si>
    <t>Раздел 2.14.2.2 строка 02 графа 12 &gt;= Раздел 2.14.2.2 строка 02 графа 13</t>
  </si>
  <si>
    <t>Раздел 2.6.4 строка 02 графа 10 =  Раздел 2.5.1.4 строка 03 графа 12</t>
  </si>
  <si>
    <t>Раздел 2.6.4 строка 02 графа 11 =  Раздел 2.5.1.4 строка 04 графа 12</t>
  </si>
  <si>
    <t>Раздел 2.6.1 строка 10 графа 03 =  Раздел 2.5.1.1 строка 01 сумма граф 14 + 16</t>
  </si>
  <si>
    <t>Раздел 2.6.1 строка 10 графа 09 =  Раздел 2.5.1.1 строка 02 сумма граф 14 + 16</t>
  </si>
  <si>
    <t>Раздел 2.6.1 строка 10 графа 10 =  Раздел 2.5.1.1 строка 03 сумма граф 14 + 16</t>
  </si>
  <si>
    <t>Раздел 2.6.1 строка 10 графа 11 =  Раздел 2.5.1.1 строка 04 сумма граф 14 + 16</t>
  </si>
  <si>
    <t>Раздел 2.6.2 строка 10 графа 03 =  Раздел 2.5.1.2 строка 01 сумма граф 14 + 16</t>
  </si>
  <si>
    <t>Раздел 2.6.2 строка 10 графа 09 =  Раздел 2.5.1.2 строка 02 сумма граф 14 + 16</t>
  </si>
  <si>
    <t>Раздел 2.6.2 строка 10 графа 10 =  Раздел 2.5.1.2 строка 03 сумма граф 14 + 16</t>
  </si>
  <si>
    <t>Раздел 2.6.2 строка 10 графа 11 =  Раздел 2.5.1.2 строка 04 сумма граф 14 + 16</t>
  </si>
  <si>
    <t>Раздел 2.6.3 строка 10 графа 03 =  Раздел 2.5.1.3 строка 01 сумма граф 14 + 16</t>
  </si>
  <si>
    <t>Раздел 2.6.3 строка 10 графа 09 =  Раздел 2.5.1.3 строка 02 сумма граф 14 + 16</t>
  </si>
  <si>
    <t>Раздел 2.6.3 строка 10 графа 10 =  Раздел 2.5.1.3 строка 03 сумма граф 14 + 16</t>
  </si>
  <si>
    <t>Раздел 2.6.3 строка 10 графа 11 =  Раздел 2.5.1.3 строка 04 сумма граф 14 + 16</t>
  </si>
  <si>
    <t>Раздел 2.6.4 строка 10 графа 03 =  Раздел 2.5.1.4 строка 01 сумма граф 14 + 16</t>
  </si>
  <si>
    <t>Раздел 2.6.4 строка 10 графа 09 =  Раздел 2.5.1.4 строка 02 сумма граф 14 + 16</t>
  </si>
  <si>
    <t>Раздел 2.1.1.3 строка 10 графа 14 &gt;= Раздел 2.1.1.3 сумма строк 18 + 19 + 20 + 21 графа 14</t>
  </si>
  <si>
    <t>Раздел 2.1.1.3 строка 10 графа 15 &gt;= Раздел 2.1.1.3 сумма строк 18 + 19 + 20 + 21 графа 15</t>
  </si>
  <si>
    <t>Раздел 2.1.1.3 строка 10 графа 16 &gt;= Раздел 2.1.1.3 сумма строк 18 + 19 + 20 + 21 графа 16</t>
  </si>
  <si>
    <t>Раздел 2.1.1.3 строка 17 графа 03 &gt;= Раздел 2.1.1.3 сумма строк 18 + 19 графа 03</t>
  </si>
  <si>
    <t>Раздел 2.1.1.3 строка 17 графа 04 &gt;= Раздел 2.1.1.3 сумма строк 18 + 19 графа 04</t>
  </si>
  <si>
    <t>Раздел 2.1.1.3 строка 17 графа 05 &gt;= Раздел 2.1.1.3 сумма строк 18 + 19 графа 05</t>
  </si>
  <si>
    <t>Раздел 2.14.2.2 строка 26 графа 12 &gt;= Раздел 2.14.2.2 строка 26 графа 13</t>
  </si>
  <si>
    <t>Раздел 2.14.2.2 строка 27 графа 12 &gt;= Раздел 2.14.2.2 строка 27 графа 13</t>
  </si>
  <si>
    <t>Раздел 2.1.2.1 строка 27 графа 03 &gt;= Раздел 2.1.2.1 сумма строк 28 + 29 графа 03</t>
  </si>
  <si>
    <t>Раздел 3.1 строка 17 графа 03 = Раздел 3.4 строка 17 графа 12</t>
  </si>
  <si>
    <t>Раздел 3.1 строка 18 графа 03 = Раздел 3.4 строка 18 графа 12</t>
  </si>
  <si>
    <t>Раздел 3.1 строка 19 графа 03 = Раздел 3.4 строка 19 графа 12</t>
  </si>
  <si>
    <t>Раздел 3.1 строка 20 графа 03 = Раздел 3.4 строка 20 графа 12</t>
  </si>
  <si>
    <t>Раздел 3.1 строка 21 графа 03 = Раздел 3.4 строка 21 графа 12</t>
  </si>
  <si>
    <t>Раздел 3.1 строка 22 графа 03 = Раздел 3.4 строка 22 графа 12</t>
  </si>
  <si>
    <t>Раздел 3.1 строка 23 графа 03 = Раздел 3.4 строка 23 графа 12</t>
  </si>
  <si>
    <t>Раздел 3.1 строка 24 графа 03 = Раздел 3.4 строка 24 графа 12</t>
  </si>
  <si>
    <t>Раздел 3.1 строка 25 графа 03 = Раздел 3.4 строка 25 графа 12</t>
  </si>
  <si>
    <t>Раздел 3.1 строка 26 графа 03 = Раздел 3.4 строка 26 графа 12</t>
  </si>
  <si>
    <t>Раздел 3.1 строка 27 графа 03 = Раздел 3.4 строка 27 графа 12</t>
  </si>
  <si>
    <t>Раздел 3.1 строка 28 графа 03 = Раздел 3.4 строка 28 графа 12</t>
  </si>
  <si>
    <t>Раздел 3.1 строка 29 графа 03 = Раздел 3.4 строка 29 графа 12</t>
  </si>
  <si>
    <t>Раздел 3.1 строка 30 графа 03 = Раздел 3.4 строка 30 графа 12</t>
  </si>
  <si>
    <t>Раздел 3.1 строка 31 графа 03 = Раздел 3.4 строка 31 графа 12</t>
  </si>
  <si>
    <t>Раздел 3.1 строка 32 графа 03 = Раздел 3.4 строка 32 графа 12</t>
  </si>
  <si>
    <t>Раздел 3.1 строка 33 графа 03 = Раздел 3.4 строка 33 графа 12</t>
  </si>
  <si>
    <t>Раздел 3.1 строка 34 графа 03 = Раздел 3.4 строка 34 графа 12</t>
  </si>
  <si>
    <t>Раздел 3.1 строка 35 графа 03 = Раздел 3.4 строка 35 графа 12</t>
  </si>
  <si>
    <t>Раздел 3.1 строка 36 графа 03 = Раздел 3.4 строка 36 графа 12</t>
  </si>
  <si>
    <t>Раздел 3.1 строка 37 графа 03 = Раздел 3.4 строка 37 графа 12</t>
  </si>
  <si>
    <t>Раздел 3.1 строка 38 графа 03 = Раздел 3.4 строка 38 графа 12</t>
  </si>
  <si>
    <t>Раздел 3.1 строка 39 графа 03 = Раздел 3.4 строка 39 графа 12</t>
  </si>
  <si>
    <t>Раздел 3.1 строка 40 графа 03 = Раздел 3.4 строка 40 графа 12</t>
  </si>
  <si>
    <t>Раздел 3.1 строка 41 графа 03 = Раздел 3.4 строка 41 графа 12</t>
  </si>
  <si>
    <t>Раздел 3.1 строка 42 графа 03 = Раздел 3.4 строка 42 графа 12</t>
  </si>
  <si>
    <t>Раздел 3.1 строка 43 графа 03 = Раздел 3.4 строка 43 графа 12</t>
  </si>
  <si>
    <t>Раздел 3.1 строка 44 графа 03 = Раздел 3.4 строка 44 графа 12</t>
  </si>
  <si>
    <t>Раздел 3.1 строка 45 графа 03 = Раздел 3.4 строка 45 графа 12</t>
  </si>
  <si>
    <t>Раздел 3.1 строка 46 графа 03 = Раздел 3.4 строка 46 графа 12</t>
  </si>
  <si>
    <t>Раздел 3.1 строка 47 графа 03 = Раздел 3.4 строка 47 графа 12</t>
  </si>
  <si>
    <t>Раздел 3.1 строка 48 графа 03 = Раздел 3.4 строка 48 графа 12</t>
  </si>
  <si>
    <t>Раздел 3.1 строка 01 графа 03 = Раздел 3.5 строка 01 графа 03</t>
  </si>
  <si>
    <t>Раздел 3.1 строка 02 графа 03 = Раздел 3.5 строка 02 графа 03</t>
  </si>
  <si>
    <t>Раздел 2.14.1.1 строка 12 графа 06 &gt;= Раздел 2.14.1.1 строка 12 графа 07</t>
  </si>
  <si>
    <t>Раздел 2.14.1.1 строка 13 графа 06 &gt;= Раздел 2.14.1.1 строка 13 графа 07</t>
  </si>
  <si>
    <t>Раздел 2.14.1.1 строка 14 графа 06 &gt;= Раздел 2.14.1.1 строка 14 графа 07</t>
  </si>
  <si>
    <t>Раздел 2.14.1.1 строка 15 графа 06 &gt;= Раздел 2.14.1.1 строка 15 графа 07</t>
  </si>
  <si>
    <t>Раздел 2.14.1.1 строка 16 графа 06 &gt;= Раздел 2.14.1.1 строка 16 графа 07</t>
  </si>
  <si>
    <t>Раздел 2.14.1.1 строка 17 графа 06 &gt;= Раздел 2.14.1.1 строка 17 графа 07</t>
  </si>
  <si>
    <t>Раздел 2.14.1.1 строка 18 графа 06 &gt;= Раздел 2.14.1.1 строка 18 графа 07</t>
  </si>
  <si>
    <t>Раздел 2.14.2.2 строка 20 графа 09 &gt;= Раздел 2.14.2.2 строка 20 графа 10</t>
  </si>
  <si>
    <t>Раздел 2.14.2.2 строка 21 графа 09 &gt;= Раздел 2.14.2.2 строка 21 графа 10</t>
  </si>
  <si>
    <t>Раздел 2.14.2.2 строка 22 графа 09 &gt;= Раздел 2.14.2.2 строка 22 графа 10</t>
  </si>
  <si>
    <t>Раздел 2.14.2.2 строка 23 графа 09 &gt;= Раздел 2.14.2.2 строка 23 графа 10</t>
  </si>
  <si>
    <t>Раздел 2.14.2.2 строка 24 графа 09 &gt;= Раздел 2.14.2.2 строка 24 графа 10</t>
  </si>
  <si>
    <t>Раздел 2.14.2.2 строка 25 графа 09 &gt;= Раздел 2.14.2.2 строка 25 графа 10</t>
  </si>
  <si>
    <t>Раздел 2.14.2.2 строка 26 графа 09 &gt;= Раздел 2.14.2.2 строка 26 графа 10</t>
  </si>
  <si>
    <t>Раздел 2.14.2.2 строка 27 графа 09 &gt;= Раздел 2.14.2.2 строка 27 графа 10</t>
  </si>
  <si>
    <t>Раздел 2.14.2.2 строка 28 графа 09 &gt;= Раздел 2.14.2.2 строка 28 графа 10</t>
  </si>
  <si>
    <t>Раздел 2.14.2.2 строка 29 графа 09 &gt;= Раздел 2.14.2.2 строка 29 графа 10</t>
  </si>
  <si>
    <t>Раздел 2.14.2.2 строка 01 графа 09 &gt;= Раздел 2.14.2.2 строка 01 графа 11</t>
  </si>
  <si>
    <t>Раздел 2.14.2.2 строка 02 графа 09 &gt;= Раздел 2.14.2.2 строка 02 графа 11</t>
  </si>
  <si>
    <t>Раздел 2.14.2.2 строка 03 графа 09 &gt;= Раздел 2.14.2.2 строка 03 графа 11</t>
  </si>
  <si>
    <t>Раздел 2.14.2.2 строка 03 графа 12 &gt;= Раздел 2.14.2.2 строка 03 графа 14</t>
  </si>
  <si>
    <t>Раздел 2.14.2.2 строка 04 графа 12 &gt;= Раздел 2.14.2.2 строка 04 графа 14</t>
  </si>
  <si>
    <t>Раздел 2.14.2.2 строка 05 графа 12 &gt;= Раздел 2.14.2.2 строка 05 графа 14</t>
  </si>
  <si>
    <t>Раздел 2.14.2.2 строка 06 графа 12 &gt;= Раздел 2.14.2.2 строка 06 графа 14</t>
  </si>
  <si>
    <t>Раздел 2.14.2.2 строка 07 графа 12 &gt;= Раздел 2.14.2.2 строка 07 графа 14</t>
  </si>
  <si>
    <t>Раздел 2.14.2.2 строка 08 графа 12 &gt;= Раздел 2.14.2.2 строка 08 графа 14</t>
  </si>
  <si>
    <t>Раздел 2.14.2.2 строка 09 графа 12 &gt;= Раздел 2.14.2.2 строка 09 графа 14</t>
  </si>
  <si>
    <t>Раздел 2.14.2.2 строка 10 графа 12 &gt;= Раздел 2.14.2.2 строка 10 графа 14</t>
  </si>
  <si>
    <t>Раздел 2.14.2.2 строка 11 графа 12 &gt;= Раздел 2.14.2.2 строка 11 графа 14</t>
  </si>
  <si>
    <t>Раздел 2.14.2.2 строка 12 графа 12 &gt;= Раздел 2.14.2.2 строка 12 графа 14</t>
  </si>
  <si>
    <t>Раздел 2.14.2.2 строка 13 графа 12 &gt;= Раздел 2.14.2.2 строка 13 графа 14</t>
  </si>
  <si>
    <t>Раздел 2.14.2.2 строка 14 графа 12 &gt;= Раздел 2.14.2.2 строка 14 графа 14</t>
  </si>
  <si>
    <t>Раздел 2.14.2.2 строка 15 графа 12 &gt;= Раздел 2.14.2.2 строка 15 графа 14</t>
  </si>
  <si>
    <t>Раздел 2.14.2.2 строка 16 графа 12 &gt;= Раздел 2.14.2.2 строка 16 графа 14</t>
  </si>
  <si>
    <t>Раздел 2.14.2.2 строка 17 графа 12 &gt;= Раздел 2.14.2.2 строка 17 графа 14</t>
  </si>
  <si>
    <t>Раздел 2.14.2.2 строка 18 графа 12 &gt;= Раздел 2.14.2.2 строка 18 графа 14</t>
  </si>
  <si>
    <t>Раздел 2.14.2.2 строка 19 графа 12 &gt;= Раздел 2.14.2.2 строка 19 графа 14</t>
  </si>
  <si>
    <t>Раздел 2.14.2.2 строка 20 графа 12 &gt;= Раздел 2.14.2.2 строка 20 графа 14</t>
  </si>
  <si>
    <t>Раздел 2.14.2.2 строка 21 графа 12 &gt;= Раздел 2.14.2.2 строка 21 графа 14</t>
  </si>
  <si>
    <t>Раздел 2.14.2.2 строка 22 графа 12 &gt;= Раздел 2.14.2.2 строка 22 графа 14</t>
  </si>
  <si>
    <t>Раздел 2.14.2.2 строка 23 графа 12 &gt;= Раздел 2.14.2.2 строка 23 графа 14</t>
  </si>
  <si>
    <t>Раздел 2.14.2.2 строка 24 графа 12 &gt;= Раздел 2.14.2.2 строка 24 графа 14</t>
  </si>
  <si>
    <t>Раздел 2.14.2.2 строка 25 графа 12 &gt;= Раздел 2.14.2.2 строка 25 графа 14</t>
  </si>
  <si>
    <t>Раздел 2.14.2.2 строка 26 графа 12 &gt;= Раздел 2.14.2.2 строка 26 графа 14</t>
  </si>
  <si>
    <t>Раздел 2.14.2.2 строка 27 графа 12 &gt;= Раздел 2.14.2.2 строка 27 графа 14</t>
  </si>
  <si>
    <t>Раздел 2.14.2.2 строка 28 графа 12 &gt;= Раздел 2.14.2.2 строка 28 графа 14</t>
  </si>
  <si>
    <t>Раздел 2.14.2.2 строка 29 графа 12 &gt;= Раздел 2.14.2.2 строка 29 графа 14</t>
  </si>
  <si>
    <t>Раздел 2.14.2.3 строка 01 графа 03 = Раздел 2.14.2.3 сумма строк с 02 по 29 графа 03</t>
  </si>
  <si>
    <t>Раздел 2.14.2.3 строка 01 графа 04 = Раздел 2.14.2.3 сумма строк с 02 по 29 графа 04</t>
  </si>
  <si>
    <t>Раздел 2.14.2.3 строка 01 графа 07 = Раздел 2.1.2.3 строка 26 сумма граф с 20 по 39</t>
  </si>
  <si>
    <t>Раздел 2.14.2.1 строка 01 графа 08 = Раздел 2.1.2.1 строка 24 сумма граф 20 + 25 + 26</t>
  </si>
  <si>
    <t>Раздел 2.14.2.2 строка 01 графа 08 = Раздел 2.1.2.2 строка 24 сумма граф 20 + 25 + 26</t>
  </si>
  <si>
    <t>Раздел 2.14.2.3 строка 01 графа 08 = Раздел 2.1.2.3 строка 24 сумма граф 20 + 25 + 26</t>
  </si>
  <si>
    <t>Раздел 2.14.2.1 строка 01 графа 09 = Раздел 2.1.2.1 строка 24 сумма граф с 40 по 47</t>
  </si>
  <si>
    <t>Раздел 2.14.2.2 строка 01 графа 09 = Раздел 2.1.2.2 строка 24 сумма граф с 40 по 47</t>
  </si>
  <si>
    <t>Раздел 2.14.2.3 строка 01 графа 09 = Раздел 2.1.2.3 строка 24 сумма граф с 40 по 47</t>
  </si>
  <si>
    <t>Раздел 2.14.2.1 строка 01 графа 10 = Раздел 2.1.2.1 строка 26 сумма граф с 40 по 47</t>
  </si>
  <si>
    <t>Раздел 2.14.2.2 строка 01 графа 10 = Раздел 2.1.2.2 строка 26 сумма граф с 40 по 47</t>
  </si>
  <si>
    <t>Раздел 2.14.2.3 строка 01 графа 10 = Раздел 2.1.2.3 строка 26 сумма граф с 40 по 47</t>
  </si>
  <si>
    <t>Раздел 2.14.2.3 строка 27 графа 12 &gt;= Раздел 2.14.2.3 строка 27 графа 13</t>
  </si>
  <si>
    <t>Раздел 2.14.2.3 строка 28 графа 12 &gt;= Раздел 2.14.2.3 строка 28 графа 13</t>
  </si>
  <si>
    <t>Раздел 2.14.2.3 строка 29 графа 12 &gt;= Раздел 2.14.2.3 строка 29 графа 13</t>
  </si>
  <si>
    <t>Раздел 2.14.2.3 строка 01 графа 12 &gt;= Раздел 2.14.2.3 строка 01 графа 14</t>
  </si>
  <si>
    <t>Раздел 2.14.2.3 строка 02 графа 12 &gt;= Раздел 2.14.2.3 строка 02 графа 14</t>
  </si>
  <si>
    <t>Раздел 2.14.2.3 строка 03 графа 12 &gt;= Раздел 2.14.2.3 строка 03 графа 14</t>
  </si>
  <si>
    <t>Раздел 2.14.2.3 строка 04 графа 12 &gt;= Раздел 2.14.2.3 строка 04 графа 14</t>
  </si>
  <si>
    <t>Раздел 2.14.2.3 строка 05 графа 12 &gt;= Раздел 2.14.2.3 строка 05 графа 14</t>
  </si>
  <si>
    <t>Раздел 2.14.2.3 строка 06 графа 12 &gt;= Раздел 2.14.2.3 строка 06 графа 14</t>
  </si>
  <si>
    <t>Раздел 2.14.2.3 строка 07 графа 12 &gt;= Раздел 2.14.2.3 строка 07 графа 14</t>
  </si>
  <si>
    <t>Раздел 2.14.2.3 строка 08 графа 12 &gt;= Раздел 2.14.2.3 строка 08 графа 14</t>
  </si>
  <si>
    <t>Раздел 2.14.2.3 строка 01 графа 13 = Раздел 2.1.3.3 строка 12 графа 03</t>
  </si>
  <si>
    <t>Раздел 2.14.2.1 строка 01 графа 14 = Раздел 2.1.3.1 строка 10 сумма граф 04 + 05</t>
  </si>
  <si>
    <t>Раздел 2.14.2.2 строка 01 графа 14 = Раздел 2.1.3.2 строка 10 сумма граф 04 + 05</t>
  </si>
  <si>
    <t>Раздел 2.14.2.3 строка 01 графа 14 = Раздел 2.1.3.3 строка 10 сумма граф 04 + 05</t>
  </si>
  <si>
    <t>Раздел 2.14.3.1 строка 01 графа 03 = Раздел 2.6.1 строка 02 графа 19</t>
  </si>
  <si>
    <t>Раздел 2.14.2.3 строка 12 графа 03 &gt;= Раздел 2.14.2.3 строка 12 графа 04</t>
  </si>
  <si>
    <t>Раздел 2.1.1.1 строка 10 графа 03 &gt;= Раздел 2.1.1.1 сумма строк 18 + 19 + 20 + 21 графа 03</t>
  </si>
  <si>
    <t>Раздел 2.1.1.1 строка 10 графа 04 &gt;= Раздел 2.1.1.1 сумма строк 18 + 19 + 20 + 21 графа 04</t>
  </si>
  <si>
    <t>Раздел 2.1.1.1 строка 10 графа 05 &gt;= Раздел 2.1.1.1 сумма строк 18 + 19 + 20 + 21 графа 05</t>
  </si>
  <si>
    <t>Раздел 2.1.1.1 строка 10 графа 06 &gt;= Раздел 2.1.1.1 сумма строк 18 + 19 + 20 + 21 графа 06</t>
  </si>
  <si>
    <t>Раздел 2.1.1.1 строка 10 графа 07 &gt;= Раздел 2.1.1.1 сумма строк 18 + 19 + 20 + 21 графа 07</t>
  </si>
  <si>
    <t>Раздел 2.1.1.1 строка 10 графа 08 &gt;= Раздел 2.1.1.1 сумма строк 18 + 19 + 20 + 21 графа 08</t>
  </si>
  <si>
    <t>Раздел 3.4 строка 44 графа 04 &gt;= Раздел 3.4 строка 44 графа 05</t>
  </si>
  <si>
    <t>Раздел 3.4 строка 45 графа 04 &gt;= Раздел 3.4 строка 45 графа 05</t>
  </si>
  <si>
    <t>Раздел 3.4 строка 46 графа 04 &gt;= Раздел 3.4 строка 46 графа 05</t>
  </si>
  <si>
    <t>Раздел 3.4 строка 47 графа 04 &gt;= Раздел 3.4 строка 47 графа 05</t>
  </si>
  <si>
    <t>Раздел 3.4 строка 48 графа 04 &gt;= Раздел 3.4 строка 48 графа 05</t>
  </si>
  <si>
    <t>Раздел 3.4 строка 01 графа 10 &gt;= Раздел 3.4 строка 01 графа 11</t>
  </si>
  <si>
    <t>Раздел 3.4 строка 02 графа 10 &gt;= Раздел 3.4 строка 02 графа 11</t>
  </si>
  <si>
    <t>Раздел 3.4 строка 03 графа 10 &gt;= Раздел 3.4 строка 03 графа 11</t>
  </si>
  <si>
    <t>Раздел 3.4 строка 04 графа 10 &gt;= Раздел 3.4 строка 04 графа 11</t>
  </si>
  <si>
    <t>Раздел 3.4 строка 05 графа 10 &gt;= Раздел 3.4 строка 05 графа 11</t>
  </si>
  <si>
    <t>Раздел 3.4 строка 06 графа 10 &gt;= Раздел 3.4 строка 06 графа 11</t>
  </si>
  <si>
    <t>Раздел 2.14.1.3 строка 01 графа 03 = Раздел 2.1.1.3 строка 10 сумма граф 04 + 05 + 06 + 07</t>
  </si>
  <si>
    <t>Раздел 2.14.1.1 строка 01 графа 06 = Раздел 2.1.1.1 строка 10 сумма граф 08 + 09 + 10 + 11 + 12</t>
  </si>
  <si>
    <t>Раздел 2.14.1.2 строка 01 графа 06 = Раздел 2.1.1.2 строка 10 сумма граф 08 + 09 + 10 + 11 + 12</t>
  </si>
  <si>
    <t>Раздел 2.14.1.3 строка 01 графа 06 = Раздел 2.1.1.3 строка 10 сумма граф 08 + 09 + 10 + 11 + 12</t>
  </si>
  <si>
    <t>Раздел 3.4 строка 20 графа 10 &gt;= Раздел 3.4 строка 20 графа 11</t>
  </si>
  <si>
    <t>Раздел 3.4 строка 21 графа 10 &gt;= Раздел 3.4 строка 21 графа 11</t>
  </si>
  <si>
    <t>Раздел 3.4 строка 22 графа 10 &gt;= Раздел 3.4 строка 22 графа 11</t>
  </si>
  <si>
    <t>Раздел 2.14.2.1 строка 19 графа 12 &gt;= Раздел 2.14.2.1 строка 19 графа 13</t>
  </si>
  <si>
    <t>Раздел 2.14.2.1 строка 20 графа 12 &gt;= Раздел 2.14.2.1 строка 20 графа 13</t>
  </si>
  <si>
    <t>Раздел 2.14.2.1 строка 21 графа 12 &gt;= Раздел 2.14.2.1 строка 21 графа 13</t>
  </si>
  <si>
    <t>Раздел 2.14.2.1 строка 22 графа 12 &gt;= Раздел 2.14.2.1 строка 22 графа 13</t>
  </si>
  <si>
    <t>Раздел 2.14.2.1 строка 23 графа 12 &gt;= Раздел 2.14.2.1 строка 23 графа 13</t>
  </si>
  <si>
    <t>Раздел 2.14.2.1 строка 24 графа 12 &gt;= Раздел 2.14.2.1 строка 24 графа 13</t>
  </si>
  <si>
    <t>Раздел 2.14.2.1 строка 25 графа 12 &gt;= Раздел 2.14.2.1 строка 25 графа 13</t>
  </si>
  <si>
    <t>Раздел 2.14.2.1 строка 26 графа 12 &gt;= Раздел 2.14.2.1 строка 26 графа 13</t>
  </si>
  <si>
    <t>Раздел 2.14.2.1 строка 27 графа 12 &gt;= Раздел 2.14.2.1 строка 27 графа 13</t>
  </si>
  <si>
    <t>Раздел 2.14.2.1 строка 28 графа 12 &gt;= Раздел 2.14.2.1 строка 28 графа 13</t>
  </si>
  <si>
    <t>Раздел 2.14.2.1 строка 29 графа 12 &gt;= Раздел 2.14.2.1 строка 29 графа 13</t>
  </si>
  <si>
    <t>Раздел 2.14.2.1 строка 01 графа 12 &gt;= Раздел 2.14.2.1 строка 01 графа 14</t>
  </si>
  <si>
    <t>Раздел 2.13.1 строка 05 графа 13 &gt;= Раздел 2.13.1 строка 05 сумма граф 14 + 15</t>
  </si>
  <si>
    <t>Раздел 2.13.1 строка 06 графа 13 &gt;= Раздел 2.13.1 строка 06 сумма граф 14 + 15</t>
  </si>
  <si>
    <t>Раздел 2.13.1 строка 07 графа 13 &gt;= Раздел 2.13.1 строка 07 сумма граф 14 + 15</t>
  </si>
  <si>
    <t>Раздел 2.13.1 строка 08 графа 13 &gt;= Раздел 2.13.1 строка 08 сумма граф 14 + 15</t>
  </si>
  <si>
    <t>Раздел 2.13.1 строка 09 графа 13 &gt;= Раздел 2.13.1 строка 09 сумма граф 14 + 15</t>
  </si>
  <si>
    <t>Раздел 2.13.1 строка 10 графа 13 &gt;= Раздел 2.13.1 строка 10 сумма граф 14 + 15</t>
  </si>
  <si>
    <t>Раздел 2.13.1 строка 11 графа 13 &gt;= Раздел 2.13.1 строка 11 сумма граф 14 + 15</t>
  </si>
  <si>
    <t>Раздел 2.13.1 строка 12 графа 13 &gt;= Раздел 2.13.1 строка 12 сумма граф 14 + 15</t>
  </si>
  <si>
    <t>Раздел 2.13.1 строка 13 графа 13 &gt;= Раздел 2.13.1 строка 13 сумма граф 14 + 15</t>
  </si>
  <si>
    <t>Раздел 2.13.1 строка 14 графа 13 &gt;= Раздел 2.13.1 строка 14 сумма граф 14 + 15</t>
  </si>
  <si>
    <t>Раздел 2.13.1 строка 15 графа 13 &gt;= Раздел 2.13.1 строка 15 сумма граф 14 + 15</t>
  </si>
  <si>
    <t>Раздел 2.13.1 строка 16 графа 13 &gt;= Раздел 2.13.1 строка 16 сумма граф 14 + 15</t>
  </si>
  <si>
    <t>Раздел 2.13.1 строка 17 графа 13 &gt;= Раздел 2.13.1 строка 17 сумма граф 14 + 15</t>
  </si>
  <si>
    <t>Раздел 2.13.1 строка 18 графа 13 &gt;= Раздел 2.13.1 строка 18 сумма граф 14 + 15</t>
  </si>
  <si>
    <t>Раздел 2.13.1 строка 19 графа 13 &gt;= Раздел 2.13.1 строка 19 сумма граф 14 + 15</t>
  </si>
  <si>
    <t>Раздел 2.13.1 строка 20 графа 13 &gt;= Раздел 2.13.1 строка 20 сумма граф 14 + 15</t>
  </si>
  <si>
    <t>Раздел 2.13.1 строка 21 графа 13 &gt;= Раздел 2.13.1 строка 21 сумма граф 14 + 15</t>
  </si>
  <si>
    <t>Раздел 2.13.1 строка 22 графа 13 &gt;= Раздел 2.13.1 строка 22 сумма граф 14 + 15</t>
  </si>
  <si>
    <t>Раздел 2.13.1 строка 23 графа 13 &gt;= Раздел 2.13.1 строка 23 сумма граф 14 + 15</t>
  </si>
  <si>
    <t>Раздел 2.13.1 строка 24 графа 13 &gt;= Раздел 2.13.1 строка 24 сумма граф 14 + 15</t>
  </si>
  <si>
    <t>Раздел 2.13.1 строка 25 графа 13 &gt;= Раздел 2.13.1 строка 25 сумма граф 14 + 15</t>
  </si>
  <si>
    <t>Раздел 2.13.1 строка 26 графа 13 &gt;= Раздел 2.13.1 строка 26 сумма граф 14 + 15</t>
  </si>
  <si>
    <t>Раздел 2.13.1 строка 27 графа 13 &gt;= Раздел 2.13.1 строка 27 сумма граф 14 + 15</t>
  </si>
  <si>
    <t>Раздел 2.13.1 строка 28 графа 13 &gt;= Раздел 2.13.1 строка 28 сумма граф 14 + 15</t>
  </si>
  <si>
    <t>Раздел 2.13.1 строка 29 графа 13 &gt;= Раздел 2.13.1 строка 29 сумма граф 14 + 15</t>
  </si>
  <si>
    <t>Раздел 2.13.1 строка 30 графа 13 &gt;= Раздел 2.13.1 строка 30 сумма граф 14 + 15</t>
  </si>
  <si>
    <t>Раздел 2.13.1 строка 31 графа 13 &gt;= Раздел 2.13.1 строка 31 сумма граф 14 + 15</t>
  </si>
  <si>
    <t>Раздел 2.13.1 строка 32 графа 13 &gt;= Раздел 2.13.1 строка 32 сумма граф 14 + 15</t>
  </si>
  <si>
    <t>Раздел 2.13.1 строка 33 графа 13 &gt;= Раздел 2.13.1 строка 33 сумма граф 14 + 15</t>
  </si>
  <si>
    <t>Раздел 2.13.1 строка 34 графа 13 &gt;= Раздел 2.13.1 строка 34 сумма граф 14 + 15</t>
  </si>
  <si>
    <t>Раздел 2.13.1 строка 35 графа 13 &gt;= Раздел 2.13.1 строка 35 сумма граф 14 + 15</t>
  </si>
  <si>
    <t>Раздел 2.13.1 строка 36 графа 13 &gt;= Раздел 2.13.1 строка 36 сумма граф 14 + 15</t>
  </si>
  <si>
    <t>Раздел 2.13.1 строка 37 графа 13 &gt;= Раздел 2.13.1 строка 37 сумма граф 14 + 15</t>
  </si>
  <si>
    <t>Раздел 2.13.1 строка 38 графа 13 &gt;= Раздел 2.13.1 строка 38 сумма граф 14 + 15</t>
  </si>
  <si>
    <t>Раздел 2.13.1 строка 39 графа 13 &gt;= Раздел 2.13.1 строка 39 сумма граф 14 + 15</t>
  </si>
  <si>
    <t>Раздел 2.13.1 строка 40 графа 13 &gt;= Раздел 2.13.1 строка 40 сумма граф 14 + 15</t>
  </si>
  <si>
    <t>Раздел 2.13.1 строка 41 графа 13 &gt;= Раздел 2.13.1 строка 41 сумма граф 14 + 15</t>
  </si>
  <si>
    <t>Раздел 2.13.1 строка 42 графа 13 &gt;= Раздел 2.13.1 строка 42 сумма граф 14 + 15</t>
  </si>
  <si>
    <t>Раздел 2.13.1 строка 43 графа 13 &gt;= Раздел 2.13.1 строка 43 сумма граф 14 + 15</t>
  </si>
  <si>
    <t>Раздел 2.14.2.1 строка 20 графа 12 &gt;= Раздел 2.14.2.1 строка 20 графа 14</t>
  </si>
  <si>
    <t>Раздел 2.14.2.1 строка 21 графа 12 &gt;= Раздел 2.14.2.1 строка 21 графа 14</t>
  </si>
  <si>
    <t>Раздел 2.14.2.1 строка 22 графа 12 &gt;= Раздел 2.14.2.1 строка 22 графа 14</t>
  </si>
  <si>
    <t>Раздел 2.14.2.1 строка 23 графа 12 &gt;= Раздел 2.14.2.1 строка 23 графа 14</t>
  </si>
  <si>
    <t>Раздел 2.14.2.1 строка 24 графа 12 &gt;= Раздел 2.14.2.1 строка 24 графа 14</t>
  </si>
  <si>
    <t>Раздел 2.14.2.1 строка 25 графа 12 &gt;= Раздел 2.14.2.1 строка 25 графа 14</t>
  </si>
  <si>
    <t>Раздел 2.14.2.1 строка 26 графа 12 &gt;= Раздел 2.14.2.1 строка 26 графа 14</t>
  </si>
  <si>
    <t>Раздел 2.14.2.1 строка 27 графа 12 &gt;= Раздел 2.14.2.1 строка 27 графа 14</t>
  </si>
  <si>
    <t>Раздел 2.14.2.1 строка 28 графа 12 &gt;= Раздел 2.14.2.1 строка 28 графа 14</t>
  </si>
  <si>
    <t>Раздел 2.14.2.1 строка 29 графа 12 &gt;= Раздел 2.14.2.1 строка 29 графа 14</t>
  </si>
  <si>
    <t>Раздел 2.14.2.2 строка 01 графа 03 = Раздел 2.14.2.2 сумма строк с 02 по 29 графа 03</t>
  </si>
  <si>
    <t>Раздел 2.14.2.2 строка 01 графа 04 = Раздел 2.14.2.2 сумма строк с 02 по 29 графа 04</t>
  </si>
  <si>
    <t>Раздел 2.14.2.2 строка 01 графа 05 = Раздел 2.14.2.2 сумма строк с 02 по 29 графа 05</t>
  </si>
  <si>
    <t>Раздел 2.15.3 строка 96 графа 04 = Раздел 2.15.3 строка 96 сумма граф 05 + 06 + 07 + 08 + 09 + 10</t>
  </si>
  <si>
    <t>Раздел 2.15.3 строка 97 графа 04 = Раздел 2.15.3 строка 97 сумма граф 05 + 06 + 07 + 08 + 09 + 10</t>
  </si>
  <si>
    <t>Раздел 2.15.3 строка 98 графа 04 = Раздел 2.15.3 строка 98 сумма граф 05 + 06 + 07 + 08 + 09 + 10</t>
  </si>
  <si>
    <t>Раздел 2.15.3 строка 99 графа 04 = Раздел 2.15.3 строка 99 сумма граф 05 + 06 + 07 + 08 + 09 + 10</t>
  </si>
  <si>
    <t>Раздел 2.15.3 строка 100 графа 04 = Раздел 2.15.3 строка 100 сумма граф 05 + 06 + 07 + 08 + 09 + 10</t>
  </si>
  <si>
    <t>Раздел 2.14.2.3 строка 01 графа 06 &gt;= Раздел 2.14.2.3 строка 01 графа 07</t>
  </si>
  <si>
    <t>Раздел 2.14.2.3 строка 02 графа 06 &gt;= Раздел 2.14.2.3 строка 02 графа 07</t>
  </si>
  <si>
    <t>Раздел 2.14.2.3 строка 03 графа 06 &gt;= Раздел 2.14.2.3 строка 03 графа 07</t>
  </si>
  <si>
    <t>Раздел 2.14.2.3 строка 04 графа 06 &gt;= Раздел 2.14.2.3 строка 04 графа 07</t>
  </si>
  <si>
    <t>Раздел 2.14.2.3 строка 05 графа 06 &gt;= Раздел 2.14.2.3 строка 05 графа 07</t>
  </si>
  <si>
    <t>Раздел 2.14.2.3 строка 06 графа 06 &gt;= Раздел 2.14.2.3 строка 06 графа 07</t>
  </si>
  <si>
    <t>Раздел 2.14.2.3 строка 07 графа 06 &gt;= Раздел 2.14.2.3 строка 07 графа 07</t>
  </si>
  <si>
    <t>Раздел 2.14.2.3 строка 08 графа 06 &gt;= Раздел 2.14.2.3 строка 08 графа 07</t>
  </si>
  <si>
    <t>Раздел 2.14.2.3 строка 09 графа 06 &gt;= Раздел 2.14.2.3 строка 09 графа 07</t>
  </si>
  <si>
    <t>Раздел 2.14.2.3 строка 10 графа 06 &gt;= Раздел 2.14.2.3 строка 10 графа 07</t>
  </si>
  <si>
    <t>Раздел 2.14.2.3 строка 11 графа 06 &gt;= Раздел 2.14.2.3 строка 11 графа 07</t>
  </si>
  <si>
    <t>Раздел 2.14.2.3 строка 12 графа 06 &gt;= Раздел 2.14.2.3 строка 12 графа 07</t>
  </si>
  <si>
    <t>Раздел 2.14.2.3 строка 13 графа 06 &gt;= Раздел 2.14.2.3 строка 13 графа 07</t>
  </si>
  <si>
    <t>Раздел 2.14.2.3 строка 14 графа 06 &gt;= Раздел 2.14.2.3 строка 14 графа 07</t>
  </si>
  <si>
    <t>Раздел 2.14.2.3 строка 15 графа 06 &gt;= Раздел 2.14.2.3 строка 15 графа 07</t>
  </si>
  <si>
    <t>Раздел 2.14.2.3 строка 16 графа 06 &gt;= Раздел 2.14.2.3 строка 16 графа 07</t>
  </si>
  <si>
    <t>Раздел 2.14.2.3 строка 17 графа 06 &gt;= Раздел 2.14.2.3 строка 17 графа 07</t>
  </si>
  <si>
    <t>Раздел 2.14.2.3 строка 18 графа 06 &gt;= Раздел 2.14.2.3 строка 18 графа 07</t>
  </si>
  <si>
    <t>Раздел 2.14.2.1 строка 01 графа 12 &gt;= Раздел 2.14.2.1 строка 01 графа 13</t>
  </si>
  <si>
    <t>Раздел 2.14.2.1 строка 02 графа 12 &gt;= Раздел 2.14.2.1 строка 02 графа 13</t>
  </si>
  <si>
    <t>Раздел 2.14.2.1 строка 03 графа 12 &gt;= Раздел 2.14.2.1 строка 03 графа 13</t>
  </si>
  <si>
    <t>Раздел 2.14.2.1 строка 04 графа 12 &gt;= Раздел 2.14.2.1 строка 04 графа 13</t>
  </si>
  <si>
    <t>Раздел 2.14.2.1 строка 05 графа 12 &gt;= Раздел 2.14.2.1 строка 05 графа 13</t>
  </si>
  <si>
    <t>Раздел 2.14.2.1 строка 06 графа 12 &gt;= Раздел 2.14.2.1 строка 06 графа 13</t>
  </si>
  <si>
    <t>Раздел 2.14.2.1 строка 07 графа 12 &gt;= Раздел 2.14.2.1 строка 07 графа 13</t>
  </si>
  <si>
    <t>Раздел 2.14.2.1 строка 08 графа 12 &gt;= Раздел 2.14.2.1 строка 08 графа 13</t>
  </si>
  <si>
    <t>Раздел 2.14.1.2 строка 26 графа 03 &gt;= Раздел 2.14.1.2 строка 26 графа 04</t>
  </si>
  <si>
    <t>Раздел 2.14.1.2 строка 27 графа 03 &gt;= Раздел 2.14.1.2 строка 27 графа 04</t>
  </si>
  <si>
    <t>Раздел 2.14.1.2 строка 28 графа 03 &gt;= Раздел 2.14.1.2 строка 28 графа 04</t>
  </si>
  <si>
    <t>Раздел 2.14.1.2 строка 29 графа 03 &gt;= Раздел 2.14.1.2 строка 29 графа 04</t>
  </si>
  <si>
    <t>Раздел 2.14.1.2 строка 01 графа 03 &gt;= Раздел 2.14.1.2 строка 01 графа 05</t>
  </si>
  <si>
    <t>Раздел 2.14.1.2 строка 02 графа 03 &gt;= Раздел 2.14.1.2 строка 02 графа 05</t>
  </si>
  <si>
    <t>Раздел 2.14.1.2 строка 03 графа 03 &gt;= Раздел 2.14.1.2 строка 03 графа 05</t>
  </si>
  <si>
    <t>Раздел 2.14.1.2 строка 04 графа 03 &gt;= Раздел 2.14.1.2 строка 04 графа 05</t>
  </si>
  <si>
    <t>Раздел 2.14.1.2 строка 05 графа 03 &gt;= Раздел 2.14.1.2 строка 05 графа 05</t>
  </si>
  <si>
    <t>Раздел 2.14.1.2 строка 06 графа 03 &gt;= Раздел 2.14.1.2 строка 06 графа 05</t>
  </si>
  <si>
    <t>Раздел 2.13.2 строка 48 графа 04 &gt;= Раздел 2.13.2 строка 48 графа 12</t>
  </si>
  <si>
    <t>Раздел 2.13.2 строка 49 графа 04 &gt;= Раздел 2.13.2 строка 49 графа 12</t>
  </si>
  <si>
    <t>Раздел 2.13.2 строка 50 графа 04 &gt;= Раздел 2.13.2 строка 50 графа 12</t>
  </si>
  <si>
    <t>Раздел 2.13.2 строка 51 графа 04 &gt;= Раздел 2.13.2 строка 51 графа 12</t>
  </si>
  <si>
    <t>Раздел 2.13.2 строка 41 графа 04 &gt;= Раздел 2.13.2 строка 41 графа 12</t>
  </si>
  <si>
    <t>Раздел 2.13.2 строка 42 графа 04 &gt;= Раздел 2.13.2 строка 42 графа 12</t>
  </si>
  <si>
    <t>Раздел 2.5.1.2 строка 05 графа 14 = Раздел 2.5.1.2 сумма строк 06 + 07 + 08 графа 14</t>
  </si>
  <si>
    <t>Раздел 2.5.1.2 строка 05 графа 15 = Раздел 2.5.1.2 сумма строк 06 + 07 + 08 графа 15</t>
  </si>
  <si>
    <t>Раздел 2.5.1.2 строка 05 графа 16 = Раздел 2.5.1.2 сумма строк 06 + 07 + 08 графа 16</t>
  </si>
  <si>
    <t>Раздел 2.5.1.2 строка 01 графа 03 = Раздел 2.5.1.2 строка 01 сумма граф с 04 по 16</t>
  </si>
  <si>
    <t>Раздел 2.5.1.2 строка 02 графа 03 = Раздел 2.5.1.2 строка 02 сумма граф с 04 по 16</t>
  </si>
  <si>
    <t>Раздел 2.5.1.2 строка 03 графа 03 = Раздел 2.5.1.2 строка 03 сумма граф с 04 по 16</t>
  </si>
  <si>
    <t>Раздел 2.13.2 строка 02 графа 04 &gt;= Раздел 2.13.2 строка 02 графа 13</t>
  </si>
  <si>
    <t>Раздел 2.14.1.2 строка 26 графа 03 &gt;= Раздел 2.14.1.2 строка 26 графа 05</t>
  </si>
  <si>
    <t>Раздел 2.14.1.2 строка 27 графа 03 &gt;= Раздел 2.14.1.2 строка 27 графа 05</t>
  </si>
  <si>
    <t>Раздел 2.14.1.2 строка 28 графа 03 &gt;= Раздел 2.14.1.2 строка 28 графа 05</t>
  </si>
  <si>
    <t>Раздел 2.14.1.2 строка 29 графа 03 &gt;= Раздел 2.14.1.2 строка 29 графа 05</t>
  </si>
  <si>
    <t>Раздел 2.14.1.2 строка 01 графа 06 &gt;= Раздел 2.14.1.2 строка 01 графа 07</t>
  </si>
  <si>
    <t>Раздел 2.14.1.2 строка 02 графа 06 &gt;= Раздел 2.14.1.2 строка 02 графа 07</t>
  </si>
  <si>
    <t>Раздел 2.14.1.2 строка 03 графа 06 &gt;= Раздел 2.14.1.2 строка 03 графа 07</t>
  </si>
  <si>
    <t>Раздел 2.14.1.2 строка 04 графа 06 &gt;= Раздел 2.14.1.2 строка 04 графа 07</t>
  </si>
  <si>
    <t>Раздел 2.14.1.2 строка 05 графа 06 &gt;= Раздел 2.14.1.2 строка 05 графа 07</t>
  </si>
  <si>
    <t>Раздел 2.14.1.2 строка 06 графа 06 &gt;= Раздел 2.14.1.2 строка 06 графа 07</t>
  </si>
  <si>
    <t>Раздел 2.13.2 строка 26 графа 04 &gt;= Раздел 2.13.2 строка 26 сумма граф 14 + 15 + 16 + 17</t>
  </si>
  <si>
    <t>Раздел 2.13.2 строка 27 графа 04 &gt;= Раздел 2.13.2 строка 27 сумма граф 14 + 15 + 16 + 17</t>
  </si>
  <si>
    <t>Раздел 2.13.2 строка 28 графа 04 &gt;= Раздел 2.13.2 строка 28 сумма граф 14 + 15 + 16 + 17</t>
  </si>
  <si>
    <t>Раздел 2.13.2 строка 29 графа 04 &gt;= Раздел 2.13.2 строка 29 сумма граф 14 + 15 + 16 + 17</t>
  </si>
  <si>
    <t>Раздел 2.13.2 строка 30 графа 04 &gt;= Раздел 2.13.2 строка 30 сумма граф 14 + 15 + 16 + 17</t>
  </si>
  <si>
    <t>Раздел 2.13.2 строка 31 графа 04 &gt;= Раздел 2.13.2 строка 31 сумма граф 14 + 15 + 16 + 17</t>
  </si>
  <si>
    <t>Раздел 2.13.2 строка 32 графа 04 &gt;= Раздел 2.13.2 строка 32 сумма граф 14 + 15 + 16 + 17</t>
  </si>
  <si>
    <t>Раздел 2.13.2 строка 33 графа 04 &gt;= Раздел 2.13.2 строка 33 сумма граф 14 + 15 + 16 + 17</t>
  </si>
  <si>
    <t>Раздел 2.13.2 строка 34 графа 04 &gt;= Раздел 2.13.2 строка 34 сумма граф 14 + 15 + 16 + 17</t>
  </si>
  <si>
    <t>Раздел 2.13.3 строка 60 графа 04 &gt;= Раздел 2.13.3 строка 60 сумма граф 14 + 15 + 16 + 17</t>
  </si>
  <si>
    <t>Раздел 2.13.3 строка 01 графа 13 &gt;= Раздел 2.13.3 строка 01 сумма граф 14 + 15</t>
  </si>
  <si>
    <t>Раздел 2.13.3 строка 02 графа 13 &gt;= Раздел 2.13.3 строка 02 сумма граф 14 + 15</t>
  </si>
  <si>
    <t>Раздел 2.13.3 строка 03 графа 13 &gt;= Раздел 2.13.3 строка 03 сумма граф 14 + 15</t>
  </si>
  <si>
    <t>Раздел 2.13.3 строка 04 графа 13 &gt;= Раздел 2.13.3 строка 04 сумма граф 14 + 15</t>
  </si>
  <si>
    <t>Раздел 2.13.3 строка 05 графа 13 &gt;= Раздел 2.13.3 строка 05 сумма граф 14 + 15</t>
  </si>
  <si>
    <t>Раздел 2.13.3 строка 06 графа 13 &gt;= Раздел 2.13.3 строка 06 сумма граф 14 + 15</t>
  </si>
  <si>
    <t>Раздел 2.13.3 строка 07 графа 13 &gt;= Раздел 2.13.3 строка 07 сумма граф 14 + 15</t>
  </si>
  <si>
    <t>Раздел 2.13.3 строка 08 графа 13 &gt;= Раздел 2.13.3 строка 08 сумма граф 14 + 15</t>
  </si>
  <si>
    <t>Раздел 2.13.3 строка 09 графа 13 &gt;= Раздел 2.13.3 строка 09 сумма граф 14 + 15</t>
  </si>
  <si>
    <t>Раздел 2.13.3 строка 10 графа 13 &gt;= Раздел 2.13.3 строка 10 сумма граф 14 + 15</t>
  </si>
  <si>
    <t>Раздел 2.13.3 строка 11 графа 13 &gt;= Раздел 2.13.3 строка 11 сумма граф 14 + 15</t>
  </si>
  <si>
    <t>Раздел 2.13.3 строка 12 графа 13 &gt;= Раздел 2.13.3 строка 12 сумма граф 14 + 15</t>
  </si>
  <si>
    <t>Раздел 2.13.3 строка 13 графа 13 &gt;= Раздел 2.13.3 строка 13 сумма граф 14 + 15</t>
  </si>
  <si>
    <t>Раздел 2.13.3 строка 14 графа 13 &gt;= Раздел 2.13.3 строка 14 сумма граф 14 + 15</t>
  </si>
  <si>
    <t>Раздел 2.13.3 строка 15 графа 13 &gt;= Раздел 2.13.3 строка 15 сумма граф 14 + 15</t>
  </si>
  <si>
    <t>Раздел 2.13.3 строка 16 графа 13 &gt;= Раздел 2.13.3 строка 16 сумма граф 14 + 15</t>
  </si>
  <si>
    <t>Раздел 2.13.3 строка 17 графа 13 &gt;= Раздел 2.13.3 строка 17 сумма граф 14 + 15</t>
  </si>
  <si>
    <t>Раздел 2.13.3 строка 18 графа 13 &gt;= Раздел 2.13.3 строка 18 сумма граф 14 + 15</t>
  </si>
  <si>
    <t>Раздел 2.13.3 строка 19 графа 13 &gt;= Раздел 2.13.3 строка 19 сумма граф 14 + 15</t>
  </si>
  <si>
    <t>Раздел 2.13.3 строка 20 графа 13 &gt;= Раздел 2.13.3 строка 20 сумма граф 14 + 15</t>
  </si>
  <si>
    <t>Раздел 2.13.3 строка 21 графа 13 &gt;= Раздел 2.13.3 строка 21 сумма граф 14 + 15</t>
  </si>
  <si>
    <t>Раздел 2.13.3 строка 22 графа 13 &gt;= Раздел 2.13.3 строка 22 сумма граф 14 + 15</t>
  </si>
  <si>
    <t>Раздел 2.13.3 строка 23 графа 13 &gt;= Раздел 2.13.3 строка 23 сумма граф 14 + 15</t>
  </si>
  <si>
    <t>Раздел 2.13.3 строка 24 графа 13 &gt;= Раздел 2.13.3 строка 24 сумма граф 14 + 15</t>
  </si>
  <si>
    <t>Раздел 2.13.3 строка 25 графа 13 &gt;= Раздел 2.13.3 строка 25 сумма граф 14 + 15</t>
  </si>
  <si>
    <t>Раздел 2.13.3 строка 26 графа 13 &gt;= Раздел 2.13.3 строка 26 сумма граф 14 + 15</t>
  </si>
  <si>
    <t>Раздел 2.13.3 строка 27 графа 13 &gt;= Раздел 2.13.3 строка 27 сумма граф 14 + 15</t>
  </si>
  <si>
    <t>Раздел 2.13.3 строка 28 графа 13 &gt;= Раздел 2.13.3 строка 28 сумма граф 14 + 15</t>
  </si>
  <si>
    <t>Раздел 2.13.3 строка 29 графа 13 &gt;= Раздел 2.13.3 строка 29 сумма граф 14 + 15</t>
  </si>
  <si>
    <t>Раздел 2.13.3 строка 30 графа 13 &gt;= Раздел 2.13.3 строка 30 сумма граф 14 + 15</t>
  </si>
  <si>
    <t>Раздел 2.13.3 строка 31 графа 13 &gt;= Раздел 2.13.3 строка 31 сумма граф 14 + 15</t>
  </si>
  <si>
    <t>Раздел 2.13.3 строка 32 графа 13 &gt;= Раздел 2.13.3 строка 32 сумма граф 14 + 15</t>
  </si>
  <si>
    <t>Раздел 2.13.3 строка 33 графа 13 &gt;= Раздел 2.13.3 строка 33 сумма граф 14 + 15</t>
  </si>
  <si>
    <t>Раздел 2.13.3 строка 34 графа 13 &gt;= Раздел 2.13.3 строка 34 сумма граф 14 + 15</t>
  </si>
  <si>
    <t>Раздел 2.13.3 строка 35 графа 13 &gt;= Раздел 2.13.3 строка 35 сумма граф 14 + 15</t>
  </si>
  <si>
    <t>Раздел 2.13.3 строка 36 графа 13 &gt;= Раздел 2.13.3 строка 36 сумма граф 14 + 15</t>
  </si>
  <si>
    <t>Раздел 2.13.3 строка 37 графа 13 &gt;= Раздел 2.13.3 строка 37 сумма граф 14 + 15</t>
  </si>
  <si>
    <t>Раздел 2.13.3 строка 38 графа 13 &gt;= Раздел 2.13.3 строка 38 сумма граф 14 + 15</t>
  </si>
  <si>
    <t>Раздел 2.13.3 строка 39 графа 13 &gt;= Раздел 2.13.3 строка 39 сумма граф 14 + 15</t>
  </si>
  <si>
    <t>Раздел 2.13.3 строка 40 графа 13 &gt;= Раздел 2.13.3 строка 40 сумма граф 14 + 15</t>
  </si>
  <si>
    <t>Раздел 2.13.3 строка 41 графа 13 &gt;= Раздел 2.13.3 строка 41 сумма граф 14 + 15</t>
  </si>
  <si>
    <t>Раздел 2.13.3 строка 42 графа 13 &gt;= Раздел 2.13.3 строка 42 сумма граф 14 + 15</t>
  </si>
  <si>
    <t>Раздел 2.13.3 строка 43 графа 13 &gt;= Раздел 2.13.3 строка 43 сумма граф 14 + 15</t>
  </si>
  <si>
    <t>Раздел 2.13.3 строка 44 графа 13 &gt;= Раздел 2.13.3 строка 44 сумма граф 14 + 15</t>
  </si>
  <si>
    <t>Раздел 2.13.3 строка 45 графа 13 &gt;= Раздел 2.13.3 строка 45 сумма граф 14 + 15</t>
  </si>
  <si>
    <t>Раздел 2.13.3 строка 46 графа 13 &gt;= Раздел 2.13.3 строка 46 сумма граф 14 + 15</t>
  </si>
  <si>
    <t>Раздел 2.13.3 строка 47 графа 13 &gt;= Раздел 2.13.3 строка 47 сумма граф 14 + 15</t>
  </si>
  <si>
    <t>Раздел 2.13.3 строка 48 графа 13 &gt;= Раздел 2.13.3 строка 48 сумма граф 14 + 15</t>
  </si>
  <si>
    <t>Раздел 2.13.3 строка 49 графа 13 &gt;= Раздел 2.13.3 строка 49 сумма граф 14 + 15</t>
  </si>
  <si>
    <t>Раздел 2.1.1.1 строка 17 графа 09 &gt;= Раздел 2.1.1.1 сумма строк 18 + 19 графа 09</t>
  </si>
  <si>
    <t>Раздел 2.1.1.1 строка 17 графа 10 &gt;= Раздел 2.1.1.1 сумма строк 18 + 19 графа 10</t>
  </si>
  <si>
    <t>Раздел 2.1.1.1 строка 17 графа 11 &gt;= Раздел 2.1.1.1 сумма строк 18 + 19 графа 11</t>
  </si>
  <si>
    <t>Раздел 2.1.1.1 строка 17 графа 12 &gt;= Раздел 2.1.1.1 сумма строк 18 + 19 графа 12</t>
  </si>
  <si>
    <t>Раздел 2.1.1.1 строка 17 графа 13 &gt;= Раздел 2.1.1.1 сумма строк 18 + 19 графа 13</t>
  </si>
  <si>
    <t>Раздел 2.1.1.1 строка 17 графа 14 &gt;= Раздел 2.1.1.1 сумма строк 18 + 19 графа 14</t>
  </si>
  <si>
    <t>Раздел 2.1.1.1 строка 17 графа 15 &gt;= Раздел 2.1.1.1 сумма строк 18 + 19 графа 15</t>
  </si>
  <si>
    <t>Раздел 2.1.1.1 строка 17 графа 16 &gt;= Раздел 2.1.1.1 сумма строк 18 + 19 графа 16</t>
  </si>
  <si>
    <t>Раздел 2.1.1.2 строка 10 графа 03 &gt;= Раздел 2.1.1.2 строка 22 графа 03</t>
  </si>
  <si>
    <t>Раздел 2.1.1.2 строка 10 графа 03 &gt;= Раздел 2.1.1.2 сумма строк 18 + 19 + 20 + 21 графа 03</t>
  </si>
  <si>
    <t>Раздел 2.1.1.2 строка 10 графа 04 &gt;= Раздел 2.1.1.2 сумма строк 18 + 19 + 20 + 21 графа 04</t>
  </si>
  <si>
    <t>Раздел 2.1.1.2 строка 10 графа 05 &gt;= Раздел 2.1.1.2 сумма строк 18 + 19 + 20 + 21 графа 05</t>
  </si>
  <si>
    <t>Раздел 2.1.1.2 строка 10 графа 07 &gt;= Раздел 2.1.1.2 сумма строк 18 + 19 + 20 + 21 графа 07</t>
  </si>
  <si>
    <t>Раздел 2.1.1.2 строка 10 графа 08 &gt;= Раздел 2.1.1.2 сумма строк 18 + 19 + 20 + 21 графа 08</t>
  </si>
  <si>
    <t>Раздел 2.1.1.2 строка 10 графа 09 &gt;= Раздел 2.1.1.2 сумма строк 18 + 19 + 20 + 21 графа 09</t>
  </si>
  <si>
    <t>Раздел 2.1.1.2 строка 10 графа 10 &gt;= Раздел 2.1.1.2 сумма строк 18 + 19 + 20 + 21 графа 10</t>
  </si>
  <si>
    <t>Раздел 2.1.1.2 строка 10 графа 11 &gt;= Раздел 2.1.1.2 сумма строк 18 + 19 + 20 + 21 графа 11</t>
  </si>
  <si>
    <t>Раздел 2.1.1.2 строка 10 графа 12 &gt;= Раздел 2.1.1.2 сумма строк 18 + 19 + 20 + 21 графа 12</t>
  </si>
  <si>
    <t>Раздел 2.1.1.2 строка 10 графа 13 &gt;= Раздел 2.1.1.2 сумма строк 18 + 19 + 20 + 21 графа 13</t>
  </si>
  <si>
    <t>Раздел 2.1.1.2 строка 10 графа 14 &gt;= Раздел 2.1.1.2 сумма строк 18 + 19 + 20 + 21 графа 14</t>
  </si>
  <si>
    <t>Раздел 2.1.1.2 строка 10 графа 15 &gt;= Раздел 2.1.1.2 сумма строк 18 + 19 + 20 + 21 графа 15</t>
  </si>
  <si>
    <t>Раздел 2.1.1.2 строка 10 графа 16 &gt;= Раздел 2.1.1.2 сумма строк 18 + 19 + 20 + 21 графа 16</t>
  </si>
  <si>
    <t>Раздел 2.1.1.2 строка 17 графа 03 &gt;= Раздел 2.1.1.2 сумма строк 18 + 19 графа 03</t>
  </si>
  <si>
    <t>Раздел 2.1.1.2 строка 17 графа 04 &gt;= Раздел 2.1.1.2 сумма строк 18 + 19 графа 04</t>
  </si>
  <si>
    <t>Раздел 2.1.1.2 строка 17 графа 05 &gt;= Раздел 2.1.1.2 сумма строк 18 + 19 графа 05</t>
  </si>
  <si>
    <t>Раздел 2.7.1 строка 01 графа 03 &gt;= Раздел 2.7.1 строка 07 графа 03</t>
  </si>
  <si>
    <t>Раздел 2.7.1 строка 01 графа 04 &gt;= Раздел 2.7.1 строка 07 графа 04</t>
  </si>
  <si>
    <t>Раздел 2.7.1 строка 01 графа 05 &gt;= Раздел 2.7.1 строка 07 графа 05</t>
  </si>
  <si>
    <t>Раздел 2.7.1 строка 01 графа 06 &gt;= Раздел 2.7.1 строка 07 графа 06</t>
  </si>
  <si>
    <t>Раздел 2.7.1 строка 01 графа 07 &gt;= Раздел 2.7.1 строка 07 графа 07</t>
  </si>
  <si>
    <t>Раздел 2.7.1 строка 01 графа 08 &gt;= Раздел 2.7.1 строка 07 графа 08</t>
  </si>
  <si>
    <t>Раздел 2.7.1 строка 01 графа 09 &gt;= Раздел 2.7.1 строка 07 графа 09</t>
  </si>
  <si>
    <t>Раздел 2.7.2 строка 01 графа 03 &gt;= Раздел 2.7.2 строка 02 графа 03</t>
  </si>
  <si>
    <t>Раздел 2.7.2 строка 01 графа 04 &gt;= Раздел 2.7.2 строка 02 графа 04</t>
  </si>
  <si>
    <t>Раздел 2.7.2 строка 01 графа 05 &gt;= Раздел 2.7.2 строка 02 графа 05</t>
  </si>
  <si>
    <t>Раздел 2.7.2 строка 01 графа 06 &gt;= Раздел 2.7.2 строка 02 графа 06</t>
  </si>
  <si>
    <t>Раздел 2.7.2 строка 01 графа 07 &gt;= Раздел 2.7.2 строка 02 графа 07</t>
  </si>
  <si>
    <t>Раздел 2.7.2 строка 01 графа 08 &gt;= Раздел 2.7.2 строка 02 графа 08</t>
  </si>
  <si>
    <t>Раздел 2.7.2 строка 01 графа 09 &gt;= Раздел 2.7.2 строка 02 графа 09</t>
  </si>
  <si>
    <t>Раздел 2.7.2 строка 01 графа 03 &gt;= Раздел 2.7.2 строка 03 графа 03</t>
  </si>
  <si>
    <t>Раздел 2.7.2 строка 01 графа 04 &gt;= Раздел 2.7.2 строка 03 графа 04</t>
  </si>
  <si>
    <t>Раздел 2.7.2 строка 01 графа 05 &gt;= Раздел 2.7.2 строка 03 графа 05</t>
  </si>
  <si>
    <t>Раздел 2.7.2 строка 01 графа 06 &gt;= Раздел 2.7.2 строка 03 графа 06</t>
  </si>
  <si>
    <t>Раздел 2.7.2 строка 01 графа 07 &gt;= Раздел 2.7.2 строка 03 графа 07</t>
  </si>
  <si>
    <t>Раздел 2.7.2 строка 01 графа 08 &gt;= Раздел 2.7.2 строка 03 графа 08</t>
  </si>
  <si>
    <t>Раздел 2.7.2 строка 01 графа 09 &gt;= Раздел 2.7.2 строка 03 графа 09</t>
  </si>
  <si>
    <t>Раздел 2.7.2 строка 01 графа 03 &gt;= Раздел 2.7.2 строка 04 графа 03</t>
  </si>
  <si>
    <t>Раздел 2.7.2 строка 01 графа 04 &gt;= Раздел 2.7.2 строка 04 графа 04</t>
  </si>
  <si>
    <t>Раздел 2.7.2 строка 01 графа 05 &gt;= Раздел 2.7.2 строка 04 графа 05</t>
  </si>
  <si>
    <t>Раздел 2.7.2 строка 01 графа 06 &gt;= Раздел 2.7.2 строка 04 графа 06</t>
  </si>
  <si>
    <t>Раздел 2.7.2 строка 01 графа 07 &gt;= Раздел 2.7.2 строка 04 графа 07</t>
  </si>
  <si>
    <t>Раздел 2.7.2 строка 01 графа 08 &gt;= Раздел 2.7.2 строка 04 графа 08</t>
  </si>
  <si>
    <t>Раздел 2.7.2 строка 01 графа 09 &gt;= Раздел 2.7.2 строка 04 графа 09</t>
  </si>
  <si>
    <t>Раздел 2.7.2 строка 01 графа 03 &gt;= Раздел 2.7.2 строка 05 графа 03</t>
  </si>
  <si>
    <t>Раздел 2.14.2.3 строка 11 графа 12 &gt;= Раздел 2.14.2.3 строка 11 графа 14</t>
  </si>
  <si>
    <t>Раздел 2.14.2.3 строка 12 графа 12 &gt;= Раздел 2.14.2.3 строка 12 графа 14</t>
  </si>
  <si>
    <t>Раздел 2.14.2.3 строка 13 графа 12 &gt;= Раздел 2.14.2.3 строка 13 графа 14</t>
  </si>
  <si>
    <t>Раздел 2.2.1 сумма строк с 03 по 14 графа 03 = Раздел 2.1.1.1 строка 17 графа 03</t>
  </si>
  <si>
    <t>Раздел 2.2.1 сумма строк с 03 по 14 графа 04 = Раздел 2.1.1.1 строка 17 графа 04</t>
  </si>
  <si>
    <t>Раздел 2.2.1 сумма строк с 03 по 14 графа 05 = Раздел 2.1.1.1 строка 17 графа 05</t>
  </si>
  <si>
    <t>Раздел 2.2.1 сумма строк с 03 по 14 графа 06 = Раздел 2.1.1.1 строка 17 графа 06</t>
  </si>
  <si>
    <t>Раздел 2.2.1 сумма строк с 03 по 14 графа 07 = Раздел 2.1.1.1 строка 17 графа 07</t>
  </si>
  <si>
    <t>Раздел 2.2.1 сумма строк с 03 по 14 графа 08 = Раздел 2.1.1.1 строка 17 графа 08</t>
  </si>
  <si>
    <t>Раздел 2.2.1 сумма строк с 03 по 14 графа 09 = Раздел 2.1.1.1 строка 17 графа 09</t>
  </si>
  <si>
    <t>Раздел 2.2.1 сумма строк с 03 по 14 графа 10 = Раздел 2.1.1.1 строка 17 графа 10</t>
  </si>
  <si>
    <t>Раздел 2.2.1 сумма строк с 03 по 14 графа 11 = Раздел 2.1.1.1 строка 17 графа 11</t>
  </si>
  <si>
    <t>Раздел 2.2.1 сумма строк с 03 по 14 графа 12 = Раздел 2.1.1.1 строка 17 графа 12</t>
  </si>
  <si>
    <t>Раздел 2.2.1 сумма строк с 03 по 14 графа 13 = Раздел 2.1.1.1 строка 17 графа 13</t>
  </si>
  <si>
    <t>Раздел 2.2.1 сумма строк с 03 по 14 графа 14 = Раздел 2.1.1.1 строка 17 графа 14</t>
  </si>
  <si>
    <t>Раздел 2.2.1 сумма строк с 03 по 14 графа 15 = Раздел 2.1.1.1 строка 17 графа 15</t>
  </si>
  <si>
    <t>Раздел 2.2.1 сумма строк с 03 по 14 графа 16 = Раздел 2.1.1.1 строка 17 графа 16</t>
  </si>
  <si>
    <t>Раздел 2.7.2 строка 01 графа 08 &gt;= Раздел 2.7.2 строка 07 графа 08</t>
  </si>
  <si>
    <t>Раздел 2.7.2 строка 01 графа 09 &gt;= Раздел 2.7.2 строка 07 графа 09</t>
  </si>
  <si>
    <t>Раздел 2.7.3 строка 01 графа 03 &gt;= Раздел 2.7.3 строка 02 графа 03</t>
  </si>
  <si>
    <t>Раздел 2.7.3 строка 01 графа 04 &gt;= Раздел 2.7.3 строка 02 графа 04</t>
  </si>
  <si>
    <t>Раздел 2.7.3 строка 01 графа 05 &gt;= Раздел 2.7.3 строка 02 графа 05</t>
  </si>
  <si>
    <t>Раздел 2.7.3 строка 01 графа 06 &gt;= Раздел 2.7.3 строка 02 графа 06</t>
  </si>
  <si>
    <t>Раздел 2.7.3 строка 01 графа 07 &gt;= Раздел 2.7.3 строка 02 графа 07</t>
  </si>
  <si>
    <t>Раздел 2.7.3 строка 01 графа 08 &gt;= Раздел 2.7.3 строка 02 графа 08</t>
  </si>
  <si>
    <t>Раздел 2.7.3 строка 01 графа 09 &gt;= Раздел 2.7.3 строка 02 графа 09</t>
  </si>
  <si>
    <t>Раздел 3.1 строка 33 графа 03 = Раздел 3.2 строка 33 графа 03</t>
  </si>
  <si>
    <t>Раздел 3.1 строка 34 графа 03 = Раздел 3.2 строка 34 графа 03</t>
  </si>
  <si>
    <t>Раздел 3.1 строка 35 графа 03 = Раздел 3.2 строка 35 графа 03</t>
  </si>
  <si>
    <t>Раздел 3.1 строка 37 графа 03 = Раздел 3.2 строка 37 графа 03</t>
  </si>
  <si>
    <t>Раздел 3.1 строка 36 графа 03 = Раздел 3.2 строка 36 графа 03</t>
  </si>
  <si>
    <t>Раздел 3.1 строка 38 графа 03 = Раздел 3.2 строка 38 графа 03</t>
  </si>
  <si>
    <t>Раздел 3.1 строка 39 графа 03 = Раздел 3.2 строка 39 графа 03</t>
  </si>
  <si>
    <t>Раздел 3.1 строка 40 графа 03 = Раздел 3.2 строка 40 графа 03</t>
  </si>
  <si>
    <t>Раздел 3.1 строка 41 графа 03 = Раздел 3.2 строка 41 графа 03</t>
  </si>
  <si>
    <t>Раздел 3.1 строка 42 графа 03 = Раздел 3.2 строка 42 графа 03</t>
  </si>
  <si>
    <t>Раздел 3.1 строка 43 графа 03 = Раздел 3.2 строка 43 графа 03</t>
  </si>
  <si>
    <t>Раздел 3.1 строка 44 графа 03 = Раздел 3.2 строка 44 графа 03</t>
  </si>
  <si>
    <t>Раздел 3.1 строка 45 графа 03 = Раздел 3.2 строка 45 графа 03</t>
  </si>
  <si>
    <t>Раздел 3.1 строка 46 графа 03 = Раздел 3.2 строка 46 графа 03</t>
  </si>
  <si>
    <t>Раздел 3.1 строка 47 графа 03 = Раздел 3.2 строка 47 графа 03</t>
  </si>
  <si>
    <t>Раздел 3.1 строка 48 графа 03 = Раздел 3.2 строка 48 графа 03</t>
  </si>
  <si>
    <t>Раздел 3.1 строка 01 графа 03 = Раздел 3.4 строка 01 графа 12</t>
  </si>
  <si>
    <t>Раздел 3.1 строка 02 графа 03 = Раздел 3.4 строка 02 графа 12</t>
  </si>
  <si>
    <t>Раздел 3.1 строка 03 графа 03 = Раздел 3.4 строка 03 графа 12</t>
  </si>
  <si>
    <t>Раздел 3.1 строка 04 графа 03 = Раздел 3.4 строка 04 графа 12</t>
  </si>
  <si>
    <t>Раздел 3.1 строка 05 графа 03 = Раздел 3.4 строка 05 графа 12</t>
  </si>
  <si>
    <t>Раздел 3.1 строка 06 графа 03 = Раздел 3.4 строка 06 графа 12</t>
  </si>
  <si>
    <t>Раздел 3.1 строка 07 графа 03 = Раздел 3.4 строка 07 графа 12</t>
  </si>
  <si>
    <t>Раздел 3.1 строка 08 графа 03 = Раздел 3.4 строка 08 графа 12</t>
  </si>
  <si>
    <t>Раздел 3.1 строка 09 графа 03 = Раздел 3.4 строка 09 графа 12</t>
  </si>
  <si>
    <t>Раздел 3.1 строка 10 графа 03 = Раздел 3.4 строка 10 графа 12</t>
  </si>
  <si>
    <t>Раздел 3.1 строка 11 графа 03 = Раздел 3.4 строка 11 графа 12</t>
  </si>
  <si>
    <t>Раздел 3.1 строка 12 графа 03 = Раздел 3.4 строка 12 графа 12</t>
  </si>
  <si>
    <t>Раздел 3.1 строка 13 графа 03 = Раздел 3.4 строка 13 графа 12</t>
  </si>
  <si>
    <t>Раздел 3.1 строка 14 графа 03 = Раздел 3.4 строка 14 графа 12</t>
  </si>
  <si>
    <t>Раздел 3.1 строка 15 графа 03 = Раздел 3.4 строка 15 графа 12</t>
  </si>
  <si>
    <t>Раздел 3.1 строка 16 графа 03 = Раздел 3.4 строка 16 графа 12</t>
  </si>
  <si>
    <t>Раздел 2.1.1.3 строка 10 графа 03 &gt;= Раздел 2.1.1.3 сумма строк 18 + 19 + 20 + 21 графа 03</t>
  </si>
  <si>
    <t>Раздел 2.1.1.3 строка 10 графа 04 &gt;= Раздел 2.1.1.3 сумма строк 18 + 19 + 20 + 21 графа 04</t>
  </si>
  <si>
    <t>Раздел 2.1.1.3 строка 10 графа 05 &gt;= Раздел 2.1.1.3 сумма строк 18 + 19 + 20 + 21 графа 05</t>
  </si>
  <si>
    <t>Раздел 2.1.1.3 строка 10 графа 06 &gt;= Раздел 2.1.1.3 сумма строк 18 + 19 + 20 + 21 графа 06</t>
  </si>
  <si>
    <t>Раздел 2.15.2 строка 114 графа 04 = Раздел 2.15.2 строка 114 сумма граф 05 + 06 + 07 + 08 + 09 + 10</t>
  </si>
  <si>
    <t>Раздел 2.15.2 строка 115 графа 04 = Раздел 2.15.2 строка 115 сумма граф 05 + 06 + 07 + 08 + 09 + 10</t>
  </si>
  <si>
    <t>Раздел 2.15.2 строка 116 графа 04 = Раздел 2.15.2 строка 116 сумма граф 05 + 06 + 07 + 08 + 09 + 10</t>
  </si>
  <si>
    <t>Раздел 2.15.2 строка 117 графа 04 = Раздел 2.15.2 строка 117 сумма граф 05 + 06 + 07 + 08 + 09 + 10</t>
  </si>
  <si>
    <t>Раздел 2.15.2 строка 118 графа 04 = Раздел 2.15.2 строка 118 сумма граф 05 + 06 + 07 + 08 + 09 + 10</t>
  </si>
  <si>
    <t>Раздел 2.13.3 строка 16 графа 04 &gt;= Раздел 2.13.3 строка 16 графа 11</t>
  </si>
  <si>
    <t>Раздел 2.13.3 строка 17 графа 04 &gt;= Раздел 2.13.3 строка 17 графа 11</t>
  </si>
  <si>
    <t>Раздел 2.13.3 строка 18 графа 04 &gt;= Раздел 2.13.3 строка 18 графа 11</t>
  </si>
  <si>
    <t>Раздел 2.13.3 строка 19 графа 04 &gt;= Раздел 2.13.3 строка 19 графа 11</t>
  </si>
  <si>
    <t>Раздел 2.13.3 строка 20 графа 04 &gt;= Раздел 2.13.3 строка 20 графа 11</t>
  </si>
  <si>
    <t>Раздел 2.13.3 строка 21 графа 04 &gt;= Раздел 2.13.3 строка 21 графа 11</t>
  </si>
  <si>
    <t>Раздел 2.13.3 строка 22 графа 04 &gt;= Раздел 2.13.3 строка 22 графа 11</t>
  </si>
  <si>
    <t>Раздел 2.13.3 строка 23 графа 04 &gt;= Раздел 2.13.3 строка 23 графа 11</t>
  </si>
  <si>
    <t>Раздел 2.13.3 строка 24 графа 04 &gt;= Раздел 2.13.3 строка 24 графа 11</t>
  </si>
  <si>
    <t>Раздел 2.13.3 строка 25 графа 04 &gt;= Раздел 2.13.3 строка 25 графа 11</t>
  </si>
  <si>
    <t>Раздел 2.14.2.1 строка 09 графа 06 &gt;= Раздел 2.14.2.1 строка 09 графа 08</t>
  </si>
  <si>
    <t>Раздел 2.14.2.1 строка 10 графа 06 &gt;= Раздел 2.14.2.1 строка 10 графа 08</t>
  </si>
  <si>
    <t>Раздел 2.14.2.1 строка 11 графа 06 &gt;= Раздел 2.14.2.1 строка 11 графа 08</t>
  </si>
  <si>
    <t>2.1.2.2.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</si>
  <si>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2.1.2.3.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</si>
  <si>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2.15.1 строка 129 графа 04 = Раздел 2.15.1 строка 129 сумма граф 05 + 06 + 07 + 08 + 09 + 10</t>
  </si>
  <si>
    <t>Раздел 2.15.1 строка 130 графа 04 = Раздел 2.15.1 строка 130 сумма граф 05 + 06 + 07 + 08 + 09 + 10</t>
  </si>
  <si>
    <t>Раздел 2.13.1 строка 07 графа 04 &gt;= Раздел 2.13.1 строка 07 сумма граф 14 + 15 + 16 + 17</t>
  </si>
  <si>
    <t>Раздел 2.13.1 строка 08 графа 04 &gt;= Раздел 2.13.1 строка 08 сумма граф 14 + 15 + 16 + 17</t>
  </si>
  <si>
    <t>Раздел 2.13.1 строка 09 графа 04 &gt;= Раздел 2.13.1 строка 09 сумма граф 14 + 15 + 16 + 17</t>
  </si>
  <si>
    <t>Раздел 2.13.1 строка 10 графа 04 &gt;= Раздел 2.13.1 строка 10 сумма граф 14 + 15 + 16 + 17</t>
  </si>
  <si>
    <t>Раздел 2.13.1 строка 11 графа 04 &gt;= Раздел 2.13.1 строка 11 сумма граф 14 + 15 + 16 + 17</t>
  </si>
  <si>
    <t>Раздел 2.13.1 строка 12 графа 04 &gt;= Раздел 2.13.1 строка 12 сумма граф 14 + 15 + 16 + 17</t>
  </si>
  <si>
    <t>Раздел 2.13.1 строка 13 графа 04 &gt;= Раздел 2.13.1 строка 13 сумма граф 14 + 15 + 16 + 17</t>
  </si>
  <si>
    <t>Раздел 2.13.1 строка 14 графа 04 &gt;= Раздел 2.13.1 строка 14 сумма граф 14 + 15 + 16 + 17</t>
  </si>
  <si>
    <t>Раздел 2.13.1 строка 15 графа 04 &gt;= Раздел 2.13.1 строка 15 сумма граф 14 + 15 + 16 + 17</t>
  </si>
  <si>
    <t>Раздел 2.13.1 строка 16 графа 04 &gt;= Раздел 2.13.1 строка 16 сумма граф 14 + 15 + 16 + 17</t>
  </si>
  <si>
    <t>Раздел 2.13.1 строка 17 графа 04 &gt;= Раздел 2.13.1 строка 17 сумма граф 14 + 15 + 16 + 17</t>
  </si>
  <si>
    <t>Раздел 2.13.1 строка 18 графа 04 &gt;= Раздел 2.13.1 строка 18 сумма граф 14 + 15 + 16 + 17</t>
  </si>
  <si>
    <t>Раздел 2.13.1 строка 19 графа 04 &gt;= Раздел 2.13.1 строка 19 сумма граф 14 + 15 + 16 + 17</t>
  </si>
  <si>
    <t>Раздел 2.13.1 строка 20 графа 04 &gt;= Раздел 2.13.1 строка 20 сумма граф 14 + 15 + 16 + 17</t>
  </si>
  <si>
    <t>Раздел 2.13.1 строка 21 графа 04 &gt;= Раздел 2.13.1 строка 21 сумма граф 14 + 15 + 16 + 17</t>
  </si>
  <si>
    <t>Раздел 2.13.1 строка 22 графа 04 &gt;= Раздел 2.13.1 строка 22 сумма граф 14 + 15 + 16 + 17</t>
  </si>
  <si>
    <t>Раздел 2.13.1 строка 23 графа 04 &gt;= Раздел 2.13.1 строка 23 сумма граф 14 + 15 + 16 + 17</t>
  </si>
  <si>
    <t>Раздел 2.14.2.3 строка 11 графа 06 &gt;= Раздел 2.14.2.3 строка 11 графа 08</t>
  </si>
  <si>
    <t>Раздел 2.13.1 строка 44 графа 13 &gt;= Раздел 2.13.1 строка 44 сумма граф 14 + 15</t>
  </si>
  <si>
    <t>Раздел 2.13.1 строка 45 графа 13 &gt;= Раздел 2.13.1 строка 45 сумма граф 14 + 15</t>
  </si>
  <si>
    <t>Раздел 2.13.1 строка 46 графа 13 &gt;= Раздел 2.13.1 строка 46 сумма граф 14 + 15</t>
  </si>
  <si>
    <t>Раздел 2.13.1 строка 47 графа 13 &gt;= Раздел 2.13.1 строка 47 сумма граф 14 + 15</t>
  </si>
  <si>
    <t>Раздел 2.13.1 строка 48 графа 13 &gt;= Раздел 2.13.1 строка 48 сумма граф 14 + 15</t>
  </si>
  <si>
    <t>Раздел 2.13.1 строка 49 графа 13 &gt;= Раздел 2.13.1 строка 49 сумма граф 14 + 15</t>
  </si>
  <si>
    <t>Раздел 2.13.1 строка 50 графа 13 &gt;= Раздел 2.13.1 строка 50 сумма граф 14 + 15</t>
  </si>
  <si>
    <t>Раздел 2.13.1 строка 51 графа 13 &gt;= Раздел 2.13.1 строка 51 сумма граф 14 + 15</t>
  </si>
  <si>
    <t>Раздел 2.13.1 строка 52 графа 13 &gt;= Раздел 2.13.1 строка 52 сумма граф 14 + 15</t>
  </si>
  <si>
    <t>Раздел 2.13.1 строка 53 графа 13 &gt;= Раздел 2.13.1 строка 53 сумма граф 14 + 15</t>
  </si>
  <si>
    <t>Раздел 2.3.3 строка 01 графа 12 = Раздел 2.1.2.3 строка 29 графа 03 + Раздел 2.1.3.3 строка 15 графа 03</t>
  </si>
  <si>
    <t>Раздел 2.3.3 строка 01 графа 13 = Раздел 2.1.2.3 строка 30 графа 03 + Раздел 2.1.3.3 строка 16 графа 03</t>
  </si>
  <si>
    <t>Р 2.1.1.1 стр 10 гр 03+Р 2.1.1.2 стр 10 гр 03+Р 2.1.1.3 стр 10 гр 03+Р 2.1.2.1 стр 24 гр 03+Р 2.1.2.2 стр 24 гр 03+Р 2.1.2.3 стр 24 гр 03+Р 2.1.3.1 стр 10 гр 03+Р 2.1.3.2 стр 10 гр 03+Р 2.1.3.3 стр 10 гр 03 = Р 1.3 сум стр (01+11+21+31) гр 03</t>
  </si>
  <si>
    <t>Р 2.1.1.1 стр 10 сум гр (04 + 05 + 06 + 07)+Р 2.1.1.2 стр 10 сум гр (04+05+06+07)+Р 2.1.1.3 стр 10 сум гр (04+05+06+07)+Р 2.1.2.1 стр 24 сум гр с 04 по 19+Р 2.1.2.2 стр 24 сум гр с 04 по 19+Р 2.1.2.3 стр 24 сум гр с 04 по 19 = Р 1.3 стр 01 гр 03</t>
  </si>
  <si>
    <t>Р 2.1.1.1 стр 10 сум гр (08+09+10+11+12)+Р 2.1.1.2 стр 10 сум гр (08+09+10+11+12)+Р 2.1.1.3 стр 10 сум гр (08+09+10+11+12)+Р 2.1.2.1 стр 24 сум гр с 20 по 39+Р 2.1.2.2 стр 24 сум гр с 20 по 39+Р 2.1.2.3 стр 24 сум гр с 20 по 39 = Р 1.3 стр 11 гр 03</t>
  </si>
  <si>
    <t>Р 2.1.1.1 стр 10 сум гр (13+14+15+16)+Р 2.1.1.2 стр 10 сум гр (13+14+15+16)+Р 2.1.1.3 стр 10 сум гр (13+14+15+16)+Р 2.1.2.1 стр 24 сум гр с 40 по 47+Р 2.1.2.2 стр 24 сум гр с 40 по 47+Р 2.1.2.3 стр 24 сум гр с 40 по 47 = Р 1.3 стр 21 гр 03</t>
  </si>
  <si>
    <t>Раздел 2.13.2 строка 11 графа 04 &gt;= Раздел 2.13.2 строка 11 сумма граф 14 + 15 + 16 + 17</t>
  </si>
  <si>
    <t>Раздел 2.13.2 строка 12 графа 04 &gt;= Раздел 2.13.2 строка 12 сумма граф 14 + 15 + 16 + 17</t>
  </si>
  <si>
    <t>Раздел 2.13.2 строка 13 графа 04 &gt;= Раздел 2.13.2 строка 13 сумма граф 14 + 15 + 16 + 17</t>
  </si>
  <si>
    <t>Раздел 2.13.2 строка 14 графа 04 &gt;= Раздел 2.13.2 строка 14 сумма граф 14 + 15 + 16 + 17</t>
  </si>
  <si>
    <t>Раздел 2.13.2 строка 15 графа 04 &gt;= Раздел 2.13.2 строка 15 сумма граф 14 + 15 + 16 + 17</t>
  </si>
  <si>
    <t>Если Раздел 2.12.3 строка 02 графа 03 &gt; 0, То Раздел 2.12.3 строка 02 графа 04 &gt; 0</t>
  </si>
  <si>
    <t>Если Раздел 2.12.3 строка 03 графа 03 &gt; 0, То Раздел 2.12.3 строка 03 графа 04 &gt; 0</t>
  </si>
  <si>
    <t>Если Раздел 2.12.3 строка 04 графа 03 &gt; 0, То Раздел 2.12.3 строка 04 графа 04 &gt; 0</t>
  </si>
  <si>
    <t>Раздел 3.1 строка 09 графа 03 = Раздел 3.5 строка 09 графа 03</t>
  </si>
  <si>
    <t>Раздел 3.1 строка 10 графа 03 = Раздел 3.5 строка 10 графа 03</t>
  </si>
  <si>
    <t>Раздел 3.1 строка 11 графа 03 = Раздел 3.5 строка 11 графа 03</t>
  </si>
  <si>
    <t>Раздел 3.1 строка 12 графа 03 = Раздел 3.5 строка 12 графа 03</t>
  </si>
  <si>
    <t>Раздел 3.1 строка 13 графа 03 = Раздел 3.5 строка 13 графа 03</t>
  </si>
  <si>
    <t>Раздел 3.1 строка 14 графа 03 = Раздел 3.5 строка 14 графа 03</t>
  </si>
  <si>
    <t>Раздел 3.1 строка 15 графа 03 = Раздел 3.5 строка 15 графа 03</t>
  </si>
  <si>
    <t>Раздел 3.1 строка 16 графа 03 = Раздел 3.5 строка 16 графа 03</t>
  </si>
  <si>
    <t>Раздел 3.1 строка 17 графа 03 = Раздел 3.5 строка 17 графа 03</t>
  </si>
  <si>
    <t>Раздел 3.1 строка 18 графа 03 = Раздел 3.5 строка 18 графа 03</t>
  </si>
  <si>
    <t>Раздел 3.1 строка 19 графа 03 = Раздел 3.5 строка 19 графа 03</t>
  </si>
  <si>
    <t>Раздел 3.1 строка 20 графа 03 = Раздел 3.5 строка 20 графа 03</t>
  </si>
  <si>
    <t>Раздел 3.1 строка 21 графа 03 = Раздел 3.5 строка 21 графа 03</t>
  </si>
  <si>
    <t>Раздел 3.1 строка 22 графа 03 = Раздел 3.5 строка 22 графа 03</t>
  </si>
  <si>
    <t>Раздел 3.1 строка 23 графа 03 = Раздел 3.5 строка 23 графа 03</t>
  </si>
  <si>
    <t>Раздел 3.1 строка 24 графа 03 = Раздел 3.5 строка 24 графа 03</t>
  </si>
  <si>
    <t>Раздел 2.13.3 строка 32 графа 04 &gt;= Раздел 2.13.3 строка 32 сумма граф 14 + 15 + 16 + 17</t>
  </si>
  <si>
    <t>Раздел 2.13.3 строка 33 графа 04 &gt;= Раздел 2.13.3 строка 33 сумма граф 14 + 15 + 16 + 17</t>
  </si>
  <si>
    <t>Раздел 2.13.3 строка 34 графа 04 &gt;= Раздел 2.13.3 строка 34 сумма граф 14 + 15 + 16 + 17</t>
  </si>
  <si>
    <t>Раздел 2.13.3 строка 35 графа 04 &gt;= Раздел 2.13.3 строка 35 сумма граф 14 + 15 + 16 + 17</t>
  </si>
  <si>
    <t>Раздел 2.13.3 строка 36 графа 04 &gt;= Раздел 2.13.3 строка 36 сумма граф 14 + 15 + 16 + 17</t>
  </si>
  <si>
    <t>Раздел 2.13.3 строка 37 графа 04 &gt;= Раздел 2.13.3 строка 37 сумма граф 14 + 15 + 16 + 17</t>
  </si>
  <si>
    <t>Раздел 2.13.3 строка 38 графа 04 &gt;= Раздел 2.13.3 строка 38 сумма граф 14 + 15 + 16 + 17</t>
  </si>
  <si>
    <t>Раздел 2.13.3 строка 39 графа 04 &gt;= Раздел 2.13.3 строка 39 сумма граф 14 + 15 + 16 + 17</t>
  </si>
  <si>
    <t>Раздел 2.13.3 строка 40 графа 04 &gt;= Раздел 2.13.3 строка 40 сумма граф 14 + 15 + 16 + 17</t>
  </si>
  <si>
    <t>Раздел 2.13.3 строка 41 графа 04 &gt;= Раздел 2.13.3 строка 41 сумма граф 14 + 15 + 16 + 17</t>
  </si>
  <si>
    <t>Раздел 2.13.3 строка 42 графа 04 &gt;= Раздел 2.13.3 строка 42 сумма граф 14 + 15 + 16 + 17</t>
  </si>
  <si>
    <t>Раздел 2.13.3 строка 43 графа 04 &gt;= Раздел 2.13.3 строка 43 сумма граф 14 + 15 + 16 + 17</t>
  </si>
  <si>
    <t>Раздел 2.13.3 строка 44 графа 04 &gt;= Раздел 2.13.3 строка 44 сумма граф 14 + 15 + 16 + 17</t>
  </si>
  <si>
    <t>Раздел 2.13.3 строка 45 графа 04 &gt;= Раздел 2.13.3 строка 45 сумма граф 14 + 15 + 16 + 17</t>
  </si>
  <si>
    <t>Раздел 2.13.3 строка 46 графа 04 &gt;= Раздел 2.13.3 строка 46 сумма граф 14 + 15 + 16 + 17</t>
  </si>
  <si>
    <t>Раздел 2.13.3 строка 47 графа 04 &gt;= Раздел 2.13.3 строка 47 сумма граф 14 + 15 + 16 + 17</t>
  </si>
  <si>
    <t>Раздел 2.14.2.3 строка 09 графа 12 &gt;= Раздел 2.14.2.3 строка 09 графа 13</t>
  </si>
  <si>
    <t>Раздел 2.14.1.2 строка 05 графа 09 &gt;= Раздел 2.14.1.2 строка 05 графа 11</t>
  </si>
  <si>
    <t>Раздел 2.14.1.2 строка 06 графа 09 &gt;= Раздел 2.14.1.2 строка 06 графа 11</t>
  </si>
  <si>
    <t>Раздел 2.14.1.2 строка 07 графа 09 &gt;= Раздел 2.14.1.2 строка 07 графа 11</t>
  </si>
  <si>
    <t>Раздел 2.14.1.2 строка 08 графа 09 &gt;= Раздел 2.14.1.2 строка 08 графа 11</t>
  </si>
  <si>
    <t>Раздел 2.14.1.2 строка 09 графа 09 &gt;= Раздел 2.14.1.2 строка 09 графа 11</t>
  </si>
  <si>
    <t>Раздел 2.14.1.2 строка 10 графа 09 &gt;= Раздел 2.14.1.2 строка 10 графа 11</t>
  </si>
  <si>
    <t>Раздел 2.14.1.2 строка 11 графа 09 &gt;= Раздел 2.14.1.2 строка 11 графа 11</t>
  </si>
  <si>
    <t>Раздел 2.14.1.2 строка 12 графа 09 &gt;= Раздел 2.14.1.2 строка 12 графа 11</t>
  </si>
  <si>
    <t>Раздел 2.14.1.2 строка 13 графа 09 &gt;= Раздел 2.14.1.2 строка 13 графа 11</t>
  </si>
  <si>
    <t>Раздел 2.14.1.2 строка 14 графа 09 &gt;= Раздел 2.14.1.2 строка 14 графа 11</t>
  </si>
  <si>
    <t>Раздел 2.14.1.2 строка 15 графа 09 &gt;= Раздел 2.14.1.2 строка 15 графа 11</t>
  </si>
  <si>
    <t>Раздел 2.14.2.3 строка 27 графа 06 &gt;= Раздел 2.14.2.3 строка 27 графа 08</t>
  </si>
  <si>
    <t>Раздел 2.14.2.3 строка 28 графа 06 &gt;= Раздел 2.14.2.3 строка 28 графа 08</t>
  </si>
  <si>
    <t>Раздел 2.14.2.3 строка 29 графа 06 &gt;= Раздел 2.14.2.3 строка 29 графа 08</t>
  </si>
  <si>
    <t>Раздел 2.14.2.3 строка 01 графа 09 &gt;= Раздел 2.14.2.3 строка 01 графа 10</t>
  </si>
  <si>
    <t>Раздел 2.14.2.3 строка 02 графа 09 &gt;= Раздел 2.14.2.3 строка 02 графа 10</t>
  </si>
  <si>
    <t>Раздел 2.14.2.3 строка 03 графа 09 &gt;= Раздел 2.14.2.3 строка 03 графа 10</t>
  </si>
  <si>
    <t>Раздел 2.14.2.3 строка 04 графа 09 &gt;= Раздел 2.14.2.3 строка 04 графа 10</t>
  </si>
  <si>
    <t>Раздел 2.14.2.3 строка 05 графа 09 &gt;= Раздел 2.14.2.3 строка 05 графа 10</t>
  </si>
  <si>
    <t>Раздел 2.14.2.3 строка 06 графа 09 &gt;= Раздел 2.14.2.3 строка 06 графа 10</t>
  </si>
  <si>
    <t>Раздел 2.14.2.3 строка 07 графа 09 &gt;= Раздел 2.14.2.3 строка 07 графа 10</t>
  </si>
  <si>
    <t>Раздел 2.14.2.3 строка 08 графа 09 &gt;= Раздел 2.14.2.3 строка 08 графа 10</t>
  </si>
  <si>
    <t>Раздел 2.14.2.3 строка 09 графа 09 &gt;= Раздел 2.14.2.3 строка 09 графа 10</t>
  </si>
  <si>
    <t>Раздел 2.14.2.3 строка 10 графа 09 &gt;= Раздел 2.14.2.3 строка 10 графа 10</t>
  </si>
  <si>
    <t>Раздел 2.14.2.3 строка 11 графа 09 &gt;= Раздел 2.14.2.3 строка 11 графа 10</t>
  </si>
  <si>
    <t>Раздел 2.14.2.3 строка 12 графа 09 &gt;= Раздел 2.14.2.3 строка 12 графа 10</t>
  </si>
  <si>
    <t>Раздел 2.14.2.3 строка 13 графа 09 &gt;= Раздел 2.14.2.3 строка 13 графа 10</t>
  </si>
  <si>
    <t>Раздел 2.14.2.3 строка 14 графа 09 &gt;= Раздел 2.14.2.3 строка 14 графа 10</t>
  </si>
  <si>
    <t>Раздел 2.14.2.3 строка 15 графа 09 &gt;= Раздел 2.14.2.3 строка 15 графа 10</t>
  </si>
  <si>
    <t>Раздел 2.14.2.3 строка 16 графа 09 &gt;= Раздел 2.14.2.3 строка 16 графа 10</t>
  </si>
  <si>
    <t>Раздел 2.14.2.3 строка 17 графа 09 &gt;= Раздел 2.14.2.3 строка 17 графа 10</t>
  </si>
  <si>
    <t>Раздел 2.14.2.3 строка 18 графа 09 &gt;= Раздел 2.14.2.3 строка 18 графа 10</t>
  </si>
  <si>
    <t>ИНН</t>
  </si>
  <si>
    <t>КПП</t>
  </si>
  <si>
    <t>ОГРН</t>
  </si>
  <si>
    <t>Раздел 2.14.2.3 строка 10 графа 12 &gt;= Раздел 2.14.2.3 строка 10 графа 13</t>
  </si>
  <si>
    <t>Раздел 2.14.2.3 строка 11 графа 12 &gt;= Раздел 2.14.2.3 строка 11 графа 13</t>
  </si>
  <si>
    <t>Раздел 2.14.2.3 строка 12 графа 12 &gt;= Раздел 2.14.2.3 строка 12 графа 13</t>
  </si>
  <si>
    <t>Раздел 2.14.2.3 строка 13 графа 12 &gt;= Раздел 2.14.2.3 строка 13 графа 13</t>
  </si>
  <si>
    <t>Раздел 2.14.2.3 строка 14 графа 12 &gt;= Раздел 2.14.2.3 строка 14 графа 13</t>
  </si>
  <si>
    <t>Раздел 2.14.2.3 строка 15 графа 12 &gt;= Раздел 2.14.2.3 строка 15 графа 13</t>
  </si>
  <si>
    <t>Раздел 2.14.2.3 строка 16 графа 12 &gt;= Раздел 2.14.2.3 строка 16 графа 13</t>
  </si>
  <si>
    <t>Раздел 2.14.2.3 строка 17 графа 12 &gt;= Раздел 2.14.2.3 строка 17 графа 13</t>
  </si>
  <si>
    <t>Раздел 2.14.2.3 строка 18 графа 12 &gt;= Раздел 2.14.2.3 строка 18 графа 13</t>
  </si>
  <si>
    <t>Раздел 2.14.2.3 строка 19 графа 12 &gt;= Раздел 2.14.2.3 строка 19 графа 13</t>
  </si>
  <si>
    <t>Раздел 2.14.2.3 строка 20 графа 12 &gt;= Раздел 2.14.2.3 строка 20 графа 13</t>
  </si>
  <si>
    <t>Раздел 2.14.2.3 строка 21 графа 12 &gt;= Раздел 2.14.2.3 строка 21 графа 13</t>
  </si>
  <si>
    <t>Раздел 2.14.2.3 строка 22 графа 12 &gt;= Раздел 2.14.2.3 строка 22 графа 13</t>
  </si>
  <si>
    <t>Раздел 2.14.2.3 строка 23 графа 12 &gt;= Раздел 2.14.2.3 строка 23 графа 13</t>
  </si>
  <si>
    <t>Раздел 2.14.2.3 строка 24 графа 12 &gt;= Раздел 2.14.2.3 строка 24 графа 13</t>
  </si>
  <si>
    <t>Раздел 2.14.2.3 строка 25 графа 12 &gt;= Раздел 2.14.2.3 строка 25 графа 13</t>
  </si>
  <si>
    <t>Раздел 2.14.2.3 строка 26 графа 12 &gt;= Раздел 2.14.2.3 строка 26 графа 13</t>
  </si>
  <si>
    <t>Раздел 2.14.1.2 строка 27 графа 09 &gt;= Раздел 2.14.1.2 строка 27 графа 11</t>
  </si>
  <si>
    <t>Раздел 2.14.1.2 строка 28 графа 09 &gt;= Раздел 2.14.1.2 строка 28 графа 11</t>
  </si>
  <si>
    <t>Раздел 2.14.1.2 строка 29 графа 09 &gt;= Раздел 2.14.1.2 строка 29 графа 11</t>
  </si>
  <si>
    <t>Раздел 2.14.1.3 строка 01 графа 03 = Раздел 2.14.1.3 сумма строк с 02 по 29 графа 03</t>
  </si>
  <si>
    <t>Раздел 2.14.1.3 строка 01 графа 04 = Раздел 2.14.1.3 сумма строк с 02 по 29 графа 04</t>
  </si>
  <si>
    <t>Раздел 2.14.1.3 строка 01 графа 05 = Раздел 2.14.1.3 сумма строк с 02 по 29 графа 05</t>
  </si>
  <si>
    <t>Раздел 2.14.1.3 строка 01 графа 06 = Раздел 2.14.1.3 сумма строк с 02 по 29 графа 06</t>
  </si>
  <si>
    <t>Раздел 2.14.1.3 строка 01 графа 07 = Раздел 2.14.1.3 сумма строк с 02 по 29 графа 07</t>
  </si>
  <si>
    <t>Раздел 2.14.1.3 строка 01 графа 08 = Раздел 2.14.1.3 сумма строк с 02 по 29 графа 08</t>
  </si>
  <si>
    <t>Раздел 2.14.1.3 строка 01 графа 09 = Раздел 2.14.1.3 сумма строк с 02 по 29 графа 09</t>
  </si>
  <si>
    <t>Раздел 2.14.1.3 строка 01 графа 10 = Раздел 2.14.1.3 сумма строк с 02 по 29 графа 10</t>
  </si>
  <si>
    <t>Раздел 2.14.1.3 строка 01 графа 11 = Раздел 2.14.1.3 сумма строк с 02 по 29 графа 11</t>
  </si>
  <si>
    <t>Раздел 2.14.1.3 строка 01 графа 03 &gt;= Раздел 2.14.1.3 строка 01 графа 04</t>
  </si>
  <si>
    <t>Раздел 2.14.1.3 строка 02 графа 03 &gt;= Раздел 2.14.1.3 строка 02 графа 04</t>
  </si>
  <si>
    <t>Раздел 2.14.1.3 строка 03 графа 03 &gt;= Раздел 2.14.1.3 строка 03 графа 04</t>
  </si>
  <si>
    <t>Раздел 2.14.1.3 строка 04 графа 03 &gt;= Раздел 2.14.1.3 строка 04 графа 04</t>
  </si>
  <si>
    <t>Раздел 2.14.1.3 строка 05 графа 03 &gt;= Раздел 2.14.1.3 строка 05 графа 04</t>
  </si>
  <si>
    <t>Раздел 2.14.1.3 строка 06 графа 03 &gt;= Раздел 2.14.1.3 строка 06 графа 04</t>
  </si>
  <si>
    <t>Раздел 2.14.1.3 строка 07 графа 03 &gt;= Раздел 2.14.1.3 строка 07 графа 04</t>
  </si>
  <si>
    <t>Раздел 2.14.1.3 строка 08 графа 03 &gt;= Раздел 2.14.1.3 строка 08 графа 04</t>
  </si>
  <si>
    <t>Раздел 2.14.1.3 строка 09 графа 03 &gt;= Раздел 2.14.1.3 строка 09 графа 04</t>
  </si>
  <si>
    <t>Раздел 2.14.1.3 строка 10 графа 03 &gt;= Раздел 2.14.1.3 строка 10 графа 04</t>
  </si>
  <si>
    <t>Раздел 2.14.1.3 строка 11 графа 03 &gt;= Раздел 2.14.1.3 строка 11 графа 04</t>
  </si>
  <si>
    <t>Раздел 2.14.1.3 строка 12 графа 03 &gt;= Раздел 2.14.1.3 строка 12 графа 04</t>
  </si>
  <si>
    <t>Раздел 2.14.1.3 строка 13 графа 03 &gt;= Раздел 2.14.1.3 строка 13 графа 04</t>
  </si>
  <si>
    <t>Раздел 2.14.1.3 строка 14 графа 03 &gt;= Раздел 2.14.1.3 строка 14 графа 04</t>
  </si>
  <si>
    <t>Раздел 2.14.2.3 строка 29 графа 12 &gt;= Раздел 2.14.2.3 строка 29 графа 14</t>
  </si>
  <si>
    <t>Раздел 2.14.3.1 строка 01 графа 03 = Раздел 2.14.3.1 сумма строк с 02 по 29 графа 03</t>
  </si>
  <si>
    <t>Раздел 2.14.3.1 строка 01 графа 04 = Раздел 2.14.3.1 сумма строк с 02 по 29 графа 04</t>
  </si>
  <si>
    <t>Раздел 2.14.3.1 строка 01 графа 05 = Раздел 2.14.3.1 сумма строк с 02 по 29 графа 05</t>
  </si>
  <si>
    <t>Раздел 2.14.3.2 строка 01 графа 03 = Раздел 2.14.3.2 сумма строк с 02 по 29 графа 03</t>
  </si>
  <si>
    <t>Раздел 2.14.3.2 строка 01 графа 04 = Раздел 2.14.3.2 сумма строк с 02 по 29 графа 04</t>
  </si>
  <si>
    <t>Раздел 2.14.1.2 строка 27 графа 09 &gt;= Раздел 2.14.1.2 строка 27 графа 10</t>
  </si>
  <si>
    <t>Раздел 2.14.1.2 строка 28 графа 09 &gt;= Раздел 2.14.1.2 строка 28 графа 10</t>
  </si>
  <si>
    <t>Раздел 2.14.1.2 строка 29 графа 09 &gt;= Раздел 2.14.1.2 строка 29 графа 10</t>
  </si>
  <si>
    <t>Раздел 2.14.1.2 строка 01 графа 09 &gt;= Раздел 2.14.1.2 строка 01 графа 11</t>
  </si>
  <si>
    <t>Раздел 2.14.1.2 строка 02 графа 09 &gt;= Раздел 2.14.1.2 строка 02 графа 11</t>
  </si>
  <si>
    <t>Раздел 2.14.1.2 строка 03 графа 09 &gt;= Раздел 2.14.1.2 строка 03 графа 11</t>
  </si>
  <si>
    <t>Раздел 2.14.1.2 строка 04 графа 09 &gt;= Раздел 2.14.1.2 строка 04 графа 11</t>
  </si>
  <si>
    <t>Раздел 2.13.3 строка 44 графа 04 &gt;= Раздел 2.13.3 строка 44 графа 13</t>
  </si>
  <si>
    <t>Раздел 2.13.3 строка 45 графа 04 &gt;= Раздел 2.13.3 строка 45 графа 13</t>
  </si>
  <si>
    <t>Раздел 2.13.3 строка 46 графа 04 &gt;= Раздел 2.13.3 строка 46 графа 13</t>
  </si>
  <si>
    <t>Раздел 2.13.3 строка 47 графа 04 &gt;= Раздел 2.13.3 строка 47 графа 13</t>
  </si>
  <si>
    <t>Раздел 2.13.1 строка 43 графа 13 &gt;= Раздел 2.13.1 строка 43 графа 14</t>
  </si>
  <si>
    <t>Раздел 2.13.1 строка 44 графа 13 &gt;= Раздел 2.13.1 строка 44 графа 14</t>
  </si>
  <si>
    <t>Раздел 2.13.1 строка 40 графа 13 &gt;= Раздел 2.13.1 строка 40 графа 14</t>
  </si>
  <si>
    <t>Раздел 2.13.1 строка 41 графа 13 &gt;= Раздел 2.13.1 строка 41 графа 14</t>
  </si>
  <si>
    <t>Раздел 2.13.1 строка 45 графа 13 &gt;= Раздел 2.13.1 строка 45 графа 14</t>
  </si>
  <si>
    <t>Раздел 2.13.1 строка 46 графа 13 &gt;= Раздел 2.13.1 строка 46 графа 14</t>
  </si>
  <si>
    <t>Раздел 2.13.1 строка 47 графа 13 &gt;= Раздел 2.13.1 строка 47 графа 14</t>
  </si>
  <si>
    <t>Раздел 2.13.1 строка 48 графа 13 &gt;= Раздел 2.13.1 строка 48 графа 14</t>
  </si>
  <si>
    <t>Раздел 2.13.1 строка 49 графа 13 &gt;= Раздел 2.13.1 строка 49 графа 14</t>
  </si>
  <si>
    <t>Раздел 2.13.1 строка 50 графа 13 &gt;= Раздел 2.13.1 строка 50 графа 14</t>
  </si>
  <si>
    <t>Раздел 2.13.1 строка 51 графа 13 &gt;= Раздел 2.13.1 строка 51 графа 14</t>
  </si>
  <si>
    <t>Раздел 2.15.1 строка 06 графа 04 = Раздел 2.15.1 строка 06 сумма граф 05 + 06 + 07 + 08 + 09 + 10</t>
  </si>
  <si>
    <t>Раздел 2.15.1 строка 07 графа 04 = Раздел 2.15.1 строка 07 сумма граф 05 + 06 + 07 + 08 + 09 + 10</t>
  </si>
  <si>
    <t>Раздел 2.15.1 строка 08 графа 04 = Раздел 2.15.1 строка 08 сумма граф 05 + 06 + 07 + 08 + 09 + 10</t>
  </si>
  <si>
    <t>Раздел 2.15.1 строка 09 графа 04 = Раздел 2.15.1 строка 09 сумма граф 05 + 06 + 07 + 08 + 09 + 10</t>
  </si>
  <si>
    <t>Раздел 2.15.1 строка 10 графа 04 = Раздел 2.15.1 строка 10 сумма граф 05 + 06 + 07 + 08 + 09 + 10</t>
  </si>
  <si>
    <t>Раздел 2.15.1 строка 11 графа 04 = Раздел 2.15.1 строка 11 сумма граф 05 + 06 + 07 + 08 + 09 + 10</t>
  </si>
  <si>
    <t>Раздел 2.15.1 строка 12 графа 04 = Раздел 2.15.1 строка 12 сумма граф 05 + 06 + 07 + 08 + 09 + 10</t>
  </si>
  <si>
    <t>Раздел 2.14.2.3 строка 23 графа 12 &gt;= Раздел 2.14.2.3 строка 23 графа 14</t>
  </si>
  <si>
    <t>Раздел 2.14.2.3 строка 24 графа 12 &gt;= Раздел 2.14.2.3 строка 24 графа 14</t>
  </si>
  <si>
    <t>Раздел 2.14.2.3 строка 25 графа 12 &gt;= Раздел 2.14.2.3 строка 25 графа 14</t>
  </si>
  <si>
    <t>Раздел 2.15.2 строка 28 графа 04 = Раздел 2.15.2 строка 28 сумма граф 05 + 06 + 07 + 08 + 09 + 10</t>
  </si>
  <si>
    <t>Раздел 3.4 строка 26 графа 10 &gt;= Раздел 3.4 строка 26 графа 11</t>
  </si>
  <si>
    <t>Раздел 3.4 строка 27 графа 10 &gt;= Раздел 3.4 строка 27 графа 11</t>
  </si>
  <si>
    <t>Раздел 3.4 строка 28 графа 10 &gt;= Раздел 3.4 строка 28 графа 11</t>
  </si>
  <si>
    <t>Раздел 3.4 строка 29 графа 10 &gt;= Раздел 3.4 строка 29 графа 11</t>
  </si>
  <si>
    <t>Раздел 3.4 строка 30 графа 10 &gt;= Раздел 3.4 строка 30 графа 11</t>
  </si>
  <si>
    <t>Раздел 3.4 строка 31 графа 10 &gt;= Раздел 3.4 строка 31 графа 11</t>
  </si>
  <si>
    <t>Раздел 3.4 строка 32 графа 10 &gt;= Раздел 3.4 строка 32 графа 11</t>
  </si>
  <si>
    <t>Раздел 3.4 строка 33 графа 10 &gt;= Раздел 3.4 строка 33 графа 11</t>
  </si>
  <si>
    <t>Раздел 3.4 строка 34 графа 10 &gt;= Раздел 3.4 строка 34 графа 11</t>
  </si>
  <si>
    <t>Раздел 3.4 строка 35 графа 10 &gt;= Раздел 3.4 строка 35 графа 11</t>
  </si>
  <si>
    <t>Раздел 3.4 строка 36 графа 10 &gt;= Раздел 3.4 строка 36 графа 11</t>
  </si>
  <si>
    <t>Раздел 3.4 строка 37 графа 10 &gt;= Раздел 3.4 строка 37 графа 11</t>
  </si>
  <si>
    <t>Раздел 3.4 строка 38 графа 10 &gt;= Раздел 3.4 строка 38 графа 11</t>
  </si>
  <si>
    <t>Раздел 3.3.1 строка 49 графа 03 = Раздел 3.3.1 сумма строк 51 + 52 графа 03</t>
  </si>
  <si>
    <t>Раздел 2.13.1 строка 36 графа 04 &gt;= Раздел 2.13.1 строка 36 сумма граф 14 + 15 + 16 + 17</t>
  </si>
  <si>
    <t>Раздел 2.13.1 строка 37 графа 04 &gt;= Раздел 2.13.1 строка 37 сумма граф 14 + 15 + 16 + 17</t>
  </si>
  <si>
    <t>Раздел 2.13.1 строка 38 графа 04 &gt;= Раздел 2.13.1 строка 38 сумма граф 14 + 15 + 16 + 17</t>
  </si>
  <si>
    <t>Раздел 2.13.1 строка 39 графа 04 &gt;= Раздел 2.13.1 строка 39 сумма граф 14 + 15 + 16 + 17</t>
  </si>
  <si>
    <t>Раздел 2.13.1 строка 40 графа 04 &gt;= Раздел 2.13.1 строка 40 сумма граф 14 + 15 + 16 + 17</t>
  </si>
  <si>
    <t>Раздел 2.13.1 строка 41 графа 04 &gt;= Раздел 2.13.1 строка 41 сумма граф 14 + 15 + 16 + 17</t>
  </si>
  <si>
    <t>Раздел 2.13.1 строка 42 графа 04 &gt;= Раздел 2.13.1 строка 42 сумма граф 14 + 15 + 16 + 17</t>
  </si>
  <si>
    <t>Раздел 2.13.1 строка 43 графа 04 &gt;= Раздел 2.13.1 строка 43 сумма граф 14 + 15 + 16 + 17</t>
  </si>
  <si>
    <t>Раздел 2.13.1 строка 44 графа 04 &gt;= Раздел 2.13.1 строка 44 сумма граф 14 + 15 + 16 + 17</t>
  </si>
  <si>
    <t>Раздел 2.13.1 строка 45 графа 04 &gt;= Раздел 2.13.1 строка 45 сумма граф 14 + 15 + 16 + 17</t>
  </si>
  <si>
    <t>Раздел 2.13.1 строка 46 графа 04 &gt;= Раздел 2.13.1 строка 46 сумма граф 14 + 15 + 16 + 17</t>
  </si>
  <si>
    <t>Раздел 2.13.1 строка 47 графа 04 &gt;= Раздел 2.13.1 строка 47 сумма граф 14 + 15 + 16 + 17</t>
  </si>
  <si>
    <t>Раздел 2.13.1 строка 48 графа 04 &gt;= Раздел 2.13.1 строка 48 сумма граф 14 + 15 + 16 + 17</t>
  </si>
  <si>
    <t>Раздел 2.13.1 строка 49 графа 04 &gt;= Раздел 2.13.1 строка 49 сумма граф 14 + 15 + 16 + 17</t>
  </si>
  <si>
    <t>Раздел 2.13.1 строка 50 графа 04 &gt;= Раздел 2.13.1 строка 50 сумма граф 14 + 15 + 16 + 17</t>
  </si>
  <si>
    <t>Раздел 2.13.1 строка 51 графа 04 &gt;= Раздел 2.13.1 строка 51 сумма граф 14 + 15 + 16 + 17</t>
  </si>
  <si>
    <t>Раздел 2.13.1 строка 52 графа 04 &gt;= Раздел 2.13.1 строка 52 сумма граф 14 + 15 + 16 + 17</t>
  </si>
  <si>
    <t>Раздел 2.13.1 строка 53 графа 04 &gt;= Раздел 2.13.1 строка 53 сумма граф 14 + 15 + 16 + 17</t>
  </si>
  <si>
    <t>Раздел 2.13.1 строка 54 графа 04 &gt;= Раздел 2.13.1 строка 54 сумма граф 14 + 15 + 16 + 17</t>
  </si>
  <si>
    <t>Раздел 2.13.1 строка 55 графа 04 &gt;= Раздел 2.13.1 строка 55 сумма граф 14 + 15 + 16 + 17</t>
  </si>
  <si>
    <t>Раздел 2.13.1 строка 56 графа 04 &gt;= Раздел 2.13.1 строка 56 сумма граф 14 + 15 + 16 + 17</t>
  </si>
  <si>
    <t>Раздел 2.13.1 строка 57 графа 04 &gt;= Раздел 2.13.1 строка 57 сумма граф 14 + 15 + 16 + 17</t>
  </si>
  <si>
    <t>Раздел 2.13.1 строка 58 графа 04 &gt;= Раздел 2.13.1 строка 58 сумма граф 14 + 15 + 16 + 17</t>
  </si>
  <si>
    <t>Раздел 2.13.1 строка 59 графа 04 &gt;= Раздел 2.13.1 строка 59 сумма граф 14 + 15 + 16 + 17</t>
  </si>
  <si>
    <t>Раздел 2.13.1 строка 60 графа 04 &gt;= Раздел 2.13.1 строка 60 сумма граф 14 + 15 + 16 + 17</t>
  </si>
  <si>
    <t>Раздел 2.13.1 строка 01 графа 13 &gt;= Раздел 2.13.1 строка 01 сумма граф 14 + 15</t>
  </si>
  <si>
    <t>Раздел 2.13.1 строка 02 графа 13 &gt;= Раздел 2.13.1 строка 02 сумма граф 14 + 15</t>
  </si>
  <si>
    <t>Раздел 2.13.1 строка 03 графа 13 &gt;= Раздел 2.13.1 строка 03 сумма граф 14 + 15</t>
  </si>
  <si>
    <t>Раздел 2.13.1 строка 04 графа 13 &gt;= Раздел 2.13.1 строка 04 сумма граф 14 + 15</t>
  </si>
  <si>
    <t>Конец T_Check</t>
  </si>
  <si>
    <t>Раздел 3.1 строка 01 графа 03 = Раздел 3.2 строка 01 графа 03</t>
  </si>
  <si>
    <t>Раздел 3.1 строка 02 графа 03 = Раздел 3.2 строка 02 графа 03</t>
  </si>
  <si>
    <t>Раздел 3.1 строка 03 графа 03 = Раздел 3.2 строка 03 графа 03</t>
  </si>
  <si>
    <t>Раздел 3.1 строка 04 графа 03 = Раздел 3.2 строка 04 графа 03</t>
  </si>
  <si>
    <t>Раздел 3.1 строка 05 графа 03 = Раздел 3.2 строка 05 графа 03</t>
  </si>
  <si>
    <t>Раздел 3.1 строка 06 графа 03 = Раздел 3.2 строка 06 графа 03</t>
  </si>
  <si>
    <t>Раздел 3.1 строка 07 графа 03 = Раздел 3.2 строка 07 графа 03</t>
  </si>
  <si>
    <t>Раздел 3.1 строка 08 графа 03 = Раздел 3.2 строка 08 графа 03</t>
  </si>
  <si>
    <t>Раздел 3.1 строка 09 графа 03 = Раздел 3.2 строка 09 графа 03</t>
  </si>
  <si>
    <t>Раздел 3.1 строка 10 графа 03 = Раздел 3.2 строка 10 графа 03</t>
  </si>
  <si>
    <t>Раздел 3.1 строка 11 графа 03 = Раздел 3.2 строка 11 графа 03</t>
  </si>
  <si>
    <t>Раздел 3.1 строка 12 графа 03 = Раздел 3.2 строка 12 графа 03</t>
  </si>
  <si>
    <t>Раздел 3.1 строка 13 графа 03 = Раздел 3.2 строка 13 графа 03</t>
  </si>
  <si>
    <t>Раздел 3.1 строка 14 графа 03 = Раздел 3.2 строка 14 графа 03</t>
  </si>
  <si>
    <t>Раздел 3.1 строка 15 графа 03 = Раздел 3.2 строка 15 графа 03</t>
  </si>
  <si>
    <t>Раздел 3.1 строка 16 графа 03 = Раздел 3.2 строка 16 графа 03</t>
  </si>
  <si>
    <t>Раздел 3.1 строка 17 графа 03 = Раздел 3.2 строка 17 графа 03</t>
  </si>
  <si>
    <t>Раздел 3.1 строка 18 графа 03 = Раздел 3.2 строка 18 графа 03</t>
  </si>
  <si>
    <t>Раздел 3.1 строка 19 графа 03 = Раздел 3.2 строка 19 графа 03</t>
  </si>
  <si>
    <t>Раздел 3.4 строка 01 графа 12 = Раздел 3.4 строка 01 сумма граф 06 + 07 - 10</t>
  </si>
  <si>
    <t>Раздел 2.13.2 строка 13 графа 13 &gt;= Раздел 2.13.2 строка 13 сумма граф 14 + 15</t>
  </si>
  <si>
    <t>Раздел 2.13.2 строка 14 графа 13 &gt;= Раздел 2.13.2 строка 14 сумма граф 14 + 15</t>
  </si>
  <si>
    <t>Раздел 2.13.2 строка 15 графа 13 &gt;= Раздел 2.13.2 строка 15 сумма граф 14 + 15</t>
  </si>
  <si>
    <t>Раздел 2.13.2 строка 16 графа 13 &gt;= Раздел 2.13.2 строка 16 сумма граф 14 + 15</t>
  </si>
  <si>
    <t>Раздел 2.13.2 строка 17 графа 13 &gt;= Раздел 2.13.2 строка 17 сумма граф 14 + 15</t>
  </si>
  <si>
    <t>Раздел 2.13.2 строка 18 графа 13 &gt;= Раздел 2.13.2 строка 18 сумма граф 14 + 15</t>
  </si>
  <si>
    <t>Раздел 2.13.2 строка 19 графа 13 &gt;= Раздел 2.13.2 строка 19 сумма граф 14 + 15</t>
  </si>
  <si>
    <t>Раздел 2.13.2 строка 20 графа 13 &gt;= Раздел 2.13.2 строка 20 сумма граф 14 + 15</t>
  </si>
  <si>
    <t>Раздел 2.13.2 строка 21 графа 13 &gt;= Раздел 2.13.2 строка 21 сумма граф 14 + 15</t>
  </si>
  <si>
    <t>Раздел 2.13.2 строка 22 графа 13 &gt;= Раздел 2.13.2 строка 22 сумма граф 14 + 15</t>
  </si>
  <si>
    <t>Раздел 2.13.2 строка 23 графа 13 &gt;= Раздел 2.13.2 строка 23 сумма граф 14 + 15</t>
  </si>
  <si>
    <t>Раздел 2.13.2 строка 24 графа 13 &gt;= Раздел 2.13.2 строка 24 сумма граф 14 + 15</t>
  </si>
  <si>
    <t>Раздел 2.13.2 строка 25 графа 13 &gt;= Раздел 2.13.2 строка 25 сумма граф 14 + 15</t>
  </si>
  <si>
    <t>Раздел 2.13.2 строка 26 графа 13 &gt;= Раздел 2.13.2 строка 26 сумма граф 14 + 15</t>
  </si>
  <si>
    <t>Раздел 2.13.2 строка 27 графа 13 &gt;= Раздел 2.13.2 строка 27 сумма граф 14 + 15</t>
  </si>
  <si>
    <t>Раздел 2.13.2 строка 28 графа 13 &gt;= Раздел 2.13.2 строка 28 сумма граф 14 + 15</t>
  </si>
  <si>
    <t>Раздел 2.13.2 строка 29 графа 13 &gt;= Раздел 2.13.2 строка 29 сумма граф 14 + 15</t>
  </si>
  <si>
    <t>Раздел 2.13.2 строка 30 графа 13 &gt;= Раздел 2.13.2 строка 30 сумма граф 14 + 15</t>
  </si>
  <si>
    <t>Раздел 2.13.2 строка 31 графа 13 &gt;= Раздел 2.13.2 строка 31 сумма граф 14 + 15</t>
  </si>
  <si>
    <t>Раздел 2.13.2 строка 32 графа 13 &gt;= Раздел 2.13.2 строка 32 сумма граф 14 + 15</t>
  </si>
  <si>
    <t>Раздел 2.13.2 строка 33 графа 13 &gt;= Раздел 2.13.2 строка 33 сумма граф 14 + 15</t>
  </si>
  <si>
    <t>Раздел 2.13.2 строка 34 графа 13 &gt;= Раздел 2.13.2 строка 34 сумма граф 14 + 15</t>
  </si>
  <si>
    <t>Раздел 2.13.2 строка 35 графа 13 &gt;= Раздел 2.13.2 строка 35 сумма граф 14 + 15</t>
  </si>
  <si>
    <t>Раздел 2.13.2 строка 36 графа 13 &gt;= Раздел 2.13.2 строка 36 сумма граф 14 + 15</t>
  </si>
  <si>
    <t>Раздел 2.13.2 строка 37 графа 13 &gt;= Раздел 2.13.2 строка 37 сумма граф 14 + 15</t>
  </si>
  <si>
    <t>Раздел 2.13.2 строка 38 графа 13 &gt;= Раздел 2.13.2 строка 38 сумма граф 14 + 15</t>
  </si>
  <si>
    <t>Раздел 2.13.2 строка 39 графа 13 &gt;= Раздел 2.13.2 строка 39 сумма граф 14 + 15</t>
  </si>
  <si>
    <t>Раздел 2.3.2 строка 01 графа 10 = Раздел 2.1.2.2 строка 27 графа 03 + Раздел 2.1.3.2 строка 13 графа 03</t>
  </si>
  <si>
    <t>Раздел 2.3.2 строка 01 графа 11 = Раздел 2.1.2.2 строка 28 графа 03 + Раздел 2.1.3.2 строка 14 графа 03</t>
  </si>
  <si>
    <t>Раздел 2.3.2 строка 01 графа 12 = Раздел 2.1.2.2 строка 29 графа 03 + Раздел 2.1.3.2 строка 15 графа 03</t>
  </si>
  <si>
    <t>Раздел 2.3.2 строка 01 графа 13 = Раздел 2.1.2.2 строка 30 графа 03 + Раздел 2.1.3.2 строка 16 графа 03</t>
  </si>
  <si>
    <t>Раздел 2.3.2 строка 01 графа 14 = Раздел 2.1.2.2 строка 31 графа 03 + Раздел 2.1.3.2 строка 17 графа 03</t>
  </si>
  <si>
    <t>Раздел 2.3.3 строка 01 графа 09 = Раздел 2.1.2.3 строка 24 графа 03 + Раздел 2.1.3.3 строка 10 графа 03</t>
  </si>
  <si>
    <t>Раздел 2.3.3 строка 01 графа 10 = Раздел 2.1.2.3 строка 27 графа 03 + Раздел 2.1.3.3 строка 13 графа 03</t>
  </si>
  <si>
    <t>Раздел 2.3.3 строка 01 графа 11 = Раздел 2.1.2.3 строка 28 графа 03 + Раздел 2.1.3.3 строка 14 графа 03</t>
  </si>
  <si>
    <t>Раздел 2.3.3 строка 01 графа 14 = Раздел 2.1.2.3 строка 31 графа 03 + Раздел 2.1.3.3 строка 17 графа 03</t>
  </si>
  <si>
    <t>Раздел 2.6.1 строка 02 графа 03 =  Раздел 2.5.1.1 строка 01 графа 12</t>
  </si>
  <si>
    <t>Раздел 2.6.1 строка 02 графа 09 =  Раздел 2.5.1.1 строка 02 графа 12</t>
  </si>
  <si>
    <t>Раздел 2.6.1 строка 02 графа 10 =  Раздел 2.5.1.1 строка 03 графа 12</t>
  </si>
  <si>
    <t>Раздел 2.6.1 строка 02 графа 11 =  Раздел 2.5.1.1 строка 04 графа 12</t>
  </si>
  <si>
    <t>Раздел 2.6.2 строка 02 графа 03 =  Раздел 2.5.1.2 строка 01 графа 12</t>
  </si>
  <si>
    <t>Раздел 2.6.2 строка 02 графа 09 =  Раздел 2.5.1.2 строка 02 графа 12</t>
  </si>
  <si>
    <t>Раздел 2.6.2 строка 02 графа 10 =  Раздел 2.5.1.2 строка 03 графа 12</t>
  </si>
  <si>
    <t>Раздел 2.6.2 строка 02 графа 11 =  Раздел 2.5.1.2 строка 04 графа 12</t>
  </si>
  <si>
    <t>Раздел 2.6.3 строка 02 графа 03 =  Раздел 2.5.1.3 строка 01 графа 12</t>
  </si>
  <si>
    <t>Раздел 2.6.3 строка 02 графа 09 =  Раздел 2.5.1.3 строка 02 графа 12</t>
  </si>
  <si>
    <t>Раздел 2.6.3 строка 02 графа 10 =  Раздел 2.5.1.3 строка 03 графа 12</t>
  </si>
  <si>
    <t>Раздел 2.6.3 строка 02 графа 11 =  Раздел 2.5.1.3 строка 04 графа 12</t>
  </si>
  <si>
    <t>Раздел 2.6.4 строка 02 графа 03 =  Раздел 2.5.1.4 строка 01 графа 12</t>
  </si>
  <si>
    <t>Раздел 2.6.4 строка 02 графа 09 =  Раздел 2.5.1.4 строка 02 графа 12</t>
  </si>
  <si>
    <t>Раздел 2.13.3 строка 04 графа 04 &gt;= Раздел 2.13.3 строка 04 сумма граф 14 + 15 + 16 + 17</t>
  </si>
  <si>
    <t>Раздел 2.13.3 строка 05 графа 04 &gt;= Раздел 2.13.3 строка 05 сумма граф 14 + 15 + 16 + 17</t>
  </si>
  <si>
    <t>Раздел 2.13.3 строка 06 графа 04 &gt;= Раздел 2.13.3 строка 06 сумма граф 14 + 15 + 16 + 17</t>
  </si>
  <si>
    <t>Раздел 2.13.3 строка 07 графа 04 &gt;= Раздел 2.13.3 строка 07 сумма граф 14 + 15 + 16 + 17</t>
  </si>
  <si>
    <t>Раздел 2.13.3 строка 08 графа 04 &gt;= Раздел 2.13.3 строка 08 сумма граф 14 + 15 + 16 + 17</t>
  </si>
  <si>
    <t>Раздел 2.13.3 строка 09 графа 04 &gt;= Раздел 2.13.3 строка 09 сумма граф 14 + 15 + 16 + 17</t>
  </si>
  <si>
    <t>Раздел 2.13.3 строка 10 графа 04 &gt;= Раздел 2.13.3 строка 10 сумма граф 14 + 15 + 16 + 17</t>
  </si>
  <si>
    <t>Раздел 2.13.3 строка 11 графа 04 &gt;= Раздел 2.13.3 строка 11 сумма граф 14 + 15 + 16 + 17</t>
  </si>
  <si>
    <t>Раздел 2.13.3 строка 12 графа 04 &gt;= Раздел 2.13.3 строка 12 сумма граф 14 + 15 + 16 + 17</t>
  </si>
  <si>
    <t>Раздел 2.13.3 строка 13 графа 04 &gt;= Раздел 2.13.3 строка 13 сумма граф 14 + 15 + 16 + 17</t>
  </si>
  <si>
    <t>Раздел 2.13.3 строка 14 графа 04 &gt;= Раздел 2.13.3 строка 14 сумма граф 14 + 15 + 16 + 17</t>
  </si>
  <si>
    <t>Раздел 2.13.3 строка 15 графа 04 &gt;= Раздел 2.13.3 строка 15 сумма граф 14 + 15 + 16 + 17</t>
  </si>
  <si>
    <t>Раздел 2.13.3 строка 16 графа 04 &gt;= Раздел 2.13.3 строка 16 сумма граф 14 + 15 + 16 + 17</t>
  </si>
  <si>
    <t>Раздел 2.13.3 строка 17 графа 04 &gt;= Раздел 2.13.3 строка 17 сумма граф 14 + 15 + 16 + 17</t>
  </si>
  <si>
    <t>Раздел 2.13.3 строка 18 графа 04 &gt;= Раздел 2.13.3 строка 18 сумма граф 14 + 15 + 16 + 17</t>
  </si>
  <si>
    <t>Раздел 2.13.3 строка 19 графа 04 &gt;= Раздел 2.13.3 строка 19 сумма граф 14 + 15 + 16 + 17</t>
  </si>
  <si>
    <t>Раздел 2.13.3 строка 20 графа 04 &gt;= Раздел 2.13.3 строка 20 сумма граф 14 + 15 + 16 + 17</t>
  </si>
  <si>
    <t>Раздел 2.13.3 строка 21 графа 04 &gt;= Раздел 2.13.3 строка 21 сумма граф 14 + 15 + 16 + 17</t>
  </si>
  <si>
    <t>Раздел 2.13.3 строка 22 графа 04 &gt;= Раздел 2.13.3 строка 22 сумма граф 14 + 15 + 16 + 17</t>
  </si>
  <si>
    <t>Раздел 2.6.4 строка 10 графа 10 =  Раздел 2.5.1.4 строка 03 сумма граф 14 + 16</t>
  </si>
  <si>
    <t>Раздел 2.6.4 строка 10 графа 11 =  Раздел 2.5.1.4 строка 04 сумма граф 14 + 16</t>
  </si>
  <si>
    <t>Раздел 2.7.1 строка 01 графа 03 = Раздел 2.1.1.1 строка 10 сумма граф 04 + 05 + 06 + 07</t>
  </si>
  <si>
    <t>Раздел 2.7.2 строка 01 графа 03 = Раздел 2.1.1.2 строка 10 сумма граф 04 + 05 + 06 + 07</t>
  </si>
  <si>
    <t>Раздел 2.7.3 строка 01 графа 03 = Раздел 2.1.1.3 строка 10 сумма граф 04 + 05 + 06 + 07</t>
  </si>
  <si>
    <t>Раздел 2.1.1.3 строка 17 графа 06 &gt;= Раздел 2.1.1.3 сумма строк 18 + 19 графа 06</t>
  </si>
  <si>
    <t>Раздел 2.1.1.3 строка 17 графа 07 &gt;= Раздел 2.1.1.3 сумма строк 18 + 19 графа 07</t>
  </si>
  <si>
    <t>Раздел 2.1.1.3 строка 17 графа 08 &gt;= Раздел 2.1.1.3 сумма строк 18 + 19 графа 08</t>
  </si>
  <si>
    <t>Раздел 2.1.1.3 строка 17 графа 09 &gt;= Раздел 2.1.1.3 сумма строк 18 + 19 графа 09</t>
  </si>
  <si>
    <t>Раздел 2.1.1.3 строка 17 графа 10 &gt;= Раздел 2.1.1.3 сумма строк 18 + 19 графа 10</t>
  </si>
  <si>
    <t>Раздел 2.1.1.3 строка 17 графа 11 &gt;= Раздел 2.1.1.3 сумма строк 18 + 19 графа 11</t>
  </si>
  <si>
    <t>Раздел 2.1.1.3 строка 17 графа 12 &gt;= Раздел 2.1.1.3 сумма строк 18 + 19 графа 12</t>
  </si>
  <si>
    <t>Раздел 2.1.1.3 строка 17 графа 13 &gt;= Раздел 2.1.1.3 сумма строк 18 + 19 графа 13</t>
  </si>
  <si>
    <t>Раздел 2.1.1.3 строка 17 графа 14 &gt;= Раздел 2.1.1.3 сумма строк 18 + 19 графа 14</t>
  </si>
  <si>
    <t>Раздел 2.1.1.3 строка 17 графа 15 &gt;= Раздел 2.1.1.3 сумма строк 18 + 19 графа 15</t>
  </si>
  <si>
    <t>Раздел 2.1.1.3 строка 17 графа 16 &gt;= Раздел 2.1.1.3 сумма строк 18 + 19 графа 16</t>
  </si>
  <si>
    <t>Раздел 2.1.2.1 строка 25 графа 03 &gt;= Раздел 2.1.2.1 строка 33 графа 03</t>
  </si>
  <si>
    <t>Если Раздел 2.12.2 строка 01 графа 03 &gt; 0, То Раздел 2.12.2 строка 01 графа 04 &gt; 0</t>
  </si>
  <si>
    <t>Если Раздел 2.12.2 строка 02 графа 03 &gt; 0, То Раздел 2.12.2 строка 02 графа 04 &gt; 0</t>
  </si>
  <si>
    <t>Если Раздел 2.12.2 строка 03 графа 03 &gt; 0, То Раздел 2.12.2 строка 03 графа 04 &gt; 0</t>
  </si>
  <si>
    <t>Если Раздел 2.12.2 строка 04 графа 03 &gt; 0, То Раздел 2.12.2 строка 04 графа 04 &gt; 0</t>
  </si>
  <si>
    <t>Если Раздел 2.12.2 строка 05 графа 03 &gt; 0, То Раздел 2.12.2 строка 05 графа 04 &gt; 0</t>
  </si>
  <si>
    <t>Если Раздел 2.12.2 строка 06 графа 03 &gt; 0, То Раздел 2.12.2 строка 06 графа 04 &gt; 0</t>
  </si>
  <si>
    <t>Если Раздел 2.12.2 строка 07 графа 03 &gt; 0, То Раздел 2.12.2 строка 07 графа 04 &gt; 0</t>
  </si>
  <si>
    <t>Если Раздел 2.12.2 строка 08 графа 03 &gt; 0, То Раздел 2.12.2 строка 08 графа 04 &gt; 0</t>
  </si>
  <si>
    <t>Если Раздел 2.12.2 строка 09 графа 03 &gt; 0, То Раздел 2.12.2 строка 09 графа 04 &gt; 0</t>
  </si>
  <si>
    <t>Если Раздел 2.12.2 строка 10 графа 03 &gt; 0, То Раздел 2.12.2 строка 10 графа 04 &gt; 0</t>
  </si>
  <si>
    <t>Если Раздел 2.12.2 строка 11 графа 03 &gt; 0, То Раздел 2.12.2 строка 11 графа 04 &gt; 0</t>
  </si>
  <si>
    <t>Если Раздел 2.12.2 строка 12 графа 03 &gt; 0, То Раздел 2.12.2 строка 12 графа 04 &gt; 0</t>
  </si>
  <si>
    <t>Если Раздел 2.12.2 строка 13 графа 03 &gt; 0, То Раздел 2.12.2 строка 13 графа 04 &gt; 0</t>
  </si>
  <si>
    <t>Если Раздел 2.12.2 строка 14 графа 03 &gt; 0, То Раздел 2.12.2 строка 14 графа 04 &gt; 0</t>
  </si>
  <si>
    <t>Если Раздел 2.12.2 строка 15 графа 03 &gt; 0, То Раздел 2.12.2 строка 15 графа 04 &gt; 0</t>
  </si>
  <si>
    <t>Если Раздел 2.12.2 строка 16 графа 03 &gt; 0, То Раздел 2.12.2 строка 16 графа 04 &gt; 0</t>
  </si>
  <si>
    <t>Если Раздел 2.12.3 строка 01 графа 03 &gt; 0, То Раздел 2.12.3 строка 01 графа 04 &gt; 0</t>
  </si>
  <si>
    <t>Раздел 3.1 строка 03 графа 03 = Раздел 3.5 строка 03 графа 03</t>
  </si>
  <si>
    <t>Раздел 3.1 строка 04 графа 03 = Раздел 3.5 строка 04 графа 03</t>
  </si>
  <si>
    <t>Раздел 3.1 строка 05 графа 03 = Раздел 3.5 строка 05 графа 03</t>
  </si>
  <si>
    <t>Раздел 3.1 строка 06 графа 03 = Раздел 3.5 строка 06 графа 03</t>
  </si>
  <si>
    <t>Раздел 3.1 строка 07 графа 03 = Раздел 3.5 строка 07 графа 03</t>
  </si>
  <si>
    <t>Раздел 3.1 строка 08 графа 03 = Раздел 3.5 строка 08 графа 03</t>
  </si>
  <si>
    <t>Раздел 2.14.1.1 строка 19 графа 06 &gt;= Раздел 2.14.1.1 строка 19 графа 07</t>
  </si>
  <si>
    <t>Раздел 2.14.1.1 строка 20 графа 06 &gt;= Раздел 2.14.1.1 строка 20 графа 07</t>
  </si>
  <si>
    <t>Раздел 2.14.1.1 строка 21 графа 06 &gt;= Раздел 2.14.1.1 строка 21 графа 07</t>
  </si>
  <si>
    <t>Раздел 2.14.1.1 строка 22 графа 06 &gt;= Раздел 2.14.1.1 строка 22 графа 07</t>
  </si>
  <si>
    <t>Раздел 2.14.1.1 строка 23 графа 06 &gt;= Раздел 2.14.1.1 строка 23 графа 07</t>
  </si>
  <si>
    <t>Раздел 2.14.1.1 строка 24 графа 06 &gt;= Раздел 2.14.1.1 строка 24 графа 07</t>
  </si>
  <si>
    <t>Раздел 2.14.1.1 строка 25 графа 06 &gt;= Раздел 2.14.1.1 строка 25 графа 07</t>
  </si>
  <si>
    <t>Раздел 2.14.1.1 строка 26 графа 06 &gt;= Раздел 2.14.1.1 строка 26 графа 07</t>
  </si>
  <si>
    <t>Раздел 2.14.1.1 строка 27 графа 06 &gt;= Раздел 2.14.1.1 строка 27 графа 07</t>
  </si>
  <si>
    <t>Раздел 2.14.1.1 строка 28 графа 06 &gt;= Раздел 2.14.1.1 строка 28 графа 07</t>
  </si>
  <si>
    <t>Раздел 2.14.2.2 строка 28 графа 12 &gt;= Раздел 2.14.2.2 строка 28 графа 13</t>
  </si>
  <si>
    <t>Раздел 2.14.2.2 строка 29 графа 12 &gt;= Раздел 2.14.2.2 строка 29 графа 13</t>
  </si>
  <si>
    <t>Раздел 2.14.2.2 строка 01 графа 12 &gt;= Раздел 2.14.2.2 строка 01 графа 14</t>
  </si>
  <si>
    <t>Раздел 2.14.2.2 строка 02 графа 12 &gt;= Раздел 2.14.2.2 строка 02 графа 14</t>
  </si>
  <si>
    <t>Раздел 2.14.1.2 строка 01 графа 05 = Раздел 2.1.1.2 разница строк 10 - 16 графа 04</t>
  </si>
  <si>
    <t>Раздел 2.14.1.3 строка 01 графа 05 = Раздел 2.1.1.3 разница строк 10 - 16 графа 04</t>
  </si>
  <si>
    <t>Раздел 2.14.1.1 строка 01 графа 08 = Раздел 2.1.1.1 разница строк 10 - 16 графа 08</t>
  </si>
  <si>
    <t>Раздел 2.14.1.2 строка 01 графа 08 = Раздел 2.1.1.2 разница строк 10 - 16 графа 08</t>
  </si>
  <si>
    <t>Раздел 2.14.1.3 строка 01 графа 08 = Раздел 2.1.1.3 разница строк 10 - 16 графа 08</t>
  </si>
  <si>
    <t>Раздел 2.14.1.1 строка 01 графа 11 = Раздел 2.1.1.1 разница строк 10 - 16 графа 13</t>
  </si>
  <si>
    <t>Раздел 2.14.1.2 строка 01 графа 11 = Раздел 2.1.1.2 разница строк 10 - 16 графа 13</t>
  </si>
  <si>
    <t>Раздел 2.14.1.3 строка 01 графа 11 = Раздел 2.1.1.3 разница строк 10 - 16 графа 13</t>
  </si>
  <si>
    <t>Раздел 2.14.2.1 строка 01 графа 03 = Раздел 2.1.2.1 строка 24 сумма граф с 04 по 19</t>
  </si>
  <si>
    <t>Раздел 2.14.2.2 строка 01 графа 03 = Раздел 2.1.2.2 строка 24 сумма граф с 04 по 19</t>
  </si>
  <si>
    <t>Раздел 2.14.2.3 строка 01 графа 03 = Раздел 2.1.2.3 строка 24 сумма граф с 04 по 19</t>
  </si>
  <si>
    <t>Раздел 2.14.2.1 строка 01 графа 04 = Раздел 2.1.2.1 строка 26 сумма граф с 04 по 19</t>
  </si>
  <si>
    <t>Раздел 2.14.2.2 строка 01 графа 04 = Раздел 2.1.2.2 строка 26 сумма граф с 04 по 19</t>
  </si>
  <si>
    <t>Раздел 2.14.2.3 строка 01 графа 04 = Раздел 2.1.2.3 строка 26 сумма граф с 04 по 19</t>
  </si>
  <si>
    <t>Раздел 2.14.2.1 строка 01 графа 05 = Раздел 2.1.2.1 строка 24 сумма граф 04 + 08 + 09</t>
  </si>
  <si>
    <t>Раздел 2.14.2.2 строка 01 графа 05 = Раздел 2.1.2.2 строка 24 сумма граф 04 + 08 + 09</t>
  </si>
  <si>
    <t>Раздел 2.14.2.3 строка 01 графа 05 = Раздел 2.1.2.3 строка 24 сумма граф 04 + 08 + 09</t>
  </si>
  <si>
    <t>Раздел 2.14.2.1 строка 01 графа 06 = Раздел 2.1.2.1 строка 24 сумма граф с 20 по 39</t>
  </si>
  <si>
    <t>Раздел 2.14.2.2 строка 01 графа 06 = Раздел 2.1.2.2 строка 24 сумма граф с 20 по 39</t>
  </si>
  <si>
    <t>Раздел 2.14.2.3 строка 01 графа 06 = Раздел 2.1.2.3 строка 24 сумма граф с 20 по 39</t>
  </si>
  <si>
    <t>Раздел 2.14.2.1 строка 01 графа 07 = Раздел 2.1.2.1 строка 26 сумма граф с 20 по 39</t>
  </si>
  <si>
    <t>Раздел 2.14.2.2 строка 01 графа 07 = Раздел 2.1.2.2 строка 26 сумма граф с 20 по 39</t>
  </si>
  <si>
    <t>Раздел 2.14.3.2 строка 01 графа 05 = Раздел 2.14.3.2 сумма строк с 02 по 29 графа 05</t>
  </si>
  <si>
    <t>Раздел 2.14.3.3 строка 01 графа 03 = Раздел 2.14.3.3 сумма строк с 02 по 29 графа 03</t>
  </si>
  <si>
    <t>Раздел 2.14.3.3 строка 01 графа 04 = Раздел 2.14.3.3 сумма строк с 02 по 29 графа 04</t>
  </si>
  <si>
    <t>Раздел 2.14.3.3 строка 01 графа 05 = Раздел 2.14.3.3 сумма строк с 02 по 29 графа 05</t>
  </si>
  <si>
    <t>Раздел 2.7.3 строка 01 графа 07 = Раздел 2.1.2.3 строка 24 сумма граф с 20 по 39</t>
  </si>
  <si>
    <t>Раздел 2.7.1 строка 01 графа 08 = Раздел 2.1.2.1 строка 24 сумма граф с 40 по 47</t>
  </si>
  <si>
    <t>Раздел 2.7.2 строка 01 графа 08 = Раздел 2.1.2.2 строка 24 сумма граф с 40 по 47</t>
  </si>
  <si>
    <t>Раздел 2.7.3 строка 01 графа 08 = Раздел 2.1.2.3 строка 24 сумма граф с 40 по 47</t>
  </si>
  <si>
    <t>Раздел 2.7.1 строка 01 графа 09 = Раздел 2.1.3.1 строка 10 графа 03</t>
  </si>
  <si>
    <t>Раздел 2.7.2 строка 01 графа 09 = Раздел 2.1.3.2 строка 10 графа 03</t>
  </si>
  <si>
    <t>Раздел 2.7.3 строка 01 графа 09 = Раздел 2.1.3.3 строка 10 графа 03</t>
  </si>
  <si>
    <t>Раздел 2.14.1.1 строка 01 графа 03 = Раздел 2.1.1.1 строка 10 сумма граф 04 + 05 + 06 + 07</t>
  </si>
  <si>
    <t>Раздел 2.14.1.2 строка 01 графа 03 = Раздел 2.1.1.2 строка 10 сумма граф 04 + 05 + 06 + 07</t>
  </si>
  <si>
    <t>Раздел 2.15.1 строка 01 графа 04 = Раздел 2.15.1 строка 01 сумма граф 05 + 06 + 07 + 08 + 09 + 10</t>
  </si>
  <si>
    <t>Раздел 2.15.1 строка 02 графа 04 = Раздел 2.15.1 строка 02 сумма граф 05 + 06 + 07 + 08 + 09 + 10</t>
  </si>
  <si>
    <t>Раздел 2.15.1 строка 03 графа 04 = Раздел 2.15.1 строка 03 сумма граф 05 + 06 + 07 + 08 + 09 + 10</t>
  </si>
  <si>
    <t>Раздел 2.15.1 строка 04 графа 04 = Раздел 2.15.1 строка 04 сумма граф 05 + 06 + 07 + 08 + 09 + 10</t>
  </si>
  <si>
    <t>Раздел 2.15.1 строка 05 графа 04 = Раздел 2.15.1 строка 05 сумма граф 05 + 06 + 07 + 08 + 09 + 10</t>
  </si>
  <si>
    <t>Раздел 2.14.2.3 строка 14 графа 12 &gt;= Раздел 2.14.2.3 строка 14 графа 14</t>
  </si>
  <si>
    <t>Раздел 2.14.2.3 строка 15 графа 12 &gt;= Раздел 2.14.2.3 строка 15 графа 14</t>
  </si>
  <si>
    <t>Раздел 2.14.2.3 строка 16 графа 12 &gt;= Раздел 2.14.2.3 строка 16 графа 14</t>
  </si>
  <si>
    <t>Раздел 2.14.2.3 строка 17 графа 12 &gt;= Раздел 2.14.2.3 строка 17 графа 14</t>
  </si>
  <si>
    <t>Раздел 2.14.2.3 строка 18 графа 12 &gt;= Раздел 2.14.2.3 строка 18 графа 14</t>
  </si>
  <si>
    <t>Раздел 2.14.2.3 строка 19 графа 12 &gt;= Раздел 2.14.2.3 строка 19 графа 14</t>
  </si>
  <si>
    <t>Раздел 2.14.2.3 строка 20 графа 12 &gt;= Раздел 2.14.2.3 строка 20 графа 14</t>
  </si>
  <si>
    <t>Раздел 2.14.2.3 строка 21 графа 12 &gt;= Раздел 2.14.2.3 строка 21 графа 14</t>
  </si>
  <si>
    <t>Раздел 2.14.2.3 строка 22 графа 12 &gt;= Раздел 2.14.2.3 строка 22 графа 14</t>
  </si>
  <si>
    <t>Раздел 3.4 строка 23 графа 10 &gt;= Раздел 3.4 строка 23 графа 11</t>
  </si>
  <si>
    <t>Раздел 3.4 строка 24 графа 10 &gt;= Раздел 3.4 строка 24 графа 11</t>
  </si>
  <si>
    <t>Раздел 3.4 строка 25 графа 10 &gt;= Раздел 3.4 строка 25 графа 11</t>
  </si>
  <si>
    <t>Раздел 2.13.3 строка 50 графа 13 &gt;= Раздел 2.13.3 строка 50 сумма граф 14 + 15</t>
  </si>
  <si>
    <t>Раздел 2.13.3 строка 51 графа 13 &gt;= Раздел 2.13.3 строка 51 сумма граф 14 + 15</t>
  </si>
  <si>
    <t>Раздел 2.13.3 строка 52 графа 13 &gt;= Раздел 2.13.3 строка 52 сумма граф 14 + 15</t>
  </si>
  <si>
    <t>Раздел 2.13.3 строка 53 графа 13 &gt;= Раздел 2.13.3 строка 53 сумма граф 14 + 15</t>
  </si>
  <si>
    <t>Раздел 2.13.3 строка 54 графа 13 &gt;= Раздел 2.13.3 строка 54 сумма граф 14 + 15</t>
  </si>
  <si>
    <t>Раздел 2.13.3 строка 55 графа 13 &gt;= Раздел 2.13.3 строка 55 сумма граф 14 + 15</t>
  </si>
  <si>
    <t>Раздел 2.13.3 строка 56 графа 13 &gt;= Раздел 2.13.3 строка 56 сумма граф 14 + 15</t>
  </si>
  <si>
    <t>Раздел 2.13.3 строка 57 графа 13 &gt;= Раздел 2.13.3 строка 57 сумма граф 14 + 15</t>
  </si>
  <si>
    <t>Раздел 2.13.3 строка 58 графа 13 &gt;= Раздел 2.13.3 строка 58 сумма граф 14 + 15</t>
  </si>
  <si>
    <t>Раздел 2.13.3 строка 59 графа 13 &gt;= Раздел 2.13.3 строка 59 сумма граф 14 + 15</t>
  </si>
  <si>
    <t>Раздел 2.13.3 строка 60 графа 13 &gt;= Раздел 2.13.3 строка 60 сумма граф 14 + 15</t>
  </si>
  <si>
    <t xml:space="preserve">Должностное лицо, ответ-ственное за предоставление статистической информа-ции (лицо, уполномоченное предоставлять статистичес-кую информацию от имени </t>
  </si>
  <si>
    <t>Раздел 3.1 строка 06 графа 03 &gt;= Раздел 3.1 строка 56 графа 03</t>
  </si>
  <si>
    <t>Раздел 3.1 строка 07 графа 03 &gt;= Раздел 3.1 строка 57 графа 03</t>
  </si>
  <si>
    <t>Раздел 3.1 строка 03 графа 03 &gt;= Раздел 3.1 строка 55 графа 03</t>
  </si>
  <si>
    <t>Раздел 2.2.1 сумма строк с 03 по 14 графа 17 = Раздел 2.1.1.1 строка 18 графа 03</t>
  </si>
  <si>
    <t>Раздел 2.2.1 сумма строк с 03 по 14 графа 18 = Раздел 2.1.1.1 строка 19 графа 03</t>
  </si>
  <si>
    <t>Раздел 2.2.2 сумма строк с 03 по 14 графа 03 = Раздел 2.1.1.2 строка 17 графа 03</t>
  </si>
  <si>
    <t>Раздел 2.2.2 сумма строк с 03 по 14 графа 04 = Раздел 2.1.1.2 строка 17 графа 04</t>
  </si>
  <si>
    <t>Раздел 2.2.2 сумма строк с 03 по 14 графа 05 = Раздел 2.1.1.2 строка 17 графа 05</t>
  </si>
  <si>
    <t>Раздел 2.2.2 сумма строк с 03 по 14 графа 06 = Раздел 2.1.1.2 строка 17 графа 06</t>
  </si>
  <si>
    <t>Раздел 2.2.2 сумма строк с 03 по 14 графа 07 = Раздел 2.1.1.2 строка 17 графа 07</t>
  </si>
  <si>
    <t>Раздел 2.2.2 сумма строк с 03 по 14 графа 08 = Раздел 2.1.1.2 строка 17 графа 08</t>
  </si>
  <si>
    <t>Раздел 2.2.2 сумма строк с 03 по 14 графа 09 = Раздел 2.1.1.2 строка 17 графа 09</t>
  </si>
  <si>
    <t>Раздел 2.2.2 сумма строк с 03 по 14 графа 10 = Раздел 2.1.1.2 строка 17 графа 10</t>
  </si>
  <si>
    <t>Раздел 2.2.2 сумма строк с 03 по 14 графа 11 = Раздел 2.1.1.2 строка 17 графа 11</t>
  </si>
  <si>
    <t>Раздел 2.2.2 сумма строк с 03 по 14 графа 12 = Раздел 2.1.1.2 строка 17 графа 12</t>
  </si>
  <si>
    <t>Раздел 2.2.2 сумма строк с 03 по 14 графа 13 = Раздел 2.1.1.2 строка 17 графа 13</t>
  </si>
  <si>
    <t>Раздел 2.2.2 сумма строк с 03 по 14 графа 14 = Раздел 2.1.1.2 строка 17 графа 14</t>
  </si>
  <si>
    <t>Раздел 2.2.2 сумма строк с 03 по 14 графа 15 = Раздел 2.1.1.2 строка 17 графа 15</t>
  </si>
  <si>
    <t>Раздел 2.2.2 сумма строк с 03 по 14 графа 16 = Раздел 2.1.1.2 строка 17 графа 16</t>
  </si>
  <si>
    <t>Раздел 2.2.2 сумма строк с 03 по 14 графа 17 = Раздел 2.1.1.2 строка 18 графа 03</t>
  </si>
  <si>
    <t>Раздел 2.2.2 сумма строк с 03 по 14 графа 18 = Раздел 2.1.1.2 строка 19 графа 03</t>
  </si>
  <si>
    <t>Раздел 2.2.3 сумма строк с 03 по 14 графа 03 = Раздел 2.1.1.3 строка 17 графа 03</t>
  </si>
  <si>
    <t>Раздел 2.2.3 сумма строк с 03 по 14 графа 04 = Раздел 2.1.1.3 строка 17 графа 04</t>
  </si>
  <si>
    <t>Раздел 2.2.3 сумма строк с 03 по 14 графа 05 = Раздел 2.1.1.3 строка 17 графа 05</t>
  </si>
  <si>
    <t>Раздел 2.2.3 сумма строк с 03 по 14 графа 06 = Раздел 2.1.1.3 строка 17 графа 06</t>
  </si>
  <si>
    <t>Раздел 2.2.3 сумма строк с 03 по 14 графа 07 = Раздел 2.1.1.3 строка 17 графа 07</t>
  </si>
  <si>
    <t>Раздел 2.2.3 сумма строк с 03 по 14 графа 08 = Раздел 2.1.1.3 строка 17 графа 08</t>
  </si>
  <si>
    <t>Раздел 2.2.3 сумма строк с 03 по 14 графа 09 = Раздел 2.1.1.3 строка 17 графа 09</t>
  </si>
  <si>
    <t>Раздел 2.2.3 сумма строк с 03 по 14 графа 10 = Раздел 2.1.1.3 строка 17 графа 10</t>
  </si>
  <si>
    <t>Раздел 2.2.3 сумма строк с 03 по 14 графа 11 = Раздел 2.1.1.3 строка 17 графа 11</t>
  </si>
  <si>
    <t>Раздел 2.2.3 сумма строк с 03 по 14 графа 12 = Раздел 2.1.1.3 строка 17 графа 12</t>
  </si>
  <si>
    <t>Раздел 2.2.3 сумма строк с 03 по 14 графа 13 = Раздел 2.1.1.3 строка 17 графа 13</t>
  </si>
  <si>
    <t>Раздел 2.2.3 сумма строк с 03 по 14 графа 14 = Раздел 2.1.1.3 строка 17 графа 14</t>
  </si>
  <si>
    <t>Раздел 2.2.3 сумма строк с 03 по 14 графа 15 = Раздел 2.1.1.3 строка 17 графа 15</t>
  </si>
  <si>
    <t>Раздел 2.2.3 сумма строк с 03 по 14 графа 16 = Раздел 2.1.1.3 строка 17 графа 16</t>
  </si>
  <si>
    <t>Раздел 2.2.3 сумма строк с 03 по 14 графа 17 = Раздел 2.1.1.3 строка 18 графа 03</t>
  </si>
  <si>
    <t>Раздел 2.2.3 сумма строк с 03 по 14 графа 18 = Раздел 2.1.1.3 строка 19 графа 03</t>
  </si>
  <si>
    <t>Раздел 2.3.1 строка 01 графа 03 = Раздел 2.1.1.1 строка 10 графа 03</t>
  </si>
  <si>
    <t>Раздел 2.3.1 строка 01 графа 04 = Раздел 2.1.1.1 строка 17 графа 03</t>
  </si>
  <si>
    <t>Раздел 2.3.1 строка 01 графа 05 = Раздел 2.1.1.1 строка 18 графа 03</t>
  </si>
  <si>
    <t>Раздел 2.3.1 строка 01 графа 06 = Раздел 2.1.1.1 строка 19 графа 03</t>
  </si>
  <si>
    <t>Раздел 2.3.1 строка 01 графа 07 = Раздел 2.1.1.1 строка 20 графа 03</t>
  </si>
  <si>
    <t>Раздел 2.3.1 строка 01 графа 08 = Раздел 2.1.1.1 строка 21 графа 03</t>
  </si>
  <si>
    <t>Раздел 2.3.2 строка 01 графа 03 = Раздел 2.1.1.2 строка 10 графа 03</t>
  </si>
  <si>
    <t>Раздел 2.3.2 строка 01 графа 04 = Раздел 2.1.1.2 строка 17 графа 03</t>
  </si>
  <si>
    <t>Раздел 2.3.2 строка 01 графа 05 = Раздел 2.1.1.2 строка 18 графа 03</t>
  </si>
  <si>
    <t>Раздел 2.3.2 строка 01 графа 06 = Раздел 2.1.1.2 строка 19 графа 03</t>
  </si>
  <si>
    <t>Раздел 2.3.2 строка 01 графа 07 = Раздел 2.1.1.2 строка 20 графа 03</t>
  </si>
  <si>
    <t>Раздел 2.3.2 строка 01 графа 08 = Раздел 2.1.1.2 строка 21 графа 03</t>
  </si>
  <si>
    <t>Раздел 2.3.3 строка 01 графа 03 = Раздел 2.1.1.3 строка 10 графа 03</t>
  </si>
  <si>
    <t>Раздел 2.3.3 строка 01 графа 04 = Раздел 2.1.1.3 строка 17 графа 03</t>
  </si>
  <si>
    <t>Раздел 2.3.3 строка 01 графа 05 = Раздел 2.1.1.3 строка 18 графа 03</t>
  </si>
  <si>
    <t>Раздел 2.3.3 строка 01 графа 06 = Раздел 2.1.1.3 строка 19 графа 03</t>
  </si>
  <si>
    <t>Раздел 2.3.3 строка 01 графа 07 = Раздел 2.1.1.3 строка 20 графа 03</t>
  </si>
  <si>
    <t>Раздел 2.3.3 строка 01 графа 08 = Раздел 2.1.1.3 строка 21 графа 03</t>
  </si>
  <si>
    <t>Раздел 2.3.1 строка 01 графа 09 = Раздел 2.1.2.1 строка 24 графа 03 + Раздел 2.1.3.1 строка 10 графа 03</t>
  </si>
  <si>
    <t>Раздел 2.3.1 строка 01 графа 10 = Раздел 2.1.2.1 строка 27 графа 03 + Раздел 2.1.3.1 строка 13 графа 03</t>
  </si>
  <si>
    <t>Раздел 2.3.1 строка 01 графа 11 = Раздел 2.1.2.1 строка 28 графа 03 + Раздел 2.1.3.1 строка 14 графа 03</t>
  </si>
  <si>
    <t>Раздел 2.3.1 строка 01 графа 12 = Раздел 2.1.2.1 строка 29 графа 03 + Раздел 2.1.3.1 строка 15 графа 03</t>
  </si>
  <si>
    <t>Раздел 2.3.1 строка 01 графа 13 = Раздел 2.1.2.1 строка 30 графа 03 + Раздел 2.1.3.1 строка 16 графа 03</t>
  </si>
  <si>
    <t>Раздел 2.3.1 строка 01 графа 14 = Раздел 2.1.2.1 строка 31 графа 03 + Раздел 2.1.3.1 строка 17 графа 03</t>
  </si>
  <si>
    <t>Раздел 2.3.2 строка 01 графа 09 = Раздел 2.1.2.2 строка 24 графа 03 + Раздел 2.1.3.2 строка 10 графа 03</t>
  </si>
  <si>
    <t>Раздел 2.15.3 строка 101 графа 04 = Раздел 2.15.3 строка 101 сумма граф 05 + 06 + 07 + 08 + 09 + 10</t>
  </si>
  <si>
    <t>Раздел 2.15.3 строка 102 графа 04 = Раздел 2.15.3 строка 102 сумма граф 05 + 06 + 07 + 08 + 09 + 10</t>
  </si>
  <si>
    <t>Раздел 2.15.3 строка 103 графа 04 = Раздел 2.15.3 строка 103 сумма граф 05 + 06 + 07 + 08 + 09 + 10</t>
  </si>
  <si>
    <t>Раздел 2.15.3 строка 104 графа 04 = Раздел 2.15.3 строка 104 сумма граф 05 + 06 + 07 + 08 + 09 + 10</t>
  </si>
  <si>
    <t>Раздел 2.15.3 строка 105 графа 04 = Раздел 2.15.3 строка 105 сумма граф 05 + 06 + 07 + 08 + 09 + 10</t>
  </si>
  <si>
    <t>Раздел 2.15.3 строка 106 графа 04 = Раздел 2.15.3 строка 106 сумма граф 05 + 06 + 07 + 08 + 09 + 10</t>
  </si>
  <si>
    <t>Раздел 2.15.3 строка 107 графа 04 = Раздел 2.15.3 строка 107 сумма граф 05 + 06 + 07 + 08 + 09 + 10</t>
  </si>
  <si>
    <t>Раздел 2.15.3 строка 108 графа 04 = Раздел 2.15.3 строка 108 сумма граф 05 + 06 + 07 + 08 + 09 + 10</t>
  </si>
  <si>
    <t>Раздел 2.15.3 строка 109 графа 04 = Раздел 2.15.3 строка 109 сумма граф 05 + 06 + 07 + 08 + 09 + 10</t>
  </si>
  <si>
    <t>Раздел 2.15.3 строка 110 графа 04 = Раздел 2.15.3 строка 110 сумма граф 05 + 06 + 07 + 08 + 09 + 10</t>
  </si>
  <si>
    <t>Раздел 2.15.3 строка 111 графа 04 = Раздел 2.15.3 строка 111 сумма граф 05 + 06 + 07 + 08 + 09 + 10</t>
  </si>
  <si>
    <t>Раздел 2.15.3 строка 112 графа 04 = Раздел 2.15.3 строка 112 сумма граф 05 + 06 + 07 + 08 + 09 + 10</t>
  </si>
  <si>
    <t>Раздел 2.15.3 строка 113 графа 04 = Раздел 2.15.3 строка 113 сумма граф 05 + 06 + 07 + 08 + 09 + 10</t>
  </si>
  <si>
    <t>Раздел 2.15.3 строка 114 графа 04 = Раздел 2.15.3 строка 114 сумма граф 05 + 06 + 07 + 08 + 09 + 10</t>
  </si>
  <si>
    <t>Раздел 2.15.3 строка 115 графа 04 = Раздел 2.15.3 строка 115 сумма граф 05 + 06 + 07 + 08 + 09 + 10</t>
  </si>
  <si>
    <t>Раздел 2.15.3 строка 116 графа 04 = Раздел 2.15.3 строка 116 сумма граф 05 + 06 + 07 + 08 + 09 + 10</t>
  </si>
  <si>
    <t>Раздел 2.15.3 строка 117 графа 04 = Раздел 2.15.3 строка 117 сумма граф 05 + 06 + 07 + 08 + 09 + 10</t>
  </si>
  <si>
    <t>Раздел 2.15.3 строка 118 графа 04 = Раздел 2.15.3 строка 118 сумма граф 05 + 06 + 07 + 08 + 09 + 10</t>
  </si>
  <si>
    <t>Раздел 2.15.3 строка 119 графа 04 = Раздел 2.15.3 строка 119 сумма граф 05 + 06 + 07 + 08 + 09 + 10</t>
  </si>
  <si>
    <t>Раздел 2.13.1 строка 60 графа 13 &gt;= Раздел 2.13.1 строка 60 сумма граф 14 + 15</t>
  </si>
  <si>
    <t>Раздел 2.13.2 строка 01 графа 04 &gt;= Раздел 2.13.2 строка 01 сумма граф 14 + 15 + 16 + 17</t>
  </si>
  <si>
    <t>Раздел 2.13.2 строка 02 графа 04 &gt;= Раздел 2.13.2 строка 02 сумма граф 14 + 15 + 16 + 17</t>
  </si>
  <si>
    <t>Раздел 2.13.2 строка 03 графа 04 &gt;= Раздел 2.13.2 строка 03 сумма граф 14 + 15 + 16 + 17</t>
  </si>
  <si>
    <t>Раздел 2.13.2 строка 04 графа 04 &gt;= Раздел 2.13.2 строка 04 сумма граф 14 + 15 + 16 + 17</t>
  </si>
  <si>
    <t>Раздел 2.13.2 строка 05 графа 04 &gt;= Раздел 2.13.2 строка 05 сумма граф 14 + 15 + 16 + 17</t>
  </si>
  <si>
    <t>Раздел 2.13.2 строка 06 графа 04 &gt;= Раздел 2.13.2 строка 06 сумма граф 14 + 15 + 16 + 17</t>
  </si>
  <si>
    <t>Раздел 2.13.2 строка 07 графа 04 &gt;= Раздел 2.13.2 строка 07 сумма граф 14 + 15 + 16 + 17</t>
  </si>
  <si>
    <t>Раздел 2.13.2 строка 08 графа 04 &gt;= Раздел 2.13.2 строка 08 сумма граф 14 + 15 + 16 + 17</t>
  </si>
  <si>
    <t>Раздел 2.13.2 строка 09 графа 04 &gt;= Раздел 2.13.2 строка 09 сумма граф 14 + 15 + 16 + 17</t>
  </si>
  <si>
    <t>Раздел 2.13.2 строка 60 графа 13 &gt;= Раздел 2.13.2 строка 60 сумма граф 14 + 15</t>
  </si>
  <si>
    <t>Раздел 2.13.3 строка 01 графа 04 &gt;= Раздел 2.13.3 строка 01 сумма граф 14 + 15 + 16 + 17</t>
  </si>
  <si>
    <t>Раздел 2.13.3 строка 02 графа 04 &gt;= Раздел 2.13.3 строка 02 сумма граф 14 + 15 + 16 + 17</t>
  </si>
  <si>
    <t>Раздел 2.13.3 строка 03 графа 04 &gt;= Раздел 2.13.3 строка 03 сумма граф 14 + 15 + 16 + 17</t>
  </si>
  <si>
    <t>Раздел 2.14.2.1 строка 09 графа 12 &gt;= Раздел 2.14.2.1 строка 09 графа 13</t>
  </si>
  <si>
    <t>Раздел 2.14.2.1 строка 10 графа 12 &gt;= Раздел 2.14.2.1 строка 10 графа 13</t>
  </si>
  <si>
    <t>Раздел 2.14.2.1 строка 11 графа 12 &gt;= Раздел 2.14.2.1 строка 11 графа 13</t>
  </si>
  <si>
    <t>Раздел 2.14.2.1 строка 12 графа 12 &gt;= Раздел 2.14.2.1 строка 12 графа 13</t>
  </si>
  <si>
    <t>Раздел 2.13.2 строка 52 графа 04 &gt;= Раздел 2.13.2 строка 52 графа 12</t>
  </si>
  <si>
    <t>Раздел 2.13.2 строка 53 графа 04 &gt;= Раздел 2.13.2 строка 53 графа 12</t>
  </si>
  <si>
    <t>Раздел 2.13.2 строка 54 графа 04 &gt;= Раздел 2.13.2 строка 54 графа 12</t>
  </si>
  <si>
    <t>Раздел 2.13.2 строка 55 графа 04 &gt;= Раздел 2.13.2 строка 55 графа 12</t>
  </si>
  <si>
    <t>Раздел 2.13.2 строка 56 графа 04 &gt;= Раздел 2.13.2 строка 56 графа 12</t>
  </si>
  <si>
    <t>Раздел 2.13.2 строка 57 графа 04 &gt;= Раздел 2.13.2 строка 57 графа 12</t>
  </si>
  <si>
    <t>Раздел 2.13.2 строка 10 графа 04 &gt;= Раздел 2.13.2 строка 10 сумма граф 14 + 15 + 16 + 17</t>
  </si>
  <si>
    <t>Раздел 2.13.2 строка 58 графа 04 &gt;= Раздел 2.13.2 строка 58 графа 12</t>
  </si>
  <si>
    <t>Раздел 2.13.2 строка 59 графа 04 &gt;= Раздел 2.13.2 строка 59 графа 12</t>
  </si>
  <si>
    <t>Раздел 2.13.2 строка 60 графа 04 &gt;= Раздел 2.13.2 строка 60 графа 12</t>
  </si>
  <si>
    <t>Раздел 2.13.2 строка 01 графа 04 &gt;= Раздел 2.13.2 строка 01 графа 13</t>
  </si>
  <si>
    <t>Раздел 2.14.1.2 строка 20 графа 03 &gt;= Раздел 2.14.1.2 строка 20 графа 05</t>
  </si>
  <si>
    <t>Раздел 2.14.1.2 строка 21 графа 03 &gt;= Раздел 2.14.1.2 строка 21 графа 05</t>
  </si>
  <si>
    <t>Раздел 2.14.1.2 строка 22 графа 03 &gt;= Раздел 2.14.1.2 строка 22 графа 05</t>
  </si>
  <si>
    <t>Раздел 2.14.1.2 строка 23 графа 03 &gt;= Раздел 2.14.1.2 строка 23 графа 05</t>
  </si>
  <si>
    <t>Раздел 2.14.1.2 строка 24 графа 03 &gt;= Раздел 2.14.1.2 строка 24 графа 05</t>
  </si>
  <si>
    <t>Раздел 2.14.1.2 строка 25 графа 03 &gt;= Раздел 2.14.1.2 строка 25 графа 05</t>
  </si>
  <si>
    <t>Раздел 2.13.2 строка 16 графа 04 &gt;= Раздел 2.13.2 строка 16 сумма граф 14 + 15 + 16 + 17</t>
  </si>
  <si>
    <t>Раздел 2.13.2 строка 17 графа 04 &gt;= Раздел 2.13.2 строка 17 сумма граф 14 + 15 + 16 + 17</t>
  </si>
  <si>
    <t>Раздел 2.13.2 строка 18 графа 04 &gt;= Раздел 2.13.2 строка 18 сумма граф 14 + 15 + 16 + 17</t>
  </si>
  <si>
    <t>Раздел 2.13.2 строка 19 графа 04 &gt;= Раздел 2.13.2 строка 19 сумма граф 14 + 15 + 16 + 17</t>
  </si>
  <si>
    <t>Раздел 2.13.2 строка 20 графа 04 &gt;= Раздел 2.13.2 строка 20 сумма граф 14 + 15 + 16 + 17</t>
  </si>
  <si>
    <t>Раздел 2.13.2 строка 21 графа 04 &gt;= Раздел 2.13.2 строка 21 сумма граф 14 + 15 + 16 + 17</t>
  </si>
  <si>
    <t>Раздел 2.13.2 строка 22 графа 04 &gt;= Раздел 2.13.2 строка 22 сумма граф 14 + 15 + 16 + 17</t>
  </si>
  <si>
    <t>Раздел 2.13.2 строка 23 графа 04 &gt;= Раздел 2.13.2 строка 23 сумма граф 14 + 15 + 16 + 17</t>
  </si>
  <si>
    <t>Раздел 2.13.2 строка 24 графа 04 &gt;= Раздел 2.13.2 строка 24 сумма граф 14 + 15 + 16 + 17</t>
  </si>
  <si>
    <t>Раздел 2.13.2 строка 25 графа 04 &gt;= Раздел 2.13.2 строка 25 сумма граф 14 + 15 + 16 + 17</t>
  </si>
  <si>
    <t>Раздел 2.13.3 строка 48 графа 04 &gt;= Раздел 2.13.3 строка 48 сумма граф 14 + 15 + 16 + 17</t>
  </si>
  <si>
    <t>Раздел 2.13.3 строка 49 графа 04 &gt;= Раздел 2.13.3 строка 49 сумма граф 14 + 15 + 16 + 17</t>
  </si>
  <si>
    <t>Раздел 2.13.3 строка 50 графа 04 &gt;= Раздел 2.13.3 строка 50 сумма граф 14 + 15 + 16 + 17</t>
  </si>
  <si>
    <t>Раздел 2.13.3 строка 51 графа 04 &gt;= Раздел 2.13.3 строка 51 сумма граф 14 + 15 + 16 + 17</t>
  </si>
  <si>
    <t>Раздел 2.13.3 строка 52 графа 04 &gt;= Раздел 2.13.3 строка 52 сумма граф 14 + 15 + 16 + 17</t>
  </si>
  <si>
    <t>Раздел 2.13.3 строка 53 графа 04 &gt;= Раздел 2.13.3 строка 53 сумма граф 14 + 15 + 16 + 17</t>
  </si>
  <si>
    <t>Раздел 2.13.3 строка 54 графа 04 &gt;= Раздел 2.13.3 строка 54 сумма граф 14 + 15 + 16 + 17</t>
  </si>
  <si>
    <t>Раздел 2.13.3 строка 55 графа 04 &gt;= Раздел 2.13.3 строка 55 сумма граф 14 + 15 + 16 + 17</t>
  </si>
  <si>
    <t>Раздел 2.13.3 строка 56 графа 04 &gt;= Раздел 2.13.3 строка 56 сумма граф 14 + 15 + 16 + 17</t>
  </si>
  <si>
    <t>Раздел 2.13.3 строка 57 графа 04 &gt;= Раздел 2.13.3 строка 57 сумма граф 14 + 15 + 16 + 17</t>
  </si>
  <si>
    <t>Раздел 2.13.3 строка 58 графа 04 &gt;= Раздел 2.13.3 строка 58 сумма граф 14 + 15 + 16 + 17</t>
  </si>
  <si>
    <t>Раздел 2.13.3 строка 59 графа 04 &gt;= Раздел 2.13.3 строка 59 сумма граф 14 + 15 + 16 + 17</t>
  </si>
  <si>
    <t>Раздел 3.1 строка 25 графа 03 = Раздел 3.5 строка 25 графа 03</t>
  </si>
  <si>
    <t>Раздел 3.1 строка 26 графа 03 = Раздел 3.5 строка 26 графа 03</t>
  </si>
  <si>
    <t>Раздел 3.1 строка 27 графа 03 = Раздел 3.5 строка 27 графа 03</t>
  </si>
  <si>
    <t>Раздел 3.1 строка 28 графа 03 = Раздел 3.5 строка 28 графа 03</t>
  </si>
  <si>
    <t>Раздел 3.1 строка 29 графа 03 = Раздел 3.5 строка 29 графа 03</t>
  </si>
  <si>
    <t>Раздел 3.1 строка 30 графа 03 = Раздел 3.5 строка 30 графа 03</t>
  </si>
  <si>
    <t>Раздел 3.1 строка 31 графа 03 = Раздел 3.5 строка 31 графа 03</t>
  </si>
  <si>
    <t>Раздел 3.1 строка 32 графа 03 = Раздел 3.5 строка 32 графа 03</t>
  </si>
  <si>
    <t>Раздел 3.1 строка 33 графа 03 = Раздел 3.5 строка 33 графа 03</t>
  </si>
  <si>
    <t>Раздел 3.1 строка 34 графа 03 = Раздел 3.5 строка 34 графа 03</t>
  </si>
  <si>
    <t>Раздел 3.1 строка 35 графа 03 = Раздел 3.5 строка 35 графа 03</t>
  </si>
  <si>
    <t>Раздел 3.1 строка 36 графа 03 = Раздел 3.5 строка 36 графа 03</t>
  </si>
  <si>
    <t>Раздел 3.1 строка 37 графа 03 = Раздел 3.5 строка 37 графа 03</t>
  </si>
  <si>
    <t>Раздел 3.1 строка 38 графа 03 = Раздел 3.5 строка 38 графа 03</t>
  </si>
  <si>
    <t>Раздел 3.1 строка 39 графа 03 = Раздел 3.5 строка 39 графа 03</t>
  </si>
  <si>
    <t>Раздел 3.1 строка 40 графа 03 = Раздел 3.5 строка 40 графа 03</t>
  </si>
  <si>
    <t>Раздел 3.1 строка 41 графа 03 = Раздел 3.5 строка 41 графа 03</t>
  </si>
  <si>
    <t>Раздел 3.1 строка 42 графа 03 = Раздел 3.5 строка 42 графа 03</t>
  </si>
  <si>
    <t>Раздел 3.1 строка 43 графа 03 = Раздел 3.5 строка 43 графа 03</t>
  </si>
  <si>
    <t>Раздел 3.1 строка 44 графа 03 = Раздел 3.5 строка 44 графа 03</t>
  </si>
  <si>
    <t>Раздел 3.1 строка 45 графа 03 = Раздел 3.5 строка 45 графа 03</t>
  </si>
  <si>
    <t>Раздел 3.1 строка 46 графа 03 = Раздел 3.5 строка 46 графа 03</t>
  </si>
  <si>
    <t>Раздел 3.1 строка 47 графа 03 = Раздел 3.5 строка 47 графа 03</t>
  </si>
  <si>
    <t>Раздел 3.1 строка 48 графа 03 = Раздел 3.5 строка 48 графа 03</t>
  </si>
  <si>
    <t>Раздел 2.13.2 строка 50 графа 13 &gt;= Раздел 2.13.2 строка 50 сумма граф 14 + 15</t>
  </si>
  <si>
    <t>Раздел 2.13.2 строка 51 графа 13 &gt;= Раздел 2.13.2 строка 51 сумма граф 14 + 15</t>
  </si>
  <si>
    <t>Раздел 2.13.2 строка 52 графа 13 &gt;= Раздел 2.13.2 строка 52 сумма граф 14 + 15</t>
  </si>
  <si>
    <t>Раздел 2.13.2 строка 53 графа 13 &gt;= Раздел 2.13.2 строка 53 сумма граф 14 + 15</t>
  </si>
  <si>
    <t>Раздел 2.13.2 строка 54 графа 13 &gt;= Раздел 2.13.2 строка 54 сумма граф 14 + 15</t>
  </si>
  <si>
    <t>Раздел 2.13.2 строка 55 графа 13 &gt;= Раздел 2.13.2 строка 55 сумма граф 14 + 15</t>
  </si>
  <si>
    <t>Раздел 2.13.2 строка 56 графа 13 &gt;= Раздел 2.13.2 строка 56 сумма граф 14 + 15</t>
  </si>
  <si>
    <t>Раздел 2.13.2 строка 57 графа 13 &gt;= Раздел 2.13.2 строка 57 сумма граф 14 + 15</t>
  </si>
  <si>
    <t>Раздел 2.13.2 строка 58 графа 13 &gt;= Раздел 2.13.2 строка 58 сумма граф 14 + 15</t>
  </si>
  <si>
    <t>Раздел 2.15.3 строка 95 графа 04 = Раздел 2.15.3 строка 95 сумма граф 05 + 06 + 07 + 08 + 09 + 10</t>
  </si>
  <si>
    <t>Раздел 2.14.2.1 строка 14 графа 12 &gt;= Раздел 2.14.2.1 строка 14 графа 13</t>
  </si>
  <si>
    <t>Раздел 2.14.2.1 строка 15 графа 12 &gt;= Раздел 2.14.2.1 строка 15 графа 13</t>
  </si>
  <si>
    <t>Раздел 2.14.2.1 строка 16 графа 12 &gt;= Раздел 2.14.2.1 строка 16 графа 13</t>
  </si>
  <si>
    <t>Раздел 3.4 строка 14 графа 04 &gt;= Раздел 3.4 строка 14 графа 05</t>
  </si>
  <si>
    <t>Раздел 3.4 строка 15 графа 04 &gt;= Раздел 3.4 строка 15 графа 05</t>
  </si>
  <si>
    <t>Раздел 3.4 строка 16 графа 04 &gt;= Раздел 3.4 строка 16 графа 05</t>
  </si>
  <si>
    <t>Раздел 3.4 строка 17 графа 04 &gt;= Раздел 3.4 строка 17 графа 05</t>
  </si>
  <si>
    <t>Раздел 3.4 строка 18 графа 04 &gt;= Раздел 3.4 строка 18 графа 05</t>
  </si>
  <si>
    <t>Раздел 3.4 строка 19 графа 04 &gt;= Раздел 3.4 строка 19 графа 05</t>
  </si>
  <si>
    <t>Раздел 3.4 строка 20 графа 04 &gt;= Раздел 3.4 строка 20 графа 05</t>
  </si>
  <si>
    <t>Раздел 3.4 строка 21 графа 04 &gt;= Раздел 3.4 строка 21 графа 05</t>
  </si>
  <si>
    <t>Раздел 3.4 строка 22 графа 04 &gt;= Раздел 3.4 строка 22 графа 05</t>
  </si>
  <si>
    <t>Раздел 3.4 строка 23 графа 04 &gt;= Раздел 3.4 строка 23 графа 05</t>
  </si>
  <si>
    <t>Раздел 3.4 строка 24 графа 04 &gt;= Раздел 3.4 строка 24 графа 05</t>
  </si>
  <si>
    <t>Раздел 3.4 строка 25 графа 04 &gt;= Раздел 3.4 строка 25 графа 05</t>
  </si>
  <si>
    <t>Раздел 3.4 строка 26 графа 04 &gt;= Раздел 3.4 строка 26 графа 05</t>
  </si>
  <si>
    <t>Раздел 3.4 строка 27 графа 04 &gt;= Раздел 3.4 строка 27 графа 05</t>
  </si>
  <si>
    <t>Раздел 3.4 строка 28 графа 04 &gt;= Раздел 3.4 строка 28 графа 05</t>
  </si>
  <si>
    <t>Раздел 3.4 строка 29 графа 04 &gt;= Раздел 3.4 строка 29 графа 05</t>
  </si>
  <si>
    <t>Раздел 3.4 строка 30 графа 04 &gt;= Раздел 3.4 строка 30 графа 05</t>
  </si>
  <si>
    <t>Раздел 3.4 строка 31 графа 04 &gt;= Раздел 3.4 строка 31 графа 05</t>
  </si>
  <si>
    <t>Раздел 3.4 строка 32 графа 04 &gt;= Раздел 3.4 строка 32 графа 05</t>
  </si>
  <si>
    <t>Раздел 3.4 строка 33 графа 04 &gt;= Раздел 3.4 строка 33 графа 05</t>
  </si>
  <si>
    <t>Раздел 3.4 строка 34 графа 04 &gt;= Раздел 3.4 строка 34 графа 05</t>
  </si>
  <si>
    <t>Раздел 3.4 строка 35 графа 04 &gt;= Раздел 3.4 строка 35 графа 05</t>
  </si>
  <si>
    <t>Раздел 3.4 строка 36 графа 04 &gt;= Раздел 3.4 строка 36 графа 05</t>
  </si>
  <si>
    <t>Раздел 3.4 строка 37 графа 04 &gt;= Раздел 3.4 строка 37 графа 05</t>
  </si>
  <si>
    <t>Раздел 3.4 строка 38 графа 04 &gt;= Раздел 3.4 строка 38 графа 05</t>
  </si>
  <si>
    <t>Раздел 3.4 строка 39 графа 04 &gt;= Раздел 3.4 строка 39 графа 05</t>
  </si>
  <si>
    <t>Раздел 3.4 строка 40 графа 04 &gt;= Раздел 3.4 строка 40 графа 05</t>
  </si>
  <si>
    <t>Раздел 3.4 строка 41 графа 04 &gt;= Раздел 3.4 строка 41 графа 05</t>
  </si>
  <si>
    <t>Раздел 3.4 строка 42 графа 04 &gt;= Раздел 3.4 строка 42 графа 05</t>
  </si>
  <si>
    <t>Раздел 3.4 строка 43 графа 04 &gt;= Раздел 3.4 строка 43 графа 05</t>
  </si>
  <si>
    <t>Раздел 2.7.1 строка 01 графа 03 &gt;= Раздел 2.7.1 строка 02 графа 03</t>
  </si>
  <si>
    <t>Раздел 2.7.1 строка 01 графа 04 &gt;= Раздел 2.7.1 строка 02 графа 04</t>
  </si>
  <si>
    <t>Раздел 2.7.1 строка 01 графа 05 &gt;= Раздел 2.7.1 строка 02 графа 05</t>
  </si>
  <si>
    <t>Раздел 2.7.1 строка 01 графа 06 &gt;= Раздел 2.7.1 строка 02 графа 06</t>
  </si>
  <si>
    <t>Раздел 2.7.1 строка 01 графа 07 &gt;= Раздел 2.7.1 строка 02 графа 07</t>
  </si>
  <si>
    <t>Раздел 2.7.1 строка 01 графа 08 &gt;= Раздел 2.7.1 строка 02 графа 08</t>
  </si>
  <si>
    <t>Раздел 2.7.1 строка 01 графа 09 &gt;= Раздел 2.7.1 строка 02 графа 09</t>
  </si>
  <si>
    <t>Раздел 2.7.1 строка 01 графа 03 &gt;= Раздел 2.7.1 строка 03 графа 03</t>
  </si>
  <si>
    <t>Раздел 2.7.1 строка 01 графа 04 &gt;= Раздел 2.7.1 строка 03 графа 04</t>
  </si>
  <si>
    <t>Раздел 2.7.1 строка 01 графа 05 &gt;= Раздел 2.7.1 строка 03 графа 05</t>
  </si>
  <si>
    <t>Раздел 2.7.1 строка 01 графа 06 &gt;= Раздел 2.7.1 строка 03 графа 06</t>
  </si>
  <si>
    <t>Раздел 2.7.1 строка 01 графа 07 &gt;= Раздел 2.7.1 строка 03 графа 07</t>
  </si>
  <si>
    <t>Раздел 2.7.1 строка 01 графа 08 &gt;= Раздел 2.7.1 строка 03 графа 08</t>
  </si>
  <si>
    <t>Раздел 2.7.1 строка 01 графа 09 &gt;= Раздел 2.7.1 строка 03 графа 09</t>
  </si>
  <si>
    <t>Раздел 2.7.1 строка 01 графа 03 &gt;= Раздел 2.7.1 строка 04 графа 03</t>
  </si>
  <si>
    <t>Раздел 2.7.1 строка 01 графа 04 &gt;= Раздел 2.7.1 строка 04 графа 04</t>
  </si>
  <si>
    <t>Раздел 2.7.1 строка 01 графа 05 &gt;= Раздел 2.7.1 строка 04 графа 05</t>
  </si>
  <si>
    <t>Раздел 2.7.1 строка 01 графа 06 &gt;= Раздел 2.7.1 строка 04 графа 06</t>
  </si>
  <si>
    <t>Раздел 2.7.1 строка 01 графа 07 &gt;= Раздел 2.7.1 строка 04 графа 07</t>
  </si>
  <si>
    <t>Раздел 2.7.1 строка 01 графа 08 &gt;= Раздел 2.7.1 строка 04 графа 08</t>
  </si>
  <si>
    <t>Раздел 2.7.1 строка 01 графа 09 &gt;= Раздел 2.7.1 строка 04 графа 09</t>
  </si>
  <si>
    <t>Раздел 2.7.1 строка 01 графа 03 &gt;= Раздел 2.7.1 строка 05 графа 03</t>
  </si>
  <si>
    <t>Раздел 2.7.1 строка 01 графа 04 &gt;= Раздел 2.7.1 строка 05 графа 04</t>
  </si>
  <si>
    <t>Раздел 2.7.1 строка 01 графа 05 &gt;= Раздел 2.7.1 строка 05 графа 05</t>
  </si>
  <si>
    <t>Раздел 2.7.1 строка 01 графа 06 &gt;= Раздел 2.7.1 строка 05 графа 06</t>
  </si>
  <si>
    <t>Раздел 2.7.1 строка 01 графа 07 &gt;= Раздел 2.7.1 строка 05 графа 07</t>
  </si>
  <si>
    <t>Раздел 2.7.1 строка 01 графа 08 &gt;= Раздел 2.7.1 строка 05 графа 08</t>
  </si>
  <si>
    <t>Раздел 2.7.1 строка 01 графа 09 &gt;= Раздел 2.7.1 строка 05 графа 09</t>
  </si>
  <si>
    <t>Раздел 2.7.1 строка 01 графа 03 &gt;= Раздел 2.7.1 строка 06 графа 03</t>
  </si>
  <si>
    <t>Раздел 2.7.1 строка 01 графа 04 &gt;= Раздел 2.7.1 строка 06 графа 04</t>
  </si>
  <si>
    <t>Раздел 2.7.1 строка 01 графа 05 &gt;= Раздел 2.7.1 строка 06 графа 05</t>
  </si>
  <si>
    <t>Раздел 2.7.1 строка 01 графа 06 &gt;= Раздел 2.7.1 строка 06 графа 06</t>
  </si>
  <si>
    <t>Раздел 2.7.1 строка 01 графа 07 &gt;= Раздел 2.7.1 строка 06 графа 07</t>
  </si>
  <si>
    <t>Раздел 2.7.1 строка 01 графа 08 &gt;= Раздел 2.7.1 строка 06 графа 08</t>
  </si>
  <si>
    <t>Раздел 2.7.1 строка 01 графа 09 &gt;= Раздел 2.7.1 строка 06 графа 09</t>
  </si>
  <si>
    <t>Раздел 2.7.1 строка 01 графа 04 = Раздел 2.1.1.1 строка 10 сумма граф 08 + 09 + 10 + 11 + 12</t>
  </si>
  <si>
    <t>Раздел 2.7.2 строка 01 графа 04 = Раздел 2.1.1.2 строка 10 сумма граф 08 + 09 + 10 + 11 + 12</t>
  </si>
  <si>
    <t>Раздел 2.7.3 строка 01 графа 04 = Раздел 2.1.1.3 строка 10 сумма граф 08 + 09 + 10 + 11 + 12</t>
  </si>
  <si>
    <t>Раздел 2.7.1 строка 01 графа 05 = Раздел 2.1.1.1 строка 10 сумма граф 13 + 14 + 15 + 16</t>
  </si>
  <si>
    <t>Раздел 2.7.2 строка 01 графа 05 = Раздел 2.1.1.2 строка 10 сумма граф 13 + 14 + 15 + 16</t>
  </si>
  <si>
    <t>Раздел 2.7.3 строка 01 графа 05 = Раздел 2.1.1.3 строка 10 сумма граф 13 + 14 + 15 + 16</t>
  </si>
  <si>
    <t>Раздел 2.7.1 строка 01 графа 06 = Раздел 2.1.2.1 строка 24 сумма граф с 04 по 19</t>
  </si>
  <si>
    <t>Раздел 2.7.2 строка 01 графа 06 = Раздел 2.1.2.2 строка 24 сумма граф с 04 по 19</t>
  </si>
  <si>
    <t>Раздел 2.7.3 строка 01 графа 06 = Раздел 2.1.2.3 строка 24 сумма граф с 04 по 19</t>
  </si>
  <si>
    <t>Раздел 2.7.1 строка 01 графа 07 = Раздел 2.1.2.1 строка 24 сумма граф с 20 по 39</t>
  </si>
  <si>
    <t>Раздел 2.7.2 строка 01 графа 07 = Раздел 2.1.2.2 строка 24 сумма граф с 20 по 39</t>
  </si>
  <si>
    <t>Раздел 2.14.2.3 строка 09 графа 12 &gt;= Раздел 2.14.2.3 строка 09 графа 14</t>
  </si>
  <si>
    <t>Раздел 2.14.2.3 строка 10 графа 12 &gt;= Раздел 2.14.2.3 строка 10 графа 14</t>
  </si>
  <si>
    <t>Раздел 2.14.1.1 строка 01 графа 09 = Раздел 2.1.1.1 строка 10 сумма граф 13 + 14 + 15 + 16</t>
  </si>
  <si>
    <t>Раздел 2.14.1.2 строка 01 графа 09 = Раздел 2.1.1.2 строка 10 сумма граф 13 + 14 + 15 + 16</t>
  </si>
  <si>
    <t>Раздел 2.14.1.3 строка 01 графа 09 = Раздел 2.1.1.3 строка 10 сумма граф 13 + 14 + 15 + 16</t>
  </si>
  <si>
    <t>Раздел 2.14.1.1 строка 01 графа 04 = Раздел 2.1.1.1 строка 15 сумма граф 04 + 05 + 06 + 07</t>
  </si>
  <si>
    <t>Раздел 2.14.1.2 строка 01 графа 04 = Раздел 2.1.1.2 строка 15 сумма граф 04 + 05 + 06 + 07</t>
  </si>
  <si>
    <t>Раздел 2.14.1.3 строка 01 графа 04 = Раздел 2.1.1.3 строка 15 сумма граф 04 + 05 + 06 + 07</t>
  </si>
  <si>
    <t>Раздел 2.14.1.1 строка 01 графа 07 = Раздел 2.1.1.1 строка 15 сумма граф 08 + 09 + 10 + 11 + 12</t>
  </si>
  <si>
    <t>Раздел 2.14.1.2 строка 01 графа 07 = Раздел 2.1.1.2 строка 15 сумма граф 08 + 09 + 10 + 11 + 12</t>
  </si>
  <si>
    <t>Раздел 2.14.1.3 строка 01 графа 07 = Раздел 2.1.1.3 строка 15 сумма граф 08 + 09 + 10 + 11 + 12</t>
  </si>
  <si>
    <t>Раздел 2.14.1.1 строка 01 графа 10 = Раздел 2.1.1.1 строка 15 сумма граф 13 + 14 + 15 + 16</t>
  </si>
  <si>
    <t>Раздел 2.14.1.2 строка 01 графа 10 = Раздел 2.1.1.2 строка 15 сумма граф 13 + 14 + 15 + 16</t>
  </si>
  <si>
    <t>Раздел 2.14.1.3 строка 01 графа 10 = Раздел 2.1.1.3 строка 15 сумма граф 13 + 14 + 15 + 16</t>
  </si>
  <si>
    <t>Раздел 2.14.1.1 строка 01 графа 05 = Раздел 2.1.1.1 разница строк 10 - 16 графа 04</t>
  </si>
  <si>
    <r>
      <t>Раздел 2.3.1 строка 02 сумма граф (03 + 09) + Раздел 2.3.2 строка 02 сумма граф (03 + 09) + Раздел 2.3.3 строка 02 сумма граф (03 + 09)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= Раздел 1.3 сумма строк 01 + 11 + 21 + 31 графа 04</t>
    </r>
  </si>
  <si>
    <t>Раздел 2.3.1 строка 03 сумма граф (03 + 09) + Раздел 2.3.2 строка 03 сумма граф (03 + 09) + Раздел 2.3.3 строка 03 сумма граф (03 + 09) = Раздел 1.3 сумма строк 01 + 11 + 21 + 31 графа 06</t>
  </si>
  <si>
    <t>Раздел 2.3.1 строка 04 сумма граф (03 + 09) + Раздел 2.3.2 строка 04 сумма граф (03 + 09) + Раздел 2.3.3 строка 04 сумма граф (03 + 09) = Раздел 1.3 сумма строк 01 + 11 + 21 + 31 графа 08</t>
  </si>
  <si>
    <t>Раздел 2.6.4 строка 02 графа 19 &gt;=  Раздел 2.5.1.4 строка 05 графа 12</t>
  </si>
  <si>
    <t>Раздел 2.6.4 строка 10 графа 19 &gt;=  Раздел 2.5.1.4 строка 05 сумма граф 14 + 16</t>
  </si>
  <si>
    <t>Раздел 2.7.3 строка 01 графа 03 &gt;= Раздел 2.7.3 строка 03 графа 03</t>
  </si>
  <si>
    <t>Раздел 2.7.3 строка 01 графа 04 &gt;= Раздел 2.7.3 строка 03 графа 04</t>
  </si>
  <si>
    <t>Раздел 2.7.3 строка 01 графа 05 &gt;= Раздел 2.7.3 строка 03 графа 05</t>
  </si>
  <si>
    <t>Раздел 2.7.3 строка 01 графа 06 &gt;= Раздел 2.7.3 строка 03 графа 06</t>
  </si>
  <si>
    <t>Раздел 2.7.3 строка 01 графа 07 &gt;= Раздел 2.7.3 строка 03 графа 07</t>
  </si>
  <si>
    <t>Раздел 2.7.3 строка 01 графа 08 &gt;= Раздел 2.7.3 строка 03 графа 08</t>
  </si>
  <si>
    <t>Раздел 2.7.3 строка 01 графа 09 &gt;= Раздел 2.7.3 строка 03 графа 09</t>
  </si>
  <si>
    <t>Раздел 2.7.3 строка 01 графа 03 &gt;= Раздел 2.7.3 строка 04 графа 03</t>
  </si>
  <si>
    <t>Раздел 2.7.3 строка 01 графа 04 &gt;= Раздел 2.7.3 строка 04 графа 04</t>
  </si>
  <si>
    <t>Раздел 2.7.3 строка 01 графа 05 &gt;= Раздел 2.7.3 строка 04 графа 05</t>
  </si>
  <si>
    <t>Раздел 2.7.3 строка 01 графа 06 &gt;= Раздел 2.7.3 строка 04 графа 06</t>
  </si>
  <si>
    <t>Раздел 2.7.3 строка 01 графа 07 &gt;= Раздел 2.7.3 строка 04 графа 07</t>
  </si>
  <si>
    <t>Раздел 2.7.3 строка 01 графа 08 &gt;= Раздел 2.7.3 строка 04 графа 08</t>
  </si>
  <si>
    <t>Раздел 2.7.3 строка 01 графа 09 &gt;= Раздел 2.7.3 строка 04 графа 09</t>
  </si>
  <si>
    <t>Раздел 2.7.3 строка 01 графа 03 &gt;= Раздел 2.7.3 строка 05 графа 03</t>
  </si>
  <si>
    <t>Раздел 2.7.3 строка 01 графа 04 &gt;= Раздел 2.7.3 строка 05 графа 04</t>
  </si>
  <si>
    <t>Раздел 2.7.3 строка 01 графа 05 &gt;= Раздел 2.7.3 строка 05 графа 05</t>
  </si>
  <si>
    <t>Раздел 2.7.3 строка 01 графа 06 &gt;= Раздел 2.7.3 строка 05 графа 06</t>
  </si>
  <si>
    <t>Раздел 2.7.3 строка 01 графа 07 &gt;= Раздел 2.7.3 строка 05 графа 07</t>
  </si>
  <si>
    <t>Раздел 2.7.3 строка 01 графа 08 &gt;= Раздел 2.7.3 строка 05 графа 08</t>
  </si>
  <si>
    <t>Раздел 2.7.3 строка 01 графа 09 &gt;= Раздел 2.7.3 строка 05 графа 09</t>
  </si>
  <si>
    <t>Раздел 2.7.3 строка 01 графа 03 &gt;= Раздел 2.7.3 строка 06 графа 03</t>
  </si>
  <si>
    <t>Раздел 2.7.3 строка 01 графа 04 &gt;= Раздел 2.7.3 строка 06 графа 04</t>
  </si>
  <si>
    <t>Раздел 2.7.3 строка 01 графа 05 &gt;= Раздел 2.7.3 строка 06 графа 05</t>
  </si>
  <si>
    <t>Раздел 2.7.3 строка 01 графа 06 &gt;= Раздел 2.7.3 строка 06 графа 06</t>
  </si>
  <si>
    <t>Раздел 2.7.3 строка 01 графа 07 &gt;= Раздел 2.7.3 строка 06 графа 07</t>
  </si>
  <si>
    <t>Раздел 2.7.3 строка 01 графа 08 &gt;= Раздел 2.7.3 строка 06 графа 08</t>
  </si>
  <si>
    <t>Раздел 2.7.3 строка 01 графа 09 &gt;= Раздел 2.7.3 строка 06 графа 09</t>
  </si>
  <si>
    <t>Раздел 2.7.3 строка 01 графа 03 &gt;= Раздел 2.7.3 строка 07 графа 03</t>
  </si>
  <si>
    <t>Раздел 2.7.3 строка 01 графа 04 &gt;= Раздел 2.7.3 строка 07 графа 04</t>
  </si>
  <si>
    <t>Раздел 2.7.3 строка 01 графа 05 &gt;= Раздел 2.7.3 строка 07 графа 05</t>
  </si>
  <si>
    <t>Раздел 2.7.3 строка 01 графа 06 &gt;= Раздел 2.7.3 строка 07 графа 06</t>
  </si>
  <si>
    <t>Раздел 2.7.3 строка 01 графа 07 &gt;= Раздел 2.7.3 строка 07 графа 07</t>
  </si>
  <si>
    <t>Раздел 2.7.3 строка 01 графа 08 &gt;= Раздел 2.7.3 строка 07 графа 08</t>
  </si>
  <si>
    <t>Раздел 2.7.3 строка 01 графа 09 &gt;= Раздел 2.7.3 строка 07 графа 09</t>
  </si>
  <si>
    <t>Раздел 2.1.1.3 строка 10 графа 07 &gt;= Раздел 2.1.1.3 сумма строк 18 + 19 + 20 + 21 графа 07</t>
  </si>
  <si>
    <t>Раздел 2.1.1.3 строка 10 графа 08 &gt;= Раздел 2.1.1.3 сумма строк 18 + 19 + 20 + 21 графа 08</t>
  </si>
  <si>
    <t>Раздел 2.1.1.3 строка 10 графа 09 &gt;= Раздел 2.1.1.3 сумма строк 18 + 19 + 20 + 21 графа 09</t>
  </si>
  <si>
    <t>Раздел 2.15.2 строка 119 графа 04 = Раздел 2.15.2 строка 119 сумма граф 05 + 06 + 07 + 08 + 09 + 10</t>
  </si>
  <si>
    <t>Раздел 2.15.2 строка 120 графа 04 = Раздел 2.15.2 строка 120 сумма граф 05 + 06 + 07 + 08 + 09 + 10</t>
  </si>
  <si>
    <t>Раздел 2.15.2 строка 121 графа 04 = Раздел 2.15.2 строка 121 сумма граф 05 + 06 + 07 + 08 + 09 + 10</t>
  </si>
  <si>
    <t>Раздел 2.15.2 строка 122 графа 04 = Раздел 2.15.2 строка 122 сумма граф 05 + 06 + 07 + 08 + 09 + 10</t>
  </si>
  <si>
    <t>Раздел 2.15.2 строка 123 графа 04 = Раздел 2.15.2 строка 123 сумма граф 05 + 06 + 07 + 08 + 09 + 10</t>
  </si>
  <si>
    <t>Раздел 2.15.2 строка 124 графа 04 = Раздел 2.15.2 строка 124 сумма граф 05 + 06 + 07 + 08 + 09 + 10</t>
  </si>
  <si>
    <t>Раздел 2.15.2 строка 125 графа 04 = Раздел 2.15.2 строка 125 сумма граф 05 + 06 + 07 + 08 + 09 + 10</t>
  </si>
  <si>
    <t>Раздел 2.15.2 строка 126 графа 04 = Раздел 2.15.2 строка 126 сумма граф 05 + 06 + 07 + 08 + 09 + 10</t>
  </si>
  <si>
    <t xml:space="preserve">            из них:
               инвалиды</t>
  </si>
  <si>
    <t xml:space="preserve">   В них обучающихся (сумма строк 02, 04, 06, 08; 11 - 13), чел.</t>
  </si>
  <si>
    <t xml:space="preserve">         дети-инвалиды (кроме учтенных в строке 19)</t>
  </si>
  <si>
    <t>Всего (сумма граф 4-47)</t>
  </si>
  <si>
    <t>2.1.2.1.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</si>
  <si>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2.14.3.2 строка 01 графа 03 = Раздел 2.6.2 строка 02 графа 19</t>
  </si>
  <si>
    <t>Раздел 2.14.3.3 строка 01 графа 03 = Раздел 2.6.3 строка 02 графа 19</t>
  </si>
  <si>
    <t>Раздел 2.14.3.4 строка 01 графа 03 = Раздел 2.6.4 строка 02 графа 19</t>
  </si>
  <si>
    <t>Раздел 2.14.3.1 строка 01 графа 04 = Раздел 2.6.1 строка 10 графа 19</t>
  </si>
  <si>
    <t>Раздел 2.14.3.2 строка 01 графа 04 = Раздел 2.6.2 строка 10 графа 19</t>
  </si>
  <si>
    <t>Раздел 2.14.3.3 строка 01 графа 04 = Раздел 2.6.3 строка 10 графа 19</t>
  </si>
  <si>
    <t>Раздел 2.14.3.4 строка 01 графа 04 = Раздел 2.6.4 строка 10 графа 19</t>
  </si>
  <si>
    <t>Раздел 2.14.3.1 строка 01 графа 05 = Раздел 2.6.1 строка 22 графа 19</t>
  </si>
  <si>
    <t>Раздел 2.14.3.2 строка 01 графа 05 = Раздел 2.6.2 строка 22 графа 19</t>
  </si>
  <si>
    <t>Раздел 2.14.3.3 строка 01 графа 05 = Раздел 2.6.3 строка 22 графа 19</t>
  </si>
  <si>
    <t>Раздел 2.14.3.4 строка 01 графа 05 = Раздел 2.6.4 строка 22 графа 19</t>
  </si>
  <si>
    <t>Раздел 2.13.1 строка 03 графа 04 &gt;= Раздел 2.13.1 строка 03 сумма граф 14 + 15 + 16 + 17</t>
  </si>
  <si>
    <t>Раздел 2.13.1 строка 04 графа 04 &gt;= Раздел 2.13.1 строка 04 сумма граф 14 + 15 + 16 + 17</t>
  </si>
  <si>
    <t>Раздел 2.13.1 строка 05 графа 04 &gt;= Раздел 2.13.1 строка 05 сумма граф 14 + 15 + 16 + 17</t>
  </si>
  <si>
    <t>Раздел 2.13.1 строка 06 графа 04 &gt;= Раздел 2.13.1 строка 06 сумма граф 14 + 15 + 16 + 17</t>
  </si>
  <si>
    <t>Раздел 2.14.2.3 строка 08 графа 06 &gt;= Раздел 2.14.2.3 строка 08 графа 08</t>
  </si>
  <si>
    <t>Раздел 2.14.2.3 строка 09 графа 06 &gt;= Раздел 2.14.2.3 строка 09 графа 08</t>
  </si>
  <si>
    <t>Раздел 2.14.2.3 строка 10 графа 06 &gt;= Раздел 2.14.2.3 строка 10 графа 08</t>
  </si>
  <si>
    <t>Глазуновский район,управление образования администрации Глазуновского района</t>
  </si>
  <si>
    <t>303340,Орловская область,пгт Глазуновка,ул.Ленина,д.120</t>
  </si>
  <si>
    <t>02112884</t>
  </si>
  <si>
    <t>5706001012</t>
  </si>
  <si>
    <t>570601001</t>
  </si>
  <si>
    <t>1025700559587</t>
  </si>
  <si>
    <t>Экономист</t>
  </si>
  <si>
    <t>Куликова Н.В.</t>
  </si>
  <si>
    <t>8 486 75 21873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</si>
</sst>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0000000"/>
    <numFmt numFmtId="165" formatCode="00"/>
    <numFmt numFmtId="166" formatCode="#,##0.0"/>
    <numFmt numFmtId="167" formatCode="0000"/>
    <numFmt numFmtId="168" formatCode="###0;###0"/>
    <numFmt numFmtId="169" formatCode="###0.0;###0.0"/>
    <numFmt numFmtId="170" formatCode="###00000;###00000"/>
    <numFmt numFmtId="171" formatCode="\(00\)"/>
    <numFmt numFmtId="172" formatCode="[$-F800]dddd\,\ mmmm\ dd\,\ yyyy"/>
  </numFmts>
  <fonts count="36" x14ac:knownFonts="1">
    <font>
      <sz val="10"/>
      <name val="Arial Cyr"/>
      <charset val="204"/>
    </font>
    <font>
      <sz val="10"/>
      <name val="Times New Roman"/>
      <family val="1"/>
      <charset val="204"/>
    </font>
    <font>
      <sz val="10"/>
      <color indexed="9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sz val="11"/>
      <color indexed="8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sz val="10"/>
      <name val="Arial"/>
      <family val="2"/>
      <charset val="204"/>
    </font>
    <font>
      <b/>
      <sz val="8"/>
      <color indexed="81"/>
      <name val="Tahoma"/>
      <family val="2"/>
      <charset val="204"/>
    </font>
    <font>
      <b/>
      <sz val="10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8"/>
      <color indexed="54"/>
      <name val="Calibri Light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i/>
      <sz val="10"/>
      <color indexed="8"/>
      <name val="Times New Roman"/>
      <family val="1"/>
      <charset val="204"/>
    </font>
    <font>
      <i/>
      <sz val="10"/>
      <name val="Times New Roman"/>
      <family val="1"/>
      <charset val="204"/>
    </font>
  </fonts>
  <fills count="2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</fills>
  <borders count="4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4">
    <xf numFmtId="0" fontId="0" fillId="0" borderId="0"/>
    <xf numFmtId="0" fontId="17" fillId="3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2" borderId="0" applyNumberFormat="0" applyBorder="0" applyAlignment="0" applyProtection="0"/>
    <xf numFmtId="0" fontId="17" fillId="6" borderId="0" applyNumberFormat="0" applyBorder="0" applyAlignment="0" applyProtection="0"/>
    <xf numFmtId="0" fontId="17" fillId="9" borderId="0" applyNumberFormat="0" applyBorder="0" applyAlignment="0" applyProtection="0"/>
    <xf numFmtId="0" fontId="17" fillId="5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9" borderId="0" applyNumberFormat="0" applyBorder="0" applyAlignment="0" applyProtection="0"/>
    <xf numFmtId="0" fontId="17" fillId="11" borderId="0" applyNumberFormat="0" applyBorder="0" applyAlignment="0" applyProtection="0"/>
    <xf numFmtId="0" fontId="18" fillId="9" borderId="0" applyNumberFormat="0" applyBorder="0" applyAlignment="0" applyProtection="0"/>
    <xf numFmtId="0" fontId="18" fillId="5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3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2" borderId="0" applyNumberFormat="0" applyBorder="0" applyAlignment="0" applyProtection="0"/>
    <xf numFmtId="0" fontId="18" fillId="17" borderId="0" applyNumberFormat="0" applyBorder="0" applyAlignment="0" applyProtection="0"/>
    <xf numFmtId="0" fontId="18" fillId="14" borderId="0" applyNumberFormat="0" applyBorder="0" applyAlignment="0" applyProtection="0"/>
    <xf numFmtId="0" fontId="19" fillId="5" borderId="1" applyNumberFormat="0" applyAlignment="0" applyProtection="0"/>
    <xf numFmtId="0" fontId="20" fillId="10" borderId="2" applyNumberFormat="0" applyAlignment="0" applyProtection="0"/>
    <xf numFmtId="0" fontId="21" fillId="10" borderId="1" applyNumberFormat="0" applyAlignment="0" applyProtection="0"/>
    <xf numFmtId="0" fontId="22" fillId="0" borderId="3" applyNumberFormat="0" applyFill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6" applyNumberFormat="0" applyFill="0" applyAlignment="0" applyProtection="0"/>
    <xf numFmtId="0" fontId="26" fillId="16" borderId="7" applyNumberFormat="0" applyAlignment="0" applyProtection="0"/>
    <xf numFmtId="0" fontId="27" fillId="0" borderId="0" applyNumberFormat="0" applyFill="0" applyBorder="0" applyAlignment="0" applyProtection="0"/>
    <xf numFmtId="0" fontId="28" fillId="11" borderId="0" applyNumberFormat="0" applyBorder="0" applyAlignment="0" applyProtection="0"/>
    <xf numFmtId="0" fontId="14" fillId="0" borderId="0"/>
    <xf numFmtId="0" fontId="17" fillId="0" borderId="0"/>
    <xf numFmtId="0" fontId="29" fillId="4" borderId="0" applyNumberFormat="0" applyBorder="0" applyAlignment="0" applyProtection="0"/>
    <xf numFmtId="0" fontId="30" fillId="0" borderId="0" applyNumberFormat="0" applyFill="0" applyBorder="0" applyAlignment="0" applyProtection="0"/>
    <xf numFmtId="0" fontId="17" fillId="8" borderId="8" applyNumberFormat="0" applyFont="0" applyAlignment="0" applyProtection="0"/>
    <xf numFmtId="0" fontId="31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33" fillId="6" borderId="0" applyNumberFormat="0" applyBorder="0" applyAlignment="0" applyProtection="0"/>
  </cellStyleXfs>
  <cellXfs count="310">
    <xf numFmtId="0" fontId="0" fillId="0" borderId="0" xfId="0"/>
    <xf numFmtId="0" fontId="1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" fillId="0" borderId="0" xfId="0" applyFont="1"/>
    <xf numFmtId="0" fontId="1" fillId="0" borderId="0" xfId="0" applyFont="1" applyBorder="1"/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1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vertical="center" wrapText="1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1" xfId="0" applyFont="1" applyBorder="1" applyAlignment="1">
      <alignment vertical="center"/>
    </xf>
    <xf numFmtId="0" fontId="5" fillId="0" borderId="11" xfId="0" applyFont="1" applyBorder="1" applyAlignment="1">
      <alignment vertical="center" wrapText="1"/>
    </xf>
    <xf numFmtId="0" fontId="1" fillId="0" borderId="12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8" fillId="0" borderId="0" xfId="0" applyFont="1"/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0" xfId="0" applyFont="1" applyAlignment="1">
      <alignment wrapText="1"/>
    </xf>
    <xf numFmtId="0" fontId="8" fillId="0" borderId="13" xfId="0" applyFont="1" applyBorder="1" applyAlignment="1">
      <alignment vertical="center" wrapText="1"/>
    </xf>
    <xf numFmtId="0" fontId="8" fillId="0" borderId="13" xfId="0" applyFont="1" applyBorder="1" applyAlignment="1">
      <alignment wrapText="1"/>
    </xf>
    <xf numFmtId="165" fontId="8" fillId="0" borderId="13" xfId="0" applyNumberFormat="1" applyFont="1" applyBorder="1" applyAlignment="1">
      <alignment horizontal="center" wrapText="1"/>
    </xf>
    <xf numFmtId="3" fontId="4" fillId="18" borderId="13" xfId="0" applyNumberFormat="1" applyFont="1" applyFill="1" applyBorder="1" applyAlignment="1" applyProtection="1">
      <alignment horizontal="right" wrapText="1"/>
      <protection locked="0"/>
    </xf>
    <xf numFmtId="0" fontId="8" fillId="0" borderId="14" xfId="0" applyFont="1" applyBorder="1" applyAlignment="1">
      <alignment wrapText="1"/>
    </xf>
    <xf numFmtId="0" fontId="8" fillId="0" borderId="15" xfId="0" applyFont="1" applyBorder="1" applyAlignment="1">
      <alignment horizontal="center" vertical="center" wrapText="1"/>
    </xf>
    <xf numFmtId="0" fontId="1" fillId="0" borderId="13" xfId="0" applyFont="1" applyBorder="1" applyAlignment="1">
      <alignment vertical="center" wrapText="1"/>
    </xf>
    <xf numFmtId="0" fontId="8" fillId="0" borderId="0" xfId="0" applyFont="1" applyAlignment="1">
      <alignment vertical="center" wrapText="1"/>
    </xf>
    <xf numFmtId="0" fontId="8" fillId="0" borderId="14" xfId="0" applyFont="1" applyBorder="1" applyAlignment="1">
      <alignment horizontal="left" vertical="center" wrapText="1" indent="2"/>
    </xf>
    <xf numFmtId="0" fontId="8" fillId="0" borderId="13" xfId="0" applyFont="1" applyBorder="1" applyAlignment="1">
      <alignment horizontal="left" vertical="center" wrapText="1" indent="2"/>
    </xf>
    <xf numFmtId="0" fontId="1" fillId="0" borderId="13" xfId="0" applyFont="1" applyBorder="1" applyAlignment="1">
      <alignment horizontal="left" vertical="center" wrapText="1"/>
    </xf>
    <xf numFmtId="0" fontId="1" fillId="0" borderId="13" xfId="0" applyFont="1" applyBorder="1" applyAlignment="1">
      <alignment horizontal="justify" vertical="center" wrapText="1"/>
    </xf>
    <xf numFmtId="0" fontId="8" fillId="0" borderId="13" xfId="0" applyFont="1" applyBorder="1" applyAlignment="1">
      <alignment horizontal="center" wrapText="1"/>
    </xf>
    <xf numFmtId="0" fontId="11" fillId="0" borderId="0" xfId="0" applyFont="1" applyAlignment="1">
      <alignment horizontal="justify" wrapText="1"/>
    </xf>
    <xf numFmtId="0" fontId="1" fillId="0" borderId="0" xfId="0" applyFont="1" applyAlignment="1">
      <alignment horizontal="justify" wrapText="1"/>
    </xf>
    <xf numFmtId="0" fontId="1" fillId="0" borderId="0" xfId="0" applyFont="1" applyAlignment="1">
      <alignment vertical="center" wrapText="1"/>
    </xf>
    <xf numFmtId="3" fontId="4" fillId="18" borderId="15" xfId="0" applyNumberFormat="1" applyFont="1" applyFill="1" applyBorder="1" applyAlignment="1" applyProtection="1">
      <alignment horizontal="right" wrapText="1"/>
      <protection locked="0"/>
    </xf>
    <xf numFmtId="3" fontId="4" fillId="18" borderId="0" xfId="0" applyNumberFormat="1" applyFont="1" applyFill="1" applyBorder="1" applyAlignment="1" applyProtection="1">
      <alignment horizontal="right" wrapText="1"/>
      <protection locked="0"/>
    </xf>
    <xf numFmtId="3" fontId="4" fillId="18" borderId="16" xfId="0" applyNumberFormat="1" applyFont="1" applyFill="1" applyBorder="1" applyAlignment="1" applyProtection="1">
      <alignment horizontal="right" wrapText="1"/>
      <protection locked="0"/>
    </xf>
    <xf numFmtId="0" fontId="8" fillId="0" borderId="13" xfId="0" applyFont="1" applyBorder="1" applyAlignment="1">
      <alignment horizontal="center" vertical="top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right" vertical="center"/>
    </xf>
    <xf numFmtId="0" fontId="8" fillId="0" borderId="13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9" fillId="0" borderId="0" xfId="0" applyFont="1"/>
    <xf numFmtId="0" fontId="8" fillId="0" borderId="11" xfId="0" applyFont="1" applyBorder="1" applyAlignment="1">
      <alignment horizontal="center" vertical="center"/>
    </xf>
    <xf numFmtId="0" fontId="8" fillId="0" borderId="11" xfId="0" applyFont="1" applyBorder="1" applyAlignment="1">
      <alignment horizontal="right"/>
    </xf>
    <xf numFmtId="0" fontId="8" fillId="0" borderId="17" xfId="0" applyFont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8" fillId="0" borderId="13" xfId="0" applyFont="1" applyBorder="1"/>
    <xf numFmtId="0" fontId="8" fillId="0" borderId="13" xfId="0" applyFont="1" applyBorder="1" applyAlignment="1">
      <alignment horizontal="left" wrapText="1" indent="1"/>
    </xf>
    <xf numFmtId="0" fontId="8" fillId="0" borderId="13" xfId="0" applyFont="1" applyBorder="1" applyAlignment="1">
      <alignment horizontal="left" wrapText="1" indent="2"/>
    </xf>
    <xf numFmtId="166" fontId="9" fillId="18" borderId="13" xfId="0" applyNumberFormat="1" applyFont="1" applyFill="1" applyBorder="1" applyAlignment="1" applyProtection="1">
      <alignment horizontal="right"/>
      <protection locked="0"/>
    </xf>
    <xf numFmtId="0" fontId="9" fillId="0" borderId="0" xfId="0" applyFont="1" applyAlignment="1">
      <alignment horizontal="center"/>
    </xf>
    <xf numFmtId="0" fontId="8" fillId="0" borderId="13" xfId="0" applyFont="1" applyFill="1" applyBorder="1" applyAlignment="1">
      <alignment horizontal="left" vertical="top"/>
    </xf>
    <xf numFmtId="0" fontId="8" fillId="0" borderId="13" xfId="0" applyFont="1" applyFill="1" applyBorder="1" applyAlignment="1">
      <alignment horizontal="right" vertical="top"/>
    </xf>
    <xf numFmtId="0" fontId="8" fillId="0" borderId="13" xfId="0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left" vertical="top"/>
    </xf>
    <xf numFmtId="167" fontId="8" fillId="0" borderId="13" xfId="0" applyNumberFormat="1" applyFont="1" applyFill="1" applyBorder="1" applyAlignment="1">
      <alignment horizontal="right" vertical="top"/>
    </xf>
    <xf numFmtId="168" fontId="12" fillId="0" borderId="13" xfId="0" applyNumberFormat="1" applyFont="1" applyFill="1" applyBorder="1" applyAlignment="1">
      <alignment horizontal="left" vertical="top" wrapText="1"/>
    </xf>
    <xf numFmtId="0" fontId="5" fillId="0" borderId="13" xfId="0" applyFont="1" applyFill="1" applyBorder="1" applyAlignment="1">
      <alignment horizontal="left" vertical="top" wrapText="1"/>
    </xf>
    <xf numFmtId="168" fontId="12" fillId="0" borderId="13" xfId="0" applyNumberFormat="1" applyFont="1" applyFill="1" applyBorder="1" applyAlignment="1">
      <alignment horizontal="right" vertical="top" wrapText="1"/>
    </xf>
    <xf numFmtId="0" fontId="5" fillId="0" borderId="13" xfId="0" applyFont="1" applyFill="1" applyBorder="1" applyAlignment="1">
      <alignment horizontal="center" vertical="top" wrapText="1"/>
    </xf>
    <xf numFmtId="168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left" vertical="top" wrapText="1"/>
    </xf>
    <xf numFmtId="169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right" vertical="top" wrapText="1"/>
    </xf>
    <xf numFmtId="0" fontId="8" fillId="0" borderId="13" xfId="0" applyFont="1" applyFill="1" applyBorder="1" applyAlignment="1">
      <alignment horizontal="center" vertical="top" wrapText="1"/>
    </xf>
    <xf numFmtId="170" fontId="12" fillId="0" borderId="13" xfId="0" applyNumberFormat="1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right" vertical="top"/>
    </xf>
    <xf numFmtId="0" fontId="8" fillId="0" borderId="0" xfId="0" applyFont="1" applyFill="1" applyBorder="1" applyAlignment="1">
      <alignment horizontal="center" vertical="top"/>
    </xf>
    <xf numFmtId="0" fontId="1" fillId="0" borderId="13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top" wrapText="1"/>
    </xf>
    <xf numFmtId="0" fontId="1" fillId="0" borderId="18" xfId="0" applyFont="1" applyBorder="1" applyAlignment="1">
      <alignment vertical="top" wrapText="1"/>
    </xf>
    <xf numFmtId="165" fontId="8" fillId="0" borderId="18" xfId="0" applyNumberFormat="1" applyFont="1" applyBorder="1" applyAlignment="1">
      <alignment horizontal="center" wrapText="1"/>
    </xf>
    <xf numFmtId="0" fontId="1" fillId="0" borderId="13" xfId="36" applyFont="1" applyBorder="1" applyAlignment="1">
      <alignment horizontal="center"/>
    </xf>
    <xf numFmtId="0" fontId="1" fillId="0" borderId="13" xfId="36" applyFont="1" applyBorder="1"/>
    <xf numFmtId="0" fontId="1" fillId="19" borderId="18" xfId="0" applyFont="1" applyFill="1" applyBorder="1" applyAlignment="1">
      <alignment vertical="center" wrapText="1"/>
    </xf>
    <xf numFmtId="49" fontId="8" fillId="0" borderId="13" xfId="0" applyNumberFormat="1" applyFont="1" applyBorder="1"/>
    <xf numFmtId="0" fontId="8" fillId="0" borderId="13" xfId="0" applyFont="1" applyBorder="1" applyAlignment="1">
      <alignment vertical="top" wrapText="1"/>
    </xf>
    <xf numFmtId="49" fontId="8" fillId="0" borderId="13" xfId="0" applyNumberFormat="1" applyFont="1" applyBorder="1" applyAlignment="1">
      <alignment horizontal="center" wrapText="1"/>
    </xf>
    <xf numFmtId="3" fontId="4" fillId="18" borderId="12" xfId="0" applyNumberFormat="1" applyFont="1" applyFill="1" applyBorder="1" applyAlignment="1" applyProtection="1">
      <alignment horizontal="right" wrapText="1"/>
      <protection locked="0"/>
    </xf>
    <xf numFmtId="0" fontId="8" fillId="0" borderId="13" xfId="0" applyFont="1" applyBorder="1" applyAlignment="1">
      <alignment horizontal="justify" vertical="center" wrapText="1"/>
    </xf>
    <xf numFmtId="0" fontId="8" fillId="0" borderId="14" xfId="0" applyFont="1" applyBorder="1" applyAlignment="1">
      <alignment vertical="center" wrapText="1"/>
    </xf>
    <xf numFmtId="0" fontId="8" fillId="0" borderId="14" xfId="0" applyFont="1" applyBorder="1" applyAlignment="1">
      <alignment horizontal="left" vertical="center" wrapText="1"/>
    </xf>
    <xf numFmtId="0" fontId="8" fillId="0" borderId="14" xfId="0" applyFont="1" applyBorder="1" applyAlignment="1">
      <alignment horizontal="justify" vertical="center" wrapText="1"/>
    </xf>
    <xf numFmtId="0" fontId="11" fillId="0" borderId="0" xfId="0" applyFont="1" applyAlignment="1">
      <alignment horizontal="center" wrapText="1"/>
    </xf>
    <xf numFmtId="0" fontId="1" fillId="0" borderId="0" xfId="0" applyFont="1" applyAlignment="1">
      <alignment horizontal="justify" vertical="top" wrapText="1"/>
    </xf>
    <xf numFmtId="0" fontId="1" fillId="0" borderId="0" xfId="0" applyFont="1" applyAlignment="1">
      <alignment vertical="top" wrapText="1"/>
    </xf>
    <xf numFmtId="0" fontId="8" fillId="0" borderId="0" xfId="0" applyFont="1" applyAlignment="1"/>
    <xf numFmtId="0" fontId="7" fillId="0" borderId="0" xfId="0" applyFont="1" applyAlignment="1">
      <alignment wrapText="1"/>
    </xf>
    <xf numFmtId="171" fontId="8" fillId="0" borderId="0" xfId="0" applyNumberFormat="1" applyFont="1" applyBorder="1" applyAlignment="1">
      <alignment horizontal="center" wrapText="1"/>
    </xf>
    <xf numFmtId="0" fontId="8" fillId="0" borderId="17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7" fillId="0" borderId="0" xfId="0" applyFont="1" applyAlignment="1">
      <alignment horizontal="justify" vertical="top" wrapText="1"/>
    </xf>
    <xf numFmtId="0" fontId="7" fillId="0" borderId="0" xfId="0" applyFont="1" applyAlignment="1">
      <alignment horizontal="justify" wrapText="1"/>
    </xf>
    <xf numFmtId="3" fontId="4" fillId="18" borderId="19" xfId="0" applyNumberFormat="1" applyFont="1" applyFill="1" applyBorder="1" applyAlignment="1" applyProtection="1">
      <alignment horizontal="right" wrapText="1"/>
      <protection locked="0"/>
    </xf>
    <xf numFmtId="171" fontId="8" fillId="0" borderId="0" xfId="0" applyNumberFormat="1" applyFont="1" applyAlignment="1">
      <alignment horizontal="center"/>
    </xf>
    <xf numFmtId="0" fontId="8" fillId="0" borderId="11" xfId="0" applyFont="1" applyBorder="1" applyAlignment="1">
      <alignment horizontal="right" vertical="center"/>
    </xf>
    <xf numFmtId="0" fontId="9" fillId="0" borderId="0" xfId="0" applyFont="1" applyAlignment="1">
      <alignment vertical="center" wrapText="1"/>
    </xf>
    <xf numFmtId="3" fontId="4" fillId="20" borderId="13" xfId="0" applyNumberFormat="1" applyFont="1" applyFill="1" applyBorder="1" applyAlignment="1" applyProtection="1">
      <alignment horizontal="right" wrapText="1"/>
    </xf>
    <xf numFmtId="0" fontId="5" fillId="0" borderId="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3" fontId="4" fillId="20" borderId="12" xfId="0" applyNumberFormat="1" applyFont="1" applyFill="1" applyBorder="1" applyAlignment="1" applyProtection="1">
      <alignment horizontal="right" wrapText="1"/>
    </xf>
    <xf numFmtId="3" fontId="4" fillId="20" borderId="16" xfId="0" applyNumberFormat="1" applyFont="1" applyFill="1" applyBorder="1" applyAlignment="1" applyProtection="1">
      <alignment horizontal="right" wrapText="1"/>
    </xf>
    <xf numFmtId="0" fontId="16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 wrapText="1"/>
    </xf>
    <xf numFmtId="3" fontId="9" fillId="20" borderId="13" xfId="0" applyNumberFormat="1" applyFont="1" applyFill="1" applyBorder="1" applyAlignment="1" applyProtection="1">
      <alignment horizontal="right"/>
    </xf>
    <xf numFmtId="0" fontId="1" fillId="0" borderId="0" xfId="0" applyFont="1" applyAlignment="1" applyProtection="1">
      <alignment horizontal="left" vertical="center"/>
    </xf>
    <xf numFmtId="0" fontId="7" fillId="0" borderId="0" xfId="0" applyFont="1"/>
    <xf numFmtId="0" fontId="1" fillId="20" borderId="0" xfId="0" applyFont="1" applyFill="1"/>
    <xf numFmtId="3" fontId="1" fillId="20" borderId="0" xfId="0" applyNumberFormat="1" applyFont="1" applyFill="1"/>
    <xf numFmtId="0" fontId="1" fillId="0" borderId="11" xfId="0" applyFont="1" applyBorder="1"/>
    <xf numFmtId="0" fontId="7" fillId="18" borderId="0" xfId="0" applyFont="1" applyFill="1" applyProtection="1">
      <protection hidden="1"/>
    </xf>
    <xf numFmtId="0" fontId="1" fillId="0" borderId="16" xfId="0" applyFont="1" applyBorder="1"/>
    <xf numFmtId="0" fontId="1" fillId="0" borderId="0" xfId="0" applyFont="1" applyFill="1" applyBorder="1"/>
    <xf numFmtId="0" fontId="1" fillId="0" borderId="11" xfId="0" applyFont="1" applyFill="1" applyBorder="1"/>
    <xf numFmtId="0" fontId="1" fillId="0" borderId="20" xfId="0" applyFont="1" applyFill="1" applyBorder="1"/>
    <xf numFmtId="0" fontId="1" fillId="0" borderId="20" xfId="0" applyFont="1" applyBorder="1"/>
    <xf numFmtId="0" fontId="1" fillId="0" borderId="0" xfId="0" applyFont="1" applyAlignment="1">
      <alignment horizontal="right"/>
    </xf>
    <xf numFmtId="0" fontId="7" fillId="21" borderId="0" xfId="0" applyFont="1" applyFill="1" applyProtection="1">
      <protection hidden="1"/>
    </xf>
    <xf numFmtId="0" fontId="1" fillId="21" borderId="0" xfId="0" applyFont="1" applyFill="1"/>
    <xf numFmtId="14" fontId="1" fillId="0" borderId="0" xfId="0" applyNumberFormat="1" applyFont="1"/>
    <xf numFmtId="14" fontId="1" fillId="0" borderId="11" xfId="0" applyNumberFormat="1" applyFont="1" applyBorder="1"/>
    <xf numFmtId="0" fontId="1" fillId="20" borderId="0" xfId="0" applyFont="1" applyFill="1" applyBorder="1"/>
    <xf numFmtId="0" fontId="1" fillId="18" borderId="0" xfId="0" applyFont="1" applyFill="1"/>
    <xf numFmtId="0" fontId="1" fillId="18" borderId="0" xfId="0" applyFont="1" applyFill="1" applyBorder="1"/>
    <xf numFmtId="0" fontId="1" fillId="18" borderId="11" xfId="0" applyFont="1" applyFill="1" applyBorder="1"/>
    <xf numFmtId="0" fontId="1" fillId="18" borderId="20" xfId="0" applyFont="1" applyFill="1" applyBorder="1"/>
    <xf numFmtId="0" fontId="1" fillId="0" borderId="0" xfId="0" applyFont="1" applyFill="1"/>
    <xf numFmtId="14" fontId="1" fillId="18" borderId="0" xfId="0" applyNumberFormat="1" applyFont="1" applyFill="1"/>
    <xf numFmtId="14" fontId="1" fillId="18" borderId="11" xfId="0" applyNumberFormat="1" applyFont="1" applyFill="1" applyBorder="1"/>
    <xf numFmtId="14" fontId="1" fillId="0" borderId="0" xfId="0" applyNumberFormat="1" applyFont="1" applyFill="1"/>
    <xf numFmtId="14" fontId="1" fillId="0" borderId="11" xfId="0" applyNumberFormat="1" applyFont="1" applyFill="1" applyBorder="1"/>
    <xf numFmtId="0" fontId="1" fillId="22" borderId="0" xfId="0" applyFont="1" applyFill="1"/>
    <xf numFmtId="0" fontId="1" fillId="22" borderId="0" xfId="0" applyFont="1" applyFill="1" applyBorder="1"/>
    <xf numFmtId="0" fontId="1" fillId="22" borderId="11" xfId="0" applyFont="1" applyFill="1" applyBorder="1"/>
    <xf numFmtId="0" fontId="1" fillId="22" borderId="16" xfId="0" applyFont="1" applyFill="1" applyBorder="1"/>
    <xf numFmtId="4" fontId="9" fillId="20" borderId="13" xfId="0" applyNumberFormat="1" applyFont="1" applyFill="1" applyBorder="1" applyAlignment="1" applyProtection="1">
      <alignment horizontal="right"/>
    </xf>
    <xf numFmtId="4" fontId="9" fillId="18" borderId="13" xfId="0" applyNumberFormat="1" applyFont="1" applyFill="1" applyBorder="1" applyAlignment="1" applyProtection="1">
      <alignment horizontal="right"/>
      <protection locked="0"/>
    </xf>
    <xf numFmtId="0" fontId="1" fillId="0" borderId="0" xfId="0" applyFont="1"/>
    <xf numFmtId="0" fontId="1" fillId="0" borderId="0" xfId="0" applyFont="1" applyAlignment="1">
      <alignment wrapText="1"/>
    </xf>
    <xf numFmtId="0" fontId="1" fillId="0" borderId="11" xfId="0" applyFont="1" applyBorder="1" applyAlignment="1">
      <alignment wrapText="1"/>
    </xf>
    <xf numFmtId="0" fontId="1" fillId="0" borderId="21" xfId="0" applyFont="1" applyBorder="1" applyAlignment="1">
      <alignment wrapText="1"/>
    </xf>
    <xf numFmtId="0" fontId="1" fillId="0" borderId="0" xfId="0" applyFont="1" applyFill="1"/>
    <xf numFmtId="0" fontId="1" fillId="0" borderId="16" xfId="0" applyFont="1" applyBorder="1" applyAlignment="1">
      <alignment wrapText="1"/>
    </xf>
    <xf numFmtId="0" fontId="1" fillId="21" borderId="0" xfId="0" applyFont="1" applyFill="1" applyProtection="1">
      <protection hidden="1"/>
    </xf>
    <xf numFmtId="0" fontId="34" fillId="0" borderId="0" xfId="0" applyFont="1"/>
    <xf numFmtId="0" fontId="35" fillId="0" borderId="0" xfId="0" applyFont="1"/>
    <xf numFmtId="0" fontId="1" fillId="0" borderId="11" xfId="0" applyFont="1" applyBorder="1" applyAlignment="1">
      <alignment wrapText="1"/>
    </xf>
    <xf numFmtId="0" fontId="1" fillId="0" borderId="21" xfId="0" applyFont="1" applyBorder="1"/>
    <xf numFmtId="0" fontId="1" fillId="0" borderId="22" xfId="0" applyFont="1" applyBorder="1"/>
    <xf numFmtId="0" fontId="1" fillId="0" borderId="22" xfId="0" applyFont="1" applyBorder="1" applyAlignment="1">
      <alignment wrapText="1"/>
    </xf>
    <xf numFmtId="0" fontId="34" fillId="0" borderId="22" xfId="0" applyFont="1" applyBorder="1"/>
    <xf numFmtId="0" fontId="1" fillId="0" borderId="16" xfId="0" applyFont="1" applyBorder="1" applyAlignment="1">
      <alignment wrapText="1"/>
    </xf>
    <xf numFmtId="0" fontId="34" fillId="0" borderId="16" xfId="0" applyFont="1" applyBorder="1"/>
    <xf numFmtId="0" fontId="1" fillId="0" borderId="16" xfId="0" applyFont="1" applyBorder="1"/>
    <xf numFmtId="0" fontId="1" fillId="0" borderId="21" xfId="0" applyFont="1" applyBorder="1"/>
    <xf numFmtId="0" fontId="34" fillId="0" borderId="21" xfId="0" applyFont="1" applyBorder="1"/>
    <xf numFmtId="0" fontId="1" fillId="0" borderId="21" xfId="0" applyFont="1" applyBorder="1" applyAlignment="1">
      <alignment wrapText="1"/>
    </xf>
    <xf numFmtId="0" fontId="1" fillId="0" borderId="11" xfId="0" applyFont="1" applyBorder="1"/>
    <xf numFmtId="0" fontId="34" fillId="0" borderId="11" xfId="0" applyFont="1" applyBorder="1"/>
    <xf numFmtId="0" fontId="34" fillId="0" borderId="11" xfId="0" applyFont="1" applyBorder="1"/>
    <xf numFmtId="0" fontId="1" fillId="0" borderId="0" xfId="0" applyFont="1" applyBorder="1"/>
    <xf numFmtId="0" fontId="34" fillId="0" borderId="0" xfId="0" applyFont="1" applyBorder="1"/>
    <xf numFmtId="0" fontId="35" fillId="0" borderId="11" xfId="0" applyFont="1" applyBorder="1"/>
    <xf numFmtId="0" fontId="35" fillId="0" borderId="0" xfId="0" applyFont="1" applyBorder="1"/>
    <xf numFmtId="0" fontId="1" fillId="0" borderId="0" xfId="0" applyFont="1" applyBorder="1" applyAlignment="1">
      <alignment wrapText="1"/>
    </xf>
    <xf numFmtId="0" fontId="35" fillId="0" borderId="11" xfId="0" applyFont="1" applyBorder="1"/>
    <xf numFmtId="0" fontId="35" fillId="0" borderId="21" xfId="0" applyFont="1" applyBorder="1"/>
    <xf numFmtId="0" fontId="34" fillId="0" borderId="11" xfId="0" applyFont="1" applyFill="1" applyBorder="1" applyAlignment="1">
      <alignment horizontal="center" wrapText="1"/>
    </xf>
    <xf numFmtId="0" fontId="1" fillId="0" borderId="11" xfId="0" applyFont="1" applyFill="1" applyBorder="1"/>
    <xf numFmtId="0" fontId="1" fillId="0" borderId="11" xfId="0" applyFont="1" applyFill="1" applyBorder="1"/>
    <xf numFmtId="0" fontId="1" fillId="0" borderId="16" xfId="0" applyFont="1" applyFill="1" applyBorder="1"/>
    <xf numFmtId="0" fontId="1" fillId="0" borderId="16" xfId="0" applyFont="1" applyFill="1" applyBorder="1" applyAlignment="1">
      <alignment horizontal="justify" vertical="center"/>
    </xf>
    <xf numFmtId="0" fontId="8" fillId="0" borderId="16" xfId="37" applyFont="1" applyBorder="1" applyAlignment="1">
      <alignment wrapText="1"/>
    </xf>
    <xf numFmtId="0" fontId="8" fillId="0" borderId="22" xfId="37" applyFont="1" applyBorder="1" applyAlignment="1">
      <alignment wrapText="1"/>
    </xf>
    <xf numFmtId="0" fontId="8" fillId="0" borderId="21" xfId="37" applyFont="1" applyBorder="1" applyAlignment="1">
      <alignment wrapText="1"/>
    </xf>
    <xf numFmtId="0" fontId="35" fillId="0" borderId="16" xfId="0" applyFont="1" applyBorder="1"/>
    <xf numFmtId="0" fontId="34" fillId="0" borderId="20" xfId="0" applyFont="1" applyBorder="1"/>
    <xf numFmtId="0" fontId="1" fillId="0" borderId="20" xfId="0" applyFont="1" applyBorder="1"/>
    <xf numFmtId="0" fontId="8" fillId="0" borderId="0" xfId="37" applyFont="1" applyFill="1" applyBorder="1" applyAlignment="1"/>
    <xf numFmtId="0" fontId="8" fillId="0" borderId="0" xfId="37" applyFont="1" applyFill="1" applyBorder="1" applyAlignment="1"/>
    <xf numFmtId="0" fontId="8" fillId="0" borderId="0" xfId="37" applyFont="1" applyFill="1" applyBorder="1" applyAlignment="1"/>
    <xf numFmtId="0" fontId="8" fillId="0" borderId="11" xfId="37" applyFont="1" applyFill="1" applyBorder="1" applyAlignment="1"/>
    <xf numFmtId="0" fontId="8" fillId="0" borderId="11" xfId="37" applyFont="1" applyFill="1" applyBorder="1" applyAlignment="1"/>
    <xf numFmtId="0" fontId="1" fillId="0" borderId="0" xfId="0" applyFont="1" applyAlignment="1"/>
    <xf numFmtId="0" fontId="1" fillId="0" borderId="11" xfId="0" applyFont="1" applyBorder="1" applyAlignment="1"/>
    <xf numFmtId="0" fontId="8" fillId="0" borderId="21" xfId="37" applyFont="1" applyFill="1" applyBorder="1" applyAlignment="1" applyProtection="1">
      <protection locked="0"/>
    </xf>
    <xf numFmtId="0" fontId="1" fillId="0" borderId="0" xfId="37" applyFont="1" applyFill="1" applyAlignment="1" applyProtection="1">
      <alignment wrapText="1"/>
      <protection locked="0"/>
    </xf>
    <xf numFmtId="0" fontId="1" fillId="0" borderId="11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protection locked="0"/>
    </xf>
    <xf numFmtId="0" fontId="1" fillId="0" borderId="11" xfId="37" applyFont="1" applyFill="1" applyBorder="1" applyAlignment="1" applyProtection="1">
      <protection locked="0"/>
    </xf>
    <xf numFmtId="0" fontId="1" fillId="0" borderId="21" xfId="37" applyFont="1" applyFill="1" applyBorder="1" applyAlignment="1" applyProtection="1">
      <alignment wrapText="1"/>
      <protection locked="0"/>
    </xf>
    <xf numFmtId="0" fontId="1" fillId="0" borderId="23" xfId="0" applyFont="1" applyBorder="1"/>
    <xf numFmtId="0" fontId="8" fillId="0" borderId="0" xfId="0" applyFont="1"/>
    <xf numFmtId="0" fontId="8" fillId="0" borderId="11" xfId="0" applyFont="1" applyBorder="1"/>
    <xf numFmtId="0" fontId="8" fillId="0" borderId="11" xfId="0" applyFont="1" applyBorder="1"/>
    <xf numFmtId="0" fontId="8" fillId="0" borderId="21" xfId="0" applyFont="1" applyBorder="1"/>
    <xf numFmtId="164" fontId="1" fillId="0" borderId="38" xfId="0" applyNumberFormat="1" applyFont="1" applyBorder="1" applyAlignment="1">
      <alignment horizontal="center" vertical="center"/>
    </xf>
    <xf numFmtId="164" fontId="1" fillId="0" borderId="39" xfId="0" applyNumberFormat="1" applyFont="1" applyBorder="1" applyAlignment="1">
      <alignment horizontal="center" vertical="center"/>
    </xf>
    <xf numFmtId="164" fontId="1" fillId="0" borderId="41" xfId="0" applyNumberFormat="1" applyFont="1" applyBorder="1" applyAlignment="1">
      <alignment horizontal="center" vertical="center"/>
    </xf>
    <xf numFmtId="49" fontId="1" fillId="18" borderId="27" xfId="0" applyNumberFormat="1" applyFont="1" applyFill="1" applyBorder="1" applyAlignment="1" applyProtection="1">
      <alignment horizontal="right" vertical="center"/>
      <protection locked="0"/>
    </xf>
    <xf numFmtId="49" fontId="1" fillId="18" borderId="28" xfId="0" applyNumberFormat="1" applyFont="1" applyFill="1" applyBorder="1" applyAlignment="1" applyProtection="1">
      <alignment horizontal="right" vertical="center"/>
      <protection locked="0"/>
    </xf>
    <xf numFmtId="49" fontId="1" fillId="18" borderId="29" xfId="0" applyNumberFormat="1" applyFont="1" applyFill="1" applyBorder="1" applyAlignment="1" applyProtection="1">
      <alignment horizontal="right" vertical="center"/>
      <protection locked="0"/>
    </xf>
    <xf numFmtId="0" fontId="7" fillId="0" borderId="17" xfId="0" applyFont="1" applyBorder="1" applyAlignment="1">
      <alignment vertical="center"/>
    </xf>
    <xf numFmtId="0" fontId="7" fillId="0" borderId="16" xfId="0" applyFont="1" applyBorder="1" applyAlignment="1">
      <alignment vertical="center"/>
    </xf>
    <xf numFmtId="0" fontId="7" fillId="0" borderId="20" xfId="0" applyFont="1" applyBorder="1" applyAlignment="1">
      <alignment vertical="center"/>
    </xf>
    <xf numFmtId="0" fontId="6" fillId="18" borderId="20" xfId="0" applyFont="1" applyFill="1" applyBorder="1" applyAlignment="1" applyProtection="1">
      <alignment vertical="center"/>
      <protection locked="0"/>
    </xf>
    <xf numFmtId="0" fontId="6" fillId="18" borderId="37" xfId="0" applyFont="1" applyFill="1" applyBorder="1" applyAlignment="1" applyProtection="1">
      <alignment vertical="center"/>
      <protection locked="0"/>
    </xf>
    <xf numFmtId="0" fontId="1" fillId="0" borderId="15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38" xfId="0" applyFont="1" applyBorder="1" applyAlignment="1">
      <alignment horizontal="center" vertical="center"/>
    </xf>
    <xf numFmtId="0" fontId="1" fillId="0" borderId="39" xfId="0" applyFont="1" applyBorder="1" applyAlignment="1">
      <alignment horizontal="center" vertical="center"/>
    </xf>
    <xf numFmtId="0" fontId="1" fillId="0" borderId="40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 wrapText="1"/>
    </xf>
    <xf numFmtId="0" fontId="1" fillId="0" borderId="31" xfId="0" applyFont="1" applyBorder="1" applyAlignment="1">
      <alignment horizontal="center" vertical="center" wrapText="1"/>
    </xf>
    <xf numFmtId="0" fontId="1" fillId="0" borderId="32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9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6" fillId="18" borderId="16" xfId="0" applyFont="1" applyFill="1" applyBorder="1" applyAlignment="1" applyProtection="1">
      <alignment vertical="center"/>
      <protection locked="0"/>
    </xf>
    <xf numFmtId="0" fontId="6" fillId="18" borderId="14" xfId="0" applyFont="1" applyFill="1" applyBorder="1" applyAlignment="1" applyProtection="1">
      <alignment vertical="center"/>
      <protection locked="0"/>
    </xf>
    <xf numFmtId="0" fontId="1" fillId="0" borderId="21" xfId="0" applyFont="1" applyBorder="1" applyAlignment="1">
      <alignment horizontal="left" vertical="center"/>
    </xf>
    <xf numFmtId="0" fontId="1" fillId="0" borderId="25" xfId="0" applyFont="1" applyBorder="1" applyAlignment="1">
      <alignment horizontal="left" vertical="center"/>
    </xf>
    <xf numFmtId="0" fontId="1" fillId="0" borderId="26" xfId="0" applyFont="1" applyBorder="1" applyAlignment="1">
      <alignment horizontal="right" vertical="center"/>
    </xf>
    <xf numFmtId="0" fontId="1" fillId="0" borderId="21" xfId="0" applyFont="1" applyBorder="1" applyAlignment="1">
      <alignment horizontal="right" vertical="center"/>
    </xf>
    <xf numFmtId="0" fontId="1" fillId="0" borderId="24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top"/>
    </xf>
    <xf numFmtId="0" fontId="1" fillId="0" borderId="0" xfId="0" applyFont="1" applyBorder="1" applyAlignment="1">
      <alignment horizontal="center" vertical="top"/>
    </xf>
    <xf numFmtId="0" fontId="1" fillId="0" borderId="19" xfId="0" applyFont="1" applyBorder="1" applyAlignment="1">
      <alignment horizontal="center" vertical="top"/>
    </xf>
    <xf numFmtId="1" fontId="1" fillId="0" borderId="21" xfId="0" applyNumberFormat="1" applyFont="1" applyFill="1" applyBorder="1" applyAlignment="1" applyProtection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0" fontId="1" fillId="0" borderId="12" xfId="0" applyFont="1" applyBorder="1" applyAlignment="1">
      <alignment horizontal="left" vertical="center"/>
    </xf>
    <xf numFmtId="0" fontId="1" fillId="0" borderId="27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/>
    </xf>
    <xf numFmtId="0" fontId="4" fillId="0" borderId="27" xfId="0" applyFont="1" applyBorder="1" applyAlignment="1">
      <alignment horizontal="center" vertical="center"/>
    </xf>
    <xf numFmtId="0" fontId="4" fillId="0" borderId="28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1" fillId="0" borderId="27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 wrapText="1"/>
    </xf>
    <xf numFmtId="0" fontId="1" fillId="0" borderId="29" xfId="0" applyFont="1" applyBorder="1" applyAlignment="1">
      <alignment horizontal="center" vertical="center" wrapText="1"/>
    </xf>
    <xf numFmtId="0" fontId="1" fillId="0" borderId="33" xfId="0" applyFont="1" applyBorder="1" applyAlignment="1">
      <alignment horizontal="center" vertical="center" wrapText="1"/>
    </xf>
    <xf numFmtId="0" fontId="1" fillId="0" borderId="34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left" vertical="center"/>
    </xf>
    <xf numFmtId="0" fontId="1" fillId="0" borderId="36" xfId="0" applyFont="1" applyBorder="1" applyAlignment="1">
      <alignment horizontal="left" vertical="center"/>
    </xf>
    <xf numFmtId="0" fontId="6" fillId="0" borderId="27" xfId="0" applyFont="1" applyBorder="1" applyAlignment="1">
      <alignment horizontal="center" vertical="center"/>
    </xf>
    <xf numFmtId="0" fontId="6" fillId="0" borderId="28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0" fontId="1" fillId="0" borderId="24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0" fontId="1" fillId="0" borderId="19" xfId="0" applyFont="1" applyBorder="1" applyAlignment="1">
      <alignment horizontal="left" vertical="center" wrapText="1"/>
    </xf>
    <xf numFmtId="0" fontId="1" fillId="0" borderId="30" xfId="0" applyFont="1" applyBorder="1" applyAlignment="1">
      <alignment horizontal="center" vertical="center"/>
    </xf>
    <xf numFmtId="0" fontId="1" fillId="0" borderId="31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/>
    </xf>
    <xf numFmtId="0" fontId="1" fillId="0" borderId="24" xfId="0" applyNumberFormat="1" applyFont="1" applyBorder="1" applyAlignment="1">
      <alignment horizontal="left" vertical="center" wrapText="1"/>
    </xf>
    <xf numFmtId="0" fontId="1" fillId="0" borderId="0" xfId="0" applyNumberFormat="1" applyFont="1" applyBorder="1" applyAlignment="1">
      <alignment horizontal="left" vertical="center" wrapText="1"/>
    </xf>
    <xf numFmtId="0" fontId="1" fillId="0" borderId="19" xfId="0" applyNumberFormat="1" applyFont="1" applyBorder="1" applyAlignment="1">
      <alignment horizontal="left" vertical="center" wrapText="1"/>
    </xf>
    <xf numFmtId="0" fontId="1" fillId="0" borderId="35" xfId="0" applyFont="1" applyBorder="1" applyAlignment="1">
      <alignment horizontal="right" vertical="center"/>
    </xf>
    <xf numFmtId="0" fontId="1" fillId="0" borderId="0" xfId="0" applyFont="1" applyBorder="1" applyAlignment="1">
      <alignment horizontal="right" vertical="center"/>
    </xf>
    <xf numFmtId="0" fontId="1" fillId="18" borderId="0" xfId="0" applyFont="1" applyFill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1" xfId="0" applyFont="1" applyBorder="1" applyAlignment="1">
      <alignment horizontal="right" vertical="center"/>
    </xf>
    <xf numFmtId="0" fontId="12" fillId="0" borderId="0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" fillId="0" borderId="11" xfId="0" applyFont="1" applyBorder="1" applyAlignment="1">
      <alignment horizontal="right" vertical="center"/>
    </xf>
    <xf numFmtId="0" fontId="8" fillId="0" borderId="0" xfId="0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 wrapText="1"/>
    </xf>
    <xf numFmtId="0" fontId="8" fillId="0" borderId="42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16" fillId="0" borderId="0" xfId="0" applyFont="1" applyAlignment="1">
      <alignment horizontal="left" vertical="center"/>
    </xf>
    <xf numFmtId="0" fontId="8" fillId="0" borderId="11" xfId="0" applyFont="1" applyBorder="1" applyAlignment="1">
      <alignment horizontal="right"/>
    </xf>
    <xf numFmtId="0" fontId="8" fillId="0" borderId="17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172" fontId="4" fillId="18" borderId="11" xfId="0" applyNumberFormat="1" applyFont="1" applyFill="1" applyBorder="1" applyAlignment="1" applyProtection="1">
      <alignment horizontal="center" vertical="center"/>
      <protection locked="0"/>
    </xf>
    <xf numFmtId="0" fontId="1" fillId="0" borderId="20" xfId="0" applyFont="1" applyBorder="1" applyAlignment="1">
      <alignment horizontal="center" vertical="center" wrapText="1"/>
    </xf>
    <xf numFmtId="0" fontId="4" fillId="18" borderId="11" xfId="0" applyFont="1" applyFill="1" applyBorder="1" applyAlignment="1" applyProtection="1">
      <alignment horizontal="center" vertical="center"/>
      <protection locked="0"/>
    </xf>
    <xf numFmtId="0" fontId="1" fillId="0" borderId="20" xfId="0" applyFont="1" applyBorder="1" applyAlignment="1">
      <alignment horizontal="center" vertical="center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right" vertical="top" wrapText="1"/>
    </xf>
    <xf numFmtId="0" fontId="1" fillId="0" borderId="0" xfId="0" applyFont="1" applyBorder="1" applyAlignment="1">
      <alignment horizontal="right" vertical="top" wrapText="1"/>
    </xf>
  </cellXfs>
  <cellStyles count="44">
    <cellStyle name="20% — акцент1" xfId="1"/>
    <cellStyle name="20% — акцент2" xfId="2"/>
    <cellStyle name="20% — акцент3" xfId="3"/>
    <cellStyle name="20% — акцент4" xfId="4"/>
    <cellStyle name="20% — акцент5" xfId="5"/>
    <cellStyle name="20% — акцент6" xfId="6"/>
    <cellStyle name="40% — акцент1" xfId="7"/>
    <cellStyle name="40% — акцент2" xfId="8"/>
    <cellStyle name="40% — акцент3" xfId="9"/>
    <cellStyle name="40% — акцент4" xfId="10"/>
    <cellStyle name="40% — акцент5" xfId="11"/>
    <cellStyle name="40% — акцент6" xfId="12"/>
    <cellStyle name="60% — акцент1" xfId="13"/>
    <cellStyle name="60% — акцент2" xfId="14"/>
    <cellStyle name="60% — акцент3" xfId="15"/>
    <cellStyle name="60% — акцент4" xfId="16"/>
    <cellStyle name="60% — акцент5" xfId="17"/>
    <cellStyle name="60% — акцент6" xfId="18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Обычный_Раздел 2.15" xfId="36"/>
    <cellStyle name="Обычный_Флак" xfId="37"/>
    <cellStyle name="Плохой" xfId="38" builtinId="27" customBuiltin="1"/>
    <cellStyle name="Пояснение" xfId="39" builtinId="53" customBuiltin="1"/>
    <cellStyle name="Примечание" xfId="40" builtinId="10" customBuiltin="1"/>
    <cellStyle name="Связанная ячейка" xfId="41" builtinId="24" customBuiltin="1"/>
    <cellStyle name="Текст предупреждения" xfId="42" builtinId="11" customBuiltin="1"/>
    <cellStyle name="Хороший" xfId="43" builtinId="26" customBuiltin="1"/>
  </cellStyles>
  <dxfs count="177"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Users\Kulikova\AppData\Local\Temp\_4RE0RTWB9\_4RE0RTWBA.JPG" TargetMode="External"/><Relationship Id="rId1" Type="http://schemas.openxmlformats.org/officeDocument/2006/relationships/image" Target="../media/image1.JPG"/><Relationship Id="rId4" Type="http://schemas.openxmlformats.org/officeDocument/2006/relationships/image" Target="file:///C:\Users\Kulikova\AppData\Local\Temp\_4RE0RTW9Y\_4RE0RTWAT.PN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69</xdr:col>
      <xdr:colOff>0</xdr:colOff>
      <xdr:row>30</xdr:row>
      <xdr:rowOff>158750</xdr:rowOff>
    </xdr:from>
    <xdr:to>
      <xdr:col>76</xdr:col>
      <xdr:colOff>38100</xdr:colOff>
      <xdr:row>36</xdr:row>
      <xdr:rowOff>15875</xdr:rowOff>
    </xdr:to>
    <xdr:pic>
      <xdr:nvPicPr>
        <xdr:cNvPr id="2" name="Рисунок 1"/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5273675"/>
          <a:ext cx="838200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12700</xdr:rowOff>
    </xdr:from>
    <xdr:to>
      <xdr:col>42</xdr:col>
      <xdr:colOff>0</xdr:colOff>
      <xdr:row>40</xdr:row>
      <xdr:rowOff>19050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51600"/>
          <a:ext cx="4800600" cy="330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CI38"/>
  <sheetViews>
    <sheetView showGridLines="0" topLeftCell="A15" workbookViewId="0">
      <selection activeCell="BP38" sqref="BP38:CF38"/>
    </sheetView>
  </sheetViews>
  <sheetFormatPr defaultRowHeight="12.75" x14ac:dyDescent="0.2"/>
  <cols>
    <col min="1" max="87" width="1.7109375" style="1" customWidth="1"/>
    <col min="88" max="16384" width="9.140625" style="2"/>
  </cols>
  <sheetData>
    <row r="1" spans="1:87" ht="30" customHeight="1" thickBot="1" x14ac:dyDescent="0.25"/>
    <row r="2" spans="1:87" hidden="1" x14ac:dyDescent="0.2"/>
    <row r="3" spans="1:87" hidden="1" x14ac:dyDescent="0.2"/>
    <row r="4" spans="1:87" hidden="1" x14ac:dyDescent="0.2"/>
    <row r="5" spans="1:87" hidden="1" x14ac:dyDescent="0.2"/>
    <row r="6" spans="1:87" hidden="1" x14ac:dyDescent="0.2"/>
    <row r="7" spans="1:87" hidden="1" x14ac:dyDescent="0.2"/>
    <row r="8" spans="1:87" hidden="1" x14ac:dyDescent="0.2"/>
    <row r="9" spans="1:87" hidden="1" x14ac:dyDescent="0.2"/>
    <row r="10" spans="1:87" ht="13.5" hidden="1" thickBot="1" x14ac:dyDescent="0.25"/>
    <row r="11" spans="1:87" ht="20.100000000000001" customHeight="1" thickBot="1" x14ac:dyDescent="0.25">
      <c r="A11" s="3"/>
      <c r="B11" s="4"/>
      <c r="C11" s="4"/>
      <c r="D11" s="4"/>
      <c r="E11" s="4"/>
      <c r="F11" s="4"/>
      <c r="G11" s="5"/>
      <c r="H11" s="254" t="s">
        <v>14740</v>
      </c>
      <c r="I11" s="255"/>
      <c r="J11" s="255"/>
      <c r="K11" s="255"/>
      <c r="L11" s="255"/>
      <c r="M11" s="255"/>
      <c r="N11" s="255"/>
      <c r="O11" s="255"/>
      <c r="P11" s="255"/>
      <c r="Q11" s="255"/>
      <c r="R11" s="255"/>
      <c r="S11" s="255"/>
      <c r="T11" s="255"/>
      <c r="U11" s="255"/>
      <c r="V11" s="255"/>
      <c r="W11" s="255"/>
      <c r="X11" s="255"/>
      <c r="Y11" s="255"/>
      <c r="Z11" s="255"/>
      <c r="AA11" s="255"/>
      <c r="AB11" s="255"/>
      <c r="AC11" s="255"/>
      <c r="AD11" s="255"/>
      <c r="AE11" s="255"/>
      <c r="AF11" s="255"/>
      <c r="AG11" s="255"/>
      <c r="AH11" s="255"/>
      <c r="AI11" s="255"/>
      <c r="AJ11" s="255"/>
      <c r="AK11" s="255"/>
      <c r="AL11" s="255"/>
      <c r="AM11" s="255"/>
      <c r="AN11" s="255"/>
      <c r="AO11" s="255"/>
      <c r="AP11" s="255"/>
      <c r="AQ11" s="255"/>
      <c r="AR11" s="255"/>
      <c r="AS11" s="255"/>
      <c r="AT11" s="255"/>
      <c r="AU11" s="255"/>
      <c r="AV11" s="255"/>
      <c r="AW11" s="255"/>
      <c r="AX11" s="255"/>
      <c r="AY11" s="255"/>
      <c r="AZ11" s="255"/>
      <c r="BA11" s="255"/>
      <c r="BB11" s="255"/>
      <c r="BC11" s="255"/>
      <c r="BD11" s="255"/>
      <c r="BE11" s="255"/>
      <c r="BF11" s="255"/>
      <c r="BG11" s="255"/>
      <c r="BH11" s="255"/>
      <c r="BI11" s="255"/>
      <c r="BJ11" s="255"/>
      <c r="BK11" s="255"/>
      <c r="BL11" s="255"/>
      <c r="BM11" s="255"/>
      <c r="BN11" s="255"/>
      <c r="BO11" s="255"/>
      <c r="BP11" s="255"/>
      <c r="BQ11" s="255"/>
      <c r="BR11" s="255"/>
      <c r="BS11" s="255"/>
      <c r="BT11" s="255"/>
      <c r="BU11" s="255"/>
      <c r="BV11" s="255"/>
      <c r="BW11" s="255"/>
      <c r="BX11" s="256"/>
      <c r="BY11" s="5"/>
      <c r="BZ11" s="5"/>
      <c r="CA11" s="4"/>
      <c r="CB11" s="4"/>
      <c r="CC11" s="4"/>
      <c r="CD11" s="4"/>
      <c r="CE11" s="4"/>
      <c r="CF11" s="4"/>
      <c r="CG11" s="4"/>
      <c r="CH11" s="4"/>
      <c r="CI11" s="4"/>
    </row>
    <row r="12" spans="1:87" ht="15" customHeight="1" thickBot="1" x14ac:dyDescent="0.25"/>
    <row r="13" spans="1:87" ht="20.100000000000001" hidden="1" customHeight="1" thickBot="1" x14ac:dyDescent="0.25">
      <c r="A13" s="4"/>
      <c r="B13" s="4"/>
      <c r="C13" s="4"/>
      <c r="D13" s="4"/>
      <c r="E13" s="4"/>
      <c r="F13" s="4"/>
      <c r="G13" s="4"/>
      <c r="H13" s="251" t="s">
        <v>14741</v>
      </c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Y13" s="252"/>
      <c r="Z13" s="252"/>
      <c r="AA13" s="252"/>
      <c r="AB13" s="252"/>
      <c r="AC13" s="252"/>
      <c r="AD13" s="252"/>
      <c r="AE13" s="252"/>
      <c r="AF13" s="252"/>
      <c r="AG13" s="252"/>
      <c r="AH13" s="252"/>
      <c r="AI13" s="252"/>
      <c r="AJ13" s="252"/>
      <c r="AK13" s="252"/>
      <c r="AL13" s="252"/>
      <c r="AM13" s="252"/>
      <c r="AN13" s="252"/>
      <c r="AO13" s="252"/>
      <c r="AP13" s="252"/>
      <c r="AQ13" s="252"/>
      <c r="AR13" s="252"/>
      <c r="AS13" s="252"/>
      <c r="AT13" s="252"/>
      <c r="AU13" s="252"/>
      <c r="AV13" s="252"/>
      <c r="AW13" s="252"/>
      <c r="AX13" s="252"/>
      <c r="AY13" s="252"/>
      <c r="AZ13" s="252"/>
      <c r="BA13" s="252"/>
      <c r="BB13" s="252"/>
      <c r="BC13" s="252"/>
      <c r="BD13" s="252"/>
      <c r="BE13" s="252"/>
      <c r="BF13" s="252"/>
      <c r="BG13" s="252"/>
      <c r="BH13" s="252"/>
      <c r="BI13" s="252"/>
      <c r="BJ13" s="252"/>
      <c r="BK13" s="252"/>
      <c r="BL13" s="252"/>
      <c r="BM13" s="252"/>
      <c r="BN13" s="252"/>
      <c r="BO13" s="252"/>
      <c r="BP13" s="252"/>
      <c r="BQ13" s="252"/>
      <c r="BR13" s="252"/>
      <c r="BS13" s="252"/>
      <c r="BT13" s="252"/>
      <c r="BU13" s="252"/>
      <c r="BV13" s="252"/>
      <c r="BW13" s="252"/>
      <c r="BX13" s="253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</row>
    <row r="14" spans="1:87" ht="15" hidden="1" customHeight="1" thickBot="1" x14ac:dyDescent="0.25"/>
    <row r="15" spans="1:87" ht="39.950000000000003" customHeight="1" thickBot="1" x14ac:dyDescent="0.25">
      <c r="E15" s="257" t="s">
        <v>14742</v>
      </c>
      <c r="F15" s="258"/>
      <c r="G15" s="258"/>
      <c r="H15" s="258"/>
      <c r="I15" s="258"/>
      <c r="J15" s="258"/>
      <c r="K15" s="258"/>
      <c r="L15" s="258"/>
      <c r="M15" s="258"/>
      <c r="N15" s="258"/>
      <c r="O15" s="258"/>
      <c r="P15" s="258"/>
      <c r="Q15" s="258"/>
      <c r="R15" s="258"/>
      <c r="S15" s="258"/>
      <c r="T15" s="258"/>
      <c r="U15" s="258"/>
      <c r="V15" s="258"/>
      <c r="W15" s="258"/>
      <c r="X15" s="258"/>
      <c r="Y15" s="258"/>
      <c r="Z15" s="258"/>
      <c r="AA15" s="258"/>
      <c r="AB15" s="258"/>
      <c r="AC15" s="258"/>
      <c r="AD15" s="258"/>
      <c r="AE15" s="258"/>
      <c r="AF15" s="258"/>
      <c r="AG15" s="258"/>
      <c r="AH15" s="258"/>
      <c r="AI15" s="258"/>
      <c r="AJ15" s="258"/>
      <c r="AK15" s="258"/>
      <c r="AL15" s="258"/>
      <c r="AM15" s="258"/>
      <c r="AN15" s="258"/>
      <c r="AO15" s="258"/>
      <c r="AP15" s="258"/>
      <c r="AQ15" s="258"/>
      <c r="AR15" s="258"/>
      <c r="AS15" s="258"/>
      <c r="AT15" s="258"/>
      <c r="AU15" s="258"/>
      <c r="AV15" s="258"/>
      <c r="AW15" s="258"/>
      <c r="AX15" s="258"/>
      <c r="AY15" s="258"/>
      <c r="AZ15" s="258"/>
      <c r="BA15" s="258"/>
      <c r="BB15" s="258"/>
      <c r="BC15" s="258"/>
      <c r="BD15" s="258"/>
      <c r="BE15" s="258"/>
      <c r="BF15" s="258"/>
      <c r="BG15" s="258"/>
      <c r="BH15" s="258"/>
      <c r="BI15" s="258"/>
      <c r="BJ15" s="258"/>
      <c r="BK15" s="258"/>
      <c r="BL15" s="258"/>
      <c r="BM15" s="258"/>
      <c r="BN15" s="258"/>
      <c r="BO15" s="258"/>
      <c r="BP15" s="258"/>
      <c r="BQ15" s="258"/>
      <c r="BR15" s="258"/>
      <c r="BS15" s="258"/>
      <c r="BT15" s="258"/>
      <c r="BU15" s="258"/>
      <c r="BV15" s="258"/>
      <c r="BW15" s="258"/>
      <c r="BX15" s="258"/>
      <c r="BY15" s="258"/>
      <c r="BZ15" s="258"/>
      <c r="CA15" s="259"/>
    </row>
    <row r="16" spans="1:87" ht="15" customHeight="1" thickBot="1" x14ac:dyDescent="0.25"/>
    <row r="17" spans="1:84" ht="15" customHeight="1" thickBot="1" x14ac:dyDescent="0.25">
      <c r="H17" s="251" t="s">
        <v>14743</v>
      </c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Y17" s="252"/>
      <c r="Z17" s="252"/>
      <c r="AA17" s="252"/>
      <c r="AB17" s="252"/>
      <c r="AC17" s="252"/>
      <c r="AD17" s="252"/>
      <c r="AE17" s="252"/>
      <c r="AF17" s="252"/>
      <c r="AG17" s="252"/>
      <c r="AH17" s="252"/>
      <c r="AI17" s="252"/>
      <c r="AJ17" s="252"/>
      <c r="AK17" s="252"/>
      <c r="AL17" s="252"/>
      <c r="AM17" s="252"/>
      <c r="AN17" s="252"/>
      <c r="AO17" s="252"/>
      <c r="AP17" s="252"/>
      <c r="AQ17" s="252"/>
      <c r="AR17" s="252"/>
      <c r="AS17" s="252"/>
      <c r="AT17" s="252"/>
      <c r="AU17" s="252"/>
      <c r="AV17" s="252"/>
      <c r="AW17" s="252"/>
      <c r="AX17" s="252"/>
      <c r="AY17" s="252"/>
      <c r="AZ17" s="252"/>
      <c r="BA17" s="252"/>
      <c r="BB17" s="252"/>
      <c r="BC17" s="252"/>
      <c r="BD17" s="252"/>
      <c r="BE17" s="252"/>
      <c r="BF17" s="252"/>
      <c r="BG17" s="252"/>
      <c r="BH17" s="252"/>
      <c r="BI17" s="252"/>
      <c r="BJ17" s="252"/>
      <c r="BK17" s="252"/>
      <c r="BL17" s="252"/>
      <c r="BM17" s="252"/>
      <c r="BN17" s="252"/>
      <c r="BO17" s="252"/>
      <c r="BP17" s="252"/>
      <c r="BQ17" s="252"/>
      <c r="BR17" s="252"/>
      <c r="BS17" s="252"/>
      <c r="BT17" s="252"/>
      <c r="BU17" s="252"/>
      <c r="BV17" s="252"/>
      <c r="BW17" s="252"/>
      <c r="BX17" s="253"/>
    </row>
    <row r="18" spans="1:84" ht="15" customHeight="1" thickBot="1" x14ac:dyDescent="0.25"/>
    <row r="19" spans="1:84" ht="30" customHeight="1" x14ac:dyDescent="0.2">
      <c r="K19" s="260" t="s">
        <v>12404</v>
      </c>
      <c r="L19" s="227"/>
      <c r="M19" s="227"/>
      <c r="N19" s="227"/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  <c r="BJ19" s="227"/>
      <c r="BK19" s="227"/>
      <c r="BL19" s="227"/>
      <c r="BM19" s="227"/>
      <c r="BN19" s="227"/>
      <c r="BO19" s="227"/>
      <c r="BP19" s="227"/>
      <c r="BQ19" s="227"/>
      <c r="BR19" s="227"/>
      <c r="BS19" s="227"/>
      <c r="BT19" s="227"/>
      <c r="BU19" s="261"/>
      <c r="CD19" s="2"/>
      <c r="CE19" s="2"/>
      <c r="CF19" s="2"/>
    </row>
    <row r="20" spans="1:84" s="6" customFormat="1" ht="15" customHeight="1" x14ac:dyDescent="0.2">
      <c r="I20" s="7"/>
      <c r="K20" s="276"/>
      <c r="L20" s="277"/>
      <c r="M20" s="277"/>
      <c r="N20" s="277" t="s">
        <v>14744</v>
      </c>
      <c r="O20" s="277"/>
      <c r="P20" s="277"/>
      <c r="Q20" s="277"/>
      <c r="R20" s="277"/>
      <c r="S20" s="277"/>
      <c r="T20" s="277"/>
      <c r="U20" s="277"/>
      <c r="V20" s="277"/>
      <c r="W20" s="277"/>
      <c r="X20" s="277"/>
      <c r="Y20" s="277"/>
      <c r="Z20" s="277"/>
      <c r="AA20" s="277"/>
      <c r="AB20" s="277"/>
      <c r="AC20" s="277"/>
      <c r="AD20" s="277"/>
      <c r="AE20" s="277"/>
      <c r="AF20" s="277"/>
      <c r="AG20" s="277"/>
      <c r="AH20" s="277"/>
      <c r="AI20" s="277"/>
      <c r="AJ20" s="277"/>
      <c r="AK20" s="277"/>
      <c r="AL20" s="277"/>
      <c r="AM20" s="278">
        <v>2016</v>
      </c>
      <c r="AN20" s="278"/>
      <c r="AO20" s="278"/>
      <c r="AP20" s="107" t="s">
        <v>14745</v>
      </c>
      <c r="AQ20" s="242">
        <f>year+1</f>
        <v>2017</v>
      </c>
      <c r="AR20" s="242"/>
      <c r="AS20" s="242"/>
      <c r="AT20" s="262" t="s">
        <v>14746</v>
      </c>
      <c r="AU20" s="262"/>
      <c r="AV20" s="262"/>
      <c r="AW20" s="262"/>
      <c r="AX20" s="262"/>
      <c r="AY20" s="262"/>
      <c r="AZ20" s="262"/>
      <c r="BA20" s="262"/>
      <c r="BB20" s="262"/>
      <c r="BC20" s="262"/>
      <c r="BD20" s="262"/>
      <c r="BE20" s="262"/>
      <c r="BF20" s="262"/>
      <c r="BG20" s="262"/>
      <c r="BH20" s="262"/>
      <c r="BI20" s="262"/>
      <c r="BJ20" s="262"/>
      <c r="BK20" s="262"/>
      <c r="BL20" s="262"/>
      <c r="BM20" s="262"/>
      <c r="BN20" s="262"/>
      <c r="BO20" s="262"/>
      <c r="BP20" s="262"/>
      <c r="BQ20" s="262"/>
      <c r="BR20" s="262"/>
      <c r="BS20" s="262"/>
      <c r="BT20" s="262"/>
      <c r="BU20" s="263"/>
      <c r="BV20" s="4"/>
    </row>
    <row r="21" spans="1:84" s="6" customFormat="1" ht="15" customHeight="1" thickBot="1" x14ac:dyDescent="0.25">
      <c r="I21" s="7"/>
      <c r="K21" s="239" t="s">
        <v>12407</v>
      </c>
      <c r="L21" s="240"/>
      <c r="M21" s="240"/>
      <c r="N21" s="240"/>
      <c r="O21" s="240"/>
      <c r="P21" s="240"/>
      <c r="Q21" s="240"/>
      <c r="R21" s="240"/>
      <c r="S21" s="240"/>
      <c r="T21" s="240"/>
      <c r="U21" s="240"/>
      <c r="V21" s="240"/>
      <c r="W21" s="240"/>
      <c r="X21" s="240"/>
      <c r="Y21" s="240"/>
      <c r="Z21" s="240"/>
      <c r="AA21" s="240"/>
      <c r="AB21" s="240"/>
      <c r="AC21" s="240"/>
      <c r="AD21" s="240"/>
      <c r="AE21" s="240"/>
      <c r="AF21" s="240"/>
      <c r="AG21" s="240"/>
      <c r="AH21" s="240"/>
      <c r="AI21" s="240"/>
      <c r="AJ21" s="240"/>
      <c r="AK21" s="240"/>
      <c r="AL21" s="240"/>
      <c r="AM21" s="240"/>
      <c r="AN21" s="240"/>
      <c r="AO21" s="240"/>
      <c r="AP21" s="240"/>
      <c r="AQ21" s="240"/>
      <c r="AR21" s="240"/>
      <c r="AS21" s="240"/>
      <c r="AT21" s="240"/>
      <c r="AU21" s="240"/>
      <c r="AV21" s="247">
        <f>year</f>
        <v>2016</v>
      </c>
      <c r="AW21" s="247"/>
      <c r="AX21" s="247"/>
      <c r="AY21" s="237" t="s">
        <v>12406</v>
      </c>
      <c r="AZ21" s="237"/>
      <c r="BA21" s="237"/>
      <c r="BB21" s="237"/>
      <c r="BC21" s="237"/>
      <c r="BD21" s="237"/>
      <c r="BE21" s="237"/>
      <c r="BF21" s="237"/>
      <c r="BG21" s="237"/>
      <c r="BH21" s="237"/>
      <c r="BI21" s="237"/>
      <c r="BJ21" s="237"/>
      <c r="BK21" s="237"/>
      <c r="BL21" s="237"/>
      <c r="BM21" s="237"/>
      <c r="BN21" s="237"/>
      <c r="BO21" s="237"/>
      <c r="BP21" s="237"/>
      <c r="BQ21" s="237"/>
      <c r="BR21" s="237"/>
      <c r="BS21" s="237"/>
      <c r="BT21" s="237"/>
      <c r="BU21" s="238"/>
      <c r="BV21" s="4"/>
    </row>
    <row r="22" spans="1:84" ht="20.100000000000001" customHeight="1" thickBot="1" x14ac:dyDescent="0.25"/>
    <row r="23" spans="1:84" ht="15" thickBot="1" x14ac:dyDescent="0.25">
      <c r="A23" s="251" t="s">
        <v>14747</v>
      </c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Y23" s="252"/>
      <c r="Z23" s="252"/>
      <c r="AA23" s="252"/>
      <c r="AB23" s="252"/>
      <c r="AC23" s="252"/>
      <c r="AD23" s="252"/>
      <c r="AE23" s="252"/>
      <c r="AF23" s="252"/>
      <c r="AG23" s="252"/>
      <c r="AH23" s="252"/>
      <c r="AI23" s="252"/>
      <c r="AJ23" s="252"/>
      <c r="AK23" s="252"/>
      <c r="AL23" s="252"/>
      <c r="AM23" s="252"/>
      <c r="AN23" s="252"/>
      <c r="AO23" s="252"/>
      <c r="AP23" s="252"/>
      <c r="AQ23" s="252"/>
      <c r="AR23" s="252"/>
      <c r="AS23" s="252"/>
      <c r="AT23" s="252"/>
      <c r="AU23" s="252"/>
      <c r="AV23" s="252"/>
      <c r="AW23" s="252"/>
      <c r="AX23" s="253"/>
      <c r="AY23" s="251" t="s">
        <v>14748</v>
      </c>
      <c r="AZ23" s="252"/>
      <c r="BA23" s="252"/>
      <c r="BB23" s="252"/>
      <c r="BC23" s="252"/>
      <c r="BD23" s="252"/>
      <c r="BE23" s="252"/>
      <c r="BF23" s="252"/>
      <c r="BG23" s="252"/>
      <c r="BH23" s="252"/>
      <c r="BI23" s="252"/>
      <c r="BJ23" s="252"/>
      <c r="BK23" s="252"/>
      <c r="BL23" s="252"/>
      <c r="BM23" s="253"/>
      <c r="BQ23" s="264" t="s">
        <v>14749</v>
      </c>
      <c r="BR23" s="265"/>
      <c r="BS23" s="265"/>
      <c r="BT23" s="265"/>
      <c r="BU23" s="265"/>
      <c r="BV23" s="265"/>
      <c r="BW23" s="265"/>
      <c r="BX23" s="265"/>
      <c r="BY23" s="265"/>
      <c r="BZ23" s="265"/>
      <c r="CA23" s="265"/>
      <c r="CB23" s="265"/>
      <c r="CC23" s="266"/>
      <c r="CD23" s="8"/>
      <c r="CE23" s="8"/>
      <c r="CF23" s="9"/>
    </row>
    <row r="24" spans="1:84" ht="30" customHeight="1" x14ac:dyDescent="0.2">
      <c r="A24" s="267" t="s">
        <v>20483</v>
      </c>
      <c r="B24" s="268"/>
      <c r="C24" s="268"/>
      <c r="D24" s="268"/>
      <c r="E24" s="268"/>
      <c r="F24" s="268"/>
      <c r="G24" s="268"/>
      <c r="H24" s="268"/>
      <c r="I24" s="268"/>
      <c r="J24" s="268"/>
      <c r="K24" s="268"/>
      <c r="L24" s="268"/>
      <c r="M24" s="268"/>
      <c r="N24" s="268"/>
      <c r="O24" s="268"/>
      <c r="P24" s="268"/>
      <c r="Q24" s="268"/>
      <c r="R24" s="268"/>
      <c r="S24" s="268"/>
      <c r="T24" s="268"/>
      <c r="U24" s="268"/>
      <c r="V24" s="268"/>
      <c r="W24" s="268"/>
      <c r="X24" s="268"/>
      <c r="Y24" s="268"/>
      <c r="Z24" s="268"/>
      <c r="AA24" s="268"/>
      <c r="AB24" s="268"/>
      <c r="AC24" s="268"/>
      <c r="AD24" s="268"/>
      <c r="AE24" s="268"/>
      <c r="AF24" s="268"/>
      <c r="AG24" s="268"/>
      <c r="AH24" s="268"/>
      <c r="AI24" s="268"/>
      <c r="AJ24" s="268"/>
      <c r="AK24" s="268"/>
      <c r="AL24" s="268"/>
      <c r="AM24" s="268"/>
      <c r="AN24" s="268"/>
      <c r="AO24" s="268"/>
      <c r="AP24" s="268"/>
      <c r="AQ24" s="268"/>
      <c r="AR24" s="268"/>
      <c r="AS24" s="268"/>
      <c r="AT24" s="268"/>
      <c r="AU24" s="268"/>
      <c r="AV24" s="268"/>
      <c r="AW24" s="268"/>
      <c r="AX24" s="269"/>
      <c r="AY24" s="270"/>
      <c r="AZ24" s="271"/>
      <c r="BA24" s="271"/>
      <c r="BB24" s="271"/>
      <c r="BC24" s="271"/>
      <c r="BD24" s="271"/>
      <c r="BE24" s="271"/>
      <c r="BF24" s="271"/>
      <c r="BG24" s="271"/>
      <c r="BH24" s="271"/>
      <c r="BI24" s="271"/>
      <c r="BJ24" s="271"/>
      <c r="BK24" s="271"/>
      <c r="BL24" s="271"/>
      <c r="BM24" s="272"/>
      <c r="BO24" s="230" t="s">
        <v>12398</v>
      </c>
      <c r="BP24" s="230"/>
      <c r="BQ24" s="230"/>
      <c r="BR24" s="230"/>
      <c r="BS24" s="230"/>
      <c r="BT24" s="230"/>
      <c r="BU24" s="230"/>
      <c r="BV24" s="230"/>
      <c r="BW24" s="230"/>
      <c r="BX24" s="230"/>
      <c r="BY24" s="230"/>
      <c r="BZ24" s="230"/>
      <c r="CA24" s="230"/>
      <c r="CB24" s="230"/>
      <c r="CC24" s="230"/>
      <c r="CD24" s="230"/>
      <c r="CE24" s="230"/>
      <c r="CF24" s="11"/>
    </row>
    <row r="25" spans="1:84" ht="15" x14ac:dyDescent="0.2">
      <c r="A25" s="273" t="s">
        <v>12400</v>
      </c>
      <c r="B25" s="274"/>
      <c r="C25" s="274"/>
      <c r="D25" s="274"/>
      <c r="E25" s="274"/>
      <c r="F25" s="274"/>
      <c r="G25" s="274"/>
      <c r="H25" s="274"/>
      <c r="I25" s="274"/>
      <c r="J25" s="274"/>
      <c r="K25" s="274"/>
      <c r="L25" s="274"/>
      <c r="M25" s="274"/>
      <c r="N25" s="274"/>
      <c r="O25" s="274"/>
      <c r="P25" s="274"/>
      <c r="Q25" s="274"/>
      <c r="R25" s="274"/>
      <c r="S25" s="274"/>
      <c r="T25" s="274"/>
      <c r="U25" s="274"/>
      <c r="V25" s="274"/>
      <c r="W25" s="274"/>
      <c r="X25" s="274"/>
      <c r="Y25" s="274"/>
      <c r="Z25" s="274"/>
      <c r="AA25" s="274"/>
      <c r="AB25" s="274"/>
      <c r="AC25" s="274"/>
      <c r="AD25" s="274"/>
      <c r="AE25" s="274"/>
      <c r="AF25" s="274"/>
      <c r="AG25" s="274"/>
      <c r="AH25" s="274"/>
      <c r="AI25" s="274"/>
      <c r="AJ25" s="274"/>
      <c r="AK25" s="274"/>
      <c r="AL25" s="274"/>
      <c r="AM25" s="274"/>
      <c r="AN25" s="274"/>
      <c r="AO25" s="274"/>
      <c r="AP25" s="274"/>
      <c r="AQ25" s="274"/>
      <c r="AR25" s="274"/>
      <c r="AS25" s="274"/>
      <c r="AT25" s="274"/>
      <c r="AU25" s="274"/>
      <c r="AV25" s="274"/>
      <c r="AW25" s="274"/>
      <c r="AX25" s="275"/>
      <c r="AY25" s="241" t="s">
        <v>12401</v>
      </c>
      <c r="AZ25" s="242"/>
      <c r="BA25" s="242"/>
      <c r="BB25" s="242"/>
      <c r="BC25" s="242"/>
      <c r="BD25" s="242"/>
      <c r="BE25" s="242"/>
      <c r="BF25" s="242"/>
      <c r="BG25" s="242"/>
      <c r="BH25" s="242"/>
      <c r="BI25" s="242"/>
      <c r="BJ25" s="242"/>
      <c r="BK25" s="242"/>
      <c r="BL25" s="242"/>
      <c r="BM25" s="243"/>
      <c r="BO25" s="230"/>
      <c r="BP25" s="230"/>
      <c r="BQ25" s="230"/>
      <c r="BR25" s="230"/>
      <c r="BS25" s="230"/>
      <c r="BT25" s="230"/>
      <c r="BU25" s="230"/>
      <c r="BV25" s="230"/>
      <c r="BW25" s="230"/>
      <c r="BX25" s="230"/>
      <c r="BY25" s="230"/>
      <c r="BZ25" s="230"/>
      <c r="CA25" s="230"/>
      <c r="CB25" s="230"/>
      <c r="CC25" s="230"/>
      <c r="CD25" s="230"/>
      <c r="CE25" s="230"/>
      <c r="CF25" s="11"/>
    </row>
    <row r="26" spans="1:84" ht="50.1" customHeight="1" thickBot="1" x14ac:dyDescent="0.25">
      <c r="A26" s="267"/>
      <c r="B26" s="268"/>
      <c r="C26" s="268"/>
      <c r="D26" s="268"/>
      <c r="E26" s="268"/>
      <c r="F26" s="268"/>
      <c r="G26" s="268"/>
      <c r="H26" s="268"/>
      <c r="I26" s="268"/>
      <c r="J26" s="268"/>
      <c r="K26" s="268"/>
      <c r="L26" s="268"/>
      <c r="M26" s="268"/>
      <c r="N26" s="268"/>
      <c r="O26" s="268"/>
      <c r="P26" s="268"/>
      <c r="Q26" s="268"/>
      <c r="R26" s="268"/>
      <c r="S26" s="268"/>
      <c r="T26" s="268"/>
      <c r="U26" s="268"/>
      <c r="V26" s="268"/>
      <c r="W26" s="268"/>
      <c r="X26" s="268"/>
      <c r="Y26" s="268"/>
      <c r="Z26" s="268"/>
      <c r="AA26" s="268"/>
      <c r="AB26" s="268"/>
      <c r="AC26" s="268"/>
      <c r="AD26" s="268"/>
      <c r="AE26" s="268"/>
      <c r="AF26" s="268"/>
      <c r="AG26" s="268"/>
      <c r="AH26" s="268"/>
      <c r="AI26" s="268"/>
      <c r="AJ26" s="268"/>
      <c r="AK26" s="268"/>
      <c r="AL26" s="268"/>
      <c r="AM26" s="268"/>
      <c r="AN26" s="268"/>
      <c r="AO26" s="268"/>
      <c r="AP26" s="268"/>
      <c r="AQ26" s="268"/>
      <c r="AR26" s="268"/>
      <c r="AS26" s="268"/>
      <c r="AT26" s="268"/>
      <c r="AU26" s="268"/>
      <c r="AV26" s="268"/>
      <c r="AW26" s="268"/>
      <c r="AX26" s="269"/>
      <c r="AY26" s="244" t="s">
        <v>12405</v>
      </c>
      <c r="AZ26" s="245"/>
      <c r="BA26" s="245"/>
      <c r="BB26" s="245"/>
      <c r="BC26" s="245"/>
      <c r="BD26" s="245"/>
      <c r="BE26" s="245"/>
      <c r="BF26" s="245"/>
      <c r="BG26" s="245"/>
      <c r="BH26" s="245"/>
      <c r="BI26" s="245"/>
      <c r="BJ26" s="245"/>
      <c r="BK26" s="245"/>
      <c r="BL26" s="245"/>
      <c r="BM26" s="246"/>
      <c r="BO26" s="230"/>
      <c r="BP26" s="230"/>
      <c r="BQ26" s="230"/>
      <c r="BR26" s="230"/>
      <c r="BS26" s="230"/>
      <c r="BT26" s="230"/>
      <c r="BU26" s="230"/>
      <c r="BV26" s="230"/>
      <c r="BW26" s="230"/>
      <c r="BX26" s="230"/>
      <c r="BY26" s="230"/>
      <c r="BZ26" s="230"/>
      <c r="CA26" s="230"/>
      <c r="CB26" s="230"/>
      <c r="CC26" s="230"/>
      <c r="CD26" s="230"/>
      <c r="CE26" s="230"/>
      <c r="CF26" s="11"/>
    </row>
    <row r="27" spans="1:84" ht="15.75" thickBot="1" x14ac:dyDescent="0.25">
      <c r="A27" s="248"/>
      <c r="B27" s="249"/>
      <c r="C27" s="249"/>
      <c r="D27" s="249"/>
      <c r="E27" s="249"/>
      <c r="F27" s="249"/>
      <c r="G27" s="249"/>
      <c r="H27" s="249"/>
      <c r="I27" s="249"/>
      <c r="J27" s="249"/>
      <c r="K27" s="249"/>
      <c r="L27" s="249"/>
      <c r="M27" s="249"/>
      <c r="N27" s="249"/>
      <c r="O27" s="249"/>
      <c r="P27" s="249"/>
      <c r="Q27" s="249"/>
      <c r="R27" s="249"/>
      <c r="S27" s="249"/>
      <c r="T27" s="249"/>
      <c r="U27" s="249"/>
      <c r="V27" s="249"/>
      <c r="W27" s="249"/>
      <c r="X27" s="249"/>
      <c r="Y27" s="249"/>
      <c r="Z27" s="249"/>
      <c r="AA27" s="249"/>
      <c r="AB27" s="249"/>
      <c r="AC27" s="249"/>
      <c r="AD27" s="249"/>
      <c r="AE27" s="249"/>
      <c r="AF27" s="249"/>
      <c r="AG27" s="249"/>
      <c r="AH27" s="249"/>
      <c r="AI27" s="249"/>
      <c r="AJ27" s="249"/>
      <c r="AK27" s="249"/>
      <c r="AL27" s="249"/>
      <c r="AM27" s="249"/>
      <c r="AN27" s="249"/>
      <c r="AO27" s="249"/>
      <c r="AP27" s="249"/>
      <c r="AQ27" s="249"/>
      <c r="AR27" s="249"/>
      <c r="AS27" s="249"/>
      <c r="AT27" s="249"/>
      <c r="AU27" s="249"/>
      <c r="AV27" s="249"/>
      <c r="AW27" s="249"/>
      <c r="AX27" s="250"/>
      <c r="AY27" s="14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6"/>
      <c r="BK27" s="16"/>
      <c r="BL27" s="17"/>
      <c r="BM27" s="18"/>
      <c r="BP27" s="10"/>
      <c r="BQ27" s="10"/>
      <c r="BR27" s="10"/>
      <c r="BS27" s="251" t="s">
        <v>12399</v>
      </c>
      <c r="BT27" s="252"/>
      <c r="BU27" s="252"/>
      <c r="BV27" s="252"/>
      <c r="BW27" s="252"/>
      <c r="BX27" s="252"/>
      <c r="BY27" s="252"/>
      <c r="BZ27" s="252"/>
      <c r="CA27" s="253"/>
      <c r="CB27" s="10"/>
      <c r="CC27" s="10"/>
      <c r="CD27" s="10"/>
      <c r="CE27" s="11"/>
      <c r="CF27" s="11"/>
    </row>
    <row r="28" spans="1:84" ht="20.100000000000001" customHeight="1" x14ac:dyDescent="0.2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4"/>
      <c r="BL28" s="13"/>
      <c r="BM28" s="11"/>
      <c r="BN28" s="11"/>
      <c r="BO28" s="11"/>
      <c r="BP28" s="11"/>
      <c r="BQ28" s="12"/>
      <c r="BR28" s="12"/>
      <c r="BS28" s="12"/>
      <c r="BT28" s="12"/>
      <c r="BU28" s="12"/>
      <c r="BV28" s="12"/>
      <c r="BW28" s="12"/>
      <c r="BX28" s="12"/>
      <c r="BY28" s="12"/>
      <c r="BZ28" s="11"/>
      <c r="CA28" s="11"/>
      <c r="CB28" s="11"/>
      <c r="CC28" s="11"/>
      <c r="CD28" s="13"/>
    </row>
    <row r="29" spans="1:84" ht="14.25" x14ac:dyDescent="0.2">
      <c r="A29" s="213" t="s">
        <v>14750</v>
      </c>
      <c r="B29" s="214"/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35" t="s">
        <v>21776</v>
      </c>
      <c r="Y29" s="235"/>
      <c r="Z29" s="235"/>
      <c r="AA29" s="235"/>
      <c r="AB29" s="235"/>
      <c r="AC29" s="235"/>
      <c r="AD29" s="235"/>
      <c r="AE29" s="235"/>
      <c r="AF29" s="235"/>
      <c r="AG29" s="235"/>
      <c r="AH29" s="235"/>
      <c r="AI29" s="235"/>
      <c r="AJ29" s="235"/>
      <c r="AK29" s="235"/>
      <c r="AL29" s="235"/>
      <c r="AM29" s="235"/>
      <c r="AN29" s="235"/>
      <c r="AO29" s="235"/>
      <c r="AP29" s="235"/>
      <c r="AQ29" s="235"/>
      <c r="AR29" s="235"/>
      <c r="AS29" s="235"/>
      <c r="AT29" s="235"/>
      <c r="AU29" s="235"/>
      <c r="AV29" s="235"/>
      <c r="AW29" s="235"/>
      <c r="AX29" s="235"/>
      <c r="AY29" s="235"/>
      <c r="AZ29" s="235"/>
      <c r="BA29" s="235"/>
      <c r="BB29" s="235"/>
      <c r="BC29" s="235"/>
      <c r="BD29" s="235"/>
      <c r="BE29" s="235"/>
      <c r="BF29" s="235"/>
      <c r="BG29" s="235"/>
      <c r="BH29" s="235"/>
      <c r="BI29" s="235"/>
      <c r="BJ29" s="235"/>
      <c r="BK29" s="235"/>
      <c r="BL29" s="235"/>
      <c r="BM29" s="235"/>
      <c r="BN29" s="235"/>
      <c r="BO29" s="235"/>
      <c r="BP29" s="235"/>
      <c r="BQ29" s="235"/>
      <c r="BR29" s="235"/>
      <c r="BS29" s="235"/>
      <c r="BT29" s="235"/>
      <c r="BU29" s="235"/>
      <c r="BV29" s="235"/>
      <c r="BW29" s="235"/>
      <c r="BX29" s="235"/>
      <c r="BY29" s="235"/>
      <c r="BZ29" s="235"/>
      <c r="CA29" s="235"/>
      <c r="CB29" s="235"/>
      <c r="CC29" s="235"/>
      <c r="CD29" s="235"/>
      <c r="CE29" s="235"/>
      <c r="CF29" s="236"/>
    </row>
    <row r="30" spans="1:84" ht="15" thickBot="1" x14ac:dyDescent="0.25">
      <c r="A30" s="213" t="s">
        <v>14751</v>
      </c>
      <c r="B30" s="214"/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5"/>
      <c r="R30" s="215"/>
      <c r="S30" s="215"/>
      <c r="T30" s="215"/>
      <c r="U30" s="215"/>
      <c r="V30" s="215"/>
      <c r="W30" s="215"/>
      <c r="X30" s="216" t="s">
        <v>21777</v>
      </c>
      <c r="Y30" s="216"/>
      <c r="Z30" s="216"/>
      <c r="AA30" s="216"/>
      <c r="AB30" s="216"/>
      <c r="AC30" s="216"/>
      <c r="AD30" s="216"/>
      <c r="AE30" s="216"/>
      <c r="AF30" s="216"/>
      <c r="AG30" s="216"/>
      <c r="AH30" s="216"/>
      <c r="AI30" s="216"/>
      <c r="AJ30" s="216"/>
      <c r="AK30" s="216"/>
      <c r="AL30" s="216"/>
      <c r="AM30" s="216"/>
      <c r="AN30" s="216"/>
      <c r="AO30" s="216"/>
      <c r="AP30" s="216"/>
      <c r="AQ30" s="216"/>
      <c r="AR30" s="216"/>
      <c r="AS30" s="216"/>
      <c r="AT30" s="216"/>
      <c r="AU30" s="216"/>
      <c r="AV30" s="216"/>
      <c r="AW30" s="216"/>
      <c r="AX30" s="216"/>
      <c r="AY30" s="216"/>
      <c r="AZ30" s="216"/>
      <c r="BA30" s="216"/>
      <c r="BB30" s="216"/>
      <c r="BC30" s="216"/>
      <c r="BD30" s="216"/>
      <c r="BE30" s="216"/>
      <c r="BF30" s="216"/>
      <c r="BG30" s="216"/>
      <c r="BH30" s="216"/>
      <c r="BI30" s="216"/>
      <c r="BJ30" s="216"/>
      <c r="BK30" s="216"/>
      <c r="BL30" s="216"/>
      <c r="BM30" s="216"/>
      <c r="BN30" s="216"/>
      <c r="BO30" s="216"/>
      <c r="BP30" s="216"/>
      <c r="BQ30" s="216"/>
      <c r="BR30" s="216"/>
      <c r="BS30" s="216"/>
      <c r="BT30" s="216"/>
      <c r="BU30" s="216"/>
      <c r="BV30" s="216"/>
      <c r="BW30" s="216"/>
      <c r="BX30" s="216"/>
      <c r="BY30" s="216"/>
      <c r="BZ30" s="216"/>
      <c r="CA30" s="216"/>
      <c r="CB30" s="216"/>
      <c r="CC30" s="216"/>
      <c r="CD30" s="216"/>
      <c r="CE30" s="216"/>
      <c r="CF30" s="217"/>
    </row>
    <row r="31" spans="1:84" ht="13.5" thickBot="1" x14ac:dyDescent="0.25">
      <c r="A31" s="219" t="s">
        <v>14752</v>
      </c>
      <c r="B31" s="220"/>
      <c r="C31" s="220"/>
      <c r="D31" s="220"/>
      <c r="E31" s="220"/>
      <c r="F31" s="220"/>
      <c r="G31" s="220"/>
      <c r="H31" s="220"/>
      <c r="I31" s="220"/>
      <c r="J31" s="220"/>
      <c r="K31" s="220"/>
      <c r="L31" s="220"/>
      <c r="M31" s="220"/>
      <c r="N31" s="220"/>
      <c r="O31" s="220"/>
      <c r="P31" s="221"/>
      <c r="Q31" s="223" t="s">
        <v>14753</v>
      </c>
      <c r="R31" s="224"/>
      <c r="S31" s="224"/>
      <c r="T31" s="224"/>
      <c r="U31" s="224"/>
      <c r="V31" s="224"/>
      <c r="W31" s="224"/>
      <c r="X31" s="224"/>
      <c r="Y31" s="224"/>
      <c r="Z31" s="224"/>
      <c r="AA31" s="224"/>
      <c r="AB31" s="224"/>
      <c r="AC31" s="224"/>
      <c r="AD31" s="224"/>
      <c r="AE31" s="224"/>
      <c r="AF31" s="224"/>
      <c r="AG31" s="224"/>
      <c r="AH31" s="224"/>
      <c r="AI31" s="224"/>
      <c r="AJ31" s="224"/>
      <c r="AK31" s="224"/>
      <c r="AL31" s="224"/>
      <c r="AM31" s="224"/>
      <c r="AN31" s="224"/>
      <c r="AO31" s="224"/>
      <c r="AP31" s="224"/>
      <c r="AQ31" s="224"/>
      <c r="AR31" s="224"/>
      <c r="AS31" s="224"/>
      <c r="AT31" s="224"/>
      <c r="AU31" s="224"/>
      <c r="AV31" s="224"/>
      <c r="AW31" s="224"/>
      <c r="AX31" s="224"/>
      <c r="AY31" s="224"/>
      <c r="AZ31" s="224"/>
      <c r="BA31" s="224"/>
      <c r="BB31" s="224"/>
      <c r="BC31" s="224"/>
      <c r="BD31" s="224"/>
      <c r="BE31" s="224"/>
      <c r="BF31" s="224"/>
      <c r="BG31" s="224"/>
      <c r="BH31" s="224"/>
      <c r="BI31" s="224"/>
      <c r="BJ31" s="224"/>
      <c r="BK31" s="224"/>
      <c r="BL31" s="224"/>
      <c r="BM31" s="224"/>
      <c r="BN31" s="224"/>
      <c r="BO31" s="224"/>
      <c r="BP31" s="224"/>
      <c r="BQ31" s="224"/>
      <c r="BR31" s="224"/>
      <c r="BS31" s="224"/>
      <c r="BT31" s="224"/>
      <c r="BU31" s="224"/>
      <c r="BV31" s="224"/>
      <c r="BW31" s="224"/>
      <c r="BX31" s="224"/>
      <c r="BY31" s="224"/>
      <c r="BZ31" s="224"/>
      <c r="CA31" s="224"/>
      <c r="CB31" s="224"/>
      <c r="CC31" s="224"/>
      <c r="CD31" s="224"/>
      <c r="CE31" s="224"/>
      <c r="CF31" s="225"/>
    </row>
    <row r="32" spans="1:84" x14ac:dyDescent="0.2">
      <c r="A32" s="222"/>
      <c r="B32" s="222"/>
      <c r="C32" s="222"/>
      <c r="D32" s="222"/>
      <c r="E32" s="222"/>
      <c r="F32" s="222"/>
      <c r="G32" s="222"/>
      <c r="H32" s="222"/>
      <c r="I32" s="222"/>
      <c r="J32" s="222"/>
      <c r="K32" s="222"/>
      <c r="L32" s="222"/>
      <c r="M32" s="222"/>
      <c r="N32" s="222"/>
      <c r="O32" s="222"/>
      <c r="P32" s="222"/>
      <c r="Q32" s="219" t="s">
        <v>14754</v>
      </c>
      <c r="R32" s="220"/>
      <c r="S32" s="220"/>
      <c r="T32" s="220"/>
      <c r="U32" s="220"/>
      <c r="V32" s="220"/>
      <c r="W32" s="220"/>
      <c r="X32" s="220"/>
      <c r="Y32" s="220"/>
      <c r="Z32" s="220"/>
      <c r="AA32" s="220"/>
      <c r="AB32" s="220"/>
      <c r="AC32" s="220"/>
      <c r="AD32" s="220"/>
      <c r="AE32" s="220"/>
      <c r="AF32" s="220"/>
      <c r="AG32" s="220"/>
      <c r="AH32" s="226" t="s">
        <v>21100</v>
      </c>
      <c r="AI32" s="227"/>
      <c r="AJ32" s="227"/>
      <c r="AK32" s="227"/>
      <c r="AL32" s="227"/>
      <c r="AM32" s="227"/>
      <c r="AN32" s="227"/>
      <c r="AO32" s="227"/>
      <c r="AP32" s="227"/>
      <c r="AQ32" s="227"/>
      <c r="AR32" s="227"/>
      <c r="AS32" s="227"/>
      <c r="AT32" s="227"/>
      <c r="AU32" s="227"/>
      <c r="AV32" s="227"/>
      <c r="AW32" s="227"/>
      <c r="AX32" s="228"/>
      <c r="AY32" s="220" t="s">
        <v>21101</v>
      </c>
      <c r="AZ32" s="220"/>
      <c r="BA32" s="220"/>
      <c r="BB32" s="220"/>
      <c r="BC32" s="220"/>
      <c r="BD32" s="220"/>
      <c r="BE32" s="220"/>
      <c r="BF32" s="220"/>
      <c r="BG32" s="220"/>
      <c r="BH32" s="220"/>
      <c r="BI32" s="220"/>
      <c r="BJ32" s="220"/>
      <c r="BK32" s="220"/>
      <c r="BL32" s="220"/>
      <c r="BM32" s="220"/>
      <c r="BN32" s="220"/>
      <c r="BO32" s="220"/>
      <c r="BP32" s="220" t="s">
        <v>21102</v>
      </c>
      <c r="BQ32" s="220"/>
      <c r="BR32" s="220"/>
      <c r="BS32" s="220"/>
      <c r="BT32" s="220"/>
      <c r="BU32" s="220"/>
      <c r="BV32" s="220"/>
      <c r="BW32" s="220"/>
      <c r="BX32" s="220"/>
      <c r="BY32" s="220"/>
      <c r="BZ32" s="220"/>
      <c r="CA32" s="220"/>
      <c r="CB32" s="220"/>
      <c r="CC32" s="220"/>
      <c r="CD32" s="220"/>
      <c r="CE32" s="220"/>
      <c r="CF32" s="220"/>
    </row>
    <row r="33" spans="1:84" x14ac:dyDescent="0.2">
      <c r="A33" s="222"/>
      <c r="B33" s="222"/>
      <c r="C33" s="222"/>
      <c r="D33" s="222"/>
      <c r="E33" s="222"/>
      <c r="F33" s="222"/>
      <c r="G33" s="222"/>
      <c r="H33" s="222"/>
      <c r="I33" s="222"/>
      <c r="J33" s="222"/>
      <c r="K33" s="222"/>
      <c r="L33" s="222"/>
      <c r="M33" s="222"/>
      <c r="N33" s="222"/>
      <c r="O33" s="222"/>
      <c r="P33" s="222"/>
      <c r="Q33" s="222"/>
      <c r="R33" s="222"/>
      <c r="S33" s="222"/>
      <c r="T33" s="222"/>
      <c r="U33" s="222"/>
      <c r="V33" s="222"/>
      <c r="W33" s="222"/>
      <c r="X33" s="222"/>
      <c r="Y33" s="222"/>
      <c r="Z33" s="222"/>
      <c r="AA33" s="222"/>
      <c r="AB33" s="222"/>
      <c r="AC33" s="222"/>
      <c r="AD33" s="222"/>
      <c r="AE33" s="222"/>
      <c r="AF33" s="222"/>
      <c r="AG33" s="222"/>
      <c r="AH33" s="229"/>
      <c r="AI33" s="230"/>
      <c r="AJ33" s="230"/>
      <c r="AK33" s="230"/>
      <c r="AL33" s="230"/>
      <c r="AM33" s="230"/>
      <c r="AN33" s="230"/>
      <c r="AO33" s="230"/>
      <c r="AP33" s="230"/>
      <c r="AQ33" s="230"/>
      <c r="AR33" s="230"/>
      <c r="AS33" s="230"/>
      <c r="AT33" s="230"/>
      <c r="AU33" s="230"/>
      <c r="AV33" s="230"/>
      <c r="AW33" s="230"/>
      <c r="AX33" s="231"/>
      <c r="AY33" s="222"/>
      <c r="AZ33" s="222"/>
      <c r="BA33" s="222"/>
      <c r="BB33" s="222"/>
      <c r="BC33" s="222"/>
      <c r="BD33" s="222"/>
      <c r="BE33" s="222"/>
      <c r="BF33" s="222"/>
      <c r="BG33" s="222"/>
      <c r="BH33" s="222"/>
      <c r="BI33" s="222"/>
      <c r="BJ33" s="222"/>
      <c r="BK33" s="222"/>
      <c r="BL33" s="222"/>
      <c r="BM33" s="222"/>
      <c r="BN33" s="222"/>
      <c r="BO33" s="222"/>
      <c r="BP33" s="222"/>
      <c r="BQ33" s="222"/>
      <c r="BR33" s="222"/>
      <c r="BS33" s="222"/>
      <c r="BT33" s="222"/>
      <c r="BU33" s="222"/>
      <c r="BV33" s="222"/>
      <c r="BW33" s="222"/>
      <c r="BX33" s="222"/>
      <c r="BY33" s="222"/>
      <c r="BZ33" s="222"/>
      <c r="CA33" s="222"/>
      <c r="CB33" s="222"/>
      <c r="CC33" s="222"/>
      <c r="CD33" s="222"/>
      <c r="CE33" s="222"/>
      <c r="CF33" s="222"/>
    </row>
    <row r="34" spans="1:84" x14ac:dyDescent="0.2">
      <c r="A34" s="222"/>
      <c r="B34" s="222"/>
      <c r="C34" s="222"/>
      <c r="D34" s="222"/>
      <c r="E34" s="222"/>
      <c r="F34" s="222"/>
      <c r="G34" s="222"/>
      <c r="H34" s="222"/>
      <c r="I34" s="222"/>
      <c r="J34" s="222"/>
      <c r="K34" s="222"/>
      <c r="L34" s="222"/>
      <c r="M34" s="222"/>
      <c r="N34" s="222"/>
      <c r="O34" s="222"/>
      <c r="P34" s="222"/>
      <c r="Q34" s="222"/>
      <c r="R34" s="222"/>
      <c r="S34" s="222"/>
      <c r="T34" s="222"/>
      <c r="U34" s="222"/>
      <c r="V34" s="222"/>
      <c r="W34" s="222"/>
      <c r="X34" s="222"/>
      <c r="Y34" s="222"/>
      <c r="Z34" s="222"/>
      <c r="AA34" s="222"/>
      <c r="AB34" s="222"/>
      <c r="AC34" s="222"/>
      <c r="AD34" s="222"/>
      <c r="AE34" s="222"/>
      <c r="AF34" s="222"/>
      <c r="AG34" s="222"/>
      <c r="AH34" s="229"/>
      <c r="AI34" s="230"/>
      <c r="AJ34" s="230"/>
      <c r="AK34" s="230"/>
      <c r="AL34" s="230"/>
      <c r="AM34" s="230"/>
      <c r="AN34" s="230"/>
      <c r="AO34" s="230"/>
      <c r="AP34" s="230"/>
      <c r="AQ34" s="230"/>
      <c r="AR34" s="230"/>
      <c r="AS34" s="230"/>
      <c r="AT34" s="230"/>
      <c r="AU34" s="230"/>
      <c r="AV34" s="230"/>
      <c r="AW34" s="230"/>
      <c r="AX34" s="231"/>
      <c r="AY34" s="222"/>
      <c r="AZ34" s="222"/>
      <c r="BA34" s="222"/>
      <c r="BB34" s="222"/>
      <c r="BC34" s="222"/>
      <c r="BD34" s="222"/>
      <c r="BE34" s="222"/>
      <c r="BF34" s="222"/>
      <c r="BG34" s="222"/>
      <c r="BH34" s="222"/>
      <c r="BI34" s="222"/>
      <c r="BJ34" s="222"/>
      <c r="BK34" s="222"/>
      <c r="BL34" s="222"/>
      <c r="BM34" s="222"/>
      <c r="BN34" s="222"/>
      <c r="BO34" s="222"/>
      <c r="BP34" s="222"/>
      <c r="BQ34" s="222"/>
      <c r="BR34" s="222"/>
      <c r="BS34" s="222"/>
      <c r="BT34" s="222"/>
      <c r="BU34" s="222"/>
      <c r="BV34" s="222"/>
      <c r="BW34" s="222"/>
      <c r="BX34" s="222"/>
      <c r="BY34" s="222"/>
      <c r="BZ34" s="222"/>
      <c r="CA34" s="222"/>
      <c r="CB34" s="222"/>
      <c r="CC34" s="222"/>
      <c r="CD34" s="222"/>
      <c r="CE34" s="222"/>
      <c r="CF34" s="222"/>
    </row>
    <row r="35" spans="1:84" x14ac:dyDescent="0.2">
      <c r="A35" s="222"/>
      <c r="B35" s="222"/>
      <c r="C35" s="222"/>
      <c r="D35" s="222"/>
      <c r="E35" s="222"/>
      <c r="F35" s="222"/>
      <c r="G35" s="222"/>
      <c r="H35" s="222"/>
      <c r="I35" s="222"/>
      <c r="J35" s="222"/>
      <c r="K35" s="222"/>
      <c r="L35" s="222"/>
      <c r="M35" s="222"/>
      <c r="N35" s="222"/>
      <c r="O35" s="222"/>
      <c r="P35" s="222"/>
      <c r="Q35" s="222"/>
      <c r="R35" s="222"/>
      <c r="S35" s="222"/>
      <c r="T35" s="222"/>
      <c r="U35" s="222"/>
      <c r="V35" s="222"/>
      <c r="W35" s="222"/>
      <c r="X35" s="222"/>
      <c r="Y35" s="222"/>
      <c r="Z35" s="222"/>
      <c r="AA35" s="222"/>
      <c r="AB35" s="222"/>
      <c r="AC35" s="222"/>
      <c r="AD35" s="222"/>
      <c r="AE35" s="222"/>
      <c r="AF35" s="222"/>
      <c r="AG35" s="222"/>
      <c r="AH35" s="229"/>
      <c r="AI35" s="230"/>
      <c r="AJ35" s="230"/>
      <c r="AK35" s="230"/>
      <c r="AL35" s="230"/>
      <c r="AM35" s="230"/>
      <c r="AN35" s="230"/>
      <c r="AO35" s="230"/>
      <c r="AP35" s="230"/>
      <c r="AQ35" s="230"/>
      <c r="AR35" s="230"/>
      <c r="AS35" s="230"/>
      <c r="AT35" s="230"/>
      <c r="AU35" s="230"/>
      <c r="AV35" s="230"/>
      <c r="AW35" s="230"/>
      <c r="AX35" s="231"/>
      <c r="AY35" s="222"/>
      <c r="AZ35" s="222"/>
      <c r="BA35" s="222"/>
      <c r="BB35" s="222"/>
      <c r="BC35" s="222"/>
      <c r="BD35" s="222"/>
      <c r="BE35" s="222"/>
      <c r="BF35" s="222"/>
      <c r="BG35" s="222"/>
      <c r="BH35" s="222"/>
      <c r="BI35" s="222"/>
      <c r="BJ35" s="222"/>
      <c r="BK35" s="222"/>
      <c r="BL35" s="222"/>
      <c r="BM35" s="222"/>
      <c r="BN35" s="222"/>
      <c r="BO35" s="222"/>
      <c r="BP35" s="222"/>
      <c r="BQ35" s="222"/>
      <c r="BR35" s="222"/>
      <c r="BS35" s="222"/>
      <c r="BT35" s="222"/>
      <c r="BU35" s="222"/>
      <c r="BV35" s="222"/>
      <c r="BW35" s="222"/>
      <c r="BX35" s="222"/>
      <c r="BY35" s="222"/>
      <c r="BZ35" s="222"/>
      <c r="CA35" s="222"/>
      <c r="CB35" s="222"/>
      <c r="CC35" s="222"/>
      <c r="CD35" s="222"/>
      <c r="CE35" s="222"/>
      <c r="CF35" s="222"/>
    </row>
    <row r="36" spans="1:84" x14ac:dyDescent="0.2">
      <c r="A36" s="222"/>
      <c r="B36" s="222"/>
      <c r="C36" s="222"/>
      <c r="D36" s="222"/>
      <c r="E36" s="222"/>
      <c r="F36" s="222"/>
      <c r="G36" s="222"/>
      <c r="H36" s="222"/>
      <c r="I36" s="222"/>
      <c r="J36" s="222"/>
      <c r="K36" s="222"/>
      <c r="L36" s="222"/>
      <c r="M36" s="222"/>
      <c r="N36" s="222"/>
      <c r="O36" s="222"/>
      <c r="P36" s="222"/>
      <c r="Q36" s="222"/>
      <c r="R36" s="222"/>
      <c r="S36" s="222"/>
      <c r="T36" s="222"/>
      <c r="U36" s="222"/>
      <c r="V36" s="222"/>
      <c r="W36" s="222"/>
      <c r="X36" s="222"/>
      <c r="Y36" s="222"/>
      <c r="Z36" s="222"/>
      <c r="AA36" s="222"/>
      <c r="AB36" s="222"/>
      <c r="AC36" s="222"/>
      <c r="AD36" s="222"/>
      <c r="AE36" s="222"/>
      <c r="AF36" s="222"/>
      <c r="AG36" s="222"/>
      <c r="AH36" s="232"/>
      <c r="AI36" s="233"/>
      <c r="AJ36" s="233"/>
      <c r="AK36" s="233"/>
      <c r="AL36" s="233"/>
      <c r="AM36" s="233"/>
      <c r="AN36" s="233"/>
      <c r="AO36" s="233"/>
      <c r="AP36" s="233"/>
      <c r="AQ36" s="233"/>
      <c r="AR36" s="233"/>
      <c r="AS36" s="233"/>
      <c r="AT36" s="233"/>
      <c r="AU36" s="233"/>
      <c r="AV36" s="233"/>
      <c r="AW36" s="233"/>
      <c r="AX36" s="234"/>
      <c r="AY36" s="222"/>
      <c r="AZ36" s="222"/>
      <c r="BA36" s="222"/>
      <c r="BB36" s="222"/>
      <c r="BC36" s="222"/>
      <c r="BD36" s="222"/>
      <c r="BE36" s="222"/>
      <c r="BF36" s="222"/>
      <c r="BG36" s="222"/>
      <c r="BH36" s="222"/>
      <c r="BI36" s="222"/>
      <c r="BJ36" s="222"/>
      <c r="BK36" s="222"/>
      <c r="BL36" s="222"/>
      <c r="BM36" s="222"/>
      <c r="BN36" s="222"/>
      <c r="BO36" s="222"/>
      <c r="BP36" s="222"/>
      <c r="BQ36" s="222"/>
      <c r="BR36" s="222"/>
      <c r="BS36" s="222"/>
      <c r="BT36" s="222"/>
      <c r="BU36" s="222"/>
      <c r="BV36" s="222"/>
      <c r="BW36" s="222"/>
      <c r="BX36" s="222"/>
      <c r="BY36" s="222"/>
      <c r="BZ36" s="222"/>
      <c r="CA36" s="222"/>
      <c r="CB36" s="222"/>
      <c r="CC36" s="222"/>
      <c r="CD36" s="222"/>
      <c r="CE36" s="222"/>
      <c r="CF36" s="222"/>
    </row>
    <row r="37" spans="1:84" ht="13.5" thickBot="1" x14ac:dyDescent="0.25">
      <c r="A37" s="218">
        <v>1</v>
      </c>
      <c r="B37" s="218"/>
      <c r="C37" s="218"/>
      <c r="D37" s="218"/>
      <c r="E37" s="218"/>
      <c r="F37" s="218"/>
      <c r="G37" s="218"/>
      <c r="H37" s="218"/>
      <c r="I37" s="218"/>
      <c r="J37" s="218"/>
      <c r="K37" s="218"/>
      <c r="L37" s="218"/>
      <c r="M37" s="218"/>
      <c r="N37" s="218"/>
      <c r="O37" s="218"/>
      <c r="P37" s="218"/>
      <c r="Q37" s="218">
        <v>2</v>
      </c>
      <c r="R37" s="218"/>
      <c r="S37" s="218"/>
      <c r="T37" s="218"/>
      <c r="U37" s="218"/>
      <c r="V37" s="218"/>
      <c r="W37" s="218"/>
      <c r="X37" s="218"/>
      <c r="Y37" s="218"/>
      <c r="Z37" s="218"/>
      <c r="AA37" s="218"/>
      <c r="AB37" s="218"/>
      <c r="AC37" s="218"/>
      <c r="AD37" s="218"/>
      <c r="AE37" s="218"/>
      <c r="AF37" s="218"/>
      <c r="AG37" s="218"/>
      <c r="AH37" s="218">
        <v>3</v>
      </c>
      <c r="AI37" s="218"/>
      <c r="AJ37" s="218"/>
      <c r="AK37" s="218"/>
      <c r="AL37" s="218"/>
      <c r="AM37" s="218"/>
      <c r="AN37" s="218"/>
      <c r="AO37" s="218"/>
      <c r="AP37" s="218"/>
      <c r="AQ37" s="218"/>
      <c r="AR37" s="218"/>
      <c r="AS37" s="218"/>
      <c r="AT37" s="218"/>
      <c r="AU37" s="218"/>
      <c r="AV37" s="218"/>
      <c r="AW37" s="218"/>
      <c r="AX37" s="218"/>
      <c r="AY37" s="218">
        <v>4</v>
      </c>
      <c r="AZ37" s="218"/>
      <c r="BA37" s="218"/>
      <c r="BB37" s="218"/>
      <c r="BC37" s="218"/>
      <c r="BD37" s="218"/>
      <c r="BE37" s="218"/>
      <c r="BF37" s="218"/>
      <c r="BG37" s="218"/>
      <c r="BH37" s="218"/>
      <c r="BI37" s="218"/>
      <c r="BJ37" s="218"/>
      <c r="BK37" s="218"/>
      <c r="BL37" s="218"/>
      <c r="BM37" s="218"/>
      <c r="BN37" s="218"/>
      <c r="BO37" s="218"/>
      <c r="BP37" s="218">
        <v>5</v>
      </c>
      <c r="BQ37" s="218"/>
      <c r="BR37" s="218"/>
      <c r="BS37" s="218"/>
      <c r="BT37" s="218"/>
      <c r="BU37" s="218"/>
      <c r="BV37" s="218"/>
      <c r="BW37" s="218"/>
      <c r="BX37" s="218"/>
      <c r="BY37" s="218"/>
      <c r="BZ37" s="218"/>
      <c r="CA37" s="218"/>
      <c r="CB37" s="218"/>
      <c r="CC37" s="218"/>
      <c r="CD37" s="218"/>
      <c r="CE37" s="218"/>
      <c r="CF37" s="218"/>
    </row>
    <row r="38" spans="1:84" ht="13.5" thickBot="1" x14ac:dyDescent="0.25">
      <c r="A38" s="207">
        <v>609562</v>
      </c>
      <c r="B38" s="208"/>
      <c r="C38" s="208"/>
      <c r="D38" s="208"/>
      <c r="E38" s="208"/>
      <c r="F38" s="208"/>
      <c r="G38" s="208"/>
      <c r="H38" s="208"/>
      <c r="I38" s="208"/>
      <c r="J38" s="208"/>
      <c r="K38" s="208"/>
      <c r="L38" s="208"/>
      <c r="M38" s="208"/>
      <c r="N38" s="208"/>
      <c r="O38" s="208"/>
      <c r="P38" s="209"/>
      <c r="Q38" s="210" t="s">
        <v>21778</v>
      </c>
      <c r="R38" s="211"/>
      <c r="S38" s="211"/>
      <c r="T38" s="211"/>
      <c r="U38" s="211"/>
      <c r="V38" s="211"/>
      <c r="W38" s="211"/>
      <c r="X38" s="211"/>
      <c r="Y38" s="211"/>
      <c r="Z38" s="211"/>
      <c r="AA38" s="211"/>
      <c r="AB38" s="211"/>
      <c r="AC38" s="211"/>
      <c r="AD38" s="211"/>
      <c r="AE38" s="211"/>
      <c r="AF38" s="211"/>
      <c r="AG38" s="212"/>
      <c r="AH38" s="210" t="s">
        <v>21779</v>
      </c>
      <c r="AI38" s="211"/>
      <c r="AJ38" s="211"/>
      <c r="AK38" s="211"/>
      <c r="AL38" s="211"/>
      <c r="AM38" s="211"/>
      <c r="AN38" s="211"/>
      <c r="AO38" s="211"/>
      <c r="AP38" s="211"/>
      <c r="AQ38" s="211"/>
      <c r="AR38" s="211"/>
      <c r="AS38" s="211"/>
      <c r="AT38" s="211"/>
      <c r="AU38" s="211"/>
      <c r="AV38" s="211"/>
      <c r="AW38" s="211"/>
      <c r="AX38" s="212"/>
      <c r="AY38" s="210" t="s">
        <v>21780</v>
      </c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211"/>
      <c r="BK38" s="211"/>
      <c r="BL38" s="211"/>
      <c r="BM38" s="211"/>
      <c r="BN38" s="211"/>
      <c r="BO38" s="212"/>
      <c r="BP38" s="210" t="s">
        <v>21781</v>
      </c>
      <c r="BQ38" s="211"/>
      <c r="BR38" s="211"/>
      <c r="BS38" s="211"/>
      <c r="BT38" s="211"/>
      <c r="BU38" s="211"/>
      <c r="BV38" s="211"/>
      <c r="BW38" s="211"/>
      <c r="BX38" s="211"/>
      <c r="BY38" s="211"/>
      <c r="BZ38" s="211"/>
      <c r="CA38" s="211"/>
      <c r="CB38" s="211"/>
      <c r="CC38" s="211"/>
      <c r="CD38" s="211"/>
      <c r="CE38" s="211"/>
      <c r="CF38" s="212"/>
    </row>
  </sheetData>
  <sheetProtection password="D949" sheet="1" objects="1" scenarios="1" selectLockedCells="1"/>
  <mergeCells count="46">
    <mergeCell ref="BS20:BU20"/>
    <mergeCell ref="AY23:BM23"/>
    <mergeCell ref="BQ23:CC23"/>
    <mergeCell ref="A24:AX24"/>
    <mergeCell ref="AY24:BM24"/>
    <mergeCell ref="BO24:CE26"/>
    <mergeCell ref="A25:AX25"/>
    <mergeCell ref="A26:AX26"/>
    <mergeCell ref="K20:M20"/>
    <mergeCell ref="N20:AL20"/>
    <mergeCell ref="AM20:AO20"/>
    <mergeCell ref="AQ20:AS20"/>
    <mergeCell ref="AT20:BR20"/>
    <mergeCell ref="H11:BX11"/>
    <mergeCell ref="H13:BX13"/>
    <mergeCell ref="E15:CA15"/>
    <mergeCell ref="H17:BX17"/>
    <mergeCell ref="K19:BU19"/>
    <mergeCell ref="A29:W29"/>
    <mergeCell ref="X29:CF29"/>
    <mergeCell ref="AY21:BU21"/>
    <mergeCell ref="K21:AU21"/>
    <mergeCell ref="AY25:BM25"/>
    <mergeCell ref="AY26:BM26"/>
    <mergeCell ref="AV21:AX21"/>
    <mergeCell ref="A27:AX27"/>
    <mergeCell ref="BS27:CA27"/>
    <mergeCell ref="A23:AX23"/>
    <mergeCell ref="A30:W30"/>
    <mergeCell ref="X30:CF30"/>
    <mergeCell ref="AH37:AX37"/>
    <mergeCell ref="AY37:BO37"/>
    <mergeCell ref="A31:P36"/>
    <mergeCell ref="Q31:CF31"/>
    <mergeCell ref="Q32:AG36"/>
    <mergeCell ref="AH32:AX36"/>
    <mergeCell ref="AY32:BO36"/>
    <mergeCell ref="BP32:CF36"/>
    <mergeCell ref="BP37:CF37"/>
    <mergeCell ref="A37:P37"/>
    <mergeCell ref="Q37:AG37"/>
    <mergeCell ref="A38:P38"/>
    <mergeCell ref="Q38:AG38"/>
    <mergeCell ref="AH38:AX38"/>
    <mergeCell ref="AY38:BO38"/>
    <mergeCell ref="BP38:CF38"/>
  </mergeCells>
  <phoneticPr fontId="10" type="noConversion"/>
  <dataValidations count="6">
    <dataValidation allowBlank="1" showInputMessage="1" showErrorMessage="1" errorTitle="Ошибка ввода" error="Выберите значение из списка" sqref="AV21:AX21"/>
    <dataValidation type="list" allowBlank="1" showInputMessage="1" showErrorMessage="1" sqref="AM20:AO20">
      <formula1>"2014,2015,2016,2017,2019,2020"</formula1>
    </dataValidation>
    <dataValidation type="textLength" allowBlank="1" showInputMessage="1" showErrorMessage="1" errorTitle="Ошибка" error="Поле ОКПО должно содержать 8 цифр" sqref="Q38:AG38">
      <formula1>8</formula1>
      <formula2>8</formula2>
    </dataValidation>
    <dataValidation type="textLength" allowBlank="1" showInputMessage="1" showErrorMessage="1" errorTitle="Ошибка" error="Поле ИНН должно содержать 10 цифр" sqref="AH38:AX38">
      <formula1>10</formula1>
      <formula2>10</formula2>
    </dataValidation>
    <dataValidation type="textLength" allowBlank="1" showInputMessage="1" showErrorMessage="1" errorTitle="Ошибка" error="Поле ОГРН должно содержать 13 цифр" sqref="BP38:CF38">
      <formula1>13</formula1>
      <formula2>13</formula2>
    </dataValidation>
    <dataValidation type="textLength" allowBlank="1" showInputMessage="1" showErrorMessage="1" errorTitle="Ошибка" error="Поле КПП должно содержать 9 цифр" sqref="AY38:BO38">
      <formula1>9</formula1>
      <formula2>9</formula2>
    </dataValidation>
  </dataValidations>
  <pageMargins left="0.39370078740157483" right="0.39370078740157483" top="0.39370078740157483" bottom="0.39370078740157483" header="0" footer="0"/>
  <pageSetup paperSize="9" scale="98" orientation="landscape" blackAndWhite="1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BM53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2" sqref="A22"/>
      <selection pane="bottomRight" activeCell="Q21" sqref="Q21"/>
    </sheetView>
  </sheetViews>
  <sheetFormatPr defaultRowHeight="12.75" x14ac:dyDescent="0.2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 x14ac:dyDescent="0.2"/>
    <row r="2" spans="1:65" hidden="1" x14ac:dyDescent="0.2"/>
    <row r="3" spans="1:65" hidden="1" x14ac:dyDescent="0.2"/>
    <row r="4" spans="1:65" hidden="1" x14ac:dyDescent="0.2"/>
    <row r="5" spans="1:65" hidden="1" x14ac:dyDescent="0.2"/>
    <row r="6" spans="1:65" hidden="1" x14ac:dyDescent="0.2"/>
    <row r="7" spans="1:65" hidden="1" x14ac:dyDescent="0.2"/>
    <row r="8" spans="1:65" hidden="1" x14ac:dyDescent="0.2"/>
    <row r="9" spans="1:65" hidden="1" x14ac:dyDescent="0.2"/>
    <row r="10" spans="1:65" hidden="1" x14ac:dyDescent="0.2"/>
    <row r="11" spans="1:65" hidden="1" x14ac:dyDescent="0.2"/>
    <row r="12" spans="1:65" hidden="1" x14ac:dyDescent="0.2"/>
    <row r="13" spans="1:65" hidden="1" x14ac:dyDescent="0.2"/>
    <row r="14" spans="1:65" s="50" customFormat="1" ht="39.950000000000003" customHeight="1" x14ac:dyDescent="0.25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280" t="s">
        <v>20989</v>
      </c>
      <c r="Q14" s="280"/>
      <c r="R14" s="280"/>
      <c r="S14" s="280"/>
      <c r="T14" s="280"/>
      <c r="U14" s="280"/>
      <c r="V14" s="280"/>
      <c r="W14" s="280"/>
      <c r="X14" s="280"/>
      <c r="Y14" s="280"/>
      <c r="Z14" s="280"/>
      <c r="AA14" s="280"/>
      <c r="AB14" s="280"/>
      <c r="AC14" s="280"/>
      <c r="AD14" s="280"/>
      <c r="AE14" s="280"/>
      <c r="AF14" s="280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 x14ac:dyDescent="0.2">
      <c r="A15" s="112" t="s">
        <v>14059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296"/>
      <c r="Q15" s="296"/>
      <c r="R15" s="296"/>
      <c r="S15" s="296"/>
      <c r="T15" s="296"/>
      <c r="U15" s="296"/>
      <c r="V15" s="296"/>
      <c r="W15" s="296"/>
      <c r="X15" s="296"/>
      <c r="Y15" s="296"/>
      <c r="Z15" s="296"/>
      <c r="AA15" s="296"/>
      <c r="AB15" s="296"/>
      <c r="AC15" s="296"/>
      <c r="AD15" s="296"/>
      <c r="AE15" s="296"/>
      <c r="AF15" s="296"/>
      <c r="AG15" s="113"/>
      <c r="AH15" s="113"/>
      <c r="AI15" s="113"/>
      <c r="BA15" s="113"/>
      <c r="BB15" s="113"/>
      <c r="BC15" s="113"/>
      <c r="BD15" s="113"/>
      <c r="BE15" s="113"/>
      <c r="BF15" s="113"/>
      <c r="BG15" s="113"/>
      <c r="BH15" s="113"/>
      <c r="BI15" s="113"/>
      <c r="BJ15" s="113"/>
      <c r="BK15" s="113"/>
      <c r="BL15" s="113"/>
      <c r="BM15" s="113"/>
    </row>
    <row r="16" spans="1:65" ht="12.75" customHeight="1" x14ac:dyDescent="0.2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297" t="s">
        <v>14280</v>
      </c>
      <c r="Q16" s="297"/>
      <c r="R16" s="297"/>
      <c r="S16" s="297"/>
      <c r="T16" s="297"/>
      <c r="U16" s="297"/>
      <c r="V16" s="297"/>
      <c r="W16" s="297"/>
      <c r="X16" s="297"/>
      <c r="Y16" s="297"/>
      <c r="Z16" s="297"/>
      <c r="AA16" s="297"/>
      <c r="AB16" s="297"/>
      <c r="AC16" s="297"/>
      <c r="AD16" s="297"/>
      <c r="AE16" s="297"/>
      <c r="AF16" s="297"/>
      <c r="AG16" s="52"/>
      <c r="AH16" s="52"/>
      <c r="AI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</row>
    <row r="17" spans="1:65" ht="54.95" customHeight="1" x14ac:dyDescent="0.2">
      <c r="A17" s="290" t="s">
        <v>14243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83" t="s">
        <v>12193</v>
      </c>
      <c r="P17" s="283" t="s">
        <v>21756</v>
      </c>
      <c r="Q17" s="293" t="s">
        <v>14281</v>
      </c>
      <c r="R17" s="294"/>
      <c r="S17" s="294"/>
      <c r="T17" s="295"/>
      <c r="U17" s="293" t="s">
        <v>14282</v>
      </c>
      <c r="V17" s="294"/>
      <c r="W17" s="294"/>
      <c r="X17" s="294"/>
      <c r="Y17" s="294"/>
      <c r="Z17" s="294"/>
      <c r="AA17" s="294"/>
      <c r="AB17" s="294"/>
      <c r="AC17" s="294"/>
      <c r="AD17" s="294"/>
      <c r="AE17" s="294"/>
      <c r="AF17" s="295"/>
      <c r="AG17" s="293" t="s">
        <v>12862</v>
      </c>
      <c r="AH17" s="294"/>
      <c r="AI17" s="294"/>
      <c r="AJ17" s="294"/>
      <c r="AK17" s="295"/>
      <c r="AL17" s="298" t="s">
        <v>12863</v>
      </c>
      <c r="AM17" s="299"/>
      <c r="AN17" s="299"/>
      <c r="AO17" s="299"/>
      <c r="AP17" s="299"/>
      <c r="AQ17" s="299"/>
      <c r="AR17" s="299"/>
      <c r="AS17" s="299"/>
      <c r="AT17" s="299"/>
      <c r="AU17" s="299"/>
      <c r="AV17" s="299"/>
      <c r="AW17" s="299"/>
      <c r="AX17" s="299"/>
      <c r="AY17" s="299"/>
      <c r="AZ17" s="300"/>
      <c r="BA17" s="293" t="s">
        <v>12864</v>
      </c>
      <c r="BB17" s="295"/>
      <c r="BC17" s="293" t="s">
        <v>12865</v>
      </c>
      <c r="BD17" s="294"/>
      <c r="BE17" s="294"/>
      <c r="BF17" s="294"/>
      <c r="BG17" s="294"/>
      <c r="BH17" s="295"/>
      <c r="BI17" s="283" t="s">
        <v>13337</v>
      </c>
      <c r="BJ17" s="283"/>
      <c r="BK17" s="283"/>
      <c r="BL17" s="283"/>
      <c r="BM17" s="283"/>
    </row>
    <row r="18" spans="1:65" ht="20.100000000000001" customHeight="1" x14ac:dyDescent="0.2">
      <c r="A18" s="291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83"/>
      <c r="P18" s="293"/>
      <c r="Q18" s="283" t="s">
        <v>13338</v>
      </c>
      <c r="R18" s="283" t="s">
        <v>14249</v>
      </c>
      <c r="S18" s="283" t="s">
        <v>14250</v>
      </c>
      <c r="T18" s="283" t="s">
        <v>14251</v>
      </c>
      <c r="U18" s="283" t="s">
        <v>13338</v>
      </c>
      <c r="V18" s="283" t="s">
        <v>13339</v>
      </c>
      <c r="W18" s="283" t="s">
        <v>13340</v>
      </c>
      <c r="X18" s="283" t="s">
        <v>14249</v>
      </c>
      <c r="Y18" s="283" t="s">
        <v>13341</v>
      </c>
      <c r="Z18" s="283" t="s">
        <v>13342</v>
      </c>
      <c r="AA18" s="283" t="s">
        <v>14250</v>
      </c>
      <c r="AB18" s="283" t="s">
        <v>13343</v>
      </c>
      <c r="AC18" s="283" t="s">
        <v>11886</v>
      </c>
      <c r="AD18" s="283" t="s">
        <v>14251</v>
      </c>
      <c r="AE18" s="283" t="s">
        <v>11887</v>
      </c>
      <c r="AF18" s="283" t="s">
        <v>11888</v>
      </c>
      <c r="AG18" s="283" t="s">
        <v>14252</v>
      </c>
      <c r="AH18" s="283" t="s">
        <v>14253</v>
      </c>
      <c r="AI18" s="283" t="s">
        <v>14254</v>
      </c>
      <c r="AJ18" s="283" t="s">
        <v>14255</v>
      </c>
      <c r="AK18" s="283" t="s">
        <v>14256</v>
      </c>
      <c r="AL18" s="283" t="s">
        <v>14252</v>
      </c>
      <c r="AM18" s="283" t="s">
        <v>11889</v>
      </c>
      <c r="AN18" s="283" t="s">
        <v>11890</v>
      </c>
      <c r="AO18" s="283" t="s">
        <v>14253</v>
      </c>
      <c r="AP18" s="283" t="s">
        <v>11891</v>
      </c>
      <c r="AQ18" s="283" t="s">
        <v>11892</v>
      </c>
      <c r="AR18" s="283" t="s">
        <v>14254</v>
      </c>
      <c r="AS18" s="283" t="s">
        <v>11893</v>
      </c>
      <c r="AT18" s="283" t="s">
        <v>11894</v>
      </c>
      <c r="AU18" s="283" t="s">
        <v>14255</v>
      </c>
      <c r="AV18" s="283" t="s">
        <v>11895</v>
      </c>
      <c r="AW18" s="283" t="s">
        <v>11896</v>
      </c>
      <c r="AX18" s="283" t="s">
        <v>14256</v>
      </c>
      <c r="AY18" s="283" t="s">
        <v>11897</v>
      </c>
      <c r="AZ18" s="283" t="s">
        <v>11898</v>
      </c>
      <c r="BA18" s="283" t="s">
        <v>14257</v>
      </c>
      <c r="BB18" s="283" t="s">
        <v>14259</v>
      </c>
      <c r="BC18" s="283" t="s">
        <v>14257</v>
      </c>
      <c r="BD18" s="283" t="s">
        <v>10527</v>
      </c>
      <c r="BE18" s="283" t="s">
        <v>10528</v>
      </c>
      <c r="BF18" s="283" t="s">
        <v>14259</v>
      </c>
      <c r="BG18" s="283" t="s">
        <v>10529</v>
      </c>
      <c r="BH18" s="283" t="s">
        <v>10530</v>
      </c>
      <c r="BI18" s="283" t="s">
        <v>10531</v>
      </c>
      <c r="BJ18" s="293" t="s">
        <v>10532</v>
      </c>
      <c r="BK18" s="295"/>
      <c r="BL18" s="283" t="s">
        <v>10533</v>
      </c>
      <c r="BM18" s="283" t="s">
        <v>10534</v>
      </c>
    </row>
    <row r="19" spans="1:65" ht="60" customHeight="1" x14ac:dyDescent="0.2">
      <c r="A19" s="292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83"/>
      <c r="P19" s="293"/>
      <c r="Q19" s="283"/>
      <c r="R19" s="283"/>
      <c r="S19" s="283"/>
      <c r="T19" s="283"/>
      <c r="U19" s="283"/>
      <c r="V19" s="283"/>
      <c r="W19" s="283"/>
      <c r="X19" s="283"/>
      <c r="Y19" s="283"/>
      <c r="Z19" s="283"/>
      <c r="AA19" s="283"/>
      <c r="AB19" s="283"/>
      <c r="AC19" s="283"/>
      <c r="AD19" s="283"/>
      <c r="AE19" s="283"/>
      <c r="AF19" s="283"/>
      <c r="AG19" s="283"/>
      <c r="AH19" s="283"/>
      <c r="AI19" s="283"/>
      <c r="AJ19" s="283"/>
      <c r="AK19" s="283"/>
      <c r="AL19" s="283"/>
      <c r="AM19" s="283"/>
      <c r="AN19" s="283"/>
      <c r="AO19" s="283"/>
      <c r="AP19" s="283"/>
      <c r="AQ19" s="283"/>
      <c r="AR19" s="283"/>
      <c r="AS19" s="283"/>
      <c r="AT19" s="283"/>
      <c r="AU19" s="283"/>
      <c r="AV19" s="283"/>
      <c r="AW19" s="283"/>
      <c r="AX19" s="283"/>
      <c r="AY19" s="283"/>
      <c r="AZ19" s="283"/>
      <c r="BA19" s="283"/>
      <c r="BB19" s="283"/>
      <c r="BC19" s="283"/>
      <c r="BD19" s="283"/>
      <c r="BE19" s="283"/>
      <c r="BF19" s="283"/>
      <c r="BG19" s="283"/>
      <c r="BH19" s="283"/>
      <c r="BI19" s="283"/>
      <c r="BJ19" s="23" t="s">
        <v>10535</v>
      </c>
      <c r="BK19" s="23" t="s">
        <v>10536</v>
      </c>
      <c r="BL19" s="283"/>
      <c r="BM19" s="283"/>
    </row>
    <row r="20" spans="1:65" s="54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 x14ac:dyDescent="0.25">
      <c r="A21" s="25" t="s">
        <v>10537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SUM(Q21:BH21)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28">
        <v>0</v>
      </c>
      <c r="AE21" s="28">
        <v>0</v>
      </c>
      <c r="AF21" s="28">
        <v>0</v>
      </c>
      <c r="AG21" s="28">
        <v>0</v>
      </c>
      <c r="AH21" s="28">
        <v>0</v>
      </c>
      <c r="AI21" s="28">
        <v>0</v>
      </c>
      <c r="AJ21" s="28">
        <v>0</v>
      </c>
      <c r="AK21" s="28">
        <v>0</v>
      </c>
      <c r="AL21" s="28">
        <v>0</v>
      </c>
      <c r="AM21" s="28">
        <v>0</v>
      </c>
      <c r="AN21" s="28">
        <v>0</v>
      </c>
      <c r="AO21" s="28">
        <v>0</v>
      </c>
      <c r="AP21" s="28">
        <v>0</v>
      </c>
      <c r="AQ21" s="28">
        <v>0</v>
      </c>
      <c r="AR21" s="28">
        <v>0</v>
      </c>
      <c r="AS21" s="28">
        <v>0</v>
      </c>
      <c r="AT21" s="28">
        <v>0</v>
      </c>
      <c r="AU21" s="28">
        <v>0</v>
      </c>
      <c r="AV21" s="28">
        <v>0</v>
      </c>
      <c r="AW21" s="28">
        <v>0</v>
      </c>
      <c r="AX21" s="28">
        <v>0</v>
      </c>
      <c r="AY21" s="28">
        <v>0</v>
      </c>
      <c r="AZ21" s="28">
        <v>0</v>
      </c>
      <c r="BA21" s="28">
        <v>0</v>
      </c>
      <c r="BB21" s="28">
        <v>0</v>
      </c>
      <c r="BC21" s="28">
        <v>0</v>
      </c>
      <c r="BD21" s="28">
        <v>0</v>
      </c>
      <c r="BE21" s="28">
        <v>0</v>
      </c>
      <c r="BF21" s="28">
        <v>0</v>
      </c>
      <c r="BG21" s="28">
        <v>0</v>
      </c>
      <c r="BH21" s="28">
        <v>0</v>
      </c>
      <c r="BI21" s="55"/>
      <c r="BJ21" s="55"/>
      <c r="BK21" s="55"/>
      <c r="BL21" s="55"/>
      <c r="BM21" s="55"/>
    </row>
    <row r="22" spans="1:65" ht="15.75" x14ac:dyDescent="0.25">
      <c r="A22" s="25" t="s">
        <v>14262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53" si="0">SUM(Q22:BH22)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  <c r="AE22" s="28">
        <v>0</v>
      </c>
      <c r="AF22" s="28">
        <v>0</v>
      </c>
      <c r="AG22" s="28">
        <v>0</v>
      </c>
      <c r="AH22" s="28">
        <v>0</v>
      </c>
      <c r="AI22" s="28">
        <v>0</v>
      </c>
      <c r="AJ22" s="28">
        <v>0</v>
      </c>
      <c r="AK22" s="28">
        <v>0</v>
      </c>
      <c r="AL22" s="28">
        <v>0</v>
      </c>
      <c r="AM22" s="28">
        <v>0</v>
      </c>
      <c r="AN22" s="28">
        <v>0</v>
      </c>
      <c r="AO22" s="28">
        <v>0</v>
      </c>
      <c r="AP22" s="28">
        <v>0</v>
      </c>
      <c r="AQ22" s="28">
        <v>0</v>
      </c>
      <c r="AR22" s="28">
        <v>0</v>
      </c>
      <c r="AS22" s="28">
        <v>0</v>
      </c>
      <c r="AT22" s="28">
        <v>0</v>
      </c>
      <c r="AU22" s="28">
        <v>0</v>
      </c>
      <c r="AV22" s="28">
        <v>0</v>
      </c>
      <c r="AW22" s="28">
        <v>0</v>
      </c>
      <c r="AX22" s="28">
        <v>0</v>
      </c>
      <c r="AY22" s="28">
        <v>0</v>
      </c>
      <c r="AZ22" s="28">
        <v>0</v>
      </c>
      <c r="BA22" s="28">
        <v>0</v>
      </c>
      <c r="BB22" s="28">
        <v>0</v>
      </c>
      <c r="BC22" s="28">
        <v>0</v>
      </c>
      <c r="BD22" s="28">
        <v>0</v>
      </c>
      <c r="BE22" s="28">
        <v>0</v>
      </c>
      <c r="BF22" s="28">
        <v>0</v>
      </c>
      <c r="BG22" s="28">
        <v>0</v>
      </c>
      <c r="BH22" s="28">
        <v>0</v>
      </c>
      <c r="BI22" s="28">
        <v>0</v>
      </c>
      <c r="BJ22" s="28">
        <v>0</v>
      </c>
      <c r="BK22" s="28">
        <v>0</v>
      </c>
      <c r="BL22" s="28">
        <v>0</v>
      </c>
      <c r="BM22" s="28">
        <v>0</v>
      </c>
    </row>
    <row r="23" spans="1:65" ht="15.75" x14ac:dyDescent="0.25">
      <c r="A23" s="25" t="s">
        <v>11415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28">
        <v>0</v>
      </c>
      <c r="AF23" s="28">
        <v>0</v>
      </c>
      <c r="AG23" s="28">
        <v>0</v>
      </c>
      <c r="AH23" s="28">
        <v>0</v>
      </c>
      <c r="AI23" s="28">
        <v>0</v>
      </c>
      <c r="AJ23" s="28">
        <v>0</v>
      </c>
      <c r="AK23" s="28">
        <v>0</v>
      </c>
      <c r="AL23" s="28">
        <v>0</v>
      </c>
      <c r="AM23" s="28">
        <v>0</v>
      </c>
      <c r="AN23" s="28">
        <v>0</v>
      </c>
      <c r="AO23" s="28">
        <v>0</v>
      </c>
      <c r="AP23" s="28">
        <v>0</v>
      </c>
      <c r="AQ23" s="28">
        <v>0</v>
      </c>
      <c r="AR23" s="28">
        <v>0</v>
      </c>
      <c r="AS23" s="28">
        <v>0</v>
      </c>
      <c r="AT23" s="28">
        <v>0</v>
      </c>
      <c r="AU23" s="28">
        <v>0</v>
      </c>
      <c r="AV23" s="28">
        <v>0</v>
      </c>
      <c r="AW23" s="28">
        <v>0</v>
      </c>
      <c r="AX23" s="28">
        <v>0</v>
      </c>
      <c r="AY23" s="28">
        <v>0</v>
      </c>
      <c r="AZ23" s="28">
        <v>0</v>
      </c>
      <c r="BA23" s="28">
        <v>0</v>
      </c>
      <c r="BB23" s="28">
        <v>0</v>
      </c>
      <c r="BC23" s="28">
        <v>0</v>
      </c>
      <c r="BD23" s="28">
        <v>0</v>
      </c>
      <c r="BE23" s="28">
        <v>0</v>
      </c>
      <c r="BF23" s="28">
        <v>0</v>
      </c>
      <c r="BG23" s="28">
        <v>0</v>
      </c>
      <c r="BH23" s="28">
        <v>0</v>
      </c>
      <c r="BI23" s="55"/>
      <c r="BJ23" s="55"/>
      <c r="BK23" s="55"/>
      <c r="BL23" s="55"/>
      <c r="BM23" s="55"/>
    </row>
    <row r="24" spans="1:65" ht="15.75" x14ac:dyDescent="0.25">
      <c r="A24" s="25" t="s">
        <v>14262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6">
        <f t="shared" si="0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28">
        <v>0</v>
      </c>
      <c r="AF24" s="28">
        <v>0</v>
      </c>
      <c r="AG24" s="28">
        <v>0</v>
      </c>
      <c r="AH24" s="28">
        <v>0</v>
      </c>
      <c r="AI24" s="28">
        <v>0</v>
      </c>
      <c r="AJ24" s="28">
        <v>0</v>
      </c>
      <c r="AK24" s="28">
        <v>0</v>
      </c>
      <c r="AL24" s="28">
        <v>0</v>
      </c>
      <c r="AM24" s="28">
        <v>0</v>
      </c>
      <c r="AN24" s="28">
        <v>0</v>
      </c>
      <c r="AO24" s="28">
        <v>0</v>
      </c>
      <c r="AP24" s="28">
        <v>0</v>
      </c>
      <c r="AQ24" s="28">
        <v>0</v>
      </c>
      <c r="AR24" s="28">
        <v>0</v>
      </c>
      <c r="AS24" s="28">
        <v>0</v>
      </c>
      <c r="AT24" s="28">
        <v>0</v>
      </c>
      <c r="AU24" s="28">
        <v>0</v>
      </c>
      <c r="AV24" s="28">
        <v>0</v>
      </c>
      <c r="AW24" s="28">
        <v>0</v>
      </c>
      <c r="AX24" s="28">
        <v>0</v>
      </c>
      <c r="AY24" s="28">
        <v>0</v>
      </c>
      <c r="AZ24" s="28">
        <v>0</v>
      </c>
      <c r="BA24" s="28">
        <v>0</v>
      </c>
      <c r="BB24" s="28">
        <v>0</v>
      </c>
      <c r="BC24" s="28">
        <v>0</v>
      </c>
      <c r="BD24" s="28">
        <v>0</v>
      </c>
      <c r="BE24" s="28">
        <v>0</v>
      </c>
      <c r="BF24" s="28">
        <v>0</v>
      </c>
      <c r="BG24" s="28">
        <v>0</v>
      </c>
      <c r="BH24" s="28">
        <v>0</v>
      </c>
      <c r="BI24" s="28">
        <v>0</v>
      </c>
      <c r="BJ24" s="28">
        <v>0</v>
      </c>
      <c r="BK24" s="28">
        <v>0</v>
      </c>
      <c r="BL24" s="28">
        <v>0</v>
      </c>
      <c r="BM24" s="28">
        <v>0</v>
      </c>
    </row>
    <row r="25" spans="1:65" ht="15.75" x14ac:dyDescent="0.25">
      <c r="A25" s="25" t="s">
        <v>11416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06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28">
        <v>0</v>
      </c>
      <c r="AF25" s="28">
        <v>0</v>
      </c>
      <c r="AG25" s="28">
        <v>0</v>
      </c>
      <c r="AH25" s="28">
        <v>0</v>
      </c>
      <c r="AI25" s="28">
        <v>0</v>
      </c>
      <c r="AJ25" s="28">
        <v>0</v>
      </c>
      <c r="AK25" s="28">
        <v>0</v>
      </c>
      <c r="AL25" s="28">
        <v>0</v>
      </c>
      <c r="AM25" s="28">
        <v>0</v>
      </c>
      <c r="AN25" s="28">
        <v>0</v>
      </c>
      <c r="AO25" s="28">
        <v>0</v>
      </c>
      <c r="AP25" s="28">
        <v>0</v>
      </c>
      <c r="AQ25" s="28">
        <v>0</v>
      </c>
      <c r="AR25" s="28">
        <v>0</v>
      </c>
      <c r="AS25" s="28">
        <v>0</v>
      </c>
      <c r="AT25" s="28">
        <v>0</v>
      </c>
      <c r="AU25" s="28">
        <v>0</v>
      </c>
      <c r="AV25" s="28">
        <v>0</v>
      </c>
      <c r="AW25" s="28">
        <v>0</v>
      </c>
      <c r="AX25" s="28">
        <v>0</v>
      </c>
      <c r="AY25" s="28">
        <v>0</v>
      </c>
      <c r="AZ25" s="28">
        <v>0</v>
      </c>
      <c r="BA25" s="28">
        <v>0</v>
      </c>
      <c r="BB25" s="28">
        <v>0</v>
      </c>
      <c r="BC25" s="28">
        <v>0</v>
      </c>
      <c r="BD25" s="28">
        <v>0</v>
      </c>
      <c r="BE25" s="28">
        <v>0</v>
      </c>
      <c r="BF25" s="28">
        <v>0</v>
      </c>
      <c r="BG25" s="28">
        <v>0</v>
      </c>
      <c r="BH25" s="28">
        <v>0</v>
      </c>
      <c r="BI25" s="55"/>
      <c r="BJ25" s="55"/>
      <c r="BK25" s="55"/>
      <c r="BL25" s="55"/>
      <c r="BM25" s="55"/>
    </row>
    <row r="26" spans="1:65" ht="25.5" x14ac:dyDescent="0.25">
      <c r="A26" s="25" t="s">
        <v>14063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06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  <c r="AE26" s="28">
        <v>0</v>
      </c>
      <c r="AF26" s="28">
        <v>0</v>
      </c>
      <c r="AG26" s="28">
        <v>0</v>
      </c>
      <c r="AH26" s="28">
        <v>0</v>
      </c>
      <c r="AI26" s="28">
        <v>0</v>
      </c>
      <c r="AJ26" s="28">
        <v>0</v>
      </c>
      <c r="AK26" s="28">
        <v>0</v>
      </c>
      <c r="AL26" s="28">
        <v>0</v>
      </c>
      <c r="AM26" s="28">
        <v>0</v>
      </c>
      <c r="AN26" s="28">
        <v>0</v>
      </c>
      <c r="AO26" s="28">
        <v>0</v>
      </c>
      <c r="AP26" s="28">
        <v>0</v>
      </c>
      <c r="AQ26" s="28">
        <v>0</v>
      </c>
      <c r="AR26" s="28">
        <v>0</v>
      </c>
      <c r="AS26" s="28">
        <v>0</v>
      </c>
      <c r="AT26" s="28">
        <v>0</v>
      </c>
      <c r="AU26" s="28">
        <v>0</v>
      </c>
      <c r="AV26" s="28">
        <v>0</v>
      </c>
      <c r="AW26" s="28">
        <v>0</v>
      </c>
      <c r="AX26" s="28">
        <v>0</v>
      </c>
      <c r="AY26" s="28">
        <v>0</v>
      </c>
      <c r="AZ26" s="28">
        <v>0</v>
      </c>
      <c r="BA26" s="28">
        <v>0</v>
      </c>
      <c r="BB26" s="28">
        <v>0</v>
      </c>
      <c r="BC26" s="28">
        <v>0</v>
      </c>
      <c r="BD26" s="28">
        <v>0</v>
      </c>
      <c r="BE26" s="28">
        <v>0</v>
      </c>
      <c r="BF26" s="28">
        <v>0</v>
      </c>
      <c r="BG26" s="28">
        <v>0</v>
      </c>
      <c r="BH26" s="28">
        <v>0</v>
      </c>
      <c r="BI26" s="28">
        <v>0</v>
      </c>
      <c r="BJ26" s="28">
        <v>0</v>
      </c>
      <c r="BK26" s="28">
        <v>0</v>
      </c>
      <c r="BL26" s="28">
        <v>0</v>
      </c>
      <c r="BM26" s="28">
        <v>0</v>
      </c>
    </row>
    <row r="27" spans="1:65" ht="15.75" x14ac:dyDescent="0.25">
      <c r="A27" s="25" t="s">
        <v>11417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06">
        <f t="shared" si="0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  <c r="AE27" s="28">
        <v>0</v>
      </c>
      <c r="AF27" s="28">
        <v>0</v>
      </c>
      <c r="AG27" s="28">
        <v>0</v>
      </c>
      <c r="AH27" s="28">
        <v>0</v>
      </c>
      <c r="AI27" s="28">
        <v>0</v>
      </c>
      <c r="AJ27" s="28">
        <v>0</v>
      </c>
      <c r="AK27" s="28">
        <v>0</v>
      </c>
      <c r="AL27" s="28">
        <v>0</v>
      </c>
      <c r="AM27" s="28">
        <v>0</v>
      </c>
      <c r="AN27" s="28">
        <v>0</v>
      </c>
      <c r="AO27" s="28">
        <v>0</v>
      </c>
      <c r="AP27" s="28">
        <v>0</v>
      </c>
      <c r="AQ27" s="28">
        <v>0</v>
      </c>
      <c r="AR27" s="28">
        <v>0</v>
      </c>
      <c r="AS27" s="28">
        <v>0</v>
      </c>
      <c r="AT27" s="28">
        <v>0</v>
      </c>
      <c r="AU27" s="28">
        <v>0</v>
      </c>
      <c r="AV27" s="28">
        <v>0</v>
      </c>
      <c r="AW27" s="28">
        <v>0</v>
      </c>
      <c r="AX27" s="28">
        <v>0</v>
      </c>
      <c r="AY27" s="28">
        <v>0</v>
      </c>
      <c r="AZ27" s="28">
        <v>0</v>
      </c>
      <c r="BA27" s="28">
        <v>0</v>
      </c>
      <c r="BB27" s="28">
        <v>0</v>
      </c>
      <c r="BC27" s="28">
        <v>0</v>
      </c>
      <c r="BD27" s="28">
        <v>0</v>
      </c>
      <c r="BE27" s="28">
        <v>0</v>
      </c>
      <c r="BF27" s="28">
        <v>0</v>
      </c>
      <c r="BG27" s="28">
        <v>0</v>
      </c>
      <c r="BH27" s="28">
        <v>0</v>
      </c>
      <c r="BI27" s="28">
        <v>0</v>
      </c>
      <c r="BJ27" s="28">
        <v>0</v>
      </c>
      <c r="BK27" s="28">
        <v>0</v>
      </c>
      <c r="BL27" s="28">
        <v>0</v>
      </c>
      <c r="BM27" s="28">
        <v>0</v>
      </c>
    </row>
    <row r="28" spans="1:65" ht="15.75" x14ac:dyDescent="0.25">
      <c r="A28" s="25" t="s">
        <v>11418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06">
        <f t="shared" si="0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8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8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8">
        <v>0</v>
      </c>
      <c r="AW28" s="28">
        <v>0</v>
      </c>
      <c r="AX28" s="28">
        <v>0</v>
      </c>
      <c r="AY28" s="28">
        <v>0</v>
      </c>
      <c r="AZ28" s="28">
        <v>0</v>
      </c>
      <c r="BA28" s="28">
        <v>0</v>
      </c>
      <c r="BB28" s="28">
        <v>0</v>
      </c>
      <c r="BC28" s="28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55"/>
      <c r="BJ28" s="55"/>
      <c r="BK28" s="55"/>
      <c r="BL28" s="55"/>
      <c r="BM28" s="55"/>
    </row>
    <row r="29" spans="1:65" ht="25.5" x14ac:dyDescent="0.25">
      <c r="A29" s="25" t="s">
        <v>14064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06">
        <f t="shared" si="0"/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  <c r="AE29" s="28">
        <v>0</v>
      </c>
      <c r="AF29" s="28">
        <v>0</v>
      </c>
      <c r="AG29" s="28">
        <v>0</v>
      </c>
      <c r="AH29" s="28">
        <v>0</v>
      </c>
      <c r="AI29" s="28">
        <v>0</v>
      </c>
      <c r="AJ29" s="28">
        <v>0</v>
      </c>
      <c r="AK29" s="28">
        <v>0</v>
      </c>
      <c r="AL29" s="28">
        <v>0</v>
      </c>
      <c r="AM29" s="28">
        <v>0</v>
      </c>
      <c r="AN29" s="28">
        <v>0</v>
      </c>
      <c r="AO29" s="28">
        <v>0</v>
      </c>
      <c r="AP29" s="28">
        <v>0</v>
      </c>
      <c r="AQ29" s="28">
        <v>0</v>
      </c>
      <c r="AR29" s="28">
        <v>0</v>
      </c>
      <c r="AS29" s="28">
        <v>0</v>
      </c>
      <c r="AT29" s="28">
        <v>0</v>
      </c>
      <c r="AU29" s="28">
        <v>0</v>
      </c>
      <c r="AV29" s="28">
        <v>0</v>
      </c>
      <c r="AW29" s="28">
        <v>0</v>
      </c>
      <c r="AX29" s="28">
        <v>0</v>
      </c>
      <c r="AY29" s="28">
        <v>0</v>
      </c>
      <c r="AZ29" s="28">
        <v>0</v>
      </c>
      <c r="BA29" s="28">
        <v>0</v>
      </c>
      <c r="BB29" s="28">
        <v>0</v>
      </c>
      <c r="BC29" s="28">
        <v>0</v>
      </c>
      <c r="BD29" s="28">
        <v>0</v>
      </c>
      <c r="BE29" s="28">
        <v>0</v>
      </c>
      <c r="BF29" s="28">
        <v>0</v>
      </c>
      <c r="BG29" s="28">
        <v>0</v>
      </c>
      <c r="BH29" s="28">
        <v>0</v>
      </c>
      <c r="BI29" s="28">
        <v>0</v>
      </c>
      <c r="BJ29" s="28">
        <v>0</v>
      </c>
      <c r="BK29" s="28">
        <v>0</v>
      </c>
      <c r="BL29" s="28">
        <v>0</v>
      </c>
      <c r="BM29" s="28">
        <v>0</v>
      </c>
    </row>
    <row r="30" spans="1:65" ht="15.75" x14ac:dyDescent="0.25">
      <c r="A30" s="25" t="s">
        <v>11419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06">
        <f t="shared" si="0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  <c r="AE30" s="28">
        <v>0</v>
      </c>
      <c r="AF30" s="28">
        <v>0</v>
      </c>
      <c r="AG30" s="28">
        <v>0</v>
      </c>
      <c r="AH30" s="28">
        <v>0</v>
      </c>
      <c r="AI30" s="28">
        <v>0</v>
      </c>
      <c r="AJ30" s="28">
        <v>0</v>
      </c>
      <c r="AK30" s="28">
        <v>0</v>
      </c>
      <c r="AL30" s="28">
        <v>0</v>
      </c>
      <c r="AM30" s="28">
        <v>0</v>
      </c>
      <c r="AN30" s="28">
        <v>0</v>
      </c>
      <c r="AO30" s="28">
        <v>0</v>
      </c>
      <c r="AP30" s="28">
        <v>0</v>
      </c>
      <c r="AQ30" s="28">
        <v>0</v>
      </c>
      <c r="AR30" s="28">
        <v>0</v>
      </c>
      <c r="AS30" s="28">
        <v>0</v>
      </c>
      <c r="AT30" s="28">
        <v>0</v>
      </c>
      <c r="AU30" s="28">
        <v>0</v>
      </c>
      <c r="AV30" s="28">
        <v>0</v>
      </c>
      <c r="AW30" s="28">
        <v>0</v>
      </c>
      <c r="AX30" s="28">
        <v>0</v>
      </c>
      <c r="AY30" s="28">
        <v>0</v>
      </c>
      <c r="AZ30" s="28">
        <v>0</v>
      </c>
      <c r="BA30" s="28">
        <v>0</v>
      </c>
      <c r="BB30" s="28">
        <v>0</v>
      </c>
      <c r="BC30" s="28">
        <v>0</v>
      </c>
      <c r="BD30" s="28">
        <v>0</v>
      </c>
      <c r="BE30" s="28">
        <v>0</v>
      </c>
      <c r="BF30" s="28">
        <v>0</v>
      </c>
      <c r="BG30" s="28">
        <v>0</v>
      </c>
      <c r="BH30" s="28">
        <v>0</v>
      </c>
      <c r="BI30" s="28">
        <v>0</v>
      </c>
      <c r="BJ30" s="28">
        <v>0</v>
      </c>
      <c r="BK30" s="28">
        <v>0</v>
      </c>
      <c r="BL30" s="28">
        <v>0</v>
      </c>
      <c r="BM30" s="28">
        <v>0</v>
      </c>
    </row>
    <row r="31" spans="1:65" ht="25.5" x14ac:dyDescent="0.25">
      <c r="A31" s="25" t="s">
        <v>11420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28">
        <v>0</v>
      </c>
      <c r="AF31" s="28">
        <v>0</v>
      </c>
      <c r="AG31" s="28">
        <v>0</v>
      </c>
      <c r="AH31" s="28">
        <v>0</v>
      </c>
      <c r="AI31" s="28">
        <v>0</v>
      </c>
      <c r="AJ31" s="28">
        <v>0</v>
      </c>
      <c r="AK31" s="28">
        <v>0</v>
      </c>
      <c r="AL31" s="28">
        <v>0</v>
      </c>
      <c r="AM31" s="28">
        <v>0</v>
      </c>
      <c r="AN31" s="28">
        <v>0</v>
      </c>
      <c r="AO31" s="28">
        <v>0</v>
      </c>
      <c r="AP31" s="28">
        <v>0</v>
      </c>
      <c r="AQ31" s="28">
        <v>0</v>
      </c>
      <c r="AR31" s="28">
        <v>0</v>
      </c>
      <c r="AS31" s="28">
        <v>0</v>
      </c>
      <c r="AT31" s="28">
        <v>0</v>
      </c>
      <c r="AU31" s="28">
        <v>0</v>
      </c>
      <c r="AV31" s="28">
        <v>0</v>
      </c>
      <c r="AW31" s="28">
        <v>0</v>
      </c>
      <c r="AX31" s="28">
        <v>0</v>
      </c>
      <c r="AY31" s="28">
        <v>0</v>
      </c>
      <c r="AZ31" s="28">
        <v>0</v>
      </c>
      <c r="BA31" s="28">
        <v>0</v>
      </c>
      <c r="BB31" s="28">
        <v>0</v>
      </c>
      <c r="BC31" s="28">
        <v>0</v>
      </c>
      <c r="BD31" s="28">
        <v>0</v>
      </c>
      <c r="BE31" s="28">
        <v>0</v>
      </c>
      <c r="BF31" s="28">
        <v>0</v>
      </c>
      <c r="BG31" s="28">
        <v>0</v>
      </c>
      <c r="BH31" s="28">
        <v>0</v>
      </c>
      <c r="BI31" s="55"/>
      <c r="BJ31" s="55"/>
      <c r="BK31" s="55"/>
      <c r="BL31" s="55"/>
      <c r="BM31" s="55"/>
    </row>
    <row r="32" spans="1:65" ht="15.75" x14ac:dyDescent="0.25">
      <c r="A32" s="25" t="s">
        <v>14262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28">
        <v>0</v>
      </c>
      <c r="AF32" s="28">
        <v>0</v>
      </c>
      <c r="AG32" s="28">
        <v>0</v>
      </c>
      <c r="AH32" s="28">
        <v>0</v>
      </c>
      <c r="AI32" s="28">
        <v>0</v>
      </c>
      <c r="AJ32" s="28">
        <v>0</v>
      </c>
      <c r="AK32" s="28">
        <v>0</v>
      </c>
      <c r="AL32" s="28">
        <v>0</v>
      </c>
      <c r="AM32" s="28">
        <v>0</v>
      </c>
      <c r="AN32" s="28">
        <v>0</v>
      </c>
      <c r="AO32" s="28">
        <v>0</v>
      </c>
      <c r="AP32" s="28">
        <v>0</v>
      </c>
      <c r="AQ32" s="28">
        <v>0</v>
      </c>
      <c r="AR32" s="28">
        <v>0</v>
      </c>
      <c r="AS32" s="28">
        <v>0</v>
      </c>
      <c r="AT32" s="28">
        <v>0</v>
      </c>
      <c r="AU32" s="28">
        <v>0</v>
      </c>
      <c r="AV32" s="28">
        <v>0</v>
      </c>
      <c r="AW32" s="28">
        <v>0</v>
      </c>
      <c r="AX32" s="28">
        <v>0</v>
      </c>
      <c r="AY32" s="28">
        <v>0</v>
      </c>
      <c r="AZ32" s="28">
        <v>0</v>
      </c>
      <c r="BA32" s="28">
        <v>0</v>
      </c>
      <c r="BB32" s="28">
        <v>0</v>
      </c>
      <c r="BC32" s="28">
        <v>0</v>
      </c>
      <c r="BD32" s="28">
        <v>0</v>
      </c>
      <c r="BE32" s="28">
        <v>0</v>
      </c>
      <c r="BF32" s="28">
        <v>0</v>
      </c>
      <c r="BG32" s="28">
        <v>0</v>
      </c>
      <c r="BH32" s="28">
        <v>0</v>
      </c>
      <c r="BI32" s="28">
        <v>0</v>
      </c>
      <c r="BJ32" s="28">
        <v>0</v>
      </c>
      <c r="BK32" s="28">
        <v>0</v>
      </c>
      <c r="BL32" s="28">
        <v>0</v>
      </c>
      <c r="BM32" s="28">
        <v>0</v>
      </c>
    </row>
    <row r="33" spans="1:65" ht="25.5" x14ac:dyDescent="0.25">
      <c r="A33" s="25" t="s">
        <v>11421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28">
        <v>0</v>
      </c>
      <c r="AF33" s="28">
        <v>0</v>
      </c>
      <c r="AG33" s="28">
        <v>0</v>
      </c>
      <c r="AH33" s="28">
        <v>0</v>
      </c>
      <c r="AI33" s="28">
        <v>0</v>
      </c>
      <c r="AJ33" s="28">
        <v>0</v>
      </c>
      <c r="AK33" s="28">
        <v>0</v>
      </c>
      <c r="AL33" s="28">
        <v>0</v>
      </c>
      <c r="AM33" s="28">
        <v>0</v>
      </c>
      <c r="AN33" s="28">
        <v>0</v>
      </c>
      <c r="AO33" s="28">
        <v>0</v>
      </c>
      <c r="AP33" s="28">
        <v>0</v>
      </c>
      <c r="AQ33" s="28">
        <v>0</v>
      </c>
      <c r="AR33" s="28">
        <v>0</v>
      </c>
      <c r="AS33" s="28">
        <v>0</v>
      </c>
      <c r="AT33" s="28">
        <v>0</v>
      </c>
      <c r="AU33" s="28">
        <v>0</v>
      </c>
      <c r="AV33" s="28">
        <v>0</v>
      </c>
      <c r="AW33" s="28">
        <v>0</v>
      </c>
      <c r="AX33" s="28">
        <v>0</v>
      </c>
      <c r="AY33" s="28">
        <v>0</v>
      </c>
      <c r="AZ33" s="28">
        <v>0</v>
      </c>
      <c r="BA33" s="28">
        <v>0</v>
      </c>
      <c r="BB33" s="28">
        <v>0</v>
      </c>
      <c r="BC33" s="28">
        <v>0</v>
      </c>
      <c r="BD33" s="28">
        <v>0</v>
      </c>
      <c r="BE33" s="28">
        <v>0</v>
      </c>
      <c r="BF33" s="28">
        <v>0</v>
      </c>
      <c r="BG33" s="28">
        <v>0</v>
      </c>
      <c r="BH33" s="28">
        <v>0</v>
      </c>
      <c r="BI33" s="55"/>
      <c r="BJ33" s="55"/>
      <c r="BK33" s="55"/>
      <c r="BL33" s="55"/>
      <c r="BM33" s="55"/>
    </row>
    <row r="34" spans="1:65" ht="15.75" x14ac:dyDescent="0.25">
      <c r="A34" s="25" t="s">
        <v>14262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  <c r="AE34" s="28">
        <v>0</v>
      </c>
      <c r="AF34" s="28">
        <v>0</v>
      </c>
      <c r="AG34" s="28">
        <v>0</v>
      </c>
      <c r="AH34" s="28">
        <v>0</v>
      </c>
      <c r="AI34" s="28">
        <v>0</v>
      </c>
      <c r="AJ34" s="28">
        <v>0</v>
      </c>
      <c r="AK34" s="28">
        <v>0</v>
      </c>
      <c r="AL34" s="28">
        <v>0</v>
      </c>
      <c r="AM34" s="28">
        <v>0</v>
      </c>
      <c r="AN34" s="28">
        <v>0</v>
      </c>
      <c r="AO34" s="28">
        <v>0</v>
      </c>
      <c r="AP34" s="28">
        <v>0</v>
      </c>
      <c r="AQ34" s="28">
        <v>0</v>
      </c>
      <c r="AR34" s="28">
        <v>0</v>
      </c>
      <c r="AS34" s="28">
        <v>0</v>
      </c>
      <c r="AT34" s="28">
        <v>0</v>
      </c>
      <c r="AU34" s="28">
        <v>0</v>
      </c>
      <c r="AV34" s="28">
        <v>0</v>
      </c>
      <c r="AW34" s="28">
        <v>0</v>
      </c>
      <c r="AX34" s="28">
        <v>0</v>
      </c>
      <c r="AY34" s="28">
        <v>0</v>
      </c>
      <c r="AZ34" s="28">
        <v>0</v>
      </c>
      <c r="BA34" s="28">
        <v>0</v>
      </c>
      <c r="BB34" s="28">
        <v>0</v>
      </c>
      <c r="BC34" s="28">
        <v>0</v>
      </c>
      <c r="BD34" s="28">
        <v>0</v>
      </c>
      <c r="BE34" s="28">
        <v>0</v>
      </c>
      <c r="BF34" s="28">
        <v>0</v>
      </c>
      <c r="BG34" s="28">
        <v>0</v>
      </c>
      <c r="BH34" s="28">
        <v>0</v>
      </c>
      <c r="BI34" s="28">
        <v>0</v>
      </c>
      <c r="BJ34" s="28">
        <v>0</v>
      </c>
      <c r="BK34" s="28">
        <v>0</v>
      </c>
      <c r="BL34" s="28">
        <v>0</v>
      </c>
      <c r="BM34" s="28">
        <v>0</v>
      </c>
    </row>
    <row r="35" spans="1:65" ht="25.5" x14ac:dyDescent="0.25">
      <c r="A35" s="25" t="s">
        <v>11422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06">
        <f t="shared" si="0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  <c r="AE35" s="28">
        <v>0</v>
      </c>
      <c r="AF35" s="28">
        <v>0</v>
      </c>
      <c r="AG35" s="28">
        <v>0</v>
      </c>
      <c r="AH35" s="28">
        <v>0</v>
      </c>
      <c r="AI35" s="28">
        <v>0</v>
      </c>
      <c r="AJ35" s="28">
        <v>0</v>
      </c>
      <c r="AK35" s="28">
        <v>0</v>
      </c>
      <c r="AL35" s="28">
        <v>0</v>
      </c>
      <c r="AM35" s="28">
        <v>0</v>
      </c>
      <c r="AN35" s="28">
        <v>0</v>
      </c>
      <c r="AO35" s="28">
        <v>0</v>
      </c>
      <c r="AP35" s="28">
        <v>0</v>
      </c>
      <c r="AQ35" s="28">
        <v>0</v>
      </c>
      <c r="AR35" s="28">
        <v>0</v>
      </c>
      <c r="AS35" s="28">
        <v>0</v>
      </c>
      <c r="AT35" s="28">
        <v>0</v>
      </c>
      <c r="AU35" s="28">
        <v>0</v>
      </c>
      <c r="AV35" s="28">
        <v>0</v>
      </c>
      <c r="AW35" s="28">
        <v>0</v>
      </c>
      <c r="AX35" s="28">
        <v>0</v>
      </c>
      <c r="AY35" s="28">
        <v>0</v>
      </c>
      <c r="AZ35" s="28">
        <v>0</v>
      </c>
      <c r="BA35" s="28">
        <v>0</v>
      </c>
      <c r="BB35" s="28">
        <v>0</v>
      </c>
      <c r="BC35" s="28">
        <v>0</v>
      </c>
      <c r="BD35" s="28">
        <v>0</v>
      </c>
      <c r="BE35" s="28">
        <v>0</v>
      </c>
      <c r="BF35" s="28">
        <v>0</v>
      </c>
      <c r="BG35" s="28">
        <v>0</v>
      </c>
      <c r="BH35" s="28">
        <v>0</v>
      </c>
      <c r="BI35" s="55"/>
      <c r="BJ35" s="55"/>
      <c r="BK35" s="55"/>
      <c r="BL35" s="55"/>
      <c r="BM35" s="55"/>
    </row>
    <row r="36" spans="1:65" ht="15.75" x14ac:dyDescent="0.25">
      <c r="A36" s="25" t="s">
        <v>14262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06">
        <f t="shared" si="0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  <c r="AE36" s="28">
        <v>0</v>
      </c>
      <c r="AF36" s="28">
        <v>0</v>
      </c>
      <c r="AG36" s="28">
        <v>0</v>
      </c>
      <c r="AH36" s="28">
        <v>0</v>
      </c>
      <c r="AI36" s="28">
        <v>0</v>
      </c>
      <c r="AJ36" s="28">
        <v>0</v>
      </c>
      <c r="AK36" s="28">
        <v>0</v>
      </c>
      <c r="AL36" s="28">
        <v>0</v>
      </c>
      <c r="AM36" s="28">
        <v>0</v>
      </c>
      <c r="AN36" s="28">
        <v>0</v>
      </c>
      <c r="AO36" s="28">
        <v>0</v>
      </c>
      <c r="AP36" s="28">
        <v>0</v>
      </c>
      <c r="AQ36" s="28">
        <v>0</v>
      </c>
      <c r="AR36" s="28">
        <v>0</v>
      </c>
      <c r="AS36" s="28">
        <v>0</v>
      </c>
      <c r="AT36" s="28">
        <v>0</v>
      </c>
      <c r="AU36" s="28">
        <v>0</v>
      </c>
      <c r="AV36" s="28">
        <v>0</v>
      </c>
      <c r="AW36" s="28">
        <v>0</v>
      </c>
      <c r="AX36" s="28">
        <v>0</v>
      </c>
      <c r="AY36" s="28">
        <v>0</v>
      </c>
      <c r="AZ36" s="28">
        <v>0</v>
      </c>
      <c r="BA36" s="28">
        <v>0</v>
      </c>
      <c r="BB36" s="28">
        <v>0</v>
      </c>
      <c r="BC36" s="28">
        <v>0</v>
      </c>
      <c r="BD36" s="28">
        <v>0</v>
      </c>
      <c r="BE36" s="28">
        <v>0</v>
      </c>
      <c r="BF36" s="28">
        <v>0</v>
      </c>
      <c r="BG36" s="28">
        <v>0</v>
      </c>
      <c r="BH36" s="28">
        <v>0</v>
      </c>
      <c r="BI36" s="28">
        <v>0</v>
      </c>
      <c r="BJ36" s="28">
        <v>0</v>
      </c>
      <c r="BK36" s="28">
        <v>0</v>
      </c>
      <c r="BL36" s="28">
        <v>0</v>
      </c>
      <c r="BM36" s="28">
        <v>0</v>
      </c>
    </row>
    <row r="37" spans="1:65" ht="25.5" x14ac:dyDescent="0.25">
      <c r="A37" s="25" t="s">
        <v>11423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06">
        <f t="shared" si="0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  <c r="AE37" s="28">
        <v>0</v>
      </c>
      <c r="AF37" s="28">
        <v>0</v>
      </c>
      <c r="AG37" s="28">
        <v>0</v>
      </c>
      <c r="AH37" s="28">
        <v>0</v>
      </c>
      <c r="AI37" s="28">
        <v>0</v>
      </c>
      <c r="AJ37" s="28">
        <v>0</v>
      </c>
      <c r="AK37" s="28">
        <v>0</v>
      </c>
      <c r="AL37" s="28">
        <v>0</v>
      </c>
      <c r="AM37" s="28">
        <v>0</v>
      </c>
      <c r="AN37" s="28">
        <v>0</v>
      </c>
      <c r="AO37" s="28">
        <v>0</v>
      </c>
      <c r="AP37" s="28">
        <v>0</v>
      </c>
      <c r="AQ37" s="28">
        <v>0</v>
      </c>
      <c r="AR37" s="28">
        <v>0</v>
      </c>
      <c r="AS37" s="28">
        <v>0</v>
      </c>
      <c r="AT37" s="28">
        <v>0</v>
      </c>
      <c r="AU37" s="28">
        <v>0</v>
      </c>
      <c r="AV37" s="28">
        <v>0</v>
      </c>
      <c r="AW37" s="28">
        <v>0</v>
      </c>
      <c r="AX37" s="28">
        <v>0</v>
      </c>
      <c r="AY37" s="28">
        <v>0</v>
      </c>
      <c r="AZ37" s="28">
        <v>0</v>
      </c>
      <c r="BA37" s="28">
        <v>0</v>
      </c>
      <c r="BB37" s="28">
        <v>0</v>
      </c>
      <c r="BC37" s="28">
        <v>0</v>
      </c>
      <c r="BD37" s="28">
        <v>0</v>
      </c>
      <c r="BE37" s="28">
        <v>0</v>
      </c>
      <c r="BF37" s="28">
        <v>0</v>
      </c>
      <c r="BG37" s="28">
        <v>0</v>
      </c>
      <c r="BH37" s="28">
        <v>0</v>
      </c>
      <c r="BI37" s="55"/>
      <c r="BJ37" s="55"/>
      <c r="BK37" s="55"/>
      <c r="BL37" s="55"/>
      <c r="BM37" s="55"/>
    </row>
    <row r="38" spans="1:65" ht="15.75" x14ac:dyDescent="0.25">
      <c r="A38" s="25" t="s">
        <v>14262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06">
        <f t="shared" si="0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  <c r="AE38" s="28">
        <v>0</v>
      </c>
      <c r="AF38" s="28">
        <v>0</v>
      </c>
      <c r="AG38" s="28">
        <v>0</v>
      </c>
      <c r="AH38" s="28">
        <v>0</v>
      </c>
      <c r="AI38" s="28">
        <v>0</v>
      </c>
      <c r="AJ38" s="28">
        <v>0</v>
      </c>
      <c r="AK38" s="28">
        <v>0</v>
      </c>
      <c r="AL38" s="28">
        <v>0</v>
      </c>
      <c r="AM38" s="28">
        <v>0</v>
      </c>
      <c r="AN38" s="28">
        <v>0</v>
      </c>
      <c r="AO38" s="28">
        <v>0</v>
      </c>
      <c r="AP38" s="28">
        <v>0</v>
      </c>
      <c r="AQ38" s="28">
        <v>0</v>
      </c>
      <c r="AR38" s="28">
        <v>0</v>
      </c>
      <c r="AS38" s="28">
        <v>0</v>
      </c>
      <c r="AT38" s="28">
        <v>0</v>
      </c>
      <c r="AU38" s="28">
        <v>0</v>
      </c>
      <c r="AV38" s="28">
        <v>0</v>
      </c>
      <c r="AW38" s="28">
        <v>0</v>
      </c>
      <c r="AX38" s="28">
        <v>0</v>
      </c>
      <c r="AY38" s="28">
        <v>0</v>
      </c>
      <c r="AZ38" s="28">
        <v>0</v>
      </c>
      <c r="BA38" s="28">
        <v>0</v>
      </c>
      <c r="BB38" s="28">
        <v>0</v>
      </c>
      <c r="BC38" s="28">
        <v>0</v>
      </c>
      <c r="BD38" s="28">
        <v>0</v>
      </c>
      <c r="BE38" s="28">
        <v>0</v>
      </c>
      <c r="BF38" s="28">
        <v>0</v>
      </c>
      <c r="BG38" s="28">
        <v>0</v>
      </c>
      <c r="BH38" s="28">
        <v>0</v>
      </c>
      <c r="BI38" s="28">
        <v>0</v>
      </c>
      <c r="BJ38" s="28">
        <v>0</v>
      </c>
      <c r="BK38" s="28">
        <v>0</v>
      </c>
      <c r="BL38" s="28">
        <v>0</v>
      </c>
      <c r="BM38" s="28">
        <v>0</v>
      </c>
    </row>
    <row r="39" spans="1:65" ht="25.5" x14ac:dyDescent="0.25">
      <c r="A39" s="25" t="s">
        <v>11424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06">
        <f t="shared" si="0"/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  <c r="AE39" s="28">
        <v>0</v>
      </c>
      <c r="AF39" s="28">
        <v>0</v>
      </c>
      <c r="AG39" s="28">
        <v>0</v>
      </c>
      <c r="AH39" s="28">
        <v>0</v>
      </c>
      <c r="AI39" s="28">
        <v>0</v>
      </c>
      <c r="AJ39" s="28">
        <v>0</v>
      </c>
      <c r="AK39" s="28">
        <v>0</v>
      </c>
      <c r="AL39" s="28">
        <v>0</v>
      </c>
      <c r="AM39" s="28">
        <v>0</v>
      </c>
      <c r="AN39" s="28">
        <v>0</v>
      </c>
      <c r="AO39" s="28">
        <v>0</v>
      </c>
      <c r="AP39" s="28">
        <v>0</v>
      </c>
      <c r="AQ39" s="28">
        <v>0</v>
      </c>
      <c r="AR39" s="28">
        <v>0</v>
      </c>
      <c r="AS39" s="28">
        <v>0</v>
      </c>
      <c r="AT39" s="28">
        <v>0</v>
      </c>
      <c r="AU39" s="28">
        <v>0</v>
      </c>
      <c r="AV39" s="28">
        <v>0</v>
      </c>
      <c r="AW39" s="28">
        <v>0</v>
      </c>
      <c r="AX39" s="28">
        <v>0</v>
      </c>
      <c r="AY39" s="28">
        <v>0</v>
      </c>
      <c r="AZ39" s="28">
        <v>0</v>
      </c>
      <c r="BA39" s="28">
        <v>0</v>
      </c>
      <c r="BB39" s="28">
        <v>0</v>
      </c>
      <c r="BC39" s="28">
        <v>0</v>
      </c>
      <c r="BD39" s="28">
        <v>0</v>
      </c>
      <c r="BE39" s="28">
        <v>0</v>
      </c>
      <c r="BF39" s="28">
        <v>0</v>
      </c>
      <c r="BG39" s="28">
        <v>0</v>
      </c>
      <c r="BH39" s="28">
        <v>0</v>
      </c>
      <c r="BI39" s="55"/>
      <c r="BJ39" s="55"/>
      <c r="BK39" s="55"/>
      <c r="BL39" s="55"/>
      <c r="BM39" s="55"/>
    </row>
    <row r="40" spans="1:65" ht="15.75" x14ac:dyDescent="0.25">
      <c r="A40" s="25" t="s">
        <v>14262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06">
        <f t="shared" si="0"/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8">
        <v>0</v>
      </c>
      <c r="AE40" s="28">
        <v>0</v>
      </c>
      <c r="AF40" s="28">
        <v>0</v>
      </c>
      <c r="AG40" s="28">
        <v>0</v>
      </c>
      <c r="AH40" s="28">
        <v>0</v>
      </c>
      <c r="AI40" s="28">
        <v>0</v>
      </c>
      <c r="AJ40" s="28">
        <v>0</v>
      </c>
      <c r="AK40" s="28">
        <v>0</v>
      </c>
      <c r="AL40" s="28">
        <v>0</v>
      </c>
      <c r="AM40" s="28">
        <v>0</v>
      </c>
      <c r="AN40" s="28">
        <v>0</v>
      </c>
      <c r="AO40" s="28">
        <v>0</v>
      </c>
      <c r="AP40" s="28">
        <v>0</v>
      </c>
      <c r="AQ40" s="28">
        <v>0</v>
      </c>
      <c r="AR40" s="28">
        <v>0</v>
      </c>
      <c r="AS40" s="28">
        <v>0</v>
      </c>
      <c r="AT40" s="28">
        <v>0</v>
      </c>
      <c r="AU40" s="28">
        <v>0</v>
      </c>
      <c r="AV40" s="28">
        <v>0</v>
      </c>
      <c r="AW40" s="28">
        <v>0</v>
      </c>
      <c r="AX40" s="28">
        <v>0</v>
      </c>
      <c r="AY40" s="28">
        <v>0</v>
      </c>
      <c r="AZ40" s="28">
        <v>0</v>
      </c>
      <c r="BA40" s="28">
        <v>0</v>
      </c>
      <c r="BB40" s="28">
        <v>0</v>
      </c>
      <c r="BC40" s="28">
        <v>0</v>
      </c>
      <c r="BD40" s="28">
        <v>0</v>
      </c>
      <c r="BE40" s="28">
        <v>0</v>
      </c>
      <c r="BF40" s="28">
        <v>0</v>
      </c>
      <c r="BG40" s="28">
        <v>0</v>
      </c>
      <c r="BH40" s="28">
        <v>0</v>
      </c>
      <c r="BI40" s="28">
        <v>0</v>
      </c>
      <c r="BJ40" s="28">
        <v>0</v>
      </c>
      <c r="BK40" s="28">
        <v>0</v>
      </c>
      <c r="BL40" s="28">
        <v>0</v>
      </c>
      <c r="BM40" s="28">
        <v>0</v>
      </c>
    </row>
    <row r="41" spans="1:65" ht="51" x14ac:dyDescent="0.25">
      <c r="A41" s="25" t="s">
        <v>11425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06">
        <f t="shared" si="0"/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8">
        <v>0</v>
      </c>
      <c r="AE41" s="28">
        <v>0</v>
      </c>
      <c r="AF41" s="28">
        <v>0</v>
      </c>
      <c r="AG41" s="28">
        <v>0</v>
      </c>
      <c r="AH41" s="28">
        <v>0</v>
      </c>
      <c r="AI41" s="28">
        <v>0</v>
      </c>
      <c r="AJ41" s="28">
        <v>0</v>
      </c>
      <c r="AK41" s="28">
        <v>0</v>
      </c>
      <c r="AL41" s="28">
        <v>0</v>
      </c>
      <c r="AM41" s="28">
        <v>0</v>
      </c>
      <c r="AN41" s="28">
        <v>0</v>
      </c>
      <c r="AO41" s="28">
        <v>0</v>
      </c>
      <c r="AP41" s="28">
        <v>0</v>
      </c>
      <c r="AQ41" s="28">
        <v>0</v>
      </c>
      <c r="AR41" s="28">
        <v>0</v>
      </c>
      <c r="AS41" s="28">
        <v>0</v>
      </c>
      <c r="AT41" s="28">
        <v>0</v>
      </c>
      <c r="AU41" s="28">
        <v>0</v>
      </c>
      <c r="AV41" s="28">
        <v>0</v>
      </c>
      <c r="AW41" s="28">
        <v>0</v>
      </c>
      <c r="AX41" s="28">
        <v>0</v>
      </c>
      <c r="AY41" s="28">
        <v>0</v>
      </c>
      <c r="AZ41" s="28">
        <v>0</v>
      </c>
      <c r="BA41" s="28">
        <v>0</v>
      </c>
      <c r="BB41" s="28">
        <v>0</v>
      </c>
      <c r="BC41" s="28">
        <v>0</v>
      </c>
      <c r="BD41" s="28">
        <v>0</v>
      </c>
      <c r="BE41" s="28">
        <v>0</v>
      </c>
      <c r="BF41" s="28">
        <v>0</v>
      </c>
      <c r="BG41" s="28">
        <v>0</v>
      </c>
      <c r="BH41" s="28">
        <v>0</v>
      </c>
      <c r="BI41" s="55"/>
      <c r="BJ41" s="55"/>
      <c r="BK41" s="55"/>
      <c r="BL41" s="55"/>
      <c r="BM41" s="55"/>
    </row>
    <row r="42" spans="1:65" ht="15.75" x14ac:dyDescent="0.25">
      <c r="A42" s="25" t="s">
        <v>14262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06">
        <f t="shared" si="0"/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8">
        <v>0</v>
      </c>
      <c r="AE42" s="28">
        <v>0</v>
      </c>
      <c r="AF42" s="28">
        <v>0</v>
      </c>
      <c r="AG42" s="28">
        <v>0</v>
      </c>
      <c r="AH42" s="28">
        <v>0</v>
      </c>
      <c r="AI42" s="28">
        <v>0</v>
      </c>
      <c r="AJ42" s="28">
        <v>0</v>
      </c>
      <c r="AK42" s="28">
        <v>0</v>
      </c>
      <c r="AL42" s="28">
        <v>0</v>
      </c>
      <c r="AM42" s="28">
        <v>0</v>
      </c>
      <c r="AN42" s="28">
        <v>0</v>
      </c>
      <c r="AO42" s="28">
        <v>0</v>
      </c>
      <c r="AP42" s="28">
        <v>0</v>
      </c>
      <c r="AQ42" s="28">
        <v>0</v>
      </c>
      <c r="AR42" s="28">
        <v>0</v>
      </c>
      <c r="AS42" s="28">
        <v>0</v>
      </c>
      <c r="AT42" s="28">
        <v>0</v>
      </c>
      <c r="AU42" s="28">
        <v>0</v>
      </c>
      <c r="AV42" s="28">
        <v>0</v>
      </c>
      <c r="AW42" s="28">
        <v>0</v>
      </c>
      <c r="AX42" s="28">
        <v>0</v>
      </c>
      <c r="AY42" s="28">
        <v>0</v>
      </c>
      <c r="AZ42" s="28">
        <v>0</v>
      </c>
      <c r="BA42" s="28">
        <v>0</v>
      </c>
      <c r="BB42" s="28">
        <v>0</v>
      </c>
      <c r="BC42" s="28">
        <v>0</v>
      </c>
      <c r="BD42" s="28">
        <v>0</v>
      </c>
      <c r="BE42" s="28">
        <v>0</v>
      </c>
      <c r="BF42" s="28">
        <v>0</v>
      </c>
      <c r="BG42" s="28">
        <v>0</v>
      </c>
      <c r="BH42" s="28">
        <v>0</v>
      </c>
      <c r="BI42" s="28">
        <v>0</v>
      </c>
      <c r="BJ42" s="28">
        <v>0</v>
      </c>
      <c r="BK42" s="28">
        <v>0</v>
      </c>
      <c r="BL42" s="28">
        <v>0</v>
      </c>
      <c r="BM42" s="28">
        <v>0</v>
      </c>
    </row>
    <row r="43" spans="1:65" ht="25.5" x14ac:dyDescent="0.25">
      <c r="A43" s="25" t="s">
        <v>12877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06">
        <f t="shared" si="0"/>
        <v>0</v>
      </c>
      <c r="Q43" s="106">
        <f t="shared" ref="Q43:AQ43" si="1">SUM(Q21,Q23,Q25,Q28,Q31,Q33,Q35,Q37,Q39,Q41)</f>
        <v>0</v>
      </c>
      <c r="R43" s="106">
        <f t="shared" si="1"/>
        <v>0</v>
      </c>
      <c r="S43" s="106">
        <f t="shared" si="1"/>
        <v>0</v>
      </c>
      <c r="T43" s="106">
        <f t="shared" si="1"/>
        <v>0</v>
      </c>
      <c r="U43" s="106">
        <f t="shared" si="1"/>
        <v>0</v>
      </c>
      <c r="V43" s="106">
        <f t="shared" si="1"/>
        <v>0</v>
      </c>
      <c r="W43" s="106">
        <f t="shared" si="1"/>
        <v>0</v>
      </c>
      <c r="X43" s="106">
        <f t="shared" si="1"/>
        <v>0</v>
      </c>
      <c r="Y43" s="106">
        <f t="shared" si="1"/>
        <v>0</v>
      </c>
      <c r="Z43" s="106">
        <f t="shared" si="1"/>
        <v>0</v>
      </c>
      <c r="AA43" s="106">
        <f t="shared" si="1"/>
        <v>0</v>
      </c>
      <c r="AB43" s="106">
        <f t="shared" si="1"/>
        <v>0</v>
      </c>
      <c r="AC43" s="106">
        <f t="shared" si="1"/>
        <v>0</v>
      </c>
      <c r="AD43" s="106">
        <f t="shared" si="1"/>
        <v>0</v>
      </c>
      <c r="AE43" s="106">
        <f t="shared" si="1"/>
        <v>0</v>
      </c>
      <c r="AF43" s="106">
        <f t="shared" si="1"/>
        <v>0</v>
      </c>
      <c r="AG43" s="106">
        <f t="shared" si="1"/>
        <v>0</v>
      </c>
      <c r="AH43" s="106">
        <f t="shared" si="1"/>
        <v>0</v>
      </c>
      <c r="AI43" s="106">
        <f t="shared" si="1"/>
        <v>0</v>
      </c>
      <c r="AJ43" s="106">
        <f t="shared" si="1"/>
        <v>0</v>
      </c>
      <c r="AK43" s="106">
        <f t="shared" si="1"/>
        <v>0</v>
      </c>
      <c r="AL43" s="106">
        <f t="shared" si="1"/>
        <v>0</v>
      </c>
      <c r="AM43" s="106">
        <f t="shared" si="1"/>
        <v>0</v>
      </c>
      <c r="AN43" s="106">
        <f t="shared" si="1"/>
        <v>0</v>
      </c>
      <c r="AO43" s="106">
        <f t="shared" si="1"/>
        <v>0</v>
      </c>
      <c r="AP43" s="106">
        <f t="shared" si="1"/>
        <v>0</v>
      </c>
      <c r="AQ43" s="106">
        <f t="shared" si="1"/>
        <v>0</v>
      </c>
      <c r="AR43" s="106">
        <f>SUM(AR21,AR23,AR25,AR28,AR31,AR33,AR35,AR37,AR39,AR41)</f>
        <v>0</v>
      </c>
      <c r="AS43" s="106">
        <f>SUM(AS21,AS23,AS25,AS28,AS31,AS33,AS35,AS37,AS39,AS41)</f>
        <v>0</v>
      </c>
      <c r="AT43" s="106">
        <f t="shared" ref="AT43:BH43" si="2">SUM(AT21,AT23,AT25,AT28,AT31,AT33,AT35,AT37,AT39,AT41)</f>
        <v>0</v>
      </c>
      <c r="AU43" s="106">
        <f t="shared" si="2"/>
        <v>0</v>
      </c>
      <c r="AV43" s="106">
        <f t="shared" si="2"/>
        <v>0</v>
      </c>
      <c r="AW43" s="106">
        <f t="shared" si="2"/>
        <v>0</v>
      </c>
      <c r="AX43" s="106">
        <f t="shared" si="2"/>
        <v>0</v>
      </c>
      <c r="AY43" s="106">
        <f t="shared" si="2"/>
        <v>0</v>
      </c>
      <c r="AZ43" s="106">
        <f t="shared" si="2"/>
        <v>0</v>
      </c>
      <c r="BA43" s="106">
        <f t="shared" si="2"/>
        <v>0</v>
      </c>
      <c r="BB43" s="106">
        <f t="shared" si="2"/>
        <v>0</v>
      </c>
      <c r="BC43" s="106">
        <f t="shared" si="2"/>
        <v>0</v>
      </c>
      <c r="BD43" s="106">
        <f t="shared" si="2"/>
        <v>0</v>
      </c>
      <c r="BE43" s="106">
        <f t="shared" si="2"/>
        <v>0</v>
      </c>
      <c r="BF43" s="106">
        <f t="shared" si="2"/>
        <v>0</v>
      </c>
      <c r="BG43" s="106">
        <f t="shared" si="2"/>
        <v>0</v>
      </c>
      <c r="BH43" s="106">
        <f t="shared" si="2"/>
        <v>0</v>
      </c>
      <c r="BI43" s="28">
        <v>0</v>
      </c>
      <c r="BJ43" s="28">
        <v>0</v>
      </c>
      <c r="BK43" s="28">
        <v>0</v>
      </c>
      <c r="BL43" s="28">
        <v>0</v>
      </c>
      <c r="BM43" s="28">
        <v>0</v>
      </c>
    </row>
    <row r="44" spans="1:65" ht="25.5" x14ac:dyDescent="0.25">
      <c r="A44" s="25" t="s">
        <v>12878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06">
        <f t="shared" si="0"/>
        <v>0</v>
      </c>
      <c r="Q44" s="106">
        <f t="shared" ref="Q44:AQ44" si="3">SUM(Q22,Q24,Q26,Q27,Q29,Q30,Q32,Q34,Q36,Q38,Q40,Q42)</f>
        <v>0</v>
      </c>
      <c r="R44" s="106">
        <f t="shared" si="3"/>
        <v>0</v>
      </c>
      <c r="S44" s="106">
        <f t="shared" si="3"/>
        <v>0</v>
      </c>
      <c r="T44" s="106">
        <f t="shared" si="3"/>
        <v>0</v>
      </c>
      <c r="U44" s="106">
        <f t="shared" si="3"/>
        <v>0</v>
      </c>
      <c r="V44" s="106">
        <f t="shared" si="3"/>
        <v>0</v>
      </c>
      <c r="W44" s="106">
        <f t="shared" si="3"/>
        <v>0</v>
      </c>
      <c r="X44" s="106">
        <f t="shared" si="3"/>
        <v>0</v>
      </c>
      <c r="Y44" s="106">
        <f t="shared" si="3"/>
        <v>0</v>
      </c>
      <c r="Z44" s="106">
        <f t="shared" si="3"/>
        <v>0</v>
      </c>
      <c r="AA44" s="106">
        <f t="shared" si="3"/>
        <v>0</v>
      </c>
      <c r="AB44" s="106">
        <f t="shared" si="3"/>
        <v>0</v>
      </c>
      <c r="AC44" s="106">
        <f t="shared" si="3"/>
        <v>0</v>
      </c>
      <c r="AD44" s="106">
        <f t="shared" si="3"/>
        <v>0</v>
      </c>
      <c r="AE44" s="106">
        <f t="shared" si="3"/>
        <v>0</v>
      </c>
      <c r="AF44" s="106">
        <f t="shared" si="3"/>
        <v>0</v>
      </c>
      <c r="AG44" s="106">
        <f t="shared" si="3"/>
        <v>0</v>
      </c>
      <c r="AH44" s="106">
        <f t="shared" si="3"/>
        <v>0</v>
      </c>
      <c r="AI44" s="106">
        <f t="shared" si="3"/>
        <v>0</v>
      </c>
      <c r="AJ44" s="106">
        <f t="shared" si="3"/>
        <v>0</v>
      </c>
      <c r="AK44" s="106">
        <f t="shared" si="3"/>
        <v>0</v>
      </c>
      <c r="AL44" s="106">
        <f t="shared" si="3"/>
        <v>0</v>
      </c>
      <c r="AM44" s="106">
        <f t="shared" si="3"/>
        <v>0</v>
      </c>
      <c r="AN44" s="106">
        <f t="shared" si="3"/>
        <v>0</v>
      </c>
      <c r="AO44" s="106">
        <f t="shared" si="3"/>
        <v>0</v>
      </c>
      <c r="AP44" s="106">
        <f t="shared" si="3"/>
        <v>0</v>
      </c>
      <c r="AQ44" s="106">
        <f t="shared" si="3"/>
        <v>0</v>
      </c>
      <c r="AR44" s="106">
        <f>SUM(AR22,AR24,AR26,AR27,AR29,AR30,AR32,AR34,AR36,AR38,AR40,AR42)</f>
        <v>0</v>
      </c>
      <c r="AS44" s="106">
        <f>SUM(AS22,AS24,AS26,AS27,AS29,AS30,AS32,AS34,AS36,AS38,AS40,AS42)</f>
        <v>0</v>
      </c>
      <c r="AT44" s="106">
        <f t="shared" ref="AT44:BH44" si="4">SUM(AT22,AT24,AT26,AT27,AT29,AT30,AT32,AT34,AT36,AT38,AT40,AT42)</f>
        <v>0</v>
      </c>
      <c r="AU44" s="106">
        <f t="shared" si="4"/>
        <v>0</v>
      </c>
      <c r="AV44" s="106">
        <f t="shared" si="4"/>
        <v>0</v>
      </c>
      <c r="AW44" s="106">
        <f t="shared" si="4"/>
        <v>0</v>
      </c>
      <c r="AX44" s="106">
        <f t="shared" si="4"/>
        <v>0</v>
      </c>
      <c r="AY44" s="106">
        <f t="shared" si="4"/>
        <v>0</v>
      </c>
      <c r="AZ44" s="106">
        <f t="shared" si="4"/>
        <v>0</v>
      </c>
      <c r="BA44" s="106">
        <f t="shared" si="4"/>
        <v>0</v>
      </c>
      <c r="BB44" s="106">
        <f t="shared" si="4"/>
        <v>0</v>
      </c>
      <c r="BC44" s="106">
        <f t="shared" si="4"/>
        <v>0</v>
      </c>
      <c r="BD44" s="106">
        <f t="shared" si="4"/>
        <v>0</v>
      </c>
      <c r="BE44" s="106">
        <f t="shared" si="4"/>
        <v>0</v>
      </c>
      <c r="BF44" s="106">
        <f t="shared" si="4"/>
        <v>0</v>
      </c>
      <c r="BG44" s="106">
        <f t="shared" si="4"/>
        <v>0</v>
      </c>
      <c r="BH44" s="106">
        <f t="shared" si="4"/>
        <v>0</v>
      </c>
      <c r="BI44" s="28">
        <v>0</v>
      </c>
      <c r="BJ44" s="28">
        <v>0</v>
      </c>
      <c r="BK44" s="28">
        <v>0</v>
      </c>
      <c r="BL44" s="28">
        <v>0</v>
      </c>
      <c r="BM44" s="28">
        <v>0</v>
      </c>
    </row>
    <row r="45" spans="1:65" ht="25.5" x14ac:dyDescent="0.25">
      <c r="A45" s="25" t="s">
        <v>12879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06">
        <f t="shared" si="0"/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  <c r="AB45" s="28">
        <v>0</v>
      </c>
      <c r="AC45" s="28">
        <v>0</v>
      </c>
      <c r="AD45" s="28">
        <v>0</v>
      </c>
      <c r="AE45" s="28">
        <v>0</v>
      </c>
      <c r="AF45" s="28">
        <v>0</v>
      </c>
      <c r="AG45" s="28">
        <v>0</v>
      </c>
      <c r="AH45" s="28">
        <v>0</v>
      </c>
      <c r="AI45" s="28">
        <v>0</v>
      </c>
      <c r="AJ45" s="28">
        <v>0</v>
      </c>
      <c r="AK45" s="28">
        <v>0</v>
      </c>
      <c r="AL45" s="28">
        <v>0</v>
      </c>
      <c r="AM45" s="28">
        <v>0</v>
      </c>
      <c r="AN45" s="28">
        <v>0</v>
      </c>
      <c r="AO45" s="28">
        <v>0</v>
      </c>
      <c r="AP45" s="28">
        <v>0</v>
      </c>
      <c r="AQ45" s="28">
        <v>0</v>
      </c>
      <c r="AR45" s="28">
        <v>0</v>
      </c>
      <c r="AS45" s="28">
        <v>0</v>
      </c>
      <c r="AT45" s="28">
        <v>0</v>
      </c>
      <c r="AU45" s="28">
        <v>0</v>
      </c>
      <c r="AV45" s="28">
        <v>0</v>
      </c>
      <c r="AW45" s="28">
        <v>0</v>
      </c>
      <c r="AX45" s="28">
        <v>0</v>
      </c>
      <c r="AY45" s="28">
        <v>0</v>
      </c>
      <c r="AZ45" s="28">
        <v>0</v>
      </c>
      <c r="BA45" s="28">
        <v>0</v>
      </c>
      <c r="BB45" s="28">
        <v>0</v>
      </c>
      <c r="BC45" s="28">
        <v>0</v>
      </c>
      <c r="BD45" s="28">
        <v>0</v>
      </c>
      <c r="BE45" s="28">
        <v>0</v>
      </c>
      <c r="BF45" s="28">
        <v>0</v>
      </c>
      <c r="BG45" s="28">
        <v>0</v>
      </c>
      <c r="BH45" s="28">
        <v>0</v>
      </c>
      <c r="BI45" s="28">
        <v>0</v>
      </c>
      <c r="BJ45" s="28">
        <v>0</v>
      </c>
      <c r="BK45" s="28">
        <v>0</v>
      </c>
      <c r="BL45" s="28">
        <v>0</v>
      </c>
      <c r="BM45" s="28">
        <v>0</v>
      </c>
    </row>
    <row r="46" spans="1:65" ht="15.75" x14ac:dyDescent="0.25">
      <c r="A46" s="25" t="s">
        <v>12880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06">
        <f t="shared" si="0"/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  <c r="AB46" s="28">
        <v>0</v>
      </c>
      <c r="AC46" s="28">
        <v>0</v>
      </c>
      <c r="AD46" s="28">
        <v>0</v>
      </c>
      <c r="AE46" s="28">
        <v>0</v>
      </c>
      <c r="AF46" s="28">
        <v>0</v>
      </c>
      <c r="AG46" s="28">
        <v>0</v>
      </c>
      <c r="AH46" s="28">
        <v>0</v>
      </c>
      <c r="AI46" s="28">
        <v>0</v>
      </c>
      <c r="AJ46" s="28">
        <v>0</v>
      </c>
      <c r="AK46" s="28">
        <v>0</v>
      </c>
      <c r="AL46" s="28">
        <v>0</v>
      </c>
      <c r="AM46" s="28">
        <v>0</v>
      </c>
      <c r="AN46" s="28">
        <v>0</v>
      </c>
      <c r="AO46" s="28">
        <v>0</v>
      </c>
      <c r="AP46" s="28">
        <v>0</v>
      </c>
      <c r="AQ46" s="28">
        <v>0</v>
      </c>
      <c r="AR46" s="28">
        <v>0</v>
      </c>
      <c r="AS46" s="28">
        <v>0</v>
      </c>
      <c r="AT46" s="28">
        <v>0</v>
      </c>
      <c r="AU46" s="28">
        <v>0</v>
      </c>
      <c r="AV46" s="28">
        <v>0</v>
      </c>
      <c r="AW46" s="28">
        <v>0</v>
      </c>
      <c r="AX46" s="28">
        <v>0</v>
      </c>
      <c r="AY46" s="28">
        <v>0</v>
      </c>
      <c r="AZ46" s="28">
        <v>0</v>
      </c>
      <c r="BA46" s="28">
        <v>0</v>
      </c>
      <c r="BB46" s="28">
        <v>0</v>
      </c>
      <c r="BC46" s="28">
        <v>0</v>
      </c>
      <c r="BD46" s="28">
        <v>0</v>
      </c>
      <c r="BE46" s="28">
        <v>0</v>
      </c>
      <c r="BF46" s="28">
        <v>0</v>
      </c>
      <c r="BG46" s="28">
        <v>0</v>
      </c>
      <c r="BH46" s="28">
        <v>0</v>
      </c>
      <c r="BI46" s="28">
        <v>0</v>
      </c>
      <c r="BJ46" s="28">
        <v>0</v>
      </c>
      <c r="BK46" s="28">
        <v>0</v>
      </c>
      <c r="BL46" s="28">
        <v>0</v>
      </c>
      <c r="BM46" s="28">
        <v>0</v>
      </c>
    </row>
    <row r="47" spans="1:65" ht="15.75" x14ac:dyDescent="0.25">
      <c r="A47" s="25" t="s">
        <v>12881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06">
        <f t="shared" si="0"/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  <c r="AB47" s="28">
        <v>0</v>
      </c>
      <c r="AC47" s="28">
        <v>0</v>
      </c>
      <c r="AD47" s="28">
        <v>0</v>
      </c>
      <c r="AE47" s="28">
        <v>0</v>
      </c>
      <c r="AF47" s="28">
        <v>0</v>
      </c>
      <c r="AG47" s="28">
        <v>0</v>
      </c>
      <c r="AH47" s="28">
        <v>0</v>
      </c>
      <c r="AI47" s="28">
        <v>0</v>
      </c>
      <c r="AJ47" s="28">
        <v>0</v>
      </c>
      <c r="AK47" s="28">
        <v>0</v>
      </c>
      <c r="AL47" s="28">
        <v>0</v>
      </c>
      <c r="AM47" s="28">
        <v>0</v>
      </c>
      <c r="AN47" s="28">
        <v>0</v>
      </c>
      <c r="AO47" s="28">
        <v>0</v>
      </c>
      <c r="AP47" s="28">
        <v>0</v>
      </c>
      <c r="AQ47" s="28">
        <v>0</v>
      </c>
      <c r="AR47" s="28">
        <v>0</v>
      </c>
      <c r="AS47" s="28">
        <v>0</v>
      </c>
      <c r="AT47" s="28">
        <v>0</v>
      </c>
      <c r="AU47" s="28">
        <v>0</v>
      </c>
      <c r="AV47" s="28">
        <v>0</v>
      </c>
      <c r="AW47" s="28">
        <v>0</v>
      </c>
      <c r="AX47" s="28">
        <v>0</v>
      </c>
      <c r="AY47" s="28">
        <v>0</v>
      </c>
      <c r="AZ47" s="28">
        <v>0</v>
      </c>
      <c r="BA47" s="28">
        <v>0</v>
      </c>
      <c r="BB47" s="28">
        <v>0</v>
      </c>
      <c r="BC47" s="28">
        <v>0</v>
      </c>
      <c r="BD47" s="28">
        <v>0</v>
      </c>
      <c r="BE47" s="28">
        <v>0</v>
      </c>
      <c r="BF47" s="28">
        <v>0</v>
      </c>
      <c r="BG47" s="28">
        <v>0</v>
      </c>
      <c r="BH47" s="28">
        <v>0</v>
      </c>
      <c r="BI47" s="55"/>
      <c r="BJ47" s="55"/>
      <c r="BK47" s="55"/>
      <c r="BL47" s="55"/>
      <c r="BM47" s="55"/>
    </row>
    <row r="48" spans="1:65" ht="25.5" x14ac:dyDescent="0.25">
      <c r="A48" s="25" t="s">
        <v>12882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06">
        <f t="shared" si="0"/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  <c r="AB48" s="28">
        <v>0</v>
      </c>
      <c r="AC48" s="28">
        <v>0</v>
      </c>
      <c r="AD48" s="28">
        <v>0</v>
      </c>
      <c r="AE48" s="28">
        <v>0</v>
      </c>
      <c r="AF48" s="28">
        <v>0</v>
      </c>
      <c r="AG48" s="28">
        <v>0</v>
      </c>
      <c r="AH48" s="28">
        <v>0</v>
      </c>
      <c r="AI48" s="28">
        <v>0</v>
      </c>
      <c r="AJ48" s="28">
        <v>0</v>
      </c>
      <c r="AK48" s="28">
        <v>0</v>
      </c>
      <c r="AL48" s="28">
        <v>0</v>
      </c>
      <c r="AM48" s="28">
        <v>0</v>
      </c>
      <c r="AN48" s="28">
        <v>0</v>
      </c>
      <c r="AO48" s="28">
        <v>0</v>
      </c>
      <c r="AP48" s="28">
        <v>0</v>
      </c>
      <c r="AQ48" s="28">
        <v>0</v>
      </c>
      <c r="AR48" s="28">
        <v>0</v>
      </c>
      <c r="AS48" s="28">
        <v>0</v>
      </c>
      <c r="AT48" s="28">
        <v>0</v>
      </c>
      <c r="AU48" s="28">
        <v>0</v>
      </c>
      <c r="AV48" s="28">
        <v>0</v>
      </c>
      <c r="AW48" s="28">
        <v>0</v>
      </c>
      <c r="AX48" s="28">
        <v>0</v>
      </c>
      <c r="AY48" s="28">
        <v>0</v>
      </c>
      <c r="AZ48" s="28">
        <v>0</v>
      </c>
      <c r="BA48" s="28">
        <v>0</v>
      </c>
      <c r="BB48" s="28">
        <v>0</v>
      </c>
      <c r="BC48" s="28">
        <v>0</v>
      </c>
      <c r="BD48" s="28">
        <v>0</v>
      </c>
      <c r="BE48" s="28">
        <v>0</v>
      </c>
      <c r="BF48" s="28">
        <v>0</v>
      </c>
      <c r="BG48" s="28">
        <v>0</v>
      </c>
      <c r="BH48" s="28">
        <v>0</v>
      </c>
      <c r="BI48" s="55"/>
      <c r="BJ48" s="55"/>
      <c r="BK48" s="55"/>
      <c r="BL48" s="55"/>
      <c r="BM48" s="55"/>
    </row>
    <row r="49" spans="1:65" ht="15.75" x14ac:dyDescent="0.25">
      <c r="A49" s="25" t="s">
        <v>12883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06">
        <f t="shared" si="0"/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  <c r="AB49" s="28">
        <v>0</v>
      </c>
      <c r="AC49" s="28">
        <v>0</v>
      </c>
      <c r="AD49" s="28">
        <v>0</v>
      </c>
      <c r="AE49" s="28">
        <v>0</v>
      </c>
      <c r="AF49" s="28">
        <v>0</v>
      </c>
      <c r="AG49" s="28">
        <v>0</v>
      </c>
      <c r="AH49" s="28">
        <v>0</v>
      </c>
      <c r="AI49" s="28">
        <v>0</v>
      </c>
      <c r="AJ49" s="28">
        <v>0</v>
      </c>
      <c r="AK49" s="28">
        <v>0</v>
      </c>
      <c r="AL49" s="28">
        <v>0</v>
      </c>
      <c r="AM49" s="28">
        <v>0</v>
      </c>
      <c r="AN49" s="28">
        <v>0</v>
      </c>
      <c r="AO49" s="28">
        <v>0</v>
      </c>
      <c r="AP49" s="28">
        <v>0</v>
      </c>
      <c r="AQ49" s="28">
        <v>0</v>
      </c>
      <c r="AR49" s="28">
        <v>0</v>
      </c>
      <c r="AS49" s="28">
        <v>0</v>
      </c>
      <c r="AT49" s="28">
        <v>0</v>
      </c>
      <c r="AU49" s="28">
        <v>0</v>
      </c>
      <c r="AV49" s="28">
        <v>0</v>
      </c>
      <c r="AW49" s="28">
        <v>0</v>
      </c>
      <c r="AX49" s="28">
        <v>0</v>
      </c>
      <c r="AY49" s="28">
        <v>0</v>
      </c>
      <c r="AZ49" s="28">
        <v>0</v>
      </c>
      <c r="BA49" s="28">
        <v>0</v>
      </c>
      <c r="BB49" s="28">
        <v>0</v>
      </c>
      <c r="BC49" s="28">
        <v>0</v>
      </c>
      <c r="BD49" s="28">
        <v>0</v>
      </c>
      <c r="BE49" s="28">
        <v>0</v>
      </c>
      <c r="BF49" s="28">
        <v>0</v>
      </c>
      <c r="BG49" s="28">
        <v>0</v>
      </c>
      <c r="BH49" s="28">
        <v>0</v>
      </c>
      <c r="BI49" s="55"/>
      <c r="BJ49" s="55"/>
      <c r="BK49" s="55"/>
      <c r="BL49" s="55"/>
      <c r="BM49" s="55"/>
    </row>
    <row r="50" spans="1:65" ht="15.75" x14ac:dyDescent="0.25">
      <c r="A50" s="25" t="s">
        <v>12884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06">
        <f t="shared" si="0"/>
        <v>0</v>
      </c>
      <c r="Q50" s="28"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28">
        <v>0</v>
      </c>
      <c r="Y50" s="28">
        <v>0</v>
      </c>
      <c r="Z50" s="28">
        <v>0</v>
      </c>
      <c r="AA50" s="28">
        <v>0</v>
      </c>
      <c r="AB50" s="28">
        <v>0</v>
      </c>
      <c r="AC50" s="28">
        <v>0</v>
      </c>
      <c r="AD50" s="28">
        <v>0</v>
      </c>
      <c r="AE50" s="28">
        <v>0</v>
      </c>
      <c r="AF50" s="28">
        <v>0</v>
      </c>
      <c r="AG50" s="28">
        <v>0</v>
      </c>
      <c r="AH50" s="28">
        <v>0</v>
      </c>
      <c r="AI50" s="28">
        <v>0</v>
      </c>
      <c r="AJ50" s="28">
        <v>0</v>
      </c>
      <c r="AK50" s="28">
        <v>0</v>
      </c>
      <c r="AL50" s="28">
        <v>0</v>
      </c>
      <c r="AM50" s="28">
        <v>0</v>
      </c>
      <c r="AN50" s="28">
        <v>0</v>
      </c>
      <c r="AO50" s="28">
        <v>0</v>
      </c>
      <c r="AP50" s="28">
        <v>0</v>
      </c>
      <c r="AQ50" s="28">
        <v>0</v>
      </c>
      <c r="AR50" s="28">
        <v>0</v>
      </c>
      <c r="AS50" s="28">
        <v>0</v>
      </c>
      <c r="AT50" s="28">
        <v>0</v>
      </c>
      <c r="AU50" s="28">
        <v>0</v>
      </c>
      <c r="AV50" s="28">
        <v>0</v>
      </c>
      <c r="AW50" s="28">
        <v>0</v>
      </c>
      <c r="AX50" s="28">
        <v>0</v>
      </c>
      <c r="AY50" s="28">
        <v>0</v>
      </c>
      <c r="AZ50" s="28">
        <v>0</v>
      </c>
      <c r="BA50" s="28">
        <v>0</v>
      </c>
      <c r="BB50" s="28">
        <v>0</v>
      </c>
      <c r="BC50" s="28">
        <v>0</v>
      </c>
      <c r="BD50" s="28">
        <v>0</v>
      </c>
      <c r="BE50" s="28">
        <v>0</v>
      </c>
      <c r="BF50" s="28">
        <v>0</v>
      </c>
      <c r="BG50" s="28">
        <v>0</v>
      </c>
      <c r="BH50" s="28">
        <v>0</v>
      </c>
      <c r="BI50" s="55"/>
      <c r="BJ50" s="55"/>
      <c r="BK50" s="55"/>
      <c r="BL50" s="55"/>
      <c r="BM50" s="55"/>
    </row>
    <row r="51" spans="1:65" ht="15.75" x14ac:dyDescent="0.25">
      <c r="A51" s="25" t="s">
        <v>12885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06">
        <f t="shared" si="0"/>
        <v>0</v>
      </c>
      <c r="Q51" s="28"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  <c r="AC51" s="28">
        <v>0</v>
      </c>
      <c r="AD51" s="28">
        <v>0</v>
      </c>
      <c r="AE51" s="28">
        <v>0</v>
      </c>
      <c r="AF51" s="28">
        <v>0</v>
      </c>
      <c r="AG51" s="28">
        <v>0</v>
      </c>
      <c r="AH51" s="28">
        <v>0</v>
      </c>
      <c r="AI51" s="28">
        <v>0</v>
      </c>
      <c r="AJ51" s="28">
        <v>0</v>
      </c>
      <c r="AK51" s="28">
        <v>0</v>
      </c>
      <c r="AL51" s="28">
        <v>0</v>
      </c>
      <c r="AM51" s="28">
        <v>0</v>
      </c>
      <c r="AN51" s="28">
        <v>0</v>
      </c>
      <c r="AO51" s="28">
        <v>0</v>
      </c>
      <c r="AP51" s="28">
        <v>0</v>
      </c>
      <c r="AQ51" s="28">
        <v>0</v>
      </c>
      <c r="AR51" s="28">
        <v>0</v>
      </c>
      <c r="AS51" s="28">
        <v>0</v>
      </c>
      <c r="AT51" s="28">
        <v>0</v>
      </c>
      <c r="AU51" s="28">
        <v>0</v>
      </c>
      <c r="AV51" s="28">
        <v>0</v>
      </c>
      <c r="AW51" s="28">
        <v>0</v>
      </c>
      <c r="AX51" s="28">
        <v>0</v>
      </c>
      <c r="AY51" s="28">
        <v>0</v>
      </c>
      <c r="AZ51" s="28">
        <v>0</v>
      </c>
      <c r="BA51" s="28">
        <v>0</v>
      </c>
      <c r="BB51" s="28">
        <v>0</v>
      </c>
      <c r="BC51" s="28">
        <v>0</v>
      </c>
      <c r="BD51" s="28">
        <v>0</v>
      </c>
      <c r="BE51" s="28">
        <v>0</v>
      </c>
      <c r="BF51" s="28">
        <v>0</v>
      </c>
      <c r="BG51" s="28">
        <v>0</v>
      </c>
      <c r="BH51" s="28">
        <v>0</v>
      </c>
      <c r="BI51" s="55"/>
      <c r="BJ51" s="55"/>
      <c r="BK51" s="55"/>
      <c r="BL51" s="55"/>
      <c r="BM51" s="55"/>
    </row>
    <row r="52" spans="1:65" ht="25.5" x14ac:dyDescent="0.25">
      <c r="A52" s="25" t="s">
        <v>11939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06">
        <f t="shared" si="0"/>
        <v>0</v>
      </c>
      <c r="Q52" s="28">
        <v>0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28">
        <v>0</v>
      </c>
      <c r="Y52" s="28">
        <v>0</v>
      </c>
      <c r="Z52" s="28">
        <v>0</v>
      </c>
      <c r="AA52" s="28">
        <v>0</v>
      </c>
      <c r="AB52" s="28">
        <v>0</v>
      </c>
      <c r="AC52" s="28">
        <v>0</v>
      </c>
      <c r="AD52" s="28">
        <v>0</v>
      </c>
      <c r="AE52" s="28">
        <v>0</v>
      </c>
      <c r="AF52" s="28">
        <v>0</v>
      </c>
      <c r="AG52" s="28">
        <v>0</v>
      </c>
      <c r="AH52" s="28">
        <v>0</v>
      </c>
      <c r="AI52" s="28">
        <v>0</v>
      </c>
      <c r="AJ52" s="28">
        <v>0</v>
      </c>
      <c r="AK52" s="28">
        <v>0</v>
      </c>
      <c r="AL52" s="28">
        <v>0</v>
      </c>
      <c r="AM52" s="28">
        <v>0</v>
      </c>
      <c r="AN52" s="28">
        <v>0</v>
      </c>
      <c r="AO52" s="28">
        <v>0</v>
      </c>
      <c r="AP52" s="28">
        <v>0</v>
      </c>
      <c r="AQ52" s="28">
        <v>0</v>
      </c>
      <c r="AR52" s="28">
        <v>0</v>
      </c>
      <c r="AS52" s="28">
        <v>0</v>
      </c>
      <c r="AT52" s="28">
        <v>0</v>
      </c>
      <c r="AU52" s="28">
        <v>0</v>
      </c>
      <c r="AV52" s="28">
        <v>0</v>
      </c>
      <c r="AW52" s="28">
        <v>0</v>
      </c>
      <c r="AX52" s="28">
        <v>0</v>
      </c>
      <c r="AY52" s="28">
        <v>0</v>
      </c>
      <c r="AZ52" s="28">
        <v>0</v>
      </c>
      <c r="BA52" s="28">
        <v>0</v>
      </c>
      <c r="BB52" s="28">
        <v>0</v>
      </c>
      <c r="BC52" s="28">
        <v>0</v>
      </c>
      <c r="BD52" s="28">
        <v>0</v>
      </c>
      <c r="BE52" s="28">
        <v>0</v>
      </c>
      <c r="BF52" s="28">
        <v>0</v>
      </c>
      <c r="BG52" s="28">
        <v>0</v>
      </c>
      <c r="BH52" s="28">
        <v>0</v>
      </c>
      <c r="BI52" s="28">
        <v>0</v>
      </c>
      <c r="BJ52" s="28">
        <v>0</v>
      </c>
      <c r="BK52" s="28">
        <v>0</v>
      </c>
      <c r="BL52" s="28">
        <v>0</v>
      </c>
      <c r="BM52" s="28">
        <v>0</v>
      </c>
    </row>
    <row r="53" spans="1:65" ht="15.75" x14ac:dyDescent="0.25">
      <c r="A53" s="25" t="s">
        <v>11940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06">
        <f t="shared" si="0"/>
        <v>0</v>
      </c>
      <c r="Q53" s="28">
        <v>0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28">
        <v>0</v>
      </c>
      <c r="X53" s="28">
        <v>0</v>
      </c>
      <c r="Y53" s="28">
        <v>0</v>
      </c>
      <c r="Z53" s="28">
        <v>0</v>
      </c>
      <c r="AA53" s="28">
        <v>0</v>
      </c>
      <c r="AB53" s="28">
        <v>0</v>
      </c>
      <c r="AC53" s="28">
        <v>0</v>
      </c>
      <c r="AD53" s="28">
        <v>0</v>
      </c>
      <c r="AE53" s="28">
        <v>0</v>
      </c>
      <c r="AF53" s="28">
        <v>0</v>
      </c>
      <c r="AG53" s="28">
        <v>0</v>
      </c>
      <c r="AH53" s="28">
        <v>0</v>
      </c>
      <c r="AI53" s="28">
        <v>0</v>
      </c>
      <c r="AJ53" s="28">
        <v>0</v>
      </c>
      <c r="AK53" s="28">
        <v>0</v>
      </c>
      <c r="AL53" s="28">
        <v>0</v>
      </c>
      <c r="AM53" s="28">
        <v>0</v>
      </c>
      <c r="AN53" s="28">
        <v>0</v>
      </c>
      <c r="AO53" s="28">
        <v>0</v>
      </c>
      <c r="AP53" s="28">
        <v>0</v>
      </c>
      <c r="AQ53" s="28">
        <v>0</v>
      </c>
      <c r="AR53" s="28">
        <v>0</v>
      </c>
      <c r="AS53" s="28">
        <v>0</v>
      </c>
      <c r="AT53" s="28">
        <v>0</v>
      </c>
      <c r="AU53" s="28">
        <v>0</v>
      </c>
      <c r="AV53" s="28">
        <v>0</v>
      </c>
      <c r="AW53" s="28">
        <v>0</v>
      </c>
      <c r="AX53" s="28">
        <v>0</v>
      </c>
      <c r="AY53" s="28">
        <v>0</v>
      </c>
      <c r="AZ53" s="28">
        <v>0</v>
      </c>
      <c r="BA53" s="28">
        <v>0</v>
      </c>
      <c r="BB53" s="28">
        <v>0</v>
      </c>
      <c r="BC53" s="28">
        <v>0</v>
      </c>
      <c r="BD53" s="28">
        <v>0</v>
      </c>
      <c r="BE53" s="28">
        <v>0</v>
      </c>
      <c r="BF53" s="28">
        <v>0</v>
      </c>
      <c r="BG53" s="28">
        <v>0</v>
      </c>
      <c r="BH53" s="28">
        <v>0</v>
      </c>
      <c r="BI53" s="28">
        <v>0</v>
      </c>
      <c r="BJ53" s="28">
        <v>0</v>
      </c>
      <c r="BK53" s="28">
        <v>0</v>
      </c>
      <c r="BL53" s="28">
        <v>0</v>
      </c>
      <c r="BM53" s="28">
        <v>0</v>
      </c>
    </row>
  </sheetData>
  <sheetProtection password="D949" sheet="1" objects="1" scenarios="1" selectLockedCells="1"/>
  <mergeCells count="61">
    <mergeCell ref="BC18:BC19"/>
    <mergeCell ref="BD18:BD19"/>
    <mergeCell ref="AW18:AW19"/>
    <mergeCell ref="AX18:AX19"/>
    <mergeCell ref="BI17:BM17"/>
    <mergeCell ref="BE18:BE19"/>
    <mergeCell ref="AY18:AY19"/>
    <mergeCell ref="AZ18:AZ19"/>
    <mergeCell ref="BA17:BB17"/>
    <mergeCell ref="BC17:BH17"/>
    <mergeCell ref="BA18:BA19"/>
    <mergeCell ref="BB18:BB19"/>
    <mergeCell ref="AL17:AZ17"/>
    <mergeCell ref="AL18:AL19"/>
    <mergeCell ref="AR18:AR19"/>
    <mergeCell ref="AS18:AS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Y18:Y19"/>
    <mergeCell ref="Z18:Z19"/>
    <mergeCell ref="AV18:AV19"/>
    <mergeCell ref="AQ18:AQ19"/>
    <mergeCell ref="A17:A19"/>
    <mergeCell ref="O17:O19"/>
    <mergeCell ref="P17:P19"/>
    <mergeCell ref="Q17:T17"/>
    <mergeCell ref="Q18:Q19"/>
    <mergeCell ref="R18:R19"/>
    <mergeCell ref="S18:S19"/>
    <mergeCell ref="T18:T19"/>
    <mergeCell ref="AG17:AK17"/>
    <mergeCell ref="AG18:AG19"/>
    <mergeCell ref="AH18:AH19"/>
    <mergeCell ref="AI18:AI19"/>
    <mergeCell ref="AJ18:AJ19"/>
    <mergeCell ref="AK18:AK19"/>
    <mergeCell ref="AA18:AA19"/>
    <mergeCell ref="AB18:AB19"/>
    <mergeCell ref="AC18:AC19"/>
    <mergeCell ref="AD18:AD19"/>
    <mergeCell ref="AU18:AU19"/>
    <mergeCell ref="AT18:AT19"/>
    <mergeCell ref="AM18:AM19"/>
    <mergeCell ref="AN18:AN19"/>
    <mergeCell ref="AO18:AO19"/>
    <mergeCell ref="AP18:AP19"/>
    <mergeCell ref="BL18:BL19"/>
    <mergeCell ref="BM18:BM19"/>
    <mergeCell ref="BF18:BF19"/>
    <mergeCell ref="BG18:BG19"/>
    <mergeCell ref="BH18:BH19"/>
    <mergeCell ref="BI18:BI19"/>
    <mergeCell ref="BJ18:BK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Q43:BH44 P21:P53"/>
    <dataValidation type="whole" allowBlank="1" showInputMessage="1" showErrorMessage="1" errorTitle="Ошибка ввода" error="Попытка ввести данные отличные от числовых или целочисленных" sqref="BI22:BM22 BI52:BM53 BI42:BM46 BI40:BM40 BI38:BM38 BI36:BM36 BI34:BM34 BI32:BM32 BI29:BM30 BI26:BM27 BI24:BM24 Q21:BH42 Q45:BH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1:BM53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Q21" sqref="Q21"/>
    </sheetView>
  </sheetViews>
  <sheetFormatPr defaultRowHeight="12.75" x14ac:dyDescent="0.2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 x14ac:dyDescent="0.2"/>
    <row r="2" spans="1:65" hidden="1" x14ac:dyDescent="0.2"/>
    <row r="3" spans="1:65" hidden="1" x14ac:dyDescent="0.2"/>
    <row r="4" spans="1:65" hidden="1" x14ac:dyDescent="0.2"/>
    <row r="5" spans="1:65" hidden="1" x14ac:dyDescent="0.2"/>
    <row r="6" spans="1:65" hidden="1" x14ac:dyDescent="0.2"/>
    <row r="7" spans="1:65" hidden="1" x14ac:dyDescent="0.2"/>
    <row r="8" spans="1:65" hidden="1" x14ac:dyDescent="0.2"/>
    <row r="9" spans="1:65" hidden="1" x14ac:dyDescent="0.2"/>
    <row r="10" spans="1:65" hidden="1" x14ac:dyDescent="0.2"/>
    <row r="11" spans="1:65" hidden="1" x14ac:dyDescent="0.2"/>
    <row r="12" spans="1:65" hidden="1" x14ac:dyDescent="0.2"/>
    <row r="13" spans="1:65" hidden="1" x14ac:dyDescent="0.2"/>
    <row r="14" spans="1:65" s="50" customFormat="1" ht="39.950000000000003" customHeight="1" x14ac:dyDescent="0.25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280" t="s">
        <v>20990</v>
      </c>
      <c r="Q14" s="280"/>
      <c r="R14" s="280"/>
      <c r="S14" s="280"/>
      <c r="T14" s="280"/>
      <c r="U14" s="280"/>
      <c r="V14" s="280"/>
      <c r="W14" s="280"/>
      <c r="X14" s="280"/>
      <c r="Y14" s="280"/>
      <c r="Z14" s="280"/>
      <c r="AA14" s="280"/>
      <c r="AB14" s="280"/>
      <c r="AC14" s="280"/>
      <c r="AD14" s="280"/>
      <c r="AE14" s="280"/>
      <c r="AF14" s="280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 x14ac:dyDescent="0.2">
      <c r="A15" s="112" t="s">
        <v>14060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296"/>
      <c r="Q15" s="296"/>
      <c r="R15" s="296"/>
      <c r="S15" s="296"/>
      <c r="T15" s="296"/>
      <c r="U15" s="296"/>
      <c r="V15" s="296"/>
      <c r="W15" s="296"/>
      <c r="X15" s="296"/>
      <c r="Y15" s="296"/>
      <c r="Z15" s="296"/>
      <c r="AA15" s="296"/>
      <c r="AB15" s="296"/>
      <c r="AC15" s="296"/>
      <c r="AD15" s="296"/>
      <c r="AE15" s="296"/>
      <c r="AF15" s="296"/>
      <c r="AG15" s="113"/>
      <c r="AH15" s="113"/>
      <c r="AI15" s="113"/>
      <c r="BA15" s="113"/>
      <c r="BB15" s="113"/>
      <c r="BC15" s="113"/>
      <c r="BD15" s="113"/>
      <c r="BE15" s="113"/>
      <c r="BF15" s="113"/>
      <c r="BG15" s="113"/>
      <c r="BH15" s="113"/>
      <c r="BI15" s="113"/>
      <c r="BJ15" s="113"/>
      <c r="BK15" s="113"/>
      <c r="BL15" s="113"/>
      <c r="BM15" s="113"/>
    </row>
    <row r="16" spans="1:65" ht="12.75" customHeight="1" x14ac:dyDescent="0.2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297" t="s">
        <v>14280</v>
      </c>
      <c r="Q16" s="297"/>
      <c r="R16" s="297"/>
      <c r="S16" s="297"/>
      <c r="T16" s="297"/>
      <c r="U16" s="297"/>
      <c r="V16" s="297"/>
      <c r="W16" s="297"/>
      <c r="X16" s="297"/>
      <c r="Y16" s="297"/>
      <c r="Z16" s="297"/>
      <c r="AA16" s="297"/>
      <c r="AB16" s="297"/>
      <c r="AC16" s="297"/>
      <c r="AD16" s="297"/>
      <c r="AE16" s="297"/>
      <c r="AF16" s="297"/>
      <c r="AG16" s="52"/>
      <c r="AH16" s="52"/>
      <c r="AI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</row>
    <row r="17" spans="1:65" ht="54.95" customHeight="1" x14ac:dyDescent="0.2">
      <c r="A17" s="290" t="s">
        <v>14243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83" t="s">
        <v>12193</v>
      </c>
      <c r="P17" s="283" t="s">
        <v>21756</v>
      </c>
      <c r="Q17" s="293" t="s">
        <v>14281</v>
      </c>
      <c r="R17" s="294"/>
      <c r="S17" s="294"/>
      <c r="T17" s="295"/>
      <c r="U17" s="293" t="s">
        <v>14282</v>
      </c>
      <c r="V17" s="294"/>
      <c r="W17" s="294"/>
      <c r="X17" s="294"/>
      <c r="Y17" s="294"/>
      <c r="Z17" s="294"/>
      <c r="AA17" s="294"/>
      <c r="AB17" s="294"/>
      <c r="AC17" s="294"/>
      <c r="AD17" s="294"/>
      <c r="AE17" s="294"/>
      <c r="AF17" s="295"/>
      <c r="AG17" s="293" t="s">
        <v>12862</v>
      </c>
      <c r="AH17" s="294"/>
      <c r="AI17" s="294"/>
      <c r="AJ17" s="294"/>
      <c r="AK17" s="295"/>
      <c r="AL17" s="298" t="s">
        <v>12863</v>
      </c>
      <c r="AM17" s="299"/>
      <c r="AN17" s="299"/>
      <c r="AO17" s="299"/>
      <c r="AP17" s="299"/>
      <c r="AQ17" s="299"/>
      <c r="AR17" s="299"/>
      <c r="AS17" s="299"/>
      <c r="AT17" s="299"/>
      <c r="AU17" s="299"/>
      <c r="AV17" s="299"/>
      <c r="AW17" s="299"/>
      <c r="AX17" s="299"/>
      <c r="AY17" s="299"/>
      <c r="AZ17" s="300"/>
      <c r="BA17" s="293" t="s">
        <v>12864</v>
      </c>
      <c r="BB17" s="295"/>
      <c r="BC17" s="293" t="s">
        <v>12865</v>
      </c>
      <c r="BD17" s="294"/>
      <c r="BE17" s="294"/>
      <c r="BF17" s="294"/>
      <c r="BG17" s="294"/>
      <c r="BH17" s="295"/>
      <c r="BI17" s="283" t="s">
        <v>13337</v>
      </c>
      <c r="BJ17" s="283"/>
      <c r="BK17" s="283"/>
      <c r="BL17" s="283"/>
      <c r="BM17" s="283"/>
    </row>
    <row r="18" spans="1:65" ht="20.100000000000001" customHeight="1" x14ac:dyDescent="0.2">
      <c r="A18" s="291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83"/>
      <c r="P18" s="293"/>
      <c r="Q18" s="283" t="s">
        <v>13338</v>
      </c>
      <c r="R18" s="283" t="s">
        <v>14249</v>
      </c>
      <c r="S18" s="283" t="s">
        <v>14250</v>
      </c>
      <c r="T18" s="283" t="s">
        <v>14251</v>
      </c>
      <c r="U18" s="283" t="s">
        <v>13338</v>
      </c>
      <c r="V18" s="283" t="s">
        <v>13339</v>
      </c>
      <c r="W18" s="283" t="s">
        <v>13340</v>
      </c>
      <c r="X18" s="283" t="s">
        <v>14249</v>
      </c>
      <c r="Y18" s="283" t="s">
        <v>13341</v>
      </c>
      <c r="Z18" s="283" t="s">
        <v>13342</v>
      </c>
      <c r="AA18" s="283" t="s">
        <v>14250</v>
      </c>
      <c r="AB18" s="283" t="s">
        <v>13343</v>
      </c>
      <c r="AC18" s="283" t="s">
        <v>11886</v>
      </c>
      <c r="AD18" s="283" t="s">
        <v>14251</v>
      </c>
      <c r="AE18" s="283" t="s">
        <v>11887</v>
      </c>
      <c r="AF18" s="283" t="s">
        <v>11888</v>
      </c>
      <c r="AG18" s="283" t="s">
        <v>14252</v>
      </c>
      <c r="AH18" s="283" t="s">
        <v>14253</v>
      </c>
      <c r="AI18" s="283" t="s">
        <v>14254</v>
      </c>
      <c r="AJ18" s="283" t="s">
        <v>14255</v>
      </c>
      <c r="AK18" s="283" t="s">
        <v>14256</v>
      </c>
      <c r="AL18" s="283" t="s">
        <v>14252</v>
      </c>
      <c r="AM18" s="283" t="s">
        <v>11889</v>
      </c>
      <c r="AN18" s="283" t="s">
        <v>11890</v>
      </c>
      <c r="AO18" s="283" t="s">
        <v>14253</v>
      </c>
      <c r="AP18" s="283" t="s">
        <v>11891</v>
      </c>
      <c r="AQ18" s="283" t="s">
        <v>11892</v>
      </c>
      <c r="AR18" s="283" t="s">
        <v>14254</v>
      </c>
      <c r="AS18" s="283" t="s">
        <v>11893</v>
      </c>
      <c r="AT18" s="283" t="s">
        <v>11894</v>
      </c>
      <c r="AU18" s="283" t="s">
        <v>14255</v>
      </c>
      <c r="AV18" s="283" t="s">
        <v>11895</v>
      </c>
      <c r="AW18" s="283" t="s">
        <v>11896</v>
      </c>
      <c r="AX18" s="283" t="s">
        <v>14256</v>
      </c>
      <c r="AY18" s="283" t="s">
        <v>11897</v>
      </c>
      <c r="AZ18" s="283" t="s">
        <v>11898</v>
      </c>
      <c r="BA18" s="283" t="s">
        <v>14257</v>
      </c>
      <c r="BB18" s="283" t="s">
        <v>14259</v>
      </c>
      <c r="BC18" s="283" t="s">
        <v>14257</v>
      </c>
      <c r="BD18" s="283" t="s">
        <v>10527</v>
      </c>
      <c r="BE18" s="283" t="s">
        <v>10528</v>
      </c>
      <c r="BF18" s="283" t="s">
        <v>14259</v>
      </c>
      <c r="BG18" s="283" t="s">
        <v>10529</v>
      </c>
      <c r="BH18" s="283" t="s">
        <v>10530</v>
      </c>
      <c r="BI18" s="283" t="s">
        <v>10531</v>
      </c>
      <c r="BJ18" s="293" t="s">
        <v>10532</v>
      </c>
      <c r="BK18" s="295"/>
      <c r="BL18" s="283" t="s">
        <v>10533</v>
      </c>
      <c r="BM18" s="283" t="s">
        <v>10534</v>
      </c>
    </row>
    <row r="19" spans="1:65" ht="60" customHeight="1" x14ac:dyDescent="0.2">
      <c r="A19" s="292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83"/>
      <c r="P19" s="293"/>
      <c r="Q19" s="283"/>
      <c r="R19" s="283"/>
      <c r="S19" s="283"/>
      <c r="T19" s="283"/>
      <c r="U19" s="283"/>
      <c r="V19" s="283"/>
      <c r="W19" s="283"/>
      <c r="X19" s="283"/>
      <c r="Y19" s="283"/>
      <c r="Z19" s="283"/>
      <c r="AA19" s="283"/>
      <c r="AB19" s="283"/>
      <c r="AC19" s="283"/>
      <c r="AD19" s="283"/>
      <c r="AE19" s="283"/>
      <c r="AF19" s="283"/>
      <c r="AG19" s="283"/>
      <c r="AH19" s="283"/>
      <c r="AI19" s="283"/>
      <c r="AJ19" s="283"/>
      <c r="AK19" s="283"/>
      <c r="AL19" s="283"/>
      <c r="AM19" s="283"/>
      <c r="AN19" s="283"/>
      <c r="AO19" s="283"/>
      <c r="AP19" s="283"/>
      <c r="AQ19" s="283"/>
      <c r="AR19" s="283"/>
      <c r="AS19" s="283"/>
      <c r="AT19" s="283"/>
      <c r="AU19" s="283"/>
      <c r="AV19" s="283"/>
      <c r="AW19" s="283"/>
      <c r="AX19" s="283"/>
      <c r="AY19" s="283"/>
      <c r="AZ19" s="283"/>
      <c r="BA19" s="283"/>
      <c r="BB19" s="283"/>
      <c r="BC19" s="283"/>
      <c r="BD19" s="283"/>
      <c r="BE19" s="283"/>
      <c r="BF19" s="283"/>
      <c r="BG19" s="283"/>
      <c r="BH19" s="283"/>
      <c r="BI19" s="283"/>
      <c r="BJ19" s="23" t="s">
        <v>10535</v>
      </c>
      <c r="BK19" s="23" t="s">
        <v>10536</v>
      </c>
      <c r="BL19" s="283"/>
      <c r="BM19" s="283"/>
    </row>
    <row r="20" spans="1:65" s="54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 x14ac:dyDescent="0.25">
      <c r="A21" s="25" t="s">
        <v>10537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SUM(Q21:BH21)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28">
        <v>0</v>
      </c>
      <c r="AE21" s="28">
        <v>0</v>
      </c>
      <c r="AF21" s="28">
        <v>0</v>
      </c>
      <c r="AG21" s="28">
        <v>0</v>
      </c>
      <c r="AH21" s="28">
        <v>0</v>
      </c>
      <c r="AI21" s="28">
        <v>0</v>
      </c>
      <c r="AJ21" s="28">
        <v>0</v>
      </c>
      <c r="AK21" s="28">
        <v>0</v>
      </c>
      <c r="AL21" s="28">
        <v>0</v>
      </c>
      <c r="AM21" s="28">
        <v>0</v>
      </c>
      <c r="AN21" s="28">
        <v>0</v>
      </c>
      <c r="AO21" s="28">
        <v>0</v>
      </c>
      <c r="AP21" s="28">
        <v>0</v>
      </c>
      <c r="AQ21" s="28">
        <v>0</v>
      </c>
      <c r="AR21" s="28">
        <v>0</v>
      </c>
      <c r="AS21" s="28">
        <v>0</v>
      </c>
      <c r="AT21" s="28">
        <v>0</v>
      </c>
      <c r="AU21" s="28">
        <v>0</v>
      </c>
      <c r="AV21" s="28">
        <v>0</v>
      </c>
      <c r="AW21" s="28">
        <v>0</v>
      </c>
      <c r="AX21" s="28">
        <v>0</v>
      </c>
      <c r="AY21" s="28">
        <v>0</v>
      </c>
      <c r="AZ21" s="28">
        <v>0</v>
      </c>
      <c r="BA21" s="28">
        <v>0</v>
      </c>
      <c r="BB21" s="28">
        <v>0</v>
      </c>
      <c r="BC21" s="28">
        <v>0</v>
      </c>
      <c r="BD21" s="28">
        <v>0</v>
      </c>
      <c r="BE21" s="28">
        <v>0</v>
      </c>
      <c r="BF21" s="28">
        <v>0</v>
      </c>
      <c r="BG21" s="28">
        <v>0</v>
      </c>
      <c r="BH21" s="28">
        <v>0</v>
      </c>
      <c r="BI21" s="55"/>
      <c r="BJ21" s="55"/>
      <c r="BK21" s="55"/>
      <c r="BL21" s="55"/>
      <c r="BM21" s="55"/>
    </row>
    <row r="22" spans="1:65" ht="15.75" x14ac:dyDescent="0.25">
      <c r="A22" s="25" t="s">
        <v>14262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53" si="0">SUM(Q22:BH22)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  <c r="AE22" s="28">
        <v>0</v>
      </c>
      <c r="AF22" s="28">
        <v>0</v>
      </c>
      <c r="AG22" s="28">
        <v>0</v>
      </c>
      <c r="AH22" s="28">
        <v>0</v>
      </c>
      <c r="AI22" s="28">
        <v>0</v>
      </c>
      <c r="AJ22" s="28">
        <v>0</v>
      </c>
      <c r="AK22" s="28">
        <v>0</v>
      </c>
      <c r="AL22" s="28">
        <v>0</v>
      </c>
      <c r="AM22" s="28">
        <v>0</v>
      </c>
      <c r="AN22" s="28">
        <v>0</v>
      </c>
      <c r="AO22" s="28">
        <v>0</v>
      </c>
      <c r="AP22" s="28">
        <v>0</v>
      </c>
      <c r="AQ22" s="28">
        <v>0</v>
      </c>
      <c r="AR22" s="28">
        <v>0</v>
      </c>
      <c r="AS22" s="28">
        <v>0</v>
      </c>
      <c r="AT22" s="28">
        <v>0</v>
      </c>
      <c r="AU22" s="28">
        <v>0</v>
      </c>
      <c r="AV22" s="28">
        <v>0</v>
      </c>
      <c r="AW22" s="28">
        <v>0</v>
      </c>
      <c r="AX22" s="28">
        <v>0</v>
      </c>
      <c r="AY22" s="28">
        <v>0</v>
      </c>
      <c r="AZ22" s="28">
        <v>0</v>
      </c>
      <c r="BA22" s="28">
        <v>0</v>
      </c>
      <c r="BB22" s="28">
        <v>0</v>
      </c>
      <c r="BC22" s="28">
        <v>0</v>
      </c>
      <c r="BD22" s="28">
        <v>0</v>
      </c>
      <c r="BE22" s="28">
        <v>0</v>
      </c>
      <c r="BF22" s="28">
        <v>0</v>
      </c>
      <c r="BG22" s="28">
        <v>0</v>
      </c>
      <c r="BH22" s="28">
        <v>0</v>
      </c>
      <c r="BI22" s="28">
        <v>0</v>
      </c>
      <c r="BJ22" s="28">
        <v>0</v>
      </c>
      <c r="BK22" s="28">
        <v>0</v>
      </c>
      <c r="BL22" s="28">
        <v>0</v>
      </c>
      <c r="BM22" s="28">
        <v>0</v>
      </c>
    </row>
    <row r="23" spans="1:65" ht="15.75" x14ac:dyDescent="0.25">
      <c r="A23" s="25" t="s">
        <v>11415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28">
        <v>0</v>
      </c>
      <c r="AF23" s="28">
        <v>0</v>
      </c>
      <c r="AG23" s="28">
        <v>0</v>
      </c>
      <c r="AH23" s="28">
        <v>0</v>
      </c>
      <c r="AI23" s="28">
        <v>0</v>
      </c>
      <c r="AJ23" s="28">
        <v>0</v>
      </c>
      <c r="AK23" s="28">
        <v>0</v>
      </c>
      <c r="AL23" s="28">
        <v>0</v>
      </c>
      <c r="AM23" s="28">
        <v>0</v>
      </c>
      <c r="AN23" s="28">
        <v>0</v>
      </c>
      <c r="AO23" s="28">
        <v>0</v>
      </c>
      <c r="AP23" s="28">
        <v>0</v>
      </c>
      <c r="AQ23" s="28">
        <v>0</v>
      </c>
      <c r="AR23" s="28">
        <v>0</v>
      </c>
      <c r="AS23" s="28">
        <v>0</v>
      </c>
      <c r="AT23" s="28">
        <v>0</v>
      </c>
      <c r="AU23" s="28">
        <v>0</v>
      </c>
      <c r="AV23" s="28">
        <v>0</v>
      </c>
      <c r="AW23" s="28">
        <v>0</v>
      </c>
      <c r="AX23" s="28">
        <v>0</v>
      </c>
      <c r="AY23" s="28">
        <v>0</v>
      </c>
      <c r="AZ23" s="28">
        <v>0</v>
      </c>
      <c r="BA23" s="28">
        <v>0</v>
      </c>
      <c r="BB23" s="28">
        <v>0</v>
      </c>
      <c r="BC23" s="28">
        <v>0</v>
      </c>
      <c r="BD23" s="28">
        <v>0</v>
      </c>
      <c r="BE23" s="28">
        <v>0</v>
      </c>
      <c r="BF23" s="28">
        <v>0</v>
      </c>
      <c r="BG23" s="28">
        <v>0</v>
      </c>
      <c r="BH23" s="28">
        <v>0</v>
      </c>
      <c r="BI23" s="55"/>
      <c r="BJ23" s="55"/>
      <c r="BK23" s="55"/>
      <c r="BL23" s="55"/>
      <c r="BM23" s="55"/>
    </row>
    <row r="24" spans="1:65" ht="15.75" x14ac:dyDescent="0.25">
      <c r="A24" s="25" t="s">
        <v>14262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6">
        <f t="shared" si="0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28">
        <v>0</v>
      </c>
      <c r="AF24" s="28">
        <v>0</v>
      </c>
      <c r="AG24" s="28">
        <v>0</v>
      </c>
      <c r="AH24" s="28">
        <v>0</v>
      </c>
      <c r="AI24" s="28">
        <v>0</v>
      </c>
      <c r="AJ24" s="28">
        <v>0</v>
      </c>
      <c r="AK24" s="28">
        <v>0</v>
      </c>
      <c r="AL24" s="28">
        <v>0</v>
      </c>
      <c r="AM24" s="28">
        <v>0</v>
      </c>
      <c r="AN24" s="28">
        <v>0</v>
      </c>
      <c r="AO24" s="28">
        <v>0</v>
      </c>
      <c r="AP24" s="28">
        <v>0</v>
      </c>
      <c r="AQ24" s="28">
        <v>0</v>
      </c>
      <c r="AR24" s="28">
        <v>0</v>
      </c>
      <c r="AS24" s="28">
        <v>0</v>
      </c>
      <c r="AT24" s="28">
        <v>0</v>
      </c>
      <c r="AU24" s="28">
        <v>0</v>
      </c>
      <c r="AV24" s="28">
        <v>0</v>
      </c>
      <c r="AW24" s="28">
        <v>0</v>
      </c>
      <c r="AX24" s="28">
        <v>0</v>
      </c>
      <c r="AY24" s="28">
        <v>0</v>
      </c>
      <c r="AZ24" s="28">
        <v>0</v>
      </c>
      <c r="BA24" s="28">
        <v>0</v>
      </c>
      <c r="BB24" s="28">
        <v>0</v>
      </c>
      <c r="BC24" s="28">
        <v>0</v>
      </c>
      <c r="BD24" s="28">
        <v>0</v>
      </c>
      <c r="BE24" s="28">
        <v>0</v>
      </c>
      <c r="BF24" s="28">
        <v>0</v>
      </c>
      <c r="BG24" s="28">
        <v>0</v>
      </c>
      <c r="BH24" s="28">
        <v>0</v>
      </c>
      <c r="BI24" s="28">
        <v>0</v>
      </c>
      <c r="BJ24" s="28">
        <v>0</v>
      </c>
      <c r="BK24" s="28">
        <v>0</v>
      </c>
      <c r="BL24" s="28">
        <v>0</v>
      </c>
      <c r="BM24" s="28">
        <v>0</v>
      </c>
    </row>
    <row r="25" spans="1:65" ht="15.75" x14ac:dyDescent="0.25">
      <c r="A25" s="25" t="s">
        <v>11416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06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28">
        <v>0</v>
      </c>
      <c r="AF25" s="28">
        <v>0</v>
      </c>
      <c r="AG25" s="28">
        <v>0</v>
      </c>
      <c r="AH25" s="28">
        <v>0</v>
      </c>
      <c r="AI25" s="28">
        <v>0</v>
      </c>
      <c r="AJ25" s="28">
        <v>0</v>
      </c>
      <c r="AK25" s="28">
        <v>0</v>
      </c>
      <c r="AL25" s="28">
        <v>0</v>
      </c>
      <c r="AM25" s="28">
        <v>0</v>
      </c>
      <c r="AN25" s="28">
        <v>0</v>
      </c>
      <c r="AO25" s="28">
        <v>0</v>
      </c>
      <c r="AP25" s="28">
        <v>0</v>
      </c>
      <c r="AQ25" s="28">
        <v>0</v>
      </c>
      <c r="AR25" s="28">
        <v>0</v>
      </c>
      <c r="AS25" s="28">
        <v>0</v>
      </c>
      <c r="AT25" s="28">
        <v>0</v>
      </c>
      <c r="AU25" s="28">
        <v>0</v>
      </c>
      <c r="AV25" s="28">
        <v>0</v>
      </c>
      <c r="AW25" s="28">
        <v>0</v>
      </c>
      <c r="AX25" s="28">
        <v>0</v>
      </c>
      <c r="AY25" s="28">
        <v>0</v>
      </c>
      <c r="AZ25" s="28">
        <v>0</v>
      </c>
      <c r="BA25" s="28">
        <v>0</v>
      </c>
      <c r="BB25" s="28">
        <v>0</v>
      </c>
      <c r="BC25" s="28">
        <v>0</v>
      </c>
      <c r="BD25" s="28">
        <v>0</v>
      </c>
      <c r="BE25" s="28">
        <v>0</v>
      </c>
      <c r="BF25" s="28">
        <v>0</v>
      </c>
      <c r="BG25" s="28">
        <v>0</v>
      </c>
      <c r="BH25" s="28">
        <v>0</v>
      </c>
      <c r="BI25" s="55"/>
      <c r="BJ25" s="55"/>
      <c r="BK25" s="55"/>
      <c r="BL25" s="55"/>
      <c r="BM25" s="55"/>
    </row>
    <row r="26" spans="1:65" ht="25.5" x14ac:dyDescent="0.25">
      <c r="A26" s="25" t="s">
        <v>14063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06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  <c r="AE26" s="28">
        <v>0</v>
      </c>
      <c r="AF26" s="28">
        <v>0</v>
      </c>
      <c r="AG26" s="28">
        <v>0</v>
      </c>
      <c r="AH26" s="28">
        <v>0</v>
      </c>
      <c r="AI26" s="28">
        <v>0</v>
      </c>
      <c r="AJ26" s="28">
        <v>0</v>
      </c>
      <c r="AK26" s="28">
        <v>0</v>
      </c>
      <c r="AL26" s="28">
        <v>0</v>
      </c>
      <c r="AM26" s="28">
        <v>0</v>
      </c>
      <c r="AN26" s="28">
        <v>0</v>
      </c>
      <c r="AO26" s="28">
        <v>0</v>
      </c>
      <c r="AP26" s="28">
        <v>0</v>
      </c>
      <c r="AQ26" s="28">
        <v>0</v>
      </c>
      <c r="AR26" s="28">
        <v>0</v>
      </c>
      <c r="AS26" s="28">
        <v>0</v>
      </c>
      <c r="AT26" s="28">
        <v>0</v>
      </c>
      <c r="AU26" s="28">
        <v>0</v>
      </c>
      <c r="AV26" s="28">
        <v>0</v>
      </c>
      <c r="AW26" s="28">
        <v>0</v>
      </c>
      <c r="AX26" s="28">
        <v>0</v>
      </c>
      <c r="AY26" s="28">
        <v>0</v>
      </c>
      <c r="AZ26" s="28">
        <v>0</v>
      </c>
      <c r="BA26" s="28">
        <v>0</v>
      </c>
      <c r="BB26" s="28">
        <v>0</v>
      </c>
      <c r="BC26" s="28">
        <v>0</v>
      </c>
      <c r="BD26" s="28">
        <v>0</v>
      </c>
      <c r="BE26" s="28">
        <v>0</v>
      </c>
      <c r="BF26" s="28">
        <v>0</v>
      </c>
      <c r="BG26" s="28">
        <v>0</v>
      </c>
      <c r="BH26" s="28">
        <v>0</v>
      </c>
      <c r="BI26" s="28">
        <v>0</v>
      </c>
      <c r="BJ26" s="28">
        <v>0</v>
      </c>
      <c r="BK26" s="28">
        <v>0</v>
      </c>
      <c r="BL26" s="28">
        <v>0</v>
      </c>
      <c r="BM26" s="28">
        <v>0</v>
      </c>
    </row>
    <row r="27" spans="1:65" ht="15.75" x14ac:dyDescent="0.25">
      <c r="A27" s="25" t="s">
        <v>11417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06">
        <f t="shared" si="0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  <c r="AE27" s="28">
        <v>0</v>
      </c>
      <c r="AF27" s="28">
        <v>0</v>
      </c>
      <c r="AG27" s="28">
        <v>0</v>
      </c>
      <c r="AH27" s="28">
        <v>0</v>
      </c>
      <c r="AI27" s="28">
        <v>0</v>
      </c>
      <c r="AJ27" s="28">
        <v>0</v>
      </c>
      <c r="AK27" s="28">
        <v>0</v>
      </c>
      <c r="AL27" s="28">
        <v>0</v>
      </c>
      <c r="AM27" s="28">
        <v>0</v>
      </c>
      <c r="AN27" s="28">
        <v>0</v>
      </c>
      <c r="AO27" s="28">
        <v>0</v>
      </c>
      <c r="AP27" s="28">
        <v>0</v>
      </c>
      <c r="AQ27" s="28">
        <v>0</v>
      </c>
      <c r="AR27" s="28">
        <v>0</v>
      </c>
      <c r="AS27" s="28">
        <v>0</v>
      </c>
      <c r="AT27" s="28">
        <v>0</v>
      </c>
      <c r="AU27" s="28">
        <v>0</v>
      </c>
      <c r="AV27" s="28">
        <v>0</v>
      </c>
      <c r="AW27" s="28">
        <v>0</v>
      </c>
      <c r="AX27" s="28">
        <v>0</v>
      </c>
      <c r="AY27" s="28">
        <v>0</v>
      </c>
      <c r="AZ27" s="28">
        <v>0</v>
      </c>
      <c r="BA27" s="28">
        <v>0</v>
      </c>
      <c r="BB27" s="28">
        <v>0</v>
      </c>
      <c r="BC27" s="28">
        <v>0</v>
      </c>
      <c r="BD27" s="28">
        <v>0</v>
      </c>
      <c r="BE27" s="28">
        <v>0</v>
      </c>
      <c r="BF27" s="28">
        <v>0</v>
      </c>
      <c r="BG27" s="28">
        <v>0</v>
      </c>
      <c r="BH27" s="28">
        <v>0</v>
      </c>
      <c r="BI27" s="28">
        <v>0</v>
      </c>
      <c r="BJ27" s="28">
        <v>0</v>
      </c>
      <c r="BK27" s="28">
        <v>0</v>
      </c>
      <c r="BL27" s="28">
        <v>0</v>
      </c>
      <c r="BM27" s="28">
        <v>0</v>
      </c>
    </row>
    <row r="28" spans="1:65" ht="15.75" x14ac:dyDescent="0.25">
      <c r="A28" s="25" t="s">
        <v>11418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06">
        <f t="shared" si="0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8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8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8">
        <v>0</v>
      </c>
      <c r="AW28" s="28">
        <v>0</v>
      </c>
      <c r="AX28" s="28">
        <v>0</v>
      </c>
      <c r="AY28" s="28">
        <v>0</v>
      </c>
      <c r="AZ28" s="28">
        <v>0</v>
      </c>
      <c r="BA28" s="28">
        <v>0</v>
      </c>
      <c r="BB28" s="28">
        <v>0</v>
      </c>
      <c r="BC28" s="28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55"/>
      <c r="BJ28" s="55"/>
      <c r="BK28" s="55"/>
      <c r="BL28" s="55"/>
      <c r="BM28" s="55"/>
    </row>
    <row r="29" spans="1:65" ht="25.5" x14ac:dyDescent="0.25">
      <c r="A29" s="25" t="s">
        <v>14064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06">
        <f t="shared" si="0"/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  <c r="AE29" s="28">
        <v>0</v>
      </c>
      <c r="AF29" s="28">
        <v>0</v>
      </c>
      <c r="AG29" s="28">
        <v>0</v>
      </c>
      <c r="AH29" s="28">
        <v>0</v>
      </c>
      <c r="AI29" s="28">
        <v>0</v>
      </c>
      <c r="AJ29" s="28">
        <v>0</v>
      </c>
      <c r="AK29" s="28">
        <v>0</v>
      </c>
      <c r="AL29" s="28">
        <v>0</v>
      </c>
      <c r="AM29" s="28">
        <v>0</v>
      </c>
      <c r="AN29" s="28">
        <v>0</v>
      </c>
      <c r="AO29" s="28">
        <v>0</v>
      </c>
      <c r="AP29" s="28">
        <v>0</v>
      </c>
      <c r="AQ29" s="28">
        <v>0</v>
      </c>
      <c r="AR29" s="28">
        <v>0</v>
      </c>
      <c r="AS29" s="28">
        <v>0</v>
      </c>
      <c r="AT29" s="28">
        <v>0</v>
      </c>
      <c r="AU29" s="28">
        <v>0</v>
      </c>
      <c r="AV29" s="28">
        <v>0</v>
      </c>
      <c r="AW29" s="28">
        <v>0</v>
      </c>
      <c r="AX29" s="28">
        <v>0</v>
      </c>
      <c r="AY29" s="28">
        <v>0</v>
      </c>
      <c r="AZ29" s="28">
        <v>0</v>
      </c>
      <c r="BA29" s="28">
        <v>0</v>
      </c>
      <c r="BB29" s="28">
        <v>0</v>
      </c>
      <c r="BC29" s="28">
        <v>0</v>
      </c>
      <c r="BD29" s="28">
        <v>0</v>
      </c>
      <c r="BE29" s="28">
        <v>0</v>
      </c>
      <c r="BF29" s="28">
        <v>0</v>
      </c>
      <c r="BG29" s="28">
        <v>0</v>
      </c>
      <c r="BH29" s="28">
        <v>0</v>
      </c>
      <c r="BI29" s="28">
        <v>0</v>
      </c>
      <c r="BJ29" s="28">
        <v>0</v>
      </c>
      <c r="BK29" s="28">
        <v>0</v>
      </c>
      <c r="BL29" s="28">
        <v>0</v>
      </c>
      <c r="BM29" s="28">
        <v>0</v>
      </c>
    </row>
    <row r="30" spans="1:65" ht="15.75" x14ac:dyDescent="0.25">
      <c r="A30" s="25" t="s">
        <v>11419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06">
        <f t="shared" si="0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  <c r="AE30" s="28">
        <v>0</v>
      </c>
      <c r="AF30" s="28">
        <v>0</v>
      </c>
      <c r="AG30" s="28">
        <v>0</v>
      </c>
      <c r="AH30" s="28">
        <v>0</v>
      </c>
      <c r="AI30" s="28">
        <v>0</v>
      </c>
      <c r="AJ30" s="28">
        <v>0</v>
      </c>
      <c r="AK30" s="28">
        <v>0</v>
      </c>
      <c r="AL30" s="28">
        <v>0</v>
      </c>
      <c r="AM30" s="28">
        <v>0</v>
      </c>
      <c r="AN30" s="28">
        <v>0</v>
      </c>
      <c r="AO30" s="28">
        <v>0</v>
      </c>
      <c r="AP30" s="28">
        <v>0</v>
      </c>
      <c r="AQ30" s="28">
        <v>0</v>
      </c>
      <c r="AR30" s="28">
        <v>0</v>
      </c>
      <c r="AS30" s="28">
        <v>0</v>
      </c>
      <c r="AT30" s="28">
        <v>0</v>
      </c>
      <c r="AU30" s="28">
        <v>0</v>
      </c>
      <c r="AV30" s="28">
        <v>0</v>
      </c>
      <c r="AW30" s="28">
        <v>0</v>
      </c>
      <c r="AX30" s="28">
        <v>0</v>
      </c>
      <c r="AY30" s="28">
        <v>0</v>
      </c>
      <c r="AZ30" s="28">
        <v>0</v>
      </c>
      <c r="BA30" s="28">
        <v>0</v>
      </c>
      <c r="BB30" s="28">
        <v>0</v>
      </c>
      <c r="BC30" s="28">
        <v>0</v>
      </c>
      <c r="BD30" s="28">
        <v>0</v>
      </c>
      <c r="BE30" s="28">
        <v>0</v>
      </c>
      <c r="BF30" s="28">
        <v>0</v>
      </c>
      <c r="BG30" s="28">
        <v>0</v>
      </c>
      <c r="BH30" s="28">
        <v>0</v>
      </c>
      <c r="BI30" s="28">
        <v>0</v>
      </c>
      <c r="BJ30" s="28">
        <v>0</v>
      </c>
      <c r="BK30" s="28">
        <v>0</v>
      </c>
      <c r="BL30" s="28">
        <v>0</v>
      </c>
      <c r="BM30" s="28">
        <v>0</v>
      </c>
    </row>
    <row r="31" spans="1:65" ht="25.5" x14ac:dyDescent="0.25">
      <c r="A31" s="25" t="s">
        <v>11420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28">
        <v>0</v>
      </c>
      <c r="AF31" s="28">
        <v>0</v>
      </c>
      <c r="AG31" s="28">
        <v>0</v>
      </c>
      <c r="AH31" s="28">
        <v>0</v>
      </c>
      <c r="AI31" s="28">
        <v>0</v>
      </c>
      <c r="AJ31" s="28">
        <v>0</v>
      </c>
      <c r="AK31" s="28">
        <v>0</v>
      </c>
      <c r="AL31" s="28">
        <v>0</v>
      </c>
      <c r="AM31" s="28">
        <v>0</v>
      </c>
      <c r="AN31" s="28">
        <v>0</v>
      </c>
      <c r="AO31" s="28">
        <v>0</v>
      </c>
      <c r="AP31" s="28">
        <v>0</v>
      </c>
      <c r="AQ31" s="28">
        <v>0</v>
      </c>
      <c r="AR31" s="28">
        <v>0</v>
      </c>
      <c r="AS31" s="28">
        <v>0</v>
      </c>
      <c r="AT31" s="28">
        <v>0</v>
      </c>
      <c r="AU31" s="28">
        <v>0</v>
      </c>
      <c r="AV31" s="28">
        <v>0</v>
      </c>
      <c r="AW31" s="28">
        <v>0</v>
      </c>
      <c r="AX31" s="28">
        <v>0</v>
      </c>
      <c r="AY31" s="28">
        <v>0</v>
      </c>
      <c r="AZ31" s="28">
        <v>0</v>
      </c>
      <c r="BA31" s="28">
        <v>0</v>
      </c>
      <c r="BB31" s="28">
        <v>0</v>
      </c>
      <c r="BC31" s="28">
        <v>0</v>
      </c>
      <c r="BD31" s="28">
        <v>0</v>
      </c>
      <c r="BE31" s="28">
        <v>0</v>
      </c>
      <c r="BF31" s="28">
        <v>0</v>
      </c>
      <c r="BG31" s="28">
        <v>0</v>
      </c>
      <c r="BH31" s="28">
        <v>0</v>
      </c>
      <c r="BI31" s="55"/>
      <c r="BJ31" s="55"/>
      <c r="BK31" s="55"/>
      <c r="BL31" s="55"/>
      <c r="BM31" s="55"/>
    </row>
    <row r="32" spans="1:65" ht="15.75" x14ac:dyDescent="0.25">
      <c r="A32" s="25" t="s">
        <v>14262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28">
        <v>0</v>
      </c>
      <c r="AF32" s="28">
        <v>0</v>
      </c>
      <c r="AG32" s="28">
        <v>0</v>
      </c>
      <c r="AH32" s="28">
        <v>0</v>
      </c>
      <c r="AI32" s="28">
        <v>0</v>
      </c>
      <c r="AJ32" s="28">
        <v>0</v>
      </c>
      <c r="AK32" s="28">
        <v>0</v>
      </c>
      <c r="AL32" s="28">
        <v>0</v>
      </c>
      <c r="AM32" s="28">
        <v>0</v>
      </c>
      <c r="AN32" s="28">
        <v>0</v>
      </c>
      <c r="AO32" s="28">
        <v>0</v>
      </c>
      <c r="AP32" s="28">
        <v>0</v>
      </c>
      <c r="AQ32" s="28">
        <v>0</v>
      </c>
      <c r="AR32" s="28">
        <v>0</v>
      </c>
      <c r="AS32" s="28">
        <v>0</v>
      </c>
      <c r="AT32" s="28">
        <v>0</v>
      </c>
      <c r="AU32" s="28">
        <v>0</v>
      </c>
      <c r="AV32" s="28">
        <v>0</v>
      </c>
      <c r="AW32" s="28">
        <v>0</v>
      </c>
      <c r="AX32" s="28">
        <v>0</v>
      </c>
      <c r="AY32" s="28">
        <v>0</v>
      </c>
      <c r="AZ32" s="28">
        <v>0</v>
      </c>
      <c r="BA32" s="28">
        <v>0</v>
      </c>
      <c r="BB32" s="28">
        <v>0</v>
      </c>
      <c r="BC32" s="28">
        <v>0</v>
      </c>
      <c r="BD32" s="28">
        <v>0</v>
      </c>
      <c r="BE32" s="28">
        <v>0</v>
      </c>
      <c r="BF32" s="28">
        <v>0</v>
      </c>
      <c r="BG32" s="28">
        <v>0</v>
      </c>
      <c r="BH32" s="28">
        <v>0</v>
      </c>
      <c r="BI32" s="28">
        <v>0</v>
      </c>
      <c r="BJ32" s="28">
        <v>0</v>
      </c>
      <c r="BK32" s="28">
        <v>0</v>
      </c>
      <c r="BL32" s="28">
        <v>0</v>
      </c>
      <c r="BM32" s="28">
        <v>0</v>
      </c>
    </row>
    <row r="33" spans="1:65" ht="25.5" x14ac:dyDescent="0.25">
      <c r="A33" s="25" t="s">
        <v>11421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28">
        <v>0</v>
      </c>
      <c r="AF33" s="28">
        <v>0</v>
      </c>
      <c r="AG33" s="28">
        <v>0</v>
      </c>
      <c r="AH33" s="28">
        <v>0</v>
      </c>
      <c r="AI33" s="28">
        <v>0</v>
      </c>
      <c r="AJ33" s="28">
        <v>0</v>
      </c>
      <c r="AK33" s="28">
        <v>0</v>
      </c>
      <c r="AL33" s="28">
        <v>0</v>
      </c>
      <c r="AM33" s="28">
        <v>0</v>
      </c>
      <c r="AN33" s="28">
        <v>0</v>
      </c>
      <c r="AO33" s="28">
        <v>0</v>
      </c>
      <c r="AP33" s="28">
        <v>0</v>
      </c>
      <c r="AQ33" s="28">
        <v>0</v>
      </c>
      <c r="AR33" s="28">
        <v>0</v>
      </c>
      <c r="AS33" s="28">
        <v>0</v>
      </c>
      <c r="AT33" s="28">
        <v>0</v>
      </c>
      <c r="AU33" s="28">
        <v>0</v>
      </c>
      <c r="AV33" s="28">
        <v>0</v>
      </c>
      <c r="AW33" s="28">
        <v>0</v>
      </c>
      <c r="AX33" s="28">
        <v>0</v>
      </c>
      <c r="AY33" s="28">
        <v>0</v>
      </c>
      <c r="AZ33" s="28">
        <v>0</v>
      </c>
      <c r="BA33" s="28">
        <v>0</v>
      </c>
      <c r="BB33" s="28">
        <v>0</v>
      </c>
      <c r="BC33" s="28">
        <v>0</v>
      </c>
      <c r="BD33" s="28">
        <v>0</v>
      </c>
      <c r="BE33" s="28">
        <v>0</v>
      </c>
      <c r="BF33" s="28">
        <v>0</v>
      </c>
      <c r="BG33" s="28">
        <v>0</v>
      </c>
      <c r="BH33" s="28">
        <v>0</v>
      </c>
      <c r="BI33" s="55"/>
      <c r="BJ33" s="55"/>
      <c r="BK33" s="55"/>
      <c r="BL33" s="55"/>
      <c r="BM33" s="55"/>
    </row>
    <row r="34" spans="1:65" ht="15.75" x14ac:dyDescent="0.25">
      <c r="A34" s="25" t="s">
        <v>14262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  <c r="AE34" s="28">
        <v>0</v>
      </c>
      <c r="AF34" s="28">
        <v>0</v>
      </c>
      <c r="AG34" s="28">
        <v>0</v>
      </c>
      <c r="AH34" s="28">
        <v>0</v>
      </c>
      <c r="AI34" s="28">
        <v>0</v>
      </c>
      <c r="AJ34" s="28">
        <v>0</v>
      </c>
      <c r="AK34" s="28">
        <v>0</v>
      </c>
      <c r="AL34" s="28">
        <v>0</v>
      </c>
      <c r="AM34" s="28">
        <v>0</v>
      </c>
      <c r="AN34" s="28">
        <v>0</v>
      </c>
      <c r="AO34" s="28">
        <v>0</v>
      </c>
      <c r="AP34" s="28">
        <v>0</v>
      </c>
      <c r="AQ34" s="28">
        <v>0</v>
      </c>
      <c r="AR34" s="28">
        <v>0</v>
      </c>
      <c r="AS34" s="28">
        <v>0</v>
      </c>
      <c r="AT34" s="28">
        <v>0</v>
      </c>
      <c r="AU34" s="28">
        <v>0</v>
      </c>
      <c r="AV34" s="28">
        <v>0</v>
      </c>
      <c r="AW34" s="28">
        <v>0</v>
      </c>
      <c r="AX34" s="28">
        <v>0</v>
      </c>
      <c r="AY34" s="28">
        <v>0</v>
      </c>
      <c r="AZ34" s="28">
        <v>0</v>
      </c>
      <c r="BA34" s="28">
        <v>0</v>
      </c>
      <c r="BB34" s="28">
        <v>0</v>
      </c>
      <c r="BC34" s="28">
        <v>0</v>
      </c>
      <c r="BD34" s="28">
        <v>0</v>
      </c>
      <c r="BE34" s="28">
        <v>0</v>
      </c>
      <c r="BF34" s="28">
        <v>0</v>
      </c>
      <c r="BG34" s="28">
        <v>0</v>
      </c>
      <c r="BH34" s="28">
        <v>0</v>
      </c>
      <c r="BI34" s="28">
        <v>0</v>
      </c>
      <c r="BJ34" s="28">
        <v>0</v>
      </c>
      <c r="BK34" s="28">
        <v>0</v>
      </c>
      <c r="BL34" s="28">
        <v>0</v>
      </c>
      <c r="BM34" s="28">
        <v>0</v>
      </c>
    </row>
    <row r="35" spans="1:65" ht="25.5" x14ac:dyDescent="0.25">
      <c r="A35" s="25" t="s">
        <v>11422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06">
        <f t="shared" si="0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  <c r="AE35" s="28">
        <v>0</v>
      </c>
      <c r="AF35" s="28">
        <v>0</v>
      </c>
      <c r="AG35" s="28">
        <v>0</v>
      </c>
      <c r="AH35" s="28">
        <v>0</v>
      </c>
      <c r="AI35" s="28">
        <v>0</v>
      </c>
      <c r="AJ35" s="28">
        <v>0</v>
      </c>
      <c r="AK35" s="28">
        <v>0</v>
      </c>
      <c r="AL35" s="28">
        <v>0</v>
      </c>
      <c r="AM35" s="28">
        <v>0</v>
      </c>
      <c r="AN35" s="28">
        <v>0</v>
      </c>
      <c r="AO35" s="28">
        <v>0</v>
      </c>
      <c r="AP35" s="28">
        <v>0</v>
      </c>
      <c r="AQ35" s="28">
        <v>0</v>
      </c>
      <c r="AR35" s="28">
        <v>0</v>
      </c>
      <c r="AS35" s="28">
        <v>0</v>
      </c>
      <c r="AT35" s="28">
        <v>0</v>
      </c>
      <c r="AU35" s="28">
        <v>0</v>
      </c>
      <c r="AV35" s="28">
        <v>0</v>
      </c>
      <c r="AW35" s="28">
        <v>0</v>
      </c>
      <c r="AX35" s="28">
        <v>0</v>
      </c>
      <c r="AY35" s="28">
        <v>0</v>
      </c>
      <c r="AZ35" s="28">
        <v>0</v>
      </c>
      <c r="BA35" s="28">
        <v>0</v>
      </c>
      <c r="BB35" s="28">
        <v>0</v>
      </c>
      <c r="BC35" s="28">
        <v>0</v>
      </c>
      <c r="BD35" s="28">
        <v>0</v>
      </c>
      <c r="BE35" s="28">
        <v>0</v>
      </c>
      <c r="BF35" s="28">
        <v>0</v>
      </c>
      <c r="BG35" s="28">
        <v>0</v>
      </c>
      <c r="BH35" s="28">
        <v>0</v>
      </c>
      <c r="BI35" s="55"/>
      <c r="BJ35" s="55"/>
      <c r="BK35" s="55"/>
      <c r="BL35" s="55"/>
      <c r="BM35" s="55"/>
    </row>
    <row r="36" spans="1:65" ht="15.75" x14ac:dyDescent="0.25">
      <c r="A36" s="25" t="s">
        <v>14262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06">
        <f t="shared" si="0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  <c r="AE36" s="28">
        <v>0</v>
      </c>
      <c r="AF36" s="28">
        <v>0</v>
      </c>
      <c r="AG36" s="28">
        <v>0</v>
      </c>
      <c r="AH36" s="28">
        <v>0</v>
      </c>
      <c r="AI36" s="28">
        <v>0</v>
      </c>
      <c r="AJ36" s="28">
        <v>0</v>
      </c>
      <c r="AK36" s="28">
        <v>0</v>
      </c>
      <c r="AL36" s="28">
        <v>0</v>
      </c>
      <c r="AM36" s="28">
        <v>0</v>
      </c>
      <c r="AN36" s="28">
        <v>0</v>
      </c>
      <c r="AO36" s="28">
        <v>0</v>
      </c>
      <c r="AP36" s="28">
        <v>0</v>
      </c>
      <c r="AQ36" s="28">
        <v>0</v>
      </c>
      <c r="AR36" s="28">
        <v>0</v>
      </c>
      <c r="AS36" s="28">
        <v>0</v>
      </c>
      <c r="AT36" s="28">
        <v>0</v>
      </c>
      <c r="AU36" s="28">
        <v>0</v>
      </c>
      <c r="AV36" s="28">
        <v>0</v>
      </c>
      <c r="AW36" s="28">
        <v>0</v>
      </c>
      <c r="AX36" s="28">
        <v>0</v>
      </c>
      <c r="AY36" s="28">
        <v>0</v>
      </c>
      <c r="AZ36" s="28">
        <v>0</v>
      </c>
      <c r="BA36" s="28">
        <v>0</v>
      </c>
      <c r="BB36" s="28">
        <v>0</v>
      </c>
      <c r="BC36" s="28">
        <v>0</v>
      </c>
      <c r="BD36" s="28">
        <v>0</v>
      </c>
      <c r="BE36" s="28">
        <v>0</v>
      </c>
      <c r="BF36" s="28">
        <v>0</v>
      </c>
      <c r="BG36" s="28">
        <v>0</v>
      </c>
      <c r="BH36" s="28">
        <v>0</v>
      </c>
      <c r="BI36" s="28">
        <v>0</v>
      </c>
      <c r="BJ36" s="28">
        <v>0</v>
      </c>
      <c r="BK36" s="28">
        <v>0</v>
      </c>
      <c r="BL36" s="28">
        <v>0</v>
      </c>
      <c r="BM36" s="28">
        <v>0</v>
      </c>
    </row>
    <row r="37" spans="1:65" ht="25.5" x14ac:dyDescent="0.25">
      <c r="A37" s="25" t="s">
        <v>11423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06">
        <f t="shared" si="0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  <c r="AE37" s="28">
        <v>0</v>
      </c>
      <c r="AF37" s="28">
        <v>0</v>
      </c>
      <c r="AG37" s="28">
        <v>0</v>
      </c>
      <c r="AH37" s="28">
        <v>0</v>
      </c>
      <c r="AI37" s="28">
        <v>0</v>
      </c>
      <c r="AJ37" s="28">
        <v>0</v>
      </c>
      <c r="AK37" s="28">
        <v>0</v>
      </c>
      <c r="AL37" s="28">
        <v>0</v>
      </c>
      <c r="AM37" s="28">
        <v>0</v>
      </c>
      <c r="AN37" s="28">
        <v>0</v>
      </c>
      <c r="AO37" s="28">
        <v>0</v>
      </c>
      <c r="AP37" s="28">
        <v>0</v>
      </c>
      <c r="AQ37" s="28">
        <v>0</v>
      </c>
      <c r="AR37" s="28">
        <v>0</v>
      </c>
      <c r="AS37" s="28">
        <v>0</v>
      </c>
      <c r="AT37" s="28">
        <v>0</v>
      </c>
      <c r="AU37" s="28">
        <v>0</v>
      </c>
      <c r="AV37" s="28">
        <v>0</v>
      </c>
      <c r="AW37" s="28">
        <v>0</v>
      </c>
      <c r="AX37" s="28">
        <v>0</v>
      </c>
      <c r="AY37" s="28">
        <v>0</v>
      </c>
      <c r="AZ37" s="28">
        <v>0</v>
      </c>
      <c r="BA37" s="28">
        <v>0</v>
      </c>
      <c r="BB37" s="28">
        <v>0</v>
      </c>
      <c r="BC37" s="28">
        <v>0</v>
      </c>
      <c r="BD37" s="28">
        <v>0</v>
      </c>
      <c r="BE37" s="28">
        <v>0</v>
      </c>
      <c r="BF37" s="28">
        <v>0</v>
      </c>
      <c r="BG37" s="28">
        <v>0</v>
      </c>
      <c r="BH37" s="28">
        <v>0</v>
      </c>
      <c r="BI37" s="55"/>
      <c r="BJ37" s="55"/>
      <c r="BK37" s="55"/>
      <c r="BL37" s="55"/>
      <c r="BM37" s="55"/>
    </row>
    <row r="38" spans="1:65" ht="15.75" x14ac:dyDescent="0.25">
      <c r="A38" s="25" t="s">
        <v>14262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06">
        <f t="shared" si="0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  <c r="AE38" s="28">
        <v>0</v>
      </c>
      <c r="AF38" s="28">
        <v>0</v>
      </c>
      <c r="AG38" s="28">
        <v>0</v>
      </c>
      <c r="AH38" s="28">
        <v>0</v>
      </c>
      <c r="AI38" s="28">
        <v>0</v>
      </c>
      <c r="AJ38" s="28">
        <v>0</v>
      </c>
      <c r="AK38" s="28">
        <v>0</v>
      </c>
      <c r="AL38" s="28">
        <v>0</v>
      </c>
      <c r="AM38" s="28">
        <v>0</v>
      </c>
      <c r="AN38" s="28">
        <v>0</v>
      </c>
      <c r="AO38" s="28">
        <v>0</v>
      </c>
      <c r="AP38" s="28">
        <v>0</v>
      </c>
      <c r="AQ38" s="28">
        <v>0</v>
      </c>
      <c r="AR38" s="28">
        <v>0</v>
      </c>
      <c r="AS38" s="28">
        <v>0</v>
      </c>
      <c r="AT38" s="28">
        <v>0</v>
      </c>
      <c r="AU38" s="28">
        <v>0</v>
      </c>
      <c r="AV38" s="28">
        <v>0</v>
      </c>
      <c r="AW38" s="28">
        <v>0</v>
      </c>
      <c r="AX38" s="28">
        <v>0</v>
      </c>
      <c r="AY38" s="28">
        <v>0</v>
      </c>
      <c r="AZ38" s="28">
        <v>0</v>
      </c>
      <c r="BA38" s="28">
        <v>0</v>
      </c>
      <c r="BB38" s="28">
        <v>0</v>
      </c>
      <c r="BC38" s="28">
        <v>0</v>
      </c>
      <c r="BD38" s="28">
        <v>0</v>
      </c>
      <c r="BE38" s="28">
        <v>0</v>
      </c>
      <c r="BF38" s="28">
        <v>0</v>
      </c>
      <c r="BG38" s="28">
        <v>0</v>
      </c>
      <c r="BH38" s="28">
        <v>0</v>
      </c>
      <c r="BI38" s="28">
        <v>0</v>
      </c>
      <c r="BJ38" s="28">
        <v>0</v>
      </c>
      <c r="BK38" s="28">
        <v>0</v>
      </c>
      <c r="BL38" s="28">
        <v>0</v>
      </c>
      <c r="BM38" s="28">
        <v>0</v>
      </c>
    </row>
    <row r="39" spans="1:65" ht="25.5" x14ac:dyDescent="0.25">
      <c r="A39" s="25" t="s">
        <v>11424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06">
        <f t="shared" si="0"/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  <c r="AE39" s="28">
        <v>0</v>
      </c>
      <c r="AF39" s="28">
        <v>0</v>
      </c>
      <c r="AG39" s="28">
        <v>0</v>
      </c>
      <c r="AH39" s="28">
        <v>0</v>
      </c>
      <c r="AI39" s="28">
        <v>0</v>
      </c>
      <c r="AJ39" s="28">
        <v>0</v>
      </c>
      <c r="AK39" s="28">
        <v>0</v>
      </c>
      <c r="AL39" s="28">
        <v>0</v>
      </c>
      <c r="AM39" s="28">
        <v>0</v>
      </c>
      <c r="AN39" s="28">
        <v>0</v>
      </c>
      <c r="AO39" s="28">
        <v>0</v>
      </c>
      <c r="AP39" s="28">
        <v>0</v>
      </c>
      <c r="AQ39" s="28">
        <v>0</v>
      </c>
      <c r="AR39" s="28">
        <v>0</v>
      </c>
      <c r="AS39" s="28">
        <v>0</v>
      </c>
      <c r="AT39" s="28">
        <v>0</v>
      </c>
      <c r="AU39" s="28">
        <v>0</v>
      </c>
      <c r="AV39" s="28">
        <v>0</v>
      </c>
      <c r="AW39" s="28">
        <v>0</v>
      </c>
      <c r="AX39" s="28">
        <v>0</v>
      </c>
      <c r="AY39" s="28">
        <v>0</v>
      </c>
      <c r="AZ39" s="28">
        <v>0</v>
      </c>
      <c r="BA39" s="28">
        <v>0</v>
      </c>
      <c r="BB39" s="28">
        <v>0</v>
      </c>
      <c r="BC39" s="28">
        <v>0</v>
      </c>
      <c r="BD39" s="28">
        <v>0</v>
      </c>
      <c r="BE39" s="28">
        <v>0</v>
      </c>
      <c r="BF39" s="28">
        <v>0</v>
      </c>
      <c r="BG39" s="28">
        <v>0</v>
      </c>
      <c r="BH39" s="28">
        <v>0</v>
      </c>
      <c r="BI39" s="55"/>
      <c r="BJ39" s="55"/>
      <c r="BK39" s="55"/>
      <c r="BL39" s="55"/>
      <c r="BM39" s="55"/>
    </row>
    <row r="40" spans="1:65" ht="15.75" x14ac:dyDescent="0.25">
      <c r="A40" s="25" t="s">
        <v>14262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06">
        <f t="shared" si="0"/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8">
        <v>0</v>
      </c>
      <c r="AE40" s="28">
        <v>0</v>
      </c>
      <c r="AF40" s="28">
        <v>0</v>
      </c>
      <c r="AG40" s="28">
        <v>0</v>
      </c>
      <c r="AH40" s="28">
        <v>0</v>
      </c>
      <c r="AI40" s="28">
        <v>0</v>
      </c>
      <c r="AJ40" s="28">
        <v>0</v>
      </c>
      <c r="AK40" s="28">
        <v>0</v>
      </c>
      <c r="AL40" s="28">
        <v>0</v>
      </c>
      <c r="AM40" s="28">
        <v>0</v>
      </c>
      <c r="AN40" s="28">
        <v>0</v>
      </c>
      <c r="AO40" s="28">
        <v>0</v>
      </c>
      <c r="AP40" s="28">
        <v>0</v>
      </c>
      <c r="AQ40" s="28">
        <v>0</v>
      </c>
      <c r="AR40" s="28">
        <v>0</v>
      </c>
      <c r="AS40" s="28">
        <v>0</v>
      </c>
      <c r="AT40" s="28">
        <v>0</v>
      </c>
      <c r="AU40" s="28">
        <v>0</v>
      </c>
      <c r="AV40" s="28">
        <v>0</v>
      </c>
      <c r="AW40" s="28">
        <v>0</v>
      </c>
      <c r="AX40" s="28">
        <v>0</v>
      </c>
      <c r="AY40" s="28">
        <v>0</v>
      </c>
      <c r="AZ40" s="28">
        <v>0</v>
      </c>
      <c r="BA40" s="28">
        <v>0</v>
      </c>
      <c r="BB40" s="28">
        <v>0</v>
      </c>
      <c r="BC40" s="28">
        <v>0</v>
      </c>
      <c r="BD40" s="28">
        <v>0</v>
      </c>
      <c r="BE40" s="28">
        <v>0</v>
      </c>
      <c r="BF40" s="28">
        <v>0</v>
      </c>
      <c r="BG40" s="28">
        <v>0</v>
      </c>
      <c r="BH40" s="28">
        <v>0</v>
      </c>
      <c r="BI40" s="28">
        <v>0</v>
      </c>
      <c r="BJ40" s="28">
        <v>0</v>
      </c>
      <c r="BK40" s="28">
        <v>0</v>
      </c>
      <c r="BL40" s="28">
        <v>0</v>
      </c>
      <c r="BM40" s="28">
        <v>0</v>
      </c>
    </row>
    <row r="41" spans="1:65" ht="51" x14ac:dyDescent="0.25">
      <c r="A41" s="25" t="s">
        <v>11425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06">
        <f t="shared" si="0"/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8">
        <v>0</v>
      </c>
      <c r="AE41" s="28">
        <v>0</v>
      </c>
      <c r="AF41" s="28">
        <v>0</v>
      </c>
      <c r="AG41" s="28">
        <v>0</v>
      </c>
      <c r="AH41" s="28">
        <v>0</v>
      </c>
      <c r="AI41" s="28">
        <v>0</v>
      </c>
      <c r="AJ41" s="28">
        <v>0</v>
      </c>
      <c r="AK41" s="28">
        <v>0</v>
      </c>
      <c r="AL41" s="28">
        <v>0</v>
      </c>
      <c r="AM41" s="28">
        <v>0</v>
      </c>
      <c r="AN41" s="28">
        <v>0</v>
      </c>
      <c r="AO41" s="28">
        <v>0</v>
      </c>
      <c r="AP41" s="28">
        <v>0</v>
      </c>
      <c r="AQ41" s="28">
        <v>0</v>
      </c>
      <c r="AR41" s="28">
        <v>0</v>
      </c>
      <c r="AS41" s="28">
        <v>0</v>
      </c>
      <c r="AT41" s="28">
        <v>0</v>
      </c>
      <c r="AU41" s="28">
        <v>0</v>
      </c>
      <c r="AV41" s="28">
        <v>0</v>
      </c>
      <c r="AW41" s="28">
        <v>0</v>
      </c>
      <c r="AX41" s="28">
        <v>0</v>
      </c>
      <c r="AY41" s="28">
        <v>0</v>
      </c>
      <c r="AZ41" s="28">
        <v>0</v>
      </c>
      <c r="BA41" s="28">
        <v>0</v>
      </c>
      <c r="BB41" s="28">
        <v>0</v>
      </c>
      <c r="BC41" s="28">
        <v>0</v>
      </c>
      <c r="BD41" s="28">
        <v>0</v>
      </c>
      <c r="BE41" s="28">
        <v>0</v>
      </c>
      <c r="BF41" s="28">
        <v>0</v>
      </c>
      <c r="BG41" s="28">
        <v>0</v>
      </c>
      <c r="BH41" s="28">
        <v>0</v>
      </c>
      <c r="BI41" s="55"/>
      <c r="BJ41" s="55"/>
      <c r="BK41" s="55"/>
      <c r="BL41" s="55"/>
      <c r="BM41" s="55"/>
    </row>
    <row r="42" spans="1:65" ht="15.75" x14ac:dyDescent="0.25">
      <c r="A42" s="25" t="s">
        <v>14262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06">
        <f t="shared" si="0"/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8">
        <v>0</v>
      </c>
      <c r="AE42" s="28">
        <v>0</v>
      </c>
      <c r="AF42" s="28">
        <v>0</v>
      </c>
      <c r="AG42" s="28">
        <v>0</v>
      </c>
      <c r="AH42" s="28">
        <v>0</v>
      </c>
      <c r="AI42" s="28">
        <v>0</v>
      </c>
      <c r="AJ42" s="28">
        <v>0</v>
      </c>
      <c r="AK42" s="28">
        <v>0</v>
      </c>
      <c r="AL42" s="28">
        <v>0</v>
      </c>
      <c r="AM42" s="28">
        <v>0</v>
      </c>
      <c r="AN42" s="28">
        <v>0</v>
      </c>
      <c r="AO42" s="28">
        <v>0</v>
      </c>
      <c r="AP42" s="28">
        <v>0</v>
      </c>
      <c r="AQ42" s="28">
        <v>0</v>
      </c>
      <c r="AR42" s="28">
        <v>0</v>
      </c>
      <c r="AS42" s="28">
        <v>0</v>
      </c>
      <c r="AT42" s="28">
        <v>0</v>
      </c>
      <c r="AU42" s="28">
        <v>0</v>
      </c>
      <c r="AV42" s="28">
        <v>0</v>
      </c>
      <c r="AW42" s="28">
        <v>0</v>
      </c>
      <c r="AX42" s="28">
        <v>0</v>
      </c>
      <c r="AY42" s="28">
        <v>0</v>
      </c>
      <c r="AZ42" s="28">
        <v>0</v>
      </c>
      <c r="BA42" s="28">
        <v>0</v>
      </c>
      <c r="BB42" s="28">
        <v>0</v>
      </c>
      <c r="BC42" s="28">
        <v>0</v>
      </c>
      <c r="BD42" s="28">
        <v>0</v>
      </c>
      <c r="BE42" s="28">
        <v>0</v>
      </c>
      <c r="BF42" s="28">
        <v>0</v>
      </c>
      <c r="BG42" s="28">
        <v>0</v>
      </c>
      <c r="BH42" s="28">
        <v>0</v>
      </c>
      <c r="BI42" s="28">
        <v>0</v>
      </c>
      <c r="BJ42" s="28">
        <v>0</v>
      </c>
      <c r="BK42" s="28">
        <v>0</v>
      </c>
      <c r="BL42" s="28">
        <v>0</v>
      </c>
      <c r="BM42" s="28">
        <v>0</v>
      </c>
    </row>
    <row r="43" spans="1:65" ht="25.5" x14ac:dyDescent="0.25">
      <c r="A43" s="25" t="s">
        <v>12877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06">
        <f t="shared" si="0"/>
        <v>0</v>
      </c>
      <c r="Q43" s="106">
        <f t="shared" ref="Q43:AQ43" si="1">SUM(Q21,Q23,Q25,Q28,Q31,Q33,Q35,Q37,Q39,Q41)</f>
        <v>0</v>
      </c>
      <c r="R43" s="106">
        <f t="shared" si="1"/>
        <v>0</v>
      </c>
      <c r="S43" s="106">
        <f t="shared" si="1"/>
        <v>0</v>
      </c>
      <c r="T43" s="106">
        <f t="shared" si="1"/>
        <v>0</v>
      </c>
      <c r="U43" s="106">
        <f t="shared" si="1"/>
        <v>0</v>
      </c>
      <c r="V43" s="106">
        <f t="shared" si="1"/>
        <v>0</v>
      </c>
      <c r="W43" s="106">
        <f t="shared" si="1"/>
        <v>0</v>
      </c>
      <c r="X43" s="106">
        <f t="shared" si="1"/>
        <v>0</v>
      </c>
      <c r="Y43" s="106">
        <f t="shared" si="1"/>
        <v>0</v>
      </c>
      <c r="Z43" s="106">
        <f t="shared" si="1"/>
        <v>0</v>
      </c>
      <c r="AA43" s="106">
        <f t="shared" si="1"/>
        <v>0</v>
      </c>
      <c r="AB43" s="106">
        <f t="shared" si="1"/>
        <v>0</v>
      </c>
      <c r="AC43" s="106">
        <f t="shared" si="1"/>
        <v>0</v>
      </c>
      <c r="AD43" s="106">
        <f t="shared" si="1"/>
        <v>0</v>
      </c>
      <c r="AE43" s="106">
        <f t="shared" si="1"/>
        <v>0</v>
      </c>
      <c r="AF43" s="106">
        <f t="shared" si="1"/>
        <v>0</v>
      </c>
      <c r="AG43" s="106">
        <f t="shared" si="1"/>
        <v>0</v>
      </c>
      <c r="AH43" s="106">
        <f t="shared" si="1"/>
        <v>0</v>
      </c>
      <c r="AI43" s="106">
        <f t="shared" si="1"/>
        <v>0</v>
      </c>
      <c r="AJ43" s="106">
        <f t="shared" si="1"/>
        <v>0</v>
      </c>
      <c r="AK43" s="106">
        <f t="shared" si="1"/>
        <v>0</v>
      </c>
      <c r="AL43" s="106">
        <f t="shared" si="1"/>
        <v>0</v>
      </c>
      <c r="AM43" s="106">
        <f t="shared" si="1"/>
        <v>0</v>
      </c>
      <c r="AN43" s="106">
        <f t="shared" si="1"/>
        <v>0</v>
      </c>
      <c r="AO43" s="106">
        <f t="shared" si="1"/>
        <v>0</v>
      </c>
      <c r="AP43" s="106">
        <f t="shared" si="1"/>
        <v>0</v>
      </c>
      <c r="AQ43" s="106">
        <f t="shared" si="1"/>
        <v>0</v>
      </c>
      <c r="AR43" s="106">
        <f>SUM(AR21,AR23,AR25,AR28,AR31,AR33,AR35,AR37,AR39,AR41)</f>
        <v>0</v>
      </c>
      <c r="AS43" s="106">
        <f>SUM(AS21,AS23,AS25,AS28,AS31,AS33,AS35,AS37,AS39,AS41)</f>
        <v>0</v>
      </c>
      <c r="AT43" s="106">
        <f t="shared" ref="AT43:BH43" si="2">SUM(AT21,AT23,AT25,AT28,AT31,AT33,AT35,AT37,AT39,AT41)</f>
        <v>0</v>
      </c>
      <c r="AU43" s="106">
        <f t="shared" si="2"/>
        <v>0</v>
      </c>
      <c r="AV43" s="106">
        <f t="shared" si="2"/>
        <v>0</v>
      </c>
      <c r="AW43" s="106">
        <f t="shared" si="2"/>
        <v>0</v>
      </c>
      <c r="AX43" s="106">
        <f t="shared" si="2"/>
        <v>0</v>
      </c>
      <c r="AY43" s="106">
        <f t="shared" si="2"/>
        <v>0</v>
      </c>
      <c r="AZ43" s="106">
        <f t="shared" si="2"/>
        <v>0</v>
      </c>
      <c r="BA43" s="106">
        <f t="shared" si="2"/>
        <v>0</v>
      </c>
      <c r="BB43" s="106">
        <f t="shared" si="2"/>
        <v>0</v>
      </c>
      <c r="BC43" s="106">
        <f t="shared" si="2"/>
        <v>0</v>
      </c>
      <c r="BD43" s="106">
        <f t="shared" si="2"/>
        <v>0</v>
      </c>
      <c r="BE43" s="106">
        <f t="shared" si="2"/>
        <v>0</v>
      </c>
      <c r="BF43" s="106">
        <f t="shared" si="2"/>
        <v>0</v>
      </c>
      <c r="BG43" s="106">
        <f t="shared" si="2"/>
        <v>0</v>
      </c>
      <c r="BH43" s="106">
        <f t="shared" si="2"/>
        <v>0</v>
      </c>
      <c r="BI43" s="28">
        <v>0</v>
      </c>
      <c r="BJ43" s="28">
        <v>0</v>
      </c>
      <c r="BK43" s="28">
        <v>0</v>
      </c>
      <c r="BL43" s="28">
        <v>0</v>
      </c>
      <c r="BM43" s="28">
        <v>0</v>
      </c>
    </row>
    <row r="44" spans="1:65" ht="25.5" x14ac:dyDescent="0.25">
      <c r="A44" s="25" t="s">
        <v>12878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06">
        <f t="shared" si="0"/>
        <v>0</v>
      </c>
      <c r="Q44" s="106">
        <f t="shared" ref="Q44:AQ44" si="3">SUM(Q22,Q24,Q26,Q27,Q29,Q30,Q32,Q34,Q36,Q38,Q40,Q42)</f>
        <v>0</v>
      </c>
      <c r="R44" s="106">
        <f t="shared" si="3"/>
        <v>0</v>
      </c>
      <c r="S44" s="106">
        <f t="shared" si="3"/>
        <v>0</v>
      </c>
      <c r="T44" s="106">
        <f t="shared" si="3"/>
        <v>0</v>
      </c>
      <c r="U44" s="106">
        <f t="shared" si="3"/>
        <v>0</v>
      </c>
      <c r="V44" s="106">
        <f t="shared" si="3"/>
        <v>0</v>
      </c>
      <c r="W44" s="106">
        <f t="shared" si="3"/>
        <v>0</v>
      </c>
      <c r="X44" s="106">
        <f t="shared" si="3"/>
        <v>0</v>
      </c>
      <c r="Y44" s="106">
        <f t="shared" si="3"/>
        <v>0</v>
      </c>
      <c r="Z44" s="106">
        <f t="shared" si="3"/>
        <v>0</v>
      </c>
      <c r="AA44" s="106">
        <f t="shared" si="3"/>
        <v>0</v>
      </c>
      <c r="AB44" s="106">
        <f t="shared" si="3"/>
        <v>0</v>
      </c>
      <c r="AC44" s="106">
        <f t="shared" si="3"/>
        <v>0</v>
      </c>
      <c r="AD44" s="106">
        <f t="shared" si="3"/>
        <v>0</v>
      </c>
      <c r="AE44" s="106">
        <f t="shared" si="3"/>
        <v>0</v>
      </c>
      <c r="AF44" s="106">
        <f t="shared" si="3"/>
        <v>0</v>
      </c>
      <c r="AG44" s="106">
        <f t="shared" si="3"/>
        <v>0</v>
      </c>
      <c r="AH44" s="106">
        <f t="shared" si="3"/>
        <v>0</v>
      </c>
      <c r="AI44" s="106">
        <f t="shared" si="3"/>
        <v>0</v>
      </c>
      <c r="AJ44" s="106">
        <f t="shared" si="3"/>
        <v>0</v>
      </c>
      <c r="AK44" s="106">
        <f t="shared" si="3"/>
        <v>0</v>
      </c>
      <c r="AL44" s="106">
        <f t="shared" si="3"/>
        <v>0</v>
      </c>
      <c r="AM44" s="106">
        <f t="shared" si="3"/>
        <v>0</v>
      </c>
      <c r="AN44" s="106">
        <f t="shared" si="3"/>
        <v>0</v>
      </c>
      <c r="AO44" s="106">
        <f t="shared" si="3"/>
        <v>0</v>
      </c>
      <c r="AP44" s="106">
        <f t="shared" si="3"/>
        <v>0</v>
      </c>
      <c r="AQ44" s="106">
        <f t="shared" si="3"/>
        <v>0</v>
      </c>
      <c r="AR44" s="106">
        <f>SUM(AR22,AR24,AR26,AR27,AR29,AR30,AR32,AR34,AR36,AR38,AR40,AR42)</f>
        <v>0</v>
      </c>
      <c r="AS44" s="106">
        <f>SUM(AS22,AS24,AS26,AS27,AS29,AS30,AS32,AS34,AS36,AS38,AS40,AS42)</f>
        <v>0</v>
      </c>
      <c r="AT44" s="106">
        <f t="shared" ref="AT44:BH44" si="4">SUM(AT22,AT24,AT26,AT27,AT29,AT30,AT32,AT34,AT36,AT38,AT40,AT42)</f>
        <v>0</v>
      </c>
      <c r="AU44" s="106">
        <f t="shared" si="4"/>
        <v>0</v>
      </c>
      <c r="AV44" s="106">
        <f t="shared" si="4"/>
        <v>0</v>
      </c>
      <c r="AW44" s="106">
        <f t="shared" si="4"/>
        <v>0</v>
      </c>
      <c r="AX44" s="106">
        <f t="shared" si="4"/>
        <v>0</v>
      </c>
      <c r="AY44" s="106">
        <f t="shared" si="4"/>
        <v>0</v>
      </c>
      <c r="AZ44" s="106">
        <f t="shared" si="4"/>
        <v>0</v>
      </c>
      <c r="BA44" s="106">
        <f t="shared" si="4"/>
        <v>0</v>
      </c>
      <c r="BB44" s="106">
        <f t="shared" si="4"/>
        <v>0</v>
      </c>
      <c r="BC44" s="106">
        <f t="shared" si="4"/>
        <v>0</v>
      </c>
      <c r="BD44" s="106">
        <f t="shared" si="4"/>
        <v>0</v>
      </c>
      <c r="BE44" s="106">
        <f t="shared" si="4"/>
        <v>0</v>
      </c>
      <c r="BF44" s="106">
        <f t="shared" si="4"/>
        <v>0</v>
      </c>
      <c r="BG44" s="106">
        <f t="shared" si="4"/>
        <v>0</v>
      </c>
      <c r="BH44" s="106">
        <f t="shared" si="4"/>
        <v>0</v>
      </c>
      <c r="BI44" s="28">
        <v>0</v>
      </c>
      <c r="BJ44" s="28">
        <v>0</v>
      </c>
      <c r="BK44" s="28">
        <v>0</v>
      </c>
      <c r="BL44" s="28">
        <v>0</v>
      </c>
      <c r="BM44" s="28">
        <v>0</v>
      </c>
    </row>
    <row r="45" spans="1:65" ht="25.5" x14ac:dyDescent="0.25">
      <c r="A45" s="25" t="s">
        <v>12879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06">
        <f t="shared" si="0"/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  <c r="AB45" s="28">
        <v>0</v>
      </c>
      <c r="AC45" s="28">
        <v>0</v>
      </c>
      <c r="AD45" s="28">
        <v>0</v>
      </c>
      <c r="AE45" s="28">
        <v>0</v>
      </c>
      <c r="AF45" s="28">
        <v>0</v>
      </c>
      <c r="AG45" s="28">
        <v>0</v>
      </c>
      <c r="AH45" s="28">
        <v>0</v>
      </c>
      <c r="AI45" s="28">
        <v>0</v>
      </c>
      <c r="AJ45" s="28">
        <v>0</v>
      </c>
      <c r="AK45" s="28">
        <v>0</v>
      </c>
      <c r="AL45" s="28">
        <v>0</v>
      </c>
      <c r="AM45" s="28">
        <v>0</v>
      </c>
      <c r="AN45" s="28">
        <v>0</v>
      </c>
      <c r="AO45" s="28">
        <v>0</v>
      </c>
      <c r="AP45" s="28">
        <v>0</v>
      </c>
      <c r="AQ45" s="28">
        <v>0</v>
      </c>
      <c r="AR45" s="28">
        <v>0</v>
      </c>
      <c r="AS45" s="28">
        <v>0</v>
      </c>
      <c r="AT45" s="28">
        <v>0</v>
      </c>
      <c r="AU45" s="28">
        <v>0</v>
      </c>
      <c r="AV45" s="28">
        <v>0</v>
      </c>
      <c r="AW45" s="28">
        <v>0</v>
      </c>
      <c r="AX45" s="28">
        <v>0</v>
      </c>
      <c r="AY45" s="28">
        <v>0</v>
      </c>
      <c r="AZ45" s="28">
        <v>0</v>
      </c>
      <c r="BA45" s="28">
        <v>0</v>
      </c>
      <c r="BB45" s="28">
        <v>0</v>
      </c>
      <c r="BC45" s="28">
        <v>0</v>
      </c>
      <c r="BD45" s="28">
        <v>0</v>
      </c>
      <c r="BE45" s="28">
        <v>0</v>
      </c>
      <c r="BF45" s="28">
        <v>0</v>
      </c>
      <c r="BG45" s="28">
        <v>0</v>
      </c>
      <c r="BH45" s="28">
        <v>0</v>
      </c>
      <c r="BI45" s="28">
        <v>0</v>
      </c>
      <c r="BJ45" s="28">
        <v>0</v>
      </c>
      <c r="BK45" s="28">
        <v>0</v>
      </c>
      <c r="BL45" s="28">
        <v>0</v>
      </c>
      <c r="BM45" s="28">
        <v>0</v>
      </c>
    </row>
    <row r="46" spans="1:65" ht="15.75" x14ac:dyDescent="0.25">
      <c r="A46" s="25" t="s">
        <v>12880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06">
        <f t="shared" si="0"/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  <c r="AB46" s="28">
        <v>0</v>
      </c>
      <c r="AC46" s="28">
        <v>0</v>
      </c>
      <c r="AD46" s="28">
        <v>0</v>
      </c>
      <c r="AE46" s="28">
        <v>0</v>
      </c>
      <c r="AF46" s="28">
        <v>0</v>
      </c>
      <c r="AG46" s="28">
        <v>0</v>
      </c>
      <c r="AH46" s="28">
        <v>0</v>
      </c>
      <c r="AI46" s="28">
        <v>0</v>
      </c>
      <c r="AJ46" s="28">
        <v>0</v>
      </c>
      <c r="AK46" s="28">
        <v>0</v>
      </c>
      <c r="AL46" s="28">
        <v>0</v>
      </c>
      <c r="AM46" s="28">
        <v>0</v>
      </c>
      <c r="AN46" s="28">
        <v>0</v>
      </c>
      <c r="AO46" s="28">
        <v>0</v>
      </c>
      <c r="AP46" s="28">
        <v>0</v>
      </c>
      <c r="AQ46" s="28">
        <v>0</v>
      </c>
      <c r="AR46" s="28">
        <v>0</v>
      </c>
      <c r="AS46" s="28">
        <v>0</v>
      </c>
      <c r="AT46" s="28">
        <v>0</v>
      </c>
      <c r="AU46" s="28">
        <v>0</v>
      </c>
      <c r="AV46" s="28">
        <v>0</v>
      </c>
      <c r="AW46" s="28">
        <v>0</v>
      </c>
      <c r="AX46" s="28">
        <v>0</v>
      </c>
      <c r="AY46" s="28">
        <v>0</v>
      </c>
      <c r="AZ46" s="28">
        <v>0</v>
      </c>
      <c r="BA46" s="28">
        <v>0</v>
      </c>
      <c r="BB46" s="28">
        <v>0</v>
      </c>
      <c r="BC46" s="28">
        <v>0</v>
      </c>
      <c r="BD46" s="28">
        <v>0</v>
      </c>
      <c r="BE46" s="28">
        <v>0</v>
      </c>
      <c r="BF46" s="28">
        <v>0</v>
      </c>
      <c r="BG46" s="28">
        <v>0</v>
      </c>
      <c r="BH46" s="28">
        <v>0</v>
      </c>
      <c r="BI46" s="28">
        <v>0</v>
      </c>
      <c r="BJ46" s="28">
        <v>0</v>
      </c>
      <c r="BK46" s="28">
        <v>0</v>
      </c>
      <c r="BL46" s="28">
        <v>0</v>
      </c>
      <c r="BM46" s="28">
        <v>0</v>
      </c>
    </row>
    <row r="47" spans="1:65" ht="15.75" x14ac:dyDescent="0.25">
      <c r="A47" s="25" t="s">
        <v>12881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06">
        <f t="shared" si="0"/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  <c r="AB47" s="28">
        <v>0</v>
      </c>
      <c r="AC47" s="28">
        <v>0</v>
      </c>
      <c r="AD47" s="28">
        <v>0</v>
      </c>
      <c r="AE47" s="28">
        <v>0</v>
      </c>
      <c r="AF47" s="28">
        <v>0</v>
      </c>
      <c r="AG47" s="28">
        <v>0</v>
      </c>
      <c r="AH47" s="28">
        <v>0</v>
      </c>
      <c r="AI47" s="28">
        <v>0</v>
      </c>
      <c r="AJ47" s="28">
        <v>0</v>
      </c>
      <c r="AK47" s="28">
        <v>0</v>
      </c>
      <c r="AL47" s="28">
        <v>0</v>
      </c>
      <c r="AM47" s="28">
        <v>0</v>
      </c>
      <c r="AN47" s="28">
        <v>0</v>
      </c>
      <c r="AO47" s="28">
        <v>0</v>
      </c>
      <c r="AP47" s="28">
        <v>0</v>
      </c>
      <c r="AQ47" s="28">
        <v>0</v>
      </c>
      <c r="AR47" s="28">
        <v>0</v>
      </c>
      <c r="AS47" s="28">
        <v>0</v>
      </c>
      <c r="AT47" s="28">
        <v>0</v>
      </c>
      <c r="AU47" s="28">
        <v>0</v>
      </c>
      <c r="AV47" s="28">
        <v>0</v>
      </c>
      <c r="AW47" s="28">
        <v>0</v>
      </c>
      <c r="AX47" s="28">
        <v>0</v>
      </c>
      <c r="AY47" s="28">
        <v>0</v>
      </c>
      <c r="AZ47" s="28">
        <v>0</v>
      </c>
      <c r="BA47" s="28">
        <v>0</v>
      </c>
      <c r="BB47" s="28">
        <v>0</v>
      </c>
      <c r="BC47" s="28">
        <v>0</v>
      </c>
      <c r="BD47" s="28">
        <v>0</v>
      </c>
      <c r="BE47" s="28">
        <v>0</v>
      </c>
      <c r="BF47" s="28">
        <v>0</v>
      </c>
      <c r="BG47" s="28">
        <v>0</v>
      </c>
      <c r="BH47" s="28">
        <v>0</v>
      </c>
      <c r="BI47" s="55"/>
      <c r="BJ47" s="55"/>
      <c r="BK47" s="55"/>
      <c r="BL47" s="55"/>
      <c r="BM47" s="55"/>
    </row>
    <row r="48" spans="1:65" ht="25.5" x14ac:dyDescent="0.25">
      <c r="A48" s="25" t="s">
        <v>12882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06">
        <f t="shared" si="0"/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  <c r="AB48" s="28">
        <v>0</v>
      </c>
      <c r="AC48" s="28">
        <v>0</v>
      </c>
      <c r="AD48" s="28">
        <v>0</v>
      </c>
      <c r="AE48" s="28">
        <v>0</v>
      </c>
      <c r="AF48" s="28">
        <v>0</v>
      </c>
      <c r="AG48" s="28">
        <v>0</v>
      </c>
      <c r="AH48" s="28">
        <v>0</v>
      </c>
      <c r="AI48" s="28">
        <v>0</v>
      </c>
      <c r="AJ48" s="28">
        <v>0</v>
      </c>
      <c r="AK48" s="28">
        <v>0</v>
      </c>
      <c r="AL48" s="28">
        <v>0</v>
      </c>
      <c r="AM48" s="28">
        <v>0</v>
      </c>
      <c r="AN48" s="28">
        <v>0</v>
      </c>
      <c r="AO48" s="28">
        <v>0</v>
      </c>
      <c r="AP48" s="28">
        <v>0</v>
      </c>
      <c r="AQ48" s="28">
        <v>0</v>
      </c>
      <c r="AR48" s="28">
        <v>0</v>
      </c>
      <c r="AS48" s="28">
        <v>0</v>
      </c>
      <c r="AT48" s="28">
        <v>0</v>
      </c>
      <c r="AU48" s="28">
        <v>0</v>
      </c>
      <c r="AV48" s="28">
        <v>0</v>
      </c>
      <c r="AW48" s="28">
        <v>0</v>
      </c>
      <c r="AX48" s="28">
        <v>0</v>
      </c>
      <c r="AY48" s="28">
        <v>0</v>
      </c>
      <c r="AZ48" s="28">
        <v>0</v>
      </c>
      <c r="BA48" s="28">
        <v>0</v>
      </c>
      <c r="BB48" s="28">
        <v>0</v>
      </c>
      <c r="BC48" s="28">
        <v>0</v>
      </c>
      <c r="BD48" s="28">
        <v>0</v>
      </c>
      <c r="BE48" s="28">
        <v>0</v>
      </c>
      <c r="BF48" s="28">
        <v>0</v>
      </c>
      <c r="BG48" s="28">
        <v>0</v>
      </c>
      <c r="BH48" s="28">
        <v>0</v>
      </c>
      <c r="BI48" s="55"/>
      <c r="BJ48" s="55"/>
      <c r="BK48" s="55"/>
      <c r="BL48" s="55"/>
      <c r="BM48" s="55"/>
    </row>
    <row r="49" spans="1:65" ht="15.75" x14ac:dyDescent="0.25">
      <c r="A49" s="25" t="s">
        <v>12883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06">
        <f t="shared" si="0"/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  <c r="AB49" s="28">
        <v>0</v>
      </c>
      <c r="AC49" s="28">
        <v>0</v>
      </c>
      <c r="AD49" s="28">
        <v>0</v>
      </c>
      <c r="AE49" s="28">
        <v>0</v>
      </c>
      <c r="AF49" s="28">
        <v>0</v>
      </c>
      <c r="AG49" s="28">
        <v>0</v>
      </c>
      <c r="AH49" s="28">
        <v>0</v>
      </c>
      <c r="AI49" s="28">
        <v>0</v>
      </c>
      <c r="AJ49" s="28">
        <v>0</v>
      </c>
      <c r="AK49" s="28">
        <v>0</v>
      </c>
      <c r="AL49" s="28">
        <v>0</v>
      </c>
      <c r="AM49" s="28">
        <v>0</v>
      </c>
      <c r="AN49" s="28">
        <v>0</v>
      </c>
      <c r="AO49" s="28">
        <v>0</v>
      </c>
      <c r="AP49" s="28">
        <v>0</v>
      </c>
      <c r="AQ49" s="28">
        <v>0</v>
      </c>
      <c r="AR49" s="28">
        <v>0</v>
      </c>
      <c r="AS49" s="28">
        <v>0</v>
      </c>
      <c r="AT49" s="28">
        <v>0</v>
      </c>
      <c r="AU49" s="28">
        <v>0</v>
      </c>
      <c r="AV49" s="28">
        <v>0</v>
      </c>
      <c r="AW49" s="28">
        <v>0</v>
      </c>
      <c r="AX49" s="28">
        <v>0</v>
      </c>
      <c r="AY49" s="28">
        <v>0</v>
      </c>
      <c r="AZ49" s="28">
        <v>0</v>
      </c>
      <c r="BA49" s="28">
        <v>0</v>
      </c>
      <c r="BB49" s="28">
        <v>0</v>
      </c>
      <c r="BC49" s="28">
        <v>0</v>
      </c>
      <c r="BD49" s="28">
        <v>0</v>
      </c>
      <c r="BE49" s="28">
        <v>0</v>
      </c>
      <c r="BF49" s="28">
        <v>0</v>
      </c>
      <c r="BG49" s="28">
        <v>0</v>
      </c>
      <c r="BH49" s="28">
        <v>0</v>
      </c>
      <c r="BI49" s="55"/>
      <c r="BJ49" s="55"/>
      <c r="BK49" s="55"/>
      <c r="BL49" s="55"/>
      <c r="BM49" s="55"/>
    </row>
    <row r="50" spans="1:65" ht="15.75" x14ac:dyDescent="0.25">
      <c r="A50" s="25" t="s">
        <v>12884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06">
        <f t="shared" si="0"/>
        <v>0</v>
      </c>
      <c r="Q50" s="28"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28">
        <v>0</v>
      </c>
      <c r="Y50" s="28">
        <v>0</v>
      </c>
      <c r="Z50" s="28">
        <v>0</v>
      </c>
      <c r="AA50" s="28">
        <v>0</v>
      </c>
      <c r="AB50" s="28">
        <v>0</v>
      </c>
      <c r="AC50" s="28">
        <v>0</v>
      </c>
      <c r="AD50" s="28">
        <v>0</v>
      </c>
      <c r="AE50" s="28">
        <v>0</v>
      </c>
      <c r="AF50" s="28">
        <v>0</v>
      </c>
      <c r="AG50" s="28">
        <v>0</v>
      </c>
      <c r="AH50" s="28">
        <v>0</v>
      </c>
      <c r="AI50" s="28">
        <v>0</v>
      </c>
      <c r="AJ50" s="28">
        <v>0</v>
      </c>
      <c r="AK50" s="28">
        <v>0</v>
      </c>
      <c r="AL50" s="28">
        <v>0</v>
      </c>
      <c r="AM50" s="28">
        <v>0</v>
      </c>
      <c r="AN50" s="28">
        <v>0</v>
      </c>
      <c r="AO50" s="28">
        <v>0</v>
      </c>
      <c r="AP50" s="28">
        <v>0</v>
      </c>
      <c r="AQ50" s="28">
        <v>0</v>
      </c>
      <c r="AR50" s="28">
        <v>0</v>
      </c>
      <c r="AS50" s="28">
        <v>0</v>
      </c>
      <c r="AT50" s="28">
        <v>0</v>
      </c>
      <c r="AU50" s="28">
        <v>0</v>
      </c>
      <c r="AV50" s="28">
        <v>0</v>
      </c>
      <c r="AW50" s="28">
        <v>0</v>
      </c>
      <c r="AX50" s="28">
        <v>0</v>
      </c>
      <c r="AY50" s="28">
        <v>0</v>
      </c>
      <c r="AZ50" s="28">
        <v>0</v>
      </c>
      <c r="BA50" s="28">
        <v>0</v>
      </c>
      <c r="BB50" s="28">
        <v>0</v>
      </c>
      <c r="BC50" s="28">
        <v>0</v>
      </c>
      <c r="BD50" s="28">
        <v>0</v>
      </c>
      <c r="BE50" s="28">
        <v>0</v>
      </c>
      <c r="BF50" s="28">
        <v>0</v>
      </c>
      <c r="BG50" s="28">
        <v>0</v>
      </c>
      <c r="BH50" s="28">
        <v>0</v>
      </c>
      <c r="BI50" s="55"/>
      <c r="BJ50" s="55"/>
      <c r="BK50" s="55"/>
      <c r="BL50" s="55"/>
      <c r="BM50" s="55"/>
    </row>
    <row r="51" spans="1:65" ht="15.75" x14ac:dyDescent="0.25">
      <c r="A51" s="25" t="s">
        <v>12885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06">
        <f t="shared" si="0"/>
        <v>0</v>
      </c>
      <c r="Q51" s="28"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  <c r="AC51" s="28">
        <v>0</v>
      </c>
      <c r="AD51" s="28">
        <v>0</v>
      </c>
      <c r="AE51" s="28">
        <v>0</v>
      </c>
      <c r="AF51" s="28">
        <v>0</v>
      </c>
      <c r="AG51" s="28">
        <v>0</v>
      </c>
      <c r="AH51" s="28">
        <v>0</v>
      </c>
      <c r="AI51" s="28">
        <v>0</v>
      </c>
      <c r="AJ51" s="28">
        <v>0</v>
      </c>
      <c r="AK51" s="28">
        <v>0</v>
      </c>
      <c r="AL51" s="28">
        <v>0</v>
      </c>
      <c r="AM51" s="28">
        <v>0</v>
      </c>
      <c r="AN51" s="28">
        <v>0</v>
      </c>
      <c r="AO51" s="28">
        <v>0</v>
      </c>
      <c r="AP51" s="28">
        <v>0</v>
      </c>
      <c r="AQ51" s="28">
        <v>0</v>
      </c>
      <c r="AR51" s="28">
        <v>0</v>
      </c>
      <c r="AS51" s="28">
        <v>0</v>
      </c>
      <c r="AT51" s="28">
        <v>0</v>
      </c>
      <c r="AU51" s="28">
        <v>0</v>
      </c>
      <c r="AV51" s="28">
        <v>0</v>
      </c>
      <c r="AW51" s="28">
        <v>0</v>
      </c>
      <c r="AX51" s="28">
        <v>0</v>
      </c>
      <c r="AY51" s="28">
        <v>0</v>
      </c>
      <c r="AZ51" s="28">
        <v>0</v>
      </c>
      <c r="BA51" s="28">
        <v>0</v>
      </c>
      <c r="BB51" s="28">
        <v>0</v>
      </c>
      <c r="BC51" s="28">
        <v>0</v>
      </c>
      <c r="BD51" s="28">
        <v>0</v>
      </c>
      <c r="BE51" s="28">
        <v>0</v>
      </c>
      <c r="BF51" s="28">
        <v>0</v>
      </c>
      <c r="BG51" s="28">
        <v>0</v>
      </c>
      <c r="BH51" s="28">
        <v>0</v>
      </c>
      <c r="BI51" s="55"/>
      <c r="BJ51" s="55"/>
      <c r="BK51" s="55"/>
      <c r="BL51" s="55"/>
      <c r="BM51" s="55"/>
    </row>
    <row r="52" spans="1:65" ht="25.5" x14ac:dyDescent="0.25">
      <c r="A52" s="25" t="s">
        <v>11939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06">
        <f t="shared" si="0"/>
        <v>0</v>
      </c>
      <c r="Q52" s="28">
        <v>0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28">
        <v>0</v>
      </c>
      <c r="Y52" s="28">
        <v>0</v>
      </c>
      <c r="Z52" s="28">
        <v>0</v>
      </c>
      <c r="AA52" s="28">
        <v>0</v>
      </c>
      <c r="AB52" s="28">
        <v>0</v>
      </c>
      <c r="AC52" s="28">
        <v>0</v>
      </c>
      <c r="AD52" s="28">
        <v>0</v>
      </c>
      <c r="AE52" s="28">
        <v>0</v>
      </c>
      <c r="AF52" s="28">
        <v>0</v>
      </c>
      <c r="AG52" s="28">
        <v>0</v>
      </c>
      <c r="AH52" s="28">
        <v>0</v>
      </c>
      <c r="AI52" s="28">
        <v>0</v>
      </c>
      <c r="AJ52" s="28">
        <v>0</v>
      </c>
      <c r="AK52" s="28">
        <v>0</v>
      </c>
      <c r="AL52" s="28">
        <v>0</v>
      </c>
      <c r="AM52" s="28">
        <v>0</v>
      </c>
      <c r="AN52" s="28">
        <v>0</v>
      </c>
      <c r="AO52" s="28">
        <v>0</v>
      </c>
      <c r="AP52" s="28">
        <v>0</v>
      </c>
      <c r="AQ52" s="28">
        <v>0</v>
      </c>
      <c r="AR52" s="28">
        <v>0</v>
      </c>
      <c r="AS52" s="28">
        <v>0</v>
      </c>
      <c r="AT52" s="28">
        <v>0</v>
      </c>
      <c r="AU52" s="28">
        <v>0</v>
      </c>
      <c r="AV52" s="28">
        <v>0</v>
      </c>
      <c r="AW52" s="28">
        <v>0</v>
      </c>
      <c r="AX52" s="28">
        <v>0</v>
      </c>
      <c r="AY52" s="28">
        <v>0</v>
      </c>
      <c r="AZ52" s="28">
        <v>0</v>
      </c>
      <c r="BA52" s="28">
        <v>0</v>
      </c>
      <c r="BB52" s="28">
        <v>0</v>
      </c>
      <c r="BC52" s="28">
        <v>0</v>
      </c>
      <c r="BD52" s="28">
        <v>0</v>
      </c>
      <c r="BE52" s="28">
        <v>0</v>
      </c>
      <c r="BF52" s="28">
        <v>0</v>
      </c>
      <c r="BG52" s="28">
        <v>0</v>
      </c>
      <c r="BH52" s="28">
        <v>0</v>
      </c>
      <c r="BI52" s="28">
        <v>0</v>
      </c>
      <c r="BJ52" s="28">
        <v>0</v>
      </c>
      <c r="BK52" s="28">
        <v>0</v>
      </c>
      <c r="BL52" s="28">
        <v>0</v>
      </c>
      <c r="BM52" s="28">
        <v>0</v>
      </c>
    </row>
    <row r="53" spans="1:65" ht="15.75" x14ac:dyDescent="0.25">
      <c r="A53" s="25" t="s">
        <v>11940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06">
        <f t="shared" si="0"/>
        <v>0</v>
      </c>
      <c r="Q53" s="28">
        <v>0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28">
        <v>0</v>
      </c>
      <c r="X53" s="28">
        <v>0</v>
      </c>
      <c r="Y53" s="28">
        <v>0</v>
      </c>
      <c r="Z53" s="28">
        <v>0</v>
      </c>
      <c r="AA53" s="28">
        <v>0</v>
      </c>
      <c r="AB53" s="28">
        <v>0</v>
      </c>
      <c r="AC53" s="28">
        <v>0</v>
      </c>
      <c r="AD53" s="28">
        <v>0</v>
      </c>
      <c r="AE53" s="28">
        <v>0</v>
      </c>
      <c r="AF53" s="28">
        <v>0</v>
      </c>
      <c r="AG53" s="28">
        <v>0</v>
      </c>
      <c r="AH53" s="28">
        <v>0</v>
      </c>
      <c r="AI53" s="28">
        <v>0</v>
      </c>
      <c r="AJ53" s="28">
        <v>0</v>
      </c>
      <c r="AK53" s="28">
        <v>0</v>
      </c>
      <c r="AL53" s="28">
        <v>0</v>
      </c>
      <c r="AM53" s="28">
        <v>0</v>
      </c>
      <c r="AN53" s="28">
        <v>0</v>
      </c>
      <c r="AO53" s="28">
        <v>0</v>
      </c>
      <c r="AP53" s="28">
        <v>0</v>
      </c>
      <c r="AQ53" s="28">
        <v>0</v>
      </c>
      <c r="AR53" s="28">
        <v>0</v>
      </c>
      <c r="AS53" s="28">
        <v>0</v>
      </c>
      <c r="AT53" s="28">
        <v>0</v>
      </c>
      <c r="AU53" s="28">
        <v>0</v>
      </c>
      <c r="AV53" s="28">
        <v>0</v>
      </c>
      <c r="AW53" s="28">
        <v>0</v>
      </c>
      <c r="AX53" s="28">
        <v>0</v>
      </c>
      <c r="AY53" s="28">
        <v>0</v>
      </c>
      <c r="AZ53" s="28">
        <v>0</v>
      </c>
      <c r="BA53" s="28">
        <v>0</v>
      </c>
      <c r="BB53" s="28">
        <v>0</v>
      </c>
      <c r="BC53" s="28">
        <v>0</v>
      </c>
      <c r="BD53" s="28">
        <v>0</v>
      </c>
      <c r="BE53" s="28">
        <v>0</v>
      </c>
      <c r="BF53" s="28">
        <v>0</v>
      </c>
      <c r="BG53" s="28">
        <v>0</v>
      </c>
      <c r="BH53" s="28">
        <v>0</v>
      </c>
      <c r="BI53" s="28">
        <v>0</v>
      </c>
      <c r="BJ53" s="28">
        <v>0</v>
      </c>
      <c r="BK53" s="28">
        <v>0</v>
      </c>
      <c r="BL53" s="28">
        <v>0</v>
      </c>
      <c r="BM53" s="28">
        <v>0</v>
      </c>
    </row>
  </sheetData>
  <sheetProtection password="D949" sheet="1" objects="1" scenarios="1" selectLockedCells="1"/>
  <mergeCells count="61">
    <mergeCell ref="BC18:BC19"/>
    <mergeCell ref="BD18:BD19"/>
    <mergeCell ref="AW18:AW19"/>
    <mergeCell ref="AX18:AX19"/>
    <mergeCell ref="BI17:BM17"/>
    <mergeCell ref="BE18:BE19"/>
    <mergeCell ref="AY18:AY19"/>
    <mergeCell ref="AZ18:AZ19"/>
    <mergeCell ref="BA17:BB17"/>
    <mergeCell ref="BC17:BH17"/>
    <mergeCell ref="BA18:BA19"/>
    <mergeCell ref="BB18:BB19"/>
    <mergeCell ref="AL17:AZ17"/>
    <mergeCell ref="AL18:AL19"/>
    <mergeCell ref="AR18:AR19"/>
    <mergeCell ref="AS18:AS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Y18:Y19"/>
    <mergeCell ref="Z18:Z19"/>
    <mergeCell ref="AV18:AV19"/>
    <mergeCell ref="AQ18:AQ19"/>
    <mergeCell ref="A17:A19"/>
    <mergeCell ref="O17:O19"/>
    <mergeCell ref="P17:P19"/>
    <mergeCell ref="Q17:T17"/>
    <mergeCell ref="Q18:Q19"/>
    <mergeCell ref="R18:R19"/>
    <mergeCell ref="S18:S19"/>
    <mergeCell ref="T18:T19"/>
    <mergeCell ref="AG17:AK17"/>
    <mergeCell ref="AG18:AG19"/>
    <mergeCell ref="AH18:AH19"/>
    <mergeCell ref="AI18:AI19"/>
    <mergeCell ref="AJ18:AJ19"/>
    <mergeCell ref="AK18:AK19"/>
    <mergeCell ref="AA18:AA19"/>
    <mergeCell ref="AB18:AB19"/>
    <mergeCell ref="AC18:AC19"/>
    <mergeCell ref="AD18:AD19"/>
    <mergeCell ref="AU18:AU19"/>
    <mergeCell ref="AT18:AT19"/>
    <mergeCell ref="AM18:AM19"/>
    <mergeCell ref="AN18:AN19"/>
    <mergeCell ref="AO18:AO19"/>
    <mergeCell ref="AP18:AP19"/>
    <mergeCell ref="BL18:BL19"/>
    <mergeCell ref="BM18:BM19"/>
    <mergeCell ref="BF18:BF19"/>
    <mergeCell ref="BG18:BG19"/>
    <mergeCell ref="BH18:BH19"/>
    <mergeCell ref="BI18:BI19"/>
    <mergeCell ref="BJ18:BK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BI22:BM22 BI52:BM53 BI42:BM46 BI40:BM40 BI38:BM38 BI36:BM36 BI34:BM34 BI32:BM32 BI29:BM30 BI26:BM27 BI24:BM24 Q21:BH42 Q45:BH5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43:BH44 P21:P53"/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pageSetUpPr fitToPage="1"/>
  </sheetPr>
  <dimension ref="A1:AD39"/>
  <sheetViews>
    <sheetView showGridLines="0" workbookViewId="0">
      <selection activeCell="Q21" sqref="Q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20.100000000000001" customHeight="1" x14ac:dyDescent="0.2">
      <c r="A16" s="280" t="s">
        <v>14065</v>
      </c>
      <c r="B16" s="279"/>
      <c r="C16" s="279"/>
      <c r="D16" s="279"/>
      <c r="E16" s="279"/>
      <c r="F16" s="279"/>
      <c r="G16" s="279"/>
      <c r="H16" s="279"/>
      <c r="I16" s="279"/>
      <c r="J16" s="279"/>
      <c r="K16" s="279"/>
      <c r="L16" s="279"/>
      <c r="M16" s="279"/>
      <c r="N16" s="279"/>
      <c r="O16" s="279"/>
      <c r="P16" s="279"/>
      <c r="Q16" s="279"/>
      <c r="R16" s="279"/>
      <c r="S16" s="279"/>
      <c r="T16" s="279"/>
      <c r="U16" s="279"/>
      <c r="V16" s="279"/>
      <c r="W16" s="279"/>
      <c r="X16" s="279"/>
      <c r="Y16" s="279"/>
      <c r="Z16" s="279"/>
      <c r="AA16" s="279"/>
      <c r="AB16" s="279"/>
      <c r="AC16" s="279"/>
      <c r="AD16" s="279"/>
    </row>
    <row r="17" spans="1:30" x14ac:dyDescent="0.2">
      <c r="A17" s="112" t="s">
        <v>12613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 x14ac:dyDescent="0.2">
      <c r="A18" s="281" t="s">
        <v>13061</v>
      </c>
      <c r="B18" s="281"/>
      <c r="C18" s="281"/>
      <c r="D18" s="281"/>
      <c r="E18" s="281"/>
      <c r="F18" s="281"/>
      <c r="G18" s="281"/>
      <c r="H18" s="281"/>
      <c r="I18" s="281"/>
      <c r="J18" s="281"/>
      <c r="K18" s="281"/>
      <c r="L18" s="281"/>
      <c r="M18" s="281"/>
      <c r="N18" s="281"/>
      <c r="O18" s="281"/>
      <c r="P18" s="281"/>
      <c r="Q18" s="281"/>
      <c r="R18" s="281"/>
      <c r="S18" s="281"/>
      <c r="T18" s="281"/>
      <c r="U18" s="281"/>
      <c r="V18" s="281"/>
      <c r="W18" s="281"/>
      <c r="X18" s="281"/>
      <c r="Y18" s="281"/>
      <c r="Z18" s="281"/>
      <c r="AA18" s="281"/>
      <c r="AB18" s="281"/>
      <c r="AC18" s="281"/>
      <c r="AD18" s="281"/>
    </row>
    <row r="19" spans="1:30" ht="54.95" customHeight="1" x14ac:dyDescent="0.2">
      <c r="A19" s="23" t="s">
        <v>14243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12193</v>
      </c>
      <c r="P19" s="23" t="s">
        <v>11941</v>
      </c>
      <c r="Q19" s="23" t="s">
        <v>10199</v>
      </c>
      <c r="R19" s="23" t="s">
        <v>13339</v>
      </c>
      <c r="S19" s="23" t="s">
        <v>13340</v>
      </c>
      <c r="T19" s="23" t="s">
        <v>14249</v>
      </c>
      <c r="U19" s="23" t="s">
        <v>14250</v>
      </c>
      <c r="V19" s="23" t="s">
        <v>14251</v>
      </c>
      <c r="W19" s="23" t="s">
        <v>14252</v>
      </c>
      <c r="X19" s="23" t="s">
        <v>14253</v>
      </c>
      <c r="Y19" s="23" t="s">
        <v>14254</v>
      </c>
      <c r="Z19" s="23" t="s">
        <v>14255</v>
      </c>
      <c r="AA19" s="23" t="s">
        <v>14256</v>
      </c>
      <c r="AB19" s="23" t="s">
        <v>14257</v>
      </c>
      <c r="AC19" s="23" t="s">
        <v>14259</v>
      </c>
      <c r="AD19" s="23" t="s">
        <v>10200</v>
      </c>
    </row>
    <row r="20" spans="1:30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15.75" x14ac:dyDescent="0.25">
      <c r="A21" s="48" t="s">
        <v>10201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 t="shared" ref="P21:P38" si="0">SUM(Q21:AD21)</f>
        <v>0</v>
      </c>
      <c r="Q21" s="28">
        <v>0</v>
      </c>
      <c r="R21" s="55"/>
      <c r="S21" s="55"/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55"/>
      <c r="AC21" s="55"/>
      <c r="AD21" s="55"/>
    </row>
    <row r="22" spans="1:30" ht="15.75" x14ac:dyDescent="0.25">
      <c r="A22" s="48" t="s">
        <v>14262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si="0"/>
        <v>0</v>
      </c>
      <c r="Q22" s="28">
        <v>0</v>
      </c>
      <c r="R22" s="55"/>
      <c r="S22" s="55"/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55"/>
      <c r="AC22" s="55"/>
      <c r="AD22" s="55"/>
    </row>
    <row r="23" spans="1:30" ht="15.75" x14ac:dyDescent="0.25">
      <c r="A23" s="48" t="s">
        <v>10202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55"/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55"/>
      <c r="AD23" s="55"/>
    </row>
    <row r="24" spans="1:30" ht="15.75" x14ac:dyDescent="0.25">
      <c r="A24" s="48" t="s">
        <v>14262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0"/>
        <v>0</v>
      </c>
      <c r="Q24" s="55"/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55"/>
      <c r="AD24" s="55"/>
    </row>
    <row r="25" spans="1:30" ht="15.75" x14ac:dyDescent="0.25">
      <c r="A25" s="48" t="s">
        <v>10203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0"/>
        <v>0</v>
      </c>
      <c r="Q25" s="28">
        <v>0</v>
      </c>
      <c r="R25" s="55"/>
      <c r="S25" s="55"/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</row>
    <row r="26" spans="1:30" ht="15.75" x14ac:dyDescent="0.25">
      <c r="A26" s="48" t="s">
        <v>14262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0"/>
        <v>0</v>
      </c>
      <c r="Q26" s="28">
        <v>0</v>
      </c>
      <c r="R26" s="55"/>
      <c r="S26" s="55"/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</row>
    <row r="27" spans="1:30" ht="15.75" x14ac:dyDescent="0.25">
      <c r="A27" s="48" t="s">
        <v>10204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0"/>
        <v>0</v>
      </c>
      <c r="Q27" s="55"/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</row>
    <row r="28" spans="1:30" ht="15.75" x14ac:dyDescent="0.25">
      <c r="A28" s="48" t="s">
        <v>14262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0"/>
        <v>0</v>
      </c>
      <c r="Q28" s="55"/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</row>
    <row r="29" spans="1:30" ht="25.5" x14ac:dyDescent="0.25">
      <c r="A29" s="48" t="s">
        <v>10205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0"/>
        <v>0</v>
      </c>
      <c r="Q29" s="106">
        <f>SUM(Q21,Q23,Q25,Q27)</f>
        <v>0</v>
      </c>
      <c r="R29" s="106">
        <f t="shared" ref="R29:AD29" si="1">SUM(R21,R23,R25,R27)</f>
        <v>0</v>
      </c>
      <c r="S29" s="106">
        <f t="shared" si="1"/>
        <v>0</v>
      </c>
      <c r="T29" s="106">
        <f t="shared" si="1"/>
        <v>0</v>
      </c>
      <c r="U29" s="106">
        <f t="shared" si="1"/>
        <v>0</v>
      </c>
      <c r="V29" s="106">
        <f t="shared" si="1"/>
        <v>0</v>
      </c>
      <c r="W29" s="106">
        <f t="shared" si="1"/>
        <v>0</v>
      </c>
      <c r="X29" s="106">
        <f t="shared" si="1"/>
        <v>0</v>
      </c>
      <c r="Y29" s="106">
        <f t="shared" si="1"/>
        <v>0</v>
      </c>
      <c r="Z29" s="106">
        <f t="shared" si="1"/>
        <v>0</v>
      </c>
      <c r="AA29" s="106">
        <f t="shared" si="1"/>
        <v>0</v>
      </c>
      <c r="AB29" s="106">
        <f t="shared" si="1"/>
        <v>0</v>
      </c>
      <c r="AC29" s="106">
        <f t="shared" si="1"/>
        <v>0</v>
      </c>
      <c r="AD29" s="106">
        <f t="shared" si="1"/>
        <v>0</v>
      </c>
    </row>
    <row r="30" spans="1:30" ht="15.75" x14ac:dyDescent="0.25">
      <c r="A30" s="48" t="s">
        <v>10206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0"/>
        <v>0</v>
      </c>
      <c r="Q30" s="106">
        <f>SUM(Q22,Q24,Q26,Q28)</f>
        <v>0</v>
      </c>
      <c r="R30" s="106">
        <f t="shared" ref="R30:AD30" si="2">SUM(R22,R24,R26,R28)</f>
        <v>0</v>
      </c>
      <c r="S30" s="106">
        <f t="shared" si="2"/>
        <v>0</v>
      </c>
      <c r="T30" s="106">
        <f t="shared" si="2"/>
        <v>0</v>
      </c>
      <c r="U30" s="106">
        <f t="shared" si="2"/>
        <v>0</v>
      </c>
      <c r="V30" s="106">
        <f t="shared" si="2"/>
        <v>0</v>
      </c>
      <c r="W30" s="106">
        <f t="shared" si="2"/>
        <v>0</v>
      </c>
      <c r="X30" s="106">
        <f t="shared" si="2"/>
        <v>0</v>
      </c>
      <c r="Y30" s="106">
        <f t="shared" si="2"/>
        <v>0</v>
      </c>
      <c r="Z30" s="106">
        <f t="shared" si="2"/>
        <v>0</v>
      </c>
      <c r="AA30" s="106">
        <f t="shared" si="2"/>
        <v>0</v>
      </c>
      <c r="AB30" s="106">
        <f t="shared" si="2"/>
        <v>0</v>
      </c>
      <c r="AC30" s="106">
        <f t="shared" si="2"/>
        <v>0</v>
      </c>
      <c r="AD30" s="106">
        <f t="shared" si="2"/>
        <v>0</v>
      </c>
    </row>
    <row r="31" spans="1:30" ht="25.5" x14ac:dyDescent="0.25">
      <c r="A31" s="48" t="s">
        <v>10207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</row>
    <row r="32" spans="1:30" ht="15.75" x14ac:dyDescent="0.25">
      <c r="A32" s="48" t="s">
        <v>12880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</row>
    <row r="33" spans="1:30" ht="15.75" x14ac:dyDescent="0.25">
      <c r="A33" s="48" t="s">
        <v>12881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7">
        <v>13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</row>
    <row r="34" spans="1:30" ht="25.5" x14ac:dyDescent="0.25">
      <c r="A34" s="48" t="s">
        <v>10208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7">
        <v>14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</row>
    <row r="35" spans="1:30" ht="15.75" x14ac:dyDescent="0.25">
      <c r="A35" s="48" t="s">
        <v>12883</v>
      </c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27">
        <v>15</v>
      </c>
      <c r="P35" s="106">
        <f t="shared" si="0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</row>
    <row r="36" spans="1:30" ht="15.75" x14ac:dyDescent="0.25">
      <c r="A36" s="48" t="s">
        <v>10209</v>
      </c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27">
        <v>16</v>
      </c>
      <c r="P36" s="106">
        <f t="shared" si="0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</row>
    <row r="37" spans="1:30" ht="15.75" x14ac:dyDescent="0.25">
      <c r="A37" s="48" t="s">
        <v>10210</v>
      </c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27">
        <v>17</v>
      </c>
      <c r="P37" s="106">
        <f t="shared" si="0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</row>
    <row r="38" spans="1:30" ht="15.75" x14ac:dyDescent="0.25">
      <c r="A38" s="48" t="s">
        <v>14097</v>
      </c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27">
        <v>18</v>
      </c>
      <c r="P38" s="106">
        <f t="shared" si="0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</row>
    <row r="39" spans="1:30" ht="15.75" x14ac:dyDescent="0.25">
      <c r="A39" s="48" t="s">
        <v>11940</v>
      </c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27">
        <v>19</v>
      </c>
      <c r="P39" s="106">
        <f>SUM(Q39:AD39)</f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Q31:AD39 AB25:AD28 AB23:AB2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39 Q29:AD30"/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pageSetUpPr fitToPage="1"/>
  </sheetPr>
  <dimension ref="A1:AD39"/>
  <sheetViews>
    <sheetView showGridLines="0" workbookViewId="0">
      <selection activeCell="Q21" sqref="Q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20.100000000000001" customHeight="1" x14ac:dyDescent="0.2">
      <c r="A16" s="280" t="s">
        <v>14066</v>
      </c>
      <c r="B16" s="279"/>
      <c r="C16" s="279"/>
      <c r="D16" s="279"/>
      <c r="E16" s="279"/>
      <c r="F16" s="279"/>
      <c r="G16" s="279"/>
      <c r="H16" s="279"/>
      <c r="I16" s="279"/>
      <c r="J16" s="279"/>
      <c r="K16" s="279"/>
      <c r="L16" s="279"/>
      <c r="M16" s="279"/>
      <c r="N16" s="279"/>
      <c r="O16" s="279"/>
      <c r="P16" s="279"/>
      <c r="Q16" s="279"/>
      <c r="R16" s="279"/>
      <c r="S16" s="279"/>
      <c r="T16" s="279"/>
      <c r="U16" s="279"/>
      <c r="V16" s="279"/>
      <c r="W16" s="279"/>
      <c r="X16" s="279"/>
      <c r="Y16" s="279"/>
      <c r="Z16" s="279"/>
      <c r="AA16" s="279"/>
      <c r="AB16" s="279"/>
      <c r="AC16" s="279"/>
      <c r="AD16" s="279"/>
    </row>
    <row r="17" spans="1:30" x14ac:dyDescent="0.2">
      <c r="A17" s="112" t="s">
        <v>14059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 x14ac:dyDescent="0.2">
      <c r="A18" s="281" t="s">
        <v>13061</v>
      </c>
      <c r="B18" s="281"/>
      <c r="C18" s="281"/>
      <c r="D18" s="281"/>
      <c r="E18" s="281"/>
      <c r="F18" s="281"/>
      <c r="G18" s="281"/>
      <c r="H18" s="281"/>
      <c r="I18" s="281"/>
      <c r="J18" s="281"/>
      <c r="K18" s="281"/>
      <c r="L18" s="281"/>
      <c r="M18" s="281"/>
      <c r="N18" s="281"/>
      <c r="O18" s="281"/>
      <c r="P18" s="281"/>
      <c r="Q18" s="281"/>
      <c r="R18" s="281"/>
      <c r="S18" s="281"/>
      <c r="T18" s="281"/>
      <c r="U18" s="281"/>
      <c r="V18" s="281"/>
      <c r="W18" s="281"/>
      <c r="X18" s="281"/>
      <c r="Y18" s="281"/>
      <c r="Z18" s="281"/>
      <c r="AA18" s="281"/>
      <c r="AB18" s="281"/>
      <c r="AC18" s="281"/>
      <c r="AD18" s="281"/>
    </row>
    <row r="19" spans="1:30" ht="54.95" customHeight="1" x14ac:dyDescent="0.2">
      <c r="A19" s="23" t="s">
        <v>14243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12193</v>
      </c>
      <c r="P19" s="23" t="s">
        <v>11941</v>
      </c>
      <c r="Q19" s="23" t="s">
        <v>10199</v>
      </c>
      <c r="R19" s="23" t="s">
        <v>13339</v>
      </c>
      <c r="S19" s="23" t="s">
        <v>13340</v>
      </c>
      <c r="T19" s="23" t="s">
        <v>14249</v>
      </c>
      <c r="U19" s="23" t="s">
        <v>14250</v>
      </c>
      <c r="V19" s="23" t="s">
        <v>14251</v>
      </c>
      <c r="W19" s="23" t="s">
        <v>14252</v>
      </c>
      <c r="X19" s="23" t="s">
        <v>14253</v>
      </c>
      <c r="Y19" s="23" t="s">
        <v>14254</v>
      </c>
      <c r="Z19" s="23" t="s">
        <v>14255</v>
      </c>
      <c r="AA19" s="23" t="s">
        <v>14256</v>
      </c>
      <c r="AB19" s="23" t="s">
        <v>14257</v>
      </c>
      <c r="AC19" s="23" t="s">
        <v>14259</v>
      </c>
      <c r="AD19" s="23" t="s">
        <v>10200</v>
      </c>
    </row>
    <row r="20" spans="1:30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15.75" x14ac:dyDescent="0.25">
      <c r="A21" s="48" t="s">
        <v>10201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 t="shared" ref="P21:P38" si="0">SUM(Q21:AD21)</f>
        <v>0</v>
      </c>
      <c r="Q21" s="28">
        <v>0</v>
      </c>
      <c r="R21" s="55"/>
      <c r="S21" s="55"/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55"/>
      <c r="AC21" s="55"/>
      <c r="AD21" s="55"/>
    </row>
    <row r="22" spans="1:30" ht="15.75" x14ac:dyDescent="0.25">
      <c r="A22" s="48" t="s">
        <v>14262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si="0"/>
        <v>0</v>
      </c>
      <c r="Q22" s="28">
        <v>0</v>
      </c>
      <c r="R22" s="55"/>
      <c r="S22" s="55"/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55"/>
      <c r="AC22" s="55"/>
      <c r="AD22" s="55"/>
    </row>
    <row r="23" spans="1:30" ht="15.75" x14ac:dyDescent="0.25">
      <c r="A23" s="48" t="s">
        <v>10202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55"/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55"/>
      <c r="AD23" s="55"/>
    </row>
    <row r="24" spans="1:30" ht="15.75" x14ac:dyDescent="0.25">
      <c r="A24" s="48" t="s">
        <v>14262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0"/>
        <v>0</v>
      </c>
      <c r="Q24" s="55"/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55"/>
      <c r="AD24" s="55"/>
    </row>
    <row r="25" spans="1:30" ht="15.75" x14ac:dyDescent="0.25">
      <c r="A25" s="48" t="s">
        <v>10203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0"/>
        <v>0</v>
      </c>
      <c r="Q25" s="28">
        <v>0</v>
      </c>
      <c r="R25" s="55"/>
      <c r="S25" s="55"/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</row>
    <row r="26" spans="1:30" ht="15.75" x14ac:dyDescent="0.25">
      <c r="A26" s="48" t="s">
        <v>14262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0"/>
        <v>0</v>
      </c>
      <c r="Q26" s="28">
        <v>0</v>
      </c>
      <c r="R26" s="55"/>
      <c r="S26" s="55"/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</row>
    <row r="27" spans="1:30" ht="15.75" x14ac:dyDescent="0.25">
      <c r="A27" s="48" t="s">
        <v>10204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0"/>
        <v>0</v>
      </c>
      <c r="Q27" s="55"/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</row>
    <row r="28" spans="1:30" ht="15.75" x14ac:dyDescent="0.25">
      <c r="A28" s="48" t="s">
        <v>14262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0"/>
        <v>0</v>
      </c>
      <c r="Q28" s="55"/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</row>
    <row r="29" spans="1:30" ht="25.5" x14ac:dyDescent="0.25">
      <c r="A29" s="48" t="s">
        <v>10205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0"/>
        <v>0</v>
      </c>
      <c r="Q29" s="106">
        <f>SUM(Q21,Q23,Q25,Q27)</f>
        <v>0</v>
      </c>
      <c r="R29" s="106">
        <f t="shared" ref="R29:AD30" si="1">SUM(R21,R23,R25,R27)</f>
        <v>0</v>
      </c>
      <c r="S29" s="106">
        <f t="shared" si="1"/>
        <v>0</v>
      </c>
      <c r="T29" s="106">
        <f t="shared" si="1"/>
        <v>0</v>
      </c>
      <c r="U29" s="106">
        <f t="shared" si="1"/>
        <v>0</v>
      </c>
      <c r="V29" s="106">
        <f t="shared" si="1"/>
        <v>0</v>
      </c>
      <c r="W29" s="106">
        <f t="shared" si="1"/>
        <v>0</v>
      </c>
      <c r="X29" s="106">
        <f t="shared" si="1"/>
        <v>0</v>
      </c>
      <c r="Y29" s="106">
        <f t="shared" si="1"/>
        <v>0</v>
      </c>
      <c r="Z29" s="106">
        <f t="shared" si="1"/>
        <v>0</v>
      </c>
      <c r="AA29" s="106">
        <f t="shared" si="1"/>
        <v>0</v>
      </c>
      <c r="AB29" s="106">
        <f t="shared" si="1"/>
        <v>0</v>
      </c>
      <c r="AC29" s="106">
        <f t="shared" si="1"/>
        <v>0</v>
      </c>
      <c r="AD29" s="106">
        <f t="shared" si="1"/>
        <v>0</v>
      </c>
    </row>
    <row r="30" spans="1:30" ht="15.75" x14ac:dyDescent="0.25">
      <c r="A30" s="48" t="s">
        <v>10206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0"/>
        <v>0</v>
      </c>
      <c r="Q30" s="106">
        <f>SUM(Q22,Q24,Q26,Q28)</f>
        <v>0</v>
      </c>
      <c r="R30" s="106">
        <f t="shared" si="1"/>
        <v>0</v>
      </c>
      <c r="S30" s="106">
        <f t="shared" si="1"/>
        <v>0</v>
      </c>
      <c r="T30" s="106">
        <f t="shared" si="1"/>
        <v>0</v>
      </c>
      <c r="U30" s="106">
        <f t="shared" si="1"/>
        <v>0</v>
      </c>
      <c r="V30" s="106">
        <f t="shared" si="1"/>
        <v>0</v>
      </c>
      <c r="W30" s="106">
        <f t="shared" si="1"/>
        <v>0</v>
      </c>
      <c r="X30" s="106">
        <f t="shared" si="1"/>
        <v>0</v>
      </c>
      <c r="Y30" s="106">
        <f t="shared" si="1"/>
        <v>0</v>
      </c>
      <c r="Z30" s="106">
        <f t="shared" si="1"/>
        <v>0</v>
      </c>
      <c r="AA30" s="106">
        <f t="shared" si="1"/>
        <v>0</v>
      </c>
      <c r="AB30" s="106">
        <f t="shared" si="1"/>
        <v>0</v>
      </c>
      <c r="AC30" s="106">
        <f t="shared" si="1"/>
        <v>0</v>
      </c>
      <c r="AD30" s="106">
        <f t="shared" si="1"/>
        <v>0</v>
      </c>
    </row>
    <row r="31" spans="1:30" ht="25.5" x14ac:dyDescent="0.25">
      <c r="A31" s="48" t="s">
        <v>10207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</row>
    <row r="32" spans="1:30" ht="15.75" x14ac:dyDescent="0.25">
      <c r="A32" s="48" t="s">
        <v>12880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</row>
    <row r="33" spans="1:30" ht="15.75" x14ac:dyDescent="0.25">
      <c r="A33" s="48" t="s">
        <v>12881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7">
        <v>13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</row>
    <row r="34" spans="1:30" ht="25.5" x14ac:dyDescent="0.25">
      <c r="A34" s="48" t="s">
        <v>10208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7">
        <v>14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</row>
    <row r="35" spans="1:30" ht="15.75" x14ac:dyDescent="0.25">
      <c r="A35" s="48" t="s">
        <v>12883</v>
      </c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27">
        <v>15</v>
      </c>
      <c r="P35" s="106">
        <f t="shared" si="0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</row>
    <row r="36" spans="1:30" ht="15.75" x14ac:dyDescent="0.25">
      <c r="A36" s="48" t="s">
        <v>10209</v>
      </c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27">
        <v>16</v>
      </c>
      <c r="P36" s="106">
        <f t="shared" si="0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</row>
    <row r="37" spans="1:30" ht="15.75" x14ac:dyDescent="0.25">
      <c r="A37" s="48" t="s">
        <v>10210</v>
      </c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27">
        <v>17</v>
      </c>
      <c r="P37" s="106">
        <f t="shared" si="0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</row>
    <row r="38" spans="1:30" ht="15.75" x14ac:dyDescent="0.25">
      <c r="A38" s="48" t="s">
        <v>14097</v>
      </c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27">
        <v>18</v>
      </c>
      <c r="P38" s="106">
        <f t="shared" si="0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</row>
    <row r="39" spans="1:30" ht="15.75" x14ac:dyDescent="0.25">
      <c r="A39" s="48" t="s">
        <v>11940</v>
      </c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27">
        <v>19</v>
      </c>
      <c r="P39" s="106">
        <f>SUM(Q39:AD39)</f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P39 Q29:AD30"/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Q31:AD39 AB25:AD28 AB23:AB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pageSetUpPr fitToPage="1"/>
  </sheetPr>
  <dimension ref="A1:AD39"/>
  <sheetViews>
    <sheetView showGridLines="0" workbookViewId="0">
      <selection activeCell="Q21" sqref="Q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20.100000000000001" customHeight="1" x14ac:dyDescent="0.2">
      <c r="A16" s="280" t="s">
        <v>14067</v>
      </c>
      <c r="B16" s="279"/>
      <c r="C16" s="279"/>
      <c r="D16" s="279"/>
      <c r="E16" s="279"/>
      <c r="F16" s="279"/>
      <c r="G16" s="279"/>
      <c r="H16" s="279"/>
      <c r="I16" s="279"/>
      <c r="J16" s="279"/>
      <c r="K16" s="279"/>
      <c r="L16" s="279"/>
      <c r="M16" s="279"/>
      <c r="N16" s="279"/>
      <c r="O16" s="279"/>
      <c r="P16" s="279"/>
      <c r="Q16" s="279"/>
      <c r="R16" s="279"/>
      <c r="S16" s="279"/>
      <c r="T16" s="279"/>
      <c r="U16" s="279"/>
      <c r="V16" s="279"/>
      <c r="W16" s="279"/>
      <c r="X16" s="279"/>
      <c r="Y16" s="279"/>
      <c r="Z16" s="279"/>
      <c r="AA16" s="279"/>
      <c r="AB16" s="279"/>
      <c r="AC16" s="279"/>
      <c r="AD16" s="279"/>
    </row>
    <row r="17" spans="1:30" x14ac:dyDescent="0.2">
      <c r="A17" s="112" t="s">
        <v>14060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 x14ac:dyDescent="0.2">
      <c r="A18" s="281" t="s">
        <v>13061</v>
      </c>
      <c r="B18" s="281"/>
      <c r="C18" s="281"/>
      <c r="D18" s="281"/>
      <c r="E18" s="281"/>
      <c r="F18" s="281"/>
      <c r="G18" s="281"/>
      <c r="H18" s="281"/>
      <c r="I18" s="281"/>
      <c r="J18" s="281"/>
      <c r="K18" s="281"/>
      <c r="L18" s="281"/>
      <c r="M18" s="281"/>
      <c r="N18" s="281"/>
      <c r="O18" s="281"/>
      <c r="P18" s="281"/>
      <c r="Q18" s="281"/>
      <c r="R18" s="281"/>
      <c r="S18" s="281"/>
      <c r="T18" s="281"/>
      <c r="U18" s="281"/>
      <c r="V18" s="281"/>
      <c r="W18" s="281"/>
      <c r="X18" s="281"/>
      <c r="Y18" s="281"/>
      <c r="Z18" s="281"/>
      <c r="AA18" s="281"/>
      <c r="AB18" s="281"/>
      <c r="AC18" s="281"/>
      <c r="AD18" s="281"/>
    </row>
    <row r="19" spans="1:30" ht="54.95" customHeight="1" x14ac:dyDescent="0.2">
      <c r="A19" s="23" t="s">
        <v>14243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12193</v>
      </c>
      <c r="P19" s="23" t="s">
        <v>11941</v>
      </c>
      <c r="Q19" s="23" t="s">
        <v>10199</v>
      </c>
      <c r="R19" s="23" t="s">
        <v>13339</v>
      </c>
      <c r="S19" s="23" t="s">
        <v>13340</v>
      </c>
      <c r="T19" s="23" t="s">
        <v>14249</v>
      </c>
      <c r="U19" s="23" t="s">
        <v>14250</v>
      </c>
      <c r="V19" s="23" t="s">
        <v>14251</v>
      </c>
      <c r="W19" s="23" t="s">
        <v>14252</v>
      </c>
      <c r="X19" s="23" t="s">
        <v>14253</v>
      </c>
      <c r="Y19" s="23" t="s">
        <v>14254</v>
      </c>
      <c r="Z19" s="23" t="s">
        <v>14255</v>
      </c>
      <c r="AA19" s="23" t="s">
        <v>14256</v>
      </c>
      <c r="AB19" s="23" t="s">
        <v>14257</v>
      </c>
      <c r="AC19" s="23" t="s">
        <v>14259</v>
      </c>
      <c r="AD19" s="23" t="s">
        <v>10200</v>
      </c>
    </row>
    <row r="20" spans="1:30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15.75" x14ac:dyDescent="0.25">
      <c r="A21" s="48" t="s">
        <v>10201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 t="shared" ref="P21:P38" si="0">SUM(Q21:AD21)</f>
        <v>0</v>
      </c>
      <c r="Q21" s="28">
        <v>0</v>
      </c>
      <c r="R21" s="55"/>
      <c r="S21" s="55"/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55"/>
      <c r="AC21" s="55"/>
      <c r="AD21" s="55"/>
    </row>
    <row r="22" spans="1:30" ht="15.75" x14ac:dyDescent="0.25">
      <c r="A22" s="48" t="s">
        <v>14262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si="0"/>
        <v>0</v>
      </c>
      <c r="Q22" s="28">
        <v>0</v>
      </c>
      <c r="R22" s="55"/>
      <c r="S22" s="55"/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55"/>
      <c r="AC22" s="55"/>
      <c r="AD22" s="55"/>
    </row>
    <row r="23" spans="1:30" ht="15.75" x14ac:dyDescent="0.25">
      <c r="A23" s="48" t="s">
        <v>10202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55"/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55"/>
      <c r="AD23" s="55"/>
    </row>
    <row r="24" spans="1:30" ht="15.75" x14ac:dyDescent="0.25">
      <c r="A24" s="48" t="s">
        <v>14262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0"/>
        <v>0</v>
      </c>
      <c r="Q24" s="55"/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55"/>
      <c r="AD24" s="55"/>
    </row>
    <row r="25" spans="1:30" ht="15.75" x14ac:dyDescent="0.25">
      <c r="A25" s="48" t="s">
        <v>10203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0"/>
        <v>0</v>
      </c>
      <c r="Q25" s="28">
        <v>0</v>
      </c>
      <c r="R25" s="55"/>
      <c r="S25" s="55"/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</row>
    <row r="26" spans="1:30" ht="15.75" x14ac:dyDescent="0.25">
      <c r="A26" s="48" t="s">
        <v>14262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0"/>
        <v>0</v>
      </c>
      <c r="Q26" s="28">
        <v>0</v>
      </c>
      <c r="R26" s="55"/>
      <c r="S26" s="55"/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</row>
    <row r="27" spans="1:30" ht="15.75" x14ac:dyDescent="0.25">
      <c r="A27" s="48" t="s">
        <v>10204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0"/>
        <v>0</v>
      </c>
      <c r="Q27" s="55"/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</row>
    <row r="28" spans="1:30" ht="15.75" x14ac:dyDescent="0.25">
      <c r="A28" s="48" t="s">
        <v>14262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0"/>
        <v>0</v>
      </c>
      <c r="Q28" s="55"/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</row>
    <row r="29" spans="1:30" ht="25.5" x14ac:dyDescent="0.25">
      <c r="A29" s="48" t="s">
        <v>10205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0"/>
        <v>0</v>
      </c>
      <c r="Q29" s="106">
        <f>SUM(Q21,Q23,Q25,Q27)</f>
        <v>0</v>
      </c>
      <c r="R29" s="106">
        <f t="shared" ref="R29:AD30" si="1">SUM(R21,R23,R25,R27)</f>
        <v>0</v>
      </c>
      <c r="S29" s="106">
        <f t="shared" si="1"/>
        <v>0</v>
      </c>
      <c r="T29" s="106">
        <f t="shared" si="1"/>
        <v>0</v>
      </c>
      <c r="U29" s="106">
        <f t="shared" si="1"/>
        <v>0</v>
      </c>
      <c r="V29" s="106">
        <f t="shared" si="1"/>
        <v>0</v>
      </c>
      <c r="W29" s="106">
        <f t="shared" si="1"/>
        <v>0</v>
      </c>
      <c r="X29" s="106">
        <f t="shared" si="1"/>
        <v>0</v>
      </c>
      <c r="Y29" s="106">
        <f t="shared" si="1"/>
        <v>0</v>
      </c>
      <c r="Z29" s="106">
        <f t="shared" si="1"/>
        <v>0</v>
      </c>
      <c r="AA29" s="106">
        <f t="shared" si="1"/>
        <v>0</v>
      </c>
      <c r="AB29" s="106">
        <f t="shared" si="1"/>
        <v>0</v>
      </c>
      <c r="AC29" s="106">
        <f t="shared" si="1"/>
        <v>0</v>
      </c>
      <c r="AD29" s="106">
        <f t="shared" si="1"/>
        <v>0</v>
      </c>
    </row>
    <row r="30" spans="1:30" ht="15.75" x14ac:dyDescent="0.25">
      <c r="A30" s="48" t="s">
        <v>10206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0"/>
        <v>0</v>
      </c>
      <c r="Q30" s="106">
        <f>SUM(Q22,Q24,Q26,Q28)</f>
        <v>0</v>
      </c>
      <c r="R30" s="106">
        <f t="shared" si="1"/>
        <v>0</v>
      </c>
      <c r="S30" s="106">
        <f t="shared" si="1"/>
        <v>0</v>
      </c>
      <c r="T30" s="106">
        <f t="shared" si="1"/>
        <v>0</v>
      </c>
      <c r="U30" s="106">
        <f t="shared" si="1"/>
        <v>0</v>
      </c>
      <c r="V30" s="106">
        <f t="shared" si="1"/>
        <v>0</v>
      </c>
      <c r="W30" s="106">
        <f t="shared" si="1"/>
        <v>0</v>
      </c>
      <c r="X30" s="106">
        <f t="shared" si="1"/>
        <v>0</v>
      </c>
      <c r="Y30" s="106">
        <f t="shared" si="1"/>
        <v>0</v>
      </c>
      <c r="Z30" s="106">
        <f t="shared" si="1"/>
        <v>0</v>
      </c>
      <c r="AA30" s="106">
        <f t="shared" si="1"/>
        <v>0</v>
      </c>
      <c r="AB30" s="106">
        <f t="shared" si="1"/>
        <v>0</v>
      </c>
      <c r="AC30" s="106">
        <f t="shared" si="1"/>
        <v>0</v>
      </c>
      <c r="AD30" s="106">
        <f t="shared" si="1"/>
        <v>0</v>
      </c>
    </row>
    <row r="31" spans="1:30" ht="25.5" x14ac:dyDescent="0.25">
      <c r="A31" s="48" t="s">
        <v>10207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</row>
    <row r="32" spans="1:30" ht="15.75" x14ac:dyDescent="0.25">
      <c r="A32" s="48" t="s">
        <v>12880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</row>
    <row r="33" spans="1:30" ht="15.75" x14ac:dyDescent="0.25">
      <c r="A33" s="48" t="s">
        <v>12881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7">
        <v>13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</row>
    <row r="34" spans="1:30" ht="25.5" x14ac:dyDescent="0.25">
      <c r="A34" s="48" t="s">
        <v>10208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7">
        <v>14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</row>
    <row r="35" spans="1:30" ht="15.75" x14ac:dyDescent="0.25">
      <c r="A35" s="48" t="s">
        <v>12883</v>
      </c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27">
        <v>15</v>
      </c>
      <c r="P35" s="106">
        <f t="shared" si="0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</row>
    <row r="36" spans="1:30" ht="15.75" x14ac:dyDescent="0.25">
      <c r="A36" s="48" t="s">
        <v>10209</v>
      </c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27">
        <v>16</v>
      </c>
      <c r="P36" s="106">
        <f t="shared" si="0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</row>
    <row r="37" spans="1:30" ht="15.75" x14ac:dyDescent="0.25">
      <c r="A37" s="48" t="s">
        <v>10210</v>
      </c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27">
        <v>17</v>
      </c>
      <c r="P37" s="106">
        <f t="shared" si="0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</row>
    <row r="38" spans="1:30" ht="15.75" x14ac:dyDescent="0.25">
      <c r="A38" s="48" t="s">
        <v>14097</v>
      </c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27">
        <v>18</v>
      </c>
      <c r="P38" s="106">
        <f t="shared" si="0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</row>
    <row r="39" spans="1:30" ht="15.75" x14ac:dyDescent="0.25">
      <c r="A39" s="48" t="s">
        <v>11940</v>
      </c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27">
        <v>19</v>
      </c>
      <c r="P39" s="106">
        <f>SUM(Q39:AD39)</f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Q31:AD39 AB25:AD28 AB23:AB2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39 Q29:AD30"/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pageSetUpPr fitToPage="1"/>
  </sheetPr>
  <dimension ref="A1:AE34"/>
  <sheetViews>
    <sheetView showGridLines="0" workbookViewId="0">
      <selection activeCell="Q21" sqref="Q21"/>
    </sheetView>
  </sheetViews>
  <sheetFormatPr defaultRowHeight="12.75" x14ac:dyDescent="0.2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 x14ac:dyDescent="0.2"/>
    <row r="2" spans="1:31" hidden="1" x14ac:dyDescent="0.2"/>
    <row r="3" spans="1:31" hidden="1" x14ac:dyDescent="0.2"/>
    <row r="4" spans="1:31" hidden="1" x14ac:dyDescent="0.2"/>
    <row r="5" spans="1:31" hidden="1" x14ac:dyDescent="0.2"/>
    <row r="6" spans="1:31" hidden="1" x14ac:dyDescent="0.2"/>
    <row r="7" spans="1:31" hidden="1" x14ac:dyDescent="0.2"/>
    <row r="8" spans="1:31" hidden="1" x14ac:dyDescent="0.2"/>
    <row r="9" spans="1:31" hidden="1" x14ac:dyDescent="0.2"/>
    <row r="10" spans="1:31" hidden="1" x14ac:dyDescent="0.2"/>
    <row r="11" spans="1:31" hidden="1" x14ac:dyDescent="0.2"/>
    <row r="12" spans="1:31" hidden="1" x14ac:dyDescent="0.2"/>
    <row r="13" spans="1:31" hidden="1" x14ac:dyDescent="0.2"/>
    <row r="14" spans="1:31" hidden="1" x14ac:dyDescent="0.2"/>
    <row r="15" spans="1:31" ht="39.950000000000003" customHeight="1" x14ac:dyDescent="0.2">
      <c r="A15" s="280" t="s">
        <v>5425</v>
      </c>
      <c r="B15" s="279"/>
      <c r="C15" s="279"/>
      <c r="D15" s="279"/>
      <c r="E15" s="279"/>
      <c r="F15" s="279"/>
      <c r="G15" s="279"/>
      <c r="H15" s="279"/>
      <c r="I15" s="279"/>
      <c r="J15" s="279"/>
      <c r="K15" s="279"/>
      <c r="L15" s="279"/>
      <c r="M15" s="279"/>
      <c r="N15" s="279"/>
      <c r="O15" s="279"/>
      <c r="P15" s="279"/>
      <c r="Q15" s="279"/>
      <c r="R15" s="279"/>
      <c r="S15" s="279"/>
      <c r="T15" s="279"/>
      <c r="U15" s="279"/>
      <c r="V15" s="279"/>
      <c r="W15" s="279"/>
      <c r="X15" s="279"/>
      <c r="Y15" s="279"/>
      <c r="Z15" s="279"/>
      <c r="AA15" s="279"/>
      <c r="AB15" s="279"/>
      <c r="AC15" s="279"/>
      <c r="AD15" s="279"/>
      <c r="AE15" s="279"/>
    </row>
    <row r="16" spans="1:31" x14ac:dyDescent="0.2">
      <c r="A16" s="112" t="s">
        <v>12613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</row>
    <row r="17" spans="1:31" x14ac:dyDescent="0.2">
      <c r="A17" s="281" t="s">
        <v>13061</v>
      </c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  <c r="S17" s="281"/>
      <c r="T17" s="281"/>
      <c r="U17" s="281"/>
      <c r="V17" s="281"/>
      <c r="W17" s="281"/>
      <c r="X17" s="281"/>
      <c r="Y17" s="281"/>
      <c r="Z17" s="281"/>
      <c r="AA17" s="281"/>
      <c r="AB17" s="281"/>
      <c r="AC17" s="281"/>
      <c r="AD17" s="281"/>
      <c r="AE17" s="281"/>
    </row>
    <row r="18" spans="1:31" ht="15" customHeight="1" x14ac:dyDescent="0.2">
      <c r="A18" s="283" t="s">
        <v>14243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 t="s">
        <v>12193</v>
      </c>
      <c r="P18" s="283" t="s">
        <v>15193</v>
      </c>
      <c r="Q18" s="283" t="s">
        <v>15340</v>
      </c>
      <c r="R18" s="283"/>
      <c r="S18" s="283"/>
      <c r="T18" s="283"/>
      <c r="U18" s="283"/>
      <c r="V18" s="283"/>
      <c r="W18" s="283"/>
      <c r="X18" s="283"/>
      <c r="Y18" s="283"/>
      <c r="Z18" s="283"/>
      <c r="AA18" s="283"/>
      <c r="AB18" s="283"/>
      <c r="AC18" s="283"/>
      <c r="AD18" s="293" t="s">
        <v>15341</v>
      </c>
      <c r="AE18" s="295"/>
    </row>
    <row r="19" spans="1:31" ht="30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83"/>
      <c r="Q19" s="23" t="s">
        <v>10199</v>
      </c>
      <c r="R19" s="23" t="s">
        <v>14249</v>
      </c>
      <c r="S19" s="23" t="s">
        <v>14250</v>
      </c>
      <c r="T19" s="23" t="s">
        <v>14251</v>
      </c>
      <c r="U19" s="23" t="s">
        <v>14252</v>
      </c>
      <c r="V19" s="23" t="s">
        <v>14253</v>
      </c>
      <c r="W19" s="23" t="s">
        <v>14254</v>
      </c>
      <c r="X19" s="23" t="s">
        <v>14255</v>
      </c>
      <c r="Y19" s="23" t="s">
        <v>14256</v>
      </c>
      <c r="Z19" s="23" t="s">
        <v>14257</v>
      </c>
      <c r="AA19" s="23" t="s">
        <v>14258</v>
      </c>
      <c r="AB19" s="23" t="s">
        <v>14259</v>
      </c>
      <c r="AC19" s="23" t="s">
        <v>10200</v>
      </c>
      <c r="AD19" s="23" t="s">
        <v>10535</v>
      </c>
      <c r="AE19" s="23" t="s">
        <v>10536</v>
      </c>
    </row>
    <row r="20" spans="1:31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  <c r="AE20" s="37">
        <v>18</v>
      </c>
    </row>
    <row r="21" spans="1:31" ht="25.5" x14ac:dyDescent="0.25">
      <c r="A21" s="48" t="s">
        <v>15342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SUM(Q21:AC21)</f>
        <v>11</v>
      </c>
      <c r="Q21" s="28">
        <v>0</v>
      </c>
      <c r="R21" s="28">
        <v>1</v>
      </c>
      <c r="S21" s="28">
        <v>0</v>
      </c>
      <c r="T21" s="28">
        <v>0</v>
      </c>
      <c r="U21" s="28">
        <v>2</v>
      </c>
      <c r="V21" s="28">
        <v>3</v>
      </c>
      <c r="W21" s="28">
        <v>2</v>
      </c>
      <c r="X21" s="28">
        <v>0</v>
      </c>
      <c r="Y21" s="28">
        <v>2</v>
      </c>
      <c r="Z21" s="28">
        <v>0</v>
      </c>
      <c r="AA21" s="28">
        <v>1</v>
      </c>
      <c r="AB21" s="28">
        <v>0</v>
      </c>
      <c r="AC21" s="28">
        <v>0</v>
      </c>
      <c r="AD21" s="37"/>
      <c r="AE21" s="37"/>
    </row>
    <row r="22" spans="1:31" ht="15.75" x14ac:dyDescent="0.25">
      <c r="A22" s="48" t="s">
        <v>15343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34" si="0">SUM(Q22:AC22)</f>
        <v>33</v>
      </c>
      <c r="Q22" s="28">
        <v>0</v>
      </c>
      <c r="R22" s="28">
        <v>1</v>
      </c>
      <c r="S22" s="28">
        <v>0</v>
      </c>
      <c r="T22" s="28">
        <v>0</v>
      </c>
      <c r="U22" s="28">
        <v>8</v>
      </c>
      <c r="V22" s="28">
        <v>8</v>
      </c>
      <c r="W22" s="28">
        <v>9</v>
      </c>
      <c r="X22" s="28">
        <v>0</v>
      </c>
      <c r="Y22" s="28">
        <v>6</v>
      </c>
      <c r="Z22" s="28">
        <v>0</v>
      </c>
      <c r="AA22" s="28">
        <v>1</v>
      </c>
      <c r="AB22" s="28">
        <v>0</v>
      </c>
      <c r="AC22" s="28">
        <v>0</v>
      </c>
      <c r="AD22" s="37"/>
      <c r="AE22" s="37"/>
    </row>
    <row r="23" spans="1:31" ht="38.25" x14ac:dyDescent="0.25">
      <c r="A23" s="48" t="s">
        <v>15344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28">
        <v>0</v>
      </c>
    </row>
    <row r="24" spans="1:31" ht="15.75" x14ac:dyDescent="0.25">
      <c r="A24" s="48" t="s">
        <v>15345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0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28">
        <v>0</v>
      </c>
    </row>
    <row r="25" spans="1:31" ht="15.75" x14ac:dyDescent="0.25">
      <c r="A25" s="48" t="s">
        <v>15346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28">
        <v>0</v>
      </c>
    </row>
    <row r="26" spans="1:31" ht="15.75" x14ac:dyDescent="0.25">
      <c r="A26" s="48" t="s">
        <v>15347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  <c r="AE26" s="28">
        <v>0</v>
      </c>
    </row>
    <row r="27" spans="1:31" ht="15.75" x14ac:dyDescent="0.25">
      <c r="A27" s="48" t="s">
        <v>15348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0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  <c r="AE27" s="28">
        <v>0</v>
      </c>
    </row>
    <row r="28" spans="1:31" ht="15.75" x14ac:dyDescent="0.25">
      <c r="A28" s="48" t="s">
        <v>11527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0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</row>
    <row r="29" spans="1:31" ht="15.75" x14ac:dyDescent="0.25">
      <c r="A29" s="48" t="s">
        <v>15349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0"/>
        <v>2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1</v>
      </c>
      <c r="W29" s="28">
        <v>0</v>
      </c>
      <c r="X29" s="28">
        <v>0</v>
      </c>
      <c r="Y29" s="28">
        <v>1</v>
      </c>
      <c r="Z29" s="28">
        <v>0</v>
      </c>
      <c r="AA29" s="28">
        <v>0</v>
      </c>
      <c r="AB29" s="28">
        <v>0</v>
      </c>
      <c r="AC29" s="28">
        <v>0</v>
      </c>
      <c r="AD29" s="28">
        <v>1</v>
      </c>
      <c r="AE29" s="28">
        <v>0</v>
      </c>
    </row>
    <row r="30" spans="1:31" ht="15.75" x14ac:dyDescent="0.25">
      <c r="A30" s="48" t="s">
        <v>11529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0"/>
        <v>5</v>
      </c>
      <c r="Q30" s="28">
        <v>0</v>
      </c>
      <c r="R30" s="28">
        <v>0</v>
      </c>
      <c r="S30" s="28">
        <v>0</v>
      </c>
      <c r="T30" s="28">
        <v>0</v>
      </c>
      <c r="U30" s="28">
        <v>2</v>
      </c>
      <c r="V30" s="28">
        <v>2</v>
      </c>
      <c r="W30" s="28">
        <v>0</v>
      </c>
      <c r="X30" s="28">
        <v>0</v>
      </c>
      <c r="Y30" s="28">
        <v>0</v>
      </c>
      <c r="Z30" s="28">
        <v>0</v>
      </c>
      <c r="AA30" s="28">
        <v>1</v>
      </c>
      <c r="AB30" s="28">
        <v>0</v>
      </c>
      <c r="AC30" s="28">
        <v>0</v>
      </c>
      <c r="AD30" s="28">
        <v>0</v>
      </c>
      <c r="AE30" s="28">
        <v>0</v>
      </c>
    </row>
    <row r="31" spans="1:31" ht="25.5" x14ac:dyDescent="0.25">
      <c r="A31" s="48" t="s">
        <v>15350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0"/>
        <v>2</v>
      </c>
      <c r="Q31" s="28">
        <v>0</v>
      </c>
      <c r="R31" s="28">
        <v>1</v>
      </c>
      <c r="S31" s="28">
        <v>0</v>
      </c>
      <c r="T31" s="28">
        <v>0</v>
      </c>
      <c r="U31" s="28">
        <v>1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28">
        <v>2</v>
      </c>
    </row>
    <row r="32" spans="1:31" ht="15.75" x14ac:dyDescent="0.25">
      <c r="A32" s="48" t="s">
        <v>11530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0"/>
        <v>1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1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28">
        <v>0</v>
      </c>
    </row>
    <row r="33" spans="1:31" ht="15.75" x14ac:dyDescent="0.25">
      <c r="A33" s="48" t="s">
        <v>11531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7">
        <v>13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28">
        <v>0</v>
      </c>
    </row>
    <row r="34" spans="1:31" ht="25.5" x14ac:dyDescent="0.25">
      <c r="A34" s="48" t="s">
        <v>15351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7">
        <v>14</v>
      </c>
      <c r="P34" s="106">
        <f t="shared" si="0"/>
        <v>2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1</v>
      </c>
      <c r="X34" s="28">
        <v>0</v>
      </c>
      <c r="Y34" s="28">
        <v>1</v>
      </c>
      <c r="Z34" s="28">
        <v>0</v>
      </c>
      <c r="AA34" s="28">
        <v>0</v>
      </c>
      <c r="AB34" s="28">
        <v>0</v>
      </c>
      <c r="AC34" s="28">
        <v>0</v>
      </c>
      <c r="AD34" s="28">
        <v>1</v>
      </c>
      <c r="AE34" s="28">
        <v>1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AD23:AE34 Q21:AC3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34"/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pageSetUpPr fitToPage="1"/>
  </sheetPr>
  <dimension ref="A1:AE34"/>
  <sheetViews>
    <sheetView showGridLines="0" workbookViewId="0">
      <selection activeCell="Q21" sqref="Q21"/>
    </sheetView>
  </sheetViews>
  <sheetFormatPr defaultRowHeight="12.75" x14ac:dyDescent="0.2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 x14ac:dyDescent="0.2"/>
    <row r="2" spans="1:31" hidden="1" x14ac:dyDescent="0.2"/>
    <row r="3" spans="1:31" hidden="1" x14ac:dyDescent="0.2"/>
    <row r="4" spans="1:31" hidden="1" x14ac:dyDescent="0.2"/>
    <row r="5" spans="1:31" hidden="1" x14ac:dyDescent="0.2"/>
    <row r="6" spans="1:31" hidden="1" x14ac:dyDescent="0.2"/>
    <row r="7" spans="1:31" hidden="1" x14ac:dyDescent="0.2"/>
    <row r="8" spans="1:31" hidden="1" x14ac:dyDescent="0.2"/>
    <row r="9" spans="1:31" hidden="1" x14ac:dyDescent="0.2"/>
    <row r="10" spans="1:31" hidden="1" x14ac:dyDescent="0.2"/>
    <row r="11" spans="1:31" hidden="1" x14ac:dyDescent="0.2"/>
    <row r="12" spans="1:31" hidden="1" x14ac:dyDescent="0.2"/>
    <row r="13" spans="1:31" hidden="1" x14ac:dyDescent="0.2"/>
    <row r="14" spans="1:31" hidden="1" x14ac:dyDescent="0.2"/>
    <row r="15" spans="1:31" ht="39.950000000000003" customHeight="1" x14ac:dyDescent="0.2">
      <c r="A15" s="280" t="s">
        <v>5426</v>
      </c>
      <c r="B15" s="279"/>
      <c r="C15" s="279"/>
      <c r="D15" s="279"/>
      <c r="E15" s="279"/>
      <c r="F15" s="279"/>
      <c r="G15" s="279"/>
      <c r="H15" s="279"/>
      <c r="I15" s="279"/>
      <c r="J15" s="279"/>
      <c r="K15" s="279"/>
      <c r="L15" s="279"/>
      <c r="M15" s="279"/>
      <c r="N15" s="279"/>
      <c r="O15" s="279"/>
      <c r="P15" s="279"/>
      <c r="Q15" s="279"/>
      <c r="R15" s="279"/>
      <c r="S15" s="279"/>
      <c r="T15" s="279"/>
      <c r="U15" s="279"/>
      <c r="V15" s="279"/>
      <c r="W15" s="279"/>
      <c r="X15" s="279"/>
      <c r="Y15" s="279"/>
      <c r="Z15" s="279"/>
      <c r="AA15" s="279"/>
      <c r="AB15" s="279"/>
      <c r="AC15" s="279"/>
      <c r="AD15" s="279"/>
      <c r="AE15" s="279"/>
    </row>
    <row r="16" spans="1:31" x14ac:dyDescent="0.2">
      <c r="A16" s="112" t="s">
        <v>14059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</row>
    <row r="17" spans="1:31" x14ac:dyDescent="0.2">
      <c r="A17" s="281" t="s">
        <v>13061</v>
      </c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  <c r="S17" s="281"/>
      <c r="T17" s="281"/>
      <c r="U17" s="281"/>
      <c r="V17" s="281"/>
      <c r="W17" s="281"/>
      <c r="X17" s="281"/>
      <c r="Y17" s="281"/>
      <c r="Z17" s="281"/>
      <c r="AA17" s="281"/>
      <c r="AB17" s="281"/>
      <c r="AC17" s="281"/>
      <c r="AD17" s="281"/>
      <c r="AE17" s="281"/>
    </row>
    <row r="18" spans="1:31" ht="15" customHeight="1" x14ac:dyDescent="0.2">
      <c r="A18" s="283" t="s">
        <v>14243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 t="s">
        <v>12193</v>
      </c>
      <c r="P18" s="283" t="s">
        <v>15193</v>
      </c>
      <c r="Q18" s="283" t="s">
        <v>15340</v>
      </c>
      <c r="R18" s="283"/>
      <c r="S18" s="283"/>
      <c r="T18" s="283"/>
      <c r="U18" s="283"/>
      <c r="V18" s="283"/>
      <c r="W18" s="283"/>
      <c r="X18" s="283"/>
      <c r="Y18" s="283"/>
      <c r="Z18" s="283"/>
      <c r="AA18" s="283"/>
      <c r="AB18" s="283"/>
      <c r="AC18" s="283"/>
      <c r="AD18" s="293" t="s">
        <v>15341</v>
      </c>
      <c r="AE18" s="295"/>
    </row>
    <row r="19" spans="1:31" ht="30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83"/>
      <c r="Q19" s="23" t="s">
        <v>10199</v>
      </c>
      <c r="R19" s="23" t="s">
        <v>14249</v>
      </c>
      <c r="S19" s="23" t="s">
        <v>14250</v>
      </c>
      <c r="T19" s="23" t="s">
        <v>14251</v>
      </c>
      <c r="U19" s="23" t="s">
        <v>14252</v>
      </c>
      <c r="V19" s="23" t="s">
        <v>14253</v>
      </c>
      <c r="W19" s="23" t="s">
        <v>14254</v>
      </c>
      <c r="X19" s="23" t="s">
        <v>14255</v>
      </c>
      <c r="Y19" s="23" t="s">
        <v>14256</v>
      </c>
      <c r="Z19" s="23" t="s">
        <v>14257</v>
      </c>
      <c r="AA19" s="23" t="s">
        <v>14258</v>
      </c>
      <c r="AB19" s="23" t="s">
        <v>14259</v>
      </c>
      <c r="AC19" s="23" t="s">
        <v>10200</v>
      </c>
      <c r="AD19" s="23" t="s">
        <v>10535</v>
      </c>
      <c r="AE19" s="23" t="s">
        <v>10536</v>
      </c>
    </row>
    <row r="20" spans="1:31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  <c r="AE20" s="37">
        <v>18</v>
      </c>
    </row>
    <row r="21" spans="1:31" ht="25.5" x14ac:dyDescent="0.25">
      <c r="A21" s="48" t="s">
        <v>15342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SUM(Q21:AC21)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37"/>
      <c r="AE21" s="37"/>
    </row>
    <row r="22" spans="1:31" ht="15.75" x14ac:dyDescent="0.25">
      <c r="A22" s="48" t="s">
        <v>15343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34" si="0">SUM(Q22:AC22)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37"/>
      <c r="AE22" s="37"/>
    </row>
    <row r="23" spans="1:31" ht="38.25" x14ac:dyDescent="0.25">
      <c r="A23" s="48" t="s">
        <v>15344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28">
        <v>0</v>
      </c>
    </row>
    <row r="24" spans="1:31" ht="15.75" x14ac:dyDescent="0.25">
      <c r="A24" s="48" t="s">
        <v>15345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0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28">
        <v>0</v>
      </c>
    </row>
    <row r="25" spans="1:31" ht="15.75" x14ac:dyDescent="0.25">
      <c r="A25" s="48" t="s">
        <v>15346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28">
        <v>0</v>
      </c>
    </row>
    <row r="26" spans="1:31" ht="15.75" x14ac:dyDescent="0.25">
      <c r="A26" s="48" t="s">
        <v>15347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  <c r="AE26" s="28">
        <v>0</v>
      </c>
    </row>
    <row r="27" spans="1:31" ht="15.75" x14ac:dyDescent="0.25">
      <c r="A27" s="48" t="s">
        <v>15348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0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  <c r="AE27" s="28">
        <v>0</v>
      </c>
    </row>
    <row r="28" spans="1:31" ht="15.75" x14ac:dyDescent="0.25">
      <c r="A28" s="48" t="s">
        <v>11527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0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</row>
    <row r="29" spans="1:31" ht="15.75" x14ac:dyDescent="0.25">
      <c r="A29" s="48" t="s">
        <v>15349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0"/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  <c r="AE29" s="28">
        <v>0</v>
      </c>
    </row>
    <row r="30" spans="1:31" ht="15.75" x14ac:dyDescent="0.25">
      <c r="A30" s="48" t="s">
        <v>11529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0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  <c r="AE30" s="28">
        <v>0</v>
      </c>
    </row>
    <row r="31" spans="1:31" ht="25.5" x14ac:dyDescent="0.25">
      <c r="A31" s="48" t="s">
        <v>15350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28">
        <v>0</v>
      </c>
    </row>
    <row r="32" spans="1:31" ht="15.75" x14ac:dyDescent="0.25">
      <c r="A32" s="48" t="s">
        <v>11530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28">
        <v>0</v>
      </c>
    </row>
    <row r="33" spans="1:31" ht="15.75" x14ac:dyDescent="0.25">
      <c r="A33" s="48" t="s">
        <v>11531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7">
        <v>13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28">
        <v>0</v>
      </c>
    </row>
    <row r="34" spans="1:31" ht="25.5" x14ac:dyDescent="0.25">
      <c r="A34" s="48" t="s">
        <v>15351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7">
        <v>14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  <c r="AE34" s="28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P34"/>
    <dataValidation type="whole" allowBlank="1" showInputMessage="1" showErrorMessage="1" errorTitle="Ошибка ввода" error="Попытка ввести данные отличные от числовых или целочисленных" sqref="AD23:AE34 Q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pageSetUpPr fitToPage="1"/>
  </sheetPr>
  <dimension ref="A1:AE34"/>
  <sheetViews>
    <sheetView showGridLines="0" workbookViewId="0">
      <selection activeCell="Q21" sqref="Q21"/>
    </sheetView>
  </sheetViews>
  <sheetFormatPr defaultRowHeight="12.75" x14ac:dyDescent="0.2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 x14ac:dyDescent="0.2"/>
    <row r="2" spans="1:31" hidden="1" x14ac:dyDescent="0.2"/>
    <row r="3" spans="1:31" hidden="1" x14ac:dyDescent="0.2"/>
    <row r="4" spans="1:31" hidden="1" x14ac:dyDescent="0.2"/>
    <row r="5" spans="1:31" hidden="1" x14ac:dyDescent="0.2"/>
    <row r="6" spans="1:31" hidden="1" x14ac:dyDescent="0.2"/>
    <row r="7" spans="1:31" hidden="1" x14ac:dyDescent="0.2"/>
    <row r="8" spans="1:31" hidden="1" x14ac:dyDescent="0.2"/>
    <row r="9" spans="1:31" hidden="1" x14ac:dyDescent="0.2"/>
    <row r="10" spans="1:31" hidden="1" x14ac:dyDescent="0.2"/>
    <row r="11" spans="1:31" hidden="1" x14ac:dyDescent="0.2"/>
    <row r="12" spans="1:31" hidden="1" x14ac:dyDescent="0.2"/>
    <row r="13" spans="1:31" hidden="1" x14ac:dyDescent="0.2"/>
    <row r="14" spans="1:31" hidden="1" x14ac:dyDescent="0.2"/>
    <row r="15" spans="1:31" ht="39.950000000000003" customHeight="1" x14ac:dyDescent="0.2">
      <c r="A15" s="280" t="s">
        <v>5427</v>
      </c>
      <c r="B15" s="279"/>
      <c r="C15" s="279"/>
      <c r="D15" s="279"/>
      <c r="E15" s="279"/>
      <c r="F15" s="279"/>
      <c r="G15" s="279"/>
      <c r="H15" s="279"/>
      <c r="I15" s="279"/>
      <c r="J15" s="279"/>
      <c r="K15" s="279"/>
      <c r="L15" s="279"/>
      <c r="M15" s="279"/>
      <c r="N15" s="279"/>
      <c r="O15" s="279"/>
      <c r="P15" s="279"/>
      <c r="Q15" s="279"/>
      <c r="R15" s="279"/>
      <c r="S15" s="279"/>
      <c r="T15" s="279"/>
      <c r="U15" s="279"/>
      <c r="V15" s="279"/>
      <c r="W15" s="279"/>
      <c r="X15" s="279"/>
      <c r="Y15" s="279"/>
      <c r="Z15" s="279"/>
      <c r="AA15" s="279"/>
      <c r="AB15" s="279"/>
      <c r="AC15" s="279"/>
      <c r="AD15" s="279"/>
      <c r="AE15" s="279"/>
    </row>
    <row r="16" spans="1:31" x14ac:dyDescent="0.2">
      <c r="A16" s="112" t="s">
        <v>14060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</row>
    <row r="17" spans="1:31" x14ac:dyDescent="0.2">
      <c r="A17" s="281" t="s">
        <v>13061</v>
      </c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  <c r="S17" s="281"/>
      <c r="T17" s="281"/>
      <c r="U17" s="281"/>
      <c r="V17" s="281"/>
      <c r="W17" s="281"/>
      <c r="X17" s="281"/>
      <c r="Y17" s="281"/>
      <c r="Z17" s="281"/>
      <c r="AA17" s="281"/>
      <c r="AB17" s="281"/>
      <c r="AC17" s="281"/>
      <c r="AD17" s="281"/>
      <c r="AE17" s="281"/>
    </row>
    <row r="18" spans="1:31" ht="15" customHeight="1" x14ac:dyDescent="0.2">
      <c r="A18" s="283" t="s">
        <v>14243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 t="s">
        <v>12193</v>
      </c>
      <c r="P18" s="283" t="s">
        <v>15193</v>
      </c>
      <c r="Q18" s="283" t="s">
        <v>15340</v>
      </c>
      <c r="R18" s="283"/>
      <c r="S18" s="283"/>
      <c r="T18" s="283"/>
      <c r="U18" s="283"/>
      <c r="V18" s="283"/>
      <c r="W18" s="283"/>
      <c r="X18" s="283"/>
      <c r="Y18" s="283"/>
      <c r="Z18" s="283"/>
      <c r="AA18" s="283"/>
      <c r="AB18" s="283"/>
      <c r="AC18" s="283"/>
      <c r="AD18" s="293" t="s">
        <v>15341</v>
      </c>
      <c r="AE18" s="295"/>
    </row>
    <row r="19" spans="1:31" ht="30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83"/>
      <c r="Q19" s="23" t="s">
        <v>10199</v>
      </c>
      <c r="R19" s="23" t="s">
        <v>14249</v>
      </c>
      <c r="S19" s="23" t="s">
        <v>14250</v>
      </c>
      <c r="T19" s="23" t="s">
        <v>14251</v>
      </c>
      <c r="U19" s="23" t="s">
        <v>14252</v>
      </c>
      <c r="V19" s="23" t="s">
        <v>14253</v>
      </c>
      <c r="W19" s="23" t="s">
        <v>14254</v>
      </c>
      <c r="X19" s="23" t="s">
        <v>14255</v>
      </c>
      <c r="Y19" s="23" t="s">
        <v>14256</v>
      </c>
      <c r="Z19" s="23" t="s">
        <v>14257</v>
      </c>
      <c r="AA19" s="23" t="s">
        <v>14258</v>
      </c>
      <c r="AB19" s="23" t="s">
        <v>14259</v>
      </c>
      <c r="AC19" s="23" t="s">
        <v>10200</v>
      </c>
      <c r="AD19" s="23" t="s">
        <v>10535</v>
      </c>
      <c r="AE19" s="23" t="s">
        <v>10536</v>
      </c>
    </row>
    <row r="20" spans="1:31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  <c r="AE20" s="37">
        <v>18</v>
      </c>
    </row>
    <row r="21" spans="1:31" ht="25.5" x14ac:dyDescent="0.25">
      <c r="A21" s="48" t="s">
        <v>15342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SUM(Q21:AC21)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37"/>
      <c r="AE21" s="37"/>
    </row>
    <row r="22" spans="1:31" ht="15.75" x14ac:dyDescent="0.25">
      <c r="A22" s="48" t="s">
        <v>15343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34" si="0">SUM(Q22:AC22)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37"/>
      <c r="AE22" s="37"/>
    </row>
    <row r="23" spans="1:31" ht="38.25" x14ac:dyDescent="0.25">
      <c r="A23" s="48" t="s">
        <v>15344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28">
        <v>0</v>
      </c>
    </row>
    <row r="24" spans="1:31" ht="15.75" x14ac:dyDescent="0.25">
      <c r="A24" s="48" t="s">
        <v>15345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0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28">
        <v>0</v>
      </c>
    </row>
    <row r="25" spans="1:31" ht="15.75" x14ac:dyDescent="0.25">
      <c r="A25" s="48" t="s">
        <v>15346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28">
        <v>0</v>
      </c>
    </row>
    <row r="26" spans="1:31" ht="15.75" x14ac:dyDescent="0.25">
      <c r="A26" s="48" t="s">
        <v>15347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  <c r="AE26" s="28">
        <v>0</v>
      </c>
    </row>
    <row r="27" spans="1:31" ht="15.75" x14ac:dyDescent="0.25">
      <c r="A27" s="48" t="s">
        <v>15348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0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  <c r="AE27" s="28">
        <v>0</v>
      </c>
    </row>
    <row r="28" spans="1:31" ht="15.75" x14ac:dyDescent="0.25">
      <c r="A28" s="48" t="s">
        <v>11527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0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</row>
    <row r="29" spans="1:31" ht="15.75" x14ac:dyDescent="0.25">
      <c r="A29" s="48" t="s">
        <v>15349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0"/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  <c r="AE29" s="28">
        <v>0</v>
      </c>
    </row>
    <row r="30" spans="1:31" ht="15.75" x14ac:dyDescent="0.25">
      <c r="A30" s="48" t="s">
        <v>11529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0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  <c r="AE30" s="28">
        <v>0</v>
      </c>
    </row>
    <row r="31" spans="1:31" ht="25.5" x14ac:dyDescent="0.25">
      <c r="A31" s="48" t="s">
        <v>15350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28">
        <v>0</v>
      </c>
    </row>
    <row r="32" spans="1:31" ht="15.75" x14ac:dyDescent="0.25">
      <c r="A32" s="48" t="s">
        <v>11530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28">
        <v>0</v>
      </c>
    </row>
    <row r="33" spans="1:31" ht="15.75" x14ac:dyDescent="0.25">
      <c r="A33" s="48" t="s">
        <v>11531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7">
        <v>13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28">
        <v>0</v>
      </c>
    </row>
    <row r="34" spans="1:31" ht="25.5" x14ac:dyDescent="0.25">
      <c r="A34" s="48" t="s">
        <v>15351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7">
        <v>14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  <c r="AE34" s="28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AD23:AE34 Q21:AC3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34"/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pageSetUpPr fitToPage="1"/>
  </sheetPr>
  <dimension ref="A1:AA29"/>
  <sheetViews>
    <sheetView showGridLines="0" workbookViewId="0">
      <selection activeCell="P21" sqref="P21"/>
    </sheetView>
  </sheetViews>
  <sheetFormatPr defaultRowHeight="12.75" x14ac:dyDescent="0.2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t="50.1" customHeight="1" x14ac:dyDescent="0.2">
      <c r="A13" s="280" t="s">
        <v>11909</v>
      </c>
      <c r="B13" s="279"/>
      <c r="C13" s="279"/>
      <c r="D13" s="279"/>
      <c r="E13" s="279"/>
      <c r="F13" s="279"/>
      <c r="G13" s="279"/>
      <c r="H13" s="279"/>
      <c r="I13" s="279"/>
      <c r="J13" s="279"/>
      <c r="K13" s="279"/>
      <c r="L13" s="279"/>
      <c r="M13" s="279"/>
      <c r="N13" s="279"/>
      <c r="O13" s="279"/>
      <c r="P13" s="279"/>
      <c r="Q13" s="279"/>
      <c r="R13" s="279"/>
      <c r="S13" s="279"/>
      <c r="T13" s="279"/>
      <c r="U13" s="279"/>
      <c r="V13" s="279"/>
      <c r="W13" s="279"/>
      <c r="X13" s="279"/>
      <c r="Y13" s="279"/>
      <c r="Z13" s="279"/>
      <c r="AA13" s="279"/>
    </row>
    <row r="14" spans="1:27" x14ac:dyDescent="0.2">
      <c r="A14" s="112" t="s">
        <v>12613</v>
      </c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</row>
    <row r="15" spans="1:27" x14ac:dyDescent="0.2">
      <c r="A15" s="281" t="s">
        <v>13062</v>
      </c>
      <c r="B15" s="281"/>
      <c r="C15" s="281"/>
      <c r="D15" s="281"/>
      <c r="E15" s="281"/>
      <c r="F15" s="281"/>
      <c r="G15" s="281"/>
      <c r="H15" s="281"/>
      <c r="I15" s="281"/>
      <c r="J15" s="281"/>
      <c r="K15" s="281"/>
      <c r="L15" s="281"/>
      <c r="M15" s="281"/>
      <c r="N15" s="281"/>
      <c r="O15" s="281"/>
      <c r="P15" s="281"/>
      <c r="Q15" s="281"/>
      <c r="R15" s="281"/>
      <c r="S15" s="281"/>
      <c r="T15" s="281"/>
      <c r="U15" s="281"/>
      <c r="V15" s="281"/>
      <c r="W15" s="281"/>
      <c r="X15" s="281"/>
      <c r="Y15" s="281"/>
      <c r="Z15" s="281"/>
      <c r="AA15" s="281"/>
    </row>
    <row r="16" spans="1:27" ht="30" customHeight="1" x14ac:dyDescent="0.2">
      <c r="A16" s="283" t="s">
        <v>12192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83" t="s">
        <v>12193</v>
      </c>
      <c r="P16" s="283" t="s">
        <v>15352</v>
      </c>
      <c r="Q16" s="283"/>
      <c r="R16" s="283"/>
      <c r="S16" s="283"/>
      <c r="T16" s="283"/>
      <c r="U16" s="283"/>
      <c r="V16" s="283" t="s">
        <v>16561</v>
      </c>
      <c r="W16" s="283"/>
      <c r="X16" s="283"/>
      <c r="Y16" s="283"/>
      <c r="Z16" s="283"/>
      <c r="AA16" s="283"/>
    </row>
    <row r="17" spans="1:27" ht="15" customHeight="1" x14ac:dyDescent="0.2">
      <c r="A17" s="283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3"/>
      <c r="P17" s="283" t="s">
        <v>13063</v>
      </c>
      <c r="Q17" s="293" t="s">
        <v>16562</v>
      </c>
      <c r="R17" s="294"/>
      <c r="S17" s="294"/>
      <c r="T17" s="294"/>
      <c r="U17" s="295"/>
      <c r="V17" s="283" t="s">
        <v>13063</v>
      </c>
      <c r="W17" s="293" t="s">
        <v>16563</v>
      </c>
      <c r="X17" s="294"/>
      <c r="Y17" s="294"/>
      <c r="Z17" s="294"/>
      <c r="AA17" s="295"/>
    </row>
    <row r="18" spans="1:27" ht="15" customHeight="1" x14ac:dyDescent="0.2">
      <c r="A18" s="28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/>
      <c r="P18" s="283"/>
      <c r="Q18" s="290" t="s">
        <v>16564</v>
      </c>
      <c r="R18" s="293" t="s">
        <v>12867</v>
      </c>
      <c r="S18" s="295"/>
      <c r="T18" s="290" t="s">
        <v>12868</v>
      </c>
      <c r="U18" s="290" t="s">
        <v>12869</v>
      </c>
      <c r="V18" s="283"/>
      <c r="W18" s="290" t="s">
        <v>16564</v>
      </c>
      <c r="X18" s="293" t="s">
        <v>12870</v>
      </c>
      <c r="Y18" s="295"/>
      <c r="Z18" s="290" t="s">
        <v>12871</v>
      </c>
      <c r="AA18" s="290" t="s">
        <v>12872</v>
      </c>
    </row>
    <row r="19" spans="1:27" ht="50.1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83"/>
      <c r="Q19" s="292"/>
      <c r="R19" s="23" t="s">
        <v>10535</v>
      </c>
      <c r="S19" s="23" t="s">
        <v>10536</v>
      </c>
      <c r="T19" s="292"/>
      <c r="U19" s="292"/>
      <c r="V19" s="283"/>
      <c r="W19" s="292"/>
      <c r="X19" s="23" t="s">
        <v>10535</v>
      </c>
      <c r="Y19" s="23" t="s">
        <v>10536</v>
      </c>
      <c r="Z19" s="292"/>
      <c r="AA19" s="292"/>
    </row>
    <row r="20" spans="1:27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</row>
    <row r="21" spans="1:27" ht="15.75" x14ac:dyDescent="0.25">
      <c r="A21" s="48" t="s">
        <v>12873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28">
        <v>1118</v>
      </c>
      <c r="Q21" s="28">
        <v>12</v>
      </c>
      <c r="R21" s="28">
        <v>2</v>
      </c>
      <c r="S21" s="28">
        <v>3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</row>
    <row r="22" spans="1:27" ht="25.5" x14ac:dyDescent="0.25">
      <c r="A22" s="48" t="s">
        <v>12874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</row>
    <row r="23" spans="1:27" ht="15.75" x14ac:dyDescent="0.25">
      <c r="A23" s="48" t="s">
        <v>12875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</row>
    <row r="24" spans="1:27" ht="15.75" x14ac:dyDescent="0.25">
      <c r="A24" s="48" t="s">
        <v>12876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</row>
    <row r="25" spans="1:27" ht="15.75" x14ac:dyDescent="0.25">
      <c r="A25" s="48" t="s">
        <v>14296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</row>
    <row r="26" spans="1:27" ht="15.75" x14ac:dyDescent="0.25">
      <c r="A26" s="48" t="s">
        <v>14297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</row>
    <row r="27" spans="1:27" ht="15.75" x14ac:dyDescent="0.25">
      <c r="A27" s="48" t="s">
        <v>14298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</row>
    <row r="28" spans="1:27" ht="38.25" x14ac:dyDescent="0.25">
      <c r="A28" s="48" t="s">
        <v>14299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</row>
    <row r="29" spans="1:27" ht="15.75" x14ac:dyDescent="0.25">
      <c r="A29" s="48" t="s">
        <v>14300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</row>
  </sheetData>
  <sheetProtection password="D949" sheet="1" objects="1" scenarios="1" selectLockedCells="1"/>
  <mergeCells count="18">
    <mergeCell ref="W18:W19"/>
    <mergeCell ref="X18:Y18"/>
    <mergeCell ref="A13:AA13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  <mergeCell ref="Z18:Z19"/>
    <mergeCell ref="AA18:AA19"/>
    <mergeCell ref="Q18:Q19"/>
    <mergeCell ref="R18:S18"/>
    <mergeCell ref="T18:T19"/>
    <mergeCell ref="U18:U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pageSetUpPr fitToPage="1"/>
  </sheetPr>
  <dimension ref="A1:AA29"/>
  <sheetViews>
    <sheetView showGridLines="0" workbookViewId="0">
      <selection activeCell="P21" sqref="P21"/>
    </sheetView>
  </sheetViews>
  <sheetFormatPr defaultRowHeight="12.75" x14ac:dyDescent="0.2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t="50.1" customHeight="1" x14ac:dyDescent="0.2">
      <c r="A13" s="280" t="s">
        <v>12886</v>
      </c>
      <c r="B13" s="279"/>
      <c r="C13" s="279"/>
      <c r="D13" s="279"/>
      <c r="E13" s="279"/>
      <c r="F13" s="279"/>
      <c r="G13" s="279"/>
      <c r="H13" s="279"/>
      <c r="I13" s="279"/>
      <c r="J13" s="279"/>
      <c r="K13" s="279"/>
      <c r="L13" s="279"/>
      <c r="M13" s="279"/>
      <c r="N13" s="279"/>
      <c r="O13" s="279"/>
      <c r="P13" s="279"/>
      <c r="Q13" s="279"/>
      <c r="R13" s="279"/>
      <c r="S13" s="279"/>
      <c r="T13" s="279"/>
      <c r="U13" s="279"/>
      <c r="V13" s="279"/>
      <c r="W13" s="279"/>
      <c r="X13" s="279"/>
      <c r="Y13" s="279"/>
      <c r="Z13" s="279"/>
      <c r="AA13" s="279"/>
    </row>
    <row r="14" spans="1:27" x14ac:dyDescent="0.2">
      <c r="A14" s="112" t="s">
        <v>14059</v>
      </c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</row>
    <row r="15" spans="1:27" x14ac:dyDescent="0.2">
      <c r="A15" s="281" t="s">
        <v>13062</v>
      </c>
      <c r="B15" s="281"/>
      <c r="C15" s="281"/>
      <c r="D15" s="281"/>
      <c r="E15" s="281"/>
      <c r="F15" s="281"/>
      <c r="G15" s="281"/>
      <c r="H15" s="281"/>
      <c r="I15" s="281"/>
      <c r="J15" s="281"/>
      <c r="K15" s="281"/>
      <c r="L15" s="281"/>
      <c r="M15" s="281"/>
      <c r="N15" s="281"/>
      <c r="O15" s="281"/>
      <c r="P15" s="281"/>
      <c r="Q15" s="281"/>
      <c r="R15" s="281"/>
      <c r="S15" s="281"/>
      <c r="T15" s="281"/>
      <c r="U15" s="281"/>
      <c r="V15" s="281"/>
      <c r="W15" s="281"/>
      <c r="X15" s="281"/>
      <c r="Y15" s="281"/>
      <c r="Z15" s="281"/>
      <c r="AA15" s="281"/>
    </row>
    <row r="16" spans="1:27" ht="30" customHeight="1" x14ac:dyDescent="0.2">
      <c r="A16" s="283" t="s">
        <v>12192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83" t="s">
        <v>12193</v>
      </c>
      <c r="P16" s="283" t="s">
        <v>15352</v>
      </c>
      <c r="Q16" s="283"/>
      <c r="R16" s="283"/>
      <c r="S16" s="283"/>
      <c r="T16" s="283"/>
      <c r="U16" s="283"/>
      <c r="V16" s="283" t="s">
        <v>16561</v>
      </c>
      <c r="W16" s="283"/>
      <c r="X16" s="283"/>
      <c r="Y16" s="283"/>
      <c r="Z16" s="283"/>
      <c r="AA16" s="283"/>
    </row>
    <row r="17" spans="1:27" ht="15" customHeight="1" x14ac:dyDescent="0.2">
      <c r="A17" s="283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3"/>
      <c r="P17" s="283" t="s">
        <v>13063</v>
      </c>
      <c r="Q17" s="293" t="s">
        <v>16562</v>
      </c>
      <c r="R17" s="294"/>
      <c r="S17" s="294"/>
      <c r="T17" s="294"/>
      <c r="U17" s="295"/>
      <c r="V17" s="283" t="s">
        <v>13063</v>
      </c>
      <c r="W17" s="293" t="s">
        <v>16563</v>
      </c>
      <c r="X17" s="294"/>
      <c r="Y17" s="294"/>
      <c r="Z17" s="294"/>
      <c r="AA17" s="295"/>
    </row>
    <row r="18" spans="1:27" ht="15" customHeight="1" x14ac:dyDescent="0.2">
      <c r="A18" s="28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/>
      <c r="P18" s="283"/>
      <c r="Q18" s="290" t="s">
        <v>16564</v>
      </c>
      <c r="R18" s="293" t="s">
        <v>12867</v>
      </c>
      <c r="S18" s="295"/>
      <c r="T18" s="290" t="s">
        <v>12868</v>
      </c>
      <c r="U18" s="290" t="s">
        <v>12869</v>
      </c>
      <c r="V18" s="283"/>
      <c r="W18" s="290" t="s">
        <v>16564</v>
      </c>
      <c r="X18" s="293" t="s">
        <v>12870</v>
      </c>
      <c r="Y18" s="295"/>
      <c r="Z18" s="290" t="s">
        <v>12871</v>
      </c>
      <c r="AA18" s="290" t="s">
        <v>12872</v>
      </c>
    </row>
    <row r="19" spans="1:27" ht="50.1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83"/>
      <c r="Q19" s="292"/>
      <c r="R19" s="23" t="s">
        <v>10535</v>
      </c>
      <c r="S19" s="23" t="s">
        <v>10536</v>
      </c>
      <c r="T19" s="292"/>
      <c r="U19" s="292"/>
      <c r="V19" s="283"/>
      <c r="W19" s="292"/>
      <c r="X19" s="23" t="s">
        <v>10535</v>
      </c>
      <c r="Y19" s="23" t="s">
        <v>10536</v>
      </c>
      <c r="Z19" s="292"/>
      <c r="AA19" s="292"/>
    </row>
    <row r="20" spans="1:27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</row>
    <row r="21" spans="1:27" ht="15.75" x14ac:dyDescent="0.25">
      <c r="A21" s="48" t="s">
        <v>12873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28">
        <v>5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</row>
    <row r="22" spans="1:27" ht="25.5" x14ac:dyDescent="0.25">
      <c r="A22" s="48" t="s">
        <v>12874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</row>
    <row r="23" spans="1:27" ht="15.75" x14ac:dyDescent="0.25">
      <c r="A23" s="48" t="s">
        <v>12875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</row>
    <row r="24" spans="1:27" ht="15.75" x14ac:dyDescent="0.25">
      <c r="A24" s="48" t="s">
        <v>12876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</row>
    <row r="25" spans="1:27" ht="15.75" x14ac:dyDescent="0.25">
      <c r="A25" s="48" t="s">
        <v>14296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</row>
    <row r="26" spans="1:27" ht="15.75" x14ac:dyDescent="0.25">
      <c r="A26" s="48" t="s">
        <v>14297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</row>
    <row r="27" spans="1:27" ht="15.75" x14ac:dyDescent="0.25">
      <c r="A27" s="48" t="s">
        <v>14298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</row>
    <row r="28" spans="1:27" ht="38.25" x14ac:dyDescent="0.25">
      <c r="A28" s="48" t="s">
        <v>14299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</row>
    <row r="29" spans="1:27" ht="15.75" x14ac:dyDescent="0.25">
      <c r="A29" s="48" t="s">
        <v>14300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</row>
  </sheetData>
  <sheetProtection password="D949" sheet="1" objects="1" scenarios="1" selectLockedCells="1"/>
  <mergeCells count="18">
    <mergeCell ref="P17:P19"/>
    <mergeCell ref="Q17:U17"/>
    <mergeCell ref="V17:V19"/>
    <mergeCell ref="W17:AA17"/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Q33"/>
  <sheetViews>
    <sheetView showGridLines="0" workbookViewId="0">
      <selection activeCell="P21" sqref="P21"/>
    </sheetView>
  </sheetViews>
  <sheetFormatPr defaultRowHeight="12.75" x14ac:dyDescent="0.2"/>
  <cols>
    <col min="1" max="1" width="65.85546875" style="20" bestFit="1" customWidth="1"/>
    <col min="2" max="14" width="2.42578125" style="20" hidden="1" customWidth="1"/>
    <col min="15" max="15" width="6.42578125" style="20" bestFit="1" customWidth="1"/>
    <col min="16" max="16" width="17.7109375" style="20" customWidth="1"/>
    <col min="17" max="16384" width="9.140625" style="20"/>
  </cols>
  <sheetData>
    <row r="1" spans="1:16" ht="30" customHeight="1" x14ac:dyDescent="0.2"/>
    <row r="2" spans="1:16" hidden="1" x14ac:dyDescent="0.2"/>
    <row r="3" spans="1:16" hidden="1" x14ac:dyDescent="0.2"/>
    <row r="4" spans="1:16" hidden="1" x14ac:dyDescent="0.2"/>
    <row r="5" spans="1:16" hidden="1" x14ac:dyDescent="0.2"/>
    <row r="6" spans="1:16" hidden="1" x14ac:dyDescent="0.2"/>
    <row r="7" spans="1:16" hidden="1" x14ac:dyDescent="0.2"/>
    <row r="8" spans="1:16" hidden="1" x14ac:dyDescent="0.2"/>
    <row r="9" spans="1:16" hidden="1" x14ac:dyDescent="0.2"/>
    <row r="10" spans="1:16" hidden="1" x14ac:dyDescent="0.2"/>
    <row r="11" spans="1:16" hidden="1" x14ac:dyDescent="0.2"/>
    <row r="12" spans="1:16" hidden="1" x14ac:dyDescent="0.2"/>
    <row r="13" spans="1:16" hidden="1" x14ac:dyDescent="0.2"/>
    <row r="14" spans="1:16" hidden="1" x14ac:dyDescent="0.2"/>
    <row r="15" spans="1:16" hidden="1" x14ac:dyDescent="0.2"/>
    <row r="16" spans="1:16" ht="20.100000000000001" customHeight="1" x14ac:dyDescent="0.2">
      <c r="A16" s="279" t="s">
        <v>14755</v>
      </c>
      <c r="B16" s="279"/>
      <c r="C16" s="279"/>
      <c r="D16" s="279"/>
      <c r="E16" s="279"/>
      <c r="F16" s="279"/>
      <c r="G16" s="279"/>
      <c r="H16" s="279"/>
      <c r="I16" s="279"/>
      <c r="J16" s="279"/>
      <c r="K16" s="279"/>
      <c r="L16" s="279"/>
      <c r="M16" s="279"/>
      <c r="N16" s="279"/>
      <c r="O16" s="279"/>
      <c r="P16" s="279"/>
    </row>
    <row r="17" spans="1:17" ht="50.1" customHeight="1" x14ac:dyDescent="0.2">
      <c r="A17" s="280" t="s">
        <v>12191</v>
      </c>
      <c r="B17" s="279"/>
      <c r="C17" s="279"/>
      <c r="D17" s="279"/>
      <c r="E17" s="279"/>
      <c r="F17" s="279"/>
      <c r="G17" s="279"/>
      <c r="H17" s="279"/>
      <c r="I17" s="279"/>
      <c r="J17" s="279"/>
      <c r="K17" s="279"/>
      <c r="L17" s="279"/>
      <c r="M17" s="279"/>
      <c r="N17" s="279"/>
      <c r="O17" s="279"/>
      <c r="P17" s="279"/>
    </row>
    <row r="18" spans="1:17" hidden="1" x14ac:dyDescent="0.2">
      <c r="A18" s="281"/>
      <c r="B18" s="281"/>
      <c r="C18" s="281"/>
      <c r="D18" s="281"/>
      <c r="E18" s="281"/>
      <c r="F18" s="281"/>
      <c r="G18" s="281"/>
      <c r="H18" s="281"/>
      <c r="I18" s="281"/>
      <c r="J18" s="281"/>
      <c r="K18" s="281"/>
      <c r="L18" s="281"/>
      <c r="M18" s="281"/>
      <c r="N18" s="281"/>
      <c r="O18" s="281"/>
      <c r="P18" s="281"/>
    </row>
    <row r="19" spans="1:17" ht="25.5" x14ac:dyDescent="0.2">
      <c r="A19" s="23" t="s">
        <v>12192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12193</v>
      </c>
      <c r="P19" s="23" t="s">
        <v>12194</v>
      </c>
      <c r="Q19" s="24"/>
    </row>
    <row r="20" spans="1:17" x14ac:dyDescent="0.2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4"/>
    </row>
    <row r="21" spans="1:17" ht="15.75" x14ac:dyDescent="0.25">
      <c r="A21" s="31" t="s">
        <v>12195</v>
      </c>
      <c r="B21" s="29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9</v>
      </c>
      <c r="Q21" s="24"/>
    </row>
    <row r="22" spans="1:17" ht="38.25" x14ac:dyDescent="0.25">
      <c r="A22" s="31" t="s">
        <v>10229</v>
      </c>
      <c r="B22" s="29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9</v>
      </c>
      <c r="Q22" s="24"/>
    </row>
    <row r="23" spans="1:17" ht="15.75" x14ac:dyDescent="0.25">
      <c r="A23" s="31" t="s">
        <v>11513</v>
      </c>
      <c r="B23" s="29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9</v>
      </c>
      <c r="Q23" s="24"/>
    </row>
    <row r="24" spans="1:17" ht="25.5" x14ac:dyDescent="0.25">
      <c r="A24" s="31" t="s">
        <v>12196</v>
      </c>
      <c r="B24" s="29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>
        <v>9</v>
      </c>
      <c r="Q24" s="24"/>
    </row>
    <row r="25" spans="1:17" ht="15.75" x14ac:dyDescent="0.25">
      <c r="A25" s="31" t="s">
        <v>12197</v>
      </c>
      <c r="B25" s="29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>
        <v>9</v>
      </c>
      <c r="Q25" s="24"/>
    </row>
    <row r="26" spans="1:17" ht="15.75" x14ac:dyDescent="0.25">
      <c r="A26" s="31" t="s">
        <v>10760</v>
      </c>
      <c r="B26" s="29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>
        <v>0</v>
      </c>
      <c r="Q26" s="24"/>
    </row>
    <row r="27" spans="1:17" ht="15.75" x14ac:dyDescent="0.25">
      <c r="A27" s="31" t="s">
        <v>10223</v>
      </c>
      <c r="B27" s="29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>
        <v>5</v>
      </c>
      <c r="Q27" s="24"/>
    </row>
    <row r="28" spans="1:17" ht="15.75" x14ac:dyDescent="0.25">
      <c r="A28" s="31" t="s">
        <v>10224</v>
      </c>
      <c r="B28" s="29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>
        <v>0</v>
      </c>
      <c r="Q28" s="24"/>
    </row>
    <row r="29" spans="1:17" ht="15.75" x14ac:dyDescent="0.25">
      <c r="A29" s="31" t="s">
        <v>10225</v>
      </c>
      <c r="B29" s="29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>
        <v>2</v>
      </c>
      <c r="Q29" s="24"/>
    </row>
    <row r="30" spans="1:17" ht="15.75" x14ac:dyDescent="0.25">
      <c r="A30" s="31" t="s">
        <v>11515</v>
      </c>
      <c r="B30" s="29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>
        <v>9</v>
      </c>
      <c r="Q30" s="24"/>
    </row>
    <row r="31" spans="1:17" ht="15.75" x14ac:dyDescent="0.25">
      <c r="A31" s="31" t="s">
        <v>10226</v>
      </c>
      <c r="B31" s="29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>
        <v>9</v>
      </c>
      <c r="Q31" s="24"/>
    </row>
    <row r="32" spans="1:17" ht="15.75" x14ac:dyDescent="0.25">
      <c r="A32" s="31" t="s">
        <v>10227</v>
      </c>
      <c r="B32" s="29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>
        <v>9</v>
      </c>
      <c r="Q32" s="24"/>
    </row>
    <row r="33" spans="1:17" ht="15.75" x14ac:dyDescent="0.25">
      <c r="A33" s="31" t="s">
        <v>10228</v>
      </c>
      <c r="B33" s="29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>
        <v>9</v>
      </c>
      <c r="Q33" s="24"/>
    </row>
  </sheetData>
  <sheetProtection password="D949" sheet="1" objects="1" scenarios="1" selectLockedCells="1"/>
  <mergeCells count="3">
    <mergeCell ref="A16:P16"/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_x000a_&quot;1&quot; - соответствует значению &quot;Да&quot;" sqref="P21:P33">
      <formula1>"0,1"</formula1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pageSetUpPr fitToPage="1"/>
  </sheetPr>
  <dimension ref="A1:AA29"/>
  <sheetViews>
    <sheetView showGridLines="0" workbookViewId="0">
      <selection activeCell="P21" sqref="P21"/>
    </sheetView>
  </sheetViews>
  <sheetFormatPr defaultRowHeight="12.75" x14ac:dyDescent="0.2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t="50.1" customHeight="1" x14ac:dyDescent="0.2">
      <c r="A13" s="280" t="s">
        <v>12887</v>
      </c>
      <c r="B13" s="279"/>
      <c r="C13" s="279"/>
      <c r="D13" s="279"/>
      <c r="E13" s="279"/>
      <c r="F13" s="279"/>
      <c r="G13" s="279"/>
      <c r="H13" s="279"/>
      <c r="I13" s="279"/>
      <c r="J13" s="279"/>
      <c r="K13" s="279"/>
      <c r="L13" s="279"/>
      <c r="M13" s="279"/>
      <c r="N13" s="279"/>
      <c r="O13" s="279"/>
      <c r="P13" s="279"/>
      <c r="Q13" s="279"/>
      <c r="R13" s="279"/>
      <c r="S13" s="279"/>
      <c r="T13" s="279"/>
      <c r="U13" s="279"/>
      <c r="V13" s="279"/>
      <c r="W13" s="279"/>
      <c r="X13" s="279"/>
      <c r="Y13" s="279"/>
      <c r="Z13" s="279"/>
      <c r="AA13" s="279"/>
    </row>
    <row r="14" spans="1:27" x14ac:dyDescent="0.2">
      <c r="A14" s="112" t="s">
        <v>14060</v>
      </c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</row>
    <row r="15" spans="1:27" x14ac:dyDescent="0.2">
      <c r="A15" s="281" t="s">
        <v>13062</v>
      </c>
      <c r="B15" s="281"/>
      <c r="C15" s="281"/>
      <c r="D15" s="281"/>
      <c r="E15" s="281"/>
      <c r="F15" s="281"/>
      <c r="G15" s="281"/>
      <c r="H15" s="281"/>
      <c r="I15" s="281"/>
      <c r="J15" s="281"/>
      <c r="K15" s="281"/>
      <c r="L15" s="281"/>
      <c r="M15" s="281"/>
      <c r="N15" s="281"/>
      <c r="O15" s="281"/>
      <c r="P15" s="281"/>
      <c r="Q15" s="281"/>
      <c r="R15" s="281"/>
      <c r="S15" s="281"/>
      <c r="T15" s="281"/>
      <c r="U15" s="281"/>
      <c r="V15" s="281"/>
      <c r="W15" s="281"/>
      <c r="X15" s="281"/>
      <c r="Y15" s="281"/>
      <c r="Z15" s="281"/>
      <c r="AA15" s="281"/>
    </row>
    <row r="16" spans="1:27" ht="30" customHeight="1" x14ac:dyDescent="0.2">
      <c r="A16" s="283" t="s">
        <v>12192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83" t="s">
        <v>12193</v>
      </c>
      <c r="P16" s="283" t="s">
        <v>15352</v>
      </c>
      <c r="Q16" s="283"/>
      <c r="R16" s="283"/>
      <c r="S16" s="283"/>
      <c r="T16" s="283"/>
      <c r="U16" s="283"/>
      <c r="V16" s="283" t="s">
        <v>16561</v>
      </c>
      <c r="W16" s="283"/>
      <c r="X16" s="283"/>
      <c r="Y16" s="283"/>
      <c r="Z16" s="283"/>
      <c r="AA16" s="283"/>
    </row>
    <row r="17" spans="1:27" ht="15" customHeight="1" x14ac:dyDescent="0.2">
      <c r="A17" s="283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3"/>
      <c r="P17" s="283" t="s">
        <v>13063</v>
      </c>
      <c r="Q17" s="293" t="s">
        <v>16562</v>
      </c>
      <c r="R17" s="294"/>
      <c r="S17" s="294"/>
      <c r="T17" s="294"/>
      <c r="U17" s="295"/>
      <c r="V17" s="283" t="s">
        <v>13063</v>
      </c>
      <c r="W17" s="293" t="s">
        <v>16563</v>
      </c>
      <c r="X17" s="294"/>
      <c r="Y17" s="294"/>
      <c r="Z17" s="294"/>
      <c r="AA17" s="295"/>
    </row>
    <row r="18" spans="1:27" ht="15" customHeight="1" x14ac:dyDescent="0.2">
      <c r="A18" s="28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/>
      <c r="P18" s="283"/>
      <c r="Q18" s="290" t="s">
        <v>16564</v>
      </c>
      <c r="R18" s="293" t="s">
        <v>12867</v>
      </c>
      <c r="S18" s="295"/>
      <c r="T18" s="290" t="s">
        <v>12868</v>
      </c>
      <c r="U18" s="290" t="s">
        <v>12869</v>
      </c>
      <c r="V18" s="283"/>
      <c r="W18" s="290" t="s">
        <v>16564</v>
      </c>
      <c r="X18" s="293" t="s">
        <v>12870</v>
      </c>
      <c r="Y18" s="295"/>
      <c r="Z18" s="290" t="s">
        <v>12871</v>
      </c>
      <c r="AA18" s="290" t="s">
        <v>12872</v>
      </c>
    </row>
    <row r="19" spans="1:27" ht="50.1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83"/>
      <c r="Q19" s="292"/>
      <c r="R19" s="23" t="s">
        <v>10535</v>
      </c>
      <c r="S19" s="23" t="s">
        <v>10536</v>
      </c>
      <c r="T19" s="292"/>
      <c r="U19" s="292"/>
      <c r="V19" s="283"/>
      <c r="W19" s="292"/>
      <c r="X19" s="23" t="s">
        <v>10535</v>
      </c>
      <c r="Y19" s="23" t="s">
        <v>10536</v>
      </c>
      <c r="Z19" s="292"/>
      <c r="AA19" s="292"/>
    </row>
    <row r="20" spans="1:27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</row>
    <row r="21" spans="1:27" ht="15.75" x14ac:dyDescent="0.25">
      <c r="A21" s="48" t="s">
        <v>12873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28"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</row>
    <row r="22" spans="1:27" ht="25.5" x14ac:dyDescent="0.25">
      <c r="A22" s="48" t="s">
        <v>12874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</row>
    <row r="23" spans="1:27" ht="15.75" x14ac:dyDescent="0.25">
      <c r="A23" s="48" t="s">
        <v>12875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</row>
    <row r="24" spans="1:27" ht="15.75" x14ac:dyDescent="0.25">
      <c r="A24" s="48" t="s">
        <v>12876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</row>
    <row r="25" spans="1:27" ht="15.75" x14ac:dyDescent="0.25">
      <c r="A25" s="48" t="s">
        <v>14296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</row>
    <row r="26" spans="1:27" ht="15.75" x14ac:dyDescent="0.25">
      <c r="A26" s="48" t="s">
        <v>14297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</row>
    <row r="27" spans="1:27" ht="15.75" x14ac:dyDescent="0.25">
      <c r="A27" s="48" t="s">
        <v>14298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</row>
    <row r="28" spans="1:27" ht="38.25" x14ac:dyDescent="0.25">
      <c r="A28" s="48" t="s">
        <v>14299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</row>
    <row r="29" spans="1:27" ht="15.75" x14ac:dyDescent="0.25">
      <c r="A29" s="48" t="s">
        <v>14300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</row>
  </sheetData>
  <sheetProtection password="D949" sheet="1" objects="1" scenarios="1" selectLockedCells="1"/>
  <mergeCells count="18">
    <mergeCell ref="P17:P19"/>
    <mergeCell ref="Q17:U17"/>
    <mergeCell ref="V17:V19"/>
    <mergeCell ref="W17:AA17"/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pageSetUpPr fitToPage="1"/>
  </sheetPr>
  <dimension ref="A1:S25"/>
  <sheetViews>
    <sheetView showGridLines="0" workbookViewId="0">
      <selection activeCell="Q22" sqref="Q22"/>
    </sheetView>
  </sheetViews>
  <sheetFormatPr defaultRowHeight="12.75" x14ac:dyDescent="0.2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 x14ac:dyDescent="0.2"/>
    <row r="2" spans="1:19" hidden="1" x14ac:dyDescent="0.2"/>
    <row r="3" spans="1:19" hidden="1" x14ac:dyDescent="0.2"/>
    <row r="4" spans="1:19" hidden="1" x14ac:dyDescent="0.2"/>
    <row r="5" spans="1:19" hidden="1" x14ac:dyDescent="0.2"/>
    <row r="6" spans="1:19" hidden="1" x14ac:dyDescent="0.2"/>
    <row r="7" spans="1:19" hidden="1" x14ac:dyDescent="0.2"/>
    <row r="8" spans="1:19" hidden="1" x14ac:dyDescent="0.2"/>
    <row r="9" spans="1:19" hidden="1" x14ac:dyDescent="0.2"/>
    <row r="10" spans="1:19" hidden="1" x14ac:dyDescent="0.2"/>
    <row r="11" spans="1:19" hidden="1" x14ac:dyDescent="0.2"/>
    <row r="12" spans="1:19" hidden="1" x14ac:dyDescent="0.2"/>
    <row r="13" spans="1:19" hidden="1" x14ac:dyDescent="0.2"/>
    <row r="14" spans="1:19" hidden="1" x14ac:dyDescent="0.2"/>
    <row r="15" spans="1:19" ht="50.1" customHeight="1" x14ac:dyDescent="0.2">
      <c r="A15" s="280" t="s">
        <v>12978</v>
      </c>
      <c r="B15" s="279"/>
      <c r="C15" s="279"/>
      <c r="D15" s="279"/>
      <c r="E15" s="279"/>
      <c r="F15" s="279"/>
      <c r="G15" s="279"/>
      <c r="H15" s="279"/>
      <c r="I15" s="279"/>
      <c r="J15" s="279"/>
      <c r="K15" s="279"/>
      <c r="L15" s="279"/>
      <c r="M15" s="279"/>
      <c r="N15" s="279"/>
      <c r="O15" s="279"/>
      <c r="P15" s="279"/>
      <c r="Q15" s="279"/>
      <c r="R15" s="279"/>
      <c r="S15" s="279"/>
    </row>
    <row r="16" spans="1:19" x14ac:dyDescent="0.2">
      <c r="A16" s="112" t="s">
        <v>12613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</row>
    <row r="17" spans="1:19" x14ac:dyDescent="0.2">
      <c r="A17" s="281" t="s">
        <v>14301</v>
      </c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  <c r="S17" s="281"/>
    </row>
    <row r="18" spans="1:19" ht="15" customHeight="1" x14ac:dyDescent="0.2">
      <c r="A18" s="28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 t="s">
        <v>12193</v>
      </c>
      <c r="P18" s="283" t="s">
        <v>14302</v>
      </c>
      <c r="Q18" s="283" t="s">
        <v>14303</v>
      </c>
      <c r="R18" s="283"/>
      <c r="S18" s="283"/>
    </row>
    <row r="19" spans="1:19" ht="5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83"/>
      <c r="Q19" s="23" t="s">
        <v>14304</v>
      </c>
      <c r="R19" s="23" t="s">
        <v>14305</v>
      </c>
      <c r="S19" s="23" t="s">
        <v>14306</v>
      </c>
    </row>
    <row r="20" spans="1:19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</row>
    <row r="21" spans="1:19" ht="15.75" x14ac:dyDescent="0.25">
      <c r="A21" s="48" t="s">
        <v>10311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SUM(Q21:R21)</f>
        <v>99</v>
      </c>
      <c r="Q21" s="106">
        <f>SUM(Q22:Q24)</f>
        <v>90</v>
      </c>
      <c r="R21" s="106">
        <f>SUM(R22:R24)</f>
        <v>9</v>
      </c>
      <c r="S21" s="106">
        <f>SUM(S22:S24)</f>
        <v>15</v>
      </c>
    </row>
    <row r="22" spans="1:19" ht="25.5" x14ac:dyDescent="0.25">
      <c r="A22" s="48" t="s">
        <v>10312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>SUM(Q22:R22)</f>
        <v>39</v>
      </c>
      <c r="Q22" s="28">
        <v>32</v>
      </c>
      <c r="R22" s="28">
        <v>7</v>
      </c>
      <c r="S22" s="28">
        <v>12</v>
      </c>
    </row>
    <row r="23" spans="1:19" ht="15.75" x14ac:dyDescent="0.25">
      <c r="A23" s="48" t="s">
        <v>10313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>SUM(Q23:R23)</f>
        <v>50</v>
      </c>
      <c r="Q23" s="28">
        <v>49</v>
      </c>
      <c r="R23" s="28">
        <v>1</v>
      </c>
      <c r="S23" s="28">
        <v>2</v>
      </c>
    </row>
    <row r="24" spans="1:19" ht="15.75" x14ac:dyDescent="0.25">
      <c r="A24" s="48" t="s">
        <v>10314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>SUM(Q24:R24)</f>
        <v>10</v>
      </c>
      <c r="Q24" s="28">
        <v>9</v>
      </c>
      <c r="R24" s="28">
        <v>1</v>
      </c>
      <c r="S24" s="28">
        <v>1</v>
      </c>
    </row>
    <row r="25" spans="1:19" ht="38.25" x14ac:dyDescent="0.25">
      <c r="A25" s="48" t="s">
        <v>11497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>SUM(Q25:R25)</f>
        <v>88</v>
      </c>
      <c r="Q25" s="28">
        <v>82</v>
      </c>
      <c r="R25" s="28">
        <v>6</v>
      </c>
      <c r="S25" s="55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2:R25 S22:S2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25 Q21:S21"/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pageSetUpPr fitToPage="1"/>
  </sheetPr>
  <dimension ref="A1:S25"/>
  <sheetViews>
    <sheetView showGridLines="0" workbookViewId="0">
      <selection activeCell="Q22" sqref="Q22"/>
    </sheetView>
  </sheetViews>
  <sheetFormatPr defaultRowHeight="12.75" x14ac:dyDescent="0.2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 x14ac:dyDescent="0.2"/>
    <row r="2" spans="1:19" hidden="1" x14ac:dyDescent="0.2"/>
    <row r="3" spans="1:19" hidden="1" x14ac:dyDescent="0.2"/>
    <row r="4" spans="1:19" hidden="1" x14ac:dyDescent="0.2"/>
    <row r="5" spans="1:19" hidden="1" x14ac:dyDescent="0.2"/>
    <row r="6" spans="1:19" hidden="1" x14ac:dyDescent="0.2"/>
    <row r="7" spans="1:19" hidden="1" x14ac:dyDescent="0.2"/>
    <row r="8" spans="1:19" hidden="1" x14ac:dyDescent="0.2"/>
    <row r="9" spans="1:19" hidden="1" x14ac:dyDescent="0.2"/>
    <row r="10" spans="1:19" hidden="1" x14ac:dyDescent="0.2"/>
    <row r="11" spans="1:19" hidden="1" x14ac:dyDescent="0.2"/>
    <row r="12" spans="1:19" hidden="1" x14ac:dyDescent="0.2"/>
    <row r="13" spans="1:19" hidden="1" x14ac:dyDescent="0.2"/>
    <row r="14" spans="1:19" hidden="1" x14ac:dyDescent="0.2"/>
    <row r="15" spans="1:19" ht="50.1" customHeight="1" x14ac:dyDescent="0.2">
      <c r="A15" s="280" t="s">
        <v>11944</v>
      </c>
      <c r="B15" s="279"/>
      <c r="C15" s="279"/>
      <c r="D15" s="279"/>
      <c r="E15" s="279"/>
      <c r="F15" s="279"/>
      <c r="G15" s="279"/>
      <c r="H15" s="279"/>
      <c r="I15" s="279"/>
      <c r="J15" s="279"/>
      <c r="K15" s="279"/>
      <c r="L15" s="279"/>
      <c r="M15" s="279"/>
      <c r="N15" s="279"/>
      <c r="O15" s="279"/>
      <c r="P15" s="279"/>
      <c r="Q15" s="279"/>
      <c r="R15" s="279"/>
      <c r="S15" s="279"/>
    </row>
    <row r="16" spans="1:19" x14ac:dyDescent="0.2">
      <c r="A16" s="112" t="s">
        <v>14059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</row>
    <row r="17" spans="1:19" x14ac:dyDescent="0.2">
      <c r="A17" s="281" t="s">
        <v>14301</v>
      </c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  <c r="S17" s="281"/>
    </row>
    <row r="18" spans="1:19" ht="15" customHeight="1" x14ac:dyDescent="0.2">
      <c r="A18" s="28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 t="s">
        <v>12193</v>
      </c>
      <c r="P18" s="283" t="s">
        <v>14302</v>
      </c>
      <c r="Q18" s="283" t="s">
        <v>14303</v>
      </c>
      <c r="R18" s="283"/>
      <c r="S18" s="283"/>
    </row>
    <row r="19" spans="1:19" ht="5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83"/>
      <c r="Q19" s="23" t="s">
        <v>14304</v>
      </c>
      <c r="R19" s="23" t="s">
        <v>14305</v>
      </c>
      <c r="S19" s="23" t="s">
        <v>14306</v>
      </c>
    </row>
    <row r="20" spans="1:19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</row>
    <row r="21" spans="1:19" ht="15.75" x14ac:dyDescent="0.25">
      <c r="A21" s="48" t="s">
        <v>10311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SUM(Q21:R21)</f>
        <v>3</v>
      </c>
      <c r="Q21" s="106">
        <f>SUM(Q22:Q24)</f>
        <v>3</v>
      </c>
      <c r="R21" s="106">
        <f>SUM(R22:R24)</f>
        <v>0</v>
      </c>
      <c r="S21" s="106">
        <f>SUM(S22:S24)</f>
        <v>0</v>
      </c>
    </row>
    <row r="22" spans="1:19" ht="25.5" x14ac:dyDescent="0.25">
      <c r="A22" s="48" t="s">
        <v>10312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>SUM(Q22:R22)</f>
        <v>0</v>
      </c>
      <c r="Q22" s="28">
        <v>0</v>
      </c>
      <c r="R22" s="28">
        <v>0</v>
      </c>
      <c r="S22" s="28">
        <v>0</v>
      </c>
    </row>
    <row r="23" spans="1:19" ht="15.75" x14ac:dyDescent="0.25">
      <c r="A23" s="48" t="s">
        <v>10313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>SUM(Q23:R23)</f>
        <v>2</v>
      </c>
      <c r="Q23" s="28">
        <v>2</v>
      </c>
      <c r="R23" s="28">
        <v>0</v>
      </c>
      <c r="S23" s="28">
        <v>0</v>
      </c>
    </row>
    <row r="24" spans="1:19" ht="15.75" x14ac:dyDescent="0.25">
      <c r="A24" s="48" t="s">
        <v>10314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>SUM(Q24:R24)</f>
        <v>1</v>
      </c>
      <c r="Q24" s="28">
        <v>1</v>
      </c>
      <c r="R24" s="28">
        <v>0</v>
      </c>
      <c r="S24" s="28">
        <v>0</v>
      </c>
    </row>
    <row r="25" spans="1:19" ht="38.25" x14ac:dyDescent="0.25">
      <c r="A25" s="48" t="s">
        <v>11497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>SUM(Q25:R25)</f>
        <v>3</v>
      </c>
      <c r="Q25" s="28">
        <v>3</v>
      </c>
      <c r="R25" s="28">
        <v>0</v>
      </c>
      <c r="S25" s="55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P25 Q21:S21"/>
    <dataValidation type="whole" allowBlank="1" showInputMessage="1" showErrorMessage="1" errorTitle="Ошибка ввода" error="Попытка ввести данные отличные от числовых или целочисленных" sqref="Q22:R25 S22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pageSetUpPr fitToPage="1"/>
  </sheetPr>
  <dimension ref="A1:S25"/>
  <sheetViews>
    <sheetView showGridLines="0" workbookViewId="0">
      <selection activeCell="Q22" sqref="Q22"/>
    </sheetView>
  </sheetViews>
  <sheetFormatPr defaultRowHeight="12.75" x14ac:dyDescent="0.2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 x14ac:dyDescent="0.2"/>
    <row r="2" spans="1:19" hidden="1" x14ac:dyDescent="0.2"/>
    <row r="3" spans="1:19" hidden="1" x14ac:dyDescent="0.2"/>
    <row r="4" spans="1:19" hidden="1" x14ac:dyDescent="0.2"/>
    <row r="5" spans="1:19" hidden="1" x14ac:dyDescent="0.2"/>
    <row r="6" spans="1:19" hidden="1" x14ac:dyDescent="0.2"/>
    <row r="7" spans="1:19" hidden="1" x14ac:dyDescent="0.2"/>
    <row r="8" spans="1:19" hidden="1" x14ac:dyDescent="0.2"/>
    <row r="9" spans="1:19" hidden="1" x14ac:dyDescent="0.2"/>
    <row r="10" spans="1:19" hidden="1" x14ac:dyDescent="0.2"/>
    <row r="11" spans="1:19" hidden="1" x14ac:dyDescent="0.2"/>
    <row r="12" spans="1:19" hidden="1" x14ac:dyDescent="0.2"/>
    <row r="13" spans="1:19" hidden="1" x14ac:dyDescent="0.2"/>
    <row r="14" spans="1:19" hidden="1" x14ac:dyDescent="0.2"/>
    <row r="15" spans="1:19" ht="50.1" customHeight="1" x14ac:dyDescent="0.2">
      <c r="A15" s="280" t="s">
        <v>11943</v>
      </c>
      <c r="B15" s="279"/>
      <c r="C15" s="279"/>
      <c r="D15" s="279"/>
      <c r="E15" s="279"/>
      <c r="F15" s="279"/>
      <c r="G15" s="279"/>
      <c r="H15" s="279"/>
      <c r="I15" s="279"/>
      <c r="J15" s="279"/>
      <c r="K15" s="279"/>
      <c r="L15" s="279"/>
      <c r="M15" s="279"/>
      <c r="N15" s="279"/>
      <c r="O15" s="279"/>
      <c r="P15" s="279"/>
      <c r="Q15" s="279"/>
      <c r="R15" s="279"/>
      <c r="S15" s="279"/>
    </row>
    <row r="16" spans="1:19" x14ac:dyDescent="0.2">
      <c r="A16" s="112" t="s">
        <v>14060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</row>
    <row r="17" spans="1:19" x14ac:dyDescent="0.2">
      <c r="A17" s="281" t="s">
        <v>14301</v>
      </c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  <c r="S17" s="281"/>
    </row>
    <row r="18" spans="1:19" ht="15" customHeight="1" x14ac:dyDescent="0.2">
      <c r="A18" s="28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 t="s">
        <v>12193</v>
      </c>
      <c r="P18" s="283" t="s">
        <v>14302</v>
      </c>
      <c r="Q18" s="283" t="s">
        <v>14303</v>
      </c>
      <c r="R18" s="283"/>
      <c r="S18" s="283"/>
    </row>
    <row r="19" spans="1:19" ht="5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83"/>
      <c r="Q19" s="23" t="s">
        <v>14304</v>
      </c>
      <c r="R19" s="23" t="s">
        <v>14305</v>
      </c>
      <c r="S19" s="23" t="s">
        <v>14306</v>
      </c>
    </row>
    <row r="20" spans="1:19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</row>
    <row r="21" spans="1:19" ht="15.75" x14ac:dyDescent="0.25">
      <c r="A21" s="48" t="s">
        <v>10311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SUM(Q21:R21)</f>
        <v>0</v>
      </c>
      <c r="Q21" s="106">
        <f>SUM(Q22:Q24)</f>
        <v>0</v>
      </c>
      <c r="R21" s="106">
        <f>SUM(R22:R24)</f>
        <v>0</v>
      </c>
      <c r="S21" s="106">
        <f>SUM(S22:S24)</f>
        <v>0</v>
      </c>
    </row>
    <row r="22" spans="1:19" ht="25.5" x14ac:dyDescent="0.25">
      <c r="A22" s="48" t="s">
        <v>10312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>SUM(Q22:R22)</f>
        <v>0</v>
      </c>
      <c r="Q22" s="28">
        <v>0</v>
      </c>
      <c r="R22" s="28">
        <v>0</v>
      </c>
      <c r="S22" s="28">
        <v>0</v>
      </c>
    </row>
    <row r="23" spans="1:19" ht="15.75" x14ac:dyDescent="0.25">
      <c r="A23" s="48" t="s">
        <v>10313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>SUM(Q23:R23)</f>
        <v>0</v>
      </c>
      <c r="Q23" s="28">
        <v>0</v>
      </c>
      <c r="R23" s="28">
        <v>0</v>
      </c>
      <c r="S23" s="28">
        <v>0</v>
      </c>
    </row>
    <row r="24" spans="1:19" ht="15.75" x14ac:dyDescent="0.25">
      <c r="A24" s="48" t="s">
        <v>10314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>SUM(Q24:R24)</f>
        <v>0</v>
      </c>
      <c r="Q24" s="28">
        <v>0</v>
      </c>
      <c r="R24" s="28">
        <v>0</v>
      </c>
      <c r="S24" s="28">
        <v>0</v>
      </c>
    </row>
    <row r="25" spans="1:19" ht="38.25" x14ac:dyDescent="0.25">
      <c r="A25" s="48" t="s">
        <v>11497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>SUM(Q25:R25)</f>
        <v>0</v>
      </c>
      <c r="Q25" s="28">
        <v>0</v>
      </c>
      <c r="R25" s="28">
        <v>0</v>
      </c>
      <c r="S25" s="55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2:R25 S22:S2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25 Q21:S21"/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pageSetUpPr fitToPage="1"/>
  </sheetPr>
  <dimension ref="A1:AD28"/>
  <sheetViews>
    <sheetView showGridLines="0" workbookViewId="0">
      <selection activeCell="Q22" sqref="Q22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customHeight="1" x14ac:dyDescent="0.2">
      <c r="A14" s="280" t="s">
        <v>12930</v>
      </c>
      <c r="B14" s="280"/>
      <c r="C14" s="280"/>
      <c r="D14" s="280"/>
      <c r="E14" s="280"/>
      <c r="F14" s="280"/>
      <c r="G14" s="280"/>
      <c r="H14" s="280"/>
      <c r="I14" s="280"/>
      <c r="J14" s="280"/>
      <c r="K14" s="280"/>
      <c r="L14" s="280"/>
      <c r="M14" s="280"/>
      <c r="N14" s="280"/>
      <c r="O14" s="279"/>
      <c r="P14" s="279"/>
      <c r="Q14" s="279"/>
      <c r="R14" s="279"/>
      <c r="S14" s="279"/>
      <c r="T14" s="279"/>
      <c r="U14" s="279"/>
      <c r="V14" s="279"/>
      <c r="W14" s="279"/>
      <c r="X14" s="279"/>
      <c r="Y14" s="279"/>
      <c r="Z14" s="279"/>
      <c r="AA14" s="279"/>
      <c r="AB14" s="279"/>
      <c r="AC14" s="279"/>
    </row>
    <row r="15" spans="1:29" ht="39.950000000000003" customHeight="1" x14ac:dyDescent="0.2">
      <c r="A15" s="280" t="s">
        <v>15179</v>
      </c>
      <c r="B15" s="280"/>
      <c r="C15" s="280"/>
      <c r="D15" s="280"/>
      <c r="E15" s="280"/>
      <c r="F15" s="280"/>
      <c r="G15" s="280"/>
      <c r="H15" s="280"/>
      <c r="I15" s="280"/>
      <c r="J15" s="280"/>
      <c r="K15" s="280"/>
      <c r="L15" s="280"/>
      <c r="M15" s="280"/>
      <c r="N15" s="280"/>
      <c r="O15" s="279"/>
      <c r="P15" s="279"/>
      <c r="Q15" s="279"/>
      <c r="R15" s="279"/>
      <c r="S15" s="279"/>
      <c r="T15" s="279"/>
      <c r="U15" s="279"/>
      <c r="V15" s="279"/>
      <c r="W15" s="279"/>
      <c r="X15" s="279"/>
      <c r="Y15" s="279"/>
      <c r="Z15" s="279"/>
      <c r="AA15" s="279"/>
      <c r="AB15" s="279"/>
      <c r="AC15" s="279"/>
    </row>
    <row r="16" spans="1:29" x14ac:dyDescent="0.2">
      <c r="A16" s="112" t="s">
        <v>12613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</row>
    <row r="17" spans="1:30" x14ac:dyDescent="0.2">
      <c r="A17" s="281" t="s">
        <v>13062</v>
      </c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  <c r="S17" s="281"/>
      <c r="T17" s="281"/>
      <c r="U17" s="281"/>
      <c r="V17" s="281"/>
      <c r="W17" s="281"/>
      <c r="X17" s="281"/>
      <c r="Y17" s="281"/>
      <c r="Z17" s="281"/>
      <c r="AA17" s="281"/>
      <c r="AB17" s="281"/>
      <c r="AC17" s="281"/>
    </row>
    <row r="18" spans="1:30" ht="15" customHeight="1" x14ac:dyDescent="0.2">
      <c r="A18" s="283" t="s">
        <v>12192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 t="s">
        <v>12193</v>
      </c>
      <c r="P18" s="283" t="s">
        <v>10212</v>
      </c>
      <c r="Q18" s="283" t="s">
        <v>14245</v>
      </c>
      <c r="R18" s="283"/>
      <c r="S18" s="283"/>
      <c r="T18" s="283"/>
      <c r="U18" s="283" t="s">
        <v>14246</v>
      </c>
      <c r="V18" s="283"/>
      <c r="W18" s="283"/>
      <c r="X18" s="283"/>
      <c r="Y18" s="283"/>
      <c r="Z18" s="283" t="s">
        <v>14247</v>
      </c>
      <c r="AA18" s="283"/>
      <c r="AB18" s="283"/>
      <c r="AC18" s="283"/>
      <c r="AD18" s="24"/>
    </row>
    <row r="19" spans="1:30" ht="30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83"/>
      <c r="Q19" s="23" t="s">
        <v>10199</v>
      </c>
      <c r="R19" s="23" t="s">
        <v>14249</v>
      </c>
      <c r="S19" s="23" t="s">
        <v>14250</v>
      </c>
      <c r="T19" s="23" t="s">
        <v>14251</v>
      </c>
      <c r="U19" s="23" t="s">
        <v>14252</v>
      </c>
      <c r="V19" s="23" t="s">
        <v>14253</v>
      </c>
      <c r="W19" s="23" t="s">
        <v>14254</v>
      </c>
      <c r="X19" s="23" t="s">
        <v>14255</v>
      </c>
      <c r="Y19" s="23" t="s">
        <v>14256</v>
      </c>
      <c r="Z19" s="23" t="s">
        <v>14257</v>
      </c>
      <c r="AA19" s="23" t="s">
        <v>14258</v>
      </c>
      <c r="AB19" s="23" t="s">
        <v>14259</v>
      </c>
      <c r="AC19" s="23" t="s">
        <v>10200</v>
      </c>
      <c r="AD19" s="24"/>
    </row>
    <row r="20" spans="1:30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 x14ac:dyDescent="0.25">
      <c r="A21" s="48" t="s">
        <v>10213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SUM(Q21:AC21)</f>
        <v>1149</v>
      </c>
      <c r="Q21" s="106">
        <f>SUM(Q22:Q24)</f>
        <v>118</v>
      </c>
      <c r="R21" s="106">
        <f t="shared" ref="R21:AC21" si="0">SUM(R22:R24)</f>
        <v>123</v>
      </c>
      <c r="S21" s="106">
        <f t="shared" si="0"/>
        <v>126</v>
      </c>
      <c r="T21" s="106">
        <f t="shared" si="0"/>
        <v>122</v>
      </c>
      <c r="U21" s="106">
        <f t="shared" si="0"/>
        <v>114</v>
      </c>
      <c r="V21" s="106">
        <f t="shared" si="0"/>
        <v>111</v>
      </c>
      <c r="W21" s="106">
        <f t="shared" si="0"/>
        <v>112</v>
      </c>
      <c r="X21" s="106">
        <f t="shared" si="0"/>
        <v>109</v>
      </c>
      <c r="Y21" s="106">
        <f t="shared" si="0"/>
        <v>101</v>
      </c>
      <c r="Z21" s="106">
        <f t="shared" si="0"/>
        <v>58</v>
      </c>
      <c r="AA21" s="106">
        <f t="shared" si="0"/>
        <v>55</v>
      </c>
      <c r="AB21" s="106">
        <f t="shared" si="0"/>
        <v>0</v>
      </c>
      <c r="AC21" s="106">
        <f t="shared" si="0"/>
        <v>0</v>
      </c>
      <c r="AD21" s="24"/>
    </row>
    <row r="22" spans="1:30" ht="25.5" x14ac:dyDescent="0.25">
      <c r="A22" s="48" t="s">
        <v>10214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28" si="1">SUM(Q22:AC22)</f>
        <v>1149</v>
      </c>
      <c r="Q22" s="28">
        <v>118</v>
      </c>
      <c r="R22" s="28">
        <v>123</v>
      </c>
      <c r="S22" s="28">
        <v>126</v>
      </c>
      <c r="T22" s="28">
        <v>122</v>
      </c>
      <c r="U22" s="28">
        <v>114</v>
      </c>
      <c r="V22" s="28">
        <v>111</v>
      </c>
      <c r="W22" s="28">
        <v>112</v>
      </c>
      <c r="X22" s="28">
        <v>109</v>
      </c>
      <c r="Y22" s="28">
        <v>101</v>
      </c>
      <c r="Z22" s="28">
        <v>58</v>
      </c>
      <c r="AA22" s="28">
        <v>55</v>
      </c>
      <c r="AB22" s="28">
        <v>0</v>
      </c>
      <c r="AC22" s="28">
        <v>0</v>
      </c>
      <c r="AD22" s="24"/>
    </row>
    <row r="23" spans="1:30" ht="15.75" x14ac:dyDescent="0.25">
      <c r="A23" s="48" t="s">
        <v>10215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1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4"/>
    </row>
    <row r="24" spans="1:30" ht="15.75" x14ac:dyDescent="0.25">
      <c r="A24" s="48" t="s">
        <v>10216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1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4"/>
    </row>
    <row r="25" spans="1:30" ht="25.5" x14ac:dyDescent="0.25">
      <c r="A25" s="48" t="s">
        <v>10217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1"/>
        <v>0</v>
      </c>
      <c r="Q25" s="106">
        <f>SUM(Q26:Q28)</f>
        <v>0</v>
      </c>
      <c r="R25" s="106">
        <f t="shared" ref="R25:AC25" si="2">SUM(R26:R28)</f>
        <v>0</v>
      </c>
      <c r="S25" s="106">
        <f t="shared" si="2"/>
        <v>0</v>
      </c>
      <c r="T25" s="106">
        <f t="shared" si="2"/>
        <v>0</v>
      </c>
      <c r="U25" s="106">
        <f t="shared" si="2"/>
        <v>0</v>
      </c>
      <c r="V25" s="106">
        <f t="shared" si="2"/>
        <v>0</v>
      </c>
      <c r="W25" s="106">
        <f t="shared" si="2"/>
        <v>0</v>
      </c>
      <c r="X25" s="106">
        <f t="shared" si="2"/>
        <v>0</v>
      </c>
      <c r="Y25" s="106">
        <f t="shared" si="2"/>
        <v>0</v>
      </c>
      <c r="Z25" s="106">
        <f t="shared" si="2"/>
        <v>0</v>
      </c>
      <c r="AA25" s="106">
        <f t="shared" si="2"/>
        <v>0</v>
      </c>
      <c r="AB25" s="106">
        <f t="shared" si="2"/>
        <v>0</v>
      </c>
      <c r="AC25" s="106">
        <f t="shared" si="2"/>
        <v>0</v>
      </c>
      <c r="AD25" s="24"/>
    </row>
    <row r="26" spans="1:30" ht="25.5" x14ac:dyDescent="0.25">
      <c r="A26" s="48" t="s">
        <v>11511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1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4"/>
    </row>
    <row r="27" spans="1:30" ht="15.75" x14ac:dyDescent="0.25">
      <c r="A27" s="48" t="s">
        <v>11512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1"/>
        <v>0</v>
      </c>
      <c r="Q27" s="55"/>
      <c r="R27" s="55"/>
      <c r="S27" s="55"/>
      <c r="T27" s="55"/>
      <c r="U27" s="55"/>
      <c r="V27" s="55"/>
      <c r="W27" s="55"/>
      <c r="X27" s="55"/>
      <c r="Y27" s="55"/>
      <c r="Z27" s="28">
        <v>0</v>
      </c>
      <c r="AA27" s="28">
        <v>0</v>
      </c>
      <c r="AB27" s="28">
        <v>0</v>
      </c>
      <c r="AC27" s="28">
        <v>0</v>
      </c>
      <c r="AD27" s="24"/>
    </row>
    <row r="28" spans="1:30" ht="15.75" x14ac:dyDescent="0.25">
      <c r="A28" s="48" t="s">
        <v>12929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1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Q22:AC2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21:AC21 P26:P28 P21:P24 P25:AC25"/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pageSetUpPr fitToPage="1"/>
  </sheetPr>
  <dimension ref="A1:AD28"/>
  <sheetViews>
    <sheetView showGridLines="0" workbookViewId="0">
      <selection activeCell="Q22" sqref="Q22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hidden="1" customHeight="1" x14ac:dyDescent="0.2">
      <c r="A14" s="280"/>
      <c r="B14" s="280"/>
      <c r="C14" s="280"/>
      <c r="D14" s="280"/>
      <c r="E14" s="280"/>
      <c r="F14" s="280"/>
      <c r="G14" s="280"/>
      <c r="H14" s="280"/>
      <c r="I14" s="280"/>
      <c r="J14" s="280"/>
      <c r="K14" s="280"/>
      <c r="L14" s="280"/>
      <c r="M14" s="280"/>
      <c r="N14" s="280"/>
      <c r="O14" s="279"/>
      <c r="P14" s="279"/>
      <c r="Q14" s="279"/>
      <c r="R14" s="279"/>
      <c r="S14" s="279"/>
      <c r="T14" s="279"/>
      <c r="U14" s="279"/>
      <c r="V14" s="279"/>
      <c r="W14" s="279"/>
      <c r="X14" s="279"/>
      <c r="Y14" s="279"/>
      <c r="Z14" s="279"/>
      <c r="AA14" s="279"/>
      <c r="AB14" s="279"/>
      <c r="AC14" s="279"/>
    </row>
    <row r="15" spans="1:29" ht="39.950000000000003" customHeight="1" x14ac:dyDescent="0.2">
      <c r="A15" s="280" t="s">
        <v>15180</v>
      </c>
      <c r="B15" s="280"/>
      <c r="C15" s="280"/>
      <c r="D15" s="280"/>
      <c r="E15" s="280"/>
      <c r="F15" s="280"/>
      <c r="G15" s="280"/>
      <c r="H15" s="280"/>
      <c r="I15" s="280"/>
      <c r="J15" s="280"/>
      <c r="K15" s="280"/>
      <c r="L15" s="280"/>
      <c r="M15" s="280"/>
      <c r="N15" s="280"/>
      <c r="O15" s="279"/>
      <c r="P15" s="279"/>
      <c r="Q15" s="279"/>
      <c r="R15" s="279"/>
      <c r="S15" s="279"/>
      <c r="T15" s="279"/>
      <c r="U15" s="279"/>
      <c r="V15" s="279"/>
      <c r="W15" s="279"/>
      <c r="X15" s="279"/>
      <c r="Y15" s="279"/>
      <c r="Z15" s="279"/>
      <c r="AA15" s="279"/>
      <c r="AB15" s="279"/>
      <c r="AC15" s="279"/>
    </row>
    <row r="16" spans="1:29" x14ac:dyDescent="0.2">
      <c r="A16" s="112" t="s">
        <v>14059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</row>
    <row r="17" spans="1:30" x14ac:dyDescent="0.2">
      <c r="A17" s="281" t="s">
        <v>13062</v>
      </c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  <c r="S17" s="281"/>
      <c r="T17" s="281"/>
      <c r="U17" s="281"/>
      <c r="V17" s="281"/>
      <c r="W17" s="281"/>
      <c r="X17" s="281"/>
      <c r="Y17" s="281"/>
      <c r="Z17" s="281"/>
      <c r="AA17" s="281"/>
      <c r="AB17" s="281"/>
      <c r="AC17" s="281"/>
    </row>
    <row r="18" spans="1:30" ht="15" customHeight="1" x14ac:dyDescent="0.2">
      <c r="A18" s="283" t="s">
        <v>12192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 t="s">
        <v>12193</v>
      </c>
      <c r="P18" s="283" t="s">
        <v>10212</v>
      </c>
      <c r="Q18" s="283" t="s">
        <v>14245</v>
      </c>
      <c r="R18" s="283"/>
      <c r="S18" s="283"/>
      <c r="T18" s="283"/>
      <c r="U18" s="283" t="s">
        <v>14246</v>
      </c>
      <c r="V18" s="283"/>
      <c r="W18" s="283"/>
      <c r="X18" s="283"/>
      <c r="Y18" s="283"/>
      <c r="Z18" s="283" t="s">
        <v>14247</v>
      </c>
      <c r="AA18" s="283"/>
      <c r="AB18" s="283"/>
      <c r="AC18" s="283"/>
      <c r="AD18" s="24"/>
    </row>
    <row r="19" spans="1:30" ht="30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83"/>
      <c r="Q19" s="23" t="s">
        <v>10199</v>
      </c>
      <c r="R19" s="23" t="s">
        <v>14249</v>
      </c>
      <c r="S19" s="23" t="s">
        <v>14250</v>
      </c>
      <c r="T19" s="23" t="s">
        <v>14251</v>
      </c>
      <c r="U19" s="23" t="s">
        <v>14252</v>
      </c>
      <c r="V19" s="23" t="s">
        <v>14253</v>
      </c>
      <c r="W19" s="23" t="s">
        <v>14254</v>
      </c>
      <c r="X19" s="23" t="s">
        <v>14255</v>
      </c>
      <c r="Y19" s="23" t="s">
        <v>14256</v>
      </c>
      <c r="Z19" s="23" t="s">
        <v>14257</v>
      </c>
      <c r="AA19" s="23" t="s">
        <v>14258</v>
      </c>
      <c r="AB19" s="23" t="s">
        <v>14259</v>
      </c>
      <c r="AC19" s="23" t="s">
        <v>10200</v>
      </c>
      <c r="AD19" s="24"/>
    </row>
    <row r="20" spans="1:30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 x14ac:dyDescent="0.25">
      <c r="A21" s="48" t="s">
        <v>10213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SUM(Q21:AC21)</f>
        <v>3</v>
      </c>
      <c r="Q21" s="106">
        <f>SUM(Q22:Q24)</f>
        <v>0</v>
      </c>
      <c r="R21" s="106">
        <f t="shared" ref="R21:AC21" si="0">SUM(R22:R24)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1</v>
      </c>
      <c r="Y21" s="106">
        <f t="shared" si="0"/>
        <v>2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24"/>
    </row>
    <row r="22" spans="1:30" ht="25.5" x14ac:dyDescent="0.25">
      <c r="A22" s="48" t="s">
        <v>10214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28" si="1">SUM(Q22:AC22)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4"/>
    </row>
    <row r="23" spans="1:30" ht="15.75" x14ac:dyDescent="0.25">
      <c r="A23" s="48" t="s">
        <v>10215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1"/>
        <v>3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1</v>
      </c>
      <c r="Y23" s="28">
        <v>2</v>
      </c>
      <c r="Z23" s="28">
        <v>0</v>
      </c>
      <c r="AA23" s="28">
        <v>0</v>
      </c>
      <c r="AB23" s="28">
        <v>0</v>
      </c>
      <c r="AC23" s="28">
        <v>0</v>
      </c>
      <c r="AD23" s="24"/>
    </row>
    <row r="24" spans="1:30" ht="15.75" x14ac:dyDescent="0.25">
      <c r="A24" s="48" t="s">
        <v>10216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1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4"/>
    </row>
    <row r="25" spans="1:30" ht="25.5" x14ac:dyDescent="0.25">
      <c r="A25" s="48" t="s">
        <v>10217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1"/>
        <v>0</v>
      </c>
      <c r="Q25" s="106">
        <f>SUM(Q26:Q28)</f>
        <v>0</v>
      </c>
      <c r="R25" s="106">
        <f t="shared" ref="R25:AC25" si="2">SUM(R26:R28)</f>
        <v>0</v>
      </c>
      <c r="S25" s="106">
        <f t="shared" si="2"/>
        <v>0</v>
      </c>
      <c r="T25" s="106">
        <f t="shared" si="2"/>
        <v>0</v>
      </c>
      <c r="U25" s="106">
        <f t="shared" si="2"/>
        <v>0</v>
      </c>
      <c r="V25" s="106">
        <f t="shared" si="2"/>
        <v>0</v>
      </c>
      <c r="W25" s="106">
        <f t="shared" si="2"/>
        <v>0</v>
      </c>
      <c r="X25" s="106">
        <f t="shared" si="2"/>
        <v>0</v>
      </c>
      <c r="Y25" s="106">
        <f t="shared" si="2"/>
        <v>0</v>
      </c>
      <c r="Z25" s="106">
        <f t="shared" si="2"/>
        <v>0</v>
      </c>
      <c r="AA25" s="106">
        <f t="shared" si="2"/>
        <v>0</v>
      </c>
      <c r="AB25" s="106">
        <f t="shared" si="2"/>
        <v>0</v>
      </c>
      <c r="AC25" s="106">
        <f t="shared" si="2"/>
        <v>0</v>
      </c>
      <c r="AD25" s="24"/>
    </row>
    <row r="26" spans="1:30" ht="25.5" x14ac:dyDescent="0.25">
      <c r="A26" s="48" t="s">
        <v>11511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1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4"/>
    </row>
    <row r="27" spans="1:30" ht="15.75" x14ac:dyDescent="0.25">
      <c r="A27" s="48" t="s">
        <v>11512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1"/>
        <v>0</v>
      </c>
      <c r="Q27" s="55"/>
      <c r="R27" s="55"/>
      <c r="S27" s="55"/>
      <c r="T27" s="55"/>
      <c r="U27" s="55"/>
      <c r="V27" s="55"/>
      <c r="W27" s="55"/>
      <c r="X27" s="55"/>
      <c r="Y27" s="55"/>
      <c r="Z27" s="28">
        <v>0</v>
      </c>
      <c r="AA27" s="28">
        <v>0</v>
      </c>
      <c r="AB27" s="28">
        <v>0</v>
      </c>
      <c r="AC27" s="28">
        <v>0</v>
      </c>
      <c r="AD27" s="24"/>
    </row>
    <row r="28" spans="1:30" ht="15.75" x14ac:dyDescent="0.25">
      <c r="A28" s="48" t="s">
        <v>12929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1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Q21:AC21 P26:P28 P21:P24 P25:AC25"/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Q22:AC24">
      <formula1>0</formula1>
      <formula2>999999999999</formula2>
    </dataValidation>
  </dataValidations>
  <pageMargins left="0.39370078740157483" right="0.39370078740157483" top="0.39370078740157483" bottom="0.39370078740157483" header="0.39370078740157483" footer="0"/>
  <pageSetup paperSize="9" scale="62" orientation="landscape" blackAndWhite="1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pageSetUpPr fitToPage="1"/>
  </sheetPr>
  <dimension ref="A1:AD28"/>
  <sheetViews>
    <sheetView showGridLines="0" workbookViewId="0">
      <selection activeCell="Q22" sqref="Q22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hidden="1" customHeight="1" x14ac:dyDescent="0.2">
      <c r="A14" s="280"/>
      <c r="B14" s="280"/>
      <c r="C14" s="280"/>
      <c r="D14" s="280"/>
      <c r="E14" s="280"/>
      <c r="F14" s="280"/>
      <c r="G14" s="280"/>
      <c r="H14" s="280"/>
      <c r="I14" s="280"/>
      <c r="J14" s="280"/>
      <c r="K14" s="280"/>
      <c r="L14" s="280"/>
      <c r="M14" s="280"/>
      <c r="N14" s="280"/>
      <c r="O14" s="279"/>
      <c r="P14" s="279"/>
      <c r="Q14" s="279"/>
      <c r="R14" s="279"/>
      <c r="S14" s="279"/>
      <c r="T14" s="279"/>
      <c r="U14" s="279"/>
      <c r="V14" s="279"/>
      <c r="W14" s="279"/>
      <c r="X14" s="279"/>
      <c r="Y14" s="279"/>
      <c r="Z14" s="279"/>
      <c r="AA14" s="279"/>
      <c r="AB14" s="279"/>
      <c r="AC14" s="279"/>
    </row>
    <row r="15" spans="1:29" ht="39.950000000000003" customHeight="1" x14ac:dyDescent="0.2">
      <c r="A15" s="280" t="s">
        <v>13889</v>
      </c>
      <c r="B15" s="280"/>
      <c r="C15" s="280"/>
      <c r="D15" s="280"/>
      <c r="E15" s="280"/>
      <c r="F15" s="280"/>
      <c r="G15" s="280"/>
      <c r="H15" s="280"/>
      <c r="I15" s="280"/>
      <c r="J15" s="280"/>
      <c r="K15" s="280"/>
      <c r="L15" s="280"/>
      <c r="M15" s="280"/>
      <c r="N15" s="280"/>
      <c r="O15" s="279"/>
      <c r="P15" s="279"/>
      <c r="Q15" s="279"/>
      <c r="R15" s="279"/>
      <c r="S15" s="279"/>
      <c r="T15" s="279"/>
      <c r="U15" s="279"/>
      <c r="V15" s="279"/>
      <c r="W15" s="279"/>
      <c r="X15" s="279"/>
      <c r="Y15" s="279"/>
      <c r="Z15" s="279"/>
      <c r="AA15" s="279"/>
      <c r="AB15" s="279"/>
      <c r="AC15" s="279"/>
    </row>
    <row r="16" spans="1:29" x14ac:dyDescent="0.2">
      <c r="A16" s="112" t="s">
        <v>14060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</row>
    <row r="17" spans="1:30" x14ac:dyDescent="0.2">
      <c r="A17" s="281" t="s">
        <v>13062</v>
      </c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  <c r="S17" s="281"/>
      <c r="T17" s="281"/>
      <c r="U17" s="281"/>
      <c r="V17" s="281"/>
      <c r="W17" s="281"/>
      <c r="X17" s="281"/>
      <c r="Y17" s="281"/>
      <c r="Z17" s="281"/>
      <c r="AA17" s="281"/>
      <c r="AB17" s="281"/>
      <c r="AC17" s="281"/>
    </row>
    <row r="18" spans="1:30" ht="15" customHeight="1" x14ac:dyDescent="0.2">
      <c r="A18" s="283" t="s">
        <v>12192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 t="s">
        <v>12193</v>
      </c>
      <c r="P18" s="283" t="s">
        <v>10212</v>
      </c>
      <c r="Q18" s="283" t="s">
        <v>14245</v>
      </c>
      <c r="R18" s="283"/>
      <c r="S18" s="283"/>
      <c r="T18" s="283"/>
      <c r="U18" s="283" t="s">
        <v>14246</v>
      </c>
      <c r="V18" s="283"/>
      <c r="W18" s="283"/>
      <c r="X18" s="283"/>
      <c r="Y18" s="283"/>
      <c r="Z18" s="283" t="s">
        <v>14247</v>
      </c>
      <c r="AA18" s="283"/>
      <c r="AB18" s="283"/>
      <c r="AC18" s="283"/>
      <c r="AD18" s="24"/>
    </row>
    <row r="19" spans="1:30" ht="30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83"/>
      <c r="Q19" s="23" t="s">
        <v>10199</v>
      </c>
      <c r="R19" s="23" t="s">
        <v>14249</v>
      </c>
      <c r="S19" s="23" t="s">
        <v>14250</v>
      </c>
      <c r="T19" s="23" t="s">
        <v>14251</v>
      </c>
      <c r="U19" s="23" t="s">
        <v>14252</v>
      </c>
      <c r="V19" s="23" t="s">
        <v>14253</v>
      </c>
      <c r="W19" s="23" t="s">
        <v>14254</v>
      </c>
      <c r="X19" s="23" t="s">
        <v>14255</v>
      </c>
      <c r="Y19" s="23" t="s">
        <v>14256</v>
      </c>
      <c r="Z19" s="23" t="s">
        <v>14257</v>
      </c>
      <c r="AA19" s="23" t="s">
        <v>14258</v>
      </c>
      <c r="AB19" s="23" t="s">
        <v>14259</v>
      </c>
      <c r="AC19" s="23" t="s">
        <v>10200</v>
      </c>
      <c r="AD19" s="24"/>
    </row>
    <row r="20" spans="1:30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 x14ac:dyDescent="0.25">
      <c r="A21" s="48" t="s">
        <v>10213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SUM(Q21:AC21)</f>
        <v>0</v>
      </c>
      <c r="Q21" s="106">
        <f>SUM(Q22:Q24)</f>
        <v>0</v>
      </c>
      <c r="R21" s="106">
        <f t="shared" ref="R21:AC21" si="0">SUM(R22:R24)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24"/>
    </row>
    <row r="22" spans="1:30" ht="25.5" x14ac:dyDescent="0.25">
      <c r="A22" s="48" t="s">
        <v>10214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28" si="1">SUM(Q22:AC22)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4"/>
    </row>
    <row r="23" spans="1:30" ht="15.75" x14ac:dyDescent="0.25">
      <c r="A23" s="48" t="s">
        <v>10215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1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4"/>
    </row>
    <row r="24" spans="1:30" ht="15.75" x14ac:dyDescent="0.25">
      <c r="A24" s="48" t="s">
        <v>10216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1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4"/>
    </row>
    <row r="25" spans="1:30" ht="25.5" x14ac:dyDescent="0.25">
      <c r="A25" s="48" t="s">
        <v>10217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1"/>
        <v>0</v>
      </c>
      <c r="Q25" s="106">
        <f>SUM(Q26:Q28)</f>
        <v>0</v>
      </c>
      <c r="R25" s="106">
        <f t="shared" ref="R25:AC25" si="2">SUM(R26:R28)</f>
        <v>0</v>
      </c>
      <c r="S25" s="106">
        <f t="shared" si="2"/>
        <v>0</v>
      </c>
      <c r="T25" s="106">
        <f t="shared" si="2"/>
        <v>0</v>
      </c>
      <c r="U25" s="106">
        <f t="shared" si="2"/>
        <v>0</v>
      </c>
      <c r="V25" s="106">
        <f t="shared" si="2"/>
        <v>0</v>
      </c>
      <c r="W25" s="106">
        <f t="shared" si="2"/>
        <v>0</v>
      </c>
      <c r="X25" s="106">
        <f t="shared" si="2"/>
        <v>0</v>
      </c>
      <c r="Y25" s="106">
        <f t="shared" si="2"/>
        <v>0</v>
      </c>
      <c r="Z25" s="106">
        <f t="shared" si="2"/>
        <v>0</v>
      </c>
      <c r="AA25" s="106">
        <f t="shared" si="2"/>
        <v>0</v>
      </c>
      <c r="AB25" s="106">
        <f t="shared" si="2"/>
        <v>0</v>
      </c>
      <c r="AC25" s="106">
        <f t="shared" si="2"/>
        <v>0</v>
      </c>
      <c r="AD25" s="24"/>
    </row>
    <row r="26" spans="1:30" ht="25.5" x14ac:dyDescent="0.25">
      <c r="A26" s="48" t="s">
        <v>11511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1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4"/>
    </row>
    <row r="27" spans="1:30" ht="15.75" x14ac:dyDescent="0.25">
      <c r="A27" s="48" t="s">
        <v>11512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1"/>
        <v>0</v>
      </c>
      <c r="Q27" s="55"/>
      <c r="R27" s="55"/>
      <c r="S27" s="55"/>
      <c r="T27" s="55"/>
      <c r="U27" s="55"/>
      <c r="V27" s="55"/>
      <c r="W27" s="55"/>
      <c r="X27" s="55"/>
      <c r="Y27" s="55"/>
      <c r="Z27" s="28">
        <v>0</v>
      </c>
      <c r="AA27" s="28">
        <v>0</v>
      </c>
      <c r="AB27" s="28">
        <v>0</v>
      </c>
      <c r="AC27" s="28">
        <v>0</v>
      </c>
      <c r="AD27" s="24"/>
    </row>
    <row r="28" spans="1:30" ht="15.75" x14ac:dyDescent="0.25">
      <c r="A28" s="48" t="s">
        <v>12929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1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Q22:AC2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21:AC21 P26:P28 P21:P24 P25:AC25"/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pageSetUpPr fitToPage="1"/>
  </sheetPr>
  <dimension ref="A1:AD28"/>
  <sheetViews>
    <sheetView showGridLines="0" workbookViewId="0">
      <selection activeCell="Q22" sqref="Q22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hidden="1" customHeight="1" x14ac:dyDescent="0.2">
      <c r="A14" s="280"/>
      <c r="B14" s="280"/>
      <c r="C14" s="280"/>
      <c r="D14" s="280"/>
      <c r="E14" s="280"/>
      <c r="F14" s="280"/>
      <c r="G14" s="280"/>
      <c r="H14" s="280"/>
      <c r="I14" s="280"/>
      <c r="J14" s="280"/>
      <c r="K14" s="280"/>
      <c r="L14" s="280"/>
      <c r="M14" s="280"/>
      <c r="N14" s="280"/>
      <c r="O14" s="279"/>
      <c r="P14" s="279"/>
      <c r="Q14" s="279"/>
      <c r="R14" s="279"/>
      <c r="S14" s="279"/>
      <c r="T14" s="279"/>
      <c r="U14" s="279"/>
      <c r="V14" s="279"/>
      <c r="W14" s="279"/>
      <c r="X14" s="279"/>
      <c r="Y14" s="279"/>
      <c r="Z14" s="279"/>
      <c r="AA14" s="279"/>
      <c r="AB14" s="279"/>
      <c r="AC14" s="279"/>
    </row>
    <row r="15" spans="1:29" ht="39.950000000000003" customHeight="1" x14ac:dyDescent="0.2">
      <c r="A15" s="280" t="s">
        <v>13890</v>
      </c>
      <c r="B15" s="280"/>
      <c r="C15" s="280"/>
      <c r="D15" s="280"/>
      <c r="E15" s="280"/>
      <c r="F15" s="280"/>
      <c r="G15" s="280"/>
      <c r="H15" s="280"/>
      <c r="I15" s="280"/>
      <c r="J15" s="280"/>
      <c r="K15" s="280"/>
      <c r="L15" s="280"/>
      <c r="M15" s="280"/>
      <c r="N15" s="280"/>
      <c r="O15" s="279"/>
      <c r="P15" s="279"/>
      <c r="Q15" s="279"/>
      <c r="R15" s="279"/>
      <c r="S15" s="279"/>
      <c r="T15" s="279"/>
      <c r="U15" s="279"/>
      <c r="V15" s="279"/>
      <c r="W15" s="279"/>
      <c r="X15" s="279"/>
      <c r="Y15" s="279"/>
      <c r="Z15" s="279"/>
      <c r="AA15" s="279"/>
      <c r="AB15" s="279"/>
      <c r="AC15" s="279"/>
    </row>
    <row r="16" spans="1:29" x14ac:dyDescent="0.2">
      <c r="A16" s="112" t="s">
        <v>5428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</row>
    <row r="17" spans="1:30" x14ac:dyDescent="0.2">
      <c r="A17" s="281" t="s">
        <v>13062</v>
      </c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  <c r="S17" s="281"/>
      <c r="T17" s="281"/>
      <c r="U17" s="281"/>
      <c r="V17" s="281"/>
      <c r="W17" s="281"/>
      <c r="X17" s="281"/>
      <c r="Y17" s="281"/>
      <c r="Z17" s="281"/>
      <c r="AA17" s="281"/>
      <c r="AB17" s="281"/>
      <c r="AC17" s="281"/>
    </row>
    <row r="18" spans="1:30" ht="15" customHeight="1" x14ac:dyDescent="0.2">
      <c r="A18" s="283" t="s">
        <v>12192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 t="s">
        <v>12193</v>
      </c>
      <c r="P18" s="283" t="s">
        <v>10212</v>
      </c>
      <c r="Q18" s="283" t="s">
        <v>14245</v>
      </c>
      <c r="R18" s="283"/>
      <c r="S18" s="283"/>
      <c r="T18" s="283"/>
      <c r="U18" s="283" t="s">
        <v>14246</v>
      </c>
      <c r="V18" s="283"/>
      <c r="W18" s="283"/>
      <c r="X18" s="283"/>
      <c r="Y18" s="283"/>
      <c r="Z18" s="283" t="s">
        <v>14247</v>
      </c>
      <c r="AA18" s="283"/>
      <c r="AB18" s="283"/>
      <c r="AC18" s="283"/>
      <c r="AD18" s="24"/>
    </row>
    <row r="19" spans="1:30" ht="30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83"/>
      <c r="Q19" s="23" t="s">
        <v>10199</v>
      </c>
      <c r="R19" s="23" t="s">
        <v>14249</v>
      </c>
      <c r="S19" s="23" t="s">
        <v>14250</v>
      </c>
      <c r="T19" s="23" t="s">
        <v>14251</v>
      </c>
      <c r="U19" s="23" t="s">
        <v>14252</v>
      </c>
      <c r="V19" s="23" t="s">
        <v>14253</v>
      </c>
      <c r="W19" s="23" t="s">
        <v>14254</v>
      </c>
      <c r="X19" s="23" t="s">
        <v>14255</v>
      </c>
      <c r="Y19" s="23" t="s">
        <v>14256</v>
      </c>
      <c r="Z19" s="23" t="s">
        <v>14257</v>
      </c>
      <c r="AA19" s="23" t="s">
        <v>14258</v>
      </c>
      <c r="AB19" s="23" t="s">
        <v>14259</v>
      </c>
      <c r="AC19" s="23" t="s">
        <v>10200</v>
      </c>
      <c r="AD19" s="24"/>
    </row>
    <row r="20" spans="1:30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 x14ac:dyDescent="0.25">
      <c r="A21" s="48" t="s">
        <v>10213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SUM(Q21:AC21)</f>
        <v>0</v>
      </c>
      <c r="Q21" s="106">
        <f>SUM(Q22:Q24)</f>
        <v>0</v>
      </c>
      <c r="R21" s="106">
        <f t="shared" ref="R21:AC21" si="0">SUM(R22:R24)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24"/>
    </row>
    <row r="22" spans="1:30" ht="25.5" x14ac:dyDescent="0.25">
      <c r="A22" s="48" t="s">
        <v>10214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28" si="1">SUM(Q22:AC22)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4"/>
    </row>
    <row r="23" spans="1:30" ht="15.75" x14ac:dyDescent="0.25">
      <c r="A23" s="48" t="s">
        <v>10215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1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4"/>
    </row>
    <row r="24" spans="1:30" ht="15.75" x14ac:dyDescent="0.25">
      <c r="A24" s="48" t="s">
        <v>10216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1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4"/>
    </row>
    <row r="25" spans="1:30" ht="25.5" x14ac:dyDescent="0.25">
      <c r="A25" s="48" t="s">
        <v>10217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1"/>
        <v>0</v>
      </c>
      <c r="Q25" s="106">
        <f>SUM(Q26:Q28)</f>
        <v>0</v>
      </c>
      <c r="R25" s="106">
        <f t="shared" ref="R25:AC25" si="2">SUM(R26:R28)</f>
        <v>0</v>
      </c>
      <c r="S25" s="106">
        <f t="shared" si="2"/>
        <v>0</v>
      </c>
      <c r="T25" s="106">
        <f t="shared" si="2"/>
        <v>0</v>
      </c>
      <c r="U25" s="106">
        <f t="shared" si="2"/>
        <v>0</v>
      </c>
      <c r="V25" s="106">
        <f t="shared" si="2"/>
        <v>0</v>
      </c>
      <c r="W25" s="106">
        <f t="shared" si="2"/>
        <v>0</v>
      </c>
      <c r="X25" s="106">
        <f t="shared" si="2"/>
        <v>0</v>
      </c>
      <c r="Y25" s="106">
        <f t="shared" si="2"/>
        <v>0</v>
      </c>
      <c r="Z25" s="106">
        <f t="shared" si="2"/>
        <v>0</v>
      </c>
      <c r="AA25" s="106">
        <f t="shared" si="2"/>
        <v>0</v>
      </c>
      <c r="AB25" s="106">
        <f t="shared" si="2"/>
        <v>0</v>
      </c>
      <c r="AC25" s="106">
        <f t="shared" si="2"/>
        <v>0</v>
      </c>
      <c r="AD25" s="24"/>
    </row>
    <row r="26" spans="1:30" ht="25.5" x14ac:dyDescent="0.25">
      <c r="A26" s="48" t="s">
        <v>11511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1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4"/>
    </row>
    <row r="27" spans="1:30" ht="15.75" x14ac:dyDescent="0.25">
      <c r="A27" s="48" t="s">
        <v>11512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1"/>
        <v>0</v>
      </c>
      <c r="Q27" s="55"/>
      <c r="R27" s="55"/>
      <c r="S27" s="55"/>
      <c r="T27" s="55"/>
      <c r="U27" s="55"/>
      <c r="V27" s="55"/>
      <c r="W27" s="55"/>
      <c r="X27" s="55"/>
      <c r="Y27" s="55"/>
      <c r="Z27" s="28">
        <v>0</v>
      </c>
      <c r="AA27" s="28">
        <v>0</v>
      </c>
      <c r="AB27" s="28">
        <v>0</v>
      </c>
      <c r="AC27" s="28">
        <v>0</v>
      </c>
      <c r="AD27" s="24"/>
    </row>
    <row r="28" spans="1:30" ht="15.75" x14ac:dyDescent="0.25">
      <c r="A28" s="48" t="s">
        <v>12929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1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Q21:AC21 P26:P28 P21:P24 P25:AC25"/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Q22:AC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/>
  <dimension ref="A1:BH26"/>
  <sheetViews>
    <sheetView showGridLines="0" zoomScaleNormal="100" workbookViewId="0">
      <pane xSplit="15" ySplit="20" topLeftCell="P21" activePane="bottomRight" state="frozen"/>
      <selection activeCell="A15" sqref="A15"/>
      <selection pane="topRight" activeCell="P15" sqref="P15"/>
      <selection pane="bottomLeft" activeCell="A21" sqref="A21"/>
      <selection pane="bottomRight" activeCell="Q21" sqref="Q21"/>
    </sheetView>
  </sheetViews>
  <sheetFormatPr defaultRowHeight="12.75" x14ac:dyDescent="0.2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 x14ac:dyDescent="0.2">
      <c r="A1" s="286"/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</row>
    <row r="2" spans="1:60" hidden="1" x14ac:dyDescent="0.2"/>
    <row r="3" spans="1:60" hidden="1" x14ac:dyDescent="0.2"/>
    <row r="4" spans="1:60" hidden="1" x14ac:dyDescent="0.2"/>
    <row r="5" spans="1:60" hidden="1" x14ac:dyDescent="0.2"/>
    <row r="6" spans="1:60" hidden="1" x14ac:dyDescent="0.2"/>
    <row r="7" spans="1:60" hidden="1" x14ac:dyDescent="0.2"/>
    <row r="8" spans="1:60" hidden="1" x14ac:dyDescent="0.2"/>
    <row r="9" spans="1:60" hidden="1" x14ac:dyDescent="0.2"/>
    <row r="10" spans="1:60" hidden="1" x14ac:dyDescent="0.2"/>
    <row r="11" spans="1:60" hidden="1" x14ac:dyDescent="0.2"/>
    <row r="12" spans="1:60" hidden="1" x14ac:dyDescent="0.2"/>
    <row r="13" spans="1:60" hidden="1" x14ac:dyDescent="0.2"/>
    <row r="14" spans="1:60" s="50" customFormat="1" ht="39.950000000000003" customHeight="1" x14ac:dyDescent="0.25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280" t="s">
        <v>18073</v>
      </c>
      <c r="Q14" s="280"/>
      <c r="R14" s="280"/>
      <c r="S14" s="280"/>
      <c r="T14" s="280"/>
      <c r="U14" s="280"/>
      <c r="V14" s="280"/>
      <c r="W14" s="280"/>
      <c r="X14" s="280"/>
      <c r="Y14" s="280"/>
      <c r="Z14" s="280"/>
      <c r="AA14" s="280"/>
      <c r="AB14" s="280"/>
      <c r="AC14" s="280"/>
      <c r="AD14" s="280"/>
      <c r="AE14" s="280"/>
      <c r="AF14" s="280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 x14ac:dyDescent="0.2">
      <c r="A15" s="296" t="s">
        <v>12613</v>
      </c>
      <c r="B15" s="296"/>
      <c r="C15" s="296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296"/>
      <c r="Q15" s="296"/>
      <c r="R15" s="296"/>
      <c r="S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  <c r="AO15" s="113"/>
      <c r="AP15" s="113"/>
      <c r="AQ15" s="113"/>
      <c r="AR15" s="113"/>
      <c r="AS15" s="113"/>
      <c r="AT15" s="113"/>
      <c r="AU15" s="113"/>
      <c r="AV15" s="113"/>
      <c r="AW15" s="113"/>
      <c r="AX15" s="113"/>
      <c r="AY15" s="113"/>
      <c r="AZ15" s="113"/>
      <c r="BA15" s="113"/>
      <c r="BB15" s="113"/>
      <c r="BC15" s="113"/>
      <c r="BD15" s="113"/>
      <c r="BE15" s="113"/>
      <c r="BF15" s="113"/>
      <c r="BG15" s="113"/>
      <c r="BH15" s="113"/>
    </row>
    <row r="16" spans="1:60" ht="12.75" customHeight="1" x14ac:dyDescent="0.2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297" t="s">
        <v>13062</v>
      </c>
      <c r="Q16" s="297"/>
      <c r="R16" s="297"/>
      <c r="S16" s="297"/>
      <c r="T16" s="297"/>
      <c r="U16" s="297"/>
      <c r="V16" s="297"/>
      <c r="W16" s="297"/>
      <c r="X16" s="297"/>
      <c r="Y16" s="297"/>
      <c r="Z16" s="297"/>
      <c r="AA16" s="297"/>
      <c r="AB16" s="297"/>
      <c r="AC16" s="297"/>
      <c r="AD16" s="297"/>
      <c r="AE16" s="297"/>
      <c r="AF16" s="297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</row>
    <row r="17" spans="1:60" ht="54.95" customHeight="1" x14ac:dyDescent="0.2">
      <c r="A17" s="290" t="s">
        <v>12192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83" t="s">
        <v>12193</v>
      </c>
      <c r="P17" s="283" t="s">
        <v>9192</v>
      </c>
      <c r="Q17" s="293" t="s">
        <v>12315</v>
      </c>
      <c r="R17" s="294"/>
      <c r="S17" s="294"/>
      <c r="T17" s="295"/>
      <c r="U17" s="293" t="s">
        <v>14282</v>
      </c>
      <c r="V17" s="294"/>
      <c r="W17" s="294"/>
      <c r="X17" s="294"/>
      <c r="Y17" s="294"/>
      <c r="Z17" s="294"/>
      <c r="AA17" s="294"/>
      <c r="AB17" s="294"/>
      <c r="AC17" s="294"/>
      <c r="AD17" s="294"/>
      <c r="AE17" s="294"/>
      <c r="AF17" s="295"/>
      <c r="AG17" s="293" t="s">
        <v>12862</v>
      </c>
      <c r="AH17" s="294"/>
      <c r="AI17" s="294"/>
      <c r="AJ17" s="294"/>
      <c r="AK17" s="295"/>
      <c r="AL17" s="298" t="s">
        <v>12863</v>
      </c>
      <c r="AM17" s="299"/>
      <c r="AN17" s="299"/>
      <c r="AO17" s="299"/>
      <c r="AP17" s="299"/>
      <c r="AQ17" s="299"/>
      <c r="AR17" s="299"/>
      <c r="AS17" s="299"/>
      <c r="AT17" s="299"/>
      <c r="AU17" s="299"/>
      <c r="AV17" s="299"/>
      <c r="AW17" s="299"/>
      <c r="AX17" s="299"/>
      <c r="AY17" s="299"/>
      <c r="AZ17" s="300"/>
      <c r="BA17" s="293" t="s">
        <v>12864</v>
      </c>
      <c r="BB17" s="295"/>
      <c r="BC17" s="293" t="s">
        <v>12865</v>
      </c>
      <c r="BD17" s="294"/>
      <c r="BE17" s="294"/>
      <c r="BF17" s="294"/>
      <c r="BG17" s="294"/>
      <c r="BH17" s="295"/>
    </row>
    <row r="18" spans="1:60" ht="20.100000000000001" customHeight="1" x14ac:dyDescent="0.2">
      <c r="A18" s="291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83"/>
      <c r="P18" s="293"/>
      <c r="Q18" s="283" t="s">
        <v>13338</v>
      </c>
      <c r="R18" s="283" t="s">
        <v>14249</v>
      </c>
      <c r="S18" s="283" t="s">
        <v>14250</v>
      </c>
      <c r="T18" s="283" t="s">
        <v>14251</v>
      </c>
      <c r="U18" s="283" t="s">
        <v>13338</v>
      </c>
      <c r="V18" s="283" t="s">
        <v>13339</v>
      </c>
      <c r="W18" s="283" t="s">
        <v>13340</v>
      </c>
      <c r="X18" s="283" t="s">
        <v>14249</v>
      </c>
      <c r="Y18" s="283" t="s">
        <v>13341</v>
      </c>
      <c r="Z18" s="283" t="s">
        <v>13342</v>
      </c>
      <c r="AA18" s="283" t="s">
        <v>14250</v>
      </c>
      <c r="AB18" s="283" t="s">
        <v>13343</v>
      </c>
      <c r="AC18" s="283" t="s">
        <v>11886</v>
      </c>
      <c r="AD18" s="283" t="s">
        <v>14251</v>
      </c>
      <c r="AE18" s="283" t="s">
        <v>11887</v>
      </c>
      <c r="AF18" s="283" t="s">
        <v>11888</v>
      </c>
      <c r="AG18" s="283" t="s">
        <v>14252</v>
      </c>
      <c r="AH18" s="283" t="s">
        <v>14253</v>
      </c>
      <c r="AI18" s="283" t="s">
        <v>14254</v>
      </c>
      <c r="AJ18" s="283" t="s">
        <v>14255</v>
      </c>
      <c r="AK18" s="283" t="s">
        <v>14256</v>
      </c>
      <c r="AL18" s="283" t="s">
        <v>14252</v>
      </c>
      <c r="AM18" s="283" t="s">
        <v>11889</v>
      </c>
      <c r="AN18" s="283" t="s">
        <v>11890</v>
      </c>
      <c r="AO18" s="283" t="s">
        <v>14253</v>
      </c>
      <c r="AP18" s="283" t="s">
        <v>11891</v>
      </c>
      <c r="AQ18" s="283" t="s">
        <v>11892</v>
      </c>
      <c r="AR18" s="283" t="s">
        <v>14254</v>
      </c>
      <c r="AS18" s="283" t="s">
        <v>11893</v>
      </c>
      <c r="AT18" s="283" t="s">
        <v>11894</v>
      </c>
      <c r="AU18" s="283" t="s">
        <v>14255</v>
      </c>
      <c r="AV18" s="283" t="s">
        <v>11895</v>
      </c>
      <c r="AW18" s="283" t="s">
        <v>11896</v>
      </c>
      <c r="AX18" s="283" t="s">
        <v>14256</v>
      </c>
      <c r="AY18" s="283" t="s">
        <v>11897</v>
      </c>
      <c r="AZ18" s="283" t="s">
        <v>11898</v>
      </c>
      <c r="BA18" s="283" t="s">
        <v>14257</v>
      </c>
      <c r="BB18" s="283" t="s">
        <v>14259</v>
      </c>
      <c r="BC18" s="283" t="s">
        <v>14257</v>
      </c>
      <c r="BD18" s="283" t="s">
        <v>10527</v>
      </c>
      <c r="BE18" s="283" t="s">
        <v>10528</v>
      </c>
      <c r="BF18" s="283" t="s">
        <v>14259</v>
      </c>
      <c r="BG18" s="283" t="s">
        <v>10529</v>
      </c>
      <c r="BH18" s="283" t="s">
        <v>10530</v>
      </c>
    </row>
    <row r="19" spans="1:60" ht="60" customHeight="1" x14ac:dyDescent="0.2">
      <c r="A19" s="292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83"/>
      <c r="P19" s="293"/>
      <c r="Q19" s="283"/>
      <c r="R19" s="283"/>
      <c r="S19" s="283"/>
      <c r="T19" s="283"/>
      <c r="U19" s="283"/>
      <c r="V19" s="283"/>
      <c r="W19" s="283"/>
      <c r="X19" s="283"/>
      <c r="Y19" s="283"/>
      <c r="Z19" s="283"/>
      <c r="AA19" s="283"/>
      <c r="AB19" s="283"/>
      <c r="AC19" s="283"/>
      <c r="AD19" s="283"/>
      <c r="AE19" s="283"/>
      <c r="AF19" s="283"/>
      <c r="AG19" s="283"/>
      <c r="AH19" s="283"/>
      <c r="AI19" s="283"/>
      <c r="AJ19" s="283"/>
      <c r="AK19" s="283"/>
      <c r="AL19" s="283"/>
      <c r="AM19" s="283"/>
      <c r="AN19" s="283"/>
      <c r="AO19" s="283"/>
      <c r="AP19" s="283"/>
      <c r="AQ19" s="283"/>
      <c r="AR19" s="283"/>
      <c r="AS19" s="283"/>
      <c r="AT19" s="283"/>
      <c r="AU19" s="283"/>
      <c r="AV19" s="283"/>
      <c r="AW19" s="283"/>
      <c r="AX19" s="283"/>
      <c r="AY19" s="283"/>
      <c r="AZ19" s="283"/>
      <c r="BA19" s="283"/>
      <c r="BB19" s="283"/>
      <c r="BC19" s="283"/>
      <c r="BD19" s="283"/>
      <c r="BE19" s="283"/>
      <c r="BF19" s="283"/>
      <c r="BG19" s="283"/>
      <c r="BH19" s="283"/>
    </row>
    <row r="20" spans="1:60" s="54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 x14ac:dyDescent="0.25">
      <c r="A21" s="25" t="s">
        <v>12316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SUM(Q21:BH21)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28">
        <v>0</v>
      </c>
      <c r="AE21" s="28">
        <v>0</v>
      </c>
      <c r="AF21" s="28">
        <v>0</v>
      </c>
      <c r="AG21" s="28">
        <v>0</v>
      </c>
      <c r="AH21" s="28">
        <v>0</v>
      </c>
      <c r="AI21" s="28">
        <v>0</v>
      </c>
      <c r="AJ21" s="28">
        <v>0</v>
      </c>
      <c r="AK21" s="28">
        <v>0</v>
      </c>
      <c r="AL21" s="28">
        <v>0</v>
      </c>
      <c r="AM21" s="28">
        <v>0</v>
      </c>
      <c r="AN21" s="28">
        <v>0</v>
      </c>
      <c r="AO21" s="28">
        <v>0</v>
      </c>
      <c r="AP21" s="28">
        <v>0</v>
      </c>
      <c r="AQ21" s="28">
        <v>0</v>
      </c>
      <c r="AR21" s="28">
        <v>0</v>
      </c>
      <c r="AS21" s="28">
        <v>0</v>
      </c>
      <c r="AT21" s="28">
        <v>0</v>
      </c>
      <c r="AU21" s="28">
        <v>0</v>
      </c>
      <c r="AV21" s="28">
        <v>0</v>
      </c>
      <c r="AW21" s="28">
        <v>0</v>
      </c>
      <c r="AX21" s="28">
        <v>0</v>
      </c>
      <c r="AY21" s="28">
        <v>0</v>
      </c>
      <c r="AZ21" s="28">
        <v>0</v>
      </c>
      <c r="BA21" s="28">
        <v>0</v>
      </c>
      <c r="BB21" s="28">
        <v>0</v>
      </c>
      <c r="BC21" s="28">
        <v>0</v>
      </c>
      <c r="BD21" s="28">
        <v>0</v>
      </c>
      <c r="BE21" s="28">
        <v>0</v>
      </c>
      <c r="BF21" s="28">
        <v>0</v>
      </c>
      <c r="BG21" s="28">
        <v>0</v>
      </c>
      <c r="BH21" s="28">
        <v>0</v>
      </c>
    </row>
    <row r="22" spans="1:60" ht="25.5" x14ac:dyDescent="0.25">
      <c r="A22" s="25" t="s">
        <v>12317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>SUM(Q22:BH22)</f>
        <v>0</v>
      </c>
      <c r="Q22" s="106">
        <f>SUM(Q23:Q25)</f>
        <v>0</v>
      </c>
      <c r="R22" s="106">
        <f t="shared" ref="R22:BH22" si="0">SUM(R23:R25)</f>
        <v>0</v>
      </c>
      <c r="S22" s="106">
        <f t="shared" si="0"/>
        <v>0</v>
      </c>
      <c r="T22" s="106">
        <f t="shared" si="0"/>
        <v>0</v>
      </c>
      <c r="U22" s="106">
        <f t="shared" si="0"/>
        <v>0</v>
      </c>
      <c r="V22" s="106">
        <f t="shared" si="0"/>
        <v>0</v>
      </c>
      <c r="W22" s="106">
        <f t="shared" si="0"/>
        <v>0</v>
      </c>
      <c r="X22" s="106">
        <f t="shared" si="0"/>
        <v>0</v>
      </c>
      <c r="Y22" s="106">
        <f t="shared" si="0"/>
        <v>0</v>
      </c>
      <c r="Z22" s="106">
        <f t="shared" si="0"/>
        <v>0</v>
      </c>
      <c r="AA22" s="106">
        <f t="shared" si="0"/>
        <v>0</v>
      </c>
      <c r="AB22" s="106">
        <f t="shared" si="0"/>
        <v>0</v>
      </c>
      <c r="AC22" s="106">
        <f t="shared" si="0"/>
        <v>0</v>
      </c>
      <c r="AD22" s="106">
        <f t="shared" si="0"/>
        <v>0</v>
      </c>
      <c r="AE22" s="106">
        <f t="shared" si="0"/>
        <v>0</v>
      </c>
      <c r="AF22" s="106">
        <f t="shared" si="0"/>
        <v>0</v>
      </c>
      <c r="AG22" s="106">
        <f t="shared" si="0"/>
        <v>0</v>
      </c>
      <c r="AH22" s="106">
        <f t="shared" si="0"/>
        <v>0</v>
      </c>
      <c r="AI22" s="106">
        <f t="shared" si="0"/>
        <v>0</v>
      </c>
      <c r="AJ22" s="106">
        <f t="shared" si="0"/>
        <v>0</v>
      </c>
      <c r="AK22" s="106">
        <f t="shared" si="0"/>
        <v>0</v>
      </c>
      <c r="AL22" s="106">
        <f t="shared" si="0"/>
        <v>0</v>
      </c>
      <c r="AM22" s="106">
        <f t="shared" si="0"/>
        <v>0</v>
      </c>
      <c r="AN22" s="106">
        <f t="shared" si="0"/>
        <v>0</v>
      </c>
      <c r="AO22" s="106">
        <f t="shared" si="0"/>
        <v>0</v>
      </c>
      <c r="AP22" s="106">
        <f t="shared" si="0"/>
        <v>0</v>
      </c>
      <c r="AQ22" s="106">
        <f t="shared" si="0"/>
        <v>0</v>
      </c>
      <c r="AR22" s="106">
        <f t="shared" si="0"/>
        <v>0</v>
      </c>
      <c r="AS22" s="106">
        <f t="shared" si="0"/>
        <v>0</v>
      </c>
      <c r="AT22" s="106">
        <f t="shared" si="0"/>
        <v>0</v>
      </c>
      <c r="AU22" s="106">
        <f t="shared" si="0"/>
        <v>0</v>
      </c>
      <c r="AV22" s="106">
        <f t="shared" si="0"/>
        <v>0</v>
      </c>
      <c r="AW22" s="106">
        <f t="shared" si="0"/>
        <v>0</v>
      </c>
      <c r="AX22" s="106">
        <f t="shared" si="0"/>
        <v>0</v>
      </c>
      <c r="AY22" s="106">
        <f t="shared" si="0"/>
        <v>0</v>
      </c>
      <c r="AZ22" s="106">
        <f t="shared" si="0"/>
        <v>0</v>
      </c>
      <c r="BA22" s="106">
        <f t="shared" si="0"/>
        <v>0</v>
      </c>
      <c r="BB22" s="106">
        <f t="shared" si="0"/>
        <v>0</v>
      </c>
      <c r="BC22" s="106">
        <f t="shared" si="0"/>
        <v>0</v>
      </c>
      <c r="BD22" s="106">
        <f t="shared" si="0"/>
        <v>0</v>
      </c>
      <c r="BE22" s="106">
        <f t="shared" si="0"/>
        <v>0</v>
      </c>
      <c r="BF22" s="106">
        <f t="shared" si="0"/>
        <v>0</v>
      </c>
      <c r="BG22" s="106">
        <f t="shared" si="0"/>
        <v>0</v>
      </c>
      <c r="BH22" s="106">
        <f t="shared" si="0"/>
        <v>0</v>
      </c>
    </row>
    <row r="23" spans="1:60" ht="25.5" x14ac:dyDescent="0.25">
      <c r="A23" s="25" t="s">
        <v>11511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>SUM(Q23:BH23)</f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28">
        <v>0</v>
      </c>
      <c r="AF23" s="28">
        <v>0</v>
      </c>
      <c r="AG23" s="28">
        <v>0</v>
      </c>
      <c r="AH23" s="28">
        <v>0</v>
      </c>
      <c r="AI23" s="28">
        <v>0</v>
      </c>
      <c r="AJ23" s="28">
        <v>0</v>
      </c>
      <c r="AK23" s="28">
        <v>0</v>
      </c>
      <c r="AL23" s="28">
        <v>0</v>
      </c>
      <c r="AM23" s="28">
        <v>0</v>
      </c>
      <c r="AN23" s="28">
        <v>0</v>
      </c>
      <c r="AO23" s="28">
        <v>0</v>
      </c>
      <c r="AP23" s="28">
        <v>0</v>
      </c>
      <c r="AQ23" s="28">
        <v>0</v>
      </c>
      <c r="AR23" s="28">
        <v>0</v>
      </c>
      <c r="AS23" s="28">
        <v>0</v>
      </c>
      <c r="AT23" s="28">
        <v>0</v>
      </c>
      <c r="AU23" s="28">
        <v>0</v>
      </c>
      <c r="AV23" s="28">
        <v>0</v>
      </c>
      <c r="AW23" s="28">
        <v>0</v>
      </c>
      <c r="AX23" s="28">
        <v>0</v>
      </c>
      <c r="AY23" s="28">
        <v>0</v>
      </c>
      <c r="AZ23" s="28">
        <v>0</v>
      </c>
      <c r="BA23" s="28">
        <v>0</v>
      </c>
      <c r="BB23" s="28">
        <v>0</v>
      </c>
      <c r="BC23" s="28">
        <v>0</v>
      </c>
      <c r="BD23" s="28">
        <v>0</v>
      </c>
      <c r="BE23" s="28">
        <v>0</v>
      </c>
      <c r="BF23" s="28">
        <v>0</v>
      </c>
      <c r="BG23" s="28">
        <v>0</v>
      </c>
      <c r="BH23" s="28">
        <v>0</v>
      </c>
    </row>
    <row r="24" spans="1:60" ht="15.75" x14ac:dyDescent="0.25">
      <c r="A24" s="25" t="s">
        <v>11512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6">
        <f>SUM(Q24:BH24)</f>
        <v>0</v>
      </c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28">
        <v>0</v>
      </c>
      <c r="BB24" s="28">
        <v>0</v>
      </c>
      <c r="BC24" s="28">
        <v>0</v>
      </c>
      <c r="BD24" s="28">
        <v>0</v>
      </c>
      <c r="BE24" s="28">
        <v>0</v>
      </c>
      <c r="BF24" s="28">
        <v>0</v>
      </c>
      <c r="BG24" s="28">
        <v>0</v>
      </c>
      <c r="BH24" s="28">
        <v>0</v>
      </c>
    </row>
    <row r="25" spans="1:60" ht="15.75" x14ac:dyDescent="0.25">
      <c r="A25" s="25" t="s">
        <v>12929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06">
        <f>SUM(Q25:BH25)</f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28">
        <v>0</v>
      </c>
      <c r="AF25" s="28">
        <v>0</v>
      </c>
      <c r="AG25" s="28">
        <v>0</v>
      </c>
      <c r="AH25" s="28">
        <v>0</v>
      </c>
      <c r="AI25" s="28">
        <v>0</v>
      </c>
      <c r="AJ25" s="28">
        <v>0</v>
      </c>
      <c r="AK25" s="28">
        <v>0</v>
      </c>
      <c r="AL25" s="28">
        <v>0</v>
      </c>
      <c r="AM25" s="28">
        <v>0</v>
      </c>
      <c r="AN25" s="28">
        <v>0</v>
      </c>
      <c r="AO25" s="28">
        <v>0</v>
      </c>
      <c r="AP25" s="28">
        <v>0</v>
      </c>
      <c r="AQ25" s="28">
        <v>0</v>
      </c>
      <c r="AR25" s="28">
        <v>0</v>
      </c>
      <c r="AS25" s="28">
        <v>0</v>
      </c>
      <c r="AT25" s="28">
        <v>0</v>
      </c>
      <c r="AU25" s="28">
        <v>0</v>
      </c>
      <c r="AV25" s="28">
        <v>0</v>
      </c>
      <c r="AW25" s="28">
        <v>0</v>
      </c>
      <c r="AX25" s="28">
        <v>0</v>
      </c>
      <c r="AY25" s="28">
        <v>0</v>
      </c>
      <c r="AZ25" s="28">
        <v>0</v>
      </c>
      <c r="BA25" s="28">
        <v>0</v>
      </c>
      <c r="BB25" s="28">
        <v>0</v>
      </c>
      <c r="BC25" s="28">
        <v>0</v>
      </c>
      <c r="BD25" s="28">
        <v>0</v>
      </c>
      <c r="BE25" s="28">
        <v>0</v>
      </c>
      <c r="BF25" s="28">
        <v>0</v>
      </c>
      <c r="BG25" s="28">
        <v>0</v>
      </c>
      <c r="BH25" s="28">
        <v>0</v>
      </c>
    </row>
    <row r="26" spans="1:60" x14ac:dyDescent="0.2">
      <c r="A26" s="54"/>
    </row>
  </sheetData>
  <sheetProtection password="D949" sheet="1" objects="1" scenarios="1" selectLockedCells="1"/>
  <mergeCells count="58">
    <mergeCell ref="AJ18:AJ19"/>
    <mergeCell ref="AK18:AK19"/>
    <mergeCell ref="BH18:BH19"/>
    <mergeCell ref="BC18:BC19"/>
    <mergeCell ref="BD18:BD19"/>
    <mergeCell ref="BE18:BE19"/>
    <mergeCell ref="BF18:BF19"/>
    <mergeCell ref="AX18:AX19"/>
    <mergeCell ref="AY18:AY19"/>
    <mergeCell ref="AZ18:AZ19"/>
    <mergeCell ref="AS18:AS19"/>
    <mergeCell ref="AT18:AT19"/>
    <mergeCell ref="BA18:BA19"/>
    <mergeCell ref="BB18:BB19"/>
    <mergeCell ref="BG18:BG19"/>
    <mergeCell ref="AW18:AW19"/>
    <mergeCell ref="AN18:AN19"/>
    <mergeCell ref="AU18:AU19"/>
    <mergeCell ref="AV18:AV19"/>
    <mergeCell ref="AO18:AO19"/>
    <mergeCell ref="AP18:AP19"/>
    <mergeCell ref="AQ18:AQ19"/>
    <mergeCell ref="AR18:AR19"/>
    <mergeCell ref="AL18:AL19"/>
    <mergeCell ref="AM18:AM19"/>
    <mergeCell ref="BA17:BB17"/>
    <mergeCell ref="P15:R15"/>
    <mergeCell ref="BC17:BH17"/>
    <mergeCell ref="S18:S19"/>
    <mergeCell ref="T18:T19"/>
    <mergeCell ref="U18:U19"/>
    <mergeCell ref="V18:V19"/>
    <mergeCell ref="W18:W19"/>
    <mergeCell ref="X18:X19"/>
    <mergeCell ref="Y18:Y19"/>
    <mergeCell ref="Q18:Q19"/>
    <mergeCell ref="AG17:AK17"/>
    <mergeCell ref="AL17:AZ17"/>
    <mergeCell ref="Z18:Z19"/>
    <mergeCell ref="AG18:AG19"/>
    <mergeCell ref="AH18:AH19"/>
    <mergeCell ref="AI18:AI19"/>
    <mergeCell ref="AB18:AB19"/>
    <mergeCell ref="AC18:AC19"/>
    <mergeCell ref="AD18:AD19"/>
    <mergeCell ref="AE18:AE19"/>
    <mergeCell ref="R18:R19"/>
    <mergeCell ref="A1:O1"/>
    <mergeCell ref="P14:AF14"/>
    <mergeCell ref="P16:AF16"/>
    <mergeCell ref="A17:A19"/>
    <mergeCell ref="O17:O19"/>
    <mergeCell ref="AF18:AF19"/>
    <mergeCell ref="P17:P19"/>
    <mergeCell ref="Q17:T17"/>
    <mergeCell ref="U17:AF17"/>
    <mergeCell ref="AA18:AA19"/>
    <mergeCell ref="A15:C15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1:BH21 BA23:BH25 Q25:AZ25 Q23:AZ2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3:P25 P21 P22:BH22"/>
  </dataValidations>
  <pageMargins left="0.39370078740157483" right="0.39370078740157483" top="0.39370078740157483" bottom="0.39370078740157483" header="0" footer="0"/>
  <pageSetup paperSize="9" scale="48" fitToWidth="3" orientation="landscape" blackAndWhite="1" r:id="rId1"/>
  <headerFooter alignWithMargins="0"/>
  <colBreaks count="1" manualBreakCount="1">
    <brk id="37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/>
  <dimension ref="A1:BH26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Q21" sqref="Q21"/>
    </sheetView>
  </sheetViews>
  <sheetFormatPr defaultRowHeight="12.75" x14ac:dyDescent="0.2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 x14ac:dyDescent="0.2">
      <c r="A1" s="286"/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</row>
    <row r="2" spans="1:60" hidden="1" x14ac:dyDescent="0.2"/>
    <row r="3" spans="1:60" hidden="1" x14ac:dyDescent="0.2"/>
    <row r="4" spans="1:60" hidden="1" x14ac:dyDescent="0.2"/>
    <row r="5" spans="1:60" hidden="1" x14ac:dyDescent="0.2"/>
    <row r="6" spans="1:60" hidden="1" x14ac:dyDescent="0.2"/>
    <row r="7" spans="1:60" hidden="1" x14ac:dyDescent="0.2"/>
    <row r="8" spans="1:60" hidden="1" x14ac:dyDescent="0.2"/>
    <row r="9" spans="1:60" hidden="1" x14ac:dyDescent="0.2"/>
    <row r="10" spans="1:60" hidden="1" x14ac:dyDescent="0.2"/>
    <row r="11" spans="1:60" hidden="1" x14ac:dyDescent="0.2"/>
    <row r="12" spans="1:60" hidden="1" x14ac:dyDescent="0.2"/>
    <row r="13" spans="1:60" hidden="1" x14ac:dyDescent="0.2"/>
    <row r="14" spans="1:60" s="50" customFormat="1" ht="39.950000000000003" customHeight="1" x14ac:dyDescent="0.25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280" t="s">
        <v>16244</v>
      </c>
      <c r="Q14" s="280"/>
      <c r="R14" s="280"/>
      <c r="S14" s="280"/>
      <c r="T14" s="280"/>
      <c r="U14" s="280"/>
      <c r="V14" s="280"/>
      <c r="W14" s="280"/>
      <c r="X14" s="280"/>
      <c r="Y14" s="280"/>
      <c r="Z14" s="280"/>
      <c r="AA14" s="280"/>
      <c r="AB14" s="280"/>
      <c r="AC14" s="280"/>
      <c r="AD14" s="280"/>
      <c r="AE14" s="280"/>
      <c r="AF14" s="280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 x14ac:dyDescent="0.2">
      <c r="A15" s="296" t="s">
        <v>14059</v>
      </c>
      <c r="B15" s="296"/>
      <c r="C15" s="296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S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  <c r="AO15" s="113"/>
      <c r="AP15" s="113"/>
      <c r="AQ15" s="113"/>
      <c r="AR15" s="113"/>
      <c r="AS15" s="113"/>
      <c r="AT15" s="113"/>
      <c r="AU15" s="113"/>
      <c r="AV15" s="113"/>
      <c r="AW15" s="113"/>
      <c r="AX15" s="113"/>
      <c r="AY15" s="113"/>
      <c r="AZ15" s="113"/>
      <c r="BA15" s="113"/>
      <c r="BB15" s="113"/>
      <c r="BC15" s="113"/>
      <c r="BD15" s="113"/>
      <c r="BE15" s="113"/>
      <c r="BF15" s="113"/>
      <c r="BG15" s="113"/>
      <c r="BH15" s="113"/>
    </row>
    <row r="16" spans="1:60" ht="12.75" customHeight="1" x14ac:dyDescent="0.2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297" t="s">
        <v>13062</v>
      </c>
      <c r="Q16" s="297"/>
      <c r="R16" s="297"/>
      <c r="S16" s="297"/>
      <c r="T16" s="297"/>
      <c r="U16" s="297"/>
      <c r="V16" s="297"/>
      <c r="W16" s="297"/>
      <c r="X16" s="297"/>
      <c r="Y16" s="297"/>
      <c r="Z16" s="297"/>
      <c r="AA16" s="297"/>
      <c r="AB16" s="297"/>
      <c r="AC16" s="297"/>
      <c r="AD16" s="297"/>
      <c r="AE16" s="297"/>
      <c r="AF16" s="297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</row>
    <row r="17" spans="1:60" ht="54.95" customHeight="1" x14ac:dyDescent="0.2">
      <c r="A17" s="290" t="s">
        <v>12192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83" t="s">
        <v>12193</v>
      </c>
      <c r="P17" s="283" t="s">
        <v>9192</v>
      </c>
      <c r="Q17" s="293" t="s">
        <v>12315</v>
      </c>
      <c r="R17" s="294"/>
      <c r="S17" s="294"/>
      <c r="T17" s="295"/>
      <c r="U17" s="293" t="s">
        <v>14282</v>
      </c>
      <c r="V17" s="294"/>
      <c r="W17" s="294"/>
      <c r="X17" s="294"/>
      <c r="Y17" s="294"/>
      <c r="Z17" s="294"/>
      <c r="AA17" s="294"/>
      <c r="AB17" s="294"/>
      <c r="AC17" s="294"/>
      <c r="AD17" s="294"/>
      <c r="AE17" s="294"/>
      <c r="AF17" s="295"/>
      <c r="AG17" s="293" t="s">
        <v>12862</v>
      </c>
      <c r="AH17" s="294"/>
      <c r="AI17" s="294"/>
      <c r="AJ17" s="294"/>
      <c r="AK17" s="295"/>
      <c r="AL17" s="298" t="s">
        <v>12863</v>
      </c>
      <c r="AM17" s="299"/>
      <c r="AN17" s="299"/>
      <c r="AO17" s="299"/>
      <c r="AP17" s="299"/>
      <c r="AQ17" s="299"/>
      <c r="AR17" s="299"/>
      <c r="AS17" s="299"/>
      <c r="AT17" s="299"/>
      <c r="AU17" s="299"/>
      <c r="AV17" s="299"/>
      <c r="AW17" s="299"/>
      <c r="AX17" s="299"/>
      <c r="AY17" s="299"/>
      <c r="AZ17" s="300"/>
      <c r="BA17" s="293" t="s">
        <v>12864</v>
      </c>
      <c r="BB17" s="295"/>
      <c r="BC17" s="293" t="s">
        <v>12865</v>
      </c>
      <c r="BD17" s="294"/>
      <c r="BE17" s="294"/>
      <c r="BF17" s="294"/>
      <c r="BG17" s="294"/>
      <c r="BH17" s="295"/>
    </row>
    <row r="18" spans="1:60" ht="20.100000000000001" customHeight="1" x14ac:dyDescent="0.2">
      <c r="A18" s="291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83"/>
      <c r="P18" s="293"/>
      <c r="Q18" s="283" t="s">
        <v>13338</v>
      </c>
      <c r="R18" s="283" t="s">
        <v>14249</v>
      </c>
      <c r="S18" s="283" t="s">
        <v>14250</v>
      </c>
      <c r="T18" s="283" t="s">
        <v>14251</v>
      </c>
      <c r="U18" s="283" t="s">
        <v>13338</v>
      </c>
      <c r="V18" s="283" t="s">
        <v>13339</v>
      </c>
      <c r="W18" s="283" t="s">
        <v>13340</v>
      </c>
      <c r="X18" s="283" t="s">
        <v>14249</v>
      </c>
      <c r="Y18" s="283" t="s">
        <v>13341</v>
      </c>
      <c r="Z18" s="283" t="s">
        <v>13342</v>
      </c>
      <c r="AA18" s="283" t="s">
        <v>14250</v>
      </c>
      <c r="AB18" s="283" t="s">
        <v>13343</v>
      </c>
      <c r="AC18" s="283" t="s">
        <v>11886</v>
      </c>
      <c r="AD18" s="283" t="s">
        <v>14251</v>
      </c>
      <c r="AE18" s="283" t="s">
        <v>11887</v>
      </c>
      <c r="AF18" s="283" t="s">
        <v>11888</v>
      </c>
      <c r="AG18" s="283" t="s">
        <v>14252</v>
      </c>
      <c r="AH18" s="283" t="s">
        <v>14253</v>
      </c>
      <c r="AI18" s="283" t="s">
        <v>14254</v>
      </c>
      <c r="AJ18" s="283" t="s">
        <v>14255</v>
      </c>
      <c r="AK18" s="283" t="s">
        <v>14256</v>
      </c>
      <c r="AL18" s="283" t="s">
        <v>14252</v>
      </c>
      <c r="AM18" s="283" t="s">
        <v>11889</v>
      </c>
      <c r="AN18" s="283" t="s">
        <v>11890</v>
      </c>
      <c r="AO18" s="283" t="s">
        <v>14253</v>
      </c>
      <c r="AP18" s="283" t="s">
        <v>11891</v>
      </c>
      <c r="AQ18" s="283" t="s">
        <v>11892</v>
      </c>
      <c r="AR18" s="283" t="s">
        <v>14254</v>
      </c>
      <c r="AS18" s="283" t="s">
        <v>11893</v>
      </c>
      <c r="AT18" s="283" t="s">
        <v>11894</v>
      </c>
      <c r="AU18" s="283" t="s">
        <v>14255</v>
      </c>
      <c r="AV18" s="283" t="s">
        <v>11895</v>
      </c>
      <c r="AW18" s="283" t="s">
        <v>11896</v>
      </c>
      <c r="AX18" s="283" t="s">
        <v>14256</v>
      </c>
      <c r="AY18" s="283" t="s">
        <v>11897</v>
      </c>
      <c r="AZ18" s="283" t="s">
        <v>11898</v>
      </c>
      <c r="BA18" s="283" t="s">
        <v>14257</v>
      </c>
      <c r="BB18" s="283" t="s">
        <v>14259</v>
      </c>
      <c r="BC18" s="283" t="s">
        <v>14257</v>
      </c>
      <c r="BD18" s="283" t="s">
        <v>10527</v>
      </c>
      <c r="BE18" s="283" t="s">
        <v>10528</v>
      </c>
      <c r="BF18" s="283" t="s">
        <v>14259</v>
      </c>
      <c r="BG18" s="283" t="s">
        <v>10529</v>
      </c>
      <c r="BH18" s="283" t="s">
        <v>10530</v>
      </c>
    </row>
    <row r="19" spans="1:60" ht="60" customHeight="1" x14ac:dyDescent="0.2">
      <c r="A19" s="292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83"/>
      <c r="P19" s="293"/>
      <c r="Q19" s="283"/>
      <c r="R19" s="283"/>
      <c r="S19" s="283"/>
      <c r="T19" s="283"/>
      <c r="U19" s="283"/>
      <c r="V19" s="283"/>
      <c r="W19" s="283"/>
      <c r="X19" s="283"/>
      <c r="Y19" s="283"/>
      <c r="Z19" s="283"/>
      <c r="AA19" s="283"/>
      <c r="AB19" s="283"/>
      <c r="AC19" s="283"/>
      <c r="AD19" s="283"/>
      <c r="AE19" s="283"/>
      <c r="AF19" s="283"/>
      <c r="AG19" s="283"/>
      <c r="AH19" s="283"/>
      <c r="AI19" s="283"/>
      <c r="AJ19" s="283"/>
      <c r="AK19" s="283"/>
      <c r="AL19" s="283"/>
      <c r="AM19" s="283"/>
      <c r="AN19" s="283"/>
      <c r="AO19" s="283"/>
      <c r="AP19" s="283"/>
      <c r="AQ19" s="283"/>
      <c r="AR19" s="283"/>
      <c r="AS19" s="283"/>
      <c r="AT19" s="283"/>
      <c r="AU19" s="283"/>
      <c r="AV19" s="283"/>
      <c r="AW19" s="283"/>
      <c r="AX19" s="283"/>
      <c r="AY19" s="283"/>
      <c r="AZ19" s="283"/>
      <c r="BA19" s="283"/>
      <c r="BB19" s="283"/>
      <c r="BC19" s="283"/>
      <c r="BD19" s="283"/>
      <c r="BE19" s="283"/>
      <c r="BF19" s="283"/>
      <c r="BG19" s="283"/>
      <c r="BH19" s="283"/>
    </row>
    <row r="20" spans="1:60" s="54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 x14ac:dyDescent="0.25">
      <c r="A21" s="25" t="s">
        <v>12316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SUM(Q21:BH21)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28">
        <v>0</v>
      </c>
      <c r="AE21" s="28">
        <v>0</v>
      </c>
      <c r="AF21" s="28">
        <v>0</v>
      </c>
      <c r="AG21" s="28">
        <v>0</v>
      </c>
      <c r="AH21" s="28">
        <v>0</v>
      </c>
      <c r="AI21" s="28">
        <v>0</v>
      </c>
      <c r="AJ21" s="28">
        <v>0</v>
      </c>
      <c r="AK21" s="28">
        <v>0</v>
      </c>
      <c r="AL21" s="28">
        <v>0</v>
      </c>
      <c r="AM21" s="28">
        <v>0</v>
      </c>
      <c r="AN21" s="28">
        <v>0</v>
      </c>
      <c r="AO21" s="28">
        <v>0</v>
      </c>
      <c r="AP21" s="28">
        <v>0</v>
      </c>
      <c r="AQ21" s="28">
        <v>0</v>
      </c>
      <c r="AR21" s="28">
        <v>0</v>
      </c>
      <c r="AS21" s="28">
        <v>0</v>
      </c>
      <c r="AT21" s="28">
        <v>0</v>
      </c>
      <c r="AU21" s="28">
        <v>0</v>
      </c>
      <c r="AV21" s="28">
        <v>0</v>
      </c>
      <c r="AW21" s="28">
        <v>0</v>
      </c>
      <c r="AX21" s="28">
        <v>0</v>
      </c>
      <c r="AY21" s="28">
        <v>0</v>
      </c>
      <c r="AZ21" s="28">
        <v>0</v>
      </c>
      <c r="BA21" s="28">
        <v>0</v>
      </c>
      <c r="BB21" s="28">
        <v>0</v>
      </c>
      <c r="BC21" s="28">
        <v>0</v>
      </c>
      <c r="BD21" s="28">
        <v>0</v>
      </c>
      <c r="BE21" s="28">
        <v>0</v>
      </c>
      <c r="BF21" s="28">
        <v>0</v>
      </c>
      <c r="BG21" s="28">
        <v>0</v>
      </c>
      <c r="BH21" s="28">
        <v>0</v>
      </c>
    </row>
    <row r="22" spans="1:60" ht="25.5" x14ac:dyDescent="0.25">
      <c r="A22" s="25" t="s">
        <v>12317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>SUM(Q22:BH22)</f>
        <v>0</v>
      </c>
      <c r="Q22" s="106">
        <f>SUM(Q23:Q25)</f>
        <v>0</v>
      </c>
      <c r="R22" s="106">
        <f t="shared" ref="R22:BH22" si="0">SUM(R23:R25)</f>
        <v>0</v>
      </c>
      <c r="S22" s="106">
        <f t="shared" si="0"/>
        <v>0</v>
      </c>
      <c r="T22" s="106">
        <f t="shared" si="0"/>
        <v>0</v>
      </c>
      <c r="U22" s="106">
        <f t="shared" si="0"/>
        <v>0</v>
      </c>
      <c r="V22" s="106">
        <f t="shared" si="0"/>
        <v>0</v>
      </c>
      <c r="W22" s="106">
        <f t="shared" si="0"/>
        <v>0</v>
      </c>
      <c r="X22" s="106">
        <f t="shared" si="0"/>
        <v>0</v>
      </c>
      <c r="Y22" s="106">
        <f t="shared" si="0"/>
        <v>0</v>
      </c>
      <c r="Z22" s="106">
        <f t="shared" si="0"/>
        <v>0</v>
      </c>
      <c r="AA22" s="106">
        <f t="shared" si="0"/>
        <v>0</v>
      </c>
      <c r="AB22" s="106">
        <f t="shared" si="0"/>
        <v>0</v>
      </c>
      <c r="AC22" s="106">
        <f t="shared" si="0"/>
        <v>0</v>
      </c>
      <c r="AD22" s="106">
        <f t="shared" si="0"/>
        <v>0</v>
      </c>
      <c r="AE22" s="106">
        <f t="shared" si="0"/>
        <v>0</v>
      </c>
      <c r="AF22" s="106">
        <f t="shared" si="0"/>
        <v>0</v>
      </c>
      <c r="AG22" s="106">
        <f t="shared" si="0"/>
        <v>0</v>
      </c>
      <c r="AH22" s="106">
        <f t="shared" si="0"/>
        <v>0</v>
      </c>
      <c r="AI22" s="106">
        <f t="shared" si="0"/>
        <v>0</v>
      </c>
      <c r="AJ22" s="106">
        <f t="shared" si="0"/>
        <v>0</v>
      </c>
      <c r="AK22" s="106">
        <f t="shared" si="0"/>
        <v>0</v>
      </c>
      <c r="AL22" s="106">
        <f t="shared" si="0"/>
        <v>0</v>
      </c>
      <c r="AM22" s="106">
        <f t="shared" si="0"/>
        <v>0</v>
      </c>
      <c r="AN22" s="106">
        <f t="shared" si="0"/>
        <v>0</v>
      </c>
      <c r="AO22" s="106">
        <f t="shared" si="0"/>
        <v>0</v>
      </c>
      <c r="AP22" s="106">
        <f t="shared" si="0"/>
        <v>0</v>
      </c>
      <c r="AQ22" s="106">
        <f t="shared" si="0"/>
        <v>0</v>
      </c>
      <c r="AR22" s="106">
        <f t="shared" si="0"/>
        <v>0</v>
      </c>
      <c r="AS22" s="106">
        <f t="shared" si="0"/>
        <v>0</v>
      </c>
      <c r="AT22" s="106">
        <f t="shared" si="0"/>
        <v>0</v>
      </c>
      <c r="AU22" s="106">
        <f t="shared" si="0"/>
        <v>0</v>
      </c>
      <c r="AV22" s="106">
        <f t="shared" si="0"/>
        <v>0</v>
      </c>
      <c r="AW22" s="106">
        <f t="shared" si="0"/>
        <v>0</v>
      </c>
      <c r="AX22" s="106">
        <f t="shared" si="0"/>
        <v>0</v>
      </c>
      <c r="AY22" s="106">
        <f t="shared" si="0"/>
        <v>0</v>
      </c>
      <c r="AZ22" s="106">
        <f t="shared" si="0"/>
        <v>0</v>
      </c>
      <c r="BA22" s="106">
        <f t="shared" si="0"/>
        <v>0</v>
      </c>
      <c r="BB22" s="106">
        <f t="shared" si="0"/>
        <v>0</v>
      </c>
      <c r="BC22" s="106">
        <f t="shared" si="0"/>
        <v>0</v>
      </c>
      <c r="BD22" s="106">
        <f t="shared" si="0"/>
        <v>0</v>
      </c>
      <c r="BE22" s="106">
        <f t="shared" si="0"/>
        <v>0</v>
      </c>
      <c r="BF22" s="106">
        <f t="shared" si="0"/>
        <v>0</v>
      </c>
      <c r="BG22" s="106">
        <f t="shared" si="0"/>
        <v>0</v>
      </c>
      <c r="BH22" s="106">
        <f t="shared" si="0"/>
        <v>0</v>
      </c>
    </row>
    <row r="23" spans="1:60" ht="25.5" x14ac:dyDescent="0.25">
      <c r="A23" s="25" t="s">
        <v>11511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>SUM(Q23:BH23)</f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28">
        <v>0</v>
      </c>
      <c r="AF23" s="28">
        <v>0</v>
      </c>
      <c r="AG23" s="28">
        <v>0</v>
      </c>
      <c r="AH23" s="28">
        <v>0</v>
      </c>
      <c r="AI23" s="28">
        <v>0</v>
      </c>
      <c r="AJ23" s="28">
        <v>0</v>
      </c>
      <c r="AK23" s="28">
        <v>0</v>
      </c>
      <c r="AL23" s="28">
        <v>0</v>
      </c>
      <c r="AM23" s="28">
        <v>0</v>
      </c>
      <c r="AN23" s="28">
        <v>0</v>
      </c>
      <c r="AO23" s="28">
        <v>0</v>
      </c>
      <c r="AP23" s="28">
        <v>0</v>
      </c>
      <c r="AQ23" s="28">
        <v>0</v>
      </c>
      <c r="AR23" s="28">
        <v>0</v>
      </c>
      <c r="AS23" s="28">
        <v>0</v>
      </c>
      <c r="AT23" s="28">
        <v>0</v>
      </c>
      <c r="AU23" s="28">
        <v>0</v>
      </c>
      <c r="AV23" s="28">
        <v>0</v>
      </c>
      <c r="AW23" s="28">
        <v>0</v>
      </c>
      <c r="AX23" s="28">
        <v>0</v>
      </c>
      <c r="AY23" s="28">
        <v>0</v>
      </c>
      <c r="AZ23" s="28">
        <v>0</v>
      </c>
      <c r="BA23" s="28">
        <v>0</v>
      </c>
      <c r="BB23" s="28">
        <v>0</v>
      </c>
      <c r="BC23" s="28">
        <v>0</v>
      </c>
      <c r="BD23" s="28">
        <v>0</v>
      </c>
      <c r="BE23" s="28">
        <v>0</v>
      </c>
      <c r="BF23" s="28">
        <v>0</v>
      </c>
      <c r="BG23" s="28">
        <v>0</v>
      </c>
      <c r="BH23" s="28">
        <v>0</v>
      </c>
    </row>
    <row r="24" spans="1:60" ht="15.75" x14ac:dyDescent="0.25">
      <c r="A24" s="25" t="s">
        <v>11512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6">
        <f>SUM(Q24:BH24)</f>
        <v>0</v>
      </c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28">
        <v>0</v>
      </c>
      <c r="BB24" s="28">
        <v>0</v>
      </c>
      <c r="BC24" s="28">
        <v>0</v>
      </c>
      <c r="BD24" s="28">
        <v>0</v>
      </c>
      <c r="BE24" s="28">
        <v>0</v>
      </c>
      <c r="BF24" s="28">
        <v>0</v>
      </c>
      <c r="BG24" s="28">
        <v>0</v>
      </c>
      <c r="BH24" s="28">
        <v>0</v>
      </c>
    </row>
    <row r="25" spans="1:60" ht="15.75" x14ac:dyDescent="0.25">
      <c r="A25" s="25" t="s">
        <v>12929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06">
        <f>SUM(Q25:BH25)</f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28">
        <v>0</v>
      </c>
      <c r="AF25" s="28">
        <v>0</v>
      </c>
      <c r="AG25" s="28">
        <v>0</v>
      </c>
      <c r="AH25" s="28">
        <v>0</v>
      </c>
      <c r="AI25" s="28">
        <v>0</v>
      </c>
      <c r="AJ25" s="28">
        <v>0</v>
      </c>
      <c r="AK25" s="28">
        <v>0</v>
      </c>
      <c r="AL25" s="28">
        <v>0</v>
      </c>
      <c r="AM25" s="28">
        <v>0</v>
      </c>
      <c r="AN25" s="28">
        <v>0</v>
      </c>
      <c r="AO25" s="28">
        <v>0</v>
      </c>
      <c r="AP25" s="28">
        <v>0</v>
      </c>
      <c r="AQ25" s="28">
        <v>0</v>
      </c>
      <c r="AR25" s="28">
        <v>0</v>
      </c>
      <c r="AS25" s="28">
        <v>0</v>
      </c>
      <c r="AT25" s="28">
        <v>0</v>
      </c>
      <c r="AU25" s="28">
        <v>0</v>
      </c>
      <c r="AV25" s="28">
        <v>0</v>
      </c>
      <c r="AW25" s="28">
        <v>0</v>
      </c>
      <c r="AX25" s="28">
        <v>0</v>
      </c>
      <c r="AY25" s="28">
        <v>0</v>
      </c>
      <c r="AZ25" s="28">
        <v>0</v>
      </c>
      <c r="BA25" s="28">
        <v>0</v>
      </c>
      <c r="BB25" s="28">
        <v>0</v>
      </c>
      <c r="BC25" s="28">
        <v>0</v>
      </c>
      <c r="BD25" s="28">
        <v>0</v>
      </c>
      <c r="BE25" s="28">
        <v>0</v>
      </c>
      <c r="BF25" s="28">
        <v>0</v>
      </c>
      <c r="BG25" s="28">
        <v>0</v>
      </c>
      <c r="BH25" s="28">
        <v>0</v>
      </c>
    </row>
    <row r="26" spans="1:60" x14ac:dyDescent="0.2">
      <c r="A26" s="54"/>
    </row>
  </sheetData>
  <sheetProtection password="D949" sheet="1" objects="1" scenarios="1" selectLockedCells="1"/>
  <mergeCells count="57">
    <mergeCell ref="A1:O1"/>
    <mergeCell ref="P14:AF14"/>
    <mergeCell ref="A15:C15"/>
    <mergeCell ref="P16:AF16"/>
    <mergeCell ref="AU18:AU19"/>
    <mergeCell ref="AG18:AG19"/>
    <mergeCell ref="AH18:AH19"/>
    <mergeCell ref="AO18:AO19"/>
    <mergeCell ref="AP18:AP19"/>
    <mergeCell ref="AD18:AD19"/>
    <mergeCell ref="AE18:AE19"/>
    <mergeCell ref="AF18:AF19"/>
    <mergeCell ref="BH18:BH19"/>
    <mergeCell ref="BC18:BC19"/>
    <mergeCell ref="BD18:BD19"/>
    <mergeCell ref="BE18:BE19"/>
    <mergeCell ref="BF18:BF19"/>
    <mergeCell ref="BG18:BG19"/>
    <mergeCell ref="BA18:BA19"/>
    <mergeCell ref="BB18:BB19"/>
    <mergeCell ref="AV18:AV19"/>
    <mergeCell ref="AW18:AW19"/>
    <mergeCell ref="AX18:AX19"/>
    <mergeCell ref="AY18:AY19"/>
    <mergeCell ref="AZ18:AZ19"/>
    <mergeCell ref="X18:X19"/>
    <mergeCell ref="AG17:AK17"/>
    <mergeCell ref="AL17:AZ17"/>
    <mergeCell ref="AI18:AI19"/>
    <mergeCell ref="AJ18:AJ19"/>
    <mergeCell ref="AK18:AK19"/>
    <mergeCell ref="AL18:AL19"/>
    <mergeCell ref="AS18:AS19"/>
    <mergeCell ref="AT18:AT19"/>
    <mergeCell ref="AM18:AM19"/>
    <mergeCell ref="AN18:AN19"/>
    <mergeCell ref="AQ18:AQ19"/>
    <mergeCell ref="AR18:AR19"/>
    <mergeCell ref="AA18:AA19"/>
    <mergeCell ref="AB18:AB19"/>
    <mergeCell ref="AC18:AC19"/>
    <mergeCell ref="Y18:Y19"/>
    <mergeCell ref="BA17:BB17"/>
    <mergeCell ref="BC17:BH17"/>
    <mergeCell ref="A17:A19"/>
    <mergeCell ref="O17:O19"/>
    <mergeCell ref="P17:P19"/>
    <mergeCell ref="Q17:T17"/>
    <mergeCell ref="T18:T19"/>
    <mergeCell ref="U17:AF17"/>
    <mergeCell ref="Q18:Q19"/>
    <mergeCell ref="R18:R19"/>
    <mergeCell ref="Z18:Z19"/>
    <mergeCell ref="S18:S19"/>
    <mergeCell ref="U18:U19"/>
    <mergeCell ref="V18:V19"/>
    <mergeCell ref="W18:W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3:P25 P21 P22:BH22"/>
    <dataValidation type="whole" allowBlank="1" showInputMessage="1" showErrorMessage="1" errorTitle="Ошибка ввода" error="Попытка ввести данные отличные от числовых или целочисленных" sqref="Q21:BH21 BA23:BH25 Q25:AZ25 Q23:AZ2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pageSetUpPr fitToPage="1"/>
  </sheetPr>
  <dimension ref="A1:Q59"/>
  <sheetViews>
    <sheetView showGridLines="0" workbookViewId="0">
      <selection activeCell="P21" sqref="P21"/>
    </sheetView>
  </sheetViews>
  <sheetFormatPr defaultRowHeight="12.75" x14ac:dyDescent="0.2"/>
  <cols>
    <col min="1" max="1" width="74.7109375" style="20" bestFit="1" customWidth="1"/>
    <col min="2" max="13" width="2.85546875" style="20" hidden="1" customWidth="1"/>
    <col min="14" max="14" width="18" style="20" hidden="1" customWidth="1"/>
    <col min="15" max="15" width="6.85546875" style="20" bestFit="1" customWidth="1"/>
    <col min="16" max="16" width="17.7109375" style="20" customWidth="1"/>
    <col min="17" max="16384" width="9.140625" style="20"/>
  </cols>
  <sheetData>
    <row r="1" ht="30" customHeight="1" x14ac:dyDescent="0.2"/>
    <row r="2" hidden="1" x14ac:dyDescent="0.2"/>
    <row r="3" hidden="1" x14ac:dyDescent="0.2"/>
    <row r="4" hidden="1" x14ac:dyDescent="0.2"/>
    <row r="5" hidden="1" x14ac:dyDescent="0.2"/>
    <row r="6" hidden="1" x14ac:dyDescent="0.2"/>
    <row r="7" hidden="1" x14ac:dyDescent="0.2"/>
    <row r="8" hidden="1" x14ac:dyDescent="0.2"/>
    <row r="9" hidden="1" x14ac:dyDescent="0.2"/>
    <row r="10" hidden="1" x14ac:dyDescent="0.2"/>
    <row r="11" hidden="1" x14ac:dyDescent="0.2"/>
    <row r="12" hidden="1" x14ac:dyDescent="0.2"/>
    <row r="13" hidden="1" x14ac:dyDescent="0.2"/>
    <row r="14" hidden="1" x14ac:dyDescent="0.2"/>
    <row r="15" hidden="1" x14ac:dyDescent="0.2"/>
    <row r="16" hidden="1" x14ac:dyDescent="0.2"/>
    <row r="17" spans="1:17" ht="20.100000000000001" customHeight="1" x14ac:dyDescent="0.2">
      <c r="A17" s="282" t="s">
        <v>11516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</row>
    <row r="18" spans="1:17" hidden="1" x14ac:dyDescent="0.2">
      <c r="A18" s="281"/>
      <c r="B18" s="281"/>
      <c r="C18" s="281"/>
      <c r="D18" s="281"/>
      <c r="E18" s="281"/>
      <c r="F18" s="281"/>
      <c r="G18" s="281"/>
      <c r="H18" s="281"/>
      <c r="I18" s="281"/>
      <c r="J18" s="281"/>
      <c r="K18" s="281"/>
      <c r="L18" s="281"/>
      <c r="M18" s="281"/>
      <c r="N18" s="281"/>
      <c r="O18" s="281"/>
      <c r="P18" s="281"/>
    </row>
    <row r="19" spans="1:17" ht="25.5" x14ac:dyDescent="0.2">
      <c r="A19" s="23" t="s">
        <v>12192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11517</v>
      </c>
      <c r="P19" s="23" t="s">
        <v>12194</v>
      </c>
      <c r="Q19" s="32"/>
    </row>
    <row r="20" spans="1:17" x14ac:dyDescent="0.2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32"/>
    </row>
    <row r="21" spans="1:17" ht="25.5" x14ac:dyDescent="0.25">
      <c r="A21" s="31" t="s">
        <v>11518</v>
      </c>
      <c r="B21" s="33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27">
        <v>1</v>
      </c>
      <c r="P21" s="28">
        <v>0</v>
      </c>
      <c r="Q21" s="32"/>
    </row>
    <row r="22" spans="1:17" ht="15.75" x14ac:dyDescent="0.25">
      <c r="A22" s="35" t="s">
        <v>11519</v>
      </c>
      <c r="B22" s="33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27">
        <v>2</v>
      </c>
      <c r="P22" s="28">
        <v>0</v>
      </c>
      <c r="Q22" s="32"/>
    </row>
    <row r="23" spans="1:17" ht="15.75" x14ac:dyDescent="0.25">
      <c r="A23" s="35" t="s">
        <v>11520</v>
      </c>
      <c r="B23" s="33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27">
        <v>3</v>
      </c>
      <c r="P23" s="28">
        <v>0</v>
      </c>
      <c r="Q23" s="32"/>
    </row>
    <row r="24" spans="1:17" ht="25.5" x14ac:dyDescent="0.25">
      <c r="A24" s="35" t="s">
        <v>11521</v>
      </c>
      <c r="B24" s="33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27">
        <v>4</v>
      </c>
      <c r="P24" s="28">
        <v>0</v>
      </c>
      <c r="Q24" s="32"/>
    </row>
    <row r="25" spans="1:17" ht="25.5" x14ac:dyDescent="0.25">
      <c r="A25" s="35" t="s">
        <v>11522</v>
      </c>
      <c r="B25" s="33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27">
        <v>5</v>
      </c>
      <c r="P25" s="28">
        <v>0</v>
      </c>
      <c r="Q25" s="32"/>
    </row>
    <row r="26" spans="1:17" ht="25.5" x14ac:dyDescent="0.25">
      <c r="A26" s="35" t="s">
        <v>11523</v>
      </c>
      <c r="B26" s="33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27">
        <v>6</v>
      </c>
      <c r="P26" s="28">
        <v>0</v>
      </c>
      <c r="Q26" s="32"/>
    </row>
    <row r="27" spans="1:17" ht="15.75" x14ac:dyDescent="0.25">
      <c r="A27" s="35" t="s">
        <v>11524</v>
      </c>
      <c r="B27" s="33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27">
        <v>7</v>
      </c>
      <c r="P27" s="28">
        <v>0</v>
      </c>
      <c r="Q27" s="32"/>
    </row>
    <row r="28" spans="1:17" ht="15.75" x14ac:dyDescent="0.25">
      <c r="A28" s="35" t="s">
        <v>11525</v>
      </c>
      <c r="B28" s="33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27">
        <v>8</v>
      </c>
      <c r="P28" s="28">
        <v>0</v>
      </c>
      <c r="Q28" s="32"/>
    </row>
    <row r="29" spans="1:17" ht="15.75" x14ac:dyDescent="0.25">
      <c r="A29" s="35" t="s">
        <v>11526</v>
      </c>
      <c r="B29" s="33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27">
        <v>9</v>
      </c>
      <c r="P29" s="28">
        <v>0</v>
      </c>
      <c r="Q29" s="32"/>
    </row>
    <row r="30" spans="1:17" ht="15.75" x14ac:dyDescent="0.25">
      <c r="A30" s="35" t="s">
        <v>11527</v>
      </c>
      <c r="B30" s="33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27">
        <v>10</v>
      </c>
      <c r="P30" s="28">
        <v>0</v>
      </c>
      <c r="Q30" s="32"/>
    </row>
    <row r="31" spans="1:17" ht="15.75" x14ac:dyDescent="0.25">
      <c r="A31" s="35" t="s">
        <v>11528</v>
      </c>
      <c r="B31" s="33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27">
        <v>11</v>
      </c>
      <c r="P31" s="28">
        <v>0</v>
      </c>
      <c r="Q31" s="32"/>
    </row>
    <row r="32" spans="1:17" ht="15.75" x14ac:dyDescent="0.25">
      <c r="A32" s="35" t="s">
        <v>11529</v>
      </c>
      <c r="B32" s="33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27">
        <v>12</v>
      </c>
      <c r="P32" s="28">
        <v>0</v>
      </c>
      <c r="Q32" s="32"/>
    </row>
    <row r="33" spans="1:17" ht="15.75" x14ac:dyDescent="0.25">
      <c r="A33" s="35" t="s">
        <v>11530</v>
      </c>
      <c r="B33" s="33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27">
        <v>13</v>
      </c>
      <c r="P33" s="28">
        <v>0</v>
      </c>
      <c r="Q33" s="32"/>
    </row>
    <row r="34" spans="1:17" ht="15.75" x14ac:dyDescent="0.25">
      <c r="A34" s="35" t="s">
        <v>11531</v>
      </c>
      <c r="B34" s="33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27">
        <v>14</v>
      </c>
      <c r="P34" s="28">
        <v>0</v>
      </c>
      <c r="Q34" s="32"/>
    </row>
    <row r="35" spans="1:17" ht="15.75" x14ac:dyDescent="0.25">
      <c r="A35" s="35" t="s">
        <v>11532</v>
      </c>
      <c r="B35" s="33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27">
        <v>15</v>
      </c>
      <c r="P35" s="28">
        <v>0</v>
      </c>
      <c r="Q35" s="32"/>
    </row>
    <row r="36" spans="1:17" ht="25.5" x14ac:dyDescent="0.25">
      <c r="A36" s="35" t="s">
        <v>11535</v>
      </c>
      <c r="B36" s="33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27">
        <v>16</v>
      </c>
      <c r="P36" s="28">
        <v>0</v>
      </c>
      <c r="Q36" s="32"/>
    </row>
    <row r="37" spans="1:17" ht="25.5" x14ac:dyDescent="0.25">
      <c r="A37" s="35" t="s">
        <v>11536</v>
      </c>
      <c r="B37" s="33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27">
        <v>17</v>
      </c>
      <c r="P37" s="28">
        <v>0</v>
      </c>
      <c r="Q37" s="32"/>
    </row>
    <row r="38" spans="1:17" ht="15.75" x14ac:dyDescent="0.25">
      <c r="A38" s="36" t="s">
        <v>11537</v>
      </c>
      <c r="B38" s="33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27">
        <v>18</v>
      </c>
      <c r="P38" s="28">
        <v>0</v>
      </c>
      <c r="Q38" s="32"/>
    </row>
    <row r="39" spans="1:17" ht="15.75" x14ac:dyDescent="0.25">
      <c r="A39" s="35" t="s">
        <v>11538</v>
      </c>
      <c r="B39" s="33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27">
        <v>19</v>
      </c>
      <c r="P39" s="28">
        <v>0</v>
      </c>
      <c r="Q39" s="32"/>
    </row>
    <row r="40" spans="1:17" ht="25.5" x14ac:dyDescent="0.25">
      <c r="A40" s="36" t="s">
        <v>11539</v>
      </c>
      <c r="B40" s="33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27">
        <v>20</v>
      </c>
      <c r="P40" s="28">
        <v>0</v>
      </c>
      <c r="Q40" s="32"/>
    </row>
    <row r="41" spans="1:17" ht="15.75" x14ac:dyDescent="0.25">
      <c r="A41" s="36" t="s">
        <v>11540</v>
      </c>
      <c r="B41" s="33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27">
        <v>21</v>
      </c>
      <c r="P41" s="28">
        <v>0</v>
      </c>
      <c r="Q41" s="32"/>
    </row>
    <row r="42" spans="1:17" ht="15.75" x14ac:dyDescent="0.25">
      <c r="A42" s="36" t="s">
        <v>13682</v>
      </c>
      <c r="B42" s="33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27">
        <v>22</v>
      </c>
      <c r="P42" s="28">
        <v>0</v>
      </c>
      <c r="Q42" s="32"/>
    </row>
    <row r="43" spans="1:17" ht="15.75" x14ac:dyDescent="0.25">
      <c r="A43" s="35" t="s">
        <v>10999</v>
      </c>
      <c r="B43" s="33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27">
        <v>23</v>
      </c>
      <c r="P43" s="28">
        <v>0</v>
      </c>
      <c r="Q43" s="32"/>
    </row>
    <row r="44" spans="1:17" ht="25.5" x14ac:dyDescent="0.25">
      <c r="A44" s="31" t="s">
        <v>11000</v>
      </c>
      <c r="B44" s="33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27">
        <v>24</v>
      </c>
      <c r="P44" s="28">
        <v>0</v>
      </c>
      <c r="Q44" s="32"/>
    </row>
    <row r="45" spans="1:17" ht="25.5" x14ac:dyDescent="0.25">
      <c r="A45" s="35" t="s">
        <v>12480</v>
      </c>
      <c r="B45" s="33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27">
        <v>25</v>
      </c>
      <c r="P45" s="28">
        <v>0</v>
      </c>
      <c r="Q45" s="32"/>
    </row>
    <row r="46" spans="1:17" ht="15.75" x14ac:dyDescent="0.25">
      <c r="A46" s="35" t="s">
        <v>12481</v>
      </c>
      <c r="B46" s="33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27">
        <v>26</v>
      </c>
      <c r="P46" s="28">
        <v>0</v>
      </c>
      <c r="Q46" s="32"/>
    </row>
    <row r="47" spans="1:17" ht="15.75" x14ac:dyDescent="0.25">
      <c r="A47" s="35" t="s">
        <v>12482</v>
      </c>
      <c r="B47" s="33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27">
        <v>27</v>
      </c>
      <c r="P47" s="28">
        <v>0</v>
      </c>
      <c r="Q47" s="32"/>
    </row>
    <row r="48" spans="1:17" ht="15.75" x14ac:dyDescent="0.25">
      <c r="A48" s="35" t="s">
        <v>12484</v>
      </c>
      <c r="B48" s="33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27">
        <v>28</v>
      </c>
      <c r="P48" s="28">
        <v>0</v>
      </c>
      <c r="Q48" s="32"/>
    </row>
    <row r="49" spans="1:17" ht="15.75" x14ac:dyDescent="0.25">
      <c r="A49" s="35" t="s">
        <v>12483</v>
      </c>
      <c r="B49" s="33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27">
        <v>29</v>
      </c>
      <c r="P49" s="28">
        <v>0</v>
      </c>
      <c r="Q49" s="32"/>
    </row>
    <row r="50" spans="1:17" ht="25.5" x14ac:dyDescent="0.25">
      <c r="A50" s="31" t="s">
        <v>14040</v>
      </c>
      <c r="B50" s="33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27">
        <v>30</v>
      </c>
      <c r="P50" s="28">
        <v>0</v>
      </c>
      <c r="Q50" s="32"/>
    </row>
    <row r="51" spans="1:17" ht="15.75" x14ac:dyDescent="0.25">
      <c r="A51" s="35" t="s">
        <v>14041</v>
      </c>
      <c r="B51" s="33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27">
        <v>31</v>
      </c>
      <c r="P51" s="28">
        <v>0</v>
      </c>
      <c r="Q51" s="32"/>
    </row>
    <row r="52" spans="1:17" ht="15.75" x14ac:dyDescent="0.25">
      <c r="A52" s="35" t="s">
        <v>14042</v>
      </c>
      <c r="B52" s="33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27">
        <v>32</v>
      </c>
      <c r="P52" s="28">
        <v>0</v>
      </c>
      <c r="Q52" s="32"/>
    </row>
    <row r="53" spans="1:17" ht="15.75" x14ac:dyDescent="0.25">
      <c r="A53" s="35" t="s">
        <v>14043</v>
      </c>
      <c r="B53" s="33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27">
        <v>33</v>
      </c>
      <c r="P53" s="28">
        <v>0</v>
      </c>
      <c r="Q53" s="32"/>
    </row>
    <row r="54" spans="1:17" ht="15.75" x14ac:dyDescent="0.25">
      <c r="A54" s="35" t="s">
        <v>14044</v>
      </c>
      <c r="B54" s="33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27">
        <v>34</v>
      </c>
      <c r="P54" s="28">
        <v>0</v>
      </c>
      <c r="Q54" s="32"/>
    </row>
    <row r="55" spans="1:17" ht="15.75" x14ac:dyDescent="0.25">
      <c r="A55" s="35" t="s">
        <v>14045</v>
      </c>
      <c r="B55" s="33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27">
        <v>35</v>
      </c>
      <c r="P55" s="28">
        <v>0</v>
      </c>
      <c r="Q55" s="32"/>
    </row>
    <row r="56" spans="1:17" ht="15.75" x14ac:dyDescent="0.25">
      <c r="A56" s="35" t="s">
        <v>14046</v>
      </c>
      <c r="B56" s="33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27">
        <v>36</v>
      </c>
      <c r="P56" s="28">
        <v>0</v>
      </c>
      <c r="Q56" s="32"/>
    </row>
    <row r="57" spans="1:17" ht="15.75" x14ac:dyDescent="0.25">
      <c r="A57" s="25" t="s">
        <v>11533</v>
      </c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27">
        <v>37</v>
      </c>
      <c r="P57" s="28">
        <v>0</v>
      </c>
      <c r="Q57" s="32"/>
    </row>
    <row r="58" spans="1:17" ht="15.75" x14ac:dyDescent="0.25">
      <c r="A58" s="25" t="s">
        <v>11534</v>
      </c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27">
        <v>38</v>
      </c>
      <c r="P58" s="28">
        <v>0</v>
      </c>
      <c r="Q58" s="32"/>
    </row>
    <row r="59" spans="1:17" ht="15.75" x14ac:dyDescent="0.25">
      <c r="A59" s="25" t="s">
        <v>10986</v>
      </c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27">
        <v>39</v>
      </c>
      <c r="P59" s="28">
        <v>10</v>
      </c>
      <c r="Q59" s="32"/>
    </row>
  </sheetData>
  <sheetProtection password="D949" sheet="1" objects="1" scenarios="1" selectLockedCells="1"/>
  <mergeCells count="2"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_x000a_&quot;1&quot; - соответствует значению &quot;Да&quot;" sqref="P21:P59">
      <formula1>"0,1"</formula1>
    </dataValidation>
  </dataValidations>
  <pageMargins left="0.39370078740157483" right="0.39370078740157483" top="0.39370078740157483" bottom="0.39370078740157483" header="0" footer="0"/>
  <pageSetup paperSize="9" scale="98" orientation="portrait" blackAndWhite="1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/>
  <dimension ref="A1:BH26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Q21" sqref="Q21"/>
    </sheetView>
  </sheetViews>
  <sheetFormatPr defaultRowHeight="12.75" x14ac:dyDescent="0.2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 x14ac:dyDescent="0.2">
      <c r="A1" s="286"/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</row>
    <row r="2" spans="1:60" hidden="1" x14ac:dyDescent="0.2"/>
    <row r="3" spans="1:60" hidden="1" x14ac:dyDescent="0.2"/>
    <row r="4" spans="1:60" hidden="1" x14ac:dyDescent="0.2"/>
    <row r="5" spans="1:60" hidden="1" x14ac:dyDescent="0.2"/>
    <row r="6" spans="1:60" hidden="1" x14ac:dyDescent="0.2"/>
    <row r="7" spans="1:60" hidden="1" x14ac:dyDescent="0.2"/>
    <row r="8" spans="1:60" hidden="1" x14ac:dyDescent="0.2"/>
    <row r="9" spans="1:60" hidden="1" x14ac:dyDescent="0.2"/>
    <row r="10" spans="1:60" hidden="1" x14ac:dyDescent="0.2"/>
    <row r="11" spans="1:60" hidden="1" x14ac:dyDescent="0.2"/>
    <row r="12" spans="1:60" hidden="1" x14ac:dyDescent="0.2"/>
    <row r="13" spans="1:60" hidden="1" x14ac:dyDescent="0.2"/>
    <row r="14" spans="1:60" s="50" customFormat="1" ht="39.950000000000003" customHeight="1" x14ac:dyDescent="0.25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280" t="s">
        <v>16243</v>
      </c>
      <c r="Q14" s="280"/>
      <c r="R14" s="280"/>
      <c r="S14" s="280"/>
      <c r="T14" s="280"/>
      <c r="U14" s="280"/>
      <c r="V14" s="280"/>
      <c r="W14" s="280"/>
      <c r="X14" s="280"/>
      <c r="Y14" s="280"/>
      <c r="Z14" s="280"/>
      <c r="AA14" s="280"/>
      <c r="AB14" s="280"/>
      <c r="AC14" s="280"/>
      <c r="AD14" s="280"/>
      <c r="AE14" s="280"/>
      <c r="AF14" s="280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 x14ac:dyDescent="0.2">
      <c r="A15" s="296" t="s">
        <v>14060</v>
      </c>
      <c r="B15" s="296"/>
      <c r="C15" s="296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S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  <c r="AO15" s="113"/>
      <c r="AP15" s="113"/>
      <c r="AQ15" s="113"/>
      <c r="AR15" s="113"/>
      <c r="AS15" s="113"/>
      <c r="AT15" s="113"/>
      <c r="AU15" s="113"/>
      <c r="AV15" s="113"/>
      <c r="AW15" s="113"/>
      <c r="AX15" s="113"/>
      <c r="AY15" s="113"/>
      <c r="AZ15" s="113"/>
      <c r="BA15" s="113"/>
      <c r="BB15" s="113"/>
      <c r="BC15" s="113"/>
      <c r="BD15" s="113"/>
      <c r="BE15" s="113"/>
      <c r="BF15" s="113"/>
      <c r="BG15" s="113"/>
      <c r="BH15" s="113"/>
    </row>
    <row r="16" spans="1:60" ht="12.75" customHeight="1" x14ac:dyDescent="0.2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297" t="s">
        <v>13062</v>
      </c>
      <c r="Q16" s="297"/>
      <c r="R16" s="297"/>
      <c r="S16" s="297"/>
      <c r="T16" s="297"/>
      <c r="U16" s="297"/>
      <c r="V16" s="297"/>
      <c r="W16" s="297"/>
      <c r="X16" s="297"/>
      <c r="Y16" s="297"/>
      <c r="Z16" s="297"/>
      <c r="AA16" s="297"/>
      <c r="AB16" s="297"/>
      <c r="AC16" s="297"/>
      <c r="AD16" s="297"/>
      <c r="AE16" s="297"/>
      <c r="AF16" s="297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</row>
    <row r="17" spans="1:60" ht="54.95" customHeight="1" x14ac:dyDescent="0.2">
      <c r="A17" s="290" t="s">
        <v>12192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83" t="s">
        <v>12193</v>
      </c>
      <c r="P17" s="283" t="s">
        <v>9192</v>
      </c>
      <c r="Q17" s="293" t="s">
        <v>12315</v>
      </c>
      <c r="R17" s="294"/>
      <c r="S17" s="294"/>
      <c r="T17" s="295"/>
      <c r="U17" s="293" t="s">
        <v>14282</v>
      </c>
      <c r="V17" s="294"/>
      <c r="W17" s="294"/>
      <c r="X17" s="294"/>
      <c r="Y17" s="294"/>
      <c r="Z17" s="294"/>
      <c r="AA17" s="294"/>
      <c r="AB17" s="294"/>
      <c r="AC17" s="294"/>
      <c r="AD17" s="294"/>
      <c r="AE17" s="294"/>
      <c r="AF17" s="295"/>
      <c r="AG17" s="293" t="s">
        <v>12862</v>
      </c>
      <c r="AH17" s="294"/>
      <c r="AI17" s="294"/>
      <c r="AJ17" s="294"/>
      <c r="AK17" s="295"/>
      <c r="AL17" s="298" t="s">
        <v>12863</v>
      </c>
      <c r="AM17" s="299"/>
      <c r="AN17" s="299"/>
      <c r="AO17" s="299"/>
      <c r="AP17" s="299"/>
      <c r="AQ17" s="299"/>
      <c r="AR17" s="299"/>
      <c r="AS17" s="299"/>
      <c r="AT17" s="299"/>
      <c r="AU17" s="299"/>
      <c r="AV17" s="299"/>
      <c r="AW17" s="299"/>
      <c r="AX17" s="299"/>
      <c r="AY17" s="299"/>
      <c r="AZ17" s="300"/>
      <c r="BA17" s="293" t="s">
        <v>12864</v>
      </c>
      <c r="BB17" s="295"/>
      <c r="BC17" s="293" t="s">
        <v>12865</v>
      </c>
      <c r="BD17" s="294"/>
      <c r="BE17" s="294"/>
      <c r="BF17" s="294"/>
      <c r="BG17" s="294"/>
      <c r="BH17" s="295"/>
    </row>
    <row r="18" spans="1:60" ht="20.100000000000001" customHeight="1" x14ac:dyDescent="0.2">
      <c r="A18" s="291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83"/>
      <c r="P18" s="293"/>
      <c r="Q18" s="283" t="s">
        <v>13338</v>
      </c>
      <c r="R18" s="283" t="s">
        <v>14249</v>
      </c>
      <c r="S18" s="283" t="s">
        <v>14250</v>
      </c>
      <c r="T18" s="283" t="s">
        <v>14251</v>
      </c>
      <c r="U18" s="283" t="s">
        <v>13338</v>
      </c>
      <c r="V18" s="283" t="s">
        <v>13339</v>
      </c>
      <c r="W18" s="283" t="s">
        <v>13340</v>
      </c>
      <c r="X18" s="283" t="s">
        <v>14249</v>
      </c>
      <c r="Y18" s="283" t="s">
        <v>13341</v>
      </c>
      <c r="Z18" s="283" t="s">
        <v>13342</v>
      </c>
      <c r="AA18" s="283" t="s">
        <v>14250</v>
      </c>
      <c r="AB18" s="283" t="s">
        <v>13343</v>
      </c>
      <c r="AC18" s="283" t="s">
        <v>11886</v>
      </c>
      <c r="AD18" s="283" t="s">
        <v>14251</v>
      </c>
      <c r="AE18" s="283" t="s">
        <v>11887</v>
      </c>
      <c r="AF18" s="283" t="s">
        <v>11888</v>
      </c>
      <c r="AG18" s="283" t="s">
        <v>14252</v>
      </c>
      <c r="AH18" s="283" t="s">
        <v>14253</v>
      </c>
      <c r="AI18" s="283" t="s">
        <v>14254</v>
      </c>
      <c r="AJ18" s="283" t="s">
        <v>14255</v>
      </c>
      <c r="AK18" s="283" t="s">
        <v>14256</v>
      </c>
      <c r="AL18" s="283" t="s">
        <v>14252</v>
      </c>
      <c r="AM18" s="283" t="s">
        <v>11889</v>
      </c>
      <c r="AN18" s="283" t="s">
        <v>11890</v>
      </c>
      <c r="AO18" s="283" t="s">
        <v>14253</v>
      </c>
      <c r="AP18" s="283" t="s">
        <v>11891</v>
      </c>
      <c r="AQ18" s="283" t="s">
        <v>11892</v>
      </c>
      <c r="AR18" s="283" t="s">
        <v>14254</v>
      </c>
      <c r="AS18" s="283" t="s">
        <v>11893</v>
      </c>
      <c r="AT18" s="283" t="s">
        <v>11894</v>
      </c>
      <c r="AU18" s="283" t="s">
        <v>14255</v>
      </c>
      <c r="AV18" s="283" t="s">
        <v>11895</v>
      </c>
      <c r="AW18" s="283" t="s">
        <v>11896</v>
      </c>
      <c r="AX18" s="283" t="s">
        <v>14256</v>
      </c>
      <c r="AY18" s="283" t="s">
        <v>11897</v>
      </c>
      <c r="AZ18" s="283" t="s">
        <v>11898</v>
      </c>
      <c r="BA18" s="283" t="s">
        <v>14257</v>
      </c>
      <c r="BB18" s="283" t="s">
        <v>14259</v>
      </c>
      <c r="BC18" s="283" t="s">
        <v>14257</v>
      </c>
      <c r="BD18" s="283" t="s">
        <v>10527</v>
      </c>
      <c r="BE18" s="283" t="s">
        <v>10528</v>
      </c>
      <c r="BF18" s="283" t="s">
        <v>14259</v>
      </c>
      <c r="BG18" s="283" t="s">
        <v>10529</v>
      </c>
      <c r="BH18" s="283" t="s">
        <v>10530</v>
      </c>
    </row>
    <row r="19" spans="1:60" ht="60" customHeight="1" x14ac:dyDescent="0.2">
      <c r="A19" s="292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83"/>
      <c r="P19" s="293"/>
      <c r="Q19" s="283"/>
      <c r="R19" s="283"/>
      <c r="S19" s="283"/>
      <c r="T19" s="283"/>
      <c r="U19" s="283"/>
      <c r="V19" s="283"/>
      <c r="W19" s="283"/>
      <c r="X19" s="283"/>
      <c r="Y19" s="283"/>
      <c r="Z19" s="283"/>
      <c r="AA19" s="283"/>
      <c r="AB19" s="283"/>
      <c r="AC19" s="283"/>
      <c r="AD19" s="283"/>
      <c r="AE19" s="283"/>
      <c r="AF19" s="283"/>
      <c r="AG19" s="283"/>
      <c r="AH19" s="283"/>
      <c r="AI19" s="283"/>
      <c r="AJ19" s="283"/>
      <c r="AK19" s="283"/>
      <c r="AL19" s="283"/>
      <c r="AM19" s="283"/>
      <c r="AN19" s="283"/>
      <c r="AO19" s="283"/>
      <c r="AP19" s="283"/>
      <c r="AQ19" s="283"/>
      <c r="AR19" s="283"/>
      <c r="AS19" s="283"/>
      <c r="AT19" s="283"/>
      <c r="AU19" s="283"/>
      <c r="AV19" s="283"/>
      <c r="AW19" s="283"/>
      <c r="AX19" s="283"/>
      <c r="AY19" s="283"/>
      <c r="AZ19" s="283"/>
      <c r="BA19" s="283"/>
      <c r="BB19" s="283"/>
      <c r="BC19" s="283"/>
      <c r="BD19" s="283"/>
      <c r="BE19" s="283"/>
      <c r="BF19" s="283"/>
      <c r="BG19" s="283"/>
      <c r="BH19" s="283"/>
    </row>
    <row r="20" spans="1:60" s="54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 x14ac:dyDescent="0.25">
      <c r="A21" s="25" t="s">
        <v>12316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SUM(Q21:BH21)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28">
        <v>0</v>
      </c>
      <c r="AE21" s="28">
        <v>0</v>
      </c>
      <c r="AF21" s="28">
        <v>0</v>
      </c>
      <c r="AG21" s="28">
        <v>0</v>
      </c>
      <c r="AH21" s="28">
        <v>0</v>
      </c>
      <c r="AI21" s="28">
        <v>0</v>
      </c>
      <c r="AJ21" s="28">
        <v>0</v>
      </c>
      <c r="AK21" s="28">
        <v>0</v>
      </c>
      <c r="AL21" s="28">
        <v>0</v>
      </c>
      <c r="AM21" s="28">
        <v>0</v>
      </c>
      <c r="AN21" s="28">
        <v>0</v>
      </c>
      <c r="AO21" s="28">
        <v>0</v>
      </c>
      <c r="AP21" s="28">
        <v>0</v>
      </c>
      <c r="AQ21" s="28">
        <v>0</v>
      </c>
      <c r="AR21" s="28">
        <v>0</v>
      </c>
      <c r="AS21" s="28">
        <v>0</v>
      </c>
      <c r="AT21" s="28">
        <v>0</v>
      </c>
      <c r="AU21" s="28">
        <v>0</v>
      </c>
      <c r="AV21" s="28">
        <v>0</v>
      </c>
      <c r="AW21" s="28">
        <v>0</v>
      </c>
      <c r="AX21" s="28">
        <v>0</v>
      </c>
      <c r="AY21" s="28">
        <v>0</v>
      </c>
      <c r="AZ21" s="28">
        <v>0</v>
      </c>
      <c r="BA21" s="28">
        <v>0</v>
      </c>
      <c r="BB21" s="28">
        <v>0</v>
      </c>
      <c r="BC21" s="28">
        <v>0</v>
      </c>
      <c r="BD21" s="28">
        <v>0</v>
      </c>
      <c r="BE21" s="28">
        <v>0</v>
      </c>
      <c r="BF21" s="28">
        <v>0</v>
      </c>
      <c r="BG21" s="28">
        <v>0</v>
      </c>
      <c r="BH21" s="28">
        <v>0</v>
      </c>
    </row>
    <row r="22" spans="1:60" ht="25.5" x14ac:dyDescent="0.25">
      <c r="A22" s="25" t="s">
        <v>12317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>SUM(Q22:BH22)</f>
        <v>0</v>
      </c>
      <c r="Q22" s="106">
        <f>SUM(Q23:Q25)</f>
        <v>0</v>
      </c>
      <c r="R22" s="106">
        <f t="shared" ref="R22:BH22" si="0">SUM(R23:R25)</f>
        <v>0</v>
      </c>
      <c r="S22" s="106">
        <f t="shared" si="0"/>
        <v>0</v>
      </c>
      <c r="T22" s="106">
        <f t="shared" si="0"/>
        <v>0</v>
      </c>
      <c r="U22" s="106">
        <f t="shared" si="0"/>
        <v>0</v>
      </c>
      <c r="V22" s="106">
        <f t="shared" si="0"/>
        <v>0</v>
      </c>
      <c r="W22" s="106">
        <f t="shared" si="0"/>
        <v>0</v>
      </c>
      <c r="X22" s="106">
        <f t="shared" si="0"/>
        <v>0</v>
      </c>
      <c r="Y22" s="106">
        <f t="shared" si="0"/>
        <v>0</v>
      </c>
      <c r="Z22" s="106">
        <f t="shared" si="0"/>
        <v>0</v>
      </c>
      <c r="AA22" s="106">
        <f t="shared" si="0"/>
        <v>0</v>
      </c>
      <c r="AB22" s="106">
        <f t="shared" si="0"/>
        <v>0</v>
      </c>
      <c r="AC22" s="106">
        <f t="shared" si="0"/>
        <v>0</v>
      </c>
      <c r="AD22" s="106">
        <f t="shared" si="0"/>
        <v>0</v>
      </c>
      <c r="AE22" s="106">
        <f t="shared" si="0"/>
        <v>0</v>
      </c>
      <c r="AF22" s="106">
        <f t="shared" si="0"/>
        <v>0</v>
      </c>
      <c r="AG22" s="106">
        <f t="shared" si="0"/>
        <v>0</v>
      </c>
      <c r="AH22" s="106">
        <f t="shared" si="0"/>
        <v>0</v>
      </c>
      <c r="AI22" s="106">
        <f t="shared" si="0"/>
        <v>0</v>
      </c>
      <c r="AJ22" s="106">
        <f t="shared" si="0"/>
        <v>0</v>
      </c>
      <c r="AK22" s="106">
        <f t="shared" si="0"/>
        <v>0</v>
      </c>
      <c r="AL22" s="106">
        <f t="shared" si="0"/>
        <v>0</v>
      </c>
      <c r="AM22" s="106">
        <f t="shared" si="0"/>
        <v>0</v>
      </c>
      <c r="AN22" s="106">
        <f t="shared" si="0"/>
        <v>0</v>
      </c>
      <c r="AO22" s="106">
        <f t="shared" si="0"/>
        <v>0</v>
      </c>
      <c r="AP22" s="106">
        <f t="shared" si="0"/>
        <v>0</v>
      </c>
      <c r="AQ22" s="106">
        <f t="shared" si="0"/>
        <v>0</v>
      </c>
      <c r="AR22" s="106">
        <f t="shared" si="0"/>
        <v>0</v>
      </c>
      <c r="AS22" s="106">
        <f t="shared" si="0"/>
        <v>0</v>
      </c>
      <c r="AT22" s="106">
        <f t="shared" si="0"/>
        <v>0</v>
      </c>
      <c r="AU22" s="106">
        <f t="shared" si="0"/>
        <v>0</v>
      </c>
      <c r="AV22" s="106">
        <f t="shared" si="0"/>
        <v>0</v>
      </c>
      <c r="AW22" s="106">
        <f t="shared" si="0"/>
        <v>0</v>
      </c>
      <c r="AX22" s="106">
        <f t="shared" si="0"/>
        <v>0</v>
      </c>
      <c r="AY22" s="106">
        <f t="shared" si="0"/>
        <v>0</v>
      </c>
      <c r="AZ22" s="106">
        <f t="shared" si="0"/>
        <v>0</v>
      </c>
      <c r="BA22" s="106">
        <f t="shared" si="0"/>
        <v>0</v>
      </c>
      <c r="BB22" s="106">
        <f t="shared" si="0"/>
        <v>0</v>
      </c>
      <c r="BC22" s="106">
        <f t="shared" si="0"/>
        <v>0</v>
      </c>
      <c r="BD22" s="106">
        <f t="shared" si="0"/>
        <v>0</v>
      </c>
      <c r="BE22" s="106">
        <f t="shared" si="0"/>
        <v>0</v>
      </c>
      <c r="BF22" s="106">
        <f t="shared" si="0"/>
        <v>0</v>
      </c>
      <c r="BG22" s="106">
        <f t="shared" si="0"/>
        <v>0</v>
      </c>
      <c r="BH22" s="106">
        <f t="shared" si="0"/>
        <v>0</v>
      </c>
    </row>
    <row r="23" spans="1:60" ht="25.5" x14ac:dyDescent="0.25">
      <c r="A23" s="25" t="s">
        <v>11511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>SUM(Q23:BH23)</f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28">
        <v>0</v>
      </c>
      <c r="AF23" s="28">
        <v>0</v>
      </c>
      <c r="AG23" s="28">
        <v>0</v>
      </c>
      <c r="AH23" s="28">
        <v>0</v>
      </c>
      <c r="AI23" s="28">
        <v>0</v>
      </c>
      <c r="AJ23" s="28">
        <v>0</v>
      </c>
      <c r="AK23" s="28">
        <v>0</v>
      </c>
      <c r="AL23" s="28">
        <v>0</v>
      </c>
      <c r="AM23" s="28">
        <v>0</v>
      </c>
      <c r="AN23" s="28">
        <v>0</v>
      </c>
      <c r="AO23" s="28">
        <v>0</v>
      </c>
      <c r="AP23" s="28">
        <v>0</v>
      </c>
      <c r="AQ23" s="28">
        <v>0</v>
      </c>
      <c r="AR23" s="28">
        <v>0</v>
      </c>
      <c r="AS23" s="28">
        <v>0</v>
      </c>
      <c r="AT23" s="28">
        <v>0</v>
      </c>
      <c r="AU23" s="28">
        <v>0</v>
      </c>
      <c r="AV23" s="28">
        <v>0</v>
      </c>
      <c r="AW23" s="28">
        <v>0</v>
      </c>
      <c r="AX23" s="28">
        <v>0</v>
      </c>
      <c r="AY23" s="28">
        <v>0</v>
      </c>
      <c r="AZ23" s="28">
        <v>0</v>
      </c>
      <c r="BA23" s="28">
        <v>0</v>
      </c>
      <c r="BB23" s="28">
        <v>0</v>
      </c>
      <c r="BC23" s="28">
        <v>0</v>
      </c>
      <c r="BD23" s="28">
        <v>0</v>
      </c>
      <c r="BE23" s="28">
        <v>0</v>
      </c>
      <c r="BF23" s="28">
        <v>0</v>
      </c>
      <c r="BG23" s="28">
        <v>0</v>
      </c>
      <c r="BH23" s="28">
        <v>0</v>
      </c>
    </row>
    <row r="24" spans="1:60" ht="15.75" x14ac:dyDescent="0.25">
      <c r="A24" s="25" t="s">
        <v>11512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6">
        <f>SUM(Q24:BH24)</f>
        <v>0</v>
      </c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28">
        <v>0</v>
      </c>
      <c r="BB24" s="28">
        <v>0</v>
      </c>
      <c r="BC24" s="28">
        <v>0</v>
      </c>
      <c r="BD24" s="28">
        <v>0</v>
      </c>
      <c r="BE24" s="28">
        <v>0</v>
      </c>
      <c r="BF24" s="28">
        <v>0</v>
      </c>
      <c r="BG24" s="28">
        <v>0</v>
      </c>
      <c r="BH24" s="28">
        <v>0</v>
      </c>
    </row>
    <row r="25" spans="1:60" ht="15.75" x14ac:dyDescent="0.25">
      <c r="A25" s="25" t="s">
        <v>12929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06">
        <f>SUM(Q25:BH25)</f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28">
        <v>0</v>
      </c>
      <c r="AF25" s="28">
        <v>0</v>
      </c>
      <c r="AG25" s="28">
        <v>0</v>
      </c>
      <c r="AH25" s="28">
        <v>0</v>
      </c>
      <c r="AI25" s="28">
        <v>0</v>
      </c>
      <c r="AJ25" s="28">
        <v>0</v>
      </c>
      <c r="AK25" s="28">
        <v>0</v>
      </c>
      <c r="AL25" s="28">
        <v>0</v>
      </c>
      <c r="AM25" s="28">
        <v>0</v>
      </c>
      <c r="AN25" s="28">
        <v>0</v>
      </c>
      <c r="AO25" s="28">
        <v>0</v>
      </c>
      <c r="AP25" s="28">
        <v>0</v>
      </c>
      <c r="AQ25" s="28">
        <v>0</v>
      </c>
      <c r="AR25" s="28">
        <v>0</v>
      </c>
      <c r="AS25" s="28">
        <v>0</v>
      </c>
      <c r="AT25" s="28">
        <v>0</v>
      </c>
      <c r="AU25" s="28">
        <v>0</v>
      </c>
      <c r="AV25" s="28">
        <v>0</v>
      </c>
      <c r="AW25" s="28">
        <v>0</v>
      </c>
      <c r="AX25" s="28">
        <v>0</v>
      </c>
      <c r="AY25" s="28">
        <v>0</v>
      </c>
      <c r="AZ25" s="28">
        <v>0</v>
      </c>
      <c r="BA25" s="28">
        <v>0</v>
      </c>
      <c r="BB25" s="28">
        <v>0</v>
      </c>
      <c r="BC25" s="28">
        <v>0</v>
      </c>
      <c r="BD25" s="28">
        <v>0</v>
      </c>
      <c r="BE25" s="28">
        <v>0</v>
      </c>
      <c r="BF25" s="28">
        <v>0</v>
      </c>
      <c r="BG25" s="28">
        <v>0</v>
      </c>
      <c r="BH25" s="28">
        <v>0</v>
      </c>
    </row>
    <row r="26" spans="1:60" x14ac:dyDescent="0.2">
      <c r="A26" s="54"/>
    </row>
  </sheetData>
  <sheetProtection password="D949" sheet="1" objects="1" scenarios="1" selectLockedCells="1"/>
  <mergeCells count="57">
    <mergeCell ref="BB18:BB19"/>
    <mergeCell ref="AX18:AX19"/>
    <mergeCell ref="AY18:AY19"/>
    <mergeCell ref="AZ18:AZ19"/>
    <mergeCell ref="BA18:BA19"/>
    <mergeCell ref="A1:O1"/>
    <mergeCell ref="P14:AF14"/>
    <mergeCell ref="A15:C15"/>
    <mergeCell ref="P16:AF16"/>
    <mergeCell ref="BG18:BG19"/>
    <mergeCell ref="AV18:AV19"/>
    <mergeCell ref="AW18:AW19"/>
    <mergeCell ref="AP18:AP19"/>
    <mergeCell ref="AQ18:AQ19"/>
    <mergeCell ref="AR18:AR19"/>
    <mergeCell ref="AS18:AS19"/>
    <mergeCell ref="AT18:AT19"/>
    <mergeCell ref="AU18:AU19"/>
    <mergeCell ref="AF18:AF19"/>
    <mergeCell ref="AG18:AG19"/>
    <mergeCell ref="Z18:Z19"/>
    <mergeCell ref="BH18:BH19"/>
    <mergeCell ref="BC18:BC19"/>
    <mergeCell ref="BD18:BD19"/>
    <mergeCell ref="BE18:BE19"/>
    <mergeCell ref="BF18:BF19"/>
    <mergeCell ref="AB18:AB19"/>
    <mergeCell ref="AC18:AC19"/>
    <mergeCell ref="AN18:AN19"/>
    <mergeCell ref="AO18:AO19"/>
    <mergeCell ref="AH18:AH19"/>
    <mergeCell ref="AI18:AI19"/>
    <mergeCell ref="AJ18:AJ19"/>
    <mergeCell ref="AK18:AK19"/>
    <mergeCell ref="AL18:AL19"/>
    <mergeCell ref="AM18:AM19"/>
    <mergeCell ref="A17:A19"/>
    <mergeCell ref="O17:O19"/>
    <mergeCell ref="P17:P19"/>
    <mergeCell ref="Q17:T17"/>
    <mergeCell ref="S18:S19"/>
    <mergeCell ref="BC17:BH17"/>
    <mergeCell ref="U17:AF17"/>
    <mergeCell ref="Q18:Q19"/>
    <mergeCell ref="R18:R19"/>
    <mergeCell ref="W18:W19"/>
    <mergeCell ref="X18:X19"/>
    <mergeCell ref="Y18:Y19"/>
    <mergeCell ref="V18:V19"/>
    <mergeCell ref="T18:T19"/>
    <mergeCell ref="U18:U19"/>
    <mergeCell ref="BA17:BB17"/>
    <mergeCell ref="AG17:AK17"/>
    <mergeCell ref="AL17:AZ17"/>
    <mergeCell ref="AD18:AD19"/>
    <mergeCell ref="AE18:AE19"/>
    <mergeCell ref="AA18:AA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1:BH21 BA23:BH25 Q25:AZ25 Q23:AZ2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3:P25 P21 P22:BH22"/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pageSetUpPr fitToPage="1"/>
  </sheetPr>
  <dimension ref="A1:AD32"/>
  <sheetViews>
    <sheetView showGridLines="0" workbookViewId="0">
      <selection activeCell="Q22" sqref="Q22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39.950000000000003" customHeight="1" x14ac:dyDescent="0.2">
      <c r="A16" s="280" t="s">
        <v>16242</v>
      </c>
      <c r="B16" s="279"/>
      <c r="C16" s="279"/>
      <c r="D16" s="279"/>
      <c r="E16" s="279"/>
      <c r="F16" s="279"/>
      <c r="G16" s="279"/>
      <c r="H16" s="279"/>
      <c r="I16" s="279"/>
      <c r="J16" s="279"/>
      <c r="K16" s="279"/>
      <c r="L16" s="279"/>
      <c r="M16" s="279"/>
      <c r="N16" s="279"/>
      <c r="O16" s="279"/>
      <c r="P16" s="279"/>
      <c r="Q16" s="279"/>
      <c r="R16" s="279"/>
      <c r="S16" s="279"/>
      <c r="T16" s="279"/>
      <c r="U16" s="279"/>
      <c r="V16" s="279"/>
      <c r="W16" s="279"/>
      <c r="X16" s="279"/>
      <c r="Y16" s="279"/>
      <c r="Z16" s="279"/>
      <c r="AA16" s="279"/>
      <c r="AB16" s="279"/>
      <c r="AC16" s="279"/>
      <c r="AD16" s="279"/>
    </row>
    <row r="17" spans="1:30" x14ac:dyDescent="0.2">
      <c r="A17" s="112" t="s">
        <v>12613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 x14ac:dyDescent="0.2">
      <c r="A18" s="281" t="s">
        <v>13062</v>
      </c>
      <c r="B18" s="281"/>
      <c r="C18" s="281"/>
      <c r="D18" s="281"/>
      <c r="E18" s="281"/>
      <c r="F18" s="281"/>
      <c r="G18" s="281"/>
      <c r="H18" s="281"/>
      <c r="I18" s="281"/>
      <c r="J18" s="281"/>
      <c r="K18" s="281"/>
      <c r="L18" s="281"/>
      <c r="M18" s="281"/>
      <c r="N18" s="281"/>
      <c r="O18" s="281"/>
      <c r="P18" s="281"/>
      <c r="Q18" s="281"/>
      <c r="R18" s="281"/>
      <c r="S18" s="281"/>
      <c r="T18" s="281"/>
      <c r="U18" s="281"/>
      <c r="V18" s="281"/>
      <c r="W18" s="281"/>
      <c r="X18" s="281"/>
      <c r="Y18" s="281"/>
      <c r="Z18" s="281"/>
      <c r="AA18" s="281"/>
      <c r="AB18" s="281"/>
      <c r="AC18" s="281"/>
      <c r="AD18" s="281"/>
    </row>
    <row r="19" spans="1:30" ht="54.95" customHeight="1" x14ac:dyDescent="0.2">
      <c r="A19" s="23" t="s">
        <v>12192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12193</v>
      </c>
      <c r="P19" s="23" t="s">
        <v>11941</v>
      </c>
      <c r="Q19" s="23" t="s">
        <v>10199</v>
      </c>
      <c r="R19" s="23" t="s">
        <v>13339</v>
      </c>
      <c r="S19" s="23" t="s">
        <v>13340</v>
      </c>
      <c r="T19" s="23" t="s">
        <v>14249</v>
      </c>
      <c r="U19" s="23" t="s">
        <v>14250</v>
      </c>
      <c r="V19" s="23" t="s">
        <v>14251</v>
      </c>
      <c r="W19" s="23" t="s">
        <v>14252</v>
      </c>
      <c r="X19" s="23" t="s">
        <v>14253</v>
      </c>
      <c r="Y19" s="23" t="s">
        <v>14254</v>
      </c>
      <c r="Z19" s="23" t="s">
        <v>14255</v>
      </c>
      <c r="AA19" s="23" t="s">
        <v>14256</v>
      </c>
      <c r="AB19" s="23" t="s">
        <v>14257</v>
      </c>
      <c r="AC19" s="23" t="s">
        <v>14259</v>
      </c>
      <c r="AD19" s="23" t="s">
        <v>10200</v>
      </c>
    </row>
    <row r="20" spans="1:30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25.5" x14ac:dyDescent="0.25">
      <c r="A21" s="48" t="s">
        <v>12318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SUM(Q21:AD21)</f>
        <v>0</v>
      </c>
      <c r="Q21" s="106">
        <f>SUM(Q22:Q25)</f>
        <v>0</v>
      </c>
      <c r="R21" s="106">
        <f t="shared" ref="R21:AD21" si="0">SUM(R22:R25)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</row>
    <row r="22" spans="1:30" ht="25.5" x14ac:dyDescent="0.25">
      <c r="A22" s="48" t="s">
        <v>12319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32" si="1">SUM(Q22:AD22)</f>
        <v>0</v>
      </c>
      <c r="Q22" s="28">
        <v>0</v>
      </c>
      <c r="R22" s="55"/>
      <c r="S22" s="55"/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55"/>
      <c r="AC22" s="55"/>
      <c r="AD22" s="55"/>
    </row>
    <row r="23" spans="1:30" ht="15.75" x14ac:dyDescent="0.25">
      <c r="A23" s="48" t="s">
        <v>12320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1"/>
        <v>0</v>
      </c>
      <c r="Q23" s="55"/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55"/>
      <c r="AD23" s="55"/>
    </row>
    <row r="24" spans="1:30" ht="15.75" x14ac:dyDescent="0.25">
      <c r="A24" s="48" t="s">
        <v>13727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1"/>
        <v>0</v>
      </c>
      <c r="Q24" s="28">
        <v>0</v>
      </c>
      <c r="R24" s="55"/>
      <c r="S24" s="55"/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</row>
    <row r="25" spans="1:30" ht="15.75" x14ac:dyDescent="0.25">
      <c r="A25" s="48" t="s">
        <v>13728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1"/>
        <v>0</v>
      </c>
      <c r="Q25" s="55"/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</row>
    <row r="26" spans="1:30" ht="25.5" x14ac:dyDescent="0.25">
      <c r="A26" s="48" t="s">
        <v>13729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1"/>
        <v>0</v>
      </c>
      <c r="Q26" s="106">
        <f>SUM(Q27:Q30)</f>
        <v>0</v>
      </c>
      <c r="R26" s="106">
        <f t="shared" ref="R26:AD26" si="2">SUM(R27:R30)</f>
        <v>0</v>
      </c>
      <c r="S26" s="106">
        <f t="shared" si="2"/>
        <v>0</v>
      </c>
      <c r="T26" s="106">
        <f t="shared" si="2"/>
        <v>0</v>
      </c>
      <c r="U26" s="106">
        <f t="shared" si="2"/>
        <v>0</v>
      </c>
      <c r="V26" s="106">
        <f t="shared" si="2"/>
        <v>0</v>
      </c>
      <c r="W26" s="106">
        <f t="shared" si="2"/>
        <v>0</v>
      </c>
      <c r="X26" s="106">
        <f t="shared" si="2"/>
        <v>0</v>
      </c>
      <c r="Y26" s="106">
        <f t="shared" si="2"/>
        <v>0</v>
      </c>
      <c r="Z26" s="106">
        <f t="shared" si="2"/>
        <v>0</v>
      </c>
      <c r="AA26" s="106">
        <f t="shared" si="2"/>
        <v>0</v>
      </c>
      <c r="AB26" s="106">
        <f t="shared" si="2"/>
        <v>0</v>
      </c>
      <c r="AC26" s="106">
        <f t="shared" si="2"/>
        <v>0</v>
      </c>
      <c r="AD26" s="106">
        <f t="shared" si="2"/>
        <v>0</v>
      </c>
    </row>
    <row r="27" spans="1:30" ht="25.5" x14ac:dyDescent="0.25">
      <c r="A27" s="48" t="s">
        <v>12319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1"/>
        <v>0</v>
      </c>
      <c r="Q27" s="28">
        <v>0</v>
      </c>
      <c r="R27" s="55"/>
      <c r="S27" s="55"/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55"/>
      <c r="AC27" s="55"/>
      <c r="AD27" s="55"/>
    </row>
    <row r="28" spans="1:30" ht="15.75" x14ac:dyDescent="0.25">
      <c r="A28" s="48" t="s">
        <v>12320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1"/>
        <v>0</v>
      </c>
      <c r="Q28" s="55"/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55"/>
      <c r="AC28" s="55"/>
      <c r="AD28" s="55"/>
    </row>
    <row r="29" spans="1:30" ht="15.75" x14ac:dyDescent="0.25">
      <c r="A29" s="48" t="s">
        <v>13727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1"/>
        <v>0</v>
      </c>
      <c r="Q29" s="28">
        <v>0</v>
      </c>
      <c r="R29" s="55"/>
      <c r="S29" s="55"/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</row>
    <row r="30" spans="1:30" ht="15.75" x14ac:dyDescent="0.25">
      <c r="A30" s="48" t="s">
        <v>13728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1"/>
        <v>0</v>
      </c>
      <c r="Q30" s="55"/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</row>
    <row r="31" spans="1:30" ht="25.5" x14ac:dyDescent="0.25">
      <c r="A31" s="48" t="s">
        <v>13730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1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</row>
    <row r="32" spans="1:30" ht="15.75" x14ac:dyDescent="0.25">
      <c r="A32" s="48" t="s">
        <v>12929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1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5 R30:S32 Q27 R23:S23 R28:S28 T22:AA25 Q29 R25:S25 Q22 Q24 T27:AA32 AB2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21:AD21 P27:P32 P21:P25 P26:AD26"/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pageSetUpPr fitToPage="1"/>
  </sheetPr>
  <dimension ref="A1:AD32"/>
  <sheetViews>
    <sheetView showGridLines="0" workbookViewId="0">
      <selection activeCell="Q22" sqref="Q22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39.950000000000003" customHeight="1" x14ac:dyDescent="0.2">
      <c r="A16" s="280" t="s">
        <v>18074</v>
      </c>
      <c r="B16" s="279"/>
      <c r="C16" s="279"/>
      <c r="D16" s="279"/>
      <c r="E16" s="279"/>
      <c r="F16" s="279"/>
      <c r="G16" s="279"/>
      <c r="H16" s="279"/>
      <c r="I16" s="279"/>
      <c r="J16" s="279"/>
      <c r="K16" s="279"/>
      <c r="L16" s="279"/>
      <c r="M16" s="279"/>
      <c r="N16" s="279"/>
      <c r="O16" s="279"/>
      <c r="P16" s="279"/>
      <c r="Q16" s="279"/>
      <c r="R16" s="279"/>
      <c r="S16" s="279"/>
      <c r="T16" s="279"/>
      <c r="U16" s="279"/>
      <c r="V16" s="279"/>
      <c r="W16" s="279"/>
      <c r="X16" s="279"/>
      <c r="Y16" s="279"/>
      <c r="Z16" s="279"/>
      <c r="AA16" s="279"/>
      <c r="AB16" s="279"/>
      <c r="AC16" s="279"/>
      <c r="AD16" s="279"/>
    </row>
    <row r="17" spans="1:30" x14ac:dyDescent="0.2">
      <c r="A17" s="112" t="s">
        <v>14059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 x14ac:dyDescent="0.2">
      <c r="A18" s="281" t="s">
        <v>13062</v>
      </c>
      <c r="B18" s="281"/>
      <c r="C18" s="281"/>
      <c r="D18" s="281"/>
      <c r="E18" s="281"/>
      <c r="F18" s="281"/>
      <c r="G18" s="281"/>
      <c r="H18" s="281"/>
      <c r="I18" s="281"/>
      <c r="J18" s="281"/>
      <c r="K18" s="281"/>
      <c r="L18" s="281"/>
      <c r="M18" s="281"/>
      <c r="N18" s="281"/>
      <c r="O18" s="281"/>
      <c r="P18" s="281"/>
      <c r="Q18" s="281"/>
      <c r="R18" s="281"/>
      <c r="S18" s="281"/>
      <c r="T18" s="281"/>
      <c r="U18" s="281"/>
      <c r="V18" s="281"/>
      <c r="W18" s="281"/>
      <c r="X18" s="281"/>
      <c r="Y18" s="281"/>
      <c r="Z18" s="281"/>
      <c r="AA18" s="281"/>
      <c r="AB18" s="281"/>
      <c r="AC18" s="281"/>
      <c r="AD18" s="281"/>
    </row>
    <row r="19" spans="1:30" ht="54.95" customHeight="1" x14ac:dyDescent="0.2">
      <c r="A19" s="23" t="s">
        <v>12192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12193</v>
      </c>
      <c r="P19" s="23" t="s">
        <v>11941</v>
      </c>
      <c r="Q19" s="23" t="s">
        <v>10199</v>
      </c>
      <c r="R19" s="23" t="s">
        <v>13339</v>
      </c>
      <c r="S19" s="23" t="s">
        <v>13340</v>
      </c>
      <c r="T19" s="23" t="s">
        <v>14249</v>
      </c>
      <c r="U19" s="23" t="s">
        <v>14250</v>
      </c>
      <c r="V19" s="23" t="s">
        <v>14251</v>
      </c>
      <c r="W19" s="23" t="s">
        <v>14252</v>
      </c>
      <c r="X19" s="23" t="s">
        <v>14253</v>
      </c>
      <c r="Y19" s="23" t="s">
        <v>14254</v>
      </c>
      <c r="Z19" s="23" t="s">
        <v>14255</v>
      </c>
      <c r="AA19" s="23" t="s">
        <v>14256</v>
      </c>
      <c r="AB19" s="23" t="s">
        <v>14257</v>
      </c>
      <c r="AC19" s="23" t="s">
        <v>14259</v>
      </c>
      <c r="AD19" s="23" t="s">
        <v>10200</v>
      </c>
    </row>
    <row r="20" spans="1:30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25.5" x14ac:dyDescent="0.25">
      <c r="A21" s="48" t="s">
        <v>12318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SUM(Q21:AD21)</f>
        <v>0</v>
      </c>
      <c r="Q21" s="106">
        <f>SUM(Q22:Q25)</f>
        <v>0</v>
      </c>
      <c r="R21" s="106">
        <f t="shared" ref="R21:AD21" si="0">SUM(R22:R25)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</row>
    <row r="22" spans="1:30" ht="25.5" x14ac:dyDescent="0.25">
      <c r="A22" s="48" t="s">
        <v>12319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32" si="1">SUM(Q22:AD22)</f>
        <v>0</v>
      </c>
      <c r="Q22" s="28">
        <v>0</v>
      </c>
      <c r="R22" s="55"/>
      <c r="S22" s="55"/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55"/>
      <c r="AC22" s="55"/>
      <c r="AD22" s="55"/>
    </row>
    <row r="23" spans="1:30" ht="15.75" x14ac:dyDescent="0.25">
      <c r="A23" s="48" t="s">
        <v>12320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1"/>
        <v>0</v>
      </c>
      <c r="Q23" s="55"/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55"/>
      <c r="AD23" s="55"/>
    </row>
    <row r="24" spans="1:30" ht="15.75" x14ac:dyDescent="0.25">
      <c r="A24" s="48" t="s">
        <v>13727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1"/>
        <v>0</v>
      </c>
      <c r="Q24" s="28">
        <v>0</v>
      </c>
      <c r="R24" s="55"/>
      <c r="S24" s="55"/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</row>
    <row r="25" spans="1:30" ht="15.75" x14ac:dyDescent="0.25">
      <c r="A25" s="48" t="s">
        <v>13728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1"/>
        <v>0</v>
      </c>
      <c r="Q25" s="55"/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</row>
    <row r="26" spans="1:30" ht="25.5" x14ac:dyDescent="0.25">
      <c r="A26" s="48" t="s">
        <v>13729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1"/>
        <v>0</v>
      </c>
      <c r="Q26" s="106">
        <f>SUM(Q27:Q30)</f>
        <v>0</v>
      </c>
      <c r="R26" s="106">
        <f t="shared" ref="R26:AD26" si="2">SUM(R27:R30)</f>
        <v>0</v>
      </c>
      <c r="S26" s="106">
        <f t="shared" si="2"/>
        <v>0</v>
      </c>
      <c r="T26" s="106">
        <f t="shared" si="2"/>
        <v>0</v>
      </c>
      <c r="U26" s="106">
        <f t="shared" si="2"/>
        <v>0</v>
      </c>
      <c r="V26" s="106">
        <f t="shared" si="2"/>
        <v>0</v>
      </c>
      <c r="W26" s="106">
        <f t="shared" si="2"/>
        <v>0</v>
      </c>
      <c r="X26" s="106">
        <f t="shared" si="2"/>
        <v>0</v>
      </c>
      <c r="Y26" s="106">
        <f t="shared" si="2"/>
        <v>0</v>
      </c>
      <c r="Z26" s="106">
        <f t="shared" si="2"/>
        <v>0</v>
      </c>
      <c r="AA26" s="106">
        <f t="shared" si="2"/>
        <v>0</v>
      </c>
      <c r="AB26" s="106">
        <f t="shared" si="2"/>
        <v>0</v>
      </c>
      <c r="AC26" s="106">
        <f t="shared" si="2"/>
        <v>0</v>
      </c>
      <c r="AD26" s="106">
        <f t="shared" si="2"/>
        <v>0</v>
      </c>
    </row>
    <row r="27" spans="1:30" ht="25.5" x14ac:dyDescent="0.25">
      <c r="A27" s="48" t="s">
        <v>12319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1"/>
        <v>0</v>
      </c>
      <c r="Q27" s="28">
        <v>0</v>
      </c>
      <c r="R27" s="55"/>
      <c r="S27" s="55"/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55"/>
      <c r="AC27" s="55"/>
      <c r="AD27" s="55"/>
    </row>
    <row r="28" spans="1:30" ht="15.75" x14ac:dyDescent="0.25">
      <c r="A28" s="48" t="s">
        <v>12320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1"/>
        <v>0</v>
      </c>
      <c r="Q28" s="55"/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55"/>
      <c r="AC28" s="55"/>
      <c r="AD28" s="55"/>
    </row>
    <row r="29" spans="1:30" ht="15.75" x14ac:dyDescent="0.25">
      <c r="A29" s="48" t="s">
        <v>13727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1"/>
        <v>0</v>
      </c>
      <c r="Q29" s="28">
        <v>0</v>
      </c>
      <c r="R29" s="55"/>
      <c r="S29" s="55"/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</row>
    <row r="30" spans="1:30" ht="15.75" x14ac:dyDescent="0.25">
      <c r="A30" s="48" t="s">
        <v>13728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1"/>
        <v>0</v>
      </c>
      <c r="Q30" s="55"/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</row>
    <row r="31" spans="1:30" ht="25.5" x14ac:dyDescent="0.25">
      <c r="A31" s="48" t="s">
        <v>13730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1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</row>
    <row r="32" spans="1:30" ht="15.75" x14ac:dyDescent="0.25">
      <c r="A32" s="48" t="s">
        <v>12929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1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Q21:AD21 P27:P32 P21:P25 P26:AD26"/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5 R30:S32 Q27 R23:S23 R28:S28 T22:AA25 Q29 R25:S25 Q22 Q24 T27:AA32 AB2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pageSetUpPr fitToPage="1"/>
  </sheetPr>
  <dimension ref="A1:AD32"/>
  <sheetViews>
    <sheetView showGridLines="0" workbookViewId="0">
      <selection activeCell="Q22" sqref="Q22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39.950000000000003" customHeight="1" x14ac:dyDescent="0.2">
      <c r="A16" s="280" t="s">
        <v>13639</v>
      </c>
      <c r="B16" s="279"/>
      <c r="C16" s="279"/>
      <c r="D16" s="279"/>
      <c r="E16" s="279"/>
      <c r="F16" s="279"/>
      <c r="G16" s="279"/>
      <c r="H16" s="279"/>
      <c r="I16" s="279"/>
      <c r="J16" s="279"/>
      <c r="K16" s="279"/>
      <c r="L16" s="279"/>
      <c r="M16" s="279"/>
      <c r="N16" s="279"/>
      <c r="O16" s="279"/>
      <c r="P16" s="279"/>
      <c r="Q16" s="279"/>
      <c r="R16" s="279"/>
      <c r="S16" s="279"/>
      <c r="T16" s="279"/>
      <c r="U16" s="279"/>
      <c r="V16" s="279"/>
      <c r="W16" s="279"/>
      <c r="X16" s="279"/>
      <c r="Y16" s="279"/>
      <c r="Z16" s="279"/>
      <c r="AA16" s="279"/>
      <c r="AB16" s="279"/>
      <c r="AC16" s="279"/>
      <c r="AD16" s="279"/>
    </row>
    <row r="17" spans="1:30" x14ac:dyDescent="0.2">
      <c r="A17" s="112" t="s">
        <v>14060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 x14ac:dyDescent="0.2">
      <c r="A18" s="281" t="s">
        <v>13062</v>
      </c>
      <c r="B18" s="281"/>
      <c r="C18" s="281"/>
      <c r="D18" s="281"/>
      <c r="E18" s="281"/>
      <c r="F18" s="281"/>
      <c r="G18" s="281"/>
      <c r="H18" s="281"/>
      <c r="I18" s="281"/>
      <c r="J18" s="281"/>
      <c r="K18" s="281"/>
      <c r="L18" s="281"/>
      <c r="M18" s="281"/>
      <c r="N18" s="281"/>
      <c r="O18" s="281"/>
      <c r="P18" s="281"/>
      <c r="Q18" s="281"/>
      <c r="R18" s="281"/>
      <c r="S18" s="281"/>
      <c r="T18" s="281"/>
      <c r="U18" s="281"/>
      <c r="V18" s="281"/>
      <c r="W18" s="281"/>
      <c r="X18" s="281"/>
      <c r="Y18" s="281"/>
      <c r="Z18" s="281"/>
      <c r="AA18" s="281"/>
      <c r="AB18" s="281"/>
      <c r="AC18" s="281"/>
      <c r="AD18" s="281"/>
    </row>
    <row r="19" spans="1:30" ht="54.95" customHeight="1" x14ac:dyDescent="0.2">
      <c r="A19" s="23" t="s">
        <v>12192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12193</v>
      </c>
      <c r="P19" s="23" t="s">
        <v>11941</v>
      </c>
      <c r="Q19" s="23" t="s">
        <v>10199</v>
      </c>
      <c r="R19" s="23" t="s">
        <v>13339</v>
      </c>
      <c r="S19" s="23" t="s">
        <v>13340</v>
      </c>
      <c r="T19" s="23" t="s">
        <v>14249</v>
      </c>
      <c r="U19" s="23" t="s">
        <v>14250</v>
      </c>
      <c r="V19" s="23" t="s">
        <v>14251</v>
      </c>
      <c r="W19" s="23" t="s">
        <v>14252</v>
      </c>
      <c r="X19" s="23" t="s">
        <v>14253</v>
      </c>
      <c r="Y19" s="23" t="s">
        <v>14254</v>
      </c>
      <c r="Z19" s="23" t="s">
        <v>14255</v>
      </c>
      <c r="AA19" s="23" t="s">
        <v>14256</v>
      </c>
      <c r="AB19" s="23" t="s">
        <v>14257</v>
      </c>
      <c r="AC19" s="23" t="s">
        <v>14259</v>
      </c>
      <c r="AD19" s="23" t="s">
        <v>10200</v>
      </c>
    </row>
    <row r="20" spans="1:30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25.5" x14ac:dyDescent="0.25">
      <c r="A21" s="48" t="s">
        <v>12318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SUM(Q21:AD21)</f>
        <v>0</v>
      </c>
      <c r="Q21" s="106">
        <f>SUM(Q22:Q25)</f>
        <v>0</v>
      </c>
      <c r="R21" s="106">
        <f t="shared" ref="R21:AD21" si="0">SUM(R22:R25)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</row>
    <row r="22" spans="1:30" ht="25.5" x14ac:dyDescent="0.25">
      <c r="A22" s="48" t="s">
        <v>12319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32" si="1">SUM(Q22:AD22)</f>
        <v>0</v>
      </c>
      <c r="Q22" s="28">
        <v>0</v>
      </c>
      <c r="R22" s="55"/>
      <c r="S22" s="55"/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55"/>
      <c r="AC22" s="55"/>
      <c r="AD22" s="55"/>
    </row>
    <row r="23" spans="1:30" ht="15.75" x14ac:dyDescent="0.25">
      <c r="A23" s="48" t="s">
        <v>12320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1"/>
        <v>0</v>
      </c>
      <c r="Q23" s="55"/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55"/>
      <c r="AD23" s="55"/>
    </row>
    <row r="24" spans="1:30" ht="15.75" x14ac:dyDescent="0.25">
      <c r="A24" s="48" t="s">
        <v>13727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1"/>
        <v>0</v>
      </c>
      <c r="Q24" s="28">
        <v>0</v>
      </c>
      <c r="R24" s="55"/>
      <c r="S24" s="55"/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</row>
    <row r="25" spans="1:30" ht="15.75" x14ac:dyDescent="0.25">
      <c r="A25" s="48" t="s">
        <v>13728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1"/>
        <v>0</v>
      </c>
      <c r="Q25" s="55"/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</row>
    <row r="26" spans="1:30" ht="25.5" x14ac:dyDescent="0.25">
      <c r="A26" s="48" t="s">
        <v>13729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1"/>
        <v>0</v>
      </c>
      <c r="Q26" s="106">
        <f>SUM(Q27:Q30)</f>
        <v>0</v>
      </c>
      <c r="R26" s="106">
        <f t="shared" ref="R26:AD26" si="2">SUM(R27:R30)</f>
        <v>0</v>
      </c>
      <c r="S26" s="106">
        <f t="shared" si="2"/>
        <v>0</v>
      </c>
      <c r="T26" s="106">
        <f t="shared" si="2"/>
        <v>0</v>
      </c>
      <c r="U26" s="106">
        <f t="shared" si="2"/>
        <v>0</v>
      </c>
      <c r="V26" s="106">
        <f t="shared" si="2"/>
        <v>0</v>
      </c>
      <c r="W26" s="106">
        <f t="shared" si="2"/>
        <v>0</v>
      </c>
      <c r="X26" s="106">
        <f t="shared" si="2"/>
        <v>0</v>
      </c>
      <c r="Y26" s="106">
        <f t="shared" si="2"/>
        <v>0</v>
      </c>
      <c r="Z26" s="106">
        <f t="shared" si="2"/>
        <v>0</v>
      </c>
      <c r="AA26" s="106">
        <f t="shared" si="2"/>
        <v>0</v>
      </c>
      <c r="AB26" s="106">
        <f t="shared" si="2"/>
        <v>0</v>
      </c>
      <c r="AC26" s="106">
        <f t="shared" si="2"/>
        <v>0</v>
      </c>
      <c r="AD26" s="106">
        <f t="shared" si="2"/>
        <v>0</v>
      </c>
    </row>
    <row r="27" spans="1:30" ht="25.5" x14ac:dyDescent="0.25">
      <c r="A27" s="48" t="s">
        <v>12319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1"/>
        <v>0</v>
      </c>
      <c r="Q27" s="28">
        <v>0</v>
      </c>
      <c r="R27" s="55"/>
      <c r="S27" s="55"/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55"/>
      <c r="AC27" s="55"/>
      <c r="AD27" s="55"/>
    </row>
    <row r="28" spans="1:30" ht="15.75" x14ac:dyDescent="0.25">
      <c r="A28" s="48" t="s">
        <v>12320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1"/>
        <v>0</v>
      </c>
      <c r="Q28" s="55"/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55"/>
      <c r="AC28" s="55"/>
      <c r="AD28" s="55"/>
    </row>
    <row r="29" spans="1:30" ht="15.75" x14ac:dyDescent="0.25">
      <c r="A29" s="48" t="s">
        <v>13727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1"/>
        <v>0</v>
      </c>
      <c r="Q29" s="28">
        <v>0</v>
      </c>
      <c r="R29" s="55"/>
      <c r="S29" s="55"/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</row>
    <row r="30" spans="1:30" ht="15.75" x14ac:dyDescent="0.25">
      <c r="A30" s="48" t="s">
        <v>13728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1"/>
        <v>0</v>
      </c>
      <c r="Q30" s="55"/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</row>
    <row r="31" spans="1:30" ht="25.5" x14ac:dyDescent="0.25">
      <c r="A31" s="48" t="s">
        <v>13730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1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</row>
    <row r="32" spans="1:30" ht="15.75" x14ac:dyDescent="0.25">
      <c r="A32" s="48" t="s">
        <v>12929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1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5 R30:S32 Q27 R23:S23 R28:S28 T22:AA25 Q29 R25:S25 Q22 Q24 T27:AA32 AB2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21:AD21 P27:P32 P21:P25 P26:AD26"/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/>
  <dimension ref="A1:AK44"/>
  <sheetViews>
    <sheetView showGridLines="0" zoomScaleNormal="100" zoomScaleSheetLayoutView="70" workbookViewId="0">
      <pane xSplit="15" ySplit="20" topLeftCell="P21" activePane="bottomRight" state="frozen"/>
      <selection activeCell="A14" sqref="A14"/>
      <selection pane="topRight" activeCell="P14" sqref="P14"/>
      <selection pane="bottomLeft" activeCell="A21" sqref="A21"/>
      <selection pane="bottomRight" activeCell="Q22" sqref="Q22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105"/>
      <c r="C13" s="105"/>
      <c r="D13" s="105"/>
      <c r="E13" s="105"/>
      <c r="F13" s="105"/>
      <c r="G13" s="105"/>
      <c r="H13" s="105"/>
      <c r="I13" s="105"/>
      <c r="J13" s="105"/>
      <c r="K13" s="105"/>
      <c r="L13" s="105"/>
      <c r="M13" s="105"/>
      <c r="N13" s="105"/>
      <c r="O13" s="105"/>
      <c r="P13" s="280" t="s">
        <v>12866</v>
      </c>
      <c r="Q13" s="280"/>
      <c r="R13" s="280"/>
      <c r="S13" s="280"/>
      <c r="T13" s="280"/>
      <c r="U13" s="280"/>
      <c r="V13" s="280"/>
      <c r="W13" s="280"/>
      <c r="X13" s="280"/>
      <c r="Y13" s="22"/>
      <c r="Z13" s="22"/>
      <c r="AA13" s="22"/>
      <c r="AB13" s="22"/>
    </row>
    <row r="14" spans="1:37" x14ac:dyDescent="0.2">
      <c r="A14" s="296" t="s">
        <v>12613</v>
      </c>
      <c r="B14" s="296"/>
      <c r="C14" s="296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13"/>
      <c r="T14" s="113"/>
      <c r="U14" s="113"/>
      <c r="V14" s="113"/>
      <c r="W14" s="113"/>
      <c r="X14" s="113"/>
      <c r="Y14" s="113"/>
      <c r="Z14" s="113"/>
      <c r="AA14" s="113"/>
      <c r="AB14" s="113"/>
    </row>
    <row r="15" spans="1:37" x14ac:dyDescent="0.2"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281" t="s">
        <v>13062</v>
      </c>
      <c r="Q15" s="281"/>
      <c r="R15" s="281"/>
      <c r="S15" s="281"/>
      <c r="T15" s="281"/>
      <c r="U15" s="281"/>
      <c r="V15" s="281"/>
      <c r="W15" s="281"/>
      <c r="X15" s="281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</row>
    <row r="16" spans="1:37" ht="15" customHeight="1" x14ac:dyDescent="0.2">
      <c r="A16" s="283" t="s">
        <v>12192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83" t="s">
        <v>12193</v>
      </c>
      <c r="P16" s="293" t="s">
        <v>13731</v>
      </c>
      <c r="Q16" s="294"/>
      <c r="R16" s="294"/>
      <c r="S16" s="294"/>
      <c r="T16" s="294"/>
      <c r="U16" s="294"/>
      <c r="V16" s="294"/>
      <c r="W16" s="294"/>
      <c r="X16" s="295"/>
      <c r="Y16" s="293" t="s">
        <v>16561</v>
      </c>
      <c r="Z16" s="294"/>
      <c r="AA16" s="294"/>
      <c r="AB16" s="294"/>
      <c r="AC16" s="294"/>
      <c r="AD16" s="295"/>
      <c r="AE16" s="290" t="s">
        <v>13732</v>
      </c>
      <c r="AF16" s="290" t="s">
        <v>13733</v>
      </c>
      <c r="AG16" s="293" t="s">
        <v>13734</v>
      </c>
      <c r="AH16" s="294"/>
      <c r="AI16" s="294"/>
      <c r="AJ16" s="294"/>
      <c r="AK16" s="295"/>
    </row>
    <row r="17" spans="1:37" ht="15" customHeight="1" x14ac:dyDescent="0.2">
      <c r="A17" s="283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3"/>
      <c r="P17" s="290" t="s">
        <v>13735</v>
      </c>
      <c r="Q17" s="293" t="s">
        <v>13734</v>
      </c>
      <c r="R17" s="294"/>
      <c r="S17" s="294"/>
      <c r="T17" s="294"/>
      <c r="U17" s="295"/>
      <c r="V17" s="293" t="s">
        <v>13736</v>
      </c>
      <c r="W17" s="294"/>
      <c r="X17" s="295"/>
      <c r="Y17" s="290" t="s">
        <v>13063</v>
      </c>
      <c r="Z17" s="293" t="s">
        <v>13734</v>
      </c>
      <c r="AA17" s="294"/>
      <c r="AB17" s="294"/>
      <c r="AC17" s="294"/>
      <c r="AD17" s="295"/>
      <c r="AE17" s="291"/>
      <c r="AF17" s="291"/>
      <c r="AG17" s="290" t="s">
        <v>13737</v>
      </c>
      <c r="AH17" s="293" t="s">
        <v>13738</v>
      </c>
      <c r="AI17" s="295"/>
      <c r="AJ17" s="290" t="s">
        <v>13739</v>
      </c>
      <c r="AK17" s="290" t="s">
        <v>13740</v>
      </c>
    </row>
    <row r="18" spans="1:37" ht="15" customHeight="1" x14ac:dyDescent="0.2">
      <c r="A18" s="28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/>
      <c r="P18" s="291"/>
      <c r="Q18" s="290" t="s">
        <v>13737</v>
      </c>
      <c r="R18" s="293" t="s">
        <v>13741</v>
      </c>
      <c r="S18" s="295"/>
      <c r="T18" s="290" t="s">
        <v>13742</v>
      </c>
      <c r="U18" s="290" t="s">
        <v>9196</v>
      </c>
      <c r="V18" s="290" t="s">
        <v>9197</v>
      </c>
      <c r="W18" s="290" t="s">
        <v>9198</v>
      </c>
      <c r="X18" s="290" t="s">
        <v>9199</v>
      </c>
      <c r="Y18" s="291"/>
      <c r="Z18" s="290" t="s">
        <v>13737</v>
      </c>
      <c r="AA18" s="293" t="s">
        <v>9200</v>
      </c>
      <c r="AB18" s="295"/>
      <c r="AC18" s="290" t="s">
        <v>9201</v>
      </c>
      <c r="AD18" s="290" t="s">
        <v>8366</v>
      </c>
      <c r="AE18" s="291"/>
      <c r="AF18" s="291"/>
      <c r="AG18" s="291"/>
      <c r="AH18" s="290" t="s">
        <v>10535</v>
      </c>
      <c r="AI18" s="290" t="s">
        <v>10536</v>
      </c>
      <c r="AJ18" s="291"/>
      <c r="AK18" s="291"/>
    </row>
    <row r="19" spans="1:37" ht="39.950000000000003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92"/>
      <c r="Q19" s="292"/>
      <c r="R19" s="23" t="s">
        <v>10535</v>
      </c>
      <c r="S19" s="23" t="s">
        <v>10536</v>
      </c>
      <c r="T19" s="292"/>
      <c r="U19" s="292"/>
      <c r="V19" s="292"/>
      <c r="W19" s="292"/>
      <c r="X19" s="292"/>
      <c r="Y19" s="292"/>
      <c r="Z19" s="292"/>
      <c r="AA19" s="23" t="s">
        <v>10535</v>
      </c>
      <c r="AB19" s="23" t="s">
        <v>10536</v>
      </c>
      <c r="AC19" s="292"/>
      <c r="AD19" s="292"/>
      <c r="AE19" s="292"/>
      <c r="AF19" s="292"/>
      <c r="AG19" s="292"/>
      <c r="AH19" s="292"/>
      <c r="AI19" s="292"/>
      <c r="AJ19" s="292"/>
      <c r="AK19" s="292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12339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SUM(V21:X21)</f>
        <v>101</v>
      </c>
      <c r="Q21" s="106">
        <f>SUM(Q22,Q24,Q25)</f>
        <v>2</v>
      </c>
      <c r="R21" s="106">
        <f t="shared" ref="R21:AK21" si="0">SUM(R22,R24,R25)</f>
        <v>0</v>
      </c>
      <c r="S21" s="106">
        <f t="shared" si="0"/>
        <v>2</v>
      </c>
      <c r="T21" s="106">
        <f t="shared" si="0"/>
        <v>0</v>
      </c>
      <c r="U21" s="106">
        <f t="shared" si="0"/>
        <v>0</v>
      </c>
      <c r="V21" s="106">
        <f t="shared" si="0"/>
        <v>101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  <c r="AE21" s="106">
        <f t="shared" ref="AE21:AE42" si="1">SUM(P21,Y21)</f>
        <v>101</v>
      </c>
      <c r="AF21" s="106">
        <f t="shared" si="0"/>
        <v>0</v>
      </c>
      <c r="AG21" s="106">
        <f t="shared" si="0"/>
        <v>0</v>
      </c>
      <c r="AH21" s="106">
        <f t="shared" si="0"/>
        <v>0</v>
      </c>
      <c r="AI21" s="106">
        <f t="shared" si="0"/>
        <v>0</v>
      </c>
      <c r="AJ21" s="106">
        <f t="shared" si="0"/>
        <v>0</v>
      </c>
      <c r="AK21" s="106">
        <f t="shared" si="0"/>
        <v>0</v>
      </c>
    </row>
    <row r="22" spans="1:37" ht="25.5" x14ac:dyDescent="0.25">
      <c r="A22" s="48" t="s">
        <v>5429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42" si="2">SUM(V22:X22)</f>
        <v>101</v>
      </c>
      <c r="Q22" s="28">
        <v>2</v>
      </c>
      <c r="R22" s="28">
        <v>0</v>
      </c>
      <c r="S22" s="28">
        <v>2</v>
      </c>
      <c r="T22" s="28">
        <v>0</v>
      </c>
      <c r="U22" s="28">
        <v>0</v>
      </c>
      <c r="V22" s="28">
        <v>101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  <c r="AE22" s="106">
        <f t="shared" si="1"/>
        <v>101</v>
      </c>
      <c r="AF22" s="28">
        <v>0</v>
      </c>
      <c r="AG22" s="28">
        <v>0</v>
      </c>
      <c r="AH22" s="28">
        <v>0</v>
      </c>
      <c r="AI22" s="28">
        <v>0</v>
      </c>
      <c r="AJ22" s="28">
        <v>0</v>
      </c>
      <c r="AK22" s="28">
        <v>0</v>
      </c>
    </row>
    <row r="23" spans="1:37" ht="25.5" x14ac:dyDescent="0.25">
      <c r="A23" s="48" t="s">
        <v>12041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2"/>
        <v>30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30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106">
        <f t="shared" si="1"/>
        <v>30</v>
      </c>
      <c r="AF23" s="28">
        <v>0</v>
      </c>
      <c r="AG23" s="28">
        <v>0</v>
      </c>
      <c r="AH23" s="28">
        <v>0</v>
      </c>
      <c r="AI23" s="28">
        <v>0</v>
      </c>
      <c r="AJ23" s="28">
        <v>0</v>
      </c>
      <c r="AK23" s="28">
        <v>0</v>
      </c>
    </row>
    <row r="24" spans="1:37" ht="15.75" x14ac:dyDescent="0.25">
      <c r="A24" s="48" t="s">
        <v>13513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2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106">
        <f t="shared" si="1"/>
        <v>0</v>
      </c>
      <c r="AF24" s="28">
        <v>0</v>
      </c>
      <c r="AG24" s="28">
        <v>0</v>
      </c>
      <c r="AH24" s="28">
        <v>0</v>
      </c>
      <c r="AI24" s="28">
        <v>0</v>
      </c>
      <c r="AJ24" s="28">
        <v>0</v>
      </c>
      <c r="AK24" s="28">
        <v>0</v>
      </c>
    </row>
    <row r="25" spans="1:37" ht="15.75" x14ac:dyDescent="0.25">
      <c r="A25" s="48" t="s">
        <v>13514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2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106">
        <f>SUM(P25,Y25)</f>
        <v>0</v>
      </c>
      <c r="AF25" s="28">
        <v>0</v>
      </c>
      <c r="AG25" s="28">
        <v>0</v>
      </c>
      <c r="AH25" s="28">
        <v>0</v>
      </c>
      <c r="AI25" s="28">
        <v>0</v>
      </c>
      <c r="AJ25" s="28">
        <v>0</v>
      </c>
      <c r="AK25" s="28">
        <v>0</v>
      </c>
    </row>
    <row r="26" spans="1:37" ht="25.5" x14ac:dyDescent="0.25">
      <c r="A26" s="48" t="s">
        <v>13515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2"/>
        <v>3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3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  <c r="AE26" s="106">
        <f t="shared" si="1"/>
        <v>3</v>
      </c>
      <c r="AF26" s="28">
        <v>0</v>
      </c>
      <c r="AG26" s="28">
        <v>0</v>
      </c>
      <c r="AH26" s="28">
        <v>0</v>
      </c>
      <c r="AI26" s="28">
        <v>0</v>
      </c>
      <c r="AJ26" s="28">
        <v>0</v>
      </c>
      <c r="AK26" s="28">
        <v>0</v>
      </c>
    </row>
    <row r="27" spans="1:37" ht="15.75" x14ac:dyDescent="0.25">
      <c r="A27" s="48" t="s">
        <v>13516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2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  <c r="AE27" s="106">
        <f t="shared" si="1"/>
        <v>0</v>
      </c>
      <c r="AF27" s="28">
        <v>0</v>
      </c>
      <c r="AG27" s="28">
        <v>0</v>
      </c>
      <c r="AH27" s="28">
        <v>0</v>
      </c>
      <c r="AI27" s="28">
        <v>0</v>
      </c>
      <c r="AJ27" s="28">
        <v>0</v>
      </c>
      <c r="AK27" s="28">
        <v>0</v>
      </c>
    </row>
    <row r="28" spans="1:37" ht="15.75" x14ac:dyDescent="0.25">
      <c r="A28" s="48" t="s">
        <v>13517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2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106">
        <f t="shared" si="1"/>
        <v>0</v>
      </c>
      <c r="AF28" s="28">
        <v>0</v>
      </c>
      <c r="AG28" s="28">
        <v>0</v>
      </c>
      <c r="AH28" s="28">
        <v>0</v>
      </c>
      <c r="AI28" s="28">
        <v>0</v>
      </c>
      <c r="AJ28" s="28">
        <v>0</v>
      </c>
      <c r="AK28" s="28">
        <v>0</v>
      </c>
    </row>
    <row r="29" spans="1:37" ht="38.25" x14ac:dyDescent="0.25">
      <c r="A29" s="48" t="s">
        <v>13518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06">
        <f t="shared" si="2"/>
        <v>56</v>
      </c>
      <c r="Q29" s="106">
        <f>SUM(Q30:Q32)</f>
        <v>0</v>
      </c>
      <c r="R29" s="106">
        <f t="shared" ref="R29:AK29" si="3">SUM(R30:R32)</f>
        <v>0</v>
      </c>
      <c r="S29" s="106">
        <f t="shared" si="3"/>
        <v>0</v>
      </c>
      <c r="T29" s="106">
        <f t="shared" si="3"/>
        <v>0</v>
      </c>
      <c r="U29" s="106">
        <f t="shared" si="3"/>
        <v>0</v>
      </c>
      <c r="V29" s="106">
        <f t="shared" si="3"/>
        <v>56</v>
      </c>
      <c r="W29" s="106">
        <f t="shared" si="3"/>
        <v>0</v>
      </c>
      <c r="X29" s="106">
        <f t="shared" si="3"/>
        <v>0</v>
      </c>
      <c r="Y29" s="106">
        <f t="shared" si="3"/>
        <v>0</v>
      </c>
      <c r="Z29" s="106">
        <f t="shared" si="3"/>
        <v>0</v>
      </c>
      <c r="AA29" s="106">
        <f t="shared" si="3"/>
        <v>0</v>
      </c>
      <c r="AB29" s="106">
        <f t="shared" si="3"/>
        <v>0</v>
      </c>
      <c r="AC29" s="106">
        <f t="shared" si="3"/>
        <v>0</v>
      </c>
      <c r="AD29" s="106">
        <f t="shared" si="3"/>
        <v>0</v>
      </c>
      <c r="AE29" s="106">
        <f t="shared" si="1"/>
        <v>56</v>
      </c>
      <c r="AF29" s="106">
        <f t="shared" si="3"/>
        <v>0</v>
      </c>
      <c r="AG29" s="106">
        <f t="shared" si="3"/>
        <v>0</v>
      </c>
      <c r="AH29" s="106">
        <f t="shared" si="3"/>
        <v>0</v>
      </c>
      <c r="AI29" s="106">
        <f t="shared" si="3"/>
        <v>0</v>
      </c>
      <c r="AJ29" s="106">
        <f t="shared" si="3"/>
        <v>0</v>
      </c>
      <c r="AK29" s="106">
        <f t="shared" si="3"/>
        <v>0</v>
      </c>
    </row>
    <row r="30" spans="1:37" ht="25.5" x14ac:dyDescent="0.25">
      <c r="A30" s="48" t="s">
        <v>5430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106">
        <f t="shared" si="2"/>
        <v>55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55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  <c r="AE30" s="106">
        <f t="shared" si="1"/>
        <v>55</v>
      </c>
      <c r="AF30" s="28">
        <v>0</v>
      </c>
      <c r="AG30" s="28">
        <v>0</v>
      </c>
      <c r="AH30" s="28">
        <v>0</v>
      </c>
      <c r="AI30" s="28">
        <v>0</v>
      </c>
      <c r="AJ30" s="28">
        <v>0</v>
      </c>
      <c r="AK30" s="28">
        <v>0</v>
      </c>
    </row>
    <row r="31" spans="1:37" ht="15.75" x14ac:dyDescent="0.25">
      <c r="A31" s="48" t="s">
        <v>13513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106">
        <f t="shared" si="2"/>
        <v>1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1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106">
        <f t="shared" si="1"/>
        <v>1</v>
      </c>
      <c r="AF31" s="28">
        <v>0</v>
      </c>
      <c r="AG31" s="28">
        <v>0</v>
      </c>
      <c r="AH31" s="28">
        <v>0</v>
      </c>
      <c r="AI31" s="28">
        <v>0</v>
      </c>
      <c r="AJ31" s="28">
        <v>0</v>
      </c>
      <c r="AK31" s="28">
        <v>0</v>
      </c>
    </row>
    <row r="32" spans="1:37" ht="15.75" x14ac:dyDescent="0.25">
      <c r="A32" s="48" t="s">
        <v>13514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106">
        <f t="shared" si="2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106">
        <f t="shared" si="1"/>
        <v>0</v>
      </c>
      <c r="AF32" s="28">
        <v>0</v>
      </c>
      <c r="AG32" s="28">
        <v>0</v>
      </c>
      <c r="AH32" s="28">
        <v>0</v>
      </c>
      <c r="AI32" s="28">
        <v>0</v>
      </c>
      <c r="AJ32" s="28">
        <v>0</v>
      </c>
      <c r="AK32" s="28">
        <v>0</v>
      </c>
    </row>
    <row r="33" spans="1:37" ht="25.5" x14ac:dyDescent="0.25">
      <c r="A33" s="48" t="s">
        <v>13519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106">
        <f t="shared" si="2"/>
        <v>4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4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106">
        <f t="shared" si="1"/>
        <v>4</v>
      </c>
      <c r="AF33" s="28">
        <v>0</v>
      </c>
      <c r="AG33" s="28">
        <v>0</v>
      </c>
      <c r="AH33" s="28">
        <v>0</v>
      </c>
      <c r="AI33" s="28">
        <v>0</v>
      </c>
      <c r="AJ33" s="28">
        <v>0</v>
      </c>
      <c r="AK33" s="28">
        <v>0</v>
      </c>
    </row>
    <row r="34" spans="1:37" ht="15.75" x14ac:dyDescent="0.25">
      <c r="A34" s="48" t="s">
        <v>13516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106">
        <f t="shared" si="2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  <c r="AE34" s="106">
        <f t="shared" si="1"/>
        <v>0</v>
      </c>
      <c r="AF34" s="28">
        <v>0</v>
      </c>
      <c r="AG34" s="28">
        <v>0</v>
      </c>
      <c r="AH34" s="28">
        <v>0</v>
      </c>
      <c r="AI34" s="28">
        <v>0</v>
      </c>
      <c r="AJ34" s="28">
        <v>0</v>
      </c>
      <c r="AK34" s="28">
        <v>0</v>
      </c>
    </row>
    <row r="35" spans="1:37" ht="15.75" x14ac:dyDescent="0.25">
      <c r="A35" s="48" t="s">
        <v>13517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106">
        <f t="shared" si="2"/>
        <v>1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1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  <c r="AE35" s="106">
        <f t="shared" si="1"/>
        <v>1</v>
      </c>
      <c r="AF35" s="28">
        <v>0</v>
      </c>
      <c r="AG35" s="28">
        <v>0</v>
      </c>
      <c r="AH35" s="28">
        <v>0</v>
      </c>
      <c r="AI35" s="28">
        <v>0</v>
      </c>
      <c r="AJ35" s="28">
        <v>0</v>
      </c>
      <c r="AK35" s="28">
        <v>0</v>
      </c>
    </row>
    <row r="36" spans="1:37" ht="25.5" x14ac:dyDescent="0.25">
      <c r="A36" s="48" t="s">
        <v>5431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106">
        <f t="shared" si="2"/>
        <v>56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56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  <c r="AE36" s="106">
        <f t="shared" si="1"/>
        <v>56</v>
      </c>
      <c r="AF36" s="28">
        <v>0</v>
      </c>
      <c r="AG36" s="28">
        <v>0</v>
      </c>
      <c r="AH36" s="28">
        <v>0</v>
      </c>
      <c r="AI36" s="28">
        <v>0</v>
      </c>
      <c r="AJ36" s="28">
        <v>0</v>
      </c>
      <c r="AK36" s="28">
        <v>0</v>
      </c>
    </row>
    <row r="37" spans="1:37" ht="15.75" x14ac:dyDescent="0.25">
      <c r="A37" s="48" t="s">
        <v>13520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106">
        <f t="shared" si="2"/>
        <v>56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56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  <c r="AE37" s="106">
        <f t="shared" si="1"/>
        <v>56</v>
      </c>
      <c r="AF37" s="28">
        <v>0</v>
      </c>
      <c r="AG37" s="28">
        <v>0</v>
      </c>
      <c r="AH37" s="28">
        <v>0</v>
      </c>
      <c r="AI37" s="28">
        <v>0</v>
      </c>
      <c r="AJ37" s="28">
        <v>0</v>
      </c>
      <c r="AK37" s="28">
        <v>0</v>
      </c>
    </row>
    <row r="38" spans="1:37" ht="15.75" x14ac:dyDescent="0.25">
      <c r="A38" s="48" t="s">
        <v>13521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106">
        <f t="shared" si="2"/>
        <v>56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56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  <c r="AE38" s="106">
        <f t="shared" si="1"/>
        <v>56</v>
      </c>
      <c r="AF38" s="28">
        <v>0</v>
      </c>
      <c r="AG38" s="28">
        <v>0</v>
      </c>
      <c r="AH38" s="28">
        <v>0</v>
      </c>
      <c r="AI38" s="28">
        <v>0</v>
      </c>
      <c r="AJ38" s="28">
        <v>0</v>
      </c>
      <c r="AK38" s="28">
        <v>0</v>
      </c>
    </row>
    <row r="39" spans="1:37" ht="15.75" x14ac:dyDescent="0.25">
      <c r="A39" s="48" t="s">
        <v>13522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106">
        <f t="shared" si="2"/>
        <v>56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56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  <c r="AE39" s="106">
        <f t="shared" si="1"/>
        <v>56</v>
      </c>
      <c r="AF39" s="28">
        <v>0</v>
      </c>
      <c r="AG39" s="28">
        <v>0</v>
      </c>
      <c r="AH39" s="28">
        <v>0</v>
      </c>
      <c r="AI39" s="28">
        <v>0</v>
      </c>
      <c r="AJ39" s="28">
        <v>0</v>
      </c>
      <c r="AK39" s="28">
        <v>0</v>
      </c>
    </row>
    <row r="40" spans="1:37" ht="15.75" x14ac:dyDescent="0.25">
      <c r="A40" s="48" t="s">
        <v>13521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106">
        <f t="shared" si="2"/>
        <v>55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55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8">
        <v>0</v>
      </c>
      <c r="AE40" s="106">
        <f t="shared" si="1"/>
        <v>55</v>
      </c>
      <c r="AF40" s="28">
        <v>0</v>
      </c>
      <c r="AG40" s="28">
        <v>0</v>
      </c>
      <c r="AH40" s="28">
        <v>0</v>
      </c>
      <c r="AI40" s="28">
        <v>0</v>
      </c>
      <c r="AJ40" s="28">
        <v>0</v>
      </c>
      <c r="AK40" s="28">
        <v>0</v>
      </c>
    </row>
    <row r="41" spans="1:37" ht="15.75" x14ac:dyDescent="0.25">
      <c r="A41" s="48" t="s">
        <v>13523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106">
        <f t="shared" si="2"/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8">
        <v>0</v>
      </c>
      <c r="AE41" s="106">
        <f t="shared" si="1"/>
        <v>0</v>
      </c>
      <c r="AF41" s="28">
        <v>0</v>
      </c>
      <c r="AG41" s="28">
        <v>0</v>
      </c>
      <c r="AH41" s="28">
        <v>0</v>
      </c>
      <c r="AI41" s="28">
        <v>0</v>
      </c>
      <c r="AJ41" s="28">
        <v>0</v>
      </c>
      <c r="AK41" s="28">
        <v>0</v>
      </c>
    </row>
    <row r="42" spans="1:37" ht="25.5" x14ac:dyDescent="0.25">
      <c r="A42" s="48" t="s">
        <v>13524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106">
        <f t="shared" si="2"/>
        <v>1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1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8">
        <v>0</v>
      </c>
      <c r="AE42" s="106">
        <f t="shared" si="1"/>
        <v>1</v>
      </c>
      <c r="AF42" s="28">
        <v>0</v>
      </c>
      <c r="AG42" s="28">
        <v>0</v>
      </c>
      <c r="AH42" s="28">
        <v>0</v>
      </c>
      <c r="AI42" s="28">
        <v>0</v>
      </c>
      <c r="AJ42" s="28">
        <v>0</v>
      </c>
      <c r="AK42" s="28">
        <v>0</v>
      </c>
    </row>
    <row r="44" spans="1:37" x14ac:dyDescent="0.2">
      <c r="P44" s="286" t="s">
        <v>11618</v>
      </c>
      <c r="Q44" s="286"/>
      <c r="R44" s="286"/>
      <c r="S44" s="286"/>
      <c r="T44" s="286"/>
    </row>
  </sheetData>
  <sheetProtection password="D949" sheet="1" objects="1" scenarios="1" selectLockedCells="1"/>
  <mergeCells count="33">
    <mergeCell ref="P13:X13"/>
    <mergeCell ref="T18:T19"/>
    <mergeCell ref="W18:W19"/>
    <mergeCell ref="Q17:U17"/>
    <mergeCell ref="AH17:AI17"/>
    <mergeCell ref="V17:X17"/>
    <mergeCell ref="Z18:Z19"/>
    <mergeCell ref="AA18:AB18"/>
    <mergeCell ref="AC18:AC19"/>
    <mergeCell ref="AG17:AG19"/>
    <mergeCell ref="AI18:AI19"/>
    <mergeCell ref="A14:C14"/>
    <mergeCell ref="X18:X19"/>
    <mergeCell ref="AK17:AK19"/>
    <mergeCell ref="A16:A19"/>
    <mergeCell ref="O16:O19"/>
    <mergeCell ref="P16:X16"/>
    <mergeCell ref="Y16:AD16"/>
    <mergeCell ref="Q18:Q19"/>
    <mergeCell ref="P17:P19"/>
    <mergeCell ref="V18:V19"/>
    <mergeCell ref="P15:X15"/>
    <mergeCell ref="R18:S18"/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U18:U19"/>
    <mergeCell ref="AJ17:AJ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AF30:AK42 AF22:AK28 Q22:AD28 Q30:AD42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AE22:AE42 P29:AD29 P22:P28 P21:AK21 AF29:AK29 P30:P42"/>
  </dataValidations>
  <pageMargins left="0.39370078740157483" right="0.39370078740157483" top="0.39370078740157483" bottom="0.39370078740157483" header="0" footer="0"/>
  <pageSetup paperSize="9" scale="60" fitToWidth="2" orientation="landscape" blackAndWhite="1" r:id="rId1"/>
  <headerFooter alignWithMargins="0"/>
  <colBreaks count="1" manualBreakCount="1">
    <brk id="24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/>
  <dimension ref="A1:AK44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Q22" sqref="Q22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105"/>
      <c r="C13" s="105"/>
      <c r="D13" s="105"/>
      <c r="E13" s="105"/>
      <c r="F13" s="105"/>
      <c r="G13" s="105"/>
      <c r="H13" s="105"/>
      <c r="I13" s="105"/>
      <c r="J13" s="105"/>
      <c r="K13" s="105"/>
      <c r="L13" s="105"/>
      <c r="M13" s="105"/>
      <c r="N13" s="105"/>
      <c r="O13" s="105"/>
      <c r="P13" s="280" t="s">
        <v>13069</v>
      </c>
      <c r="Q13" s="280"/>
      <c r="R13" s="280"/>
      <c r="S13" s="280"/>
      <c r="T13" s="280"/>
      <c r="U13" s="280"/>
      <c r="V13" s="280"/>
      <c r="W13" s="280"/>
      <c r="X13" s="280"/>
      <c r="Y13" s="22"/>
      <c r="Z13" s="22"/>
      <c r="AA13" s="22"/>
      <c r="AB13" s="22"/>
    </row>
    <row r="14" spans="1:37" x14ac:dyDescent="0.2">
      <c r="A14" s="296" t="s">
        <v>14059</v>
      </c>
      <c r="B14" s="296"/>
      <c r="C14" s="296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13"/>
      <c r="T14" s="113"/>
      <c r="U14" s="113"/>
      <c r="V14" s="113"/>
      <c r="W14" s="113"/>
      <c r="X14" s="113"/>
      <c r="Y14" s="113"/>
      <c r="Z14" s="113"/>
      <c r="AA14" s="113"/>
      <c r="AB14" s="113"/>
    </row>
    <row r="15" spans="1:37" x14ac:dyDescent="0.2"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281" t="s">
        <v>13062</v>
      </c>
      <c r="Q15" s="281"/>
      <c r="R15" s="281"/>
      <c r="S15" s="281"/>
      <c r="T15" s="281"/>
      <c r="U15" s="281"/>
      <c r="V15" s="281"/>
      <c r="W15" s="281"/>
      <c r="X15" s="281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</row>
    <row r="16" spans="1:37" ht="15" customHeight="1" x14ac:dyDescent="0.2">
      <c r="A16" s="283" t="s">
        <v>12192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83" t="s">
        <v>12193</v>
      </c>
      <c r="P16" s="293" t="s">
        <v>13731</v>
      </c>
      <c r="Q16" s="294"/>
      <c r="R16" s="294"/>
      <c r="S16" s="294"/>
      <c r="T16" s="294"/>
      <c r="U16" s="294"/>
      <c r="V16" s="294"/>
      <c r="W16" s="294"/>
      <c r="X16" s="295"/>
      <c r="Y16" s="293" t="s">
        <v>16561</v>
      </c>
      <c r="Z16" s="294"/>
      <c r="AA16" s="294"/>
      <c r="AB16" s="294"/>
      <c r="AC16" s="294"/>
      <c r="AD16" s="295"/>
      <c r="AE16" s="290" t="s">
        <v>13732</v>
      </c>
      <c r="AF16" s="290" t="s">
        <v>13733</v>
      </c>
      <c r="AG16" s="293" t="s">
        <v>13734</v>
      </c>
      <c r="AH16" s="294"/>
      <c r="AI16" s="294"/>
      <c r="AJ16" s="294"/>
      <c r="AK16" s="295"/>
    </row>
    <row r="17" spans="1:37" ht="15" customHeight="1" x14ac:dyDescent="0.2">
      <c r="A17" s="283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3"/>
      <c r="P17" s="290" t="s">
        <v>13735</v>
      </c>
      <c r="Q17" s="293" t="s">
        <v>13734</v>
      </c>
      <c r="R17" s="294"/>
      <c r="S17" s="294"/>
      <c r="T17" s="294"/>
      <c r="U17" s="295"/>
      <c r="V17" s="293" t="s">
        <v>13736</v>
      </c>
      <c r="W17" s="294"/>
      <c r="X17" s="295"/>
      <c r="Y17" s="290" t="s">
        <v>13063</v>
      </c>
      <c r="Z17" s="293" t="s">
        <v>13734</v>
      </c>
      <c r="AA17" s="294"/>
      <c r="AB17" s="294"/>
      <c r="AC17" s="294"/>
      <c r="AD17" s="295"/>
      <c r="AE17" s="291"/>
      <c r="AF17" s="291"/>
      <c r="AG17" s="290" t="s">
        <v>13737</v>
      </c>
      <c r="AH17" s="293" t="s">
        <v>13738</v>
      </c>
      <c r="AI17" s="295"/>
      <c r="AJ17" s="290" t="s">
        <v>13739</v>
      </c>
      <c r="AK17" s="290" t="s">
        <v>13740</v>
      </c>
    </row>
    <row r="18" spans="1:37" ht="15" customHeight="1" x14ac:dyDescent="0.2">
      <c r="A18" s="28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/>
      <c r="P18" s="291"/>
      <c r="Q18" s="290" t="s">
        <v>13737</v>
      </c>
      <c r="R18" s="293" t="s">
        <v>13741</v>
      </c>
      <c r="S18" s="295"/>
      <c r="T18" s="290" t="s">
        <v>13742</v>
      </c>
      <c r="U18" s="290" t="s">
        <v>9196</v>
      </c>
      <c r="V18" s="290" t="s">
        <v>9197</v>
      </c>
      <c r="W18" s="290" t="s">
        <v>9198</v>
      </c>
      <c r="X18" s="290" t="s">
        <v>9199</v>
      </c>
      <c r="Y18" s="291"/>
      <c r="Z18" s="290" t="s">
        <v>13737</v>
      </c>
      <c r="AA18" s="293" t="s">
        <v>9200</v>
      </c>
      <c r="AB18" s="295"/>
      <c r="AC18" s="290" t="s">
        <v>9201</v>
      </c>
      <c r="AD18" s="290" t="s">
        <v>8366</v>
      </c>
      <c r="AE18" s="291"/>
      <c r="AF18" s="291"/>
      <c r="AG18" s="291"/>
      <c r="AH18" s="290" t="s">
        <v>10535</v>
      </c>
      <c r="AI18" s="290" t="s">
        <v>10536</v>
      </c>
      <c r="AJ18" s="291"/>
      <c r="AK18" s="291"/>
    </row>
    <row r="19" spans="1:37" ht="39.950000000000003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92"/>
      <c r="Q19" s="292"/>
      <c r="R19" s="23" t="s">
        <v>10535</v>
      </c>
      <c r="S19" s="23" t="s">
        <v>10536</v>
      </c>
      <c r="T19" s="292"/>
      <c r="U19" s="292"/>
      <c r="V19" s="292"/>
      <c r="W19" s="292"/>
      <c r="X19" s="292"/>
      <c r="Y19" s="292"/>
      <c r="Z19" s="292"/>
      <c r="AA19" s="23" t="s">
        <v>10535</v>
      </c>
      <c r="AB19" s="23" t="s">
        <v>10536</v>
      </c>
      <c r="AC19" s="292"/>
      <c r="AD19" s="292"/>
      <c r="AE19" s="292"/>
      <c r="AF19" s="292"/>
      <c r="AG19" s="292"/>
      <c r="AH19" s="292"/>
      <c r="AI19" s="292"/>
      <c r="AJ19" s="292"/>
      <c r="AK19" s="292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12339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SUM(V21:X21)</f>
        <v>2</v>
      </c>
      <c r="Q21" s="106">
        <f>SUM(Q22,Q24,Q25)</f>
        <v>0</v>
      </c>
      <c r="R21" s="106">
        <f t="shared" ref="R21:AK21" si="0">SUM(R22,R24,R25)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2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  <c r="AE21" s="106">
        <f t="shared" ref="AE21:AE42" si="1">SUM(P21,Y21)</f>
        <v>2</v>
      </c>
      <c r="AF21" s="106">
        <f t="shared" si="0"/>
        <v>0</v>
      </c>
      <c r="AG21" s="106">
        <f t="shared" si="0"/>
        <v>0</v>
      </c>
      <c r="AH21" s="106">
        <f t="shared" si="0"/>
        <v>0</v>
      </c>
      <c r="AI21" s="106">
        <f t="shared" si="0"/>
        <v>0</v>
      </c>
      <c r="AJ21" s="106">
        <f t="shared" si="0"/>
        <v>0</v>
      </c>
      <c r="AK21" s="106">
        <f t="shared" si="0"/>
        <v>0</v>
      </c>
    </row>
    <row r="22" spans="1:37" ht="25.5" x14ac:dyDescent="0.25">
      <c r="A22" s="48" t="s">
        <v>5429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42" si="2">SUM(V22:X22)</f>
        <v>2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2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  <c r="AE22" s="106">
        <f t="shared" si="1"/>
        <v>2</v>
      </c>
      <c r="AF22" s="28">
        <v>0</v>
      </c>
      <c r="AG22" s="28">
        <v>0</v>
      </c>
      <c r="AH22" s="28">
        <v>0</v>
      </c>
      <c r="AI22" s="28">
        <v>0</v>
      </c>
      <c r="AJ22" s="28">
        <v>0</v>
      </c>
      <c r="AK22" s="28">
        <v>0</v>
      </c>
    </row>
    <row r="23" spans="1:37" ht="25.5" x14ac:dyDescent="0.25">
      <c r="A23" s="48" t="s">
        <v>12041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2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106">
        <f t="shared" si="1"/>
        <v>0</v>
      </c>
      <c r="AF23" s="28">
        <v>0</v>
      </c>
      <c r="AG23" s="28">
        <v>0</v>
      </c>
      <c r="AH23" s="28">
        <v>0</v>
      </c>
      <c r="AI23" s="28">
        <v>0</v>
      </c>
      <c r="AJ23" s="28">
        <v>0</v>
      </c>
      <c r="AK23" s="28">
        <v>0</v>
      </c>
    </row>
    <row r="24" spans="1:37" ht="15.75" x14ac:dyDescent="0.25">
      <c r="A24" s="48" t="s">
        <v>13513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2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106">
        <f t="shared" si="1"/>
        <v>0</v>
      </c>
      <c r="AF24" s="28">
        <v>0</v>
      </c>
      <c r="AG24" s="28">
        <v>0</v>
      </c>
      <c r="AH24" s="28">
        <v>0</v>
      </c>
      <c r="AI24" s="28">
        <v>0</v>
      </c>
      <c r="AJ24" s="28">
        <v>0</v>
      </c>
      <c r="AK24" s="28">
        <v>0</v>
      </c>
    </row>
    <row r="25" spans="1:37" ht="15.75" x14ac:dyDescent="0.25">
      <c r="A25" s="48" t="s">
        <v>13514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2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106">
        <f>SUM(P25,Y25)</f>
        <v>0</v>
      </c>
      <c r="AF25" s="28">
        <v>0</v>
      </c>
      <c r="AG25" s="28">
        <v>0</v>
      </c>
      <c r="AH25" s="28">
        <v>0</v>
      </c>
      <c r="AI25" s="28">
        <v>0</v>
      </c>
      <c r="AJ25" s="28">
        <v>0</v>
      </c>
      <c r="AK25" s="28">
        <v>0</v>
      </c>
    </row>
    <row r="26" spans="1:37" ht="25.5" x14ac:dyDescent="0.25">
      <c r="A26" s="48" t="s">
        <v>13515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2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  <c r="AE26" s="106">
        <f t="shared" si="1"/>
        <v>0</v>
      </c>
      <c r="AF26" s="28">
        <v>0</v>
      </c>
      <c r="AG26" s="28">
        <v>0</v>
      </c>
      <c r="AH26" s="28">
        <v>0</v>
      </c>
      <c r="AI26" s="28">
        <v>0</v>
      </c>
      <c r="AJ26" s="28">
        <v>0</v>
      </c>
      <c r="AK26" s="28">
        <v>0</v>
      </c>
    </row>
    <row r="27" spans="1:37" ht="15.75" x14ac:dyDescent="0.25">
      <c r="A27" s="48" t="s">
        <v>13516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2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  <c r="AE27" s="106">
        <f t="shared" si="1"/>
        <v>0</v>
      </c>
      <c r="AF27" s="28">
        <v>0</v>
      </c>
      <c r="AG27" s="28">
        <v>0</v>
      </c>
      <c r="AH27" s="28">
        <v>0</v>
      </c>
      <c r="AI27" s="28">
        <v>0</v>
      </c>
      <c r="AJ27" s="28">
        <v>0</v>
      </c>
      <c r="AK27" s="28">
        <v>0</v>
      </c>
    </row>
    <row r="28" spans="1:37" ht="15.75" x14ac:dyDescent="0.25">
      <c r="A28" s="48" t="s">
        <v>13517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2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106">
        <f t="shared" si="1"/>
        <v>0</v>
      </c>
      <c r="AF28" s="28">
        <v>0</v>
      </c>
      <c r="AG28" s="28">
        <v>0</v>
      </c>
      <c r="AH28" s="28">
        <v>0</v>
      </c>
      <c r="AI28" s="28">
        <v>0</v>
      </c>
      <c r="AJ28" s="28">
        <v>0</v>
      </c>
      <c r="AK28" s="28">
        <v>0</v>
      </c>
    </row>
    <row r="29" spans="1:37" ht="38.25" x14ac:dyDescent="0.25">
      <c r="A29" s="48" t="s">
        <v>13518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06">
        <f t="shared" si="2"/>
        <v>0</v>
      </c>
      <c r="Q29" s="106">
        <f>SUM(Q30:Q32)</f>
        <v>0</v>
      </c>
      <c r="R29" s="106">
        <f t="shared" ref="R29:AK29" si="3">SUM(R30:R32)</f>
        <v>0</v>
      </c>
      <c r="S29" s="106">
        <f t="shared" si="3"/>
        <v>0</v>
      </c>
      <c r="T29" s="106">
        <f t="shared" si="3"/>
        <v>0</v>
      </c>
      <c r="U29" s="106">
        <f t="shared" si="3"/>
        <v>0</v>
      </c>
      <c r="V29" s="106">
        <f t="shared" si="3"/>
        <v>0</v>
      </c>
      <c r="W29" s="106">
        <f t="shared" si="3"/>
        <v>0</v>
      </c>
      <c r="X29" s="106">
        <f t="shared" si="3"/>
        <v>0</v>
      </c>
      <c r="Y29" s="106">
        <f t="shared" si="3"/>
        <v>0</v>
      </c>
      <c r="Z29" s="106">
        <f t="shared" si="3"/>
        <v>0</v>
      </c>
      <c r="AA29" s="106">
        <f t="shared" si="3"/>
        <v>0</v>
      </c>
      <c r="AB29" s="106">
        <f t="shared" si="3"/>
        <v>0</v>
      </c>
      <c r="AC29" s="106">
        <f t="shared" si="3"/>
        <v>0</v>
      </c>
      <c r="AD29" s="106">
        <f t="shared" si="3"/>
        <v>0</v>
      </c>
      <c r="AE29" s="106">
        <f t="shared" si="1"/>
        <v>0</v>
      </c>
      <c r="AF29" s="106">
        <f t="shared" si="3"/>
        <v>0</v>
      </c>
      <c r="AG29" s="106">
        <f t="shared" si="3"/>
        <v>0</v>
      </c>
      <c r="AH29" s="106">
        <f t="shared" si="3"/>
        <v>0</v>
      </c>
      <c r="AI29" s="106">
        <f t="shared" si="3"/>
        <v>0</v>
      </c>
      <c r="AJ29" s="106">
        <f t="shared" si="3"/>
        <v>0</v>
      </c>
      <c r="AK29" s="106">
        <f t="shared" si="3"/>
        <v>0</v>
      </c>
    </row>
    <row r="30" spans="1:37" ht="25.5" x14ac:dyDescent="0.25">
      <c r="A30" s="48" t="s">
        <v>5430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106">
        <f t="shared" si="2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  <c r="AE30" s="106">
        <f t="shared" si="1"/>
        <v>0</v>
      </c>
      <c r="AF30" s="28">
        <v>0</v>
      </c>
      <c r="AG30" s="28">
        <v>0</v>
      </c>
      <c r="AH30" s="28">
        <v>0</v>
      </c>
      <c r="AI30" s="28">
        <v>0</v>
      </c>
      <c r="AJ30" s="28">
        <v>0</v>
      </c>
      <c r="AK30" s="28">
        <v>0</v>
      </c>
    </row>
    <row r="31" spans="1:37" ht="15.75" x14ac:dyDescent="0.25">
      <c r="A31" s="48" t="s">
        <v>13513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106">
        <f t="shared" si="2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106">
        <f t="shared" si="1"/>
        <v>0</v>
      </c>
      <c r="AF31" s="28">
        <v>0</v>
      </c>
      <c r="AG31" s="28">
        <v>0</v>
      </c>
      <c r="AH31" s="28">
        <v>0</v>
      </c>
      <c r="AI31" s="28">
        <v>0</v>
      </c>
      <c r="AJ31" s="28">
        <v>0</v>
      </c>
      <c r="AK31" s="28">
        <v>0</v>
      </c>
    </row>
    <row r="32" spans="1:37" ht="15.75" x14ac:dyDescent="0.25">
      <c r="A32" s="48" t="s">
        <v>13514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106">
        <f t="shared" si="2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106">
        <f t="shared" si="1"/>
        <v>0</v>
      </c>
      <c r="AF32" s="28">
        <v>0</v>
      </c>
      <c r="AG32" s="28">
        <v>0</v>
      </c>
      <c r="AH32" s="28">
        <v>0</v>
      </c>
      <c r="AI32" s="28">
        <v>0</v>
      </c>
      <c r="AJ32" s="28">
        <v>0</v>
      </c>
      <c r="AK32" s="28">
        <v>0</v>
      </c>
    </row>
    <row r="33" spans="1:37" ht="25.5" x14ac:dyDescent="0.25">
      <c r="A33" s="48" t="s">
        <v>13519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106">
        <f t="shared" si="2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106">
        <f t="shared" si="1"/>
        <v>0</v>
      </c>
      <c r="AF33" s="28">
        <v>0</v>
      </c>
      <c r="AG33" s="28">
        <v>0</v>
      </c>
      <c r="AH33" s="28">
        <v>0</v>
      </c>
      <c r="AI33" s="28">
        <v>0</v>
      </c>
      <c r="AJ33" s="28">
        <v>0</v>
      </c>
      <c r="AK33" s="28">
        <v>0</v>
      </c>
    </row>
    <row r="34" spans="1:37" ht="15.75" x14ac:dyDescent="0.25">
      <c r="A34" s="48" t="s">
        <v>13516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106">
        <f t="shared" si="2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  <c r="AE34" s="106">
        <f t="shared" si="1"/>
        <v>0</v>
      </c>
      <c r="AF34" s="28">
        <v>0</v>
      </c>
      <c r="AG34" s="28">
        <v>0</v>
      </c>
      <c r="AH34" s="28">
        <v>0</v>
      </c>
      <c r="AI34" s="28">
        <v>0</v>
      </c>
      <c r="AJ34" s="28">
        <v>0</v>
      </c>
      <c r="AK34" s="28">
        <v>0</v>
      </c>
    </row>
    <row r="35" spans="1:37" ht="15.75" x14ac:dyDescent="0.25">
      <c r="A35" s="48" t="s">
        <v>13517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106">
        <f t="shared" si="2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  <c r="AE35" s="106">
        <f t="shared" si="1"/>
        <v>0</v>
      </c>
      <c r="AF35" s="28">
        <v>0</v>
      </c>
      <c r="AG35" s="28">
        <v>0</v>
      </c>
      <c r="AH35" s="28">
        <v>0</v>
      </c>
      <c r="AI35" s="28">
        <v>0</v>
      </c>
      <c r="AJ35" s="28">
        <v>0</v>
      </c>
      <c r="AK35" s="28">
        <v>0</v>
      </c>
    </row>
    <row r="36" spans="1:37" ht="25.5" x14ac:dyDescent="0.25">
      <c r="A36" s="48" t="s">
        <v>5431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106">
        <f t="shared" si="2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  <c r="AE36" s="106">
        <f t="shared" si="1"/>
        <v>0</v>
      </c>
      <c r="AF36" s="28">
        <v>0</v>
      </c>
      <c r="AG36" s="28">
        <v>0</v>
      </c>
      <c r="AH36" s="28">
        <v>0</v>
      </c>
      <c r="AI36" s="28">
        <v>0</v>
      </c>
      <c r="AJ36" s="28">
        <v>0</v>
      </c>
      <c r="AK36" s="28">
        <v>0</v>
      </c>
    </row>
    <row r="37" spans="1:37" ht="15.75" x14ac:dyDescent="0.25">
      <c r="A37" s="48" t="s">
        <v>13520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106">
        <f t="shared" si="2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  <c r="AE37" s="106">
        <f t="shared" si="1"/>
        <v>0</v>
      </c>
      <c r="AF37" s="28">
        <v>0</v>
      </c>
      <c r="AG37" s="28">
        <v>0</v>
      </c>
      <c r="AH37" s="28">
        <v>0</v>
      </c>
      <c r="AI37" s="28">
        <v>0</v>
      </c>
      <c r="AJ37" s="28">
        <v>0</v>
      </c>
      <c r="AK37" s="28">
        <v>0</v>
      </c>
    </row>
    <row r="38" spans="1:37" ht="15.75" x14ac:dyDescent="0.25">
      <c r="A38" s="48" t="s">
        <v>13521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106">
        <f t="shared" si="2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  <c r="AE38" s="106">
        <f t="shared" si="1"/>
        <v>0</v>
      </c>
      <c r="AF38" s="28">
        <v>0</v>
      </c>
      <c r="AG38" s="28">
        <v>0</v>
      </c>
      <c r="AH38" s="28">
        <v>0</v>
      </c>
      <c r="AI38" s="28">
        <v>0</v>
      </c>
      <c r="AJ38" s="28">
        <v>0</v>
      </c>
      <c r="AK38" s="28">
        <v>0</v>
      </c>
    </row>
    <row r="39" spans="1:37" ht="15.75" x14ac:dyDescent="0.25">
      <c r="A39" s="48" t="s">
        <v>13522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106">
        <f t="shared" si="2"/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  <c r="AE39" s="106">
        <f t="shared" si="1"/>
        <v>0</v>
      </c>
      <c r="AF39" s="28">
        <v>0</v>
      </c>
      <c r="AG39" s="28">
        <v>0</v>
      </c>
      <c r="AH39" s="28">
        <v>0</v>
      </c>
      <c r="AI39" s="28">
        <v>0</v>
      </c>
      <c r="AJ39" s="28">
        <v>0</v>
      </c>
      <c r="AK39" s="28">
        <v>0</v>
      </c>
    </row>
    <row r="40" spans="1:37" ht="15.75" x14ac:dyDescent="0.25">
      <c r="A40" s="48" t="s">
        <v>13521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106">
        <f t="shared" si="2"/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8">
        <v>0</v>
      </c>
      <c r="AE40" s="106">
        <f t="shared" si="1"/>
        <v>0</v>
      </c>
      <c r="AF40" s="28">
        <v>0</v>
      </c>
      <c r="AG40" s="28">
        <v>0</v>
      </c>
      <c r="AH40" s="28">
        <v>0</v>
      </c>
      <c r="AI40" s="28">
        <v>0</v>
      </c>
      <c r="AJ40" s="28">
        <v>0</v>
      </c>
      <c r="AK40" s="28">
        <v>0</v>
      </c>
    </row>
    <row r="41" spans="1:37" ht="15.75" x14ac:dyDescent="0.25">
      <c r="A41" s="48" t="s">
        <v>13523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106">
        <f t="shared" si="2"/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8">
        <v>0</v>
      </c>
      <c r="AE41" s="106">
        <f t="shared" si="1"/>
        <v>0</v>
      </c>
      <c r="AF41" s="28">
        <v>0</v>
      </c>
      <c r="AG41" s="28">
        <v>0</v>
      </c>
      <c r="AH41" s="28">
        <v>0</v>
      </c>
      <c r="AI41" s="28">
        <v>0</v>
      </c>
      <c r="AJ41" s="28">
        <v>0</v>
      </c>
      <c r="AK41" s="28">
        <v>0</v>
      </c>
    </row>
    <row r="42" spans="1:37" ht="25.5" x14ac:dyDescent="0.25">
      <c r="A42" s="48" t="s">
        <v>13524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106">
        <f t="shared" si="2"/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8">
        <v>0</v>
      </c>
      <c r="AE42" s="106">
        <f t="shared" si="1"/>
        <v>0</v>
      </c>
      <c r="AF42" s="28">
        <v>0</v>
      </c>
      <c r="AG42" s="28">
        <v>0</v>
      </c>
      <c r="AH42" s="28">
        <v>0</v>
      </c>
      <c r="AI42" s="28">
        <v>0</v>
      </c>
      <c r="AJ42" s="28">
        <v>0</v>
      </c>
      <c r="AK42" s="28">
        <v>0</v>
      </c>
    </row>
    <row r="44" spans="1:37" x14ac:dyDescent="0.2">
      <c r="P44" s="286" t="s">
        <v>11618</v>
      </c>
      <c r="Q44" s="286"/>
      <c r="R44" s="286"/>
      <c r="S44" s="286"/>
      <c r="T44" s="286"/>
    </row>
  </sheetData>
  <sheetProtection password="D949" sheet="1" objects="1" scenarios="1" selectLockedCells="1"/>
  <mergeCells count="33">
    <mergeCell ref="AG17:AG19"/>
    <mergeCell ref="AH17:AI17"/>
    <mergeCell ref="P13:X13"/>
    <mergeCell ref="A14:C14"/>
    <mergeCell ref="A16:A19"/>
    <mergeCell ref="O16:O19"/>
    <mergeCell ref="P16:X16"/>
    <mergeCell ref="Q18:Q19"/>
    <mergeCell ref="P17:P19"/>
    <mergeCell ref="V18:V19"/>
    <mergeCell ref="W18:W19"/>
    <mergeCell ref="Q17:U17"/>
    <mergeCell ref="V17:X17"/>
    <mergeCell ref="P15:X15"/>
    <mergeCell ref="T18:T19"/>
    <mergeCell ref="U18:U19"/>
    <mergeCell ref="X18:X19"/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R18:S18"/>
    <mergeCell ref="AJ17:AJ19"/>
    <mergeCell ref="AK17:AK19"/>
    <mergeCell ref="Y16:AD16"/>
    <mergeCell ref="AI18:AI19"/>
    <mergeCell ref="Z18:Z19"/>
    <mergeCell ref="AA18:AB18"/>
    <mergeCell ref="AC18:AC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AE22:AE42 P29:AD29 P22:P28 P21:AK21 AF29:AK29 P30:P42"/>
    <dataValidation type="whole" allowBlank="1" showInputMessage="1" showErrorMessage="1" errorTitle="Ошибка ввода" error="Попытка ввести данные отличные от числовых или целочисленных" sqref="AF30:AK42 AF22:AK28 Q22:AD28 Q30:AD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/>
  <dimension ref="A1:AK44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Q22" sqref="Q22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105"/>
      <c r="C13" s="105"/>
      <c r="D13" s="105"/>
      <c r="E13" s="105"/>
      <c r="F13" s="105"/>
      <c r="G13" s="105"/>
      <c r="H13" s="105"/>
      <c r="I13" s="105"/>
      <c r="J13" s="105"/>
      <c r="K13" s="105"/>
      <c r="L13" s="105"/>
      <c r="M13" s="105"/>
      <c r="N13" s="105"/>
      <c r="O13" s="105"/>
      <c r="P13" s="280" t="s">
        <v>13070</v>
      </c>
      <c r="Q13" s="280"/>
      <c r="R13" s="280"/>
      <c r="S13" s="280"/>
      <c r="T13" s="280"/>
      <c r="U13" s="280"/>
      <c r="V13" s="280"/>
      <c r="W13" s="280"/>
      <c r="X13" s="280"/>
      <c r="Y13" s="22"/>
      <c r="Z13" s="22"/>
      <c r="AA13" s="22"/>
      <c r="AB13" s="22"/>
    </row>
    <row r="14" spans="1:37" x14ac:dyDescent="0.2">
      <c r="A14" s="296" t="s">
        <v>14060</v>
      </c>
      <c r="B14" s="296"/>
      <c r="C14" s="296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13"/>
      <c r="T14" s="113"/>
      <c r="U14" s="113"/>
      <c r="V14" s="113"/>
      <c r="W14" s="113"/>
      <c r="X14" s="113"/>
      <c r="Y14" s="113"/>
      <c r="Z14" s="113"/>
      <c r="AA14" s="113"/>
      <c r="AB14" s="113"/>
    </row>
    <row r="15" spans="1:37" x14ac:dyDescent="0.2"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281" t="s">
        <v>13062</v>
      </c>
      <c r="Q15" s="281"/>
      <c r="R15" s="281"/>
      <c r="S15" s="281"/>
      <c r="T15" s="281"/>
      <c r="U15" s="281"/>
      <c r="V15" s="281"/>
      <c r="W15" s="281"/>
      <c r="X15" s="281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</row>
    <row r="16" spans="1:37" ht="15" customHeight="1" x14ac:dyDescent="0.2">
      <c r="A16" s="283" t="s">
        <v>12192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83" t="s">
        <v>12193</v>
      </c>
      <c r="P16" s="293" t="s">
        <v>13731</v>
      </c>
      <c r="Q16" s="294"/>
      <c r="R16" s="294"/>
      <c r="S16" s="294"/>
      <c r="T16" s="294"/>
      <c r="U16" s="294"/>
      <c r="V16" s="294"/>
      <c r="W16" s="294"/>
      <c r="X16" s="295"/>
      <c r="Y16" s="293" t="s">
        <v>16561</v>
      </c>
      <c r="Z16" s="294"/>
      <c r="AA16" s="294"/>
      <c r="AB16" s="294"/>
      <c r="AC16" s="294"/>
      <c r="AD16" s="295"/>
      <c r="AE16" s="290" t="s">
        <v>13732</v>
      </c>
      <c r="AF16" s="290" t="s">
        <v>13733</v>
      </c>
      <c r="AG16" s="293" t="s">
        <v>13734</v>
      </c>
      <c r="AH16" s="294"/>
      <c r="AI16" s="294"/>
      <c r="AJ16" s="294"/>
      <c r="AK16" s="295"/>
    </row>
    <row r="17" spans="1:37" ht="15" customHeight="1" x14ac:dyDescent="0.2">
      <c r="A17" s="283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3"/>
      <c r="P17" s="290" t="s">
        <v>13735</v>
      </c>
      <c r="Q17" s="293" t="s">
        <v>13734</v>
      </c>
      <c r="R17" s="294"/>
      <c r="S17" s="294"/>
      <c r="T17" s="294"/>
      <c r="U17" s="295"/>
      <c r="V17" s="293" t="s">
        <v>13736</v>
      </c>
      <c r="W17" s="294"/>
      <c r="X17" s="295"/>
      <c r="Y17" s="290" t="s">
        <v>13063</v>
      </c>
      <c r="Z17" s="293" t="s">
        <v>13734</v>
      </c>
      <c r="AA17" s="294"/>
      <c r="AB17" s="294"/>
      <c r="AC17" s="294"/>
      <c r="AD17" s="295"/>
      <c r="AE17" s="291"/>
      <c r="AF17" s="291"/>
      <c r="AG17" s="290" t="s">
        <v>13737</v>
      </c>
      <c r="AH17" s="293" t="s">
        <v>13738</v>
      </c>
      <c r="AI17" s="295"/>
      <c r="AJ17" s="290" t="s">
        <v>13739</v>
      </c>
      <c r="AK17" s="290" t="s">
        <v>13740</v>
      </c>
    </row>
    <row r="18" spans="1:37" ht="15" customHeight="1" x14ac:dyDescent="0.2">
      <c r="A18" s="28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/>
      <c r="P18" s="291"/>
      <c r="Q18" s="290" t="s">
        <v>13737</v>
      </c>
      <c r="R18" s="293" t="s">
        <v>13741</v>
      </c>
      <c r="S18" s="295"/>
      <c r="T18" s="290" t="s">
        <v>13742</v>
      </c>
      <c r="U18" s="290" t="s">
        <v>9196</v>
      </c>
      <c r="V18" s="290" t="s">
        <v>9197</v>
      </c>
      <c r="W18" s="290" t="s">
        <v>9198</v>
      </c>
      <c r="X18" s="290" t="s">
        <v>9199</v>
      </c>
      <c r="Y18" s="291"/>
      <c r="Z18" s="290" t="s">
        <v>13737</v>
      </c>
      <c r="AA18" s="293" t="s">
        <v>9200</v>
      </c>
      <c r="AB18" s="295"/>
      <c r="AC18" s="290" t="s">
        <v>9201</v>
      </c>
      <c r="AD18" s="290" t="s">
        <v>8366</v>
      </c>
      <c r="AE18" s="291"/>
      <c r="AF18" s="291"/>
      <c r="AG18" s="291"/>
      <c r="AH18" s="290" t="s">
        <v>10535</v>
      </c>
      <c r="AI18" s="290" t="s">
        <v>10536</v>
      </c>
      <c r="AJ18" s="291"/>
      <c r="AK18" s="291"/>
    </row>
    <row r="19" spans="1:37" ht="39.950000000000003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92"/>
      <c r="Q19" s="292"/>
      <c r="R19" s="23" t="s">
        <v>10535</v>
      </c>
      <c r="S19" s="23" t="s">
        <v>10536</v>
      </c>
      <c r="T19" s="292"/>
      <c r="U19" s="292"/>
      <c r="V19" s="292"/>
      <c r="W19" s="292"/>
      <c r="X19" s="292"/>
      <c r="Y19" s="292"/>
      <c r="Z19" s="292"/>
      <c r="AA19" s="23" t="s">
        <v>10535</v>
      </c>
      <c r="AB19" s="23" t="s">
        <v>10536</v>
      </c>
      <c r="AC19" s="292"/>
      <c r="AD19" s="292"/>
      <c r="AE19" s="292"/>
      <c r="AF19" s="292"/>
      <c r="AG19" s="292"/>
      <c r="AH19" s="292"/>
      <c r="AI19" s="292"/>
      <c r="AJ19" s="292"/>
      <c r="AK19" s="292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12339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SUM(V21:X21)</f>
        <v>0</v>
      </c>
      <c r="Q21" s="106">
        <f>SUM(Q22,Q24,Q25)</f>
        <v>0</v>
      </c>
      <c r="R21" s="106">
        <f t="shared" ref="R21:AK21" si="0">SUM(R22,R24,R25)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  <c r="AE21" s="106">
        <f t="shared" ref="AE21:AE42" si="1">SUM(P21,Y21)</f>
        <v>0</v>
      </c>
      <c r="AF21" s="106">
        <f t="shared" si="0"/>
        <v>0</v>
      </c>
      <c r="AG21" s="106">
        <f t="shared" si="0"/>
        <v>0</v>
      </c>
      <c r="AH21" s="106">
        <f t="shared" si="0"/>
        <v>0</v>
      </c>
      <c r="AI21" s="106">
        <f t="shared" si="0"/>
        <v>0</v>
      </c>
      <c r="AJ21" s="106">
        <f t="shared" si="0"/>
        <v>0</v>
      </c>
      <c r="AK21" s="106">
        <f t="shared" si="0"/>
        <v>0</v>
      </c>
    </row>
    <row r="22" spans="1:37" ht="25.5" x14ac:dyDescent="0.25">
      <c r="A22" s="48" t="s">
        <v>5429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42" si="2">SUM(V22:X22)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  <c r="AE22" s="106">
        <f t="shared" si="1"/>
        <v>0</v>
      </c>
      <c r="AF22" s="28">
        <v>0</v>
      </c>
      <c r="AG22" s="28">
        <v>0</v>
      </c>
      <c r="AH22" s="28">
        <v>0</v>
      </c>
      <c r="AI22" s="28">
        <v>0</v>
      </c>
      <c r="AJ22" s="28">
        <v>0</v>
      </c>
      <c r="AK22" s="28">
        <v>0</v>
      </c>
    </row>
    <row r="23" spans="1:37" ht="25.5" x14ac:dyDescent="0.25">
      <c r="A23" s="48" t="s">
        <v>12041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2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106">
        <f t="shared" si="1"/>
        <v>0</v>
      </c>
      <c r="AF23" s="28">
        <v>0</v>
      </c>
      <c r="AG23" s="28">
        <v>0</v>
      </c>
      <c r="AH23" s="28">
        <v>0</v>
      </c>
      <c r="AI23" s="28">
        <v>0</v>
      </c>
      <c r="AJ23" s="28">
        <v>0</v>
      </c>
      <c r="AK23" s="28">
        <v>0</v>
      </c>
    </row>
    <row r="24" spans="1:37" ht="15.75" x14ac:dyDescent="0.25">
      <c r="A24" s="48" t="s">
        <v>13513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2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106">
        <f t="shared" si="1"/>
        <v>0</v>
      </c>
      <c r="AF24" s="28">
        <v>0</v>
      </c>
      <c r="AG24" s="28">
        <v>0</v>
      </c>
      <c r="AH24" s="28">
        <v>0</v>
      </c>
      <c r="AI24" s="28">
        <v>0</v>
      </c>
      <c r="AJ24" s="28">
        <v>0</v>
      </c>
      <c r="AK24" s="28">
        <v>0</v>
      </c>
    </row>
    <row r="25" spans="1:37" ht="15.75" x14ac:dyDescent="0.25">
      <c r="A25" s="48" t="s">
        <v>13514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2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106">
        <f>SUM(P25,Y25)</f>
        <v>0</v>
      </c>
      <c r="AF25" s="28">
        <v>0</v>
      </c>
      <c r="AG25" s="28">
        <v>0</v>
      </c>
      <c r="AH25" s="28">
        <v>0</v>
      </c>
      <c r="AI25" s="28">
        <v>0</v>
      </c>
      <c r="AJ25" s="28">
        <v>0</v>
      </c>
      <c r="AK25" s="28">
        <v>0</v>
      </c>
    </row>
    <row r="26" spans="1:37" ht="25.5" x14ac:dyDescent="0.25">
      <c r="A26" s="48" t="s">
        <v>13515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2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  <c r="AE26" s="106">
        <f t="shared" si="1"/>
        <v>0</v>
      </c>
      <c r="AF26" s="28">
        <v>0</v>
      </c>
      <c r="AG26" s="28">
        <v>0</v>
      </c>
      <c r="AH26" s="28">
        <v>0</v>
      </c>
      <c r="AI26" s="28">
        <v>0</v>
      </c>
      <c r="AJ26" s="28">
        <v>0</v>
      </c>
      <c r="AK26" s="28">
        <v>0</v>
      </c>
    </row>
    <row r="27" spans="1:37" ht="15.75" x14ac:dyDescent="0.25">
      <c r="A27" s="48" t="s">
        <v>13516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2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  <c r="AE27" s="106">
        <f t="shared" si="1"/>
        <v>0</v>
      </c>
      <c r="AF27" s="28">
        <v>0</v>
      </c>
      <c r="AG27" s="28">
        <v>0</v>
      </c>
      <c r="AH27" s="28">
        <v>0</v>
      </c>
      <c r="AI27" s="28">
        <v>0</v>
      </c>
      <c r="AJ27" s="28">
        <v>0</v>
      </c>
      <c r="AK27" s="28">
        <v>0</v>
      </c>
    </row>
    <row r="28" spans="1:37" ht="15.75" x14ac:dyDescent="0.25">
      <c r="A28" s="48" t="s">
        <v>13517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2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106">
        <f t="shared" si="1"/>
        <v>0</v>
      </c>
      <c r="AF28" s="28">
        <v>0</v>
      </c>
      <c r="AG28" s="28">
        <v>0</v>
      </c>
      <c r="AH28" s="28">
        <v>0</v>
      </c>
      <c r="AI28" s="28">
        <v>0</v>
      </c>
      <c r="AJ28" s="28">
        <v>0</v>
      </c>
      <c r="AK28" s="28">
        <v>0</v>
      </c>
    </row>
    <row r="29" spans="1:37" ht="38.25" x14ac:dyDescent="0.25">
      <c r="A29" s="48" t="s">
        <v>13518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06">
        <f t="shared" si="2"/>
        <v>0</v>
      </c>
      <c r="Q29" s="106">
        <f>SUM(Q30:Q32)</f>
        <v>0</v>
      </c>
      <c r="R29" s="106">
        <f t="shared" ref="R29:AK29" si="3">SUM(R30:R32)</f>
        <v>0</v>
      </c>
      <c r="S29" s="106">
        <f t="shared" si="3"/>
        <v>0</v>
      </c>
      <c r="T29" s="106">
        <f t="shared" si="3"/>
        <v>0</v>
      </c>
      <c r="U29" s="106">
        <f t="shared" si="3"/>
        <v>0</v>
      </c>
      <c r="V29" s="106">
        <f t="shared" si="3"/>
        <v>0</v>
      </c>
      <c r="W29" s="106">
        <f t="shared" si="3"/>
        <v>0</v>
      </c>
      <c r="X29" s="106">
        <f t="shared" si="3"/>
        <v>0</v>
      </c>
      <c r="Y29" s="106">
        <f t="shared" si="3"/>
        <v>0</v>
      </c>
      <c r="Z29" s="106">
        <f t="shared" si="3"/>
        <v>0</v>
      </c>
      <c r="AA29" s="106">
        <f t="shared" si="3"/>
        <v>0</v>
      </c>
      <c r="AB29" s="106">
        <f t="shared" si="3"/>
        <v>0</v>
      </c>
      <c r="AC29" s="106">
        <f t="shared" si="3"/>
        <v>0</v>
      </c>
      <c r="AD29" s="106">
        <f t="shared" si="3"/>
        <v>0</v>
      </c>
      <c r="AE29" s="106">
        <f t="shared" si="1"/>
        <v>0</v>
      </c>
      <c r="AF29" s="106">
        <f t="shared" si="3"/>
        <v>0</v>
      </c>
      <c r="AG29" s="106">
        <f t="shared" si="3"/>
        <v>0</v>
      </c>
      <c r="AH29" s="106">
        <f t="shared" si="3"/>
        <v>0</v>
      </c>
      <c r="AI29" s="106">
        <f t="shared" si="3"/>
        <v>0</v>
      </c>
      <c r="AJ29" s="106">
        <f t="shared" si="3"/>
        <v>0</v>
      </c>
      <c r="AK29" s="106">
        <f t="shared" si="3"/>
        <v>0</v>
      </c>
    </row>
    <row r="30" spans="1:37" ht="25.5" x14ac:dyDescent="0.25">
      <c r="A30" s="48" t="s">
        <v>5430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106">
        <f t="shared" si="2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  <c r="AE30" s="106">
        <f t="shared" si="1"/>
        <v>0</v>
      </c>
      <c r="AF30" s="28">
        <v>0</v>
      </c>
      <c r="AG30" s="28">
        <v>0</v>
      </c>
      <c r="AH30" s="28">
        <v>0</v>
      </c>
      <c r="AI30" s="28">
        <v>0</v>
      </c>
      <c r="AJ30" s="28">
        <v>0</v>
      </c>
      <c r="AK30" s="28">
        <v>0</v>
      </c>
    </row>
    <row r="31" spans="1:37" ht="15.75" x14ac:dyDescent="0.25">
      <c r="A31" s="48" t="s">
        <v>13513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106">
        <f t="shared" si="2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106">
        <f t="shared" si="1"/>
        <v>0</v>
      </c>
      <c r="AF31" s="28">
        <v>0</v>
      </c>
      <c r="AG31" s="28">
        <v>0</v>
      </c>
      <c r="AH31" s="28">
        <v>0</v>
      </c>
      <c r="AI31" s="28">
        <v>0</v>
      </c>
      <c r="AJ31" s="28">
        <v>0</v>
      </c>
      <c r="AK31" s="28">
        <v>0</v>
      </c>
    </row>
    <row r="32" spans="1:37" ht="15.75" x14ac:dyDescent="0.25">
      <c r="A32" s="48" t="s">
        <v>13514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106">
        <f t="shared" si="2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106">
        <f t="shared" si="1"/>
        <v>0</v>
      </c>
      <c r="AF32" s="28">
        <v>0</v>
      </c>
      <c r="AG32" s="28">
        <v>0</v>
      </c>
      <c r="AH32" s="28">
        <v>0</v>
      </c>
      <c r="AI32" s="28">
        <v>0</v>
      </c>
      <c r="AJ32" s="28">
        <v>0</v>
      </c>
      <c r="AK32" s="28">
        <v>0</v>
      </c>
    </row>
    <row r="33" spans="1:37" ht="25.5" x14ac:dyDescent="0.25">
      <c r="A33" s="48" t="s">
        <v>13519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106">
        <f t="shared" si="2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106">
        <f t="shared" si="1"/>
        <v>0</v>
      </c>
      <c r="AF33" s="28">
        <v>0</v>
      </c>
      <c r="AG33" s="28">
        <v>0</v>
      </c>
      <c r="AH33" s="28">
        <v>0</v>
      </c>
      <c r="AI33" s="28">
        <v>0</v>
      </c>
      <c r="AJ33" s="28">
        <v>0</v>
      </c>
      <c r="AK33" s="28">
        <v>0</v>
      </c>
    </row>
    <row r="34" spans="1:37" ht="15.75" x14ac:dyDescent="0.25">
      <c r="A34" s="48" t="s">
        <v>13516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106">
        <f t="shared" si="2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  <c r="AE34" s="106">
        <f t="shared" si="1"/>
        <v>0</v>
      </c>
      <c r="AF34" s="28">
        <v>0</v>
      </c>
      <c r="AG34" s="28">
        <v>0</v>
      </c>
      <c r="AH34" s="28">
        <v>0</v>
      </c>
      <c r="AI34" s="28">
        <v>0</v>
      </c>
      <c r="AJ34" s="28">
        <v>0</v>
      </c>
      <c r="AK34" s="28">
        <v>0</v>
      </c>
    </row>
    <row r="35" spans="1:37" ht="15.75" x14ac:dyDescent="0.25">
      <c r="A35" s="48" t="s">
        <v>13517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106">
        <f t="shared" si="2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  <c r="AE35" s="106">
        <f t="shared" si="1"/>
        <v>0</v>
      </c>
      <c r="AF35" s="28">
        <v>0</v>
      </c>
      <c r="AG35" s="28">
        <v>0</v>
      </c>
      <c r="AH35" s="28">
        <v>0</v>
      </c>
      <c r="AI35" s="28">
        <v>0</v>
      </c>
      <c r="AJ35" s="28">
        <v>0</v>
      </c>
      <c r="AK35" s="28">
        <v>0</v>
      </c>
    </row>
    <row r="36" spans="1:37" ht="25.5" x14ac:dyDescent="0.25">
      <c r="A36" s="48" t="s">
        <v>5431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106">
        <f t="shared" si="2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  <c r="AE36" s="106">
        <f t="shared" si="1"/>
        <v>0</v>
      </c>
      <c r="AF36" s="28">
        <v>0</v>
      </c>
      <c r="AG36" s="28">
        <v>0</v>
      </c>
      <c r="AH36" s="28">
        <v>0</v>
      </c>
      <c r="AI36" s="28">
        <v>0</v>
      </c>
      <c r="AJ36" s="28">
        <v>0</v>
      </c>
      <c r="AK36" s="28">
        <v>0</v>
      </c>
    </row>
    <row r="37" spans="1:37" ht="15.75" x14ac:dyDescent="0.25">
      <c r="A37" s="48" t="s">
        <v>13520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106">
        <f t="shared" si="2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  <c r="AE37" s="106">
        <f t="shared" si="1"/>
        <v>0</v>
      </c>
      <c r="AF37" s="28">
        <v>0</v>
      </c>
      <c r="AG37" s="28">
        <v>0</v>
      </c>
      <c r="AH37" s="28">
        <v>0</v>
      </c>
      <c r="AI37" s="28">
        <v>0</v>
      </c>
      <c r="AJ37" s="28">
        <v>0</v>
      </c>
      <c r="AK37" s="28">
        <v>0</v>
      </c>
    </row>
    <row r="38" spans="1:37" ht="15.75" x14ac:dyDescent="0.25">
      <c r="A38" s="48" t="s">
        <v>13521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106">
        <f t="shared" si="2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  <c r="AE38" s="106">
        <f t="shared" si="1"/>
        <v>0</v>
      </c>
      <c r="AF38" s="28">
        <v>0</v>
      </c>
      <c r="AG38" s="28">
        <v>0</v>
      </c>
      <c r="AH38" s="28">
        <v>0</v>
      </c>
      <c r="AI38" s="28">
        <v>0</v>
      </c>
      <c r="AJ38" s="28">
        <v>0</v>
      </c>
      <c r="AK38" s="28">
        <v>0</v>
      </c>
    </row>
    <row r="39" spans="1:37" ht="15.75" x14ac:dyDescent="0.25">
      <c r="A39" s="48" t="s">
        <v>13522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106">
        <f t="shared" si="2"/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  <c r="AE39" s="106">
        <f t="shared" si="1"/>
        <v>0</v>
      </c>
      <c r="AF39" s="28">
        <v>0</v>
      </c>
      <c r="AG39" s="28">
        <v>0</v>
      </c>
      <c r="AH39" s="28">
        <v>0</v>
      </c>
      <c r="AI39" s="28">
        <v>0</v>
      </c>
      <c r="AJ39" s="28">
        <v>0</v>
      </c>
      <c r="AK39" s="28">
        <v>0</v>
      </c>
    </row>
    <row r="40" spans="1:37" ht="15.75" x14ac:dyDescent="0.25">
      <c r="A40" s="48" t="s">
        <v>13521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106">
        <f t="shared" si="2"/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8">
        <v>0</v>
      </c>
      <c r="AE40" s="106">
        <f t="shared" si="1"/>
        <v>0</v>
      </c>
      <c r="AF40" s="28">
        <v>0</v>
      </c>
      <c r="AG40" s="28">
        <v>0</v>
      </c>
      <c r="AH40" s="28">
        <v>0</v>
      </c>
      <c r="AI40" s="28">
        <v>0</v>
      </c>
      <c r="AJ40" s="28">
        <v>0</v>
      </c>
      <c r="AK40" s="28">
        <v>0</v>
      </c>
    </row>
    <row r="41" spans="1:37" ht="15.75" x14ac:dyDescent="0.25">
      <c r="A41" s="48" t="s">
        <v>13523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106">
        <f t="shared" si="2"/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8">
        <v>0</v>
      </c>
      <c r="AE41" s="106">
        <f t="shared" si="1"/>
        <v>0</v>
      </c>
      <c r="AF41" s="28">
        <v>0</v>
      </c>
      <c r="AG41" s="28">
        <v>0</v>
      </c>
      <c r="AH41" s="28">
        <v>0</v>
      </c>
      <c r="AI41" s="28">
        <v>0</v>
      </c>
      <c r="AJ41" s="28">
        <v>0</v>
      </c>
      <c r="AK41" s="28">
        <v>0</v>
      </c>
    </row>
    <row r="42" spans="1:37" ht="25.5" x14ac:dyDescent="0.25">
      <c r="A42" s="48" t="s">
        <v>13524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106">
        <f t="shared" si="2"/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8">
        <v>0</v>
      </c>
      <c r="AE42" s="106">
        <f t="shared" si="1"/>
        <v>0</v>
      </c>
      <c r="AF42" s="28">
        <v>0</v>
      </c>
      <c r="AG42" s="28">
        <v>0</v>
      </c>
      <c r="AH42" s="28">
        <v>0</v>
      </c>
      <c r="AI42" s="28">
        <v>0</v>
      </c>
      <c r="AJ42" s="28">
        <v>0</v>
      </c>
      <c r="AK42" s="28">
        <v>0</v>
      </c>
    </row>
    <row r="44" spans="1:37" x14ac:dyDescent="0.2">
      <c r="P44" s="286" t="s">
        <v>11618</v>
      </c>
      <c r="Q44" s="286"/>
      <c r="R44" s="286"/>
      <c r="S44" s="286"/>
      <c r="T44" s="286"/>
    </row>
  </sheetData>
  <sheetProtection password="D949" sheet="1" objects="1" scenarios="1" selectLockedCells="1"/>
  <mergeCells count="33">
    <mergeCell ref="AG17:AG19"/>
    <mergeCell ref="AH17:AI17"/>
    <mergeCell ref="P13:X13"/>
    <mergeCell ref="A14:C14"/>
    <mergeCell ref="A16:A19"/>
    <mergeCell ref="O16:O19"/>
    <mergeCell ref="P16:X16"/>
    <mergeCell ref="Q18:Q19"/>
    <mergeCell ref="P17:P19"/>
    <mergeCell ref="V18:V19"/>
    <mergeCell ref="W18:W19"/>
    <mergeCell ref="Q17:U17"/>
    <mergeCell ref="V17:X17"/>
    <mergeCell ref="P15:X15"/>
    <mergeCell ref="T18:T19"/>
    <mergeCell ref="U18:U19"/>
    <mergeCell ref="X18:X19"/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R18:S18"/>
    <mergeCell ref="AJ17:AJ19"/>
    <mergeCell ref="AK17:AK19"/>
    <mergeCell ref="Y16:AD16"/>
    <mergeCell ref="AI18:AI19"/>
    <mergeCell ref="Z18:Z19"/>
    <mergeCell ref="AA18:AB18"/>
    <mergeCell ref="AC18:AC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AF30:AK42 AF22:AK28 Q22:AD28 Q30:AD42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AE22:AE42 P29:AD29 P22:P28 P21:AK21 AF29:AK29 P30:P42"/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/>
  <dimension ref="A1:AK44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Q22" sqref="Q22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105"/>
      <c r="C13" s="105"/>
      <c r="D13" s="105"/>
      <c r="E13" s="105"/>
      <c r="F13" s="105"/>
      <c r="G13" s="105"/>
      <c r="H13" s="105"/>
      <c r="I13" s="105"/>
      <c r="J13" s="105"/>
      <c r="K13" s="105"/>
      <c r="L13" s="105"/>
      <c r="M13" s="105"/>
      <c r="N13" s="105"/>
      <c r="O13" s="105"/>
      <c r="P13" s="280" t="s">
        <v>11611</v>
      </c>
      <c r="Q13" s="280"/>
      <c r="R13" s="280"/>
      <c r="S13" s="280"/>
      <c r="T13" s="280"/>
      <c r="U13" s="280"/>
      <c r="V13" s="280"/>
      <c r="W13" s="280"/>
      <c r="X13" s="280"/>
      <c r="Y13" s="22"/>
      <c r="Z13" s="22"/>
      <c r="AA13" s="22"/>
      <c r="AB13" s="22"/>
    </row>
    <row r="14" spans="1:37" x14ac:dyDescent="0.2">
      <c r="A14" s="296" t="s">
        <v>5432</v>
      </c>
      <c r="B14" s="296"/>
      <c r="C14" s="296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13"/>
      <c r="T14" s="113"/>
      <c r="U14" s="113"/>
      <c r="V14" s="113"/>
      <c r="W14" s="113"/>
      <c r="X14" s="113"/>
      <c r="Y14" s="113"/>
      <c r="Z14" s="113"/>
      <c r="AA14" s="113"/>
      <c r="AB14" s="113"/>
    </row>
    <row r="15" spans="1:37" x14ac:dyDescent="0.2"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281" t="s">
        <v>13062</v>
      </c>
      <c r="Q15" s="281"/>
      <c r="R15" s="281"/>
      <c r="S15" s="281"/>
      <c r="T15" s="281"/>
      <c r="U15" s="281"/>
      <c r="V15" s="281"/>
      <c r="W15" s="281"/>
      <c r="X15" s="281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</row>
    <row r="16" spans="1:37" ht="15" customHeight="1" x14ac:dyDescent="0.2">
      <c r="A16" s="283" t="s">
        <v>12192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83" t="s">
        <v>12193</v>
      </c>
      <c r="P16" s="293" t="s">
        <v>13731</v>
      </c>
      <c r="Q16" s="294"/>
      <c r="R16" s="294"/>
      <c r="S16" s="294"/>
      <c r="T16" s="294"/>
      <c r="U16" s="294"/>
      <c r="V16" s="294"/>
      <c r="W16" s="294"/>
      <c r="X16" s="295"/>
      <c r="Y16" s="293" t="s">
        <v>16561</v>
      </c>
      <c r="Z16" s="294"/>
      <c r="AA16" s="294"/>
      <c r="AB16" s="294"/>
      <c r="AC16" s="294"/>
      <c r="AD16" s="295"/>
      <c r="AE16" s="290" t="s">
        <v>13732</v>
      </c>
      <c r="AF16" s="290" t="s">
        <v>13733</v>
      </c>
      <c r="AG16" s="293" t="s">
        <v>13734</v>
      </c>
      <c r="AH16" s="294"/>
      <c r="AI16" s="294"/>
      <c r="AJ16" s="294"/>
      <c r="AK16" s="295"/>
    </row>
    <row r="17" spans="1:37" ht="15" customHeight="1" x14ac:dyDescent="0.2">
      <c r="A17" s="283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3"/>
      <c r="P17" s="290" t="s">
        <v>13735</v>
      </c>
      <c r="Q17" s="293" t="s">
        <v>13734</v>
      </c>
      <c r="R17" s="294"/>
      <c r="S17" s="294"/>
      <c r="T17" s="294"/>
      <c r="U17" s="295"/>
      <c r="V17" s="293" t="s">
        <v>13736</v>
      </c>
      <c r="W17" s="294"/>
      <c r="X17" s="295"/>
      <c r="Y17" s="290" t="s">
        <v>13063</v>
      </c>
      <c r="Z17" s="293" t="s">
        <v>13734</v>
      </c>
      <c r="AA17" s="294"/>
      <c r="AB17" s="294"/>
      <c r="AC17" s="294"/>
      <c r="AD17" s="295"/>
      <c r="AE17" s="291"/>
      <c r="AF17" s="291"/>
      <c r="AG17" s="290" t="s">
        <v>13737</v>
      </c>
      <c r="AH17" s="293" t="s">
        <v>13738</v>
      </c>
      <c r="AI17" s="295"/>
      <c r="AJ17" s="290" t="s">
        <v>13739</v>
      </c>
      <c r="AK17" s="290" t="s">
        <v>13740</v>
      </c>
    </row>
    <row r="18" spans="1:37" ht="15" customHeight="1" x14ac:dyDescent="0.2">
      <c r="A18" s="28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/>
      <c r="P18" s="291"/>
      <c r="Q18" s="290" t="s">
        <v>13737</v>
      </c>
      <c r="R18" s="293" t="s">
        <v>13741</v>
      </c>
      <c r="S18" s="295"/>
      <c r="T18" s="290" t="s">
        <v>13742</v>
      </c>
      <c r="U18" s="290" t="s">
        <v>9196</v>
      </c>
      <c r="V18" s="290" t="s">
        <v>9197</v>
      </c>
      <c r="W18" s="290" t="s">
        <v>9198</v>
      </c>
      <c r="X18" s="290" t="s">
        <v>9199</v>
      </c>
      <c r="Y18" s="291"/>
      <c r="Z18" s="290" t="s">
        <v>13737</v>
      </c>
      <c r="AA18" s="293" t="s">
        <v>9200</v>
      </c>
      <c r="AB18" s="295"/>
      <c r="AC18" s="290" t="s">
        <v>9201</v>
      </c>
      <c r="AD18" s="290" t="s">
        <v>8366</v>
      </c>
      <c r="AE18" s="291"/>
      <c r="AF18" s="291"/>
      <c r="AG18" s="291"/>
      <c r="AH18" s="290" t="s">
        <v>10535</v>
      </c>
      <c r="AI18" s="290" t="s">
        <v>10536</v>
      </c>
      <c r="AJ18" s="291"/>
      <c r="AK18" s="291"/>
    </row>
    <row r="19" spans="1:37" ht="39.950000000000003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92"/>
      <c r="Q19" s="292"/>
      <c r="R19" s="23" t="s">
        <v>10535</v>
      </c>
      <c r="S19" s="23" t="s">
        <v>10536</v>
      </c>
      <c r="T19" s="292"/>
      <c r="U19" s="292"/>
      <c r="V19" s="292"/>
      <c r="W19" s="292"/>
      <c r="X19" s="292"/>
      <c r="Y19" s="292"/>
      <c r="Z19" s="292"/>
      <c r="AA19" s="23" t="s">
        <v>10535</v>
      </c>
      <c r="AB19" s="23" t="s">
        <v>10536</v>
      </c>
      <c r="AC19" s="292"/>
      <c r="AD19" s="292"/>
      <c r="AE19" s="292"/>
      <c r="AF19" s="292"/>
      <c r="AG19" s="292"/>
      <c r="AH19" s="292"/>
      <c r="AI19" s="292"/>
      <c r="AJ19" s="292"/>
      <c r="AK19" s="292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12339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SUM(V21:X21)</f>
        <v>0</v>
      </c>
      <c r="Q21" s="106">
        <f>SUM(Q22,Q24,Q25)</f>
        <v>0</v>
      </c>
      <c r="R21" s="106">
        <f t="shared" ref="R21:AK21" si="0">SUM(R22,R24,R25)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  <c r="AE21" s="106">
        <f t="shared" ref="AE21:AE42" si="1">SUM(P21,Y21)</f>
        <v>0</v>
      </c>
      <c r="AF21" s="106">
        <f t="shared" si="0"/>
        <v>0</v>
      </c>
      <c r="AG21" s="106">
        <f t="shared" si="0"/>
        <v>0</v>
      </c>
      <c r="AH21" s="106">
        <f t="shared" si="0"/>
        <v>0</v>
      </c>
      <c r="AI21" s="106">
        <f t="shared" si="0"/>
        <v>0</v>
      </c>
      <c r="AJ21" s="106">
        <f t="shared" si="0"/>
        <v>0</v>
      </c>
      <c r="AK21" s="106">
        <f t="shared" si="0"/>
        <v>0</v>
      </c>
    </row>
    <row r="22" spans="1:37" ht="25.5" x14ac:dyDescent="0.25">
      <c r="A22" s="48" t="s">
        <v>5429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42" si="2">SUM(V22:X22)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  <c r="AE22" s="106">
        <f t="shared" si="1"/>
        <v>0</v>
      </c>
      <c r="AF22" s="28">
        <v>0</v>
      </c>
      <c r="AG22" s="28">
        <v>0</v>
      </c>
      <c r="AH22" s="28">
        <v>0</v>
      </c>
      <c r="AI22" s="28">
        <v>0</v>
      </c>
      <c r="AJ22" s="28">
        <v>0</v>
      </c>
      <c r="AK22" s="28">
        <v>0</v>
      </c>
    </row>
    <row r="23" spans="1:37" ht="25.5" x14ac:dyDescent="0.25">
      <c r="A23" s="48" t="s">
        <v>12041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2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106">
        <f t="shared" si="1"/>
        <v>0</v>
      </c>
      <c r="AF23" s="28">
        <v>0</v>
      </c>
      <c r="AG23" s="28">
        <v>0</v>
      </c>
      <c r="AH23" s="28">
        <v>0</v>
      </c>
      <c r="AI23" s="28">
        <v>0</v>
      </c>
      <c r="AJ23" s="28">
        <v>0</v>
      </c>
      <c r="AK23" s="28">
        <v>0</v>
      </c>
    </row>
    <row r="24" spans="1:37" ht="15.75" x14ac:dyDescent="0.25">
      <c r="A24" s="48" t="s">
        <v>13513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2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106">
        <f t="shared" si="1"/>
        <v>0</v>
      </c>
      <c r="AF24" s="28">
        <v>0</v>
      </c>
      <c r="AG24" s="28">
        <v>0</v>
      </c>
      <c r="AH24" s="28">
        <v>0</v>
      </c>
      <c r="AI24" s="28">
        <v>0</v>
      </c>
      <c r="AJ24" s="28">
        <v>0</v>
      </c>
      <c r="AK24" s="28">
        <v>0</v>
      </c>
    </row>
    <row r="25" spans="1:37" ht="15.75" x14ac:dyDescent="0.25">
      <c r="A25" s="48" t="s">
        <v>13514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2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106">
        <f>SUM(P25,Y25)</f>
        <v>0</v>
      </c>
      <c r="AF25" s="28">
        <v>0</v>
      </c>
      <c r="AG25" s="28">
        <v>0</v>
      </c>
      <c r="AH25" s="28">
        <v>0</v>
      </c>
      <c r="AI25" s="28">
        <v>0</v>
      </c>
      <c r="AJ25" s="28">
        <v>0</v>
      </c>
      <c r="AK25" s="28">
        <v>0</v>
      </c>
    </row>
    <row r="26" spans="1:37" ht="25.5" x14ac:dyDescent="0.25">
      <c r="A26" s="48" t="s">
        <v>13515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2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  <c r="AE26" s="106">
        <f t="shared" si="1"/>
        <v>0</v>
      </c>
      <c r="AF26" s="28">
        <v>0</v>
      </c>
      <c r="AG26" s="28">
        <v>0</v>
      </c>
      <c r="AH26" s="28">
        <v>0</v>
      </c>
      <c r="AI26" s="28">
        <v>0</v>
      </c>
      <c r="AJ26" s="28">
        <v>0</v>
      </c>
      <c r="AK26" s="28">
        <v>0</v>
      </c>
    </row>
    <row r="27" spans="1:37" ht="15.75" x14ac:dyDescent="0.25">
      <c r="A27" s="48" t="s">
        <v>13516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2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  <c r="AE27" s="106">
        <f t="shared" si="1"/>
        <v>0</v>
      </c>
      <c r="AF27" s="28">
        <v>0</v>
      </c>
      <c r="AG27" s="28">
        <v>0</v>
      </c>
      <c r="AH27" s="28">
        <v>0</v>
      </c>
      <c r="AI27" s="28">
        <v>0</v>
      </c>
      <c r="AJ27" s="28">
        <v>0</v>
      </c>
      <c r="AK27" s="28">
        <v>0</v>
      </c>
    </row>
    <row r="28" spans="1:37" ht="15.75" x14ac:dyDescent="0.25">
      <c r="A28" s="48" t="s">
        <v>13517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2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106">
        <f t="shared" si="1"/>
        <v>0</v>
      </c>
      <c r="AF28" s="28">
        <v>0</v>
      </c>
      <c r="AG28" s="28">
        <v>0</v>
      </c>
      <c r="AH28" s="28">
        <v>0</v>
      </c>
      <c r="AI28" s="28">
        <v>0</v>
      </c>
      <c r="AJ28" s="28">
        <v>0</v>
      </c>
      <c r="AK28" s="28">
        <v>0</v>
      </c>
    </row>
    <row r="29" spans="1:37" ht="38.25" x14ac:dyDescent="0.25">
      <c r="A29" s="48" t="s">
        <v>13518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06">
        <f t="shared" si="2"/>
        <v>0</v>
      </c>
      <c r="Q29" s="106">
        <f>SUM(Q30:Q32)</f>
        <v>0</v>
      </c>
      <c r="R29" s="106">
        <f t="shared" ref="R29:AK29" si="3">SUM(R30:R32)</f>
        <v>0</v>
      </c>
      <c r="S29" s="106">
        <f t="shared" si="3"/>
        <v>0</v>
      </c>
      <c r="T29" s="106">
        <f t="shared" si="3"/>
        <v>0</v>
      </c>
      <c r="U29" s="106">
        <f t="shared" si="3"/>
        <v>0</v>
      </c>
      <c r="V29" s="106">
        <f t="shared" si="3"/>
        <v>0</v>
      </c>
      <c r="W29" s="106">
        <f t="shared" si="3"/>
        <v>0</v>
      </c>
      <c r="X29" s="106">
        <f t="shared" si="3"/>
        <v>0</v>
      </c>
      <c r="Y29" s="106">
        <f t="shared" si="3"/>
        <v>0</v>
      </c>
      <c r="Z29" s="106">
        <f t="shared" si="3"/>
        <v>0</v>
      </c>
      <c r="AA29" s="106">
        <f t="shared" si="3"/>
        <v>0</v>
      </c>
      <c r="AB29" s="106">
        <f t="shared" si="3"/>
        <v>0</v>
      </c>
      <c r="AC29" s="106">
        <f t="shared" si="3"/>
        <v>0</v>
      </c>
      <c r="AD29" s="106">
        <f t="shared" si="3"/>
        <v>0</v>
      </c>
      <c r="AE29" s="106">
        <f t="shared" si="1"/>
        <v>0</v>
      </c>
      <c r="AF29" s="106">
        <f t="shared" si="3"/>
        <v>0</v>
      </c>
      <c r="AG29" s="106">
        <f t="shared" si="3"/>
        <v>0</v>
      </c>
      <c r="AH29" s="106">
        <f t="shared" si="3"/>
        <v>0</v>
      </c>
      <c r="AI29" s="106">
        <f t="shared" si="3"/>
        <v>0</v>
      </c>
      <c r="AJ29" s="106">
        <f t="shared" si="3"/>
        <v>0</v>
      </c>
      <c r="AK29" s="106">
        <f t="shared" si="3"/>
        <v>0</v>
      </c>
    </row>
    <row r="30" spans="1:37" ht="25.5" x14ac:dyDescent="0.25">
      <c r="A30" s="48" t="s">
        <v>5430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106">
        <f t="shared" si="2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  <c r="AE30" s="106">
        <f t="shared" si="1"/>
        <v>0</v>
      </c>
      <c r="AF30" s="28">
        <v>0</v>
      </c>
      <c r="AG30" s="28">
        <v>0</v>
      </c>
      <c r="AH30" s="28">
        <v>0</v>
      </c>
      <c r="AI30" s="28">
        <v>0</v>
      </c>
      <c r="AJ30" s="28">
        <v>0</v>
      </c>
      <c r="AK30" s="28">
        <v>0</v>
      </c>
    </row>
    <row r="31" spans="1:37" ht="15.75" x14ac:dyDescent="0.25">
      <c r="A31" s="48" t="s">
        <v>13513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106">
        <f t="shared" si="2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106">
        <f t="shared" si="1"/>
        <v>0</v>
      </c>
      <c r="AF31" s="28">
        <v>0</v>
      </c>
      <c r="AG31" s="28">
        <v>0</v>
      </c>
      <c r="AH31" s="28">
        <v>0</v>
      </c>
      <c r="AI31" s="28">
        <v>0</v>
      </c>
      <c r="AJ31" s="28">
        <v>0</v>
      </c>
      <c r="AK31" s="28">
        <v>0</v>
      </c>
    </row>
    <row r="32" spans="1:37" ht="15.75" x14ac:dyDescent="0.25">
      <c r="A32" s="48" t="s">
        <v>13514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106">
        <f t="shared" si="2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106">
        <f t="shared" si="1"/>
        <v>0</v>
      </c>
      <c r="AF32" s="28">
        <v>0</v>
      </c>
      <c r="AG32" s="28">
        <v>0</v>
      </c>
      <c r="AH32" s="28">
        <v>0</v>
      </c>
      <c r="AI32" s="28">
        <v>0</v>
      </c>
      <c r="AJ32" s="28">
        <v>0</v>
      </c>
      <c r="AK32" s="28">
        <v>0</v>
      </c>
    </row>
    <row r="33" spans="1:37" ht="25.5" x14ac:dyDescent="0.25">
      <c r="A33" s="48" t="s">
        <v>13519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106">
        <f t="shared" si="2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106">
        <f t="shared" si="1"/>
        <v>0</v>
      </c>
      <c r="AF33" s="28">
        <v>0</v>
      </c>
      <c r="AG33" s="28">
        <v>0</v>
      </c>
      <c r="AH33" s="28">
        <v>0</v>
      </c>
      <c r="AI33" s="28">
        <v>0</v>
      </c>
      <c r="AJ33" s="28">
        <v>0</v>
      </c>
      <c r="AK33" s="28">
        <v>0</v>
      </c>
    </row>
    <row r="34" spans="1:37" ht="15.75" x14ac:dyDescent="0.25">
      <c r="A34" s="48" t="s">
        <v>13516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106">
        <f t="shared" si="2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  <c r="AE34" s="106">
        <f t="shared" si="1"/>
        <v>0</v>
      </c>
      <c r="AF34" s="28">
        <v>0</v>
      </c>
      <c r="AG34" s="28">
        <v>0</v>
      </c>
      <c r="AH34" s="28">
        <v>0</v>
      </c>
      <c r="AI34" s="28">
        <v>0</v>
      </c>
      <c r="AJ34" s="28">
        <v>0</v>
      </c>
      <c r="AK34" s="28">
        <v>0</v>
      </c>
    </row>
    <row r="35" spans="1:37" ht="15.75" x14ac:dyDescent="0.25">
      <c r="A35" s="48" t="s">
        <v>13517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106">
        <f t="shared" si="2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  <c r="AE35" s="106">
        <f t="shared" si="1"/>
        <v>0</v>
      </c>
      <c r="AF35" s="28">
        <v>0</v>
      </c>
      <c r="AG35" s="28">
        <v>0</v>
      </c>
      <c r="AH35" s="28">
        <v>0</v>
      </c>
      <c r="AI35" s="28">
        <v>0</v>
      </c>
      <c r="AJ35" s="28">
        <v>0</v>
      </c>
      <c r="AK35" s="28">
        <v>0</v>
      </c>
    </row>
    <row r="36" spans="1:37" ht="25.5" x14ac:dyDescent="0.25">
      <c r="A36" s="48" t="s">
        <v>5431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106">
        <f t="shared" si="2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  <c r="AE36" s="106">
        <f t="shared" si="1"/>
        <v>0</v>
      </c>
      <c r="AF36" s="28">
        <v>0</v>
      </c>
      <c r="AG36" s="28">
        <v>0</v>
      </c>
      <c r="AH36" s="28">
        <v>0</v>
      </c>
      <c r="AI36" s="28">
        <v>0</v>
      </c>
      <c r="AJ36" s="28">
        <v>0</v>
      </c>
      <c r="AK36" s="28">
        <v>0</v>
      </c>
    </row>
    <row r="37" spans="1:37" ht="15.75" x14ac:dyDescent="0.25">
      <c r="A37" s="48" t="s">
        <v>13520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106">
        <f t="shared" si="2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  <c r="AE37" s="106">
        <f t="shared" si="1"/>
        <v>0</v>
      </c>
      <c r="AF37" s="28">
        <v>0</v>
      </c>
      <c r="AG37" s="28">
        <v>0</v>
      </c>
      <c r="AH37" s="28">
        <v>0</v>
      </c>
      <c r="AI37" s="28">
        <v>0</v>
      </c>
      <c r="AJ37" s="28">
        <v>0</v>
      </c>
      <c r="AK37" s="28">
        <v>0</v>
      </c>
    </row>
    <row r="38" spans="1:37" ht="15.75" x14ac:dyDescent="0.25">
      <c r="A38" s="48" t="s">
        <v>13521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106">
        <f t="shared" si="2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  <c r="AE38" s="106">
        <f t="shared" si="1"/>
        <v>0</v>
      </c>
      <c r="AF38" s="28">
        <v>0</v>
      </c>
      <c r="AG38" s="28">
        <v>0</v>
      </c>
      <c r="AH38" s="28">
        <v>0</v>
      </c>
      <c r="AI38" s="28">
        <v>0</v>
      </c>
      <c r="AJ38" s="28">
        <v>0</v>
      </c>
      <c r="AK38" s="28">
        <v>0</v>
      </c>
    </row>
    <row r="39" spans="1:37" ht="15.75" x14ac:dyDescent="0.25">
      <c r="A39" s="48" t="s">
        <v>13522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106">
        <f t="shared" si="2"/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  <c r="AE39" s="106">
        <f t="shared" si="1"/>
        <v>0</v>
      </c>
      <c r="AF39" s="28">
        <v>0</v>
      </c>
      <c r="AG39" s="28">
        <v>0</v>
      </c>
      <c r="AH39" s="28">
        <v>0</v>
      </c>
      <c r="AI39" s="28">
        <v>0</v>
      </c>
      <c r="AJ39" s="28">
        <v>0</v>
      </c>
      <c r="AK39" s="28">
        <v>0</v>
      </c>
    </row>
    <row r="40" spans="1:37" ht="15.75" x14ac:dyDescent="0.25">
      <c r="A40" s="48" t="s">
        <v>13521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106">
        <f t="shared" si="2"/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8">
        <v>0</v>
      </c>
      <c r="AE40" s="106">
        <f t="shared" si="1"/>
        <v>0</v>
      </c>
      <c r="AF40" s="28">
        <v>0</v>
      </c>
      <c r="AG40" s="28">
        <v>0</v>
      </c>
      <c r="AH40" s="28">
        <v>0</v>
      </c>
      <c r="AI40" s="28">
        <v>0</v>
      </c>
      <c r="AJ40" s="28">
        <v>0</v>
      </c>
      <c r="AK40" s="28">
        <v>0</v>
      </c>
    </row>
    <row r="41" spans="1:37" ht="15.75" x14ac:dyDescent="0.25">
      <c r="A41" s="48" t="s">
        <v>13523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106">
        <f t="shared" si="2"/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8">
        <v>0</v>
      </c>
      <c r="AE41" s="106">
        <f t="shared" si="1"/>
        <v>0</v>
      </c>
      <c r="AF41" s="28">
        <v>0</v>
      </c>
      <c r="AG41" s="28">
        <v>0</v>
      </c>
      <c r="AH41" s="28">
        <v>0</v>
      </c>
      <c r="AI41" s="28">
        <v>0</v>
      </c>
      <c r="AJ41" s="28">
        <v>0</v>
      </c>
      <c r="AK41" s="28">
        <v>0</v>
      </c>
    </row>
    <row r="42" spans="1:37" ht="25.5" x14ac:dyDescent="0.25">
      <c r="A42" s="48" t="s">
        <v>13524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106">
        <f t="shared" si="2"/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8">
        <v>0</v>
      </c>
      <c r="AE42" s="106">
        <f t="shared" si="1"/>
        <v>0</v>
      </c>
      <c r="AF42" s="28">
        <v>0</v>
      </c>
      <c r="AG42" s="28">
        <v>0</v>
      </c>
      <c r="AH42" s="28">
        <v>0</v>
      </c>
      <c r="AI42" s="28">
        <v>0</v>
      </c>
      <c r="AJ42" s="28">
        <v>0</v>
      </c>
      <c r="AK42" s="28">
        <v>0</v>
      </c>
    </row>
    <row r="44" spans="1:37" x14ac:dyDescent="0.2">
      <c r="P44" s="286" t="s">
        <v>11618</v>
      </c>
      <c r="Q44" s="286"/>
      <c r="R44" s="286"/>
      <c r="S44" s="286"/>
      <c r="T44" s="286"/>
    </row>
  </sheetData>
  <sheetProtection password="D949" sheet="1" objects="1" scenarios="1" selectLockedCells="1"/>
  <mergeCells count="33">
    <mergeCell ref="AI18:AI19"/>
    <mergeCell ref="AF16:AF19"/>
    <mergeCell ref="AG16:AK16"/>
    <mergeCell ref="AG17:AG19"/>
    <mergeCell ref="AH17:AI17"/>
    <mergeCell ref="AJ17:AJ19"/>
    <mergeCell ref="AK17:AK19"/>
    <mergeCell ref="P13:X13"/>
    <mergeCell ref="AH18:AH19"/>
    <mergeCell ref="AA18:AB18"/>
    <mergeCell ref="AC18:AC19"/>
    <mergeCell ref="AE16:AE19"/>
    <mergeCell ref="Y17:Y19"/>
    <mergeCell ref="R18:S18"/>
    <mergeCell ref="AD18:AD19"/>
    <mergeCell ref="W18:W19"/>
    <mergeCell ref="X18:X19"/>
    <mergeCell ref="Z18:Z19"/>
    <mergeCell ref="Q17:U17"/>
    <mergeCell ref="V17:X17"/>
    <mergeCell ref="Q18:Q19"/>
    <mergeCell ref="U18:U19"/>
    <mergeCell ref="V18:V19"/>
    <mergeCell ref="A14:C14"/>
    <mergeCell ref="P44:T44"/>
    <mergeCell ref="Z17:AD17"/>
    <mergeCell ref="P15:X15"/>
    <mergeCell ref="Y16:AD16"/>
    <mergeCell ref="A16:A19"/>
    <mergeCell ref="O16:O19"/>
    <mergeCell ref="P16:X16"/>
    <mergeCell ref="P17:P19"/>
    <mergeCell ref="T18:T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AE22:AE42 P29:AD29 P22:P28 P21:AK21 AF29:AK29 P30:P42"/>
    <dataValidation type="whole" allowBlank="1" showInputMessage="1" showErrorMessage="1" errorTitle="Ошибка ввода" error="Попытка ввести данные отличные от числовых или целочисленных" sqref="AF30:AK42 AF22:AK28 Q22:AD28 Q30:AD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pageSetUpPr fitToPage="1"/>
  </sheetPr>
  <dimension ref="A1:W27"/>
  <sheetViews>
    <sheetView showGridLines="0" workbookViewId="0">
      <selection activeCell="S22" sqref="S22"/>
    </sheetView>
  </sheetViews>
  <sheetFormatPr defaultRowHeight="12.75" x14ac:dyDescent="0.2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 x14ac:dyDescent="0.2"/>
    <row r="2" spans="1:22" ht="12.75" hidden="1" customHeight="1" x14ac:dyDescent="0.2"/>
    <row r="3" spans="1:22" ht="12.75" hidden="1" customHeight="1" x14ac:dyDescent="0.2"/>
    <row r="4" spans="1:22" ht="12.75" hidden="1" customHeight="1" x14ac:dyDescent="0.2"/>
    <row r="5" spans="1:22" ht="12.75" hidden="1" customHeight="1" x14ac:dyDescent="0.2"/>
    <row r="6" spans="1:22" ht="12.75" hidden="1" customHeight="1" x14ac:dyDescent="0.2"/>
    <row r="7" spans="1:22" ht="12.75" hidden="1" customHeight="1" x14ac:dyDescent="0.2"/>
    <row r="8" spans="1:22" ht="12.75" hidden="1" customHeight="1" x14ac:dyDescent="0.2"/>
    <row r="9" spans="1:22" ht="12.75" hidden="1" customHeight="1" x14ac:dyDescent="0.2"/>
    <row r="10" spans="1:22" ht="12.75" hidden="1" customHeight="1" x14ac:dyDescent="0.2"/>
    <row r="11" spans="1:22" ht="12.75" hidden="1" customHeight="1" x14ac:dyDescent="0.2"/>
    <row r="12" spans="1:22" ht="12.75" hidden="1" customHeight="1" x14ac:dyDescent="0.2"/>
    <row r="13" spans="1:22" ht="20.100000000000001" hidden="1" customHeight="1" x14ac:dyDescent="0.25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</row>
    <row r="14" spans="1:22" ht="15" hidden="1" x14ac:dyDescent="0.2">
      <c r="A14" s="45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</row>
    <row r="15" spans="1:22" ht="39.950000000000003" customHeight="1" x14ac:dyDescent="0.2">
      <c r="A15" s="280" t="s">
        <v>11612</v>
      </c>
      <c r="B15" s="288"/>
      <c r="C15" s="288"/>
      <c r="D15" s="288"/>
      <c r="E15" s="288"/>
      <c r="F15" s="288"/>
      <c r="G15" s="288"/>
      <c r="H15" s="288"/>
      <c r="I15" s="288"/>
      <c r="J15" s="288"/>
      <c r="K15" s="288"/>
      <c r="L15" s="288"/>
      <c r="M15" s="288"/>
      <c r="N15" s="288"/>
      <c r="O15" s="288"/>
      <c r="P15" s="288"/>
      <c r="Q15" s="288"/>
      <c r="R15" s="288"/>
      <c r="S15" s="288"/>
      <c r="T15" s="288"/>
      <c r="U15" s="288"/>
      <c r="V15" s="288"/>
    </row>
    <row r="16" spans="1:22" x14ac:dyDescent="0.2">
      <c r="A16" s="112" t="s">
        <v>12613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</row>
    <row r="17" spans="1:23" x14ac:dyDescent="0.2">
      <c r="A17" s="281" t="s">
        <v>13062</v>
      </c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  <c r="S17" s="281"/>
      <c r="T17" s="281"/>
      <c r="U17" s="281"/>
      <c r="V17" s="281"/>
    </row>
    <row r="18" spans="1:23" ht="30" customHeight="1" x14ac:dyDescent="0.2">
      <c r="A18" s="283" t="s">
        <v>14243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83" t="s">
        <v>12193</v>
      </c>
      <c r="P18" s="283" t="s">
        <v>13525</v>
      </c>
      <c r="Q18" s="289"/>
      <c r="R18" s="289"/>
      <c r="S18" s="283" t="s">
        <v>13526</v>
      </c>
      <c r="T18" s="289"/>
      <c r="U18" s="289"/>
      <c r="V18" s="289"/>
    </row>
    <row r="19" spans="1:23" ht="90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3" t="s">
        <v>11619</v>
      </c>
      <c r="Q19" s="23" t="s">
        <v>13527</v>
      </c>
      <c r="R19" s="23" t="s">
        <v>13528</v>
      </c>
      <c r="S19" s="23" t="s">
        <v>11619</v>
      </c>
      <c r="T19" s="23" t="s">
        <v>13527</v>
      </c>
      <c r="U19" s="23" t="s">
        <v>13528</v>
      </c>
      <c r="V19" s="23" t="s">
        <v>13529</v>
      </c>
      <c r="W19" s="24"/>
    </row>
    <row r="20" spans="1:23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24"/>
    </row>
    <row r="21" spans="1:23" ht="15.75" x14ac:dyDescent="0.25">
      <c r="A21" s="25" t="s">
        <v>12873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8">
        <v>468</v>
      </c>
      <c r="Q21" s="28">
        <v>560</v>
      </c>
      <c r="R21" s="28">
        <v>90</v>
      </c>
      <c r="S21" s="28">
        <v>0</v>
      </c>
      <c r="T21" s="28">
        <v>0</v>
      </c>
      <c r="U21" s="28">
        <v>0</v>
      </c>
      <c r="V21" s="28">
        <v>0</v>
      </c>
      <c r="W21" s="24"/>
    </row>
    <row r="22" spans="1:23" ht="38.25" x14ac:dyDescent="0.25">
      <c r="A22" s="25" t="s">
        <v>13530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4"/>
    </row>
    <row r="23" spans="1:23" ht="15.75" customHeight="1" x14ac:dyDescent="0.25">
      <c r="A23" s="25" t="s">
        <v>13531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28">
        <v>468</v>
      </c>
      <c r="Q23" s="28">
        <v>560</v>
      </c>
      <c r="R23" s="28">
        <v>90</v>
      </c>
      <c r="S23" s="28">
        <v>0</v>
      </c>
      <c r="T23" s="28">
        <v>0</v>
      </c>
      <c r="U23" s="28">
        <v>0</v>
      </c>
      <c r="V23" s="28">
        <v>0</v>
      </c>
      <c r="W23" s="24"/>
    </row>
    <row r="24" spans="1:23" ht="15.75" x14ac:dyDescent="0.25">
      <c r="A24" s="25" t="s">
        <v>13532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28">
        <v>468</v>
      </c>
      <c r="Q24" s="28">
        <v>560</v>
      </c>
      <c r="R24" s="28">
        <v>90</v>
      </c>
      <c r="S24" s="28">
        <v>0</v>
      </c>
      <c r="T24" s="28">
        <v>0</v>
      </c>
      <c r="U24" s="28">
        <v>0</v>
      </c>
      <c r="V24" s="28">
        <v>0</v>
      </c>
      <c r="W24" s="24"/>
    </row>
    <row r="25" spans="1:23" ht="38.25" x14ac:dyDescent="0.25">
      <c r="A25" s="25" t="s">
        <v>13533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4"/>
    </row>
    <row r="26" spans="1:23" ht="15.75" x14ac:dyDescent="0.25">
      <c r="A26" s="25" t="s">
        <v>13534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4"/>
    </row>
    <row r="27" spans="1:23" ht="15.75" x14ac:dyDescent="0.25">
      <c r="A27" s="25" t="s">
        <v>13535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pageSetUpPr fitToPage="1"/>
  </sheetPr>
  <dimension ref="A1:W27"/>
  <sheetViews>
    <sheetView showGridLines="0" workbookViewId="0">
      <selection activeCell="S22" sqref="S22"/>
    </sheetView>
  </sheetViews>
  <sheetFormatPr defaultRowHeight="12.75" x14ac:dyDescent="0.2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 x14ac:dyDescent="0.2"/>
    <row r="2" spans="1:22" ht="12.75" hidden="1" customHeight="1" x14ac:dyDescent="0.2"/>
    <row r="3" spans="1:22" ht="12.75" hidden="1" customHeight="1" x14ac:dyDescent="0.2"/>
    <row r="4" spans="1:22" ht="12.75" hidden="1" customHeight="1" x14ac:dyDescent="0.2"/>
    <row r="5" spans="1:22" ht="12.75" hidden="1" customHeight="1" x14ac:dyDescent="0.2"/>
    <row r="6" spans="1:22" ht="12.75" hidden="1" customHeight="1" x14ac:dyDescent="0.2"/>
    <row r="7" spans="1:22" ht="12.75" hidden="1" customHeight="1" x14ac:dyDescent="0.2"/>
    <row r="8" spans="1:22" ht="12.75" hidden="1" customHeight="1" x14ac:dyDescent="0.2"/>
    <row r="9" spans="1:22" ht="12.75" hidden="1" customHeight="1" x14ac:dyDescent="0.2"/>
    <row r="10" spans="1:22" ht="12.75" hidden="1" customHeight="1" x14ac:dyDescent="0.2"/>
    <row r="11" spans="1:22" ht="12.75" hidden="1" customHeight="1" x14ac:dyDescent="0.2"/>
    <row r="12" spans="1:22" ht="12.75" hidden="1" customHeight="1" x14ac:dyDescent="0.2"/>
    <row r="13" spans="1:22" ht="20.100000000000001" hidden="1" customHeight="1" x14ac:dyDescent="0.25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</row>
    <row r="14" spans="1:22" ht="15" hidden="1" x14ac:dyDescent="0.2">
      <c r="A14" s="45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</row>
    <row r="15" spans="1:22" ht="39.950000000000003" customHeight="1" x14ac:dyDescent="0.2">
      <c r="A15" s="280" t="s">
        <v>11613</v>
      </c>
      <c r="B15" s="288"/>
      <c r="C15" s="288"/>
      <c r="D15" s="288"/>
      <c r="E15" s="288"/>
      <c r="F15" s="288"/>
      <c r="G15" s="288"/>
      <c r="H15" s="288"/>
      <c r="I15" s="288"/>
      <c r="J15" s="288"/>
      <c r="K15" s="288"/>
      <c r="L15" s="288"/>
      <c r="M15" s="288"/>
      <c r="N15" s="288"/>
      <c r="O15" s="288"/>
      <c r="P15" s="288"/>
      <c r="Q15" s="288"/>
      <c r="R15" s="288"/>
      <c r="S15" s="288"/>
      <c r="T15" s="288"/>
      <c r="U15" s="288"/>
      <c r="V15" s="288"/>
    </row>
    <row r="16" spans="1:22" x14ac:dyDescent="0.2">
      <c r="A16" s="112" t="s">
        <v>14059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</row>
    <row r="17" spans="1:23" x14ac:dyDescent="0.2">
      <c r="A17" s="281" t="s">
        <v>13062</v>
      </c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  <c r="S17" s="281"/>
      <c r="T17" s="281"/>
      <c r="U17" s="281"/>
      <c r="V17" s="281"/>
    </row>
    <row r="18" spans="1:23" ht="30" customHeight="1" x14ac:dyDescent="0.2">
      <c r="A18" s="283" t="s">
        <v>14243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83" t="s">
        <v>12193</v>
      </c>
      <c r="P18" s="283" t="s">
        <v>13525</v>
      </c>
      <c r="Q18" s="289"/>
      <c r="R18" s="289"/>
      <c r="S18" s="283" t="s">
        <v>13526</v>
      </c>
      <c r="T18" s="289"/>
      <c r="U18" s="289"/>
      <c r="V18" s="289"/>
    </row>
    <row r="19" spans="1:23" ht="90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3" t="s">
        <v>11619</v>
      </c>
      <c r="Q19" s="23" t="s">
        <v>13527</v>
      </c>
      <c r="R19" s="23" t="s">
        <v>13528</v>
      </c>
      <c r="S19" s="23" t="s">
        <v>11619</v>
      </c>
      <c r="T19" s="23" t="s">
        <v>13527</v>
      </c>
      <c r="U19" s="23" t="s">
        <v>13528</v>
      </c>
      <c r="V19" s="23" t="s">
        <v>13529</v>
      </c>
      <c r="W19" s="24"/>
    </row>
    <row r="20" spans="1:23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24"/>
    </row>
    <row r="21" spans="1:23" ht="15.75" x14ac:dyDescent="0.25">
      <c r="A21" s="25" t="s">
        <v>12873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8">
        <v>0</v>
      </c>
      <c r="Q21" s="28">
        <v>4</v>
      </c>
      <c r="R21" s="28">
        <v>1</v>
      </c>
      <c r="S21" s="28">
        <v>0</v>
      </c>
      <c r="T21" s="28">
        <v>0</v>
      </c>
      <c r="U21" s="28">
        <v>0</v>
      </c>
      <c r="V21" s="28">
        <v>0</v>
      </c>
      <c r="W21" s="24"/>
    </row>
    <row r="22" spans="1:23" ht="38.25" x14ac:dyDescent="0.25">
      <c r="A22" s="25" t="s">
        <v>13530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4"/>
    </row>
    <row r="23" spans="1:23" ht="15.75" customHeight="1" x14ac:dyDescent="0.25">
      <c r="A23" s="25" t="s">
        <v>13531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28">
        <v>0</v>
      </c>
      <c r="Q23" s="28">
        <v>4</v>
      </c>
      <c r="R23" s="28">
        <v>1</v>
      </c>
      <c r="S23" s="28">
        <v>0</v>
      </c>
      <c r="T23" s="28">
        <v>0</v>
      </c>
      <c r="U23" s="28">
        <v>0</v>
      </c>
      <c r="V23" s="28">
        <v>0</v>
      </c>
      <c r="W23" s="24"/>
    </row>
    <row r="24" spans="1:23" ht="15.75" x14ac:dyDescent="0.25">
      <c r="A24" s="25" t="s">
        <v>13532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28">
        <v>0</v>
      </c>
      <c r="Q24" s="28">
        <v>4</v>
      </c>
      <c r="R24" s="28">
        <v>1</v>
      </c>
      <c r="S24" s="28">
        <v>0</v>
      </c>
      <c r="T24" s="28">
        <v>0</v>
      </c>
      <c r="U24" s="28">
        <v>0</v>
      </c>
      <c r="V24" s="28">
        <v>0</v>
      </c>
      <c r="W24" s="24"/>
    </row>
    <row r="25" spans="1:23" ht="38.25" x14ac:dyDescent="0.25">
      <c r="A25" s="25" t="s">
        <v>13533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4"/>
    </row>
    <row r="26" spans="1:23" ht="15.75" x14ac:dyDescent="0.25">
      <c r="A26" s="25" t="s">
        <v>13534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4"/>
    </row>
    <row r="27" spans="1:23" ht="15.75" x14ac:dyDescent="0.25">
      <c r="A27" s="25" t="s">
        <v>13535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A1:V59"/>
  <sheetViews>
    <sheetView showGridLines="0" workbookViewId="0">
      <selection activeCell="P21" sqref="P21"/>
    </sheetView>
  </sheetViews>
  <sheetFormatPr defaultRowHeight="12.75" x14ac:dyDescent="0.2"/>
  <cols>
    <col min="1" max="1" width="56.7109375" style="6" customWidth="1"/>
    <col min="2" max="14" width="2.7109375" style="6" hidden="1" customWidth="1"/>
    <col min="15" max="15" width="6.42578125" style="6" bestFit="1" customWidth="1"/>
    <col min="16" max="22" width="15.7109375" style="6" customWidth="1"/>
    <col min="23" max="16384" width="9.140625" style="6"/>
  </cols>
  <sheetData>
    <row r="1" spans="1:22" ht="30" customHeight="1" x14ac:dyDescent="0.2"/>
    <row r="2" spans="1:22" hidden="1" x14ac:dyDescent="0.2"/>
    <row r="3" spans="1:22" hidden="1" x14ac:dyDescent="0.2"/>
    <row r="4" spans="1:22" hidden="1" x14ac:dyDescent="0.2"/>
    <row r="5" spans="1:22" hidden="1" x14ac:dyDescent="0.2"/>
    <row r="6" spans="1:22" hidden="1" x14ac:dyDescent="0.2"/>
    <row r="7" spans="1:22" hidden="1" x14ac:dyDescent="0.2"/>
    <row r="8" spans="1:22" hidden="1" x14ac:dyDescent="0.2"/>
    <row r="9" spans="1:22" hidden="1" x14ac:dyDescent="0.2"/>
    <row r="10" spans="1:22" hidden="1" x14ac:dyDescent="0.2"/>
    <row r="11" spans="1:22" hidden="1" x14ac:dyDescent="0.2"/>
    <row r="12" spans="1:22" hidden="1" x14ac:dyDescent="0.2"/>
    <row r="13" spans="1:22" hidden="1" x14ac:dyDescent="0.2"/>
    <row r="14" spans="1:22" hidden="1" x14ac:dyDescent="0.2"/>
    <row r="15" spans="1:22" hidden="1" x14ac:dyDescent="0.2"/>
    <row r="16" spans="1:22" ht="20.100000000000001" customHeight="1" x14ac:dyDescent="0.2">
      <c r="A16" s="284" t="s">
        <v>14279</v>
      </c>
      <c r="B16" s="284"/>
      <c r="C16" s="284"/>
      <c r="D16" s="284"/>
      <c r="E16" s="284"/>
      <c r="F16" s="284"/>
      <c r="G16" s="284"/>
      <c r="H16" s="284"/>
      <c r="I16" s="284"/>
      <c r="J16" s="284"/>
      <c r="K16" s="284"/>
      <c r="L16" s="284"/>
      <c r="M16" s="284"/>
      <c r="N16" s="284"/>
      <c r="O16" s="284"/>
      <c r="P16" s="284"/>
      <c r="Q16" s="284"/>
      <c r="R16" s="284"/>
      <c r="S16" s="284"/>
      <c r="T16" s="284"/>
      <c r="U16" s="284"/>
      <c r="V16" s="284"/>
    </row>
    <row r="17" spans="1:22" x14ac:dyDescent="0.2">
      <c r="A17" s="285" t="s">
        <v>13061</v>
      </c>
      <c r="B17" s="285"/>
      <c r="C17" s="285"/>
      <c r="D17" s="285"/>
      <c r="E17" s="285"/>
      <c r="F17" s="285"/>
      <c r="G17" s="285"/>
      <c r="H17" s="285"/>
      <c r="I17" s="285"/>
      <c r="J17" s="285"/>
      <c r="K17" s="285"/>
      <c r="L17" s="285"/>
      <c r="M17" s="285"/>
      <c r="N17" s="285"/>
      <c r="O17" s="285"/>
      <c r="P17" s="285"/>
      <c r="Q17" s="285"/>
      <c r="R17" s="285"/>
      <c r="S17" s="285"/>
      <c r="T17" s="285"/>
      <c r="U17" s="285"/>
      <c r="V17" s="285"/>
    </row>
    <row r="18" spans="1:22" ht="30" customHeight="1" x14ac:dyDescent="0.2">
      <c r="A18" s="283" t="s">
        <v>14047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 t="s">
        <v>12193</v>
      </c>
      <c r="P18" s="283" t="s">
        <v>14048</v>
      </c>
      <c r="Q18" s="283" t="s">
        <v>14049</v>
      </c>
      <c r="R18" s="283"/>
      <c r="S18" s="283" t="s">
        <v>14050</v>
      </c>
      <c r="T18" s="283"/>
      <c r="U18" s="283" t="s">
        <v>14051</v>
      </c>
      <c r="V18" s="283"/>
    </row>
    <row r="19" spans="1:22" ht="114.95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83"/>
      <c r="Q19" s="23" t="s">
        <v>14052</v>
      </c>
      <c r="R19" s="23" t="s">
        <v>15400</v>
      </c>
      <c r="S19" s="23" t="s">
        <v>14053</v>
      </c>
      <c r="T19" s="23" t="s">
        <v>14054</v>
      </c>
      <c r="U19" s="23" t="s">
        <v>14055</v>
      </c>
      <c r="V19" s="23" t="s">
        <v>14056</v>
      </c>
    </row>
    <row r="20" spans="1:22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</row>
    <row r="21" spans="1:22" ht="15.75" x14ac:dyDescent="0.25">
      <c r="A21" s="31" t="s">
        <v>14057</v>
      </c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27">
        <v>1</v>
      </c>
      <c r="P21" s="28">
        <v>468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</row>
    <row r="22" spans="1:22" ht="15.75" x14ac:dyDescent="0.25">
      <c r="A22" s="31" t="s">
        <v>15401</v>
      </c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27">
        <v>2</v>
      </c>
      <c r="P22" s="106">
        <f t="shared" ref="P22:V22" si="0">SUM(P23:P30)</f>
        <v>4</v>
      </c>
      <c r="Q22" s="106">
        <f t="shared" si="0"/>
        <v>0</v>
      </c>
      <c r="R22" s="106">
        <f t="shared" si="0"/>
        <v>0</v>
      </c>
      <c r="S22" s="106">
        <f t="shared" si="0"/>
        <v>0</v>
      </c>
      <c r="T22" s="106">
        <f t="shared" si="0"/>
        <v>0</v>
      </c>
      <c r="U22" s="106">
        <f t="shared" si="0"/>
        <v>0</v>
      </c>
      <c r="V22" s="106">
        <f t="shared" si="0"/>
        <v>0</v>
      </c>
    </row>
    <row r="23" spans="1:22" ht="25.5" x14ac:dyDescent="0.25">
      <c r="A23" s="35" t="s">
        <v>15402</v>
      </c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</row>
    <row r="24" spans="1:22" ht="15.75" x14ac:dyDescent="0.25">
      <c r="A24" s="35" t="s">
        <v>10341</v>
      </c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</row>
    <row r="25" spans="1:22" ht="15.75" x14ac:dyDescent="0.25">
      <c r="A25" s="35" t="s">
        <v>10342</v>
      </c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</row>
    <row r="26" spans="1:22" ht="15.75" x14ac:dyDescent="0.25">
      <c r="A26" s="35" t="s">
        <v>10343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</row>
    <row r="27" spans="1:22" ht="15.75" x14ac:dyDescent="0.25">
      <c r="A27" s="35" t="s">
        <v>11527</v>
      </c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</row>
    <row r="28" spans="1:22" ht="15.75" x14ac:dyDescent="0.25">
      <c r="A28" s="35" t="s">
        <v>11528</v>
      </c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</row>
    <row r="29" spans="1:22" ht="15.75" x14ac:dyDescent="0.25">
      <c r="A29" s="35" t="s">
        <v>11529</v>
      </c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27">
        <v>9</v>
      </c>
      <c r="P29" s="28">
        <v>3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</row>
    <row r="30" spans="1:22" ht="15.75" x14ac:dyDescent="0.25">
      <c r="A30" s="35" t="s">
        <v>11530</v>
      </c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27">
        <v>10</v>
      </c>
      <c r="P30" s="28">
        <v>1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</row>
    <row r="31" spans="1:22" ht="15.75" x14ac:dyDescent="0.25">
      <c r="A31" s="31" t="s">
        <v>15397</v>
      </c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27">
        <v>11</v>
      </c>
      <c r="P31" s="28">
        <v>564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</row>
    <row r="32" spans="1:22" ht="15.75" x14ac:dyDescent="0.25">
      <c r="A32" s="31" t="s">
        <v>15401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27">
        <v>12</v>
      </c>
      <c r="P32" s="106">
        <f>SUM(P33:P40)</f>
        <v>0</v>
      </c>
      <c r="Q32" s="106">
        <f t="shared" ref="Q32:V32" si="1">SUM(Q33:Q40)</f>
        <v>0</v>
      </c>
      <c r="R32" s="106">
        <f t="shared" si="1"/>
        <v>0</v>
      </c>
      <c r="S32" s="106">
        <f t="shared" si="1"/>
        <v>0</v>
      </c>
      <c r="T32" s="106">
        <f t="shared" si="1"/>
        <v>0</v>
      </c>
      <c r="U32" s="106">
        <f t="shared" si="1"/>
        <v>0</v>
      </c>
      <c r="V32" s="106">
        <f t="shared" si="1"/>
        <v>0</v>
      </c>
    </row>
    <row r="33" spans="1:22" ht="25.5" x14ac:dyDescent="0.25">
      <c r="A33" s="35" t="s">
        <v>15402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27">
        <v>13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</row>
    <row r="34" spans="1:22" ht="15.75" x14ac:dyDescent="0.25">
      <c r="A34" s="35" t="s">
        <v>10341</v>
      </c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27">
        <v>14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</row>
    <row r="35" spans="1:22" ht="15.75" x14ac:dyDescent="0.25">
      <c r="A35" s="35" t="s">
        <v>10342</v>
      </c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27">
        <v>15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</row>
    <row r="36" spans="1:22" ht="15.75" x14ac:dyDescent="0.25">
      <c r="A36" s="35" t="s">
        <v>10343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27">
        <v>16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</row>
    <row r="37" spans="1:22" ht="15.75" x14ac:dyDescent="0.25">
      <c r="A37" s="35" t="s">
        <v>11527</v>
      </c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27">
        <v>17</v>
      </c>
      <c r="P37" s="28"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</row>
    <row r="38" spans="1:22" ht="15.75" x14ac:dyDescent="0.25">
      <c r="A38" s="35" t="s">
        <v>11528</v>
      </c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27">
        <v>18</v>
      </c>
      <c r="P38" s="28"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</row>
    <row r="39" spans="1:22" ht="15.75" x14ac:dyDescent="0.25">
      <c r="A39" s="35" t="s">
        <v>11529</v>
      </c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27">
        <v>19</v>
      </c>
      <c r="P39" s="28"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</row>
    <row r="40" spans="1:22" ht="15.75" x14ac:dyDescent="0.25">
      <c r="A40" s="35" t="s">
        <v>11530</v>
      </c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27">
        <v>20</v>
      </c>
      <c r="P40" s="28"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</row>
    <row r="41" spans="1:22" ht="15.75" x14ac:dyDescent="0.25">
      <c r="A41" s="31" t="s">
        <v>15398</v>
      </c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27">
        <v>21</v>
      </c>
      <c r="P41" s="28">
        <v>91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</row>
    <row r="42" spans="1:22" ht="15.75" x14ac:dyDescent="0.25">
      <c r="A42" s="31" t="s">
        <v>15401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27">
        <v>22</v>
      </c>
      <c r="P42" s="106">
        <f>SUM(P43:P50)</f>
        <v>0</v>
      </c>
      <c r="Q42" s="106">
        <f t="shared" ref="Q42:V42" si="2">SUM(Q43:Q50)</f>
        <v>0</v>
      </c>
      <c r="R42" s="106">
        <f t="shared" si="2"/>
        <v>0</v>
      </c>
      <c r="S42" s="106">
        <f t="shared" si="2"/>
        <v>0</v>
      </c>
      <c r="T42" s="106">
        <f t="shared" si="2"/>
        <v>0</v>
      </c>
      <c r="U42" s="106">
        <f t="shared" si="2"/>
        <v>0</v>
      </c>
      <c r="V42" s="106">
        <f t="shared" si="2"/>
        <v>0</v>
      </c>
    </row>
    <row r="43" spans="1:22" ht="25.5" x14ac:dyDescent="0.25">
      <c r="A43" s="35" t="s">
        <v>15402</v>
      </c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27">
        <v>23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</row>
    <row r="44" spans="1:22" ht="15.75" x14ac:dyDescent="0.25">
      <c r="A44" s="35" t="s">
        <v>10341</v>
      </c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27">
        <v>24</v>
      </c>
      <c r="P44" s="28"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</row>
    <row r="45" spans="1:22" ht="15.75" x14ac:dyDescent="0.25">
      <c r="A45" s="35" t="s">
        <v>10342</v>
      </c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27">
        <v>25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</row>
    <row r="46" spans="1:22" ht="15.75" x14ac:dyDescent="0.25">
      <c r="A46" s="35" t="s">
        <v>10343</v>
      </c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27">
        <v>26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</row>
    <row r="47" spans="1:22" ht="15.75" x14ac:dyDescent="0.25">
      <c r="A47" s="35" t="s">
        <v>11527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27">
        <v>27</v>
      </c>
      <c r="P47" s="28"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</row>
    <row r="48" spans="1:22" ht="15.75" x14ac:dyDescent="0.25">
      <c r="A48" s="35" t="s">
        <v>11528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27">
        <v>28</v>
      </c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</row>
    <row r="49" spans="1:22" ht="15.75" x14ac:dyDescent="0.25">
      <c r="A49" s="35" t="s">
        <v>11529</v>
      </c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27">
        <v>29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</row>
    <row r="50" spans="1:22" ht="15.75" x14ac:dyDescent="0.25">
      <c r="A50" s="35" t="s">
        <v>11530</v>
      </c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27">
        <v>30</v>
      </c>
      <c r="P50" s="28">
        <v>0</v>
      </c>
      <c r="Q50" s="28"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</row>
    <row r="51" spans="1:22" ht="25.5" x14ac:dyDescent="0.25">
      <c r="A51" s="31" t="s">
        <v>15399</v>
      </c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27">
        <v>31</v>
      </c>
      <c r="P51" s="41">
        <v>0</v>
      </c>
      <c r="Q51" s="28"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</row>
    <row r="52" spans="1:22" ht="90" customHeight="1" x14ac:dyDescent="0.25">
      <c r="A52" s="39" t="s">
        <v>10344</v>
      </c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97">
        <v>32</v>
      </c>
      <c r="P52" s="43">
        <v>18</v>
      </c>
    </row>
    <row r="53" spans="1:22" ht="25.5" x14ac:dyDescent="0.25">
      <c r="A53" s="40" t="s">
        <v>10345</v>
      </c>
      <c r="B53" s="4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97">
        <v>33</v>
      </c>
      <c r="P53" s="42">
        <v>0</v>
      </c>
    </row>
    <row r="54" spans="1:22" ht="15.75" x14ac:dyDescent="0.25">
      <c r="A54" s="40" t="s">
        <v>13058</v>
      </c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97">
        <v>34</v>
      </c>
      <c r="P54" s="43">
        <v>28</v>
      </c>
    </row>
    <row r="55" spans="1:22" ht="25.5" x14ac:dyDescent="0.25">
      <c r="A55" s="40" t="s">
        <v>10345</v>
      </c>
      <c r="B55" s="40"/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97">
        <v>35</v>
      </c>
      <c r="P55" s="42">
        <v>0</v>
      </c>
    </row>
    <row r="56" spans="1:22" ht="15.75" x14ac:dyDescent="0.25">
      <c r="A56" s="40" t="s">
        <v>13059</v>
      </c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97">
        <v>36</v>
      </c>
      <c r="P56" s="43">
        <v>1</v>
      </c>
    </row>
    <row r="57" spans="1:22" ht="25.5" x14ac:dyDescent="0.25">
      <c r="A57" s="40" t="s">
        <v>10345</v>
      </c>
      <c r="B57" s="40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97">
        <v>37</v>
      </c>
      <c r="P57" s="42">
        <v>0</v>
      </c>
    </row>
    <row r="58" spans="1:22" ht="25.5" x14ac:dyDescent="0.25">
      <c r="A58" s="40" t="s">
        <v>13060</v>
      </c>
      <c r="B58" s="40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97">
        <v>38</v>
      </c>
      <c r="P58" s="43">
        <v>0</v>
      </c>
    </row>
    <row r="59" spans="1:22" ht="25.5" x14ac:dyDescent="0.25">
      <c r="A59" s="40" t="s">
        <v>10345</v>
      </c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97">
        <v>39</v>
      </c>
      <c r="P59" s="43">
        <v>0</v>
      </c>
    </row>
  </sheetData>
  <sheetProtection password="D949" sheet="1" objects="1" scenarios="1" selectLockedCells="1"/>
  <mergeCells count="8">
    <mergeCell ref="S18:T18"/>
    <mergeCell ref="U18:V18"/>
    <mergeCell ref="A16:V16"/>
    <mergeCell ref="A17:V17"/>
    <mergeCell ref="A18:A19"/>
    <mergeCell ref="O18:O19"/>
    <mergeCell ref="P18:P19"/>
    <mergeCell ref="Q18:R18"/>
  </mergeCells>
  <phoneticPr fontId="10" type="noConversion"/>
  <dataValidations count="1">
    <dataValidation type="custom" allowBlank="1" showInputMessage="1" showErrorMessage="1" errorTitle="Ошибка ввода" error="Попытка ввести данные отличные от числовых или целочисленных" sqref="P52:P59 P21:V51">
      <formula1>IF(AND(INT(P21*1)=P21*1,P21&gt;=0, P21&lt;999999999999),TRUE,FALSE)</formula1>
    </dataValidation>
  </dataValidations>
  <pageMargins left="0.39370078740157483" right="0.39370078740157483" top="0.39370078740157483" bottom="0.39370078740157483" header="0" footer="0"/>
  <pageSetup paperSize="9" scale="55" orientation="landscape" blackAndWhite="1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pageSetUpPr fitToPage="1"/>
  </sheetPr>
  <dimension ref="A1:W27"/>
  <sheetViews>
    <sheetView showGridLines="0" workbookViewId="0">
      <selection activeCell="P21" sqref="P21"/>
    </sheetView>
  </sheetViews>
  <sheetFormatPr defaultRowHeight="12.75" x14ac:dyDescent="0.2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 x14ac:dyDescent="0.2"/>
    <row r="2" spans="1:22" ht="12.75" hidden="1" customHeight="1" x14ac:dyDescent="0.2"/>
    <row r="3" spans="1:22" ht="12.75" hidden="1" customHeight="1" x14ac:dyDescent="0.2"/>
    <row r="4" spans="1:22" ht="12.75" hidden="1" customHeight="1" x14ac:dyDescent="0.2"/>
    <row r="5" spans="1:22" ht="12.75" hidden="1" customHeight="1" x14ac:dyDescent="0.2"/>
    <row r="6" spans="1:22" ht="12.75" hidden="1" customHeight="1" x14ac:dyDescent="0.2"/>
    <row r="7" spans="1:22" ht="12.75" hidden="1" customHeight="1" x14ac:dyDescent="0.2"/>
    <row r="8" spans="1:22" ht="12.75" hidden="1" customHeight="1" x14ac:dyDescent="0.2"/>
    <row r="9" spans="1:22" ht="12.75" hidden="1" customHeight="1" x14ac:dyDescent="0.2"/>
    <row r="10" spans="1:22" ht="12.75" hidden="1" customHeight="1" x14ac:dyDescent="0.2"/>
    <row r="11" spans="1:22" ht="12.75" hidden="1" customHeight="1" x14ac:dyDescent="0.2"/>
    <row r="12" spans="1:22" ht="12.75" hidden="1" customHeight="1" x14ac:dyDescent="0.2"/>
    <row r="13" spans="1:22" ht="20.100000000000001" hidden="1" customHeight="1" x14ac:dyDescent="0.25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</row>
    <row r="14" spans="1:22" ht="15" hidden="1" x14ac:dyDescent="0.2">
      <c r="A14" s="45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</row>
    <row r="15" spans="1:22" ht="39.950000000000003" customHeight="1" x14ac:dyDescent="0.2">
      <c r="A15" s="280" t="s">
        <v>11617</v>
      </c>
      <c r="B15" s="288"/>
      <c r="C15" s="288"/>
      <c r="D15" s="288"/>
      <c r="E15" s="288"/>
      <c r="F15" s="288"/>
      <c r="G15" s="288"/>
      <c r="H15" s="288"/>
      <c r="I15" s="288"/>
      <c r="J15" s="288"/>
      <c r="K15" s="288"/>
      <c r="L15" s="288"/>
      <c r="M15" s="288"/>
      <c r="N15" s="288"/>
      <c r="O15" s="288"/>
      <c r="P15" s="288"/>
      <c r="Q15" s="288"/>
      <c r="R15" s="288"/>
      <c r="S15" s="288"/>
      <c r="T15" s="288"/>
      <c r="U15" s="288"/>
      <c r="V15" s="288"/>
    </row>
    <row r="16" spans="1:22" x14ac:dyDescent="0.2">
      <c r="A16" s="112" t="s">
        <v>14060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</row>
    <row r="17" spans="1:23" x14ac:dyDescent="0.2">
      <c r="A17" s="281" t="s">
        <v>13062</v>
      </c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  <c r="S17" s="281"/>
      <c r="T17" s="281"/>
      <c r="U17" s="281"/>
      <c r="V17" s="281"/>
    </row>
    <row r="18" spans="1:23" ht="30" customHeight="1" x14ac:dyDescent="0.2">
      <c r="A18" s="283" t="s">
        <v>14243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83" t="s">
        <v>12193</v>
      </c>
      <c r="P18" s="283" t="s">
        <v>13525</v>
      </c>
      <c r="Q18" s="289"/>
      <c r="R18" s="289"/>
      <c r="S18" s="283" t="s">
        <v>13526</v>
      </c>
      <c r="T18" s="289"/>
      <c r="U18" s="289"/>
      <c r="V18" s="289"/>
    </row>
    <row r="19" spans="1:23" ht="90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3" t="s">
        <v>11619</v>
      </c>
      <c r="Q19" s="23" t="s">
        <v>13527</v>
      </c>
      <c r="R19" s="23" t="s">
        <v>13528</v>
      </c>
      <c r="S19" s="23" t="s">
        <v>11619</v>
      </c>
      <c r="T19" s="23" t="s">
        <v>13527</v>
      </c>
      <c r="U19" s="23" t="s">
        <v>13528</v>
      </c>
      <c r="V19" s="23" t="s">
        <v>13529</v>
      </c>
      <c r="W19" s="24"/>
    </row>
    <row r="20" spans="1:23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24"/>
    </row>
    <row r="21" spans="1:23" ht="15.75" x14ac:dyDescent="0.25">
      <c r="A21" s="25" t="s">
        <v>12873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8"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4"/>
    </row>
    <row r="22" spans="1:23" ht="38.25" x14ac:dyDescent="0.25">
      <c r="A22" s="25" t="s">
        <v>13530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4"/>
    </row>
    <row r="23" spans="1:23" ht="15.75" customHeight="1" x14ac:dyDescent="0.25">
      <c r="A23" s="25" t="s">
        <v>13531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4"/>
    </row>
    <row r="24" spans="1:23" ht="15.75" x14ac:dyDescent="0.25">
      <c r="A24" s="25" t="s">
        <v>13532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4"/>
    </row>
    <row r="25" spans="1:23" ht="38.25" x14ac:dyDescent="0.25">
      <c r="A25" s="25" t="s">
        <v>13533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4"/>
    </row>
    <row r="26" spans="1:23" ht="15.75" x14ac:dyDescent="0.25">
      <c r="A26" s="25" t="s">
        <v>13534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4"/>
    </row>
    <row r="27" spans="1:23" ht="15.75" x14ac:dyDescent="0.25">
      <c r="A27" s="25" t="s">
        <v>13535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pageSetUpPr fitToPage="1"/>
  </sheetPr>
  <dimension ref="A1:Y34"/>
  <sheetViews>
    <sheetView showGridLines="0" workbookViewId="0">
      <selection activeCell="Q22" sqref="Q22"/>
    </sheetView>
  </sheetViews>
  <sheetFormatPr defaultRowHeight="12.75" x14ac:dyDescent="0.2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 x14ac:dyDescent="0.2"/>
    <row r="2" spans="1:24" ht="12.75" hidden="1" customHeight="1" x14ac:dyDescent="0.2"/>
    <row r="3" spans="1:24" ht="12.75" hidden="1" customHeight="1" x14ac:dyDescent="0.2"/>
    <row r="4" spans="1:24" ht="12.75" hidden="1" customHeight="1" x14ac:dyDescent="0.2"/>
    <row r="5" spans="1:24" ht="12.75" hidden="1" customHeight="1" x14ac:dyDescent="0.2"/>
    <row r="6" spans="1:24" ht="12.75" hidden="1" customHeight="1" x14ac:dyDescent="0.2"/>
    <row r="7" spans="1:24" ht="12.75" hidden="1" customHeight="1" x14ac:dyDescent="0.2"/>
    <row r="8" spans="1:24" ht="12.75" hidden="1" customHeight="1" x14ac:dyDescent="0.2"/>
    <row r="9" spans="1:24" ht="12.75" hidden="1" customHeight="1" x14ac:dyDescent="0.2"/>
    <row r="10" spans="1:24" ht="12.75" hidden="1" customHeight="1" x14ac:dyDescent="0.2"/>
    <row r="11" spans="1:24" ht="12.75" hidden="1" customHeight="1" x14ac:dyDescent="0.2"/>
    <row r="12" spans="1:24" ht="12.75" hidden="1" customHeight="1" x14ac:dyDescent="0.2"/>
    <row r="13" spans="1:24" ht="20.100000000000001" hidden="1" customHeight="1" x14ac:dyDescent="0.25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</row>
    <row r="14" spans="1:24" ht="15" hidden="1" x14ac:dyDescent="0.2">
      <c r="A14" s="45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</row>
    <row r="15" spans="1:24" ht="50.1" customHeight="1" x14ac:dyDescent="0.2">
      <c r="A15" s="280" t="s">
        <v>7009</v>
      </c>
      <c r="B15" s="288"/>
      <c r="C15" s="288"/>
      <c r="D15" s="288"/>
      <c r="E15" s="288"/>
      <c r="F15" s="288"/>
      <c r="G15" s="288"/>
      <c r="H15" s="288"/>
      <c r="I15" s="288"/>
      <c r="J15" s="288"/>
      <c r="K15" s="288"/>
      <c r="L15" s="288"/>
      <c r="M15" s="288"/>
      <c r="N15" s="288"/>
      <c r="O15" s="288"/>
      <c r="P15" s="288"/>
      <c r="Q15" s="288"/>
      <c r="R15" s="288"/>
      <c r="S15" s="288"/>
      <c r="T15" s="288"/>
      <c r="U15" s="288"/>
      <c r="V15" s="288"/>
      <c r="W15" s="288"/>
      <c r="X15" s="288"/>
    </row>
    <row r="16" spans="1:24" x14ac:dyDescent="0.2">
      <c r="A16" s="112" t="s">
        <v>12613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</row>
    <row r="17" spans="1:25" x14ac:dyDescent="0.2">
      <c r="A17" s="281" t="s">
        <v>13062</v>
      </c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  <c r="S17" s="281"/>
      <c r="T17" s="281"/>
      <c r="U17" s="281"/>
      <c r="V17" s="281"/>
      <c r="W17" s="281"/>
      <c r="X17" s="281"/>
    </row>
    <row r="18" spans="1:25" ht="30" customHeight="1" x14ac:dyDescent="0.2">
      <c r="A18" s="283" t="s">
        <v>14243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83" t="s">
        <v>12193</v>
      </c>
      <c r="P18" s="290" t="s">
        <v>13536</v>
      </c>
      <c r="Q18" s="293" t="s">
        <v>13525</v>
      </c>
      <c r="R18" s="294"/>
      <c r="S18" s="295"/>
      <c r="T18" s="293" t="s">
        <v>13526</v>
      </c>
      <c r="U18" s="294"/>
      <c r="V18" s="294"/>
      <c r="W18" s="295"/>
      <c r="X18" s="290" t="s">
        <v>13537</v>
      </c>
    </row>
    <row r="19" spans="1:25" ht="95.1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92"/>
      <c r="Q19" s="23" t="s">
        <v>11619</v>
      </c>
      <c r="R19" s="23" t="s">
        <v>13527</v>
      </c>
      <c r="S19" s="23" t="s">
        <v>13528</v>
      </c>
      <c r="T19" s="23" t="s">
        <v>11619</v>
      </c>
      <c r="U19" s="23" t="s">
        <v>13527</v>
      </c>
      <c r="V19" s="23" t="s">
        <v>13528</v>
      </c>
      <c r="W19" s="23" t="s">
        <v>13529</v>
      </c>
      <c r="X19" s="292"/>
      <c r="Y19" s="24"/>
    </row>
    <row r="20" spans="1:25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24"/>
    </row>
    <row r="21" spans="1:25" ht="15.75" x14ac:dyDescent="0.25">
      <c r="A21" s="25" t="s">
        <v>13538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SUM(Q21:W21)</f>
        <v>42</v>
      </c>
      <c r="Q21" s="106">
        <f>SUM(Q22,Q25,Q28:Q33)</f>
        <v>21</v>
      </c>
      <c r="R21" s="106">
        <f t="shared" ref="R21:X21" si="0">SUM(R22,R25,R28:R33)</f>
        <v>15</v>
      </c>
      <c r="S21" s="106">
        <f t="shared" si="0"/>
        <v>6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24"/>
    </row>
    <row r="22" spans="1:25" ht="38.25" x14ac:dyDescent="0.25">
      <c r="A22" s="25" t="s">
        <v>10310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6">
        <f t="shared" ref="P22:P33" si="1">SUM(Q22:W22)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4"/>
    </row>
    <row r="23" spans="1:25" ht="38.25" x14ac:dyDescent="0.25">
      <c r="A23" s="25" t="s">
        <v>14149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06">
        <f t="shared" si="1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4"/>
    </row>
    <row r="24" spans="1:25" ht="38.25" x14ac:dyDescent="0.25">
      <c r="A24" s="25" t="s">
        <v>14150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06">
        <f t="shared" si="1"/>
        <v>0</v>
      </c>
      <c r="Q24" s="28">
        <v>0</v>
      </c>
      <c r="R24" s="28">
        <v>0</v>
      </c>
      <c r="S24" s="28">
        <v>0</v>
      </c>
      <c r="T24" s="55"/>
      <c r="U24" s="55"/>
      <c r="V24" s="55"/>
      <c r="W24" s="55"/>
      <c r="X24" s="28">
        <v>0</v>
      </c>
      <c r="Y24" s="24"/>
    </row>
    <row r="25" spans="1:25" ht="25.5" x14ac:dyDescent="0.25">
      <c r="A25" s="25" t="s">
        <v>15748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06">
        <f t="shared" si="1"/>
        <v>36</v>
      </c>
      <c r="Q25" s="28">
        <v>20</v>
      </c>
      <c r="R25" s="28">
        <v>13</v>
      </c>
      <c r="S25" s="28">
        <v>3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4"/>
    </row>
    <row r="26" spans="1:25" ht="38.25" x14ac:dyDescent="0.25">
      <c r="A26" s="25" t="s">
        <v>5433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6">
        <f t="shared" si="1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4"/>
    </row>
    <row r="27" spans="1:25" ht="38.25" x14ac:dyDescent="0.25">
      <c r="A27" s="25" t="s">
        <v>15749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06">
        <f t="shared" si="1"/>
        <v>0</v>
      </c>
      <c r="Q27" s="28">
        <v>0</v>
      </c>
      <c r="R27" s="28">
        <v>0</v>
      </c>
      <c r="S27" s="28">
        <v>0</v>
      </c>
      <c r="T27" s="55"/>
      <c r="U27" s="55"/>
      <c r="V27" s="55"/>
      <c r="W27" s="55"/>
      <c r="X27" s="28">
        <v>0</v>
      </c>
      <c r="Y27" s="24"/>
    </row>
    <row r="28" spans="1:25" ht="25.5" x14ac:dyDescent="0.25">
      <c r="A28" s="25" t="s">
        <v>15750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06">
        <f t="shared" si="1"/>
        <v>3</v>
      </c>
      <c r="Q28" s="28">
        <v>0</v>
      </c>
      <c r="R28" s="28">
        <v>0</v>
      </c>
      <c r="S28" s="28">
        <v>3</v>
      </c>
      <c r="T28" s="55"/>
      <c r="U28" s="55"/>
      <c r="V28" s="28">
        <v>0</v>
      </c>
      <c r="W28" s="55"/>
      <c r="X28" s="28">
        <v>0</v>
      </c>
      <c r="Y28" s="24"/>
    </row>
    <row r="29" spans="1:25" ht="25.5" x14ac:dyDescent="0.25">
      <c r="A29" s="25" t="s">
        <v>15751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06">
        <f t="shared" si="1"/>
        <v>0</v>
      </c>
      <c r="Q29" s="55"/>
      <c r="R29" s="28">
        <v>0</v>
      </c>
      <c r="S29" s="28">
        <v>0</v>
      </c>
      <c r="T29" s="55"/>
      <c r="U29" s="55"/>
      <c r="V29" s="28">
        <v>0</v>
      </c>
      <c r="W29" s="55"/>
      <c r="X29" s="28">
        <v>0</v>
      </c>
      <c r="Y29" s="24"/>
    </row>
    <row r="30" spans="1:25" ht="15.75" x14ac:dyDescent="0.25">
      <c r="A30" s="25" t="s">
        <v>15752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06">
        <f t="shared" si="1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4"/>
    </row>
    <row r="31" spans="1:25" ht="15.75" x14ac:dyDescent="0.25">
      <c r="A31" s="25" t="s">
        <v>15753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06">
        <f t="shared" si="1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4"/>
    </row>
    <row r="32" spans="1:25" ht="51" x14ac:dyDescent="0.25">
      <c r="A32" s="25" t="s">
        <v>15754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06">
        <f t="shared" si="1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4"/>
    </row>
    <row r="33" spans="1:25" ht="15.75" x14ac:dyDescent="0.25">
      <c r="A33" s="25" t="s">
        <v>15755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06">
        <f t="shared" si="1"/>
        <v>3</v>
      </c>
      <c r="Q33" s="28">
        <v>1</v>
      </c>
      <c r="R33" s="28">
        <v>2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4"/>
    </row>
    <row r="34" spans="1:25" ht="25.5" x14ac:dyDescent="0.25">
      <c r="A34" s="25" t="s">
        <v>3716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28">
        <v>220</v>
      </c>
      <c r="Q34" s="55"/>
      <c r="R34" s="55"/>
      <c r="S34" s="55"/>
      <c r="T34" s="55"/>
      <c r="U34" s="55"/>
      <c r="V34" s="55"/>
      <c r="W34" s="55"/>
      <c r="X34" s="55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30:R33 W30:W33 Q22:W23 T25:W26 S24:S33 V28:V33 Q24:R28 T30:U33 P34 X22:X33 R2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2:P33 P21:X21"/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>
    <pageSetUpPr fitToPage="1"/>
  </sheetPr>
  <dimension ref="A1:Y34"/>
  <sheetViews>
    <sheetView showGridLines="0" workbookViewId="0">
      <selection activeCell="Q22" sqref="Q22"/>
    </sheetView>
  </sheetViews>
  <sheetFormatPr defaultRowHeight="12.75" x14ac:dyDescent="0.2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 x14ac:dyDescent="0.2"/>
    <row r="2" spans="1:24" ht="12.75" hidden="1" customHeight="1" x14ac:dyDescent="0.2"/>
    <row r="3" spans="1:24" ht="12.75" hidden="1" customHeight="1" x14ac:dyDescent="0.2"/>
    <row r="4" spans="1:24" ht="12.75" hidden="1" customHeight="1" x14ac:dyDescent="0.2"/>
    <row r="5" spans="1:24" ht="12.75" hidden="1" customHeight="1" x14ac:dyDescent="0.2"/>
    <row r="6" spans="1:24" ht="12.75" hidden="1" customHeight="1" x14ac:dyDescent="0.2"/>
    <row r="7" spans="1:24" ht="12.75" hidden="1" customHeight="1" x14ac:dyDescent="0.2"/>
    <row r="8" spans="1:24" ht="12.75" hidden="1" customHeight="1" x14ac:dyDescent="0.2"/>
    <row r="9" spans="1:24" ht="12.75" hidden="1" customHeight="1" x14ac:dyDescent="0.2"/>
    <row r="10" spans="1:24" ht="12.75" hidden="1" customHeight="1" x14ac:dyDescent="0.2"/>
    <row r="11" spans="1:24" ht="12.75" hidden="1" customHeight="1" x14ac:dyDescent="0.2"/>
    <row r="12" spans="1:24" ht="12.75" hidden="1" customHeight="1" x14ac:dyDescent="0.2"/>
    <row r="13" spans="1:24" ht="20.100000000000001" hidden="1" customHeight="1" x14ac:dyDescent="0.25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</row>
    <row r="14" spans="1:24" ht="15" hidden="1" x14ac:dyDescent="0.2">
      <c r="A14" s="45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</row>
    <row r="15" spans="1:24" ht="50.1" customHeight="1" x14ac:dyDescent="0.2">
      <c r="A15" s="280" t="s">
        <v>7010</v>
      </c>
      <c r="B15" s="288"/>
      <c r="C15" s="288"/>
      <c r="D15" s="288"/>
      <c r="E15" s="288"/>
      <c r="F15" s="288"/>
      <c r="G15" s="288"/>
      <c r="H15" s="288"/>
      <c r="I15" s="288"/>
      <c r="J15" s="288"/>
      <c r="K15" s="288"/>
      <c r="L15" s="288"/>
      <c r="M15" s="288"/>
      <c r="N15" s="288"/>
      <c r="O15" s="288"/>
      <c r="P15" s="288"/>
      <c r="Q15" s="288"/>
      <c r="R15" s="288"/>
      <c r="S15" s="288"/>
      <c r="T15" s="288"/>
      <c r="U15" s="288"/>
      <c r="V15" s="288"/>
      <c r="W15" s="288"/>
      <c r="X15" s="288"/>
    </row>
    <row r="16" spans="1:24" x14ac:dyDescent="0.2">
      <c r="A16" s="112" t="s">
        <v>14059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</row>
    <row r="17" spans="1:25" x14ac:dyDescent="0.2">
      <c r="A17" s="281" t="s">
        <v>13062</v>
      </c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  <c r="S17" s="281"/>
      <c r="T17" s="281"/>
      <c r="U17" s="281"/>
      <c r="V17" s="281"/>
      <c r="W17" s="281"/>
      <c r="X17" s="281"/>
    </row>
    <row r="18" spans="1:25" ht="30" customHeight="1" x14ac:dyDescent="0.2">
      <c r="A18" s="283" t="s">
        <v>14243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83" t="s">
        <v>12193</v>
      </c>
      <c r="P18" s="290" t="s">
        <v>13536</v>
      </c>
      <c r="Q18" s="293" t="s">
        <v>13525</v>
      </c>
      <c r="R18" s="294"/>
      <c r="S18" s="295"/>
      <c r="T18" s="293" t="s">
        <v>13526</v>
      </c>
      <c r="U18" s="294"/>
      <c r="V18" s="294"/>
      <c r="W18" s="295"/>
      <c r="X18" s="290" t="s">
        <v>13537</v>
      </c>
    </row>
    <row r="19" spans="1:25" ht="95.1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92"/>
      <c r="Q19" s="23" t="s">
        <v>11619</v>
      </c>
      <c r="R19" s="23" t="s">
        <v>13527</v>
      </c>
      <c r="S19" s="23" t="s">
        <v>13528</v>
      </c>
      <c r="T19" s="23" t="s">
        <v>11619</v>
      </c>
      <c r="U19" s="23" t="s">
        <v>13527</v>
      </c>
      <c r="V19" s="23" t="s">
        <v>13528</v>
      </c>
      <c r="W19" s="23" t="s">
        <v>13529</v>
      </c>
      <c r="X19" s="292"/>
      <c r="Y19" s="24"/>
    </row>
    <row r="20" spans="1:25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24"/>
    </row>
    <row r="21" spans="1:25" ht="15.75" x14ac:dyDescent="0.25">
      <c r="A21" s="25" t="s">
        <v>13538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SUM(Q21:W21)</f>
        <v>0</v>
      </c>
      <c r="Q21" s="106">
        <f>SUM(Q22,Q25,Q28:Q33)</f>
        <v>0</v>
      </c>
      <c r="R21" s="106">
        <f t="shared" ref="R21:X21" si="0">SUM(R22,R25,R28:R33)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24"/>
    </row>
    <row r="22" spans="1:25" ht="38.25" x14ac:dyDescent="0.25">
      <c r="A22" s="25" t="s">
        <v>10310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6">
        <f t="shared" ref="P22:P33" si="1">SUM(Q22:W22)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4"/>
    </row>
    <row r="23" spans="1:25" ht="38.25" x14ac:dyDescent="0.25">
      <c r="A23" s="25" t="s">
        <v>14149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06">
        <f t="shared" si="1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4"/>
    </row>
    <row r="24" spans="1:25" ht="38.25" x14ac:dyDescent="0.25">
      <c r="A24" s="25" t="s">
        <v>14150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06">
        <f t="shared" si="1"/>
        <v>0</v>
      </c>
      <c r="Q24" s="28">
        <v>0</v>
      </c>
      <c r="R24" s="28">
        <v>0</v>
      </c>
      <c r="S24" s="28">
        <v>0</v>
      </c>
      <c r="T24" s="55"/>
      <c r="U24" s="55"/>
      <c r="V24" s="55"/>
      <c r="W24" s="55"/>
      <c r="X24" s="28">
        <v>0</v>
      </c>
      <c r="Y24" s="24"/>
    </row>
    <row r="25" spans="1:25" ht="25.5" x14ac:dyDescent="0.25">
      <c r="A25" s="25" t="s">
        <v>15748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06">
        <f t="shared" si="1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4"/>
    </row>
    <row r="26" spans="1:25" ht="38.25" x14ac:dyDescent="0.25">
      <c r="A26" s="25" t="s">
        <v>5433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6">
        <f t="shared" si="1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4"/>
    </row>
    <row r="27" spans="1:25" ht="38.25" x14ac:dyDescent="0.25">
      <c r="A27" s="25" t="s">
        <v>15749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06">
        <f t="shared" si="1"/>
        <v>0</v>
      </c>
      <c r="Q27" s="28">
        <v>0</v>
      </c>
      <c r="R27" s="28">
        <v>0</v>
      </c>
      <c r="S27" s="28">
        <v>0</v>
      </c>
      <c r="T27" s="55"/>
      <c r="U27" s="55"/>
      <c r="V27" s="55"/>
      <c r="W27" s="55"/>
      <c r="X27" s="28">
        <v>0</v>
      </c>
      <c r="Y27" s="24"/>
    </row>
    <row r="28" spans="1:25" ht="25.5" x14ac:dyDescent="0.25">
      <c r="A28" s="25" t="s">
        <v>15750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06">
        <f t="shared" si="1"/>
        <v>0</v>
      </c>
      <c r="Q28" s="28">
        <v>0</v>
      </c>
      <c r="R28" s="28">
        <v>0</v>
      </c>
      <c r="S28" s="28">
        <v>0</v>
      </c>
      <c r="T28" s="55"/>
      <c r="U28" s="55"/>
      <c r="V28" s="28">
        <v>0</v>
      </c>
      <c r="W28" s="55"/>
      <c r="X28" s="28">
        <v>0</v>
      </c>
      <c r="Y28" s="24"/>
    </row>
    <row r="29" spans="1:25" ht="25.5" x14ac:dyDescent="0.25">
      <c r="A29" s="25" t="s">
        <v>15751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06">
        <f t="shared" si="1"/>
        <v>0</v>
      </c>
      <c r="Q29" s="55"/>
      <c r="R29" s="28">
        <v>0</v>
      </c>
      <c r="S29" s="28">
        <v>0</v>
      </c>
      <c r="T29" s="55"/>
      <c r="U29" s="55"/>
      <c r="V29" s="28">
        <v>0</v>
      </c>
      <c r="W29" s="55"/>
      <c r="X29" s="28">
        <v>0</v>
      </c>
      <c r="Y29" s="24"/>
    </row>
    <row r="30" spans="1:25" ht="15.75" x14ac:dyDescent="0.25">
      <c r="A30" s="25" t="s">
        <v>15752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06">
        <f t="shared" si="1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4"/>
    </row>
    <row r="31" spans="1:25" ht="15.75" x14ac:dyDescent="0.25">
      <c r="A31" s="25" t="s">
        <v>15753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06">
        <f t="shared" si="1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4"/>
    </row>
    <row r="32" spans="1:25" ht="51" x14ac:dyDescent="0.25">
      <c r="A32" s="25" t="s">
        <v>15754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06">
        <f t="shared" si="1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4"/>
    </row>
    <row r="33" spans="1:25" ht="15.75" x14ac:dyDescent="0.25">
      <c r="A33" s="25" t="s">
        <v>15755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06">
        <f t="shared" si="1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4"/>
    </row>
    <row r="34" spans="1:25" ht="25.5" x14ac:dyDescent="0.25">
      <c r="A34" s="25" t="s">
        <v>3716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28">
        <v>0</v>
      </c>
      <c r="Q34" s="55"/>
      <c r="R34" s="55"/>
      <c r="S34" s="55"/>
      <c r="T34" s="55"/>
      <c r="U34" s="55"/>
      <c r="V34" s="55"/>
      <c r="W34" s="55"/>
      <c r="X34" s="55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2:P33 P21:X21"/>
    <dataValidation type="whole" allowBlank="1" showInputMessage="1" showErrorMessage="1" errorTitle="Ошибка ввода" error="Попытка ввести данные отличные от числовых или целочисленных" sqref="Q30:R33 W30:W33 Q22:W23 T25:W26 S24:S33 V28:V33 Q24:R28 T30:U33 P34 X22:X33 R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pageSetUpPr fitToPage="1"/>
  </sheetPr>
  <dimension ref="A1:Y34"/>
  <sheetViews>
    <sheetView showGridLines="0" workbookViewId="0">
      <selection activeCell="Q22" sqref="Q22"/>
    </sheetView>
  </sheetViews>
  <sheetFormatPr defaultRowHeight="12.75" x14ac:dyDescent="0.2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 x14ac:dyDescent="0.2"/>
    <row r="2" spans="1:24" ht="12.75" hidden="1" customHeight="1" x14ac:dyDescent="0.2"/>
    <row r="3" spans="1:24" ht="12.75" hidden="1" customHeight="1" x14ac:dyDescent="0.2"/>
    <row r="4" spans="1:24" ht="12.75" hidden="1" customHeight="1" x14ac:dyDescent="0.2"/>
    <row r="5" spans="1:24" ht="12.75" hidden="1" customHeight="1" x14ac:dyDescent="0.2"/>
    <row r="6" spans="1:24" ht="12.75" hidden="1" customHeight="1" x14ac:dyDescent="0.2"/>
    <row r="7" spans="1:24" ht="12.75" hidden="1" customHeight="1" x14ac:dyDescent="0.2"/>
    <row r="8" spans="1:24" ht="12.75" hidden="1" customHeight="1" x14ac:dyDescent="0.2"/>
    <row r="9" spans="1:24" ht="12.75" hidden="1" customHeight="1" x14ac:dyDescent="0.2"/>
    <row r="10" spans="1:24" ht="12.75" hidden="1" customHeight="1" x14ac:dyDescent="0.2"/>
    <row r="11" spans="1:24" ht="12.75" hidden="1" customHeight="1" x14ac:dyDescent="0.2"/>
    <row r="12" spans="1:24" ht="12.75" hidden="1" customHeight="1" x14ac:dyDescent="0.2"/>
    <row r="13" spans="1:24" ht="20.100000000000001" hidden="1" customHeight="1" x14ac:dyDescent="0.25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</row>
    <row r="14" spans="1:24" ht="15" hidden="1" x14ac:dyDescent="0.2">
      <c r="A14" s="45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</row>
    <row r="15" spans="1:24" ht="50.1" customHeight="1" x14ac:dyDescent="0.2">
      <c r="A15" s="280" t="s">
        <v>7011</v>
      </c>
      <c r="B15" s="288"/>
      <c r="C15" s="288"/>
      <c r="D15" s="288"/>
      <c r="E15" s="288"/>
      <c r="F15" s="288"/>
      <c r="G15" s="288"/>
      <c r="H15" s="288"/>
      <c r="I15" s="288"/>
      <c r="J15" s="288"/>
      <c r="K15" s="288"/>
      <c r="L15" s="288"/>
      <c r="M15" s="288"/>
      <c r="N15" s="288"/>
      <c r="O15" s="288"/>
      <c r="P15" s="288"/>
      <c r="Q15" s="288"/>
      <c r="R15" s="288"/>
      <c r="S15" s="288"/>
      <c r="T15" s="288"/>
      <c r="U15" s="288"/>
      <c r="V15" s="288"/>
      <c r="W15" s="288"/>
      <c r="X15" s="288"/>
    </row>
    <row r="16" spans="1:24" x14ac:dyDescent="0.2">
      <c r="A16" s="112" t="s">
        <v>14060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</row>
    <row r="17" spans="1:25" x14ac:dyDescent="0.2">
      <c r="A17" s="281" t="s">
        <v>13062</v>
      </c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  <c r="S17" s="281"/>
      <c r="T17" s="281"/>
      <c r="U17" s="281"/>
      <c r="V17" s="281"/>
      <c r="W17" s="281"/>
      <c r="X17" s="281"/>
    </row>
    <row r="18" spans="1:25" ht="30" customHeight="1" x14ac:dyDescent="0.2">
      <c r="A18" s="283" t="s">
        <v>14243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83" t="s">
        <v>12193</v>
      </c>
      <c r="P18" s="290" t="s">
        <v>13536</v>
      </c>
      <c r="Q18" s="293" t="s">
        <v>13525</v>
      </c>
      <c r="R18" s="294"/>
      <c r="S18" s="295"/>
      <c r="T18" s="293" t="s">
        <v>13526</v>
      </c>
      <c r="U18" s="294"/>
      <c r="V18" s="294"/>
      <c r="W18" s="295"/>
      <c r="X18" s="290" t="s">
        <v>13537</v>
      </c>
    </row>
    <row r="19" spans="1:25" ht="95.1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92"/>
      <c r="Q19" s="23" t="s">
        <v>11619</v>
      </c>
      <c r="R19" s="23" t="s">
        <v>13527</v>
      </c>
      <c r="S19" s="23" t="s">
        <v>13528</v>
      </c>
      <c r="T19" s="23" t="s">
        <v>11619</v>
      </c>
      <c r="U19" s="23" t="s">
        <v>13527</v>
      </c>
      <c r="V19" s="23" t="s">
        <v>13528</v>
      </c>
      <c r="W19" s="23" t="s">
        <v>13529</v>
      </c>
      <c r="X19" s="292"/>
      <c r="Y19" s="24"/>
    </row>
    <row r="20" spans="1:25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24"/>
    </row>
    <row r="21" spans="1:25" ht="15.75" x14ac:dyDescent="0.25">
      <c r="A21" s="25" t="s">
        <v>13538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SUM(Q21:W21)</f>
        <v>0</v>
      </c>
      <c r="Q21" s="106">
        <f>SUM(Q22,Q25,Q28:Q33)</f>
        <v>0</v>
      </c>
      <c r="R21" s="106">
        <f t="shared" ref="R21:X21" si="0">SUM(R22,R25,R28:R33)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24"/>
    </row>
    <row r="22" spans="1:25" ht="38.25" x14ac:dyDescent="0.25">
      <c r="A22" s="25" t="s">
        <v>10310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6">
        <f t="shared" ref="P22:P33" si="1">SUM(Q22:W22)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4"/>
    </row>
    <row r="23" spans="1:25" ht="38.25" x14ac:dyDescent="0.25">
      <c r="A23" s="25" t="s">
        <v>14149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06">
        <f t="shared" si="1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4"/>
    </row>
    <row r="24" spans="1:25" ht="38.25" x14ac:dyDescent="0.25">
      <c r="A24" s="25" t="s">
        <v>14150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06">
        <f t="shared" si="1"/>
        <v>0</v>
      </c>
      <c r="Q24" s="28">
        <v>0</v>
      </c>
      <c r="R24" s="28">
        <v>0</v>
      </c>
      <c r="S24" s="28">
        <v>0</v>
      </c>
      <c r="T24" s="55"/>
      <c r="U24" s="55"/>
      <c r="V24" s="55"/>
      <c r="W24" s="55"/>
      <c r="X24" s="28">
        <v>0</v>
      </c>
      <c r="Y24" s="24"/>
    </row>
    <row r="25" spans="1:25" ht="25.5" x14ac:dyDescent="0.25">
      <c r="A25" s="25" t="s">
        <v>15748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06">
        <f t="shared" si="1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4"/>
    </row>
    <row r="26" spans="1:25" ht="38.25" x14ac:dyDescent="0.25">
      <c r="A26" s="25" t="s">
        <v>5433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6">
        <f t="shared" si="1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4"/>
    </row>
    <row r="27" spans="1:25" ht="38.25" x14ac:dyDescent="0.25">
      <c r="A27" s="25" t="s">
        <v>15749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06">
        <f t="shared" si="1"/>
        <v>0</v>
      </c>
      <c r="Q27" s="28">
        <v>0</v>
      </c>
      <c r="R27" s="28">
        <v>0</v>
      </c>
      <c r="S27" s="28">
        <v>0</v>
      </c>
      <c r="T27" s="55"/>
      <c r="U27" s="55"/>
      <c r="V27" s="55"/>
      <c r="W27" s="55"/>
      <c r="X27" s="28">
        <v>0</v>
      </c>
      <c r="Y27" s="24"/>
    </row>
    <row r="28" spans="1:25" ht="25.5" x14ac:dyDescent="0.25">
      <c r="A28" s="25" t="s">
        <v>15750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06">
        <f t="shared" si="1"/>
        <v>0</v>
      </c>
      <c r="Q28" s="28">
        <v>0</v>
      </c>
      <c r="R28" s="28">
        <v>0</v>
      </c>
      <c r="S28" s="28">
        <v>0</v>
      </c>
      <c r="T28" s="55"/>
      <c r="U28" s="55"/>
      <c r="V28" s="28">
        <v>0</v>
      </c>
      <c r="W28" s="55"/>
      <c r="X28" s="28">
        <v>0</v>
      </c>
      <c r="Y28" s="24"/>
    </row>
    <row r="29" spans="1:25" ht="25.5" x14ac:dyDescent="0.25">
      <c r="A29" s="25" t="s">
        <v>15751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06">
        <f t="shared" si="1"/>
        <v>0</v>
      </c>
      <c r="Q29" s="55"/>
      <c r="R29" s="28">
        <v>0</v>
      </c>
      <c r="S29" s="28">
        <v>0</v>
      </c>
      <c r="T29" s="55"/>
      <c r="U29" s="55"/>
      <c r="V29" s="28">
        <v>0</v>
      </c>
      <c r="W29" s="55"/>
      <c r="X29" s="28">
        <v>0</v>
      </c>
      <c r="Y29" s="24"/>
    </row>
    <row r="30" spans="1:25" ht="15.75" x14ac:dyDescent="0.25">
      <c r="A30" s="25" t="s">
        <v>15752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06">
        <f t="shared" si="1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4"/>
    </row>
    <row r="31" spans="1:25" ht="15.75" x14ac:dyDescent="0.25">
      <c r="A31" s="25" t="s">
        <v>15753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06">
        <f t="shared" si="1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4"/>
    </row>
    <row r="32" spans="1:25" ht="51" x14ac:dyDescent="0.25">
      <c r="A32" s="25" t="s">
        <v>15754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06">
        <f t="shared" si="1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4"/>
    </row>
    <row r="33" spans="1:25" ht="15.75" x14ac:dyDescent="0.25">
      <c r="A33" s="25" t="s">
        <v>15755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06">
        <f t="shared" si="1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4"/>
    </row>
    <row r="34" spans="1:25" ht="25.5" x14ac:dyDescent="0.25">
      <c r="A34" s="25" t="s">
        <v>3716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28">
        <v>0</v>
      </c>
      <c r="Q34" s="55"/>
      <c r="R34" s="55"/>
      <c r="S34" s="55"/>
      <c r="T34" s="55"/>
      <c r="U34" s="55"/>
      <c r="V34" s="55"/>
      <c r="W34" s="55"/>
      <c r="X34" s="55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2:P33 P21:X21"/>
    <dataValidation type="whole" allowBlank="1" showInputMessage="1" showErrorMessage="1" errorTitle="Ошибка ввода" error="Попытка ввести данные отличные от числовых или целочисленных" sqref="Q30:R33 W30:W33 Q22:W23 T25:W26 S24:S33 V28:V33 Q24:R28 T30:U33 P34 X22:X33 R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>
    <pageSetUpPr fitToPage="1"/>
  </sheetPr>
  <dimension ref="A1:T23"/>
  <sheetViews>
    <sheetView showGridLines="0" workbookViewId="0">
      <selection activeCell="P21" sqref="P21"/>
    </sheetView>
  </sheetViews>
  <sheetFormatPr defaultRowHeight="12.75" x14ac:dyDescent="0.2"/>
  <cols>
    <col min="1" max="1" width="51.5703125" style="20" bestFit="1" customWidth="1"/>
    <col min="2" max="14" width="2.7109375" style="20" hidden="1" customWidth="1"/>
    <col min="15" max="15" width="6.42578125" style="20" bestFit="1" customWidth="1"/>
    <col min="16" max="20" width="12.7109375" style="20" customWidth="1"/>
    <col min="21" max="16384" width="9.140625" style="20"/>
  </cols>
  <sheetData>
    <row r="1" spans="1:20" ht="30" customHeight="1" x14ac:dyDescent="0.2"/>
    <row r="2" spans="1:20" hidden="1" x14ac:dyDescent="0.2"/>
    <row r="3" spans="1:20" hidden="1" x14ac:dyDescent="0.2"/>
    <row r="4" spans="1:20" hidden="1" x14ac:dyDescent="0.2"/>
    <row r="5" spans="1:20" hidden="1" x14ac:dyDescent="0.2"/>
    <row r="6" spans="1:20" hidden="1" x14ac:dyDescent="0.2"/>
    <row r="7" spans="1:20" hidden="1" x14ac:dyDescent="0.2"/>
    <row r="8" spans="1:20" hidden="1" x14ac:dyDescent="0.2"/>
    <row r="9" spans="1:20" hidden="1" x14ac:dyDescent="0.2"/>
    <row r="10" spans="1:20" hidden="1" x14ac:dyDescent="0.2"/>
    <row r="11" spans="1:20" hidden="1" x14ac:dyDescent="0.2"/>
    <row r="12" spans="1:20" hidden="1" x14ac:dyDescent="0.2"/>
    <row r="13" spans="1:20" hidden="1" x14ac:dyDescent="0.2"/>
    <row r="14" spans="1:20" hidden="1" x14ac:dyDescent="0.2"/>
    <row r="15" spans="1:20" hidden="1" x14ac:dyDescent="0.2"/>
    <row r="16" spans="1:20" ht="39.950000000000003" customHeight="1" x14ac:dyDescent="0.2">
      <c r="A16" s="280" t="s">
        <v>15756</v>
      </c>
      <c r="B16" s="301"/>
      <c r="C16" s="301"/>
      <c r="D16" s="301"/>
      <c r="E16" s="301"/>
      <c r="F16" s="301"/>
      <c r="G16" s="301"/>
      <c r="H16" s="301"/>
      <c r="I16" s="301"/>
      <c r="J16" s="301"/>
      <c r="K16" s="301"/>
      <c r="L16" s="301"/>
      <c r="M16" s="301"/>
      <c r="N16" s="301"/>
      <c r="O16" s="301"/>
      <c r="P16" s="301"/>
      <c r="Q16" s="301"/>
      <c r="R16" s="301"/>
      <c r="S16" s="301"/>
      <c r="T16" s="301"/>
    </row>
    <row r="17" spans="1:20" x14ac:dyDescent="0.2">
      <c r="A17" s="281" t="s">
        <v>13061</v>
      </c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  <c r="S17" s="281"/>
      <c r="T17" s="281"/>
    </row>
    <row r="18" spans="1:20" ht="15" customHeight="1" x14ac:dyDescent="0.2">
      <c r="A18" s="283" t="s">
        <v>12192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 t="s">
        <v>12193</v>
      </c>
      <c r="P18" s="283" t="s">
        <v>15757</v>
      </c>
      <c r="Q18" s="283"/>
      <c r="R18" s="283"/>
      <c r="S18" s="283" t="s">
        <v>15758</v>
      </c>
      <c r="T18" s="283"/>
    </row>
    <row r="19" spans="1:20" ht="30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3" t="s">
        <v>15759</v>
      </c>
      <c r="Q19" s="23" t="s">
        <v>15760</v>
      </c>
      <c r="R19" s="23" t="s">
        <v>15761</v>
      </c>
      <c r="S19" s="23" t="s">
        <v>14447</v>
      </c>
      <c r="T19" s="23" t="s">
        <v>14448</v>
      </c>
    </row>
    <row r="20" spans="1:20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</row>
    <row r="21" spans="1:20" ht="15.75" x14ac:dyDescent="0.25">
      <c r="A21" s="25" t="s">
        <v>14449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468</v>
      </c>
      <c r="Q21" s="28">
        <v>0</v>
      </c>
      <c r="R21" s="28">
        <v>0</v>
      </c>
      <c r="S21" s="28">
        <v>8</v>
      </c>
      <c r="T21" s="28">
        <v>180</v>
      </c>
    </row>
    <row r="22" spans="1:20" ht="15.75" x14ac:dyDescent="0.25">
      <c r="A22" s="26" t="s">
        <v>14450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560</v>
      </c>
      <c r="Q22" s="28">
        <v>0</v>
      </c>
      <c r="R22" s="28">
        <v>0</v>
      </c>
      <c r="S22" s="28">
        <v>0</v>
      </c>
      <c r="T22" s="28">
        <v>0</v>
      </c>
    </row>
    <row r="23" spans="1:20" ht="15.75" x14ac:dyDescent="0.25">
      <c r="A23" s="26" t="s">
        <v>14451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90</v>
      </c>
      <c r="Q23" s="28">
        <v>0</v>
      </c>
      <c r="R23" s="28">
        <v>0</v>
      </c>
      <c r="S23" s="37"/>
      <c r="T23" s="37"/>
    </row>
  </sheetData>
  <sheetProtection password="D949" sheet="1" objects="1" scenarios="1" selectLockedCells="1"/>
  <mergeCells count="6">
    <mergeCell ref="A16:T16"/>
    <mergeCell ref="A17:T17"/>
    <mergeCell ref="A18:A19"/>
    <mergeCell ref="O18:O19"/>
    <mergeCell ref="P18:R18"/>
    <mergeCell ref="S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T22 P23:R2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pageSetUpPr fitToPage="1"/>
  </sheetPr>
  <dimension ref="A1:U36"/>
  <sheetViews>
    <sheetView showGridLines="0" workbookViewId="0">
      <selection activeCell="P22" sqref="P22"/>
    </sheetView>
  </sheetViews>
  <sheetFormatPr defaultRowHeight="12.75" x14ac:dyDescent="0.2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 x14ac:dyDescent="0.2"/>
    <row r="2" spans="1:21" ht="12.75" hidden="1" customHeight="1" x14ac:dyDescent="0.2"/>
    <row r="3" spans="1:21" ht="12.75" hidden="1" customHeight="1" x14ac:dyDescent="0.2"/>
    <row r="4" spans="1:21" ht="12.75" hidden="1" customHeight="1" x14ac:dyDescent="0.2"/>
    <row r="5" spans="1:21" ht="12.75" hidden="1" customHeight="1" x14ac:dyDescent="0.2"/>
    <row r="6" spans="1:21" ht="12.75" hidden="1" customHeight="1" x14ac:dyDescent="0.2"/>
    <row r="7" spans="1:21" ht="12.75" hidden="1" customHeight="1" x14ac:dyDescent="0.2"/>
    <row r="8" spans="1:21" ht="12.75" hidden="1" customHeight="1" x14ac:dyDescent="0.2"/>
    <row r="9" spans="1:21" ht="12.75" hidden="1" customHeight="1" x14ac:dyDescent="0.2"/>
    <row r="10" spans="1:21" ht="12.75" hidden="1" customHeight="1" x14ac:dyDescent="0.2"/>
    <row r="11" spans="1:21" ht="12.75" hidden="1" customHeight="1" x14ac:dyDescent="0.2"/>
    <row r="12" spans="1:21" ht="12.75" hidden="1" customHeight="1" x14ac:dyDescent="0.2"/>
    <row r="13" spans="1:21" ht="12.75" hidden="1" customHeight="1" x14ac:dyDescent="0.2"/>
    <row r="14" spans="1:21" ht="12.75" hidden="1" customHeight="1" x14ac:dyDescent="0.2"/>
    <row r="15" spans="1:21" ht="39.950000000000003" customHeight="1" x14ac:dyDescent="0.2">
      <c r="A15" s="280" t="s">
        <v>9193</v>
      </c>
      <c r="B15" s="279"/>
      <c r="C15" s="279"/>
      <c r="D15" s="279"/>
      <c r="E15" s="279"/>
      <c r="F15" s="279"/>
      <c r="G15" s="279"/>
      <c r="H15" s="279"/>
      <c r="I15" s="279"/>
      <c r="J15" s="279"/>
      <c r="K15" s="279"/>
      <c r="L15" s="279"/>
      <c r="M15" s="279"/>
      <c r="N15" s="279"/>
      <c r="O15" s="279"/>
      <c r="P15" s="279"/>
      <c r="Q15" s="279"/>
      <c r="R15" s="279"/>
      <c r="S15" s="279"/>
      <c r="T15" s="279"/>
      <c r="U15" s="279"/>
    </row>
    <row r="16" spans="1:21" x14ac:dyDescent="0.2">
      <c r="A16" s="112" t="s">
        <v>12613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</row>
    <row r="17" spans="1:21" x14ac:dyDescent="0.2">
      <c r="A17" s="281" t="s">
        <v>13062</v>
      </c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  <c r="S17" s="281"/>
      <c r="T17" s="281"/>
      <c r="U17" s="281"/>
    </row>
    <row r="18" spans="1:21" ht="54.95" customHeight="1" x14ac:dyDescent="0.2">
      <c r="A18" s="290" t="s">
        <v>12192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 t="s">
        <v>12193</v>
      </c>
      <c r="P18" s="283" t="s">
        <v>13731</v>
      </c>
      <c r="Q18" s="283"/>
      <c r="R18" s="283"/>
      <c r="S18" s="283" t="s">
        <v>14452</v>
      </c>
      <c r="T18" s="283"/>
      <c r="U18" s="283"/>
    </row>
    <row r="19" spans="1:21" ht="76.5" x14ac:dyDescent="0.2">
      <c r="A19" s="292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3" t="s">
        <v>14453</v>
      </c>
      <c r="Q19" s="23" t="s">
        <v>14454</v>
      </c>
      <c r="R19" s="23" t="s">
        <v>10987</v>
      </c>
      <c r="S19" s="23" t="s">
        <v>10988</v>
      </c>
      <c r="T19" s="23" t="s">
        <v>10989</v>
      </c>
      <c r="U19" s="23" t="s">
        <v>13528</v>
      </c>
    </row>
    <row r="20" spans="1:21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</row>
    <row r="21" spans="1:21" ht="25.5" x14ac:dyDescent="0.25">
      <c r="A21" s="25" t="s">
        <v>10990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 t="shared" ref="P21:U21" si="0">SUM(P22,P33)</f>
        <v>364</v>
      </c>
      <c r="Q21" s="106">
        <f t="shared" si="0"/>
        <v>560</v>
      </c>
      <c r="R21" s="106">
        <f t="shared" si="0"/>
        <v>90</v>
      </c>
      <c r="S21" s="106">
        <f t="shared" si="0"/>
        <v>0</v>
      </c>
      <c r="T21" s="106">
        <f t="shared" si="0"/>
        <v>0</v>
      </c>
      <c r="U21" s="106">
        <f t="shared" si="0"/>
        <v>0</v>
      </c>
    </row>
    <row r="22" spans="1:21" ht="25.5" x14ac:dyDescent="0.25">
      <c r="A22" s="25" t="s">
        <v>7012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364</v>
      </c>
      <c r="Q22" s="28">
        <v>559</v>
      </c>
      <c r="R22" s="28">
        <v>90</v>
      </c>
      <c r="S22" s="28">
        <v>0</v>
      </c>
      <c r="T22" s="28">
        <v>0</v>
      </c>
      <c r="U22" s="28">
        <v>0</v>
      </c>
    </row>
    <row r="23" spans="1:21" ht="25.5" x14ac:dyDescent="0.25">
      <c r="A23" s="48" t="s">
        <v>7013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152</v>
      </c>
      <c r="Q23" s="28">
        <v>229</v>
      </c>
      <c r="R23" s="28">
        <v>42</v>
      </c>
      <c r="S23" s="28">
        <v>0</v>
      </c>
      <c r="T23" s="28">
        <v>0</v>
      </c>
      <c r="U23" s="28">
        <v>0</v>
      </c>
    </row>
    <row r="24" spans="1:21" ht="15.75" x14ac:dyDescent="0.25">
      <c r="A24" s="48" t="s">
        <v>7014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79</v>
      </c>
      <c r="Q24" s="28">
        <v>124</v>
      </c>
      <c r="R24" s="28">
        <v>15</v>
      </c>
      <c r="S24" s="28">
        <v>0</v>
      </c>
      <c r="T24" s="28">
        <v>0</v>
      </c>
      <c r="U24" s="28">
        <v>0</v>
      </c>
    </row>
    <row r="25" spans="1:21" ht="15.75" x14ac:dyDescent="0.25">
      <c r="A25" s="48" t="s">
        <v>7015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133</v>
      </c>
      <c r="Q25" s="28">
        <v>206</v>
      </c>
      <c r="R25" s="28">
        <v>33</v>
      </c>
      <c r="S25" s="28">
        <v>0</v>
      </c>
      <c r="T25" s="28">
        <v>0</v>
      </c>
      <c r="U25" s="28">
        <v>0</v>
      </c>
    </row>
    <row r="26" spans="1:21" ht="15.75" x14ac:dyDescent="0.25">
      <c r="A26" s="48" t="s">
        <v>7016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</row>
    <row r="27" spans="1:21" ht="15.75" x14ac:dyDescent="0.25">
      <c r="A27" s="48" t="s">
        <v>7022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</row>
    <row r="28" spans="1:21" ht="15.75" x14ac:dyDescent="0.25">
      <c r="A28" s="48" t="s">
        <v>7023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</row>
    <row r="29" spans="1:21" ht="15.75" x14ac:dyDescent="0.25">
      <c r="A29" s="48" t="s">
        <v>7024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</row>
    <row r="30" spans="1:21" ht="15.75" x14ac:dyDescent="0.25">
      <c r="A30" s="48" t="s">
        <v>7025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7">
        <v>10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</row>
    <row r="31" spans="1:21" ht="15.75" x14ac:dyDescent="0.25">
      <c r="A31" s="48" t="s">
        <v>7026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7">
        <v>11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</row>
    <row r="32" spans="1:21" ht="15.75" x14ac:dyDescent="0.25">
      <c r="A32" s="48" t="s">
        <v>7027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7">
        <v>12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</row>
    <row r="33" spans="1:21" ht="15.75" x14ac:dyDescent="0.25">
      <c r="A33" s="48" t="s">
        <v>7028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7">
        <v>13</v>
      </c>
      <c r="P33" s="28">
        <v>0</v>
      </c>
      <c r="Q33" s="28">
        <v>1</v>
      </c>
      <c r="R33" s="28">
        <v>0</v>
      </c>
      <c r="S33" s="28">
        <v>0</v>
      </c>
      <c r="T33" s="28">
        <v>0</v>
      </c>
      <c r="U33" s="28">
        <v>0</v>
      </c>
    </row>
    <row r="34" spans="1:21" ht="15.75" x14ac:dyDescent="0.25">
      <c r="A34" s="48" t="s">
        <v>7029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7">
        <v>14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</row>
    <row r="35" spans="1:21" ht="25.5" x14ac:dyDescent="0.25">
      <c r="A35" s="48" t="s">
        <v>7030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7">
        <v>15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</row>
    <row r="36" spans="1:21" ht="15.75" x14ac:dyDescent="0.25">
      <c r="A36" s="48" t="s">
        <v>7031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7">
        <v>16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U36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U21"/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>
    <pageSetUpPr fitToPage="1"/>
  </sheetPr>
  <dimension ref="A1:U36"/>
  <sheetViews>
    <sheetView showGridLines="0" workbookViewId="0">
      <selection activeCell="P22" sqref="P22"/>
    </sheetView>
  </sheetViews>
  <sheetFormatPr defaultRowHeight="12.75" x14ac:dyDescent="0.2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 x14ac:dyDescent="0.2"/>
    <row r="2" spans="1:21" ht="12.75" hidden="1" customHeight="1" x14ac:dyDescent="0.2"/>
    <row r="3" spans="1:21" ht="12.75" hidden="1" customHeight="1" x14ac:dyDescent="0.2"/>
    <row r="4" spans="1:21" ht="12.75" hidden="1" customHeight="1" x14ac:dyDescent="0.2"/>
    <row r="5" spans="1:21" ht="12.75" hidden="1" customHeight="1" x14ac:dyDescent="0.2"/>
    <row r="6" spans="1:21" ht="12.75" hidden="1" customHeight="1" x14ac:dyDescent="0.2"/>
    <row r="7" spans="1:21" ht="12.75" hidden="1" customHeight="1" x14ac:dyDescent="0.2"/>
    <row r="8" spans="1:21" ht="12.75" hidden="1" customHeight="1" x14ac:dyDescent="0.2"/>
    <row r="9" spans="1:21" ht="12.75" hidden="1" customHeight="1" x14ac:dyDescent="0.2"/>
    <row r="10" spans="1:21" ht="12.75" hidden="1" customHeight="1" x14ac:dyDescent="0.2"/>
    <row r="11" spans="1:21" ht="12.75" hidden="1" customHeight="1" x14ac:dyDescent="0.2"/>
    <row r="12" spans="1:21" ht="12.75" hidden="1" customHeight="1" x14ac:dyDescent="0.2"/>
    <row r="13" spans="1:21" ht="12.75" hidden="1" customHeight="1" x14ac:dyDescent="0.2"/>
    <row r="14" spans="1:21" ht="12.75" hidden="1" customHeight="1" x14ac:dyDescent="0.2"/>
    <row r="15" spans="1:21" ht="39.950000000000003" customHeight="1" x14ac:dyDescent="0.2">
      <c r="A15" s="280" t="s">
        <v>9195</v>
      </c>
      <c r="B15" s="279"/>
      <c r="C15" s="279"/>
      <c r="D15" s="279"/>
      <c r="E15" s="279"/>
      <c r="F15" s="279"/>
      <c r="G15" s="279"/>
      <c r="H15" s="279"/>
      <c r="I15" s="279"/>
      <c r="J15" s="279"/>
      <c r="K15" s="279"/>
      <c r="L15" s="279"/>
      <c r="M15" s="279"/>
      <c r="N15" s="279"/>
      <c r="O15" s="279"/>
      <c r="P15" s="279"/>
      <c r="Q15" s="279"/>
      <c r="R15" s="279"/>
      <c r="S15" s="279"/>
      <c r="T15" s="279"/>
      <c r="U15" s="279"/>
    </row>
    <row r="16" spans="1:21" x14ac:dyDescent="0.2">
      <c r="A16" s="112" t="s">
        <v>14059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</row>
    <row r="17" spans="1:21" x14ac:dyDescent="0.2">
      <c r="A17" s="281" t="s">
        <v>13062</v>
      </c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  <c r="S17" s="281"/>
      <c r="T17" s="281"/>
      <c r="U17" s="281"/>
    </row>
    <row r="18" spans="1:21" ht="54.95" customHeight="1" x14ac:dyDescent="0.2">
      <c r="A18" s="290" t="s">
        <v>12192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 t="s">
        <v>12193</v>
      </c>
      <c r="P18" s="283" t="s">
        <v>13731</v>
      </c>
      <c r="Q18" s="283"/>
      <c r="R18" s="283"/>
      <c r="S18" s="283" t="s">
        <v>14452</v>
      </c>
      <c r="T18" s="283"/>
      <c r="U18" s="283"/>
    </row>
    <row r="19" spans="1:21" ht="76.5" x14ac:dyDescent="0.2">
      <c r="A19" s="292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3" t="s">
        <v>14453</v>
      </c>
      <c r="Q19" s="23" t="s">
        <v>14454</v>
      </c>
      <c r="R19" s="23" t="s">
        <v>10987</v>
      </c>
      <c r="S19" s="23" t="s">
        <v>10988</v>
      </c>
      <c r="T19" s="23" t="s">
        <v>10989</v>
      </c>
      <c r="U19" s="23" t="s">
        <v>13528</v>
      </c>
    </row>
    <row r="20" spans="1:21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</row>
    <row r="21" spans="1:21" ht="25.5" x14ac:dyDescent="0.25">
      <c r="A21" s="25" t="s">
        <v>10990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 t="shared" ref="P21:U21" si="0">SUM(P22,P33)</f>
        <v>0</v>
      </c>
      <c r="Q21" s="106">
        <f t="shared" si="0"/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</row>
    <row r="22" spans="1:21" ht="25.5" x14ac:dyDescent="0.25">
      <c r="A22" s="25" t="s">
        <v>7012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</row>
    <row r="23" spans="1:21" ht="25.5" x14ac:dyDescent="0.25">
      <c r="A23" s="48" t="s">
        <v>7013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</row>
    <row r="24" spans="1:21" ht="15.75" x14ac:dyDescent="0.25">
      <c r="A24" s="48" t="s">
        <v>7014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</row>
    <row r="25" spans="1:21" ht="15.75" x14ac:dyDescent="0.25">
      <c r="A25" s="48" t="s">
        <v>7015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</row>
    <row r="26" spans="1:21" ht="15.75" x14ac:dyDescent="0.25">
      <c r="A26" s="48" t="s">
        <v>7016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</row>
    <row r="27" spans="1:21" ht="15.75" x14ac:dyDescent="0.25">
      <c r="A27" s="48" t="s">
        <v>7022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</row>
    <row r="28" spans="1:21" ht="15.75" x14ac:dyDescent="0.25">
      <c r="A28" s="48" t="s">
        <v>7023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</row>
    <row r="29" spans="1:21" ht="15.75" x14ac:dyDescent="0.25">
      <c r="A29" s="48" t="s">
        <v>7024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</row>
    <row r="30" spans="1:21" ht="15.75" x14ac:dyDescent="0.25">
      <c r="A30" s="48" t="s">
        <v>7025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7">
        <v>10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</row>
    <row r="31" spans="1:21" ht="15.75" x14ac:dyDescent="0.25">
      <c r="A31" s="48" t="s">
        <v>7026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7">
        <v>11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</row>
    <row r="32" spans="1:21" ht="15.75" x14ac:dyDescent="0.25">
      <c r="A32" s="48" t="s">
        <v>7027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7">
        <v>12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</row>
    <row r="33" spans="1:21" ht="15.75" x14ac:dyDescent="0.25">
      <c r="A33" s="48" t="s">
        <v>7028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7">
        <v>13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</row>
    <row r="34" spans="1:21" ht="15.75" x14ac:dyDescent="0.25">
      <c r="A34" s="48" t="s">
        <v>7029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7">
        <v>14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</row>
    <row r="35" spans="1:21" ht="25.5" x14ac:dyDescent="0.25">
      <c r="A35" s="48" t="s">
        <v>7030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7">
        <v>15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</row>
    <row r="36" spans="1:21" ht="15.75" x14ac:dyDescent="0.25">
      <c r="A36" s="48" t="s">
        <v>7031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7">
        <v>16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U21"/>
    <dataValidation type="whole" allowBlank="1" showInputMessage="1" showErrorMessage="1" errorTitle="Ошибка ввода" error="Попытка ввести данные отличные от числовых или целочисленных" sqref="P22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>
    <pageSetUpPr fitToPage="1"/>
  </sheetPr>
  <dimension ref="A1:U36"/>
  <sheetViews>
    <sheetView showGridLines="0" workbookViewId="0">
      <selection activeCell="P22" sqref="P22"/>
    </sheetView>
  </sheetViews>
  <sheetFormatPr defaultRowHeight="12.75" x14ac:dyDescent="0.2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 x14ac:dyDescent="0.2"/>
    <row r="2" spans="1:21" ht="12.75" hidden="1" customHeight="1" x14ac:dyDescent="0.2"/>
    <row r="3" spans="1:21" ht="12.75" hidden="1" customHeight="1" x14ac:dyDescent="0.2"/>
    <row r="4" spans="1:21" ht="12.75" hidden="1" customHeight="1" x14ac:dyDescent="0.2"/>
    <row r="5" spans="1:21" ht="12.75" hidden="1" customHeight="1" x14ac:dyDescent="0.2"/>
    <row r="6" spans="1:21" ht="12.75" hidden="1" customHeight="1" x14ac:dyDescent="0.2"/>
    <row r="7" spans="1:21" ht="12.75" hidden="1" customHeight="1" x14ac:dyDescent="0.2"/>
    <row r="8" spans="1:21" ht="12.75" hidden="1" customHeight="1" x14ac:dyDescent="0.2"/>
    <row r="9" spans="1:21" ht="12.75" hidden="1" customHeight="1" x14ac:dyDescent="0.2"/>
    <row r="10" spans="1:21" ht="12.75" hidden="1" customHeight="1" x14ac:dyDescent="0.2"/>
    <row r="11" spans="1:21" ht="12.75" hidden="1" customHeight="1" x14ac:dyDescent="0.2"/>
    <row r="12" spans="1:21" ht="12.75" hidden="1" customHeight="1" x14ac:dyDescent="0.2"/>
    <row r="13" spans="1:21" ht="12.75" hidden="1" customHeight="1" x14ac:dyDescent="0.2"/>
    <row r="14" spans="1:21" ht="12.75" hidden="1" customHeight="1" x14ac:dyDescent="0.2"/>
    <row r="15" spans="1:21" ht="39.950000000000003" customHeight="1" x14ac:dyDescent="0.2">
      <c r="A15" s="280" t="s">
        <v>9194</v>
      </c>
      <c r="B15" s="279"/>
      <c r="C15" s="279"/>
      <c r="D15" s="279"/>
      <c r="E15" s="279"/>
      <c r="F15" s="279"/>
      <c r="G15" s="279"/>
      <c r="H15" s="279"/>
      <c r="I15" s="279"/>
      <c r="J15" s="279"/>
      <c r="K15" s="279"/>
      <c r="L15" s="279"/>
      <c r="M15" s="279"/>
      <c r="N15" s="279"/>
      <c r="O15" s="279"/>
      <c r="P15" s="279"/>
      <c r="Q15" s="279"/>
      <c r="R15" s="279"/>
      <c r="S15" s="279"/>
      <c r="T15" s="279"/>
      <c r="U15" s="279"/>
    </row>
    <row r="16" spans="1:21" x14ac:dyDescent="0.2">
      <c r="A16" s="112" t="s">
        <v>14060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</row>
    <row r="17" spans="1:21" x14ac:dyDescent="0.2">
      <c r="A17" s="281" t="s">
        <v>13062</v>
      </c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  <c r="S17" s="281"/>
      <c r="T17" s="281"/>
      <c r="U17" s="281"/>
    </row>
    <row r="18" spans="1:21" ht="54.95" customHeight="1" x14ac:dyDescent="0.2">
      <c r="A18" s="290" t="s">
        <v>12192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 t="s">
        <v>12193</v>
      </c>
      <c r="P18" s="283" t="s">
        <v>13731</v>
      </c>
      <c r="Q18" s="283"/>
      <c r="R18" s="283"/>
      <c r="S18" s="283" t="s">
        <v>14452</v>
      </c>
      <c r="T18" s="283"/>
      <c r="U18" s="283"/>
    </row>
    <row r="19" spans="1:21" ht="76.5" x14ac:dyDescent="0.2">
      <c r="A19" s="292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3" t="s">
        <v>14453</v>
      </c>
      <c r="Q19" s="23" t="s">
        <v>14454</v>
      </c>
      <c r="R19" s="23" t="s">
        <v>10987</v>
      </c>
      <c r="S19" s="23" t="s">
        <v>10988</v>
      </c>
      <c r="T19" s="23" t="s">
        <v>10989</v>
      </c>
      <c r="U19" s="23" t="s">
        <v>13528</v>
      </c>
    </row>
    <row r="20" spans="1:21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</row>
    <row r="21" spans="1:21" ht="25.5" x14ac:dyDescent="0.25">
      <c r="A21" s="25" t="s">
        <v>10990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 t="shared" ref="P21:U21" si="0">SUM(P22,P33)</f>
        <v>0</v>
      </c>
      <c r="Q21" s="106">
        <f t="shared" si="0"/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</row>
    <row r="22" spans="1:21" ht="25.5" x14ac:dyDescent="0.25">
      <c r="A22" s="25" t="s">
        <v>7012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</row>
    <row r="23" spans="1:21" ht="25.5" x14ac:dyDescent="0.25">
      <c r="A23" s="48" t="s">
        <v>7013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</row>
    <row r="24" spans="1:21" ht="15.75" x14ac:dyDescent="0.25">
      <c r="A24" s="48" t="s">
        <v>7014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</row>
    <row r="25" spans="1:21" ht="15.75" x14ac:dyDescent="0.25">
      <c r="A25" s="48" t="s">
        <v>7015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</row>
    <row r="26" spans="1:21" ht="15.75" x14ac:dyDescent="0.25">
      <c r="A26" s="48" t="s">
        <v>7016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</row>
    <row r="27" spans="1:21" ht="15.75" x14ac:dyDescent="0.25">
      <c r="A27" s="48" t="s">
        <v>7022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</row>
    <row r="28" spans="1:21" ht="15.75" x14ac:dyDescent="0.25">
      <c r="A28" s="48" t="s">
        <v>7023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</row>
    <row r="29" spans="1:21" ht="15.75" x14ac:dyDescent="0.25">
      <c r="A29" s="48" t="s">
        <v>7024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</row>
    <row r="30" spans="1:21" ht="15.75" x14ac:dyDescent="0.25">
      <c r="A30" s="48" t="s">
        <v>7025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7">
        <v>10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</row>
    <row r="31" spans="1:21" ht="15.75" x14ac:dyDescent="0.25">
      <c r="A31" s="48" t="s">
        <v>7026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7">
        <v>11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</row>
    <row r="32" spans="1:21" ht="15.75" x14ac:dyDescent="0.25">
      <c r="A32" s="48" t="s">
        <v>7027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7">
        <v>12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</row>
    <row r="33" spans="1:21" ht="15.75" x14ac:dyDescent="0.25">
      <c r="A33" s="48" t="s">
        <v>7028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7">
        <v>13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</row>
    <row r="34" spans="1:21" ht="15.75" x14ac:dyDescent="0.25">
      <c r="A34" s="48" t="s">
        <v>7029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7">
        <v>14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</row>
    <row r="35" spans="1:21" ht="25.5" x14ac:dyDescent="0.25">
      <c r="A35" s="48" t="s">
        <v>7030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7">
        <v>15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</row>
    <row r="36" spans="1:21" ht="15.75" x14ac:dyDescent="0.25">
      <c r="A36" s="48" t="s">
        <v>7031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7">
        <v>16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U36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U21"/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>
    <pageSetUpPr fitToPage="1"/>
  </sheetPr>
  <dimension ref="A1:R34"/>
  <sheetViews>
    <sheetView showGridLines="0" workbookViewId="0">
      <selection activeCell="P21" sqref="P21"/>
    </sheetView>
  </sheetViews>
  <sheetFormatPr defaultRowHeight="12.75" x14ac:dyDescent="0.2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ht="69.95" customHeight="1" x14ac:dyDescent="0.2">
      <c r="A16" s="280" t="s">
        <v>20485</v>
      </c>
      <c r="B16" s="301"/>
      <c r="C16" s="301"/>
      <c r="D16" s="301"/>
      <c r="E16" s="301"/>
      <c r="F16" s="301"/>
      <c r="G16" s="301"/>
      <c r="H16" s="301"/>
      <c r="I16" s="301"/>
      <c r="J16" s="301"/>
      <c r="K16" s="301"/>
      <c r="L16" s="301"/>
      <c r="M16" s="301"/>
      <c r="N16" s="301"/>
      <c r="O16" s="301"/>
      <c r="P16" s="301"/>
      <c r="Q16" s="301"/>
      <c r="R16" s="301"/>
    </row>
    <row r="17" spans="1:18" x14ac:dyDescent="0.2">
      <c r="A17" s="112" t="s">
        <v>12613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</row>
    <row r="18" spans="1:18" x14ac:dyDescent="0.2">
      <c r="A18" s="281" t="s">
        <v>13062</v>
      </c>
      <c r="B18" s="281"/>
      <c r="C18" s="281"/>
      <c r="D18" s="281"/>
      <c r="E18" s="281"/>
      <c r="F18" s="281"/>
      <c r="G18" s="281"/>
      <c r="H18" s="281"/>
      <c r="I18" s="281"/>
      <c r="J18" s="281"/>
      <c r="K18" s="281"/>
      <c r="L18" s="281"/>
      <c r="M18" s="281"/>
      <c r="N18" s="281"/>
      <c r="O18" s="281"/>
      <c r="P18" s="281"/>
      <c r="Q18" s="281"/>
      <c r="R18" s="281"/>
    </row>
    <row r="19" spans="1:18" ht="63.75" x14ac:dyDescent="0.2">
      <c r="A19" s="23" t="s">
        <v>12192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12193</v>
      </c>
      <c r="P19" s="23" t="s">
        <v>13539</v>
      </c>
      <c r="Q19" s="23" t="s">
        <v>13540</v>
      </c>
      <c r="R19" s="23" t="s">
        <v>14451</v>
      </c>
    </row>
    <row r="20" spans="1:18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</row>
    <row r="21" spans="1:18" ht="25.5" x14ac:dyDescent="0.25">
      <c r="A21" s="25" t="s">
        <v>7032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0</v>
      </c>
      <c r="Q21" s="28">
        <v>0</v>
      </c>
      <c r="R21" s="28">
        <v>0</v>
      </c>
    </row>
    <row r="22" spans="1:18" ht="25.5" x14ac:dyDescent="0.25">
      <c r="A22" s="25" t="s">
        <v>13479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0</v>
      </c>
      <c r="Q22" s="28">
        <v>0</v>
      </c>
      <c r="R22" s="28">
        <v>0</v>
      </c>
    </row>
    <row r="23" spans="1:18" ht="25.5" x14ac:dyDescent="0.25">
      <c r="A23" s="25" t="s">
        <v>13480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0</v>
      </c>
      <c r="Q23" s="28">
        <v>0</v>
      </c>
      <c r="R23" s="28">
        <v>0</v>
      </c>
    </row>
    <row r="24" spans="1:18" ht="15.75" x14ac:dyDescent="0.25">
      <c r="A24" s="25" t="s">
        <v>13481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>
        <v>0</v>
      </c>
      <c r="Q24" s="28">
        <v>0</v>
      </c>
      <c r="R24" s="28">
        <v>0</v>
      </c>
    </row>
    <row r="25" spans="1:18" ht="15.75" x14ac:dyDescent="0.25">
      <c r="A25" s="25" t="s">
        <v>13482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>
        <v>0</v>
      </c>
      <c r="Q25" s="28">
        <v>0</v>
      </c>
      <c r="R25" s="28">
        <v>0</v>
      </c>
    </row>
    <row r="26" spans="1:18" ht="15.75" x14ac:dyDescent="0.25">
      <c r="A26" s="25" t="s">
        <v>13483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>
        <v>0</v>
      </c>
      <c r="Q26" s="28">
        <v>0</v>
      </c>
      <c r="R26" s="28">
        <v>0</v>
      </c>
    </row>
    <row r="27" spans="1:18" ht="15.75" x14ac:dyDescent="0.25">
      <c r="A27" s="25" t="s">
        <v>13484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>
        <v>0</v>
      </c>
      <c r="Q27" s="28">
        <v>0</v>
      </c>
      <c r="R27" s="28">
        <v>0</v>
      </c>
    </row>
    <row r="28" spans="1:18" ht="15.75" x14ac:dyDescent="0.25">
      <c r="A28" s="25" t="s">
        <v>13485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>
        <v>0</v>
      </c>
      <c r="Q28" s="28">
        <v>0</v>
      </c>
      <c r="R28" s="28">
        <v>0</v>
      </c>
    </row>
    <row r="29" spans="1:18" ht="15.75" x14ac:dyDescent="0.25">
      <c r="A29" s="25" t="s">
        <v>13486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>
        <v>0</v>
      </c>
      <c r="Q29" s="28">
        <v>0</v>
      </c>
      <c r="R29" s="28">
        <v>0</v>
      </c>
    </row>
    <row r="30" spans="1:18" ht="15.75" x14ac:dyDescent="0.25">
      <c r="A30" s="25" t="s">
        <v>7033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>
        <v>0</v>
      </c>
      <c r="Q30" s="28">
        <v>0</v>
      </c>
      <c r="R30" s="28">
        <v>0</v>
      </c>
    </row>
    <row r="31" spans="1:18" ht="15.75" x14ac:dyDescent="0.25">
      <c r="A31" s="25" t="s">
        <v>13487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>
        <v>0</v>
      </c>
      <c r="Q31" s="28">
        <v>0</v>
      </c>
      <c r="R31" s="28">
        <v>0</v>
      </c>
    </row>
    <row r="32" spans="1:18" ht="15.75" x14ac:dyDescent="0.25">
      <c r="A32" s="25" t="s">
        <v>13488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>
        <v>0</v>
      </c>
      <c r="Q32" s="28">
        <v>0</v>
      </c>
      <c r="R32" s="28">
        <v>0</v>
      </c>
    </row>
    <row r="33" spans="1:18" ht="15.75" x14ac:dyDescent="0.25">
      <c r="A33" s="25" t="s">
        <v>13489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>
        <v>0</v>
      </c>
      <c r="Q33" s="28">
        <v>0</v>
      </c>
      <c r="R33" s="28">
        <v>0</v>
      </c>
    </row>
    <row r="34" spans="1:18" ht="15.75" x14ac:dyDescent="0.25">
      <c r="A34" s="25" t="s">
        <v>11514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28">
        <v>0</v>
      </c>
      <c r="Q34" s="28">
        <v>0</v>
      </c>
      <c r="R34" s="28">
        <v>0</v>
      </c>
    </row>
  </sheetData>
  <sheetProtection password="D949" sheet="1" objects="1" scenarios="1" selectLockedCells="1"/>
  <mergeCells count="2">
    <mergeCell ref="A16:R16"/>
    <mergeCell ref="A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">
    <pageSetUpPr fitToPage="1"/>
  </sheetPr>
  <dimension ref="A1:R34"/>
  <sheetViews>
    <sheetView showGridLines="0" workbookViewId="0">
      <selection activeCell="P21" sqref="P21"/>
    </sheetView>
  </sheetViews>
  <sheetFormatPr defaultRowHeight="12.75" x14ac:dyDescent="0.2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ht="69.95" customHeight="1" x14ac:dyDescent="0.2">
      <c r="A16" s="280" t="s">
        <v>7034</v>
      </c>
      <c r="B16" s="301"/>
      <c r="C16" s="301"/>
      <c r="D16" s="301"/>
      <c r="E16" s="301"/>
      <c r="F16" s="301"/>
      <c r="G16" s="301"/>
      <c r="H16" s="301"/>
      <c r="I16" s="301"/>
      <c r="J16" s="301"/>
      <c r="K16" s="301"/>
      <c r="L16" s="301"/>
      <c r="M16" s="301"/>
      <c r="N16" s="301"/>
      <c r="O16" s="301"/>
      <c r="P16" s="301"/>
      <c r="Q16" s="301"/>
      <c r="R16" s="301"/>
    </row>
    <row r="17" spans="1:18" x14ac:dyDescent="0.2">
      <c r="A17" s="112" t="s">
        <v>14059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</row>
    <row r="18" spans="1:18" x14ac:dyDescent="0.2">
      <c r="A18" s="281" t="s">
        <v>13062</v>
      </c>
      <c r="B18" s="281"/>
      <c r="C18" s="281"/>
      <c r="D18" s="281"/>
      <c r="E18" s="281"/>
      <c r="F18" s="281"/>
      <c r="G18" s="281"/>
      <c r="H18" s="281"/>
      <c r="I18" s="281"/>
      <c r="J18" s="281"/>
      <c r="K18" s="281"/>
      <c r="L18" s="281"/>
      <c r="M18" s="281"/>
      <c r="N18" s="281"/>
      <c r="O18" s="281"/>
      <c r="P18" s="281"/>
      <c r="Q18" s="281"/>
      <c r="R18" s="281"/>
    </row>
    <row r="19" spans="1:18" ht="63.75" x14ac:dyDescent="0.2">
      <c r="A19" s="23" t="s">
        <v>12192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12193</v>
      </c>
      <c r="P19" s="23" t="s">
        <v>13539</v>
      </c>
      <c r="Q19" s="23" t="s">
        <v>13540</v>
      </c>
      <c r="R19" s="23" t="s">
        <v>14451</v>
      </c>
    </row>
    <row r="20" spans="1:18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</row>
    <row r="21" spans="1:18" ht="25.5" x14ac:dyDescent="0.25">
      <c r="A21" s="25" t="s">
        <v>7032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0</v>
      </c>
      <c r="Q21" s="28">
        <v>0</v>
      </c>
      <c r="R21" s="28">
        <v>0</v>
      </c>
    </row>
    <row r="22" spans="1:18" ht="25.5" x14ac:dyDescent="0.25">
      <c r="A22" s="25" t="s">
        <v>13479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0</v>
      </c>
      <c r="Q22" s="28">
        <v>0</v>
      </c>
      <c r="R22" s="28">
        <v>0</v>
      </c>
    </row>
    <row r="23" spans="1:18" ht="25.5" x14ac:dyDescent="0.25">
      <c r="A23" s="25" t="s">
        <v>13480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0</v>
      </c>
      <c r="Q23" s="28">
        <v>0</v>
      </c>
      <c r="R23" s="28">
        <v>0</v>
      </c>
    </row>
    <row r="24" spans="1:18" ht="15.75" x14ac:dyDescent="0.25">
      <c r="A24" s="25" t="s">
        <v>13481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>
        <v>0</v>
      </c>
      <c r="Q24" s="28">
        <v>0</v>
      </c>
      <c r="R24" s="28">
        <v>0</v>
      </c>
    </row>
    <row r="25" spans="1:18" ht="15.75" x14ac:dyDescent="0.25">
      <c r="A25" s="25" t="s">
        <v>13482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>
        <v>0</v>
      </c>
      <c r="Q25" s="28">
        <v>0</v>
      </c>
      <c r="R25" s="28">
        <v>0</v>
      </c>
    </row>
    <row r="26" spans="1:18" ht="15.75" x14ac:dyDescent="0.25">
      <c r="A26" s="25" t="s">
        <v>13483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>
        <v>0</v>
      </c>
      <c r="Q26" s="28">
        <v>0</v>
      </c>
      <c r="R26" s="28">
        <v>0</v>
      </c>
    </row>
    <row r="27" spans="1:18" ht="15.75" x14ac:dyDescent="0.25">
      <c r="A27" s="25" t="s">
        <v>13484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>
        <v>0</v>
      </c>
      <c r="Q27" s="28">
        <v>0</v>
      </c>
      <c r="R27" s="28">
        <v>0</v>
      </c>
    </row>
    <row r="28" spans="1:18" ht="15.75" x14ac:dyDescent="0.25">
      <c r="A28" s="25" t="s">
        <v>13485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>
        <v>0</v>
      </c>
      <c r="Q28" s="28">
        <v>0</v>
      </c>
      <c r="R28" s="28">
        <v>0</v>
      </c>
    </row>
    <row r="29" spans="1:18" ht="15.75" x14ac:dyDescent="0.25">
      <c r="A29" s="25" t="s">
        <v>13486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>
        <v>0</v>
      </c>
      <c r="Q29" s="28">
        <v>0</v>
      </c>
      <c r="R29" s="28">
        <v>0</v>
      </c>
    </row>
    <row r="30" spans="1:18" ht="15.75" x14ac:dyDescent="0.25">
      <c r="A30" s="25" t="s">
        <v>7033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>
        <v>0</v>
      </c>
      <c r="Q30" s="28">
        <v>0</v>
      </c>
      <c r="R30" s="28">
        <v>0</v>
      </c>
    </row>
    <row r="31" spans="1:18" ht="15.75" x14ac:dyDescent="0.25">
      <c r="A31" s="25" t="s">
        <v>13487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>
        <v>0</v>
      </c>
      <c r="Q31" s="28">
        <v>0</v>
      </c>
      <c r="R31" s="28">
        <v>0</v>
      </c>
    </row>
    <row r="32" spans="1:18" ht="15.75" x14ac:dyDescent="0.25">
      <c r="A32" s="25" t="s">
        <v>13488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>
        <v>0</v>
      </c>
      <c r="Q32" s="28">
        <v>0</v>
      </c>
      <c r="R32" s="28">
        <v>0</v>
      </c>
    </row>
    <row r="33" spans="1:18" ht="15.75" x14ac:dyDescent="0.25">
      <c r="A33" s="25" t="s">
        <v>13489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>
        <v>0</v>
      </c>
      <c r="Q33" s="28">
        <v>0</v>
      </c>
      <c r="R33" s="28">
        <v>0</v>
      </c>
    </row>
    <row r="34" spans="1:18" ht="15.75" x14ac:dyDescent="0.25">
      <c r="A34" s="25" t="s">
        <v>11514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28">
        <v>0</v>
      </c>
      <c r="Q34" s="28">
        <v>0</v>
      </c>
      <c r="R34" s="28">
        <v>0</v>
      </c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R22"/>
  <sheetViews>
    <sheetView showGridLines="0" workbookViewId="0">
      <selection activeCell="P21" sqref="P21"/>
    </sheetView>
  </sheetViews>
  <sheetFormatPr defaultRowHeight="12.75" x14ac:dyDescent="0.2"/>
  <cols>
    <col min="1" max="1" width="45.7109375" style="20" customWidth="1"/>
    <col min="2" max="14" width="2" style="20" hidden="1" customWidth="1"/>
    <col min="15" max="15" width="6.42578125" style="20" bestFit="1" customWidth="1"/>
    <col min="16" max="17" width="17.7109375" style="20" customWidth="1"/>
    <col min="18" max="16384" width="9.140625" style="20"/>
  </cols>
  <sheetData>
    <row r="1" spans="1:17" ht="30" customHeight="1" x14ac:dyDescent="0.2">
      <c r="A1" s="286"/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</row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idden="1" x14ac:dyDescent="0.2"/>
    <row r="17" spans="1:18" ht="20.100000000000001" customHeight="1" x14ac:dyDescent="0.2">
      <c r="A17" s="279" t="s">
        <v>13067</v>
      </c>
      <c r="B17" s="279"/>
      <c r="C17" s="279"/>
      <c r="D17" s="279"/>
      <c r="E17" s="279"/>
      <c r="F17" s="279"/>
      <c r="G17" s="279"/>
      <c r="H17" s="279"/>
      <c r="I17" s="279"/>
      <c r="J17" s="279"/>
      <c r="K17" s="279"/>
      <c r="L17" s="279"/>
      <c r="M17" s="279"/>
      <c r="N17" s="279"/>
      <c r="O17" s="279"/>
      <c r="P17" s="279"/>
      <c r="Q17" s="279"/>
    </row>
    <row r="18" spans="1:18" x14ac:dyDescent="0.2">
      <c r="A18" s="281" t="s">
        <v>13061</v>
      </c>
      <c r="B18" s="281"/>
      <c r="C18" s="281"/>
      <c r="D18" s="281"/>
      <c r="E18" s="281"/>
      <c r="F18" s="281"/>
      <c r="G18" s="281"/>
      <c r="H18" s="281"/>
      <c r="I18" s="281"/>
      <c r="J18" s="281"/>
      <c r="K18" s="281"/>
      <c r="L18" s="281"/>
      <c r="M18" s="281"/>
      <c r="N18" s="281"/>
      <c r="O18" s="281"/>
      <c r="P18" s="281"/>
      <c r="Q18" s="281"/>
    </row>
    <row r="19" spans="1:18" ht="38.25" x14ac:dyDescent="0.2">
      <c r="A19" s="23" t="s">
        <v>12192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12193</v>
      </c>
      <c r="P19" s="23" t="s">
        <v>13063</v>
      </c>
      <c r="Q19" s="23" t="s">
        <v>13064</v>
      </c>
      <c r="R19" s="24"/>
    </row>
    <row r="20" spans="1:18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24"/>
    </row>
    <row r="21" spans="1:18" ht="15.75" x14ac:dyDescent="0.25">
      <c r="A21" s="25" t="s">
        <v>13065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1</v>
      </c>
      <c r="Q21" s="28">
        <v>0</v>
      </c>
      <c r="R21" s="24"/>
    </row>
    <row r="22" spans="1:18" ht="15.75" x14ac:dyDescent="0.25">
      <c r="A22" s="25" t="s">
        <v>13066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5</v>
      </c>
      <c r="Q22" s="28">
        <v>0</v>
      </c>
      <c r="R22" s="24"/>
    </row>
  </sheetData>
  <sheetProtection password="D949" sheet="1" objects="1" scenarios="1" selectLockedCells="1"/>
  <mergeCells count="3">
    <mergeCell ref="A17:Q17"/>
    <mergeCell ref="A18:Q18"/>
    <mergeCell ref="A1:Q1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">
    <pageSetUpPr fitToPage="1"/>
  </sheetPr>
  <dimension ref="A1:R34"/>
  <sheetViews>
    <sheetView showGridLines="0" workbookViewId="0">
      <selection activeCell="P21" sqref="P21"/>
    </sheetView>
  </sheetViews>
  <sheetFormatPr defaultRowHeight="12.75" x14ac:dyDescent="0.2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ht="69.95" customHeight="1" x14ac:dyDescent="0.2">
      <c r="A16" s="280" t="s">
        <v>7035</v>
      </c>
      <c r="B16" s="301"/>
      <c r="C16" s="301"/>
      <c r="D16" s="301"/>
      <c r="E16" s="301"/>
      <c r="F16" s="301"/>
      <c r="G16" s="301"/>
      <c r="H16" s="301"/>
      <c r="I16" s="301"/>
      <c r="J16" s="301"/>
      <c r="K16" s="301"/>
      <c r="L16" s="301"/>
      <c r="M16" s="301"/>
      <c r="N16" s="301"/>
      <c r="O16" s="301"/>
      <c r="P16" s="301"/>
      <c r="Q16" s="301"/>
      <c r="R16" s="301"/>
    </row>
    <row r="17" spans="1:18" x14ac:dyDescent="0.2">
      <c r="A17" s="112" t="s">
        <v>14060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</row>
    <row r="18" spans="1:18" x14ac:dyDescent="0.2">
      <c r="A18" s="281" t="s">
        <v>13062</v>
      </c>
      <c r="B18" s="281"/>
      <c r="C18" s="281"/>
      <c r="D18" s="281"/>
      <c r="E18" s="281"/>
      <c r="F18" s="281"/>
      <c r="G18" s="281"/>
      <c r="H18" s="281"/>
      <c r="I18" s="281"/>
      <c r="J18" s="281"/>
      <c r="K18" s="281"/>
      <c r="L18" s="281"/>
      <c r="M18" s="281"/>
      <c r="N18" s="281"/>
      <c r="O18" s="281"/>
      <c r="P18" s="281"/>
      <c r="Q18" s="281"/>
      <c r="R18" s="281"/>
    </row>
    <row r="19" spans="1:18" ht="63.75" x14ac:dyDescent="0.2">
      <c r="A19" s="23" t="s">
        <v>12192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12193</v>
      </c>
      <c r="P19" s="23" t="s">
        <v>13539</v>
      </c>
      <c r="Q19" s="23" t="s">
        <v>13540</v>
      </c>
      <c r="R19" s="23" t="s">
        <v>14451</v>
      </c>
    </row>
    <row r="20" spans="1:18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</row>
    <row r="21" spans="1:18" ht="25.5" x14ac:dyDescent="0.25">
      <c r="A21" s="25" t="s">
        <v>7032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0</v>
      </c>
      <c r="Q21" s="28">
        <v>0</v>
      </c>
      <c r="R21" s="28">
        <v>0</v>
      </c>
    </row>
    <row r="22" spans="1:18" ht="25.5" x14ac:dyDescent="0.25">
      <c r="A22" s="25" t="s">
        <v>13479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0</v>
      </c>
      <c r="Q22" s="28">
        <v>0</v>
      </c>
      <c r="R22" s="28">
        <v>0</v>
      </c>
    </row>
    <row r="23" spans="1:18" ht="25.5" x14ac:dyDescent="0.25">
      <c r="A23" s="25" t="s">
        <v>13480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0</v>
      </c>
      <c r="Q23" s="28">
        <v>0</v>
      </c>
      <c r="R23" s="28">
        <v>0</v>
      </c>
    </row>
    <row r="24" spans="1:18" ht="15.75" x14ac:dyDescent="0.25">
      <c r="A24" s="25" t="s">
        <v>13481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>
        <v>0</v>
      </c>
      <c r="Q24" s="28">
        <v>0</v>
      </c>
      <c r="R24" s="28">
        <v>0</v>
      </c>
    </row>
    <row r="25" spans="1:18" ht="15.75" x14ac:dyDescent="0.25">
      <c r="A25" s="25" t="s">
        <v>13482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>
        <v>0</v>
      </c>
      <c r="Q25" s="28">
        <v>0</v>
      </c>
      <c r="R25" s="28">
        <v>0</v>
      </c>
    </row>
    <row r="26" spans="1:18" ht="15.75" x14ac:dyDescent="0.25">
      <c r="A26" s="25" t="s">
        <v>13483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>
        <v>0</v>
      </c>
      <c r="Q26" s="28">
        <v>0</v>
      </c>
      <c r="R26" s="28">
        <v>0</v>
      </c>
    </row>
    <row r="27" spans="1:18" ht="15.75" x14ac:dyDescent="0.25">
      <c r="A27" s="25" t="s">
        <v>13484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>
        <v>0</v>
      </c>
      <c r="Q27" s="28">
        <v>0</v>
      </c>
      <c r="R27" s="28">
        <v>0</v>
      </c>
    </row>
    <row r="28" spans="1:18" ht="15.75" x14ac:dyDescent="0.25">
      <c r="A28" s="25" t="s">
        <v>13485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>
        <v>0</v>
      </c>
      <c r="Q28" s="28">
        <v>0</v>
      </c>
      <c r="R28" s="28">
        <v>0</v>
      </c>
    </row>
    <row r="29" spans="1:18" ht="15.75" x14ac:dyDescent="0.25">
      <c r="A29" s="25" t="s">
        <v>13486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>
        <v>0</v>
      </c>
      <c r="Q29" s="28">
        <v>0</v>
      </c>
      <c r="R29" s="28">
        <v>0</v>
      </c>
    </row>
    <row r="30" spans="1:18" ht="15.75" x14ac:dyDescent="0.25">
      <c r="A30" s="25" t="s">
        <v>7033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>
        <v>0</v>
      </c>
      <c r="Q30" s="28">
        <v>0</v>
      </c>
      <c r="R30" s="28">
        <v>0</v>
      </c>
    </row>
    <row r="31" spans="1:18" ht="15.75" x14ac:dyDescent="0.25">
      <c r="A31" s="25" t="s">
        <v>13487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>
        <v>0</v>
      </c>
      <c r="Q31" s="28">
        <v>0</v>
      </c>
      <c r="R31" s="28">
        <v>0</v>
      </c>
    </row>
    <row r="32" spans="1:18" ht="15.75" x14ac:dyDescent="0.25">
      <c r="A32" s="25" t="s">
        <v>13488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>
        <v>0</v>
      </c>
      <c r="Q32" s="28">
        <v>0</v>
      </c>
      <c r="R32" s="28">
        <v>0</v>
      </c>
    </row>
    <row r="33" spans="1:18" ht="15.75" x14ac:dyDescent="0.25">
      <c r="A33" s="25" t="s">
        <v>13489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>
        <v>0</v>
      </c>
      <c r="Q33" s="28">
        <v>0</v>
      </c>
      <c r="R33" s="28">
        <v>0</v>
      </c>
    </row>
    <row r="34" spans="1:18" ht="15.75" x14ac:dyDescent="0.25">
      <c r="A34" s="25" t="s">
        <v>11514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28">
        <v>0</v>
      </c>
      <c r="Q34" s="28">
        <v>0</v>
      </c>
      <c r="R34" s="28">
        <v>0</v>
      </c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>
    <pageSetUpPr fitToPage="1"/>
  </sheetPr>
  <dimension ref="A1:R36"/>
  <sheetViews>
    <sheetView showGridLines="0" workbookViewId="0">
      <selection activeCell="P23" sqref="P23"/>
    </sheetView>
  </sheetViews>
  <sheetFormatPr defaultRowHeight="12.75" x14ac:dyDescent="0.2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 x14ac:dyDescent="0.2"/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t="50.1" customHeight="1" x14ac:dyDescent="0.2">
      <c r="A16" s="280" t="s">
        <v>12340</v>
      </c>
      <c r="B16" s="280"/>
      <c r="C16" s="280"/>
      <c r="D16" s="280"/>
      <c r="E16" s="280"/>
      <c r="F16" s="280"/>
      <c r="G16" s="280"/>
      <c r="H16" s="280"/>
      <c r="I16" s="280"/>
      <c r="J16" s="280"/>
      <c r="K16" s="280"/>
      <c r="L16" s="280"/>
      <c r="M16" s="280"/>
      <c r="N16" s="280"/>
      <c r="O16" s="279"/>
      <c r="P16" s="279"/>
      <c r="Q16" s="279"/>
    </row>
    <row r="17" spans="1:18" x14ac:dyDescent="0.2">
      <c r="A17" s="112" t="s">
        <v>12613</v>
      </c>
      <c r="B17" s="113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49"/>
      <c r="P17" s="49"/>
      <c r="Q17" s="49"/>
    </row>
    <row r="18" spans="1:18" x14ac:dyDescent="0.2">
      <c r="A18" s="281" t="s">
        <v>13061</v>
      </c>
      <c r="B18" s="281"/>
      <c r="C18" s="281"/>
      <c r="D18" s="281"/>
      <c r="E18" s="281"/>
      <c r="F18" s="281"/>
      <c r="G18" s="281"/>
      <c r="H18" s="281"/>
      <c r="I18" s="281"/>
      <c r="J18" s="281"/>
      <c r="K18" s="281"/>
      <c r="L18" s="281"/>
      <c r="M18" s="281"/>
      <c r="N18" s="281"/>
      <c r="O18" s="281"/>
      <c r="P18" s="281"/>
      <c r="Q18" s="281"/>
    </row>
    <row r="19" spans="1:18" ht="76.5" x14ac:dyDescent="0.2">
      <c r="A19" s="23" t="s">
        <v>13490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12193</v>
      </c>
      <c r="P19" s="23" t="s">
        <v>13491</v>
      </c>
      <c r="Q19" s="23" t="s">
        <v>13492</v>
      </c>
      <c r="R19" s="24"/>
    </row>
    <row r="20" spans="1:18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24"/>
    </row>
    <row r="21" spans="1:18" ht="15.75" x14ac:dyDescent="0.25">
      <c r="A21" s="48" t="s">
        <v>13493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SUM(P22,P27:P36)</f>
        <v>4</v>
      </c>
      <c r="Q21" s="106">
        <f>SUM(Q22,Q27:Q36)</f>
        <v>57</v>
      </c>
      <c r="R21" s="24"/>
    </row>
    <row r="22" spans="1:18" ht="15.75" x14ac:dyDescent="0.25">
      <c r="A22" s="48" t="s">
        <v>13494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>SUM(P23:P26)</f>
        <v>0</v>
      </c>
      <c r="Q22" s="106">
        <f>SUM(Q23:Q26)</f>
        <v>0</v>
      </c>
      <c r="R22" s="24"/>
    </row>
    <row r="23" spans="1:18" ht="25.5" x14ac:dyDescent="0.25">
      <c r="A23" s="48" t="s">
        <v>13495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4"/>
    </row>
    <row r="24" spans="1:18" ht="15.75" x14ac:dyDescent="0.25">
      <c r="A24" s="48" t="s">
        <v>13496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4"/>
    </row>
    <row r="25" spans="1:18" ht="15.75" x14ac:dyDescent="0.25">
      <c r="A25" s="48" t="s">
        <v>13497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4"/>
    </row>
    <row r="26" spans="1:18" ht="15.75" x14ac:dyDescent="0.25">
      <c r="A26" s="48" t="s">
        <v>13498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4"/>
    </row>
    <row r="27" spans="1:18" ht="15.75" x14ac:dyDescent="0.25">
      <c r="A27" s="48" t="s">
        <v>13499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4"/>
    </row>
    <row r="28" spans="1:18" ht="15.75" x14ac:dyDescent="0.25">
      <c r="A28" s="48" t="s">
        <v>13500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4"/>
    </row>
    <row r="29" spans="1:18" ht="15.75" x14ac:dyDescent="0.25">
      <c r="A29" s="48" t="s">
        <v>13501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4"/>
    </row>
    <row r="30" spans="1:18" ht="15.75" x14ac:dyDescent="0.25">
      <c r="A30" s="48" t="s">
        <v>13502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4"/>
    </row>
    <row r="31" spans="1:18" ht="15.75" x14ac:dyDescent="0.25">
      <c r="A31" s="48" t="s">
        <v>13503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4"/>
    </row>
    <row r="32" spans="1:18" ht="15.75" x14ac:dyDescent="0.25">
      <c r="A32" s="48" t="s">
        <v>13504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2</v>
      </c>
      <c r="Q32" s="28">
        <v>30</v>
      </c>
      <c r="R32" s="24"/>
    </row>
    <row r="33" spans="1:18" ht="15.75" x14ac:dyDescent="0.25">
      <c r="A33" s="48" t="s">
        <v>13505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4"/>
    </row>
    <row r="34" spans="1:18" ht="15.75" x14ac:dyDescent="0.25">
      <c r="A34" s="48" t="s">
        <v>13506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4"/>
    </row>
    <row r="35" spans="1:18" ht="15.75" x14ac:dyDescent="0.25">
      <c r="A35" s="48" t="s">
        <v>12241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4"/>
    </row>
    <row r="36" spans="1:18" ht="15.75" x14ac:dyDescent="0.25">
      <c r="A36" s="48" t="s">
        <v>12242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2</v>
      </c>
      <c r="Q36" s="28">
        <v>27</v>
      </c>
      <c r="R36" s="24"/>
    </row>
  </sheetData>
  <sheetProtection password="D949" sheet="1" objects="1" scenarios="1" selectLockedCells="1"/>
  <mergeCells count="2">
    <mergeCell ref="A16:Q16"/>
    <mergeCell ref="A18:Q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3:Q36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Q22"/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>
    <pageSetUpPr fitToPage="1"/>
  </sheetPr>
  <dimension ref="A1:R36"/>
  <sheetViews>
    <sheetView showGridLines="0" workbookViewId="0">
      <selection activeCell="P23" sqref="P23"/>
    </sheetView>
  </sheetViews>
  <sheetFormatPr defaultRowHeight="12.75" x14ac:dyDescent="0.2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 x14ac:dyDescent="0.2"/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t="50.1" customHeight="1" x14ac:dyDescent="0.2">
      <c r="A16" s="280" t="s">
        <v>12342</v>
      </c>
      <c r="B16" s="280"/>
      <c r="C16" s="280"/>
      <c r="D16" s="280"/>
      <c r="E16" s="280"/>
      <c r="F16" s="280"/>
      <c r="G16" s="280"/>
      <c r="H16" s="280"/>
      <c r="I16" s="280"/>
      <c r="J16" s="280"/>
      <c r="K16" s="280"/>
      <c r="L16" s="280"/>
      <c r="M16" s="280"/>
      <c r="N16" s="280"/>
      <c r="O16" s="279"/>
      <c r="P16" s="279"/>
      <c r="Q16" s="279"/>
    </row>
    <row r="17" spans="1:18" x14ac:dyDescent="0.2">
      <c r="A17" s="112" t="s">
        <v>14059</v>
      </c>
      <c r="B17" s="113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49"/>
      <c r="P17" s="49"/>
      <c r="Q17" s="49"/>
    </row>
    <row r="18" spans="1:18" x14ac:dyDescent="0.2">
      <c r="A18" s="281" t="s">
        <v>13061</v>
      </c>
      <c r="B18" s="281"/>
      <c r="C18" s="281"/>
      <c r="D18" s="281"/>
      <c r="E18" s="281"/>
      <c r="F18" s="281"/>
      <c r="G18" s="281"/>
      <c r="H18" s="281"/>
      <c r="I18" s="281"/>
      <c r="J18" s="281"/>
      <c r="K18" s="281"/>
      <c r="L18" s="281"/>
      <c r="M18" s="281"/>
      <c r="N18" s="281"/>
      <c r="O18" s="281"/>
      <c r="P18" s="281"/>
      <c r="Q18" s="281"/>
    </row>
    <row r="19" spans="1:18" ht="76.5" x14ac:dyDescent="0.2">
      <c r="A19" s="23" t="s">
        <v>13490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12193</v>
      </c>
      <c r="P19" s="23" t="s">
        <v>13491</v>
      </c>
      <c r="Q19" s="23" t="s">
        <v>13492</v>
      </c>
      <c r="R19" s="24"/>
    </row>
    <row r="20" spans="1:18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24"/>
    </row>
    <row r="21" spans="1:18" ht="15.75" x14ac:dyDescent="0.25">
      <c r="A21" s="48" t="s">
        <v>13493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SUM(P22,P27:P36)</f>
        <v>0</v>
      </c>
      <c r="Q21" s="106">
        <f>SUM(Q22,Q27:Q36)</f>
        <v>0</v>
      </c>
      <c r="R21" s="24"/>
    </row>
    <row r="22" spans="1:18" ht="15.75" x14ac:dyDescent="0.25">
      <c r="A22" s="48" t="s">
        <v>13494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>SUM(P23:P26)</f>
        <v>0</v>
      </c>
      <c r="Q22" s="106">
        <f>SUM(Q23:Q26)</f>
        <v>0</v>
      </c>
      <c r="R22" s="24"/>
    </row>
    <row r="23" spans="1:18" ht="25.5" x14ac:dyDescent="0.25">
      <c r="A23" s="48" t="s">
        <v>13495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4"/>
    </row>
    <row r="24" spans="1:18" ht="15.75" x14ac:dyDescent="0.25">
      <c r="A24" s="48" t="s">
        <v>13496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4"/>
    </row>
    <row r="25" spans="1:18" ht="15.75" x14ac:dyDescent="0.25">
      <c r="A25" s="48" t="s">
        <v>13497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4"/>
    </row>
    <row r="26" spans="1:18" ht="15.75" x14ac:dyDescent="0.25">
      <c r="A26" s="48" t="s">
        <v>13498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4"/>
    </row>
    <row r="27" spans="1:18" ht="15.75" x14ac:dyDescent="0.25">
      <c r="A27" s="48" t="s">
        <v>13499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4"/>
    </row>
    <row r="28" spans="1:18" ht="15.75" x14ac:dyDescent="0.25">
      <c r="A28" s="48" t="s">
        <v>13500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4"/>
    </row>
    <row r="29" spans="1:18" ht="15.75" x14ac:dyDescent="0.25">
      <c r="A29" s="48" t="s">
        <v>13501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4"/>
    </row>
    <row r="30" spans="1:18" ht="15.75" x14ac:dyDescent="0.25">
      <c r="A30" s="48" t="s">
        <v>13502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4"/>
    </row>
    <row r="31" spans="1:18" ht="15.75" x14ac:dyDescent="0.25">
      <c r="A31" s="48" t="s">
        <v>13503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4"/>
    </row>
    <row r="32" spans="1:18" ht="15.75" x14ac:dyDescent="0.25">
      <c r="A32" s="48" t="s">
        <v>13504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4"/>
    </row>
    <row r="33" spans="1:18" ht="15.75" x14ac:dyDescent="0.25">
      <c r="A33" s="48" t="s">
        <v>13505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4"/>
    </row>
    <row r="34" spans="1:18" ht="15.75" x14ac:dyDescent="0.25">
      <c r="A34" s="48" t="s">
        <v>13506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4"/>
    </row>
    <row r="35" spans="1:18" ht="15.75" x14ac:dyDescent="0.25">
      <c r="A35" s="48" t="s">
        <v>12241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4"/>
    </row>
    <row r="36" spans="1:18" ht="15.75" x14ac:dyDescent="0.25">
      <c r="A36" s="48" t="s">
        <v>12242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Q22"/>
    <dataValidation type="whole" allowBlank="1" showInputMessage="1" showErrorMessage="1" errorTitle="Ошибка ввода" error="Попытка ввести данные отличные от числовых или целочисленных" sqref="P23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">
    <pageSetUpPr fitToPage="1"/>
  </sheetPr>
  <dimension ref="A1:R36"/>
  <sheetViews>
    <sheetView showGridLines="0" workbookViewId="0">
      <selection activeCell="P23" sqref="P23"/>
    </sheetView>
  </sheetViews>
  <sheetFormatPr defaultRowHeight="12.75" x14ac:dyDescent="0.2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 x14ac:dyDescent="0.2"/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t="50.1" customHeight="1" x14ac:dyDescent="0.2">
      <c r="A16" s="280" t="s">
        <v>12341</v>
      </c>
      <c r="B16" s="280"/>
      <c r="C16" s="280"/>
      <c r="D16" s="280"/>
      <c r="E16" s="280"/>
      <c r="F16" s="280"/>
      <c r="G16" s="280"/>
      <c r="H16" s="280"/>
      <c r="I16" s="280"/>
      <c r="J16" s="280"/>
      <c r="K16" s="280"/>
      <c r="L16" s="280"/>
      <c r="M16" s="280"/>
      <c r="N16" s="280"/>
      <c r="O16" s="279"/>
      <c r="P16" s="279"/>
      <c r="Q16" s="279"/>
    </row>
    <row r="17" spans="1:18" x14ac:dyDescent="0.2">
      <c r="A17" s="112" t="s">
        <v>14060</v>
      </c>
      <c r="B17" s="113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49"/>
      <c r="P17" s="49"/>
      <c r="Q17" s="49"/>
    </row>
    <row r="18" spans="1:18" x14ac:dyDescent="0.2">
      <c r="A18" s="281" t="s">
        <v>13061</v>
      </c>
      <c r="B18" s="281"/>
      <c r="C18" s="281"/>
      <c r="D18" s="281"/>
      <c r="E18" s="281"/>
      <c r="F18" s="281"/>
      <c r="G18" s="281"/>
      <c r="H18" s="281"/>
      <c r="I18" s="281"/>
      <c r="J18" s="281"/>
      <c r="K18" s="281"/>
      <c r="L18" s="281"/>
      <c r="M18" s="281"/>
      <c r="N18" s="281"/>
      <c r="O18" s="281"/>
      <c r="P18" s="281"/>
      <c r="Q18" s="281"/>
    </row>
    <row r="19" spans="1:18" ht="76.5" x14ac:dyDescent="0.2">
      <c r="A19" s="23" t="s">
        <v>13490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12193</v>
      </c>
      <c r="P19" s="23" t="s">
        <v>13491</v>
      </c>
      <c r="Q19" s="23" t="s">
        <v>13492</v>
      </c>
      <c r="R19" s="24"/>
    </row>
    <row r="20" spans="1:18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24"/>
    </row>
    <row r="21" spans="1:18" ht="15.75" x14ac:dyDescent="0.25">
      <c r="A21" s="48" t="s">
        <v>13493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SUM(P22,P27:P36)</f>
        <v>0</v>
      </c>
      <c r="Q21" s="106">
        <f>SUM(Q22,Q27:Q36)</f>
        <v>0</v>
      </c>
      <c r="R21" s="24"/>
    </row>
    <row r="22" spans="1:18" ht="15.75" x14ac:dyDescent="0.25">
      <c r="A22" s="48" t="s">
        <v>13494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>SUM(P23:P26)</f>
        <v>0</v>
      </c>
      <c r="Q22" s="106">
        <f>SUM(Q23:Q26)</f>
        <v>0</v>
      </c>
      <c r="R22" s="24"/>
    </row>
    <row r="23" spans="1:18" ht="25.5" x14ac:dyDescent="0.25">
      <c r="A23" s="48" t="s">
        <v>13495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4"/>
    </row>
    <row r="24" spans="1:18" ht="15.75" x14ac:dyDescent="0.25">
      <c r="A24" s="48" t="s">
        <v>13496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4"/>
    </row>
    <row r="25" spans="1:18" ht="15.75" x14ac:dyDescent="0.25">
      <c r="A25" s="48" t="s">
        <v>13497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4"/>
    </row>
    <row r="26" spans="1:18" ht="15.75" x14ac:dyDescent="0.25">
      <c r="A26" s="48" t="s">
        <v>13498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4"/>
    </row>
    <row r="27" spans="1:18" ht="15.75" x14ac:dyDescent="0.25">
      <c r="A27" s="48" t="s">
        <v>13499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4"/>
    </row>
    <row r="28" spans="1:18" ht="15.75" x14ac:dyDescent="0.25">
      <c r="A28" s="48" t="s">
        <v>13500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4"/>
    </row>
    <row r="29" spans="1:18" ht="15.75" x14ac:dyDescent="0.25">
      <c r="A29" s="48" t="s">
        <v>13501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4"/>
    </row>
    <row r="30" spans="1:18" ht="15.75" x14ac:dyDescent="0.25">
      <c r="A30" s="48" t="s">
        <v>13502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4"/>
    </row>
    <row r="31" spans="1:18" ht="15.75" x14ac:dyDescent="0.25">
      <c r="A31" s="48" t="s">
        <v>13503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4"/>
    </row>
    <row r="32" spans="1:18" ht="15.75" x14ac:dyDescent="0.25">
      <c r="A32" s="48" t="s">
        <v>13504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4"/>
    </row>
    <row r="33" spans="1:18" ht="15.75" x14ac:dyDescent="0.25">
      <c r="A33" s="48" t="s">
        <v>13505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4"/>
    </row>
    <row r="34" spans="1:18" ht="15.75" x14ac:dyDescent="0.25">
      <c r="A34" s="48" t="s">
        <v>13506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4"/>
    </row>
    <row r="35" spans="1:18" ht="15.75" x14ac:dyDescent="0.25">
      <c r="A35" s="48" t="s">
        <v>12241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4"/>
    </row>
    <row r="36" spans="1:18" ht="15.75" x14ac:dyDescent="0.25">
      <c r="A36" s="48" t="s">
        <v>12242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3:Q36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Q22"/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"/>
  <dimension ref="A1:AD80"/>
  <sheetViews>
    <sheetView showGridLines="0" zoomScaleNormal="10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P22" sqref="P22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 x14ac:dyDescent="0.2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 x14ac:dyDescent="0.2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80" t="s">
        <v>13223</v>
      </c>
      <c r="R14" s="280"/>
      <c r="S14" s="280"/>
      <c r="T14" s="280"/>
      <c r="U14" s="280"/>
      <c r="V14" s="280"/>
      <c r="W14" s="280"/>
      <c r="X14" s="22"/>
      <c r="Y14" s="22"/>
      <c r="Z14" s="22"/>
      <c r="AA14" s="22"/>
      <c r="AB14" s="22"/>
      <c r="AC14" s="22"/>
      <c r="AD14" s="22"/>
    </row>
    <row r="15" spans="1:30" x14ac:dyDescent="0.2">
      <c r="A15" s="296" t="s">
        <v>12613</v>
      </c>
      <c r="B15" s="296"/>
      <c r="C15" s="296"/>
      <c r="D15" s="113"/>
      <c r="E15" s="113"/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Q15" s="296"/>
      <c r="R15" s="296"/>
      <c r="S15" s="296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</row>
    <row r="16" spans="1:30" x14ac:dyDescent="0.2"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Q16" s="281" t="s">
        <v>13062</v>
      </c>
      <c r="R16" s="281"/>
      <c r="S16" s="281"/>
      <c r="T16" s="281"/>
      <c r="U16" s="281"/>
      <c r="V16" s="281"/>
      <c r="W16" s="281"/>
      <c r="X16" s="104"/>
      <c r="Y16" s="104"/>
      <c r="Z16" s="104"/>
      <c r="AA16" s="104"/>
      <c r="AB16" s="104"/>
      <c r="AC16" s="104"/>
      <c r="AD16" s="104"/>
    </row>
    <row r="17" spans="1:30" ht="20.100000000000001" customHeight="1" x14ac:dyDescent="0.2">
      <c r="A17" s="283" t="s">
        <v>12192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3" t="s">
        <v>12193</v>
      </c>
      <c r="P17" s="290" t="s">
        <v>12243</v>
      </c>
      <c r="Q17" s="290" t="s">
        <v>3715</v>
      </c>
      <c r="R17" s="293" t="s">
        <v>12244</v>
      </c>
      <c r="S17" s="294"/>
      <c r="T17" s="294"/>
      <c r="U17" s="294"/>
      <c r="V17" s="294"/>
      <c r="W17" s="295"/>
      <c r="X17" s="283" t="s">
        <v>7036</v>
      </c>
      <c r="Y17" s="283"/>
      <c r="Z17" s="283"/>
      <c r="AA17" s="283"/>
      <c r="AB17" s="283"/>
      <c r="AC17" s="283"/>
      <c r="AD17" s="283"/>
    </row>
    <row r="18" spans="1:30" ht="30" customHeight="1" x14ac:dyDescent="0.2">
      <c r="A18" s="28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/>
      <c r="P18" s="291"/>
      <c r="Q18" s="291"/>
      <c r="R18" s="293" t="s">
        <v>12245</v>
      </c>
      <c r="S18" s="294"/>
      <c r="T18" s="295"/>
      <c r="U18" s="293" t="s">
        <v>12246</v>
      </c>
      <c r="V18" s="294"/>
      <c r="W18" s="295"/>
      <c r="X18" s="290" t="s">
        <v>12247</v>
      </c>
      <c r="Y18" s="290" t="s">
        <v>12248</v>
      </c>
      <c r="Z18" s="290" t="s">
        <v>12249</v>
      </c>
      <c r="AA18" s="293" t="s">
        <v>7037</v>
      </c>
      <c r="AB18" s="295"/>
      <c r="AC18" s="290" t="s">
        <v>7038</v>
      </c>
      <c r="AD18" s="290" t="s">
        <v>7039</v>
      </c>
    </row>
    <row r="19" spans="1:30" ht="110.1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92"/>
      <c r="Q19" s="292"/>
      <c r="R19" s="23" t="s">
        <v>12250</v>
      </c>
      <c r="S19" s="23" t="s">
        <v>12251</v>
      </c>
      <c r="T19" s="23" t="s">
        <v>12252</v>
      </c>
      <c r="U19" s="23" t="s">
        <v>12253</v>
      </c>
      <c r="V19" s="23" t="s">
        <v>12254</v>
      </c>
      <c r="W19" s="23" t="s">
        <v>12255</v>
      </c>
      <c r="X19" s="292"/>
      <c r="Y19" s="292"/>
      <c r="Z19" s="292"/>
      <c r="AA19" s="23" t="s">
        <v>10535</v>
      </c>
      <c r="AB19" s="23" t="s">
        <v>10536</v>
      </c>
      <c r="AC19" s="292"/>
      <c r="AD19" s="292"/>
    </row>
    <row r="20" spans="1:30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 x14ac:dyDescent="0.25">
      <c r="A21" s="25" t="s">
        <v>12256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5"/>
      <c r="Q21" s="106">
        <f>SUM(R21:W21)</f>
        <v>0</v>
      </c>
      <c r="R21" s="106">
        <f>SUM(R22:R80)</f>
        <v>0</v>
      </c>
      <c r="S21" s="106">
        <f t="shared" ref="S21:AD21" si="0">SUM(S22:S80)</f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</row>
    <row r="22" spans="1:30" ht="15.75" x14ac:dyDescent="0.25">
      <c r="A22" s="26" t="e">
        <f>IF(ISBLANK(P22),"",VLOOKUP(P22,Spravochnik!$B$1:$D$4773,2,FALSE))</f>
        <v>#N/A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28">
        <v>0</v>
      </c>
      <c r="Q22" s="106">
        <f t="shared" ref="Q22:Q80" si="1">SUM(R22:W22)</f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</row>
    <row r="23" spans="1:30" ht="15.75" x14ac:dyDescent="0.25">
      <c r="A23" s="26" t="e">
        <f>IF(ISBLANK(P23),"",VLOOKUP(P23,Spravochnik!$B$1:$D$4773,2,FALSE))</f>
        <v>#N/A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106">
        <f t="shared" si="1"/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</row>
    <row r="24" spans="1:30" ht="15.75" x14ac:dyDescent="0.25">
      <c r="A24" s="26" t="e">
        <f>IF(ISBLANK(P24),"",VLOOKUP(P24,Spravochnik!$B$1:$D$4773,2,FALSE))</f>
        <v>#N/A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106">
        <f t="shared" si="1"/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</row>
    <row r="25" spans="1:30" ht="15.75" x14ac:dyDescent="0.25">
      <c r="A25" s="26" t="e">
        <f>IF(ISBLANK(P25),"",VLOOKUP(P25,Spravochnik!$B$1:$D$4773,2,FALSE))</f>
        <v>#N/A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106">
        <f t="shared" si="1"/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</row>
    <row r="26" spans="1:30" ht="15.75" x14ac:dyDescent="0.25">
      <c r="A26" s="26" t="e">
        <f>IF(ISBLANK(P26),"",VLOOKUP(P26,Spravochnik!$B$1:$D$4773,2,FALSE))</f>
        <v>#N/A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106">
        <f t="shared" si="1"/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</row>
    <row r="27" spans="1:30" ht="15.75" x14ac:dyDescent="0.25">
      <c r="A27" s="26" t="e">
        <f>IF(ISBLANK(P27),"",VLOOKUP(P27,Spravochnik!$B$1:$D$4773,2,FALSE))</f>
        <v>#N/A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106">
        <f t="shared" si="1"/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</row>
    <row r="28" spans="1:30" ht="15.75" x14ac:dyDescent="0.25">
      <c r="A28" s="26" t="e">
        <f>IF(ISBLANK(P28),"",VLOOKUP(P28,Spravochnik!$B$1:$D$4773,2,FALSE))</f>
        <v>#N/A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106">
        <f t="shared" si="1"/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</row>
    <row r="29" spans="1:30" ht="15.75" x14ac:dyDescent="0.25">
      <c r="A29" s="26" t="e">
        <f>IF(ISBLANK(P29),"",VLOOKUP(P29,Spravochnik!$B$1:$D$4773,2,FALSE))</f>
        <v>#N/A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106">
        <f t="shared" si="1"/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</row>
    <row r="30" spans="1:30" ht="15.75" x14ac:dyDescent="0.25">
      <c r="A30" s="26" t="e">
        <f>IF(ISBLANK(P30),"",VLOOKUP(P30,Spravochnik!$B$1:$D$4773,2,FALSE))</f>
        <v>#N/A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28">
        <v>0</v>
      </c>
      <c r="Q30" s="106">
        <f t="shared" si="1"/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</row>
    <row r="31" spans="1:30" ht="15.75" x14ac:dyDescent="0.25">
      <c r="A31" s="26" t="e">
        <f>IF(ISBLANK(P31),"",VLOOKUP(P31,Spravochnik!$B$1:$D$4773,2,FALSE))</f>
        <v>#N/A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28">
        <v>0</v>
      </c>
      <c r="Q31" s="106">
        <f t="shared" si="1"/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</row>
    <row r="32" spans="1:30" ht="15.75" x14ac:dyDescent="0.25">
      <c r="A32" s="26" t="e">
        <f>IF(ISBLANK(P32),"",VLOOKUP(P32,Spravochnik!$B$1:$D$4773,2,FALSE))</f>
        <v>#N/A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28">
        <v>0</v>
      </c>
      <c r="Q32" s="106">
        <f t="shared" si="1"/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</row>
    <row r="33" spans="1:30" ht="15.75" x14ac:dyDescent="0.25">
      <c r="A33" s="26" t="e">
        <f>IF(ISBLANK(P33),"",VLOOKUP(P33,Spravochnik!$B$1:$D$4773,2,FALSE))</f>
        <v>#N/A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28">
        <v>0</v>
      </c>
      <c r="Q33" s="106">
        <f t="shared" si="1"/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</row>
    <row r="34" spans="1:30" ht="15.75" x14ac:dyDescent="0.25">
      <c r="A34" s="26" t="e">
        <f>IF(ISBLANK(P34),"",VLOOKUP(P34,Spravochnik!$B$1:$D$4773,2,FALSE))</f>
        <v>#N/A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28">
        <v>0</v>
      </c>
      <c r="Q34" s="106">
        <f t="shared" si="1"/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</row>
    <row r="35" spans="1:30" ht="15.75" x14ac:dyDescent="0.25">
      <c r="A35" s="26" t="e">
        <f>IF(ISBLANK(P35),"",VLOOKUP(P35,Spravochnik!$B$1:$D$4773,2,FALSE))</f>
        <v>#N/A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28">
        <v>0</v>
      </c>
      <c r="Q35" s="106">
        <f t="shared" si="1"/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</row>
    <row r="36" spans="1:30" ht="15.75" x14ac:dyDescent="0.25">
      <c r="A36" s="26" t="e">
        <f>IF(ISBLANK(P36),"",VLOOKUP(P36,Spravochnik!$B$1:$D$4773,2,FALSE))</f>
        <v>#N/A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28">
        <v>0</v>
      </c>
      <c r="Q36" s="106">
        <f t="shared" si="1"/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</row>
    <row r="37" spans="1:30" ht="15.75" x14ac:dyDescent="0.25">
      <c r="A37" s="26" t="e">
        <f>IF(ISBLANK(P37),"",VLOOKUP(P37,Spravochnik!$B$1:$D$4773,2,FALSE))</f>
        <v>#N/A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28">
        <v>0</v>
      </c>
      <c r="Q37" s="106">
        <f t="shared" si="1"/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</row>
    <row r="38" spans="1:30" ht="15.75" x14ac:dyDescent="0.25">
      <c r="A38" s="26" t="e">
        <f>IF(ISBLANK(P38),"",VLOOKUP(P38,Spravochnik!$B$1:$D$4773,2,FALSE))</f>
        <v>#N/A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28">
        <v>0</v>
      </c>
      <c r="Q38" s="106">
        <f t="shared" si="1"/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</row>
    <row r="39" spans="1:30" ht="15.75" x14ac:dyDescent="0.25">
      <c r="A39" s="26" t="e">
        <f>IF(ISBLANK(P39),"",VLOOKUP(P39,Spravochnik!$B$1:$D$4773,2,FALSE))</f>
        <v>#N/A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28">
        <v>0</v>
      </c>
      <c r="Q39" s="106">
        <f t="shared" si="1"/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</row>
    <row r="40" spans="1:30" ht="15.75" x14ac:dyDescent="0.25">
      <c r="A40" s="26" t="e">
        <f>IF(ISBLANK(P40),"",VLOOKUP(P40,Spravochnik!$B$1:$D$4773,2,FALSE))</f>
        <v>#N/A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28">
        <v>0</v>
      </c>
      <c r="Q40" s="106">
        <f t="shared" si="1"/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8">
        <v>0</v>
      </c>
    </row>
    <row r="41" spans="1:30" ht="15.75" x14ac:dyDescent="0.25">
      <c r="A41" s="26" t="e">
        <f>IF(ISBLANK(P41),"",VLOOKUP(P41,Spravochnik!$B$1:$D$4773,2,FALSE))</f>
        <v>#N/A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28">
        <v>0</v>
      </c>
      <c r="Q41" s="106">
        <f t="shared" si="1"/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8">
        <v>0</v>
      </c>
    </row>
    <row r="42" spans="1:30" ht="15.75" x14ac:dyDescent="0.25">
      <c r="A42" s="26" t="e">
        <f>IF(ISBLANK(P42),"",VLOOKUP(P42,Spravochnik!$B$1:$D$4773,2,FALSE))</f>
        <v>#N/A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28">
        <v>0</v>
      </c>
      <c r="Q42" s="106">
        <f t="shared" si="1"/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8">
        <v>0</v>
      </c>
    </row>
    <row r="43" spans="1:30" ht="15.75" x14ac:dyDescent="0.25">
      <c r="A43" s="26" t="e">
        <f>IF(ISBLANK(P43),"",VLOOKUP(P43,Spravochnik!$B$1:$D$4773,2,FALSE))</f>
        <v>#N/A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3">
        <v>23</v>
      </c>
      <c r="P43" s="28">
        <v>0</v>
      </c>
      <c r="Q43" s="106">
        <f t="shared" si="1"/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0</v>
      </c>
      <c r="AC43" s="28">
        <v>0</v>
      </c>
      <c r="AD43" s="28">
        <v>0</v>
      </c>
    </row>
    <row r="44" spans="1:30" ht="15.75" x14ac:dyDescent="0.25">
      <c r="A44" s="26" t="e">
        <f>IF(ISBLANK(P44),"",VLOOKUP(P44,Spravochnik!$B$1:$D$4773,2,FALSE))</f>
        <v>#N/A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23">
        <v>24</v>
      </c>
      <c r="P44" s="28">
        <v>0</v>
      </c>
      <c r="Q44" s="106">
        <f t="shared" si="1"/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  <c r="AB44" s="28">
        <v>0</v>
      </c>
      <c r="AC44" s="28">
        <v>0</v>
      </c>
      <c r="AD44" s="28">
        <v>0</v>
      </c>
    </row>
    <row r="45" spans="1:30" ht="15.75" x14ac:dyDescent="0.25">
      <c r="A45" s="26" t="e">
        <f>IF(ISBLANK(P45),"",VLOOKUP(P45,Spravochnik!$B$1:$D$4773,2,FALSE))</f>
        <v>#N/A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23">
        <v>25</v>
      </c>
      <c r="P45" s="28">
        <v>0</v>
      </c>
      <c r="Q45" s="106">
        <f t="shared" si="1"/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  <c r="AB45" s="28">
        <v>0</v>
      </c>
      <c r="AC45" s="28">
        <v>0</v>
      </c>
      <c r="AD45" s="28">
        <v>0</v>
      </c>
    </row>
    <row r="46" spans="1:30" ht="15.75" x14ac:dyDescent="0.25">
      <c r="A46" s="26" t="e">
        <f>IF(ISBLANK(P46),"",VLOOKUP(P46,Spravochnik!$B$1:$D$4773,2,FALSE))</f>
        <v>#N/A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23">
        <v>26</v>
      </c>
      <c r="P46" s="28">
        <v>0</v>
      </c>
      <c r="Q46" s="106">
        <f t="shared" si="1"/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  <c r="AB46" s="28">
        <v>0</v>
      </c>
      <c r="AC46" s="28">
        <v>0</v>
      </c>
      <c r="AD46" s="28">
        <v>0</v>
      </c>
    </row>
    <row r="47" spans="1:30" ht="15.75" x14ac:dyDescent="0.25">
      <c r="A47" s="26" t="e">
        <f>IF(ISBLANK(P47),"",VLOOKUP(P47,Spravochnik!$B$1:$D$4773,2,FALSE))</f>
        <v>#N/A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23">
        <v>27</v>
      </c>
      <c r="P47" s="28">
        <v>0</v>
      </c>
      <c r="Q47" s="106">
        <f t="shared" si="1"/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  <c r="AB47" s="28">
        <v>0</v>
      </c>
      <c r="AC47" s="28">
        <v>0</v>
      </c>
      <c r="AD47" s="28">
        <v>0</v>
      </c>
    </row>
    <row r="48" spans="1:30" ht="15.75" x14ac:dyDescent="0.25">
      <c r="A48" s="26" t="e">
        <f>IF(ISBLANK(P48),"",VLOOKUP(P48,Spravochnik!$B$1:$D$4773,2,FALSE))</f>
        <v>#N/A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23">
        <v>28</v>
      </c>
      <c r="P48" s="28">
        <v>0</v>
      </c>
      <c r="Q48" s="106">
        <f t="shared" si="1"/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  <c r="AB48" s="28">
        <v>0</v>
      </c>
      <c r="AC48" s="28">
        <v>0</v>
      </c>
      <c r="AD48" s="28">
        <v>0</v>
      </c>
    </row>
    <row r="49" spans="1:30" ht="15.75" x14ac:dyDescent="0.25">
      <c r="A49" s="26" t="e">
        <f>IF(ISBLANK(P49),"",VLOOKUP(P49,Spravochnik!$B$1:$D$4773,2,FALSE))</f>
        <v>#N/A</v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23">
        <v>29</v>
      </c>
      <c r="P49" s="28">
        <v>0</v>
      </c>
      <c r="Q49" s="106">
        <f t="shared" si="1"/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  <c r="AB49" s="28">
        <v>0</v>
      </c>
      <c r="AC49" s="28">
        <v>0</v>
      </c>
      <c r="AD49" s="28">
        <v>0</v>
      </c>
    </row>
    <row r="50" spans="1:30" ht="15.75" x14ac:dyDescent="0.25">
      <c r="A50" s="26" t="e">
        <f>IF(ISBLANK(P50),"",VLOOKUP(P50,Spravochnik!$B$1:$D$4773,2,FALSE))</f>
        <v>#N/A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23">
        <v>30</v>
      </c>
      <c r="P50" s="28">
        <v>0</v>
      </c>
      <c r="Q50" s="106">
        <f t="shared" si="1"/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28">
        <v>0</v>
      </c>
      <c r="Y50" s="28">
        <v>0</v>
      </c>
      <c r="Z50" s="28">
        <v>0</v>
      </c>
      <c r="AA50" s="28">
        <v>0</v>
      </c>
      <c r="AB50" s="28">
        <v>0</v>
      </c>
      <c r="AC50" s="28">
        <v>0</v>
      </c>
      <c r="AD50" s="28">
        <v>0</v>
      </c>
    </row>
    <row r="51" spans="1:30" ht="15.75" x14ac:dyDescent="0.25">
      <c r="A51" s="26" t="e">
        <f>IF(ISBLANK(P51),"",VLOOKUP(P51,Spravochnik!$B$1:$D$4773,2,FALSE))</f>
        <v>#N/A</v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23">
        <v>31</v>
      </c>
      <c r="P51" s="28">
        <v>0</v>
      </c>
      <c r="Q51" s="106">
        <f t="shared" si="1"/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  <c r="AC51" s="28">
        <v>0</v>
      </c>
      <c r="AD51" s="28">
        <v>0</v>
      </c>
    </row>
    <row r="52" spans="1:30" ht="15.75" x14ac:dyDescent="0.25">
      <c r="A52" s="26" t="e">
        <f>IF(ISBLANK(P52),"",VLOOKUP(P52,Spravochnik!$B$1:$D$4773,2,FALSE))</f>
        <v>#N/A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23">
        <v>32</v>
      </c>
      <c r="P52" s="28">
        <v>0</v>
      </c>
      <c r="Q52" s="106">
        <f t="shared" si="1"/>
        <v>0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28">
        <v>0</v>
      </c>
      <c r="Y52" s="28">
        <v>0</v>
      </c>
      <c r="Z52" s="28">
        <v>0</v>
      </c>
      <c r="AA52" s="28">
        <v>0</v>
      </c>
      <c r="AB52" s="28">
        <v>0</v>
      </c>
      <c r="AC52" s="28">
        <v>0</v>
      </c>
      <c r="AD52" s="28">
        <v>0</v>
      </c>
    </row>
    <row r="53" spans="1:30" ht="15.75" x14ac:dyDescent="0.25">
      <c r="A53" s="26" t="e">
        <f>IF(ISBLANK(P53),"",VLOOKUP(P53,Spravochnik!$B$1:$D$4773,2,FALSE))</f>
        <v>#N/A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23">
        <v>33</v>
      </c>
      <c r="P53" s="28">
        <v>0</v>
      </c>
      <c r="Q53" s="106">
        <f t="shared" si="1"/>
        <v>0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28">
        <v>0</v>
      </c>
      <c r="X53" s="28">
        <v>0</v>
      </c>
      <c r="Y53" s="28">
        <v>0</v>
      </c>
      <c r="Z53" s="28">
        <v>0</v>
      </c>
      <c r="AA53" s="28">
        <v>0</v>
      </c>
      <c r="AB53" s="28">
        <v>0</v>
      </c>
      <c r="AC53" s="28">
        <v>0</v>
      </c>
      <c r="AD53" s="28">
        <v>0</v>
      </c>
    </row>
    <row r="54" spans="1:30" ht="15.75" x14ac:dyDescent="0.25">
      <c r="A54" s="26" t="e">
        <f>IF(ISBLANK(P54),"",VLOOKUP(P54,Spravochnik!$B$1:$D$4773,2,FALSE))</f>
        <v>#N/A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23">
        <v>34</v>
      </c>
      <c r="P54" s="28">
        <v>0</v>
      </c>
      <c r="Q54" s="106">
        <f t="shared" si="1"/>
        <v>0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28">
        <v>0</v>
      </c>
      <c r="X54" s="28">
        <v>0</v>
      </c>
      <c r="Y54" s="28">
        <v>0</v>
      </c>
      <c r="Z54" s="28">
        <v>0</v>
      </c>
      <c r="AA54" s="28">
        <v>0</v>
      </c>
      <c r="AB54" s="28">
        <v>0</v>
      </c>
      <c r="AC54" s="28">
        <v>0</v>
      </c>
      <c r="AD54" s="28">
        <v>0</v>
      </c>
    </row>
    <row r="55" spans="1:30" ht="15.75" x14ac:dyDescent="0.25">
      <c r="A55" s="26" t="e">
        <f>IF(ISBLANK(P55),"",VLOOKUP(P55,Spravochnik!$B$1:$D$4773,2,FALSE))</f>
        <v>#N/A</v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23">
        <v>35</v>
      </c>
      <c r="P55" s="28">
        <v>0</v>
      </c>
      <c r="Q55" s="106">
        <f t="shared" si="1"/>
        <v>0</v>
      </c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28">
        <v>0</v>
      </c>
      <c r="X55" s="28">
        <v>0</v>
      </c>
      <c r="Y55" s="28">
        <v>0</v>
      </c>
      <c r="Z55" s="28">
        <v>0</v>
      </c>
      <c r="AA55" s="28">
        <v>0</v>
      </c>
      <c r="AB55" s="28">
        <v>0</v>
      </c>
      <c r="AC55" s="28">
        <v>0</v>
      </c>
      <c r="AD55" s="28">
        <v>0</v>
      </c>
    </row>
    <row r="56" spans="1:30" ht="15.75" x14ac:dyDescent="0.25">
      <c r="A56" s="26" t="e">
        <f>IF(ISBLANK(P56),"",VLOOKUP(P56,Spravochnik!$B$1:$D$4773,2,FALSE))</f>
        <v>#N/A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23">
        <v>36</v>
      </c>
      <c r="P56" s="28">
        <v>0</v>
      </c>
      <c r="Q56" s="106">
        <f t="shared" si="1"/>
        <v>0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28">
        <v>0</v>
      </c>
      <c r="X56" s="28">
        <v>0</v>
      </c>
      <c r="Y56" s="28">
        <v>0</v>
      </c>
      <c r="Z56" s="28">
        <v>0</v>
      </c>
      <c r="AA56" s="28">
        <v>0</v>
      </c>
      <c r="AB56" s="28">
        <v>0</v>
      </c>
      <c r="AC56" s="28">
        <v>0</v>
      </c>
      <c r="AD56" s="28">
        <v>0</v>
      </c>
    </row>
    <row r="57" spans="1:30" ht="15.75" x14ac:dyDescent="0.25">
      <c r="A57" s="26" t="e">
        <f>IF(ISBLANK(P57),"",VLOOKUP(P57,Spravochnik!$B$1:$D$4773,2,FALSE))</f>
        <v>#N/A</v>
      </c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23">
        <v>37</v>
      </c>
      <c r="P57" s="28">
        <v>0</v>
      </c>
      <c r="Q57" s="106">
        <f t="shared" si="1"/>
        <v>0</v>
      </c>
      <c r="R57" s="28">
        <v>0</v>
      </c>
      <c r="S57" s="28">
        <v>0</v>
      </c>
      <c r="T57" s="28">
        <v>0</v>
      </c>
      <c r="U57" s="28">
        <v>0</v>
      </c>
      <c r="V57" s="28">
        <v>0</v>
      </c>
      <c r="W57" s="28">
        <v>0</v>
      </c>
      <c r="X57" s="28">
        <v>0</v>
      </c>
      <c r="Y57" s="28">
        <v>0</v>
      </c>
      <c r="Z57" s="28">
        <v>0</v>
      </c>
      <c r="AA57" s="28">
        <v>0</v>
      </c>
      <c r="AB57" s="28">
        <v>0</v>
      </c>
      <c r="AC57" s="28">
        <v>0</v>
      </c>
      <c r="AD57" s="28">
        <v>0</v>
      </c>
    </row>
    <row r="58" spans="1:30" ht="15.75" x14ac:dyDescent="0.25">
      <c r="A58" s="26" t="e">
        <f>IF(ISBLANK(P58),"",VLOOKUP(P58,Spravochnik!$B$1:$D$4773,2,FALSE))</f>
        <v>#N/A</v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23">
        <v>38</v>
      </c>
      <c r="P58" s="28">
        <v>0</v>
      </c>
      <c r="Q58" s="106">
        <f t="shared" si="1"/>
        <v>0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28">
        <v>0</v>
      </c>
      <c r="X58" s="28">
        <v>0</v>
      </c>
      <c r="Y58" s="28">
        <v>0</v>
      </c>
      <c r="Z58" s="28">
        <v>0</v>
      </c>
      <c r="AA58" s="28">
        <v>0</v>
      </c>
      <c r="AB58" s="28">
        <v>0</v>
      </c>
      <c r="AC58" s="28">
        <v>0</v>
      </c>
      <c r="AD58" s="28">
        <v>0</v>
      </c>
    </row>
    <row r="59" spans="1:30" ht="15.75" x14ac:dyDescent="0.25">
      <c r="A59" s="26" t="e">
        <f>IF(ISBLANK(P59),"",VLOOKUP(P59,Spravochnik!$B$1:$D$4773,2,FALSE))</f>
        <v>#N/A</v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23">
        <v>39</v>
      </c>
      <c r="P59" s="28">
        <v>0</v>
      </c>
      <c r="Q59" s="106">
        <f t="shared" si="1"/>
        <v>0</v>
      </c>
      <c r="R59" s="28">
        <v>0</v>
      </c>
      <c r="S59" s="28">
        <v>0</v>
      </c>
      <c r="T59" s="28">
        <v>0</v>
      </c>
      <c r="U59" s="28">
        <v>0</v>
      </c>
      <c r="V59" s="28">
        <v>0</v>
      </c>
      <c r="W59" s="28">
        <v>0</v>
      </c>
      <c r="X59" s="28">
        <v>0</v>
      </c>
      <c r="Y59" s="28">
        <v>0</v>
      </c>
      <c r="Z59" s="28">
        <v>0</v>
      </c>
      <c r="AA59" s="28">
        <v>0</v>
      </c>
      <c r="AB59" s="28">
        <v>0</v>
      </c>
      <c r="AC59" s="28">
        <v>0</v>
      </c>
      <c r="AD59" s="28">
        <v>0</v>
      </c>
    </row>
    <row r="60" spans="1:30" ht="15.75" x14ac:dyDescent="0.25">
      <c r="A60" s="26" t="e">
        <f>IF(ISBLANK(P60),"",VLOOKUP(P60,Spravochnik!$B$1:$D$4773,2,FALSE))</f>
        <v>#N/A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23">
        <v>40</v>
      </c>
      <c r="P60" s="28">
        <v>0</v>
      </c>
      <c r="Q60" s="106">
        <f t="shared" si="1"/>
        <v>0</v>
      </c>
      <c r="R60" s="28">
        <v>0</v>
      </c>
      <c r="S60" s="28">
        <v>0</v>
      </c>
      <c r="T60" s="28">
        <v>0</v>
      </c>
      <c r="U60" s="28">
        <v>0</v>
      </c>
      <c r="V60" s="28">
        <v>0</v>
      </c>
      <c r="W60" s="28">
        <v>0</v>
      </c>
      <c r="X60" s="28">
        <v>0</v>
      </c>
      <c r="Y60" s="28">
        <v>0</v>
      </c>
      <c r="Z60" s="28">
        <v>0</v>
      </c>
      <c r="AA60" s="28">
        <v>0</v>
      </c>
      <c r="AB60" s="28">
        <v>0</v>
      </c>
      <c r="AC60" s="28">
        <v>0</v>
      </c>
      <c r="AD60" s="28">
        <v>0</v>
      </c>
    </row>
    <row r="61" spans="1:30" ht="15.75" x14ac:dyDescent="0.25">
      <c r="A61" s="26" t="e">
        <f>IF(ISBLANK(P61),"",VLOOKUP(P61,Spravochnik!$B$1:$D$4773,2,FALSE))</f>
        <v>#N/A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23">
        <v>41</v>
      </c>
      <c r="P61" s="28">
        <v>0</v>
      </c>
      <c r="Q61" s="106">
        <f t="shared" si="1"/>
        <v>0</v>
      </c>
      <c r="R61" s="28">
        <v>0</v>
      </c>
      <c r="S61" s="28">
        <v>0</v>
      </c>
      <c r="T61" s="28">
        <v>0</v>
      </c>
      <c r="U61" s="28">
        <v>0</v>
      </c>
      <c r="V61" s="28">
        <v>0</v>
      </c>
      <c r="W61" s="28">
        <v>0</v>
      </c>
      <c r="X61" s="28">
        <v>0</v>
      </c>
      <c r="Y61" s="28">
        <v>0</v>
      </c>
      <c r="Z61" s="28">
        <v>0</v>
      </c>
      <c r="AA61" s="28">
        <v>0</v>
      </c>
      <c r="AB61" s="28">
        <v>0</v>
      </c>
      <c r="AC61" s="28">
        <v>0</v>
      </c>
      <c r="AD61" s="28">
        <v>0</v>
      </c>
    </row>
    <row r="62" spans="1:30" ht="15.75" x14ac:dyDescent="0.25">
      <c r="A62" s="26" t="e">
        <f>IF(ISBLANK(P62),"",VLOOKUP(P62,Spravochnik!$B$1:$D$4773,2,FALSE))</f>
        <v>#N/A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23">
        <v>42</v>
      </c>
      <c r="P62" s="28">
        <v>0</v>
      </c>
      <c r="Q62" s="106">
        <f t="shared" si="1"/>
        <v>0</v>
      </c>
      <c r="R62" s="28">
        <v>0</v>
      </c>
      <c r="S62" s="28">
        <v>0</v>
      </c>
      <c r="T62" s="28">
        <v>0</v>
      </c>
      <c r="U62" s="28">
        <v>0</v>
      </c>
      <c r="V62" s="28">
        <v>0</v>
      </c>
      <c r="W62" s="28">
        <v>0</v>
      </c>
      <c r="X62" s="28">
        <v>0</v>
      </c>
      <c r="Y62" s="28">
        <v>0</v>
      </c>
      <c r="Z62" s="28">
        <v>0</v>
      </c>
      <c r="AA62" s="28">
        <v>0</v>
      </c>
      <c r="AB62" s="28">
        <v>0</v>
      </c>
      <c r="AC62" s="28">
        <v>0</v>
      </c>
      <c r="AD62" s="28">
        <v>0</v>
      </c>
    </row>
    <row r="63" spans="1:30" ht="15.75" x14ac:dyDescent="0.25">
      <c r="A63" s="26" t="e">
        <f>IF(ISBLANK(P63),"",VLOOKUP(P63,Spravochnik!$B$1:$D$4773,2,FALSE))</f>
        <v>#N/A</v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23">
        <v>43</v>
      </c>
      <c r="P63" s="28">
        <v>0</v>
      </c>
      <c r="Q63" s="106">
        <f t="shared" si="1"/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  <c r="AC63" s="28">
        <v>0</v>
      </c>
      <c r="AD63" s="28">
        <v>0</v>
      </c>
    </row>
    <row r="64" spans="1:30" ht="15.75" x14ac:dyDescent="0.25">
      <c r="A64" s="26" t="e">
        <f>IF(ISBLANK(P64),"",VLOOKUP(P64,Spravochnik!$B$1:$D$4773,2,FALSE))</f>
        <v>#N/A</v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23">
        <v>44</v>
      </c>
      <c r="P64" s="28">
        <v>0</v>
      </c>
      <c r="Q64" s="106">
        <f t="shared" si="1"/>
        <v>0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28">
        <v>0</v>
      </c>
      <c r="X64" s="28">
        <v>0</v>
      </c>
      <c r="Y64" s="28">
        <v>0</v>
      </c>
      <c r="Z64" s="28">
        <v>0</v>
      </c>
      <c r="AA64" s="28">
        <v>0</v>
      </c>
      <c r="AB64" s="28">
        <v>0</v>
      </c>
      <c r="AC64" s="28">
        <v>0</v>
      </c>
      <c r="AD64" s="28">
        <v>0</v>
      </c>
    </row>
    <row r="65" spans="1:30" ht="15.75" x14ac:dyDescent="0.25">
      <c r="A65" s="26" t="e">
        <f>IF(ISBLANK(P65),"",VLOOKUP(P65,Spravochnik!$B$1:$D$4773,2,FALSE))</f>
        <v>#N/A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23">
        <v>45</v>
      </c>
      <c r="P65" s="28">
        <v>0</v>
      </c>
      <c r="Q65" s="106">
        <f t="shared" si="1"/>
        <v>0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28">
        <v>0</v>
      </c>
      <c r="X65" s="28">
        <v>0</v>
      </c>
      <c r="Y65" s="28">
        <v>0</v>
      </c>
      <c r="Z65" s="28">
        <v>0</v>
      </c>
      <c r="AA65" s="28">
        <v>0</v>
      </c>
      <c r="AB65" s="28">
        <v>0</v>
      </c>
      <c r="AC65" s="28">
        <v>0</v>
      </c>
      <c r="AD65" s="28">
        <v>0</v>
      </c>
    </row>
    <row r="66" spans="1:30" ht="15.75" x14ac:dyDescent="0.25">
      <c r="A66" s="26" t="e">
        <f>IF(ISBLANK(P66),"",VLOOKUP(P66,Spravochnik!$B$1:$D$4773,2,FALSE))</f>
        <v>#N/A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23">
        <v>46</v>
      </c>
      <c r="P66" s="28">
        <v>0</v>
      </c>
      <c r="Q66" s="106">
        <f t="shared" si="1"/>
        <v>0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28">
        <v>0</v>
      </c>
      <c r="X66" s="28">
        <v>0</v>
      </c>
      <c r="Y66" s="28">
        <v>0</v>
      </c>
      <c r="Z66" s="28">
        <v>0</v>
      </c>
      <c r="AA66" s="28">
        <v>0</v>
      </c>
      <c r="AB66" s="28">
        <v>0</v>
      </c>
      <c r="AC66" s="28">
        <v>0</v>
      </c>
      <c r="AD66" s="28">
        <v>0</v>
      </c>
    </row>
    <row r="67" spans="1:30" ht="15.75" x14ac:dyDescent="0.25">
      <c r="A67" s="26" t="e">
        <f>IF(ISBLANK(P67),"",VLOOKUP(P67,Spravochnik!$B$1:$D$4773,2,FALSE))</f>
        <v>#N/A</v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23">
        <v>47</v>
      </c>
      <c r="P67" s="28">
        <v>0</v>
      </c>
      <c r="Q67" s="106">
        <f t="shared" si="1"/>
        <v>0</v>
      </c>
      <c r="R67" s="28">
        <v>0</v>
      </c>
      <c r="S67" s="28">
        <v>0</v>
      </c>
      <c r="T67" s="28">
        <v>0</v>
      </c>
      <c r="U67" s="28">
        <v>0</v>
      </c>
      <c r="V67" s="28">
        <v>0</v>
      </c>
      <c r="W67" s="28">
        <v>0</v>
      </c>
      <c r="X67" s="28">
        <v>0</v>
      </c>
      <c r="Y67" s="28">
        <v>0</v>
      </c>
      <c r="Z67" s="28">
        <v>0</v>
      </c>
      <c r="AA67" s="28">
        <v>0</v>
      </c>
      <c r="AB67" s="28">
        <v>0</v>
      </c>
      <c r="AC67" s="28">
        <v>0</v>
      </c>
      <c r="AD67" s="28">
        <v>0</v>
      </c>
    </row>
    <row r="68" spans="1:30" ht="15.75" x14ac:dyDescent="0.25">
      <c r="A68" s="26" t="e">
        <f>IF(ISBLANK(P68),"",VLOOKUP(P68,Spravochnik!$B$1:$D$4773,2,FALSE))</f>
        <v>#N/A</v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23">
        <v>48</v>
      </c>
      <c r="P68" s="28">
        <v>0</v>
      </c>
      <c r="Q68" s="106">
        <f t="shared" si="1"/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0</v>
      </c>
      <c r="AC68" s="28">
        <v>0</v>
      </c>
      <c r="AD68" s="28">
        <v>0</v>
      </c>
    </row>
    <row r="69" spans="1:30" ht="15.75" x14ac:dyDescent="0.25">
      <c r="A69" s="26" t="e">
        <f>IF(ISBLANK(P69),"",VLOOKUP(P69,Spravochnik!$B$1:$D$4773,2,FALSE))</f>
        <v>#N/A</v>
      </c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23">
        <v>49</v>
      </c>
      <c r="P69" s="28">
        <v>0</v>
      </c>
      <c r="Q69" s="106">
        <f t="shared" si="1"/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28">
        <v>0</v>
      </c>
      <c r="X69" s="28">
        <v>0</v>
      </c>
      <c r="Y69" s="28">
        <v>0</v>
      </c>
      <c r="Z69" s="28">
        <v>0</v>
      </c>
      <c r="AA69" s="28">
        <v>0</v>
      </c>
      <c r="AB69" s="28">
        <v>0</v>
      </c>
      <c r="AC69" s="28">
        <v>0</v>
      </c>
      <c r="AD69" s="28">
        <v>0</v>
      </c>
    </row>
    <row r="70" spans="1:30" ht="15.75" x14ac:dyDescent="0.25">
      <c r="A70" s="26" t="e">
        <f>IF(ISBLANK(P70),"",VLOOKUP(P70,Spravochnik!$B$1:$D$4773,2,FALSE))</f>
        <v>#N/A</v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23">
        <v>50</v>
      </c>
      <c r="P70" s="28">
        <v>0</v>
      </c>
      <c r="Q70" s="106">
        <f t="shared" si="1"/>
        <v>0</v>
      </c>
      <c r="R70" s="28">
        <v>0</v>
      </c>
      <c r="S70" s="28">
        <v>0</v>
      </c>
      <c r="T70" s="28">
        <v>0</v>
      </c>
      <c r="U70" s="28">
        <v>0</v>
      </c>
      <c r="V70" s="28">
        <v>0</v>
      </c>
      <c r="W70" s="28">
        <v>0</v>
      </c>
      <c r="X70" s="28">
        <v>0</v>
      </c>
      <c r="Y70" s="28">
        <v>0</v>
      </c>
      <c r="Z70" s="28">
        <v>0</v>
      </c>
      <c r="AA70" s="28">
        <v>0</v>
      </c>
      <c r="AB70" s="28">
        <v>0</v>
      </c>
      <c r="AC70" s="28">
        <v>0</v>
      </c>
      <c r="AD70" s="28">
        <v>0</v>
      </c>
    </row>
    <row r="71" spans="1:30" ht="15.75" x14ac:dyDescent="0.25">
      <c r="A71" s="26" t="e">
        <f>IF(ISBLANK(P71),"",VLOOKUP(P71,Spravochnik!$B$1:$D$4773,2,FALSE))</f>
        <v>#N/A</v>
      </c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23">
        <v>51</v>
      </c>
      <c r="P71" s="28">
        <v>0</v>
      </c>
      <c r="Q71" s="106">
        <f t="shared" si="1"/>
        <v>0</v>
      </c>
      <c r="R71" s="28">
        <v>0</v>
      </c>
      <c r="S71" s="28">
        <v>0</v>
      </c>
      <c r="T71" s="28">
        <v>0</v>
      </c>
      <c r="U71" s="28">
        <v>0</v>
      </c>
      <c r="V71" s="28">
        <v>0</v>
      </c>
      <c r="W71" s="28">
        <v>0</v>
      </c>
      <c r="X71" s="28">
        <v>0</v>
      </c>
      <c r="Y71" s="28">
        <v>0</v>
      </c>
      <c r="Z71" s="28">
        <v>0</v>
      </c>
      <c r="AA71" s="28">
        <v>0</v>
      </c>
      <c r="AB71" s="28">
        <v>0</v>
      </c>
      <c r="AC71" s="28">
        <v>0</v>
      </c>
      <c r="AD71" s="28">
        <v>0</v>
      </c>
    </row>
    <row r="72" spans="1:30" ht="15.75" x14ac:dyDescent="0.25">
      <c r="A72" s="26" t="e">
        <f>IF(ISBLANK(P72),"",VLOOKUP(P72,Spravochnik!$B$1:$D$4773,2,FALSE))</f>
        <v>#N/A</v>
      </c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23">
        <v>52</v>
      </c>
      <c r="P72" s="28">
        <v>0</v>
      </c>
      <c r="Q72" s="106">
        <f t="shared" si="1"/>
        <v>0</v>
      </c>
      <c r="R72" s="28">
        <v>0</v>
      </c>
      <c r="S72" s="28">
        <v>0</v>
      </c>
      <c r="T72" s="28">
        <v>0</v>
      </c>
      <c r="U72" s="28">
        <v>0</v>
      </c>
      <c r="V72" s="28">
        <v>0</v>
      </c>
      <c r="W72" s="28">
        <v>0</v>
      </c>
      <c r="X72" s="28">
        <v>0</v>
      </c>
      <c r="Y72" s="28">
        <v>0</v>
      </c>
      <c r="Z72" s="28">
        <v>0</v>
      </c>
      <c r="AA72" s="28">
        <v>0</v>
      </c>
      <c r="AB72" s="28">
        <v>0</v>
      </c>
      <c r="AC72" s="28">
        <v>0</v>
      </c>
      <c r="AD72" s="28">
        <v>0</v>
      </c>
    </row>
    <row r="73" spans="1:30" ht="15.75" x14ac:dyDescent="0.25">
      <c r="A73" s="26" t="e">
        <f>IF(ISBLANK(P73),"",VLOOKUP(P73,Spravochnik!$B$1:$D$4773,2,FALSE))</f>
        <v>#N/A</v>
      </c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23">
        <v>53</v>
      </c>
      <c r="P73" s="28">
        <v>0</v>
      </c>
      <c r="Q73" s="106">
        <f t="shared" si="1"/>
        <v>0</v>
      </c>
      <c r="R73" s="28">
        <v>0</v>
      </c>
      <c r="S73" s="28">
        <v>0</v>
      </c>
      <c r="T73" s="28">
        <v>0</v>
      </c>
      <c r="U73" s="28">
        <v>0</v>
      </c>
      <c r="V73" s="28">
        <v>0</v>
      </c>
      <c r="W73" s="28">
        <v>0</v>
      </c>
      <c r="X73" s="28">
        <v>0</v>
      </c>
      <c r="Y73" s="28">
        <v>0</v>
      </c>
      <c r="Z73" s="28">
        <v>0</v>
      </c>
      <c r="AA73" s="28">
        <v>0</v>
      </c>
      <c r="AB73" s="28">
        <v>0</v>
      </c>
      <c r="AC73" s="28">
        <v>0</v>
      </c>
      <c r="AD73" s="28">
        <v>0</v>
      </c>
    </row>
    <row r="74" spans="1:30" ht="15.75" x14ac:dyDescent="0.25">
      <c r="A74" s="26" t="e">
        <f>IF(ISBLANK(P74),"",VLOOKUP(P74,Spravochnik!$B$1:$D$4773,2,FALSE))</f>
        <v>#N/A</v>
      </c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23">
        <v>54</v>
      </c>
      <c r="P74" s="28">
        <v>0</v>
      </c>
      <c r="Q74" s="106">
        <f t="shared" si="1"/>
        <v>0</v>
      </c>
      <c r="R74" s="28">
        <v>0</v>
      </c>
      <c r="S74" s="28">
        <v>0</v>
      </c>
      <c r="T74" s="28">
        <v>0</v>
      </c>
      <c r="U74" s="28">
        <v>0</v>
      </c>
      <c r="V74" s="28">
        <v>0</v>
      </c>
      <c r="W74" s="28">
        <v>0</v>
      </c>
      <c r="X74" s="28">
        <v>0</v>
      </c>
      <c r="Y74" s="28">
        <v>0</v>
      </c>
      <c r="Z74" s="28">
        <v>0</v>
      </c>
      <c r="AA74" s="28">
        <v>0</v>
      </c>
      <c r="AB74" s="28">
        <v>0</v>
      </c>
      <c r="AC74" s="28">
        <v>0</v>
      </c>
      <c r="AD74" s="28">
        <v>0</v>
      </c>
    </row>
    <row r="75" spans="1:30" ht="15.75" x14ac:dyDescent="0.25">
      <c r="A75" s="26" t="e">
        <f>IF(ISBLANK(P75),"",VLOOKUP(P75,Spravochnik!$B$1:$D$4773,2,FALSE))</f>
        <v>#N/A</v>
      </c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23">
        <v>55</v>
      </c>
      <c r="P75" s="28">
        <v>0</v>
      </c>
      <c r="Q75" s="106">
        <f t="shared" si="1"/>
        <v>0</v>
      </c>
      <c r="R75" s="28">
        <v>0</v>
      </c>
      <c r="S75" s="28">
        <v>0</v>
      </c>
      <c r="T75" s="28">
        <v>0</v>
      </c>
      <c r="U75" s="28">
        <v>0</v>
      </c>
      <c r="V75" s="28">
        <v>0</v>
      </c>
      <c r="W75" s="28">
        <v>0</v>
      </c>
      <c r="X75" s="28">
        <v>0</v>
      </c>
      <c r="Y75" s="28">
        <v>0</v>
      </c>
      <c r="Z75" s="28">
        <v>0</v>
      </c>
      <c r="AA75" s="28">
        <v>0</v>
      </c>
      <c r="AB75" s="28">
        <v>0</v>
      </c>
      <c r="AC75" s="28">
        <v>0</v>
      </c>
      <c r="AD75" s="28">
        <v>0</v>
      </c>
    </row>
    <row r="76" spans="1:30" ht="15.75" x14ac:dyDescent="0.25">
      <c r="A76" s="26" t="e">
        <f>IF(ISBLANK(P76),"",VLOOKUP(P76,Spravochnik!$B$1:$D$4773,2,FALSE))</f>
        <v>#N/A</v>
      </c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23">
        <v>56</v>
      </c>
      <c r="P76" s="28">
        <v>0</v>
      </c>
      <c r="Q76" s="106">
        <f t="shared" si="1"/>
        <v>0</v>
      </c>
      <c r="R76" s="28">
        <v>0</v>
      </c>
      <c r="S76" s="28">
        <v>0</v>
      </c>
      <c r="T76" s="28">
        <v>0</v>
      </c>
      <c r="U76" s="28">
        <v>0</v>
      </c>
      <c r="V76" s="28">
        <v>0</v>
      </c>
      <c r="W76" s="28">
        <v>0</v>
      </c>
      <c r="X76" s="28">
        <v>0</v>
      </c>
      <c r="Y76" s="28">
        <v>0</v>
      </c>
      <c r="Z76" s="28">
        <v>0</v>
      </c>
      <c r="AA76" s="28">
        <v>0</v>
      </c>
      <c r="AB76" s="28">
        <v>0</v>
      </c>
      <c r="AC76" s="28">
        <v>0</v>
      </c>
      <c r="AD76" s="28">
        <v>0</v>
      </c>
    </row>
    <row r="77" spans="1:30" ht="15.75" x14ac:dyDescent="0.25">
      <c r="A77" s="26" t="e">
        <f>IF(ISBLANK(P77),"",VLOOKUP(P77,Spravochnik!$B$1:$D$4773,2,FALSE))</f>
        <v>#N/A</v>
      </c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23">
        <v>57</v>
      </c>
      <c r="P77" s="28">
        <v>0</v>
      </c>
      <c r="Q77" s="106">
        <f t="shared" si="1"/>
        <v>0</v>
      </c>
      <c r="R77" s="28">
        <v>0</v>
      </c>
      <c r="S77" s="28">
        <v>0</v>
      </c>
      <c r="T77" s="28">
        <v>0</v>
      </c>
      <c r="U77" s="28">
        <v>0</v>
      </c>
      <c r="V77" s="28">
        <v>0</v>
      </c>
      <c r="W77" s="28">
        <v>0</v>
      </c>
      <c r="X77" s="28">
        <v>0</v>
      </c>
      <c r="Y77" s="28">
        <v>0</v>
      </c>
      <c r="Z77" s="28">
        <v>0</v>
      </c>
      <c r="AA77" s="28">
        <v>0</v>
      </c>
      <c r="AB77" s="28">
        <v>0</v>
      </c>
      <c r="AC77" s="28">
        <v>0</v>
      </c>
      <c r="AD77" s="28">
        <v>0</v>
      </c>
    </row>
    <row r="78" spans="1:30" ht="15.75" x14ac:dyDescent="0.25">
      <c r="A78" s="26" t="e">
        <f>IF(ISBLANK(P78),"",VLOOKUP(P78,Spravochnik!$B$1:$D$4773,2,FALSE))</f>
        <v>#N/A</v>
      </c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23">
        <v>58</v>
      </c>
      <c r="P78" s="28">
        <v>0</v>
      </c>
      <c r="Q78" s="106">
        <f t="shared" si="1"/>
        <v>0</v>
      </c>
      <c r="R78" s="28">
        <v>0</v>
      </c>
      <c r="S78" s="28">
        <v>0</v>
      </c>
      <c r="T78" s="28">
        <v>0</v>
      </c>
      <c r="U78" s="28">
        <v>0</v>
      </c>
      <c r="V78" s="28">
        <v>0</v>
      </c>
      <c r="W78" s="28">
        <v>0</v>
      </c>
      <c r="X78" s="28">
        <v>0</v>
      </c>
      <c r="Y78" s="28">
        <v>0</v>
      </c>
      <c r="Z78" s="28">
        <v>0</v>
      </c>
      <c r="AA78" s="28">
        <v>0</v>
      </c>
      <c r="AB78" s="28">
        <v>0</v>
      </c>
      <c r="AC78" s="28">
        <v>0</v>
      </c>
      <c r="AD78" s="28">
        <v>0</v>
      </c>
    </row>
    <row r="79" spans="1:30" ht="15.75" x14ac:dyDescent="0.25">
      <c r="A79" s="26" t="e">
        <f>IF(ISBLANK(P79),"",VLOOKUP(P79,Spravochnik!$B$1:$D$4773,2,FALSE))</f>
        <v>#N/A</v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23">
        <v>59</v>
      </c>
      <c r="P79" s="28">
        <v>0</v>
      </c>
      <c r="Q79" s="106">
        <f t="shared" si="1"/>
        <v>0</v>
      </c>
      <c r="R79" s="28">
        <v>0</v>
      </c>
      <c r="S79" s="28">
        <v>0</v>
      </c>
      <c r="T79" s="28">
        <v>0</v>
      </c>
      <c r="U79" s="28">
        <v>0</v>
      </c>
      <c r="V79" s="28">
        <v>0</v>
      </c>
      <c r="W79" s="28">
        <v>0</v>
      </c>
      <c r="X79" s="28">
        <v>0</v>
      </c>
      <c r="Y79" s="28">
        <v>0</v>
      </c>
      <c r="Z79" s="28">
        <v>0</v>
      </c>
      <c r="AA79" s="28">
        <v>0</v>
      </c>
      <c r="AB79" s="28">
        <v>0</v>
      </c>
      <c r="AC79" s="28">
        <v>0</v>
      </c>
      <c r="AD79" s="28">
        <v>0</v>
      </c>
    </row>
    <row r="80" spans="1:30" ht="15.75" x14ac:dyDescent="0.25">
      <c r="A80" s="26" t="e">
        <f>IF(ISBLANK(P80),"",VLOOKUP(P80,Spravochnik!$B$1:$D$4773,2,FALSE))</f>
        <v>#N/A</v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23">
        <v>60</v>
      </c>
      <c r="P80" s="28">
        <v>0</v>
      </c>
      <c r="Q80" s="106">
        <f t="shared" si="1"/>
        <v>0</v>
      </c>
      <c r="R80" s="28">
        <v>0</v>
      </c>
      <c r="S80" s="28">
        <v>0</v>
      </c>
      <c r="T80" s="28">
        <v>0</v>
      </c>
      <c r="U80" s="28">
        <v>0</v>
      </c>
      <c r="V80" s="28">
        <v>0</v>
      </c>
      <c r="W80" s="28">
        <v>0</v>
      </c>
      <c r="X80" s="28">
        <v>0</v>
      </c>
      <c r="Y80" s="28">
        <v>0</v>
      </c>
      <c r="Z80" s="28">
        <v>0</v>
      </c>
      <c r="AA80" s="28">
        <v>0</v>
      </c>
      <c r="AB80" s="28">
        <v>0</v>
      </c>
      <c r="AC80" s="28">
        <v>0</v>
      </c>
      <c r="AD80" s="28">
        <v>0</v>
      </c>
    </row>
  </sheetData>
  <sheetProtection password="D949" sheet="1" objects="1" scenarios="1" selectLockedCells="1"/>
  <mergeCells count="18">
    <mergeCell ref="A15:C15"/>
    <mergeCell ref="Q14:W14"/>
    <mergeCell ref="Q16:W16"/>
    <mergeCell ref="AA18:AB18"/>
    <mergeCell ref="X18:X19"/>
    <mergeCell ref="Y18:Y19"/>
    <mergeCell ref="Z18:Z19"/>
    <mergeCell ref="Q15:S15"/>
    <mergeCell ref="A17:A19"/>
    <mergeCell ref="O17:O19"/>
    <mergeCell ref="P17:P19"/>
    <mergeCell ref="AC18:AC19"/>
    <mergeCell ref="Q17:Q19"/>
    <mergeCell ref="R17:W17"/>
    <mergeCell ref="X17:AD17"/>
    <mergeCell ref="R18:T18"/>
    <mergeCell ref="AD18:AD19"/>
    <mergeCell ref="U18:W18"/>
  </mergeCells>
  <phoneticPr fontId="10" type="noConversion"/>
  <conditionalFormatting sqref="R22:AD22">
    <cfRule type="expression" dxfId="176" priority="1" stopIfTrue="1">
      <formula>$P$22&lt;1</formula>
    </cfRule>
  </conditionalFormatting>
  <conditionalFormatting sqref="R23:AD23">
    <cfRule type="expression" dxfId="175" priority="2" stopIfTrue="1">
      <formula>$P$23&lt;1</formula>
    </cfRule>
  </conditionalFormatting>
  <conditionalFormatting sqref="R24:AD24">
    <cfRule type="expression" dxfId="174" priority="3" stopIfTrue="1">
      <formula>$P$24&lt;1</formula>
    </cfRule>
  </conditionalFormatting>
  <conditionalFormatting sqref="R25:AD25">
    <cfRule type="expression" dxfId="173" priority="4" stopIfTrue="1">
      <formula>$P$25&lt;1</formula>
    </cfRule>
  </conditionalFormatting>
  <conditionalFormatting sqref="R26:AD26">
    <cfRule type="expression" dxfId="172" priority="5" stopIfTrue="1">
      <formula>$P$26&lt;1</formula>
    </cfRule>
  </conditionalFormatting>
  <conditionalFormatting sqref="R27:AD27">
    <cfRule type="expression" dxfId="171" priority="6" stopIfTrue="1">
      <formula>$P$27&lt;1</formula>
    </cfRule>
  </conditionalFormatting>
  <conditionalFormatting sqref="R28:AD28">
    <cfRule type="expression" dxfId="170" priority="7" stopIfTrue="1">
      <formula>$P$28&lt;1</formula>
    </cfRule>
  </conditionalFormatting>
  <conditionalFormatting sqref="R29:AD29">
    <cfRule type="expression" dxfId="169" priority="8" stopIfTrue="1">
      <formula>$P$29&lt;1</formula>
    </cfRule>
  </conditionalFormatting>
  <conditionalFormatting sqref="R30:AD30">
    <cfRule type="expression" dxfId="168" priority="9" stopIfTrue="1">
      <formula>$P$30&lt;1</formula>
    </cfRule>
  </conditionalFormatting>
  <conditionalFormatting sqref="R31:AD31">
    <cfRule type="expression" dxfId="167" priority="10" stopIfTrue="1">
      <formula>$P$31&lt;1</formula>
    </cfRule>
  </conditionalFormatting>
  <conditionalFormatting sqref="R32:AD32">
    <cfRule type="expression" dxfId="166" priority="11" stopIfTrue="1">
      <formula>$P$32&lt;1</formula>
    </cfRule>
  </conditionalFormatting>
  <conditionalFormatting sqref="R33:AD33">
    <cfRule type="expression" dxfId="165" priority="12" stopIfTrue="1">
      <formula>$P$33&lt;1</formula>
    </cfRule>
  </conditionalFormatting>
  <conditionalFormatting sqref="R34:AD34">
    <cfRule type="expression" dxfId="164" priority="13" stopIfTrue="1">
      <formula>$P$34&lt;1</formula>
    </cfRule>
  </conditionalFormatting>
  <conditionalFormatting sqref="R35:AD35">
    <cfRule type="expression" dxfId="163" priority="14" stopIfTrue="1">
      <formula>$P$35&lt;1</formula>
    </cfRule>
  </conditionalFormatting>
  <conditionalFormatting sqref="R36:AD36">
    <cfRule type="expression" dxfId="162" priority="15" stopIfTrue="1">
      <formula>$P$36&lt;1</formula>
    </cfRule>
  </conditionalFormatting>
  <conditionalFormatting sqref="R37:AD37">
    <cfRule type="expression" dxfId="161" priority="16" stopIfTrue="1">
      <formula>$P$37&lt;1</formula>
    </cfRule>
  </conditionalFormatting>
  <conditionalFormatting sqref="R38:AD38">
    <cfRule type="expression" dxfId="160" priority="17" stopIfTrue="1">
      <formula>$P$38&lt;1</formula>
    </cfRule>
  </conditionalFormatting>
  <conditionalFormatting sqref="R39:AD39">
    <cfRule type="expression" dxfId="159" priority="18" stopIfTrue="1">
      <formula>$P$39&lt;1</formula>
    </cfRule>
  </conditionalFormatting>
  <conditionalFormatting sqref="R40:AD40">
    <cfRule type="expression" dxfId="158" priority="19" stopIfTrue="1">
      <formula>$P$40&lt;1</formula>
    </cfRule>
  </conditionalFormatting>
  <conditionalFormatting sqref="R41:AD41">
    <cfRule type="expression" dxfId="157" priority="20" stopIfTrue="1">
      <formula>$P$41&lt;1</formula>
    </cfRule>
  </conditionalFormatting>
  <conditionalFormatting sqref="R42:AD42">
    <cfRule type="expression" dxfId="156" priority="21" stopIfTrue="1">
      <formula>$P$42&lt;1</formula>
    </cfRule>
  </conditionalFormatting>
  <conditionalFormatting sqref="R43:AD43">
    <cfRule type="expression" dxfId="155" priority="22" stopIfTrue="1">
      <formula>$P$43&lt;1</formula>
    </cfRule>
  </conditionalFormatting>
  <conditionalFormatting sqref="R44:AD44">
    <cfRule type="expression" dxfId="154" priority="23" stopIfTrue="1">
      <formula>$P$44&lt;1</formula>
    </cfRule>
  </conditionalFormatting>
  <conditionalFormatting sqref="R45:AD45">
    <cfRule type="expression" dxfId="153" priority="24" stopIfTrue="1">
      <formula>$P$45&lt;1</formula>
    </cfRule>
  </conditionalFormatting>
  <conditionalFormatting sqref="R46:AD46">
    <cfRule type="expression" dxfId="152" priority="25" stopIfTrue="1">
      <formula>$P$46&lt;1</formula>
    </cfRule>
  </conditionalFormatting>
  <conditionalFormatting sqref="R47:AD47">
    <cfRule type="expression" dxfId="151" priority="26" stopIfTrue="1">
      <formula>$P$47&lt;1</formula>
    </cfRule>
  </conditionalFormatting>
  <conditionalFormatting sqref="R48:AD48">
    <cfRule type="expression" dxfId="150" priority="27" stopIfTrue="1">
      <formula>$P$48&lt;1</formula>
    </cfRule>
  </conditionalFormatting>
  <conditionalFormatting sqref="R49:AD49">
    <cfRule type="expression" dxfId="149" priority="28" stopIfTrue="1">
      <formula>$P$49&lt;1</formula>
    </cfRule>
  </conditionalFormatting>
  <conditionalFormatting sqref="R50:AD50">
    <cfRule type="expression" dxfId="148" priority="29" stopIfTrue="1">
      <formula>$P$50&lt;1</formula>
    </cfRule>
  </conditionalFormatting>
  <conditionalFormatting sqref="R51:AD51">
    <cfRule type="expression" dxfId="147" priority="30" stopIfTrue="1">
      <formula>$P$51&lt;1</formula>
    </cfRule>
  </conditionalFormatting>
  <conditionalFormatting sqref="R52:AD52">
    <cfRule type="expression" dxfId="146" priority="31" stopIfTrue="1">
      <formula>$P$52&lt;1</formula>
    </cfRule>
  </conditionalFormatting>
  <conditionalFormatting sqref="R53:AD53">
    <cfRule type="expression" dxfId="145" priority="32" stopIfTrue="1">
      <formula>$P$53&lt;1</formula>
    </cfRule>
  </conditionalFormatting>
  <conditionalFormatting sqref="R54:AD54">
    <cfRule type="expression" dxfId="144" priority="33" stopIfTrue="1">
      <formula>$P$54&lt;1</formula>
    </cfRule>
  </conditionalFormatting>
  <conditionalFormatting sqref="R55:AD55">
    <cfRule type="expression" dxfId="143" priority="34" stopIfTrue="1">
      <formula>$P$55&lt;1</formula>
    </cfRule>
  </conditionalFormatting>
  <conditionalFormatting sqref="R56:AD56">
    <cfRule type="expression" dxfId="142" priority="35" stopIfTrue="1">
      <formula>$P$56&lt;1</formula>
    </cfRule>
  </conditionalFormatting>
  <conditionalFormatting sqref="R57:AD57">
    <cfRule type="expression" dxfId="141" priority="36" stopIfTrue="1">
      <formula>$P$57&lt;1</formula>
    </cfRule>
  </conditionalFormatting>
  <conditionalFormatting sqref="R58:AD58">
    <cfRule type="expression" dxfId="140" priority="37" stopIfTrue="1">
      <formula>$P$58&lt;1</formula>
    </cfRule>
  </conditionalFormatting>
  <conditionalFormatting sqref="R59:AD59">
    <cfRule type="expression" dxfId="139" priority="38" stopIfTrue="1">
      <formula>$P$59&lt;1</formula>
    </cfRule>
  </conditionalFormatting>
  <conditionalFormatting sqref="R60:AD60">
    <cfRule type="expression" dxfId="138" priority="39" stopIfTrue="1">
      <formula>$P$60&lt;1</formula>
    </cfRule>
  </conditionalFormatting>
  <conditionalFormatting sqref="R61:AD61">
    <cfRule type="expression" dxfId="137" priority="40" stopIfTrue="1">
      <formula>$P$61&lt;1</formula>
    </cfRule>
  </conditionalFormatting>
  <conditionalFormatting sqref="R62:AD62">
    <cfRule type="expression" dxfId="136" priority="41" stopIfTrue="1">
      <formula>$P$62&lt;1</formula>
    </cfRule>
  </conditionalFormatting>
  <conditionalFormatting sqref="R63:AD63">
    <cfRule type="expression" dxfId="135" priority="42" stopIfTrue="1">
      <formula>$P$63&lt;1</formula>
    </cfRule>
  </conditionalFormatting>
  <conditionalFormatting sqref="R64:AD64">
    <cfRule type="expression" dxfId="134" priority="43" stopIfTrue="1">
      <formula>$P$64&lt;1</formula>
    </cfRule>
  </conditionalFormatting>
  <conditionalFormatting sqref="R65:AD65">
    <cfRule type="expression" dxfId="133" priority="44" stopIfTrue="1">
      <formula>$P$65&lt;1</formula>
    </cfRule>
  </conditionalFormatting>
  <conditionalFormatting sqref="R66:AD66">
    <cfRule type="expression" dxfId="132" priority="45" stopIfTrue="1">
      <formula>$P$66&lt;1</formula>
    </cfRule>
  </conditionalFormatting>
  <conditionalFormatting sqref="R67:AD67">
    <cfRule type="expression" dxfId="131" priority="46" stopIfTrue="1">
      <formula>$P$67&lt;1</formula>
    </cfRule>
  </conditionalFormatting>
  <conditionalFormatting sqref="R68:AD68">
    <cfRule type="expression" dxfId="130" priority="47" stopIfTrue="1">
      <formula>$P$68&lt;1</formula>
    </cfRule>
  </conditionalFormatting>
  <conditionalFormatting sqref="R69:AD69">
    <cfRule type="expression" dxfId="129" priority="48" stopIfTrue="1">
      <formula>$P$69&lt;1</formula>
    </cfRule>
  </conditionalFormatting>
  <conditionalFormatting sqref="R70:AD70">
    <cfRule type="expression" dxfId="128" priority="49" stopIfTrue="1">
      <formula>$P$70&lt;1</formula>
    </cfRule>
  </conditionalFormatting>
  <conditionalFormatting sqref="R71:AD71">
    <cfRule type="expression" dxfId="127" priority="50" stopIfTrue="1">
      <formula>$P$71&lt;1</formula>
    </cfRule>
  </conditionalFormatting>
  <conditionalFormatting sqref="R72:AD72">
    <cfRule type="expression" dxfId="126" priority="51" stopIfTrue="1">
      <formula>$P$72&lt;1</formula>
    </cfRule>
  </conditionalFormatting>
  <conditionalFormatting sqref="R73:AD73">
    <cfRule type="expression" dxfId="125" priority="52" stopIfTrue="1">
      <formula>$P$73&lt;1</formula>
    </cfRule>
  </conditionalFormatting>
  <conditionalFormatting sqref="R74:AD74">
    <cfRule type="expression" dxfId="124" priority="53" stopIfTrue="1">
      <formula>$P$74&lt;1</formula>
    </cfRule>
  </conditionalFormatting>
  <conditionalFormatting sqref="R75:AD75">
    <cfRule type="expression" dxfId="123" priority="54" stopIfTrue="1">
      <formula>$P$75&lt;1</formula>
    </cfRule>
  </conditionalFormatting>
  <conditionalFormatting sqref="R76:AD76">
    <cfRule type="expression" dxfId="122" priority="55" stopIfTrue="1">
      <formula>$P$76&lt;1</formula>
    </cfRule>
  </conditionalFormatting>
  <conditionalFormatting sqref="R77:AD77">
    <cfRule type="expression" dxfId="121" priority="56" stopIfTrue="1">
      <formula>$P$77&lt;1</formula>
    </cfRule>
  </conditionalFormatting>
  <conditionalFormatting sqref="R78:AD78">
    <cfRule type="expression" dxfId="120" priority="57" stopIfTrue="1">
      <formula>$P$78&lt;1</formula>
    </cfRule>
  </conditionalFormatting>
  <conditionalFormatting sqref="R79:AD79">
    <cfRule type="expression" dxfId="119" priority="58" stopIfTrue="1">
      <formula>$P$79&lt;1</formula>
    </cfRule>
  </conditionalFormatting>
  <conditionalFormatting sqref="R80:AD80">
    <cfRule type="expression" dxfId="118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R30:AD80">
      <formula1>IF(AND(INT(R30*1)=R30*1,R30&gt;=0, $P$30&gt;0, R30&lt;999999999999),TRUE,FALSE)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9:AD29">
      <formula1>IF(AND(INT(R29*1)=R29*1,R29&gt;=0, $P$29&gt;0, R29&lt;999999999999),TRUE,FALSE)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8:AD28">
      <formula1>IF(AND(INT(R28*1)=R28*1,R28&gt;=0, $P$28&gt;0, R28&lt;999999999999),TRUE,FALSE)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7:AD27">
      <formula1>IF(AND(INT(R27*1)=R27*1,R27&gt;=0, $P$27&gt;0, R27&lt;999999999999),TRUE,FALSE)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6:AD26">
      <formula1>IF(AND(INT(R26*1)=R26*1,R26&gt;=0, $P$26&gt;0, R26&lt;999999999999),TRUE,FALSE)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5:AD25">
      <formula1>IF(AND(INT(R25*1)=R25*1,R25&gt;=0, $P$25&gt;0, R25&lt;999999999999),TRUE,FALSE)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4:AD24">
      <formula1>IF(AND(INT(R24*1)=R24*1,R24&gt;=0, $P$24&gt;0, R24&lt;999999999999),TRUE,FALSE)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3:AD23">
      <formula1>IF(AND(INT(R23*1)=R23*1,R23&gt;=0, $P$23&gt;0, R23&lt;999999999999),TRUE,FALSE)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R22:AD22">
      <formula1>IF(AND(INT(R22*1)=R22*1,R22&gt;=0, $P$22&gt;0, R22&lt;999999999999),TRUE,FALSE)</formula1>
    </dataValidation>
    <dataValidation allowBlank="1" showInputMessage="1" showErrorMessage="1" errorTitle="Ошибка ввода" error="Попытка ввести данные отличные от числовых или целочисленных" sqref="Q21:Q80 R21:AD21"/>
  </dataValidations>
  <pageMargins left="0.39370078740157483" right="0.39370078740157483" top="0.39370078740157483" bottom="0.39370078740157483" header="0" footer="0"/>
  <pageSetup paperSize="9" scale="75" fitToWidth="2" fitToHeight="2" orientation="landscape" blackAndWhite="1" r:id="rId1"/>
  <headerFooter alignWithMargins="0"/>
  <colBreaks count="1" manualBreakCount="1">
    <brk id="23" max="104857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"/>
  <dimension ref="A1:AD80"/>
  <sheetViews>
    <sheetView showGridLines="0" zoomScaleNormal="10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P22" sqref="P22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 x14ac:dyDescent="0.2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 x14ac:dyDescent="0.2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80" t="s">
        <v>13224</v>
      </c>
      <c r="R14" s="280"/>
      <c r="S14" s="280"/>
      <c r="T14" s="280"/>
      <c r="U14" s="280"/>
      <c r="V14" s="280"/>
      <c r="W14" s="280"/>
      <c r="X14" s="22"/>
      <c r="Y14" s="22"/>
      <c r="Z14" s="22"/>
      <c r="AA14" s="22"/>
      <c r="AB14" s="22"/>
      <c r="AC14" s="22"/>
      <c r="AD14" s="22"/>
    </row>
    <row r="15" spans="1:30" x14ac:dyDescent="0.2">
      <c r="A15" s="296" t="s">
        <v>14059</v>
      </c>
      <c r="B15" s="296"/>
      <c r="C15" s="296"/>
      <c r="D15" s="113"/>
      <c r="E15" s="113"/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</row>
    <row r="16" spans="1:30" x14ac:dyDescent="0.2"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Q16" s="281" t="s">
        <v>13062</v>
      </c>
      <c r="R16" s="281"/>
      <c r="S16" s="281"/>
      <c r="T16" s="281"/>
      <c r="U16" s="281"/>
      <c r="V16" s="281"/>
      <c r="W16" s="281"/>
      <c r="X16" s="104"/>
      <c r="Y16" s="104"/>
      <c r="Z16" s="104"/>
      <c r="AA16" s="104"/>
      <c r="AB16" s="104"/>
      <c r="AC16" s="104"/>
      <c r="AD16" s="104"/>
    </row>
    <row r="17" spans="1:30" ht="20.100000000000001" customHeight="1" x14ac:dyDescent="0.2">
      <c r="A17" s="283" t="s">
        <v>12192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3" t="s">
        <v>12193</v>
      </c>
      <c r="P17" s="290" t="s">
        <v>12243</v>
      </c>
      <c r="Q17" s="290" t="s">
        <v>3715</v>
      </c>
      <c r="R17" s="293" t="s">
        <v>12244</v>
      </c>
      <c r="S17" s="294"/>
      <c r="T17" s="294"/>
      <c r="U17" s="294"/>
      <c r="V17" s="294"/>
      <c r="W17" s="295"/>
      <c r="X17" s="283" t="s">
        <v>7036</v>
      </c>
      <c r="Y17" s="283"/>
      <c r="Z17" s="283"/>
      <c r="AA17" s="283"/>
      <c r="AB17" s="283"/>
      <c r="AC17" s="283"/>
      <c r="AD17" s="283"/>
    </row>
    <row r="18" spans="1:30" ht="30" customHeight="1" x14ac:dyDescent="0.2">
      <c r="A18" s="28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/>
      <c r="P18" s="291"/>
      <c r="Q18" s="291"/>
      <c r="R18" s="293" t="s">
        <v>12245</v>
      </c>
      <c r="S18" s="294"/>
      <c r="T18" s="295"/>
      <c r="U18" s="293" t="s">
        <v>12246</v>
      </c>
      <c r="V18" s="294"/>
      <c r="W18" s="295"/>
      <c r="X18" s="290" t="s">
        <v>12247</v>
      </c>
      <c r="Y18" s="290" t="s">
        <v>12248</v>
      </c>
      <c r="Z18" s="290" t="s">
        <v>12249</v>
      </c>
      <c r="AA18" s="293" t="s">
        <v>7037</v>
      </c>
      <c r="AB18" s="295"/>
      <c r="AC18" s="290" t="s">
        <v>7038</v>
      </c>
      <c r="AD18" s="290" t="s">
        <v>7039</v>
      </c>
    </row>
    <row r="19" spans="1:30" ht="110.1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92"/>
      <c r="Q19" s="292"/>
      <c r="R19" s="23" t="s">
        <v>12250</v>
      </c>
      <c r="S19" s="23" t="s">
        <v>12251</v>
      </c>
      <c r="T19" s="23" t="s">
        <v>12252</v>
      </c>
      <c r="U19" s="23" t="s">
        <v>12253</v>
      </c>
      <c r="V19" s="23" t="s">
        <v>12254</v>
      </c>
      <c r="W19" s="23" t="s">
        <v>12255</v>
      </c>
      <c r="X19" s="292"/>
      <c r="Y19" s="292"/>
      <c r="Z19" s="292"/>
      <c r="AA19" s="23" t="s">
        <v>10535</v>
      </c>
      <c r="AB19" s="23" t="s">
        <v>10536</v>
      </c>
      <c r="AC19" s="292"/>
      <c r="AD19" s="292"/>
    </row>
    <row r="20" spans="1:30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 x14ac:dyDescent="0.25">
      <c r="A21" s="25" t="s">
        <v>12256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5"/>
      <c r="Q21" s="106">
        <f>SUM(R21:W21)</f>
        <v>0</v>
      </c>
      <c r="R21" s="106">
        <f>SUM(R22:R80)</f>
        <v>0</v>
      </c>
      <c r="S21" s="106">
        <f t="shared" ref="S21:AD21" si="0">SUM(S22:S80)</f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</row>
    <row r="22" spans="1:30" ht="15.75" x14ac:dyDescent="0.25">
      <c r="A22" s="26" t="e">
        <f>IF(ISBLANK(P22),"",VLOOKUP(P22,Spravochnik!$B$1:$D$4773,2,FALSE))</f>
        <v>#N/A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28">
        <v>0</v>
      </c>
      <c r="Q22" s="106">
        <f t="shared" ref="Q22:Q80" si="1">SUM(R22:W22)</f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</row>
    <row r="23" spans="1:30" ht="15.75" x14ac:dyDescent="0.25">
      <c r="A23" s="26" t="e">
        <f>IF(ISBLANK(P23),"",VLOOKUP(P23,Spravochnik!$B$1:$D$4773,2,FALSE))</f>
        <v>#N/A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106">
        <f t="shared" si="1"/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</row>
    <row r="24" spans="1:30" ht="15.75" x14ac:dyDescent="0.25">
      <c r="A24" s="26" t="e">
        <f>IF(ISBLANK(P24),"",VLOOKUP(P24,Spravochnik!$B$1:$D$4773,2,FALSE))</f>
        <v>#N/A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106">
        <f t="shared" si="1"/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</row>
    <row r="25" spans="1:30" ht="15.75" x14ac:dyDescent="0.25">
      <c r="A25" s="26" t="e">
        <f>IF(ISBLANK(P25),"",VLOOKUP(P25,Spravochnik!$B$1:$D$4773,2,FALSE))</f>
        <v>#N/A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106">
        <f t="shared" si="1"/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</row>
    <row r="26" spans="1:30" ht="15.75" x14ac:dyDescent="0.25">
      <c r="A26" s="26" t="e">
        <f>IF(ISBLANK(P26),"",VLOOKUP(P26,Spravochnik!$B$1:$D$4773,2,FALSE))</f>
        <v>#N/A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106">
        <f t="shared" si="1"/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</row>
    <row r="27" spans="1:30" ht="15.75" x14ac:dyDescent="0.25">
      <c r="A27" s="26" t="e">
        <f>IF(ISBLANK(P27),"",VLOOKUP(P27,Spravochnik!$B$1:$D$4773,2,FALSE))</f>
        <v>#N/A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106">
        <f t="shared" si="1"/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</row>
    <row r="28" spans="1:30" ht="15.75" x14ac:dyDescent="0.25">
      <c r="A28" s="26" t="e">
        <f>IF(ISBLANK(P28),"",VLOOKUP(P28,Spravochnik!$B$1:$D$4773,2,FALSE))</f>
        <v>#N/A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106">
        <f t="shared" si="1"/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</row>
    <row r="29" spans="1:30" ht="15.75" x14ac:dyDescent="0.25">
      <c r="A29" s="26" t="e">
        <f>IF(ISBLANK(P29),"",VLOOKUP(P29,Spravochnik!$B$1:$D$4773,2,FALSE))</f>
        <v>#N/A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106">
        <f t="shared" si="1"/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</row>
    <row r="30" spans="1:30" ht="15.75" x14ac:dyDescent="0.25">
      <c r="A30" s="26" t="e">
        <f>IF(ISBLANK(P30),"",VLOOKUP(P30,Spravochnik!$B$1:$D$4773,2,FALSE))</f>
        <v>#N/A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28">
        <v>0</v>
      </c>
      <c r="Q30" s="106">
        <f t="shared" si="1"/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</row>
    <row r="31" spans="1:30" ht="15.75" x14ac:dyDescent="0.25">
      <c r="A31" s="26" t="e">
        <f>IF(ISBLANK(P31),"",VLOOKUP(P31,Spravochnik!$B$1:$D$4773,2,FALSE))</f>
        <v>#N/A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28">
        <v>0</v>
      </c>
      <c r="Q31" s="106">
        <f t="shared" si="1"/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</row>
    <row r="32" spans="1:30" ht="15.75" x14ac:dyDescent="0.25">
      <c r="A32" s="26" t="e">
        <f>IF(ISBLANK(P32),"",VLOOKUP(P32,Spravochnik!$B$1:$D$4773,2,FALSE))</f>
        <v>#N/A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28">
        <v>0</v>
      </c>
      <c r="Q32" s="106">
        <f t="shared" si="1"/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</row>
    <row r="33" spans="1:30" ht="15.75" x14ac:dyDescent="0.25">
      <c r="A33" s="26" t="e">
        <f>IF(ISBLANK(P33),"",VLOOKUP(P33,Spravochnik!$B$1:$D$4773,2,FALSE))</f>
        <v>#N/A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28">
        <v>0</v>
      </c>
      <c r="Q33" s="106">
        <f t="shared" si="1"/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</row>
    <row r="34" spans="1:30" ht="15.75" x14ac:dyDescent="0.25">
      <c r="A34" s="26" t="e">
        <f>IF(ISBLANK(P34),"",VLOOKUP(P34,Spravochnik!$B$1:$D$4773,2,FALSE))</f>
        <v>#N/A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28">
        <v>0</v>
      </c>
      <c r="Q34" s="106">
        <f t="shared" si="1"/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</row>
    <row r="35" spans="1:30" ht="15.75" x14ac:dyDescent="0.25">
      <c r="A35" s="26" t="e">
        <f>IF(ISBLANK(P35),"",VLOOKUP(P35,Spravochnik!$B$1:$D$4773,2,FALSE))</f>
        <v>#N/A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28">
        <v>0</v>
      </c>
      <c r="Q35" s="106">
        <f t="shared" si="1"/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</row>
    <row r="36" spans="1:30" ht="15.75" x14ac:dyDescent="0.25">
      <c r="A36" s="26" t="e">
        <f>IF(ISBLANK(P36),"",VLOOKUP(P36,Spravochnik!$B$1:$D$4773,2,FALSE))</f>
        <v>#N/A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28">
        <v>0</v>
      </c>
      <c r="Q36" s="106">
        <f t="shared" si="1"/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</row>
    <row r="37" spans="1:30" ht="15.75" x14ac:dyDescent="0.25">
      <c r="A37" s="26" t="e">
        <f>IF(ISBLANK(P37),"",VLOOKUP(P37,Spravochnik!$B$1:$D$4773,2,FALSE))</f>
        <v>#N/A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28">
        <v>0</v>
      </c>
      <c r="Q37" s="106">
        <f t="shared" si="1"/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</row>
    <row r="38" spans="1:30" ht="15.75" x14ac:dyDescent="0.25">
      <c r="A38" s="26" t="e">
        <f>IF(ISBLANK(P38),"",VLOOKUP(P38,Spravochnik!$B$1:$D$4773,2,FALSE))</f>
        <v>#N/A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28">
        <v>0</v>
      </c>
      <c r="Q38" s="106">
        <f t="shared" si="1"/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</row>
    <row r="39" spans="1:30" ht="15.75" x14ac:dyDescent="0.25">
      <c r="A39" s="26" t="e">
        <f>IF(ISBLANK(P39),"",VLOOKUP(P39,Spravochnik!$B$1:$D$4773,2,FALSE))</f>
        <v>#N/A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28">
        <v>0</v>
      </c>
      <c r="Q39" s="106">
        <f t="shared" si="1"/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</row>
    <row r="40" spans="1:30" ht="15.75" x14ac:dyDescent="0.25">
      <c r="A40" s="26" t="e">
        <f>IF(ISBLANK(P40),"",VLOOKUP(P40,Spravochnik!$B$1:$D$4773,2,FALSE))</f>
        <v>#N/A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28">
        <v>0</v>
      </c>
      <c r="Q40" s="106">
        <f t="shared" si="1"/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8">
        <v>0</v>
      </c>
    </row>
    <row r="41" spans="1:30" ht="15.75" x14ac:dyDescent="0.25">
      <c r="A41" s="26" t="e">
        <f>IF(ISBLANK(P41),"",VLOOKUP(P41,Spravochnik!$B$1:$D$4773,2,FALSE))</f>
        <v>#N/A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28">
        <v>0</v>
      </c>
      <c r="Q41" s="106">
        <f t="shared" si="1"/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8">
        <v>0</v>
      </c>
    </row>
    <row r="42" spans="1:30" ht="15.75" x14ac:dyDescent="0.25">
      <c r="A42" s="26" t="e">
        <f>IF(ISBLANK(P42),"",VLOOKUP(P42,Spravochnik!$B$1:$D$4773,2,FALSE))</f>
        <v>#N/A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28">
        <v>0</v>
      </c>
      <c r="Q42" s="106">
        <f t="shared" si="1"/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8">
        <v>0</v>
      </c>
    </row>
    <row r="43" spans="1:30" ht="15.75" x14ac:dyDescent="0.25">
      <c r="A43" s="26" t="e">
        <f>IF(ISBLANK(P43),"",VLOOKUP(P43,Spravochnik!$B$1:$D$4773,2,FALSE))</f>
        <v>#N/A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3">
        <v>23</v>
      </c>
      <c r="P43" s="28">
        <v>0</v>
      </c>
      <c r="Q43" s="106">
        <f t="shared" si="1"/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0</v>
      </c>
      <c r="AC43" s="28">
        <v>0</v>
      </c>
      <c r="AD43" s="28">
        <v>0</v>
      </c>
    </row>
    <row r="44" spans="1:30" ht="15.75" x14ac:dyDescent="0.25">
      <c r="A44" s="26" t="e">
        <f>IF(ISBLANK(P44),"",VLOOKUP(P44,Spravochnik!$B$1:$D$4773,2,FALSE))</f>
        <v>#N/A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23">
        <v>24</v>
      </c>
      <c r="P44" s="28">
        <v>0</v>
      </c>
      <c r="Q44" s="106">
        <f t="shared" si="1"/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  <c r="AB44" s="28">
        <v>0</v>
      </c>
      <c r="AC44" s="28">
        <v>0</v>
      </c>
      <c r="AD44" s="28">
        <v>0</v>
      </c>
    </row>
    <row r="45" spans="1:30" ht="15.75" x14ac:dyDescent="0.25">
      <c r="A45" s="26" t="e">
        <f>IF(ISBLANK(P45),"",VLOOKUP(P45,Spravochnik!$B$1:$D$4773,2,FALSE))</f>
        <v>#N/A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23">
        <v>25</v>
      </c>
      <c r="P45" s="28">
        <v>0</v>
      </c>
      <c r="Q45" s="106">
        <f t="shared" si="1"/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  <c r="AB45" s="28">
        <v>0</v>
      </c>
      <c r="AC45" s="28">
        <v>0</v>
      </c>
      <c r="AD45" s="28">
        <v>0</v>
      </c>
    </row>
    <row r="46" spans="1:30" ht="15.75" x14ac:dyDescent="0.25">
      <c r="A46" s="26" t="e">
        <f>IF(ISBLANK(P46),"",VLOOKUP(P46,Spravochnik!$B$1:$D$4773,2,FALSE))</f>
        <v>#N/A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23">
        <v>26</v>
      </c>
      <c r="P46" s="28">
        <v>0</v>
      </c>
      <c r="Q46" s="106">
        <f t="shared" si="1"/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  <c r="AB46" s="28">
        <v>0</v>
      </c>
      <c r="AC46" s="28">
        <v>0</v>
      </c>
      <c r="AD46" s="28">
        <v>0</v>
      </c>
    </row>
    <row r="47" spans="1:30" ht="15.75" x14ac:dyDescent="0.25">
      <c r="A47" s="26" t="e">
        <f>IF(ISBLANK(P47),"",VLOOKUP(P47,Spravochnik!$B$1:$D$4773,2,FALSE))</f>
        <v>#N/A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23">
        <v>27</v>
      </c>
      <c r="P47" s="28">
        <v>0</v>
      </c>
      <c r="Q47" s="106">
        <f t="shared" si="1"/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  <c r="AB47" s="28">
        <v>0</v>
      </c>
      <c r="AC47" s="28">
        <v>0</v>
      </c>
      <c r="AD47" s="28">
        <v>0</v>
      </c>
    </row>
    <row r="48" spans="1:30" ht="15.75" x14ac:dyDescent="0.25">
      <c r="A48" s="26" t="e">
        <f>IF(ISBLANK(P48),"",VLOOKUP(P48,Spravochnik!$B$1:$D$4773,2,FALSE))</f>
        <v>#N/A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23">
        <v>28</v>
      </c>
      <c r="P48" s="28">
        <v>0</v>
      </c>
      <c r="Q48" s="106">
        <f t="shared" si="1"/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  <c r="AB48" s="28">
        <v>0</v>
      </c>
      <c r="AC48" s="28">
        <v>0</v>
      </c>
      <c r="AD48" s="28">
        <v>0</v>
      </c>
    </row>
    <row r="49" spans="1:30" ht="15.75" x14ac:dyDescent="0.25">
      <c r="A49" s="26" t="e">
        <f>IF(ISBLANK(P49),"",VLOOKUP(P49,Spravochnik!$B$1:$D$4773,2,FALSE))</f>
        <v>#N/A</v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23">
        <v>29</v>
      </c>
      <c r="P49" s="28">
        <v>0</v>
      </c>
      <c r="Q49" s="106">
        <f t="shared" si="1"/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  <c r="AB49" s="28">
        <v>0</v>
      </c>
      <c r="AC49" s="28">
        <v>0</v>
      </c>
      <c r="AD49" s="28">
        <v>0</v>
      </c>
    </row>
    <row r="50" spans="1:30" ht="15.75" x14ac:dyDescent="0.25">
      <c r="A50" s="26" t="e">
        <f>IF(ISBLANK(P50),"",VLOOKUP(P50,Spravochnik!$B$1:$D$4773,2,FALSE))</f>
        <v>#N/A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23">
        <v>30</v>
      </c>
      <c r="P50" s="28">
        <v>0</v>
      </c>
      <c r="Q50" s="106">
        <f t="shared" si="1"/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28">
        <v>0</v>
      </c>
      <c r="Y50" s="28">
        <v>0</v>
      </c>
      <c r="Z50" s="28">
        <v>0</v>
      </c>
      <c r="AA50" s="28">
        <v>0</v>
      </c>
      <c r="AB50" s="28">
        <v>0</v>
      </c>
      <c r="AC50" s="28">
        <v>0</v>
      </c>
      <c r="AD50" s="28">
        <v>0</v>
      </c>
    </row>
    <row r="51" spans="1:30" ht="15.75" x14ac:dyDescent="0.25">
      <c r="A51" s="26" t="e">
        <f>IF(ISBLANK(P51),"",VLOOKUP(P51,Spravochnik!$B$1:$D$4773,2,FALSE))</f>
        <v>#N/A</v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23">
        <v>31</v>
      </c>
      <c r="P51" s="28">
        <v>0</v>
      </c>
      <c r="Q51" s="106">
        <f t="shared" si="1"/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  <c r="AC51" s="28">
        <v>0</v>
      </c>
      <c r="AD51" s="28">
        <v>0</v>
      </c>
    </row>
    <row r="52" spans="1:30" ht="15.75" x14ac:dyDescent="0.25">
      <c r="A52" s="26" t="e">
        <f>IF(ISBLANK(P52),"",VLOOKUP(P52,Spravochnik!$B$1:$D$4773,2,FALSE))</f>
        <v>#N/A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23">
        <v>32</v>
      </c>
      <c r="P52" s="28">
        <v>0</v>
      </c>
      <c r="Q52" s="106">
        <f t="shared" si="1"/>
        <v>0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28">
        <v>0</v>
      </c>
      <c r="Y52" s="28">
        <v>0</v>
      </c>
      <c r="Z52" s="28">
        <v>0</v>
      </c>
      <c r="AA52" s="28">
        <v>0</v>
      </c>
      <c r="AB52" s="28">
        <v>0</v>
      </c>
      <c r="AC52" s="28">
        <v>0</v>
      </c>
      <c r="AD52" s="28">
        <v>0</v>
      </c>
    </row>
    <row r="53" spans="1:30" ht="15.75" x14ac:dyDescent="0.25">
      <c r="A53" s="26" t="e">
        <f>IF(ISBLANK(P53),"",VLOOKUP(P53,Spravochnik!$B$1:$D$4773,2,FALSE))</f>
        <v>#N/A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23">
        <v>33</v>
      </c>
      <c r="P53" s="28">
        <v>0</v>
      </c>
      <c r="Q53" s="106">
        <f t="shared" si="1"/>
        <v>0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28">
        <v>0</v>
      </c>
      <c r="X53" s="28">
        <v>0</v>
      </c>
      <c r="Y53" s="28">
        <v>0</v>
      </c>
      <c r="Z53" s="28">
        <v>0</v>
      </c>
      <c r="AA53" s="28">
        <v>0</v>
      </c>
      <c r="AB53" s="28">
        <v>0</v>
      </c>
      <c r="AC53" s="28">
        <v>0</v>
      </c>
      <c r="AD53" s="28">
        <v>0</v>
      </c>
    </row>
    <row r="54" spans="1:30" ht="15.75" x14ac:dyDescent="0.25">
      <c r="A54" s="26" t="e">
        <f>IF(ISBLANK(P54),"",VLOOKUP(P54,Spravochnik!$B$1:$D$4773,2,FALSE))</f>
        <v>#N/A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23">
        <v>34</v>
      </c>
      <c r="P54" s="28">
        <v>0</v>
      </c>
      <c r="Q54" s="106">
        <f t="shared" si="1"/>
        <v>0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28">
        <v>0</v>
      </c>
      <c r="X54" s="28">
        <v>0</v>
      </c>
      <c r="Y54" s="28">
        <v>0</v>
      </c>
      <c r="Z54" s="28">
        <v>0</v>
      </c>
      <c r="AA54" s="28">
        <v>0</v>
      </c>
      <c r="AB54" s="28">
        <v>0</v>
      </c>
      <c r="AC54" s="28">
        <v>0</v>
      </c>
      <c r="AD54" s="28">
        <v>0</v>
      </c>
    </row>
    <row r="55" spans="1:30" ht="15.75" x14ac:dyDescent="0.25">
      <c r="A55" s="26" t="e">
        <f>IF(ISBLANK(P55),"",VLOOKUP(P55,Spravochnik!$B$1:$D$4773,2,FALSE))</f>
        <v>#N/A</v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23">
        <v>35</v>
      </c>
      <c r="P55" s="28">
        <v>0</v>
      </c>
      <c r="Q55" s="106">
        <f t="shared" si="1"/>
        <v>0</v>
      </c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28">
        <v>0</v>
      </c>
      <c r="X55" s="28">
        <v>0</v>
      </c>
      <c r="Y55" s="28">
        <v>0</v>
      </c>
      <c r="Z55" s="28">
        <v>0</v>
      </c>
      <c r="AA55" s="28">
        <v>0</v>
      </c>
      <c r="AB55" s="28">
        <v>0</v>
      </c>
      <c r="AC55" s="28">
        <v>0</v>
      </c>
      <c r="AD55" s="28">
        <v>0</v>
      </c>
    </row>
    <row r="56" spans="1:30" ht="15.75" x14ac:dyDescent="0.25">
      <c r="A56" s="26" t="e">
        <f>IF(ISBLANK(P56),"",VLOOKUP(P56,Spravochnik!$B$1:$D$4773,2,FALSE))</f>
        <v>#N/A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23">
        <v>36</v>
      </c>
      <c r="P56" s="28">
        <v>0</v>
      </c>
      <c r="Q56" s="106">
        <f t="shared" si="1"/>
        <v>0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28">
        <v>0</v>
      </c>
      <c r="X56" s="28">
        <v>0</v>
      </c>
      <c r="Y56" s="28">
        <v>0</v>
      </c>
      <c r="Z56" s="28">
        <v>0</v>
      </c>
      <c r="AA56" s="28">
        <v>0</v>
      </c>
      <c r="AB56" s="28">
        <v>0</v>
      </c>
      <c r="AC56" s="28">
        <v>0</v>
      </c>
      <c r="AD56" s="28">
        <v>0</v>
      </c>
    </row>
    <row r="57" spans="1:30" ht="15.75" x14ac:dyDescent="0.25">
      <c r="A57" s="26" t="e">
        <f>IF(ISBLANK(P57),"",VLOOKUP(P57,Spravochnik!$B$1:$D$4773,2,FALSE))</f>
        <v>#N/A</v>
      </c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23">
        <v>37</v>
      </c>
      <c r="P57" s="28">
        <v>0</v>
      </c>
      <c r="Q57" s="106">
        <f t="shared" si="1"/>
        <v>0</v>
      </c>
      <c r="R57" s="28">
        <v>0</v>
      </c>
      <c r="S57" s="28">
        <v>0</v>
      </c>
      <c r="T57" s="28">
        <v>0</v>
      </c>
      <c r="U57" s="28">
        <v>0</v>
      </c>
      <c r="V57" s="28">
        <v>0</v>
      </c>
      <c r="W57" s="28">
        <v>0</v>
      </c>
      <c r="X57" s="28">
        <v>0</v>
      </c>
      <c r="Y57" s="28">
        <v>0</v>
      </c>
      <c r="Z57" s="28">
        <v>0</v>
      </c>
      <c r="AA57" s="28">
        <v>0</v>
      </c>
      <c r="AB57" s="28">
        <v>0</v>
      </c>
      <c r="AC57" s="28">
        <v>0</v>
      </c>
      <c r="AD57" s="28">
        <v>0</v>
      </c>
    </row>
    <row r="58" spans="1:30" ht="15.75" x14ac:dyDescent="0.25">
      <c r="A58" s="26" t="e">
        <f>IF(ISBLANK(P58),"",VLOOKUP(P58,Spravochnik!$B$1:$D$4773,2,FALSE))</f>
        <v>#N/A</v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23">
        <v>38</v>
      </c>
      <c r="P58" s="28">
        <v>0</v>
      </c>
      <c r="Q58" s="106">
        <f t="shared" si="1"/>
        <v>0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28">
        <v>0</v>
      </c>
      <c r="X58" s="28">
        <v>0</v>
      </c>
      <c r="Y58" s="28">
        <v>0</v>
      </c>
      <c r="Z58" s="28">
        <v>0</v>
      </c>
      <c r="AA58" s="28">
        <v>0</v>
      </c>
      <c r="AB58" s="28">
        <v>0</v>
      </c>
      <c r="AC58" s="28">
        <v>0</v>
      </c>
      <c r="AD58" s="28">
        <v>0</v>
      </c>
    </row>
    <row r="59" spans="1:30" ht="15.75" x14ac:dyDescent="0.25">
      <c r="A59" s="26" t="e">
        <f>IF(ISBLANK(P59),"",VLOOKUP(P59,Spravochnik!$B$1:$D$4773,2,FALSE))</f>
        <v>#N/A</v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23">
        <v>39</v>
      </c>
      <c r="P59" s="28">
        <v>0</v>
      </c>
      <c r="Q59" s="106">
        <f t="shared" si="1"/>
        <v>0</v>
      </c>
      <c r="R59" s="28">
        <v>0</v>
      </c>
      <c r="S59" s="28">
        <v>0</v>
      </c>
      <c r="T59" s="28">
        <v>0</v>
      </c>
      <c r="U59" s="28">
        <v>0</v>
      </c>
      <c r="V59" s="28">
        <v>0</v>
      </c>
      <c r="W59" s="28">
        <v>0</v>
      </c>
      <c r="X59" s="28">
        <v>0</v>
      </c>
      <c r="Y59" s="28">
        <v>0</v>
      </c>
      <c r="Z59" s="28">
        <v>0</v>
      </c>
      <c r="AA59" s="28">
        <v>0</v>
      </c>
      <c r="AB59" s="28">
        <v>0</v>
      </c>
      <c r="AC59" s="28">
        <v>0</v>
      </c>
      <c r="AD59" s="28">
        <v>0</v>
      </c>
    </row>
    <row r="60" spans="1:30" ht="15.75" x14ac:dyDescent="0.25">
      <c r="A60" s="26" t="e">
        <f>IF(ISBLANK(P60),"",VLOOKUP(P60,Spravochnik!$B$1:$D$4773,2,FALSE))</f>
        <v>#N/A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23">
        <v>40</v>
      </c>
      <c r="P60" s="28">
        <v>0</v>
      </c>
      <c r="Q60" s="106">
        <f t="shared" si="1"/>
        <v>0</v>
      </c>
      <c r="R60" s="28">
        <v>0</v>
      </c>
      <c r="S60" s="28">
        <v>0</v>
      </c>
      <c r="T60" s="28">
        <v>0</v>
      </c>
      <c r="U60" s="28">
        <v>0</v>
      </c>
      <c r="V60" s="28">
        <v>0</v>
      </c>
      <c r="W60" s="28">
        <v>0</v>
      </c>
      <c r="X60" s="28">
        <v>0</v>
      </c>
      <c r="Y60" s="28">
        <v>0</v>
      </c>
      <c r="Z60" s="28">
        <v>0</v>
      </c>
      <c r="AA60" s="28">
        <v>0</v>
      </c>
      <c r="AB60" s="28">
        <v>0</v>
      </c>
      <c r="AC60" s="28">
        <v>0</v>
      </c>
      <c r="AD60" s="28">
        <v>0</v>
      </c>
    </row>
    <row r="61" spans="1:30" ht="15.75" x14ac:dyDescent="0.25">
      <c r="A61" s="26" t="e">
        <f>IF(ISBLANK(P61),"",VLOOKUP(P61,Spravochnik!$B$1:$D$4773,2,FALSE))</f>
        <v>#N/A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23">
        <v>41</v>
      </c>
      <c r="P61" s="28">
        <v>0</v>
      </c>
      <c r="Q61" s="106">
        <f t="shared" si="1"/>
        <v>0</v>
      </c>
      <c r="R61" s="28">
        <v>0</v>
      </c>
      <c r="S61" s="28">
        <v>0</v>
      </c>
      <c r="T61" s="28">
        <v>0</v>
      </c>
      <c r="U61" s="28">
        <v>0</v>
      </c>
      <c r="V61" s="28">
        <v>0</v>
      </c>
      <c r="W61" s="28">
        <v>0</v>
      </c>
      <c r="X61" s="28">
        <v>0</v>
      </c>
      <c r="Y61" s="28">
        <v>0</v>
      </c>
      <c r="Z61" s="28">
        <v>0</v>
      </c>
      <c r="AA61" s="28">
        <v>0</v>
      </c>
      <c r="AB61" s="28">
        <v>0</v>
      </c>
      <c r="AC61" s="28">
        <v>0</v>
      </c>
      <c r="AD61" s="28">
        <v>0</v>
      </c>
    </row>
    <row r="62" spans="1:30" ht="15.75" x14ac:dyDescent="0.25">
      <c r="A62" s="26" t="e">
        <f>IF(ISBLANK(P62),"",VLOOKUP(P62,Spravochnik!$B$1:$D$4773,2,FALSE))</f>
        <v>#N/A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23">
        <v>42</v>
      </c>
      <c r="P62" s="28">
        <v>0</v>
      </c>
      <c r="Q62" s="106">
        <f t="shared" si="1"/>
        <v>0</v>
      </c>
      <c r="R62" s="28">
        <v>0</v>
      </c>
      <c r="S62" s="28">
        <v>0</v>
      </c>
      <c r="T62" s="28">
        <v>0</v>
      </c>
      <c r="U62" s="28">
        <v>0</v>
      </c>
      <c r="V62" s="28">
        <v>0</v>
      </c>
      <c r="W62" s="28">
        <v>0</v>
      </c>
      <c r="X62" s="28">
        <v>0</v>
      </c>
      <c r="Y62" s="28">
        <v>0</v>
      </c>
      <c r="Z62" s="28">
        <v>0</v>
      </c>
      <c r="AA62" s="28">
        <v>0</v>
      </c>
      <c r="AB62" s="28">
        <v>0</v>
      </c>
      <c r="AC62" s="28">
        <v>0</v>
      </c>
      <c r="AD62" s="28">
        <v>0</v>
      </c>
    </row>
    <row r="63" spans="1:30" ht="15.75" x14ac:dyDescent="0.25">
      <c r="A63" s="26" t="e">
        <f>IF(ISBLANK(P63),"",VLOOKUP(P63,Spravochnik!$B$1:$D$4773,2,FALSE))</f>
        <v>#N/A</v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23">
        <v>43</v>
      </c>
      <c r="P63" s="28">
        <v>0</v>
      </c>
      <c r="Q63" s="106">
        <f t="shared" si="1"/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  <c r="AC63" s="28">
        <v>0</v>
      </c>
      <c r="AD63" s="28">
        <v>0</v>
      </c>
    </row>
    <row r="64" spans="1:30" ht="15.75" x14ac:dyDescent="0.25">
      <c r="A64" s="26" t="e">
        <f>IF(ISBLANK(P64),"",VLOOKUP(P64,Spravochnik!$B$1:$D$4773,2,FALSE))</f>
        <v>#N/A</v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23">
        <v>44</v>
      </c>
      <c r="P64" s="28">
        <v>0</v>
      </c>
      <c r="Q64" s="106">
        <f t="shared" si="1"/>
        <v>0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28">
        <v>0</v>
      </c>
      <c r="X64" s="28">
        <v>0</v>
      </c>
      <c r="Y64" s="28">
        <v>0</v>
      </c>
      <c r="Z64" s="28">
        <v>0</v>
      </c>
      <c r="AA64" s="28">
        <v>0</v>
      </c>
      <c r="AB64" s="28">
        <v>0</v>
      </c>
      <c r="AC64" s="28">
        <v>0</v>
      </c>
      <c r="AD64" s="28">
        <v>0</v>
      </c>
    </row>
    <row r="65" spans="1:30" ht="15.75" x14ac:dyDescent="0.25">
      <c r="A65" s="26" t="e">
        <f>IF(ISBLANK(P65),"",VLOOKUP(P65,Spravochnik!$B$1:$D$4773,2,FALSE))</f>
        <v>#N/A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23">
        <v>45</v>
      </c>
      <c r="P65" s="28">
        <v>0</v>
      </c>
      <c r="Q65" s="106">
        <f t="shared" si="1"/>
        <v>0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28">
        <v>0</v>
      </c>
      <c r="X65" s="28">
        <v>0</v>
      </c>
      <c r="Y65" s="28">
        <v>0</v>
      </c>
      <c r="Z65" s="28">
        <v>0</v>
      </c>
      <c r="AA65" s="28">
        <v>0</v>
      </c>
      <c r="AB65" s="28">
        <v>0</v>
      </c>
      <c r="AC65" s="28">
        <v>0</v>
      </c>
      <c r="AD65" s="28">
        <v>0</v>
      </c>
    </row>
    <row r="66" spans="1:30" ht="15.75" x14ac:dyDescent="0.25">
      <c r="A66" s="26" t="e">
        <f>IF(ISBLANK(P66),"",VLOOKUP(P66,Spravochnik!$B$1:$D$4773,2,FALSE))</f>
        <v>#N/A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23">
        <v>46</v>
      </c>
      <c r="P66" s="28">
        <v>0</v>
      </c>
      <c r="Q66" s="106">
        <f t="shared" si="1"/>
        <v>0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28">
        <v>0</v>
      </c>
      <c r="X66" s="28">
        <v>0</v>
      </c>
      <c r="Y66" s="28">
        <v>0</v>
      </c>
      <c r="Z66" s="28">
        <v>0</v>
      </c>
      <c r="AA66" s="28">
        <v>0</v>
      </c>
      <c r="AB66" s="28">
        <v>0</v>
      </c>
      <c r="AC66" s="28">
        <v>0</v>
      </c>
      <c r="AD66" s="28">
        <v>0</v>
      </c>
    </row>
    <row r="67" spans="1:30" ht="15.75" x14ac:dyDescent="0.25">
      <c r="A67" s="26" t="e">
        <f>IF(ISBLANK(P67),"",VLOOKUP(P67,Spravochnik!$B$1:$D$4773,2,FALSE))</f>
        <v>#N/A</v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23">
        <v>47</v>
      </c>
      <c r="P67" s="28">
        <v>0</v>
      </c>
      <c r="Q67" s="106">
        <f t="shared" si="1"/>
        <v>0</v>
      </c>
      <c r="R67" s="28">
        <v>0</v>
      </c>
      <c r="S67" s="28">
        <v>0</v>
      </c>
      <c r="T67" s="28">
        <v>0</v>
      </c>
      <c r="U67" s="28">
        <v>0</v>
      </c>
      <c r="V67" s="28">
        <v>0</v>
      </c>
      <c r="W67" s="28">
        <v>0</v>
      </c>
      <c r="X67" s="28">
        <v>0</v>
      </c>
      <c r="Y67" s="28">
        <v>0</v>
      </c>
      <c r="Z67" s="28">
        <v>0</v>
      </c>
      <c r="AA67" s="28">
        <v>0</v>
      </c>
      <c r="AB67" s="28">
        <v>0</v>
      </c>
      <c r="AC67" s="28">
        <v>0</v>
      </c>
      <c r="AD67" s="28">
        <v>0</v>
      </c>
    </row>
    <row r="68" spans="1:30" ht="15.75" x14ac:dyDescent="0.25">
      <c r="A68" s="26" t="e">
        <f>IF(ISBLANK(P68),"",VLOOKUP(P68,Spravochnik!$B$1:$D$4773,2,FALSE))</f>
        <v>#N/A</v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23">
        <v>48</v>
      </c>
      <c r="P68" s="28">
        <v>0</v>
      </c>
      <c r="Q68" s="106">
        <f t="shared" si="1"/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0</v>
      </c>
      <c r="AC68" s="28">
        <v>0</v>
      </c>
      <c r="AD68" s="28">
        <v>0</v>
      </c>
    </row>
    <row r="69" spans="1:30" ht="15.75" x14ac:dyDescent="0.25">
      <c r="A69" s="26" t="e">
        <f>IF(ISBLANK(P69),"",VLOOKUP(P69,Spravochnik!$B$1:$D$4773,2,FALSE))</f>
        <v>#N/A</v>
      </c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23">
        <v>49</v>
      </c>
      <c r="P69" s="28">
        <v>0</v>
      </c>
      <c r="Q69" s="106">
        <f t="shared" si="1"/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28">
        <v>0</v>
      </c>
      <c r="X69" s="28">
        <v>0</v>
      </c>
      <c r="Y69" s="28">
        <v>0</v>
      </c>
      <c r="Z69" s="28">
        <v>0</v>
      </c>
      <c r="AA69" s="28">
        <v>0</v>
      </c>
      <c r="AB69" s="28">
        <v>0</v>
      </c>
      <c r="AC69" s="28">
        <v>0</v>
      </c>
      <c r="AD69" s="28">
        <v>0</v>
      </c>
    </row>
    <row r="70" spans="1:30" ht="15.75" x14ac:dyDescent="0.25">
      <c r="A70" s="26" t="e">
        <f>IF(ISBLANK(P70),"",VLOOKUP(P70,Spravochnik!$B$1:$D$4773,2,FALSE))</f>
        <v>#N/A</v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23">
        <v>50</v>
      </c>
      <c r="P70" s="28">
        <v>0</v>
      </c>
      <c r="Q70" s="106">
        <f t="shared" si="1"/>
        <v>0</v>
      </c>
      <c r="R70" s="28">
        <v>0</v>
      </c>
      <c r="S70" s="28">
        <v>0</v>
      </c>
      <c r="T70" s="28">
        <v>0</v>
      </c>
      <c r="U70" s="28">
        <v>0</v>
      </c>
      <c r="V70" s="28">
        <v>0</v>
      </c>
      <c r="W70" s="28">
        <v>0</v>
      </c>
      <c r="X70" s="28">
        <v>0</v>
      </c>
      <c r="Y70" s="28">
        <v>0</v>
      </c>
      <c r="Z70" s="28">
        <v>0</v>
      </c>
      <c r="AA70" s="28">
        <v>0</v>
      </c>
      <c r="AB70" s="28">
        <v>0</v>
      </c>
      <c r="AC70" s="28">
        <v>0</v>
      </c>
      <c r="AD70" s="28">
        <v>0</v>
      </c>
    </row>
    <row r="71" spans="1:30" ht="15.75" x14ac:dyDescent="0.25">
      <c r="A71" s="26" t="e">
        <f>IF(ISBLANK(P71),"",VLOOKUP(P71,Spravochnik!$B$1:$D$4773,2,FALSE))</f>
        <v>#N/A</v>
      </c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23">
        <v>51</v>
      </c>
      <c r="P71" s="28">
        <v>0</v>
      </c>
      <c r="Q71" s="106">
        <f t="shared" si="1"/>
        <v>0</v>
      </c>
      <c r="R71" s="28">
        <v>0</v>
      </c>
      <c r="S71" s="28">
        <v>0</v>
      </c>
      <c r="T71" s="28">
        <v>0</v>
      </c>
      <c r="U71" s="28">
        <v>0</v>
      </c>
      <c r="V71" s="28">
        <v>0</v>
      </c>
      <c r="W71" s="28">
        <v>0</v>
      </c>
      <c r="X71" s="28">
        <v>0</v>
      </c>
      <c r="Y71" s="28">
        <v>0</v>
      </c>
      <c r="Z71" s="28">
        <v>0</v>
      </c>
      <c r="AA71" s="28">
        <v>0</v>
      </c>
      <c r="AB71" s="28">
        <v>0</v>
      </c>
      <c r="AC71" s="28">
        <v>0</v>
      </c>
      <c r="AD71" s="28">
        <v>0</v>
      </c>
    </row>
    <row r="72" spans="1:30" ht="15.75" x14ac:dyDescent="0.25">
      <c r="A72" s="26" t="e">
        <f>IF(ISBLANK(P72),"",VLOOKUP(P72,Spravochnik!$B$1:$D$4773,2,FALSE))</f>
        <v>#N/A</v>
      </c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23">
        <v>52</v>
      </c>
      <c r="P72" s="28">
        <v>0</v>
      </c>
      <c r="Q72" s="106">
        <f t="shared" si="1"/>
        <v>0</v>
      </c>
      <c r="R72" s="28">
        <v>0</v>
      </c>
      <c r="S72" s="28">
        <v>0</v>
      </c>
      <c r="T72" s="28">
        <v>0</v>
      </c>
      <c r="U72" s="28">
        <v>0</v>
      </c>
      <c r="V72" s="28">
        <v>0</v>
      </c>
      <c r="W72" s="28">
        <v>0</v>
      </c>
      <c r="X72" s="28">
        <v>0</v>
      </c>
      <c r="Y72" s="28">
        <v>0</v>
      </c>
      <c r="Z72" s="28">
        <v>0</v>
      </c>
      <c r="AA72" s="28">
        <v>0</v>
      </c>
      <c r="AB72" s="28">
        <v>0</v>
      </c>
      <c r="AC72" s="28">
        <v>0</v>
      </c>
      <c r="AD72" s="28">
        <v>0</v>
      </c>
    </row>
    <row r="73" spans="1:30" ht="15.75" x14ac:dyDescent="0.25">
      <c r="A73" s="26" t="e">
        <f>IF(ISBLANK(P73),"",VLOOKUP(P73,Spravochnik!$B$1:$D$4773,2,FALSE))</f>
        <v>#N/A</v>
      </c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23">
        <v>53</v>
      </c>
      <c r="P73" s="28">
        <v>0</v>
      </c>
      <c r="Q73" s="106">
        <f t="shared" si="1"/>
        <v>0</v>
      </c>
      <c r="R73" s="28">
        <v>0</v>
      </c>
      <c r="S73" s="28">
        <v>0</v>
      </c>
      <c r="T73" s="28">
        <v>0</v>
      </c>
      <c r="U73" s="28">
        <v>0</v>
      </c>
      <c r="V73" s="28">
        <v>0</v>
      </c>
      <c r="W73" s="28">
        <v>0</v>
      </c>
      <c r="X73" s="28">
        <v>0</v>
      </c>
      <c r="Y73" s="28">
        <v>0</v>
      </c>
      <c r="Z73" s="28">
        <v>0</v>
      </c>
      <c r="AA73" s="28">
        <v>0</v>
      </c>
      <c r="AB73" s="28">
        <v>0</v>
      </c>
      <c r="AC73" s="28">
        <v>0</v>
      </c>
      <c r="AD73" s="28">
        <v>0</v>
      </c>
    </row>
    <row r="74" spans="1:30" ht="15.75" x14ac:dyDescent="0.25">
      <c r="A74" s="26" t="e">
        <f>IF(ISBLANK(P74),"",VLOOKUP(P74,Spravochnik!$B$1:$D$4773,2,FALSE))</f>
        <v>#N/A</v>
      </c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23">
        <v>54</v>
      </c>
      <c r="P74" s="28">
        <v>0</v>
      </c>
      <c r="Q74" s="106">
        <f t="shared" si="1"/>
        <v>0</v>
      </c>
      <c r="R74" s="28">
        <v>0</v>
      </c>
      <c r="S74" s="28">
        <v>0</v>
      </c>
      <c r="T74" s="28">
        <v>0</v>
      </c>
      <c r="U74" s="28">
        <v>0</v>
      </c>
      <c r="V74" s="28">
        <v>0</v>
      </c>
      <c r="W74" s="28">
        <v>0</v>
      </c>
      <c r="X74" s="28">
        <v>0</v>
      </c>
      <c r="Y74" s="28">
        <v>0</v>
      </c>
      <c r="Z74" s="28">
        <v>0</v>
      </c>
      <c r="AA74" s="28">
        <v>0</v>
      </c>
      <c r="AB74" s="28">
        <v>0</v>
      </c>
      <c r="AC74" s="28">
        <v>0</v>
      </c>
      <c r="AD74" s="28">
        <v>0</v>
      </c>
    </row>
    <row r="75" spans="1:30" ht="15.75" x14ac:dyDescent="0.25">
      <c r="A75" s="26" t="e">
        <f>IF(ISBLANK(P75),"",VLOOKUP(P75,Spravochnik!$B$1:$D$4773,2,FALSE))</f>
        <v>#N/A</v>
      </c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23">
        <v>55</v>
      </c>
      <c r="P75" s="28">
        <v>0</v>
      </c>
      <c r="Q75" s="106">
        <f t="shared" si="1"/>
        <v>0</v>
      </c>
      <c r="R75" s="28">
        <v>0</v>
      </c>
      <c r="S75" s="28">
        <v>0</v>
      </c>
      <c r="T75" s="28">
        <v>0</v>
      </c>
      <c r="U75" s="28">
        <v>0</v>
      </c>
      <c r="V75" s="28">
        <v>0</v>
      </c>
      <c r="W75" s="28">
        <v>0</v>
      </c>
      <c r="X75" s="28">
        <v>0</v>
      </c>
      <c r="Y75" s="28">
        <v>0</v>
      </c>
      <c r="Z75" s="28">
        <v>0</v>
      </c>
      <c r="AA75" s="28">
        <v>0</v>
      </c>
      <c r="AB75" s="28">
        <v>0</v>
      </c>
      <c r="AC75" s="28">
        <v>0</v>
      </c>
      <c r="AD75" s="28">
        <v>0</v>
      </c>
    </row>
    <row r="76" spans="1:30" ht="15.75" x14ac:dyDescent="0.25">
      <c r="A76" s="26" t="e">
        <f>IF(ISBLANK(P76),"",VLOOKUP(P76,Spravochnik!$B$1:$D$4773,2,FALSE))</f>
        <v>#N/A</v>
      </c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23">
        <v>56</v>
      </c>
      <c r="P76" s="28">
        <v>0</v>
      </c>
      <c r="Q76" s="106">
        <f t="shared" si="1"/>
        <v>0</v>
      </c>
      <c r="R76" s="28">
        <v>0</v>
      </c>
      <c r="S76" s="28">
        <v>0</v>
      </c>
      <c r="T76" s="28">
        <v>0</v>
      </c>
      <c r="U76" s="28">
        <v>0</v>
      </c>
      <c r="V76" s="28">
        <v>0</v>
      </c>
      <c r="W76" s="28">
        <v>0</v>
      </c>
      <c r="X76" s="28">
        <v>0</v>
      </c>
      <c r="Y76" s="28">
        <v>0</v>
      </c>
      <c r="Z76" s="28">
        <v>0</v>
      </c>
      <c r="AA76" s="28">
        <v>0</v>
      </c>
      <c r="AB76" s="28">
        <v>0</v>
      </c>
      <c r="AC76" s="28">
        <v>0</v>
      </c>
      <c r="AD76" s="28">
        <v>0</v>
      </c>
    </row>
    <row r="77" spans="1:30" ht="15.75" x14ac:dyDescent="0.25">
      <c r="A77" s="26" t="e">
        <f>IF(ISBLANK(P77),"",VLOOKUP(P77,Spravochnik!$B$1:$D$4773,2,FALSE))</f>
        <v>#N/A</v>
      </c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23">
        <v>57</v>
      </c>
      <c r="P77" s="28">
        <v>0</v>
      </c>
      <c r="Q77" s="106">
        <f t="shared" si="1"/>
        <v>0</v>
      </c>
      <c r="R77" s="28">
        <v>0</v>
      </c>
      <c r="S77" s="28">
        <v>0</v>
      </c>
      <c r="T77" s="28">
        <v>0</v>
      </c>
      <c r="U77" s="28">
        <v>0</v>
      </c>
      <c r="V77" s="28">
        <v>0</v>
      </c>
      <c r="W77" s="28">
        <v>0</v>
      </c>
      <c r="X77" s="28">
        <v>0</v>
      </c>
      <c r="Y77" s="28">
        <v>0</v>
      </c>
      <c r="Z77" s="28">
        <v>0</v>
      </c>
      <c r="AA77" s="28">
        <v>0</v>
      </c>
      <c r="AB77" s="28">
        <v>0</v>
      </c>
      <c r="AC77" s="28">
        <v>0</v>
      </c>
      <c r="AD77" s="28">
        <v>0</v>
      </c>
    </row>
    <row r="78" spans="1:30" ht="15.75" x14ac:dyDescent="0.25">
      <c r="A78" s="26" t="e">
        <f>IF(ISBLANK(P78),"",VLOOKUP(P78,Spravochnik!$B$1:$D$4773,2,FALSE))</f>
        <v>#N/A</v>
      </c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23">
        <v>58</v>
      </c>
      <c r="P78" s="28">
        <v>0</v>
      </c>
      <c r="Q78" s="106">
        <f t="shared" si="1"/>
        <v>0</v>
      </c>
      <c r="R78" s="28">
        <v>0</v>
      </c>
      <c r="S78" s="28">
        <v>0</v>
      </c>
      <c r="T78" s="28">
        <v>0</v>
      </c>
      <c r="U78" s="28">
        <v>0</v>
      </c>
      <c r="V78" s="28">
        <v>0</v>
      </c>
      <c r="W78" s="28">
        <v>0</v>
      </c>
      <c r="X78" s="28">
        <v>0</v>
      </c>
      <c r="Y78" s="28">
        <v>0</v>
      </c>
      <c r="Z78" s="28">
        <v>0</v>
      </c>
      <c r="AA78" s="28">
        <v>0</v>
      </c>
      <c r="AB78" s="28">
        <v>0</v>
      </c>
      <c r="AC78" s="28">
        <v>0</v>
      </c>
      <c r="AD78" s="28">
        <v>0</v>
      </c>
    </row>
    <row r="79" spans="1:30" ht="15.75" x14ac:dyDescent="0.25">
      <c r="A79" s="26" t="e">
        <f>IF(ISBLANK(P79),"",VLOOKUP(P79,Spravochnik!$B$1:$D$4773,2,FALSE))</f>
        <v>#N/A</v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23">
        <v>59</v>
      </c>
      <c r="P79" s="28">
        <v>0</v>
      </c>
      <c r="Q79" s="106">
        <f t="shared" si="1"/>
        <v>0</v>
      </c>
      <c r="R79" s="28">
        <v>0</v>
      </c>
      <c r="S79" s="28">
        <v>0</v>
      </c>
      <c r="T79" s="28">
        <v>0</v>
      </c>
      <c r="U79" s="28">
        <v>0</v>
      </c>
      <c r="V79" s="28">
        <v>0</v>
      </c>
      <c r="W79" s="28">
        <v>0</v>
      </c>
      <c r="X79" s="28">
        <v>0</v>
      </c>
      <c r="Y79" s="28">
        <v>0</v>
      </c>
      <c r="Z79" s="28">
        <v>0</v>
      </c>
      <c r="AA79" s="28">
        <v>0</v>
      </c>
      <c r="AB79" s="28">
        <v>0</v>
      </c>
      <c r="AC79" s="28">
        <v>0</v>
      </c>
      <c r="AD79" s="28">
        <v>0</v>
      </c>
    </row>
    <row r="80" spans="1:30" ht="15.75" x14ac:dyDescent="0.25">
      <c r="A80" s="26" t="e">
        <f>IF(ISBLANK(P80),"",VLOOKUP(P80,Spravochnik!$B$1:$D$4773,2,FALSE))</f>
        <v>#N/A</v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23">
        <v>60</v>
      </c>
      <c r="P80" s="28">
        <v>0</v>
      </c>
      <c r="Q80" s="106">
        <f t="shared" si="1"/>
        <v>0</v>
      </c>
      <c r="R80" s="28">
        <v>0</v>
      </c>
      <c r="S80" s="28">
        <v>0</v>
      </c>
      <c r="T80" s="28">
        <v>0</v>
      </c>
      <c r="U80" s="28">
        <v>0</v>
      </c>
      <c r="V80" s="28">
        <v>0</v>
      </c>
      <c r="W80" s="28">
        <v>0</v>
      </c>
      <c r="X80" s="28">
        <v>0</v>
      </c>
      <c r="Y80" s="28">
        <v>0</v>
      </c>
      <c r="Z80" s="28">
        <v>0</v>
      </c>
      <c r="AA80" s="28">
        <v>0</v>
      </c>
      <c r="AB80" s="28">
        <v>0</v>
      </c>
      <c r="AC80" s="28">
        <v>0</v>
      </c>
      <c r="AD80" s="28">
        <v>0</v>
      </c>
    </row>
  </sheetData>
  <sheetProtection password="D949" sheet="1" objects="1" scenarios="1" selectLockedCells="1"/>
  <mergeCells count="17">
    <mergeCell ref="Q14:W14"/>
    <mergeCell ref="Q16:W16"/>
    <mergeCell ref="A17:A19"/>
    <mergeCell ref="O17:O19"/>
    <mergeCell ref="P17:P19"/>
    <mergeCell ref="A15:C15"/>
    <mergeCell ref="AC18:AC19"/>
    <mergeCell ref="Q17:Q19"/>
    <mergeCell ref="R17:W17"/>
    <mergeCell ref="X17:AD17"/>
    <mergeCell ref="R18:T18"/>
    <mergeCell ref="AD18:AD19"/>
    <mergeCell ref="U18:W18"/>
    <mergeCell ref="AA18:AB18"/>
    <mergeCell ref="Z18:Z19"/>
    <mergeCell ref="X18:X19"/>
    <mergeCell ref="Y18:Y19"/>
  </mergeCells>
  <phoneticPr fontId="10" type="noConversion"/>
  <conditionalFormatting sqref="R22:AD22">
    <cfRule type="expression" dxfId="117" priority="1" stopIfTrue="1">
      <formula>$P$22&lt;1</formula>
    </cfRule>
  </conditionalFormatting>
  <conditionalFormatting sqref="R23:AD23">
    <cfRule type="expression" dxfId="116" priority="2" stopIfTrue="1">
      <formula>$P$23&lt;1</formula>
    </cfRule>
  </conditionalFormatting>
  <conditionalFormatting sqref="R24:AD24">
    <cfRule type="expression" dxfId="115" priority="3" stopIfTrue="1">
      <formula>$P$24&lt;1</formula>
    </cfRule>
  </conditionalFormatting>
  <conditionalFormatting sqref="R25:AD25">
    <cfRule type="expression" dxfId="114" priority="4" stopIfTrue="1">
      <formula>$P$25&lt;1</formula>
    </cfRule>
  </conditionalFormatting>
  <conditionalFormatting sqref="R26:AD26">
    <cfRule type="expression" dxfId="113" priority="5" stopIfTrue="1">
      <formula>$P$26&lt;1</formula>
    </cfRule>
  </conditionalFormatting>
  <conditionalFormatting sqref="R27:AD27">
    <cfRule type="expression" dxfId="112" priority="6" stopIfTrue="1">
      <formula>$P$27&lt;1</formula>
    </cfRule>
  </conditionalFormatting>
  <conditionalFormatting sqref="R28:AD28">
    <cfRule type="expression" dxfId="111" priority="7" stopIfTrue="1">
      <formula>$P$28&lt;1</formula>
    </cfRule>
  </conditionalFormatting>
  <conditionalFormatting sqref="R29:AD29">
    <cfRule type="expression" dxfId="110" priority="8" stopIfTrue="1">
      <formula>$P$29&lt;1</formula>
    </cfRule>
  </conditionalFormatting>
  <conditionalFormatting sqref="R30:AD30">
    <cfRule type="expression" dxfId="109" priority="9" stopIfTrue="1">
      <formula>$P$30&lt;1</formula>
    </cfRule>
  </conditionalFormatting>
  <conditionalFormatting sqref="R31:AD31">
    <cfRule type="expression" dxfId="108" priority="10" stopIfTrue="1">
      <formula>$P$31&lt;1</formula>
    </cfRule>
  </conditionalFormatting>
  <conditionalFormatting sqref="R32:AD32">
    <cfRule type="expression" dxfId="107" priority="11" stopIfTrue="1">
      <formula>$P$32&lt;1</formula>
    </cfRule>
  </conditionalFormatting>
  <conditionalFormatting sqref="R33:AD33">
    <cfRule type="expression" dxfId="106" priority="12" stopIfTrue="1">
      <formula>$P$33&lt;1</formula>
    </cfRule>
  </conditionalFormatting>
  <conditionalFormatting sqref="R34:AD34">
    <cfRule type="expression" dxfId="105" priority="13" stopIfTrue="1">
      <formula>$P$34&lt;1</formula>
    </cfRule>
  </conditionalFormatting>
  <conditionalFormatting sqref="R35:AD35">
    <cfRule type="expression" dxfId="104" priority="14" stopIfTrue="1">
      <formula>$P$35&lt;1</formula>
    </cfRule>
  </conditionalFormatting>
  <conditionalFormatting sqref="R36:AD36">
    <cfRule type="expression" dxfId="103" priority="15" stopIfTrue="1">
      <formula>$P$36&lt;1</formula>
    </cfRule>
  </conditionalFormatting>
  <conditionalFormatting sqref="R37:AD37">
    <cfRule type="expression" dxfId="102" priority="16" stopIfTrue="1">
      <formula>$P$37&lt;1</formula>
    </cfRule>
  </conditionalFormatting>
  <conditionalFormatting sqref="R38:AD38">
    <cfRule type="expression" dxfId="101" priority="17" stopIfTrue="1">
      <formula>$P$38&lt;1</formula>
    </cfRule>
  </conditionalFormatting>
  <conditionalFormatting sqref="R39:AD39">
    <cfRule type="expression" dxfId="100" priority="18" stopIfTrue="1">
      <formula>$P$39&lt;1</formula>
    </cfRule>
  </conditionalFormatting>
  <conditionalFormatting sqref="R40:AD40">
    <cfRule type="expression" dxfId="99" priority="19" stopIfTrue="1">
      <formula>$P$40&lt;1</formula>
    </cfRule>
  </conditionalFormatting>
  <conditionalFormatting sqref="R41:AD41">
    <cfRule type="expression" dxfId="98" priority="20" stopIfTrue="1">
      <formula>$P$41&lt;1</formula>
    </cfRule>
  </conditionalFormatting>
  <conditionalFormatting sqref="R42:AD42">
    <cfRule type="expression" dxfId="97" priority="21" stopIfTrue="1">
      <formula>$P$42&lt;1</formula>
    </cfRule>
  </conditionalFormatting>
  <conditionalFormatting sqref="R43:AD43">
    <cfRule type="expression" dxfId="96" priority="22" stopIfTrue="1">
      <formula>$P$43&lt;1</formula>
    </cfRule>
  </conditionalFormatting>
  <conditionalFormatting sqref="R44:AD44">
    <cfRule type="expression" dxfId="95" priority="23" stopIfTrue="1">
      <formula>$P$44&lt;1</formula>
    </cfRule>
  </conditionalFormatting>
  <conditionalFormatting sqref="R45:AD45">
    <cfRule type="expression" dxfId="94" priority="24" stopIfTrue="1">
      <formula>$P$45&lt;1</formula>
    </cfRule>
  </conditionalFormatting>
  <conditionalFormatting sqref="R46:AD46">
    <cfRule type="expression" dxfId="93" priority="25" stopIfTrue="1">
      <formula>$P$46&lt;1</formula>
    </cfRule>
  </conditionalFormatting>
  <conditionalFormatting sqref="R47:AD47">
    <cfRule type="expression" dxfId="92" priority="26" stopIfTrue="1">
      <formula>$P$47&lt;1</formula>
    </cfRule>
  </conditionalFormatting>
  <conditionalFormatting sqref="R48:AD48">
    <cfRule type="expression" dxfId="91" priority="27" stopIfTrue="1">
      <formula>$P$48&lt;1</formula>
    </cfRule>
  </conditionalFormatting>
  <conditionalFormatting sqref="R49:AD49">
    <cfRule type="expression" dxfId="90" priority="28" stopIfTrue="1">
      <formula>$P$49&lt;1</formula>
    </cfRule>
  </conditionalFormatting>
  <conditionalFormatting sqref="R50:AD50">
    <cfRule type="expression" dxfId="89" priority="29" stopIfTrue="1">
      <formula>$P$50&lt;1</formula>
    </cfRule>
  </conditionalFormatting>
  <conditionalFormatting sqref="R51:AD51">
    <cfRule type="expression" dxfId="88" priority="30" stopIfTrue="1">
      <formula>$P$51&lt;1</formula>
    </cfRule>
  </conditionalFormatting>
  <conditionalFormatting sqref="R52:AD52">
    <cfRule type="expression" dxfId="87" priority="31" stopIfTrue="1">
      <formula>$P$52&lt;1</formula>
    </cfRule>
  </conditionalFormatting>
  <conditionalFormatting sqref="R53:AD53">
    <cfRule type="expression" dxfId="86" priority="32" stopIfTrue="1">
      <formula>$P$53&lt;1</formula>
    </cfRule>
  </conditionalFormatting>
  <conditionalFormatting sqref="R54:AD54">
    <cfRule type="expression" dxfId="85" priority="33" stopIfTrue="1">
      <formula>$P$54&lt;1</formula>
    </cfRule>
  </conditionalFormatting>
  <conditionalFormatting sqref="R55:AD55">
    <cfRule type="expression" dxfId="84" priority="34" stopIfTrue="1">
      <formula>$P$55&lt;1</formula>
    </cfRule>
  </conditionalFormatting>
  <conditionalFormatting sqref="R56:AD56">
    <cfRule type="expression" dxfId="83" priority="35" stopIfTrue="1">
      <formula>$P$56&lt;1</formula>
    </cfRule>
  </conditionalFormatting>
  <conditionalFormatting sqref="R57:AD57">
    <cfRule type="expression" dxfId="82" priority="36" stopIfTrue="1">
      <formula>$P$57&lt;1</formula>
    </cfRule>
  </conditionalFormatting>
  <conditionalFormatting sqref="R58:AD58">
    <cfRule type="expression" dxfId="81" priority="37" stopIfTrue="1">
      <formula>$P$58&lt;1</formula>
    </cfRule>
  </conditionalFormatting>
  <conditionalFormatting sqref="R59:AD59">
    <cfRule type="expression" dxfId="80" priority="38" stopIfTrue="1">
      <formula>$P$59&lt;1</formula>
    </cfRule>
  </conditionalFormatting>
  <conditionalFormatting sqref="R60:AD60">
    <cfRule type="expression" dxfId="79" priority="39" stopIfTrue="1">
      <formula>$P$60&lt;1</formula>
    </cfRule>
  </conditionalFormatting>
  <conditionalFormatting sqref="R61:AD61">
    <cfRule type="expression" dxfId="78" priority="40" stopIfTrue="1">
      <formula>$P$61&lt;1</formula>
    </cfRule>
  </conditionalFormatting>
  <conditionalFormatting sqref="R62:AD62">
    <cfRule type="expression" dxfId="77" priority="41" stopIfTrue="1">
      <formula>$P$62&lt;1</formula>
    </cfRule>
  </conditionalFormatting>
  <conditionalFormatting sqref="R63:AD63">
    <cfRule type="expression" dxfId="76" priority="42" stopIfTrue="1">
      <formula>$P$63&lt;1</formula>
    </cfRule>
  </conditionalFormatting>
  <conditionalFormatting sqref="R64:AD64">
    <cfRule type="expression" dxfId="75" priority="43" stopIfTrue="1">
      <formula>$P$64&lt;1</formula>
    </cfRule>
  </conditionalFormatting>
  <conditionalFormatting sqref="R65:AD65">
    <cfRule type="expression" dxfId="74" priority="44" stopIfTrue="1">
      <formula>$P$65&lt;1</formula>
    </cfRule>
  </conditionalFormatting>
  <conditionalFormatting sqref="R66:AD66">
    <cfRule type="expression" dxfId="73" priority="45" stopIfTrue="1">
      <formula>$P$66&lt;1</formula>
    </cfRule>
  </conditionalFormatting>
  <conditionalFormatting sqref="R67:AD67">
    <cfRule type="expression" dxfId="72" priority="46" stopIfTrue="1">
      <formula>$P$67&lt;1</formula>
    </cfRule>
  </conditionalFormatting>
  <conditionalFormatting sqref="R68:AD68">
    <cfRule type="expression" dxfId="71" priority="47" stopIfTrue="1">
      <formula>$P$68&lt;1</formula>
    </cfRule>
  </conditionalFormatting>
  <conditionalFormatting sqref="R69:AD69">
    <cfRule type="expression" dxfId="70" priority="48" stopIfTrue="1">
      <formula>$P$69&lt;1</formula>
    </cfRule>
  </conditionalFormatting>
  <conditionalFormatting sqref="R70:AD70">
    <cfRule type="expression" dxfId="69" priority="49" stopIfTrue="1">
      <formula>$P$70&lt;1</formula>
    </cfRule>
  </conditionalFormatting>
  <conditionalFormatting sqref="R71:AD71">
    <cfRule type="expression" dxfId="68" priority="50" stopIfTrue="1">
      <formula>$P$71&lt;1</formula>
    </cfRule>
  </conditionalFormatting>
  <conditionalFormatting sqref="R72:AD72">
    <cfRule type="expression" dxfId="67" priority="51" stopIfTrue="1">
      <formula>$P$72&lt;1</formula>
    </cfRule>
  </conditionalFormatting>
  <conditionalFormatting sqref="R73:AD73">
    <cfRule type="expression" dxfId="66" priority="52" stopIfTrue="1">
      <formula>$P$73&lt;1</formula>
    </cfRule>
  </conditionalFormatting>
  <conditionalFormatting sqref="R74:AD74">
    <cfRule type="expression" dxfId="65" priority="53" stopIfTrue="1">
      <formula>$P$74&lt;1</formula>
    </cfRule>
  </conditionalFormatting>
  <conditionalFormatting sqref="R75:AD75">
    <cfRule type="expression" dxfId="64" priority="54" stopIfTrue="1">
      <formula>$P$75&lt;1</formula>
    </cfRule>
  </conditionalFormatting>
  <conditionalFormatting sqref="R76:AD76">
    <cfRule type="expression" dxfId="63" priority="55" stopIfTrue="1">
      <formula>$P$76&lt;1</formula>
    </cfRule>
  </conditionalFormatting>
  <conditionalFormatting sqref="R77:AD77">
    <cfRule type="expression" dxfId="62" priority="56" stopIfTrue="1">
      <formula>$P$77&lt;1</formula>
    </cfRule>
  </conditionalFormatting>
  <conditionalFormatting sqref="R78:AD78">
    <cfRule type="expression" dxfId="61" priority="57" stopIfTrue="1">
      <formula>$P$78&lt;1</formula>
    </cfRule>
  </conditionalFormatting>
  <conditionalFormatting sqref="R79:AD79">
    <cfRule type="expression" dxfId="60" priority="58" stopIfTrue="1">
      <formula>$P$79&lt;1</formula>
    </cfRule>
  </conditionalFormatting>
  <conditionalFormatting sqref="R80:AD80">
    <cfRule type="expression" dxfId="59" priority="59" stopIfTrue="1">
      <formula>$P$80&lt;1</formula>
    </cfRule>
  </conditionalFormatting>
  <dataValidations count="11">
    <dataValidation allowBlank="1" showInputMessage="1" showErrorMessage="1" errorTitle="Ошибка ввода" error="Попытка ввести данные отличные от числовых или целочисленных" sqref="Q21:Q80 R21:AD21"/>
    <dataValidation type="custom" showInputMessage="1" showErrorMessage="1" errorTitle="Ошибка ввода" error="Попытка ввести данные отличные от числовых или целочисленных" sqref="R22:AD22">
      <formula1>IF(AND(INT(R22*1)=R22*1,R22&gt;=0, $P$22&gt;0, R22&lt;999999999999),TRUE,FALSE)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R23:AD23">
      <formula1>IF(AND(INT(R23*1)=R23*1,R23&gt;=0, $P$23&gt;0, R23&lt;999999999999),TRUE,FALSE)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4:AD24">
      <formula1>IF(AND(INT(R24*1)=R24*1,R24&gt;=0, $P$24&gt;0, R24&lt;999999999999),TRUE,FALSE)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5:AD25">
      <formula1>IF(AND(INT(R25*1)=R25*1,R25&gt;=0, $P$25&gt;0, R25&lt;999999999999),TRUE,FALSE)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6:AD26">
      <formula1>IF(AND(INT(R26*1)=R26*1,R26&gt;=0, $P$26&gt;0, R26&lt;999999999999),TRUE,FALSE)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7:AD27">
      <formula1>IF(AND(INT(R27*1)=R27*1,R27&gt;=0, $P$27&gt;0, R27&lt;999999999999),TRUE,FALSE)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8:AD28">
      <formula1>IF(AND(INT(R28*1)=R28*1,R28&gt;=0, $P$28&gt;0, R28&lt;999999999999),TRUE,FALSE)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9:AD29">
      <formula1>IF(AND(INT(R29*1)=R29*1,R29&gt;=0, $P$29&gt;0, R29&lt;999999999999),TRUE,FALSE)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30:AD80">
      <formula1>IF(AND(INT(R30*1)=R30*1,R30&gt;=0, $P$30&gt;0, R30&lt;999999999999),TRUE,FALSE)</formula1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"/>
  <dimension ref="A1:AD80"/>
  <sheetViews>
    <sheetView showGridLines="0" zoomScaleNormal="100" zoomScaleSheetLayoutView="10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P22" sqref="P22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 x14ac:dyDescent="0.2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 x14ac:dyDescent="0.2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80" t="s">
        <v>659</v>
      </c>
      <c r="R14" s="280"/>
      <c r="S14" s="280"/>
      <c r="T14" s="280"/>
      <c r="U14" s="280"/>
      <c r="V14" s="280"/>
      <c r="W14" s="280"/>
      <c r="X14" s="22"/>
      <c r="Y14" s="22"/>
      <c r="Z14" s="22"/>
      <c r="AA14" s="22"/>
      <c r="AB14" s="22"/>
      <c r="AC14" s="22"/>
      <c r="AD14" s="22"/>
    </row>
    <row r="15" spans="1:30" x14ac:dyDescent="0.2">
      <c r="A15" s="296" t="s">
        <v>14060</v>
      </c>
      <c r="B15" s="296"/>
      <c r="C15" s="296"/>
      <c r="D15" s="113"/>
      <c r="E15" s="113"/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</row>
    <row r="16" spans="1:30" x14ac:dyDescent="0.2"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Q16" s="281" t="s">
        <v>13062</v>
      </c>
      <c r="R16" s="281"/>
      <c r="S16" s="281"/>
      <c r="T16" s="281"/>
      <c r="U16" s="281"/>
      <c r="V16" s="281"/>
      <c r="W16" s="281"/>
      <c r="X16" s="104"/>
      <c r="Y16" s="104"/>
      <c r="Z16" s="104"/>
      <c r="AA16" s="104"/>
      <c r="AB16" s="104"/>
      <c r="AC16" s="104"/>
      <c r="AD16" s="104"/>
    </row>
    <row r="17" spans="1:30" ht="20.100000000000001" customHeight="1" x14ac:dyDescent="0.2">
      <c r="A17" s="283" t="s">
        <v>12192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3" t="s">
        <v>12193</v>
      </c>
      <c r="P17" s="290" t="s">
        <v>12243</v>
      </c>
      <c r="Q17" s="290" t="s">
        <v>3715</v>
      </c>
      <c r="R17" s="293" t="s">
        <v>12244</v>
      </c>
      <c r="S17" s="294"/>
      <c r="T17" s="294"/>
      <c r="U17" s="294"/>
      <c r="V17" s="294"/>
      <c r="W17" s="295"/>
      <c r="X17" s="283" t="s">
        <v>7036</v>
      </c>
      <c r="Y17" s="283"/>
      <c r="Z17" s="283"/>
      <c r="AA17" s="283"/>
      <c r="AB17" s="283"/>
      <c r="AC17" s="283"/>
      <c r="AD17" s="283"/>
    </row>
    <row r="18" spans="1:30" ht="30" customHeight="1" x14ac:dyDescent="0.2">
      <c r="A18" s="28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/>
      <c r="P18" s="291"/>
      <c r="Q18" s="291"/>
      <c r="R18" s="293" t="s">
        <v>12245</v>
      </c>
      <c r="S18" s="294"/>
      <c r="T18" s="295"/>
      <c r="U18" s="293" t="s">
        <v>12246</v>
      </c>
      <c r="V18" s="294"/>
      <c r="W18" s="295"/>
      <c r="X18" s="290" t="s">
        <v>12247</v>
      </c>
      <c r="Y18" s="290" t="s">
        <v>12248</v>
      </c>
      <c r="Z18" s="290" t="s">
        <v>12249</v>
      </c>
      <c r="AA18" s="293" t="s">
        <v>7037</v>
      </c>
      <c r="AB18" s="295"/>
      <c r="AC18" s="290" t="s">
        <v>7038</v>
      </c>
      <c r="AD18" s="290" t="s">
        <v>7039</v>
      </c>
    </row>
    <row r="19" spans="1:30" ht="110.1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92"/>
      <c r="Q19" s="292"/>
      <c r="R19" s="23" t="s">
        <v>12250</v>
      </c>
      <c r="S19" s="23" t="s">
        <v>12251</v>
      </c>
      <c r="T19" s="23" t="s">
        <v>12252</v>
      </c>
      <c r="U19" s="23" t="s">
        <v>12253</v>
      </c>
      <c r="V19" s="23" t="s">
        <v>12254</v>
      </c>
      <c r="W19" s="23" t="s">
        <v>12255</v>
      </c>
      <c r="X19" s="292"/>
      <c r="Y19" s="292"/>
      <c r="Z19" s="292"/>
      <c r="AA19" s="23" t="s">
        <v>10535</v>
      </c>
      <c r="AB19" s="23" t="s">
        <v>10536</v>
      </c>
      <c r="AC19" s="292"/>
      <c r="AD19" s="292"/>
    </row>
    <row r="20" spans="1:30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 x14ac:dyDescent="0.25">
      <c r="A21" s="25" t="s">
        <v>12256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5"/>
      <c r="Q21" s="106">
        <f>SUM(R21:W21)</f>
        <v>0</v>
      </c>
      <c r="R21" s="106">
        <f>SUM(R22:R80)</f>
        <v>0</v>
      </c>
      <c r="S21" s="106">
        <f t="shared" ref="S21:AD21" si="0">SUM(S22:S80)</f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</row>
    <row r="22" spans="1:30" ht="15.75" x14ac:dyDescent="0.25">
      <c r="A22" s="26" t="e">
        <f>IF(ISBLANK(P22),"",VLOOKUP(P22,Spravochnik!$B$1:$D$4773,2,FALSE))</f>
        <v>#N/A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28">
        <v>0</v>
      </c>
      <c r="Q22" s="106">
        <f t="shared" ref="Q22:Q80" si="1">SUM(R22:W22)</f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</row>
    <row r="23" spans="1:30" ht="15.75" x14ac:dyDescent="0.25">
      <c r="A23" s="26" t="e">
        <f>IF(ISBLANK(P23),"",VLOOKUP(P23,Spravochnik!$B$1:$D$4773,2,FALSE))</f>
        <v>#N/A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106">
        <f t="shared" si="1"/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</row>
    <row r="24" spans="1:30" ht="15.75" x14ac:dyDescent="0.25">
      <c r="A24" s="26" t="e">
        <f>IF(ISBLANK(P24),"",VLOOKUP(P24,Spravochnik!$B$1:$D$4773,2,FALSE))</f>
        <v>#N/A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106">
        <f t="shared" si="1"/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</row>
    <row r="25" spans="1:30" ht="15.75" x14ac:dyDescent="0.25">
      <c r="A25" s="26" t="e">
        <f>IF(ISBLANK(P25),"",VLOOKUP(P25,Spravochnik!$B$1:$D$4773,2,FALSE))</f>
        <v>#N/A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106">
        <f t="shared" si="1"/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</row>
    <row r="26" spans="1:30" ht="15.75" x14ac:dyDescent="0.25">
      <c r="A26" s="26" t="e">
        <f>IF(ISBLANK(P26),"",VLOOKUP(P26,Spravochnik!$B$1:$D$4773,2,FALSE))</f>
        <v>#N/A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106">
        <f t="shared" si="1"/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</row>
    <row r="27" spans="1:30" ht="15.75" x14ac:dyDescent="0.25">
      <c r="A27" s="26" t="e">
        <f>IF(ISBLANK(P27),"",VLOOKUP(P27,Spravochnik!$B$1:$D$4773,2,FALSE))</f>
        <v>#N/A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106">
        <f t="shared" si="1"/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</row>
    <row r="28" spans="1:30" ht="15.75" x14ac:dyDescent="0.25">
      <c r="A28" s="26" t="e">
        <f>IF(ISBLANK(P28),"",VLOOKUP(P28,Spravochnik!$B$1:$D$4773,2,FALSE))</f>
        <v>#N/A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106">
        <f t="shared" si="1"/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</row>
    <row r="29" spans="1:30" ht="15.75" x14ac:dyDescent="0.25">
      <c r="A29" s="26" t="e">
        <f>IF(ISBLANK(P29),"",VLOOKUP(P29,Spravochnik!$B$1:$D$4773,2,FALSE))</f>
        <v>#N/A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106">
        <f t="shared" si="1"/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</row>
    <row r="30" spans="1:30" ht="15.75" x14ac:dyDescent="0.25">
      <c r="A30" s="26" t="e">
        <f>IF(ISBLANK(P30),"",VLOOKUP(P30,Spravochnik!$B$1:$D$4773,2,FALSE))</f>
        <v>#N/A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28">
        <v>0</v>
      </c>
      <c r="Q30" s="106">
        <f t="shared" si="1"/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</row>
    <row r="31" spans="1:30" ht="15.75" x14ac:dyDescent="0.25">
      <c r="A31" s="26" t="e">
        <f>IF(ISBLANK(P31),"",VLOOKUP(P31,Spravochnik!$B$1:$D$4773,2,FALSE))</f>
        <v>#N/A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28">
        <v>0</v>
      </c>
      <c r="Q31" s="106">
        <f t="shared" si="1"/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</row>
    <row r="32" spans="1:30" ht="15.75" x14ac:dyDescent="0.25">
      <c r="A32" s="26" t="e">
        <f>IF(ISBLANK(P32),"",VLOOKUP(P32,Spravochnik!$B$1:$D$4773,2,FALSE))</f>
        <v>#N/A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28">
        <v>0</v>
      </c>
      <c r="Q32" s="106">
        <f t="shared" si="1"/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</row>
    <row r="33" spans="1:30" ht="15.75" x14ac:dyDescent="0.25">
      <c r="A33" s="26" t="e">
        <f>IF(ISBLANK(P33),"",VLOOKUP(P33,Spravochnik!$B$1:$D$4773,2,FALSE))</f>
        <v>#N/A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28">
        <v>0</v>
      </c>
      <c r="Q33" s="106">
        <f t="shared" si="1"/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</row>
    <row r="34" spans="1:30" ht="15.75" x14ac:dyDescent="0.25">
      <c r="A34" s="26" t="e">
        <f>IF(ISBLANK(P34),"",VLOOKUP(P34,Spravochnik!$B$1:$D$4773,2,FALSE))</f>
        <v>#N/A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28">
        <v>0</v>
      </c>
      <c r="Q34" s="106">
        <f t="shared" si="1"/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</row>
    <row r="35" spans="1:30" ht="15.75" x14ac:dyDescent="0.25">
      <c r="A35" s="26" t="e">
        <f>IF(ISBLANK(P35),"",VLOOKUP(P35,Spravochnik!$B$1:$D$4773,2,FALSE))</f>
        <v>#N/A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28">
        <v>0</v>
      </c>
      <c r="Q35" s="106">
        <f t="shared" si="1"/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</row>
    <row r="36" spans="1:30" ht="15.75" x14ac:dyDescent="0.25">
      <c r="A36" s="26" t="e">
        <f>IF(ISBLANK(P36),"",VLOOKUP(P36,Spravochnik!$B$1:$D$4773,2,FALSE))</f>
        <v>#N/A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28">
        <v>0</v>
      </c>
      <c r="Q36" s="106">
        <f t="shared" si="1"/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</row>
    <row r="37" spans="1:30" ht="15.75" x14ac:dyDescent="0.25">
      <c r="A37" s="26" t="e">
        <f>IF(ISBLANK(P37),"",VLOOKUP(P37,Spravochnik!$B$1:$D$4773,2,FALSE))</f>
        <v>#N/A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28">
        <v>0</v>
      </c>
      <c r="Q37" s="106">
        <f t="shared" si="1"/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</row>
    <row r="38" spans="1:30" ht="15.75" x14ac:dyDescent="0.25">
      <c r="A38" s="26" t="e">
        <f>IF(ISBLANK(P38),"",VLOOKUP(P38,Spravochnik!$B$1:$D$4773,2,FALSE))</f>
        <v>#N/A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28">
        <v>0</v>
      </c>
      <c r="Q38" s="106">
        <f t="shared" si="1"/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</row>
    <row r="39" spans="1:30" ht="15.75" x14ac:dyDescent="0.25">
      <c r="A39" s="26" t="e">
        <f>IF(ISBLANK(P39),"",VLOOKUP(P39,Spravochnik!$B$1:$D$4773,2,FALSE))</f>
        <v>#N/A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28">
        <v>0</v>
      </c>
      <c r="Q39" s="106">
        <f t="shared" si="1"/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</row>
    <row r="40" spans="1:30" ht="15.75" x14ac:dyDescent="0.25">
      <c r="A40" s="26" t="e">
        <f>IF(ISBLANK(P40),"",VLOOKUP(P40,Spravochnik!$B$1:$D$4773,2,FALSE))</f>
        <v>#N/A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28">
        <v>0</v>
      </c>
      <c r="Q40" s="106">
        <f t="shared" si="1"/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8">
        <v>0</v>
      </c>
    </row>
    <row r="41" spans="1:30" ht="15.75" x14ac:dyDescent="0.25">
      <c r="A41" s="26" t="e">
        <f>IF(ISBLANK(P41),"",VLOOKUP(P41,Spravochnik!$B$1:$D$4773,2,FALSE))</f>
        <v>#N/A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28">
        <v>0</v>
      </c>
      <c r="Q41" s="106">
        <f t="shared" si="1"/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8">
        <v>0</v>
      </c>
    </row>
    <row r="42" spans="1:30" ht="15.75" x14ac:dyDescent="0.25">
      <c r="A42" s="26" t="e">
        <f>IF(ISBLANK(P42),"",VLOOKUP(P42,Spravochnik!$B$1:$D$4773,2,FALSE))</f>
        <v>#N/A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28">
        <v>0</v>
      </c>
      <c r="Q42" s="106">
        <f t="shared" si="1"/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8">
        <v>0</v>
      </c>
    </row>
    <row r="43" spans="1:30" ht="15.75" x14ac:dyDescent="0.25">
      <c r="A43" s="26" t="e">
        <f>IF(ISBLANK(P43),"",VLOOKUP(P43,Spravochnik!$B$1:$D$4773,2,FALSE))</f>
        <v>#N/A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3">
        <v>23</v>
      </c>
      <c r="P43" s="28">
        <v>0</v>
      </c>
      <c r="Q43" s="106">
        <f t="shared" si="1"/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0</v>
      </c>
      <c r="AC43" s="28">
        <v>0</v>
      </c>
      <c r="AD43" s="28">
        <v>0</v>
      </c>
    </row>
    <row r="44" spans="1:30" ht="15.75" x14ac:dyDescent="0.25">
      <c r="A44" s="26" t="e">
        <f>IF(ISBLANK(P44),"",VLOOKUP(P44,Spravochnik!$B$1:$D$4773,2,FALSE))</f>
        <v>#N/A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23">
        <v>24</v>
      </c>
      <c r="P44" s="28">
        <v>0</v>
      </c>
      <c r="Q44" s="106">
        <f t="shared" si="1"/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  <c r="AB44" s="28">
        <v>0</v>
      </c>
      <c r="AC44" s="28">
        <v>0</v>
      </c>
      <c r="AD44" s="28">
        <v>0</v>
      </c>
    </row>
    <row r="45" spans="1:30" ht="15.75" x14ac:dyDescent="0.25">
      <c r="A45" s="26" t="e">
        <f>IF(ISBLANK(P45),"",VLOOKUP(P45,Spravochnik!$B$1:$D$4773,2,FALSE))</f>
        <v>#N/A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23">
        <v>25</v>
      </c>
      <c r="P45" s="28">
        <v>0</v>
      </c>
      <c r="Q45" s="106">
        <f t="shared" si="1"/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  <c r="AB45" s="28">
        <v>0</v>
      </c>
      <c r="AC45" s="28">
        <v>0</v>
      </c>
      <c r="AD45" s="28">
        <v>0</v>
      </c>
    </row>
    <row r="46" spans="1:30" ht="15.75" x14ac:dyDescent="0.25">
      <c r="A46" s="26" t="e">
        <f>IF(ISBLANK(P46),"",VLOOKUP(P46,Spravochnik!$B$1:$D$4773,2,FALSE))</f>
        <v>#N/A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23">
        <v>26</v>
      </c>
      <c r="P46" s="28">
        <v>0</v>
      </c>
      <c r="Q46" s="106">
        <f t="shared" si="1"/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  <c r="AB46" s="28">
        <v>0</v>
      </c>
      <c r="AC46" s="28">
        <v>0</v>
      </c>
      <c r="AD46" s="28">
        <v>0</v>
      </c>
    </row>
    <row r="47" spans="1:30" ht="15.75" x14ac:dyDescent="0.25">
      <c r="A47" s="26" t="e">
        <f>IF(ISBLANK(P47),"",VLOOKUP(P47,Spravochnik!$B$1:$D$4773,2,FALSE))</f>
        <v>#N/A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23">
        <v>27</v>
      </c>
      <c r="P47" s="28">
        <v>0</v>
      </c>
      <c r="Q47" s="106">
        <f t="shared" si="1"/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  <c r="AB47" s="28">
        <v>0</v>
      </c>
      <c r="AC47" s="28">
        <v>0</v>
      </c>
      <c r="AD47" s="28">
        <v>0</v>
      </c>
    </row>
    <row r="48" spans="1:30" ht="15.75" x14ac:dyDescent="0.25">
      <c r="A48" s="26" t="e">
        <f>IF(ISBLANK(P48),"",VLOOKUP(P48,Spravochnik!$B$1:$D$4773,2,FALSE))</f>
        <v>#N/A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23">
        <v>28</v>
      </c>
      <c r="P48" s="28">
        <v>0</v>
      </c>
      <c r="Q48" s="106">
        <f t="shared" si="1"/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  <c r="AB48" s="28">
        <v>0</v>
      </c>
      <c r="AC48" s="28">
        <v>0</v>
      </c>
      <c r="AD48" s="28">
        <v>0</v>
      </c>
    </row>
    <row r="49" spans="1:30" ht="15.75" x14ac:dyDescent="0.25">
      <c r="A49" s="26" t="e">
        <f>IF(ISBLANK(P49),"",VLOOKUP(P49,Spravochnik!$B$1:$D$4773,2,FALSE))</f>
        <v>#N/A</v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23">
        <v>29</v>
      </c>
      <c r="P49" s="28">
        <v>0</v>
      </c>
      <c r="Q49" s="106">
        <f t="shared" si="1"/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  <c r="AB49" s="28">
        <v>0</v>
      </c>
      <c r="AC49" s="28">
        <v>0</v>
      </c>
      <c r="AD49" s="28">
        <v>0</v>
      </c>
    </row>
    <row r="50" spans="1:30" ht="15.75" x14ac:dyDescent="0.25">
      <c r="A50" s="26" t="e">
        <f>IF(ISBLANK(P50),"",VLOOKUP(P50,Spravochnik!$B$1:$D$4773,2,FALSE))</f>
        <v>#N/A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23">
        <v>30</v>
      </c>
      <c r="P50" s="28">
        <v>0</v>
      </c>
      <c r="Q50" s="106">
        <f t="shared" si="1"/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28">
        <v>0</v>
      </c>
      <c r="Y50" s="28">
        <v>0</v>
      </c>
      <c r="Z50" s="28">
        <v>0</v>
      </c>
      <c r="AA50" s="28">
        <v>0</v>
      </c>
      <c r="AB50" s="28">
        <v>0</v>
      </c>
      <c r="AC50" s="28">
        <v>0</v>
      </c>
      <c r="AD50" s="28">
        <v>0</v>
      </c>
    </row>
    <row r="51" spans="1:30" ht="15.75" x14ac:dyDescent="0.25">
      <c r="A51" s="26" t="e">
        <f>IF(ISBLANK(P51),"",VLOOKUP(P51,Spravochnik!$B$1:$D$4773,2,FALSE))</f>
        <v>#N/A</v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23">
        <v>31</v>
      </c>
      <c r="P51" s="28">
        <v>0</v>
      </c>
      <c r="Q51" s="106">
        <f t="shared" si="1"/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  <c r="AC51" s="28">
        <v>0</v>
      </c>
      <c r="AD51" s="28">
        <v>0</v>
      </c>
    </row>
    <row r="52" spans="1:30" ht="15.75" x14ac:dyDescent="0.25">
      <c r="A52" s="26" t="e">
        <f>IF(ISBLANK(P52),"",VLOOKUP(P52,Spravochnik!$B$1:$D$4773,2,FALSE))</f>
        <v>#N/A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23">
        <v>32</v>
      </c>
      <c r="P52" s="28">
        <v>0</v>
      </c>
      <c r="Q52" s="106">
        <f t="shared" si="1"/>
        <v>0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28">
        <v>0</v>
      </c>
      <c r="Y52" s="28">
        <v>0</v>
      </c>
      <c r="Z52" s="28">
        <v>0</v>
      </c>
      <c r="AA52" s="28">
        <v>0</v>
      </c>
      <c r="AB52" s="28">
        <v>0</v>
      </c>
      <c r="AC52" s="28">
        <v>0</v>
      </c>
      <c r="AD52" s="28">
        <v>0</v>
      </c>
    </row>
    <row r="53" spans="1:30" ht="15.75" x14ac:dyDescent="0.25">
      <c r="A53" s="26" t="e">
        <f>IF(ISBLANK(P53),"",VLOOKUP(P53,Spravochnik!$B$1:$D$4773,2,FALSE))</f>
        <v>#N/A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23">
        <v>33</v>
      </c>
      <c r="P53" s="28">
        <v>0</v>
      </c>
      <c r="Q53" s="106">
        <f t="shared" si="1"/>
        <v>0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28">
        <v>0</v>
      </c>
      <c r="X53" s="28">
        <v>0</v>
      </c>
      <c r="Y53" s="28">
        <v>0</v>
      </c>
      <c r="Z53" s="28">
        <v>0</v>
      </c>
      <c r="AA53" s="28">
        <v>0</v>
      </c>
      <c r="AB53" s="28">
        <v>0</v>
      </c>
      <c r="AC53" s="28">
        <v>0</v>
      </c>
      <c r="AD53" s="28">
        <v>0</v>
      </c>
    </row>
    <row r="54" spans="1:30" ht="15.75" x14ac:dyDescent="0.25">
      <c r="A54" s="26" t="e">
        <f>IF(ISBLANK(P54),"",VLOOKUP(P54,Spravochnik!$B$1:$D$4773,2,FALSE))</f>
        <v>#N/A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23">
        <v>34</v>
      </c>
      <c r="P54" s="28">
        <v>0</v>
      </c>
      <c r="Q54" s="106">
        <f t="shared" si="1"/>
        <v>0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28">
        <v>0</v>
      </c>
      <c r="X54" s="28">
        <v>0</v>
      </c>
      <c r="Y54" s="28">
        <v>0</v>
      </c>
      <c r="Z54" s="28">
        <v>0</v>
      </c>
      <c r="AA54" s="28">
        <v>0</v>
      </c>
      <c r="AB54" s="28">
        <v>0</v>
      </c>
      <c r="AC54" s="28">
        <v>0</v>
      </c>
      <c r="AD54" s="28">
        <v>0</v>
      </c>
    </row>
    <row r="55" spans="1:30" ht="15.75" x14ac:dyDescent="0.25">
      <c r="A55" s="26" t="e">
        <f>IF(ISBLANK(P55),"",VLOOKUP(P55,Spravochnik!$B$1:$D$4773,2,FALSE))</f>
        <v>#N/A</v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23">
        <v>35</v>
      </c>
      <c r="P55" s="28">
        <v>0</v>
      </c>
      <c r="Q55" s="106">
        <f t="shared" si="1"/>
        <v>0</v>
      </c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28">
        <v>0</v>
      </c>
      <c r="X55" s="28">
        <v>0</v>
      </c>
      <c r="Y55" s="28">
        <v>0</v>
      </c>
      <c r="Z55" s="28">
        <v>0</v>
      </c>
      <c r="AA55" s="28">
        <v>0</v>
      </c>
      <c r="AB55" s="28">
        <v>0</v>
      </c>
      <c r="AC55" s="28">
        <v>0</v>
      </c>
      <c r="AD55" s="28">
        <v>0</v>
      </c>
    </row>
    <row r="56" spans="1:30" ht="15.75" x14ac:dyDescent="0.25">
      <c r="A56" s="26" t="e">
        <f>IF(ISBLANK(P56),"",VLOOKUP(P56,Spravochnik!$B$1:$D$4773,2,FALSE))</f>
        <v>#N/A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23">
        <v>36</v>
      </c>
      <c r="P56" s="28">
        <v>0</v>
      </c>
      <c r="Q56" s="106">
        <f t="shared" si="1"/>
        <v>0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28">
        <v>0</v>
      </c>
      <c r="X56" s="28">
        <v>0</v>
      </c>
      <c r="Y56" s="28">
        <v>0</v>
      </c>
      <c r="Z56" s="28">
        <v>0</v>
      </c>
      <c r="AA56" s="28">
        <v>0</v>
      </c>
      <c r="AB56" s="28">
        <v>0</v>
      </c>
      <c r="AC56" s="28">
        <v>0</v>
      </c>
      <c r="AD56" s="28">
        <v>0</v>
      </c>
    </row>
    <row r="57" spans="1:30" ht="15.75" x14ac:dyDescent="0.25">
      <c r="A57" s="26" t="e">
        <f>IF(ISBLANK(P57),"",VLOOKUP(P57,Spravochnik!$B$1:$D$4773,2,FALSE))</f>
        <v>#N/A</v>
      </c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23">
        <v>37</v>
      </c>
      <c r="P57" s="28">
        <v>0</v>
      </c>
      <c r="Q57" s="106">
        <f t="shared" si="1"/>
        <v>0</v>
      </c>
      <c r="R57" s="28">
        <v>0</v>
      </c>
      <c r="S57" s="28">
        <v>0</v>
      </c>
      <c r="T57" s="28">
        <v>0</v>
      </c>
      <c r="U57" s="28">
        <v>0</v>
      </c>
      <c r="V57" s="28">
        <v>0</v>
      </c>
      <c r="W57" s="28">
        <v>0</v>
      </c>
      <c r="X57" s="28">
        <v>0</v>
      </c>
      <c r="Y57" s="28">
        <v>0</v>
      </c>
      <c r="Z57" s="28">
        <v>0</v>
      </c>
      <c r="AA57" s="28">
        <v>0</v>
      </c>
      <c r="AB57" s="28">
        <v>0</v>
      </c>
      <c r="AC57" s="28">
        <v>0</v>
      </c>
      <c r="AD57" s="28">
        <v>0</v>
      </c>
    </row>
    <row r="58" spans="1:30" ht="15.75" x14ac:dyDescent="0.25">
      <c r="A58" s="26" t="e">
        <f>IF(ISBLANK(P58),"",VLOOKUP(P58,Spravochnik!$B$1:$D$4773,2,FALSE))</f>
        <v>#N/A</v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23">
        <v>38</v>
      </c>
      <c r="P58" s="28">
        <v>0</v>
      </c>
      <c r="Q58" s="106">
        <f t="shared" si="1"/>
        <v>0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28">
        <v>0</v>
      </c>
      <c r="X58" s="28">
        <v>0</v>
      </c>
      <c r="Y58" s="28">
        <v>0</v>
      </c>
      <c r="Z58" s="28">
        <v>0</v>
      </c>
      <c r="AA58" s="28">
        <v>0</v>
      </c>
      <c r="AB58" s="28">
        <v>0</v>
      </c>
      <c r="AC58" s="28">
        <v>0</v>
      </c>
      <c r="AD58" s="28">
        <v>0</v>
      </c>
    </row>
    <row r="59" spans="1:30" ht="15.75" x14ac:dyDescent="0.25">
      <c r="A59" s="26" t="e">
        <f>IF(ISBLANK(P59),"",VLOOKUP(P59,Spravochnik!$B$1:$D$4773,2,FALSE))</f>
        <v>#N/A</v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23">
        <v>39</v>
      </c>
      <c r="P59" s="28">
        <v>0</v>
      </c>
      <c r="Q59" s="106">
        <f t="shared" si="1"/>
        <v>0</v>
      </c>
      <c r="R59" s="28">
        <v>0</v>
      </c>
      <c r="S59" s="28">
        <v>0</v>
      </c>
      <c r="T59" s="28">
        <v>0</v>
      </c>
      <c r="U59" s="28">
        <v>0</v>
      </c>
      <c r="V59" s="28">
        <v>0</v>
      </c>
      <c r="W59" s="28">
        <v>0</v>
      </c>
      <c r="X59" s="28">
        <v>0</v>
      </c>
      <c r="Y59" s="28">
        <v>0</v>
      </c>
      <c r="Z59" s="28">
        <v>0</v>
      </c>
      <c r="AA59" s="28">
        <v>0</v>
      </c>
      <c r="AB59" s="28">
        <v>0</v>
      </c>
      <c r="AC59" s="28">
        <v>0</v>
      </c>
      <c r="AD59" s="28">
        <v>0</v>
      </c>
    </row>
    <row r="60" spans="1:30" ht="15.75" x14ac:dyDescent="0.25">
      <c r="A60" s="26" t="e">
        <f>IF(ISBLANK(P60),"",VLOOKUP(P60,Spravochnik!$B$1:$D$4773,2,FALSE))</f>
        <v>#N/A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23">
        <v>40</v>
      </c>
      <c r="P60" s="28">
        <v>0</v>
      </c>
      <c r="Q60" s="106">
        <f t="shared" si="1"/>
        <v>0</v>
      </c>
      <c r="R60" s="28">
        <v>0</v>
      </c>
      <c r="S60" s="28">
        <v>0</v>
      </c>
      <c r="T60" s="28">
        <v>0</v>
      </c>
      <c r="U60" s="28">
        <v>0</v>
      </c>
      <c r="V60" s="28">
        <v>0</v>
      </c>
      <c r="W60" s="28">
        <v>0</v>
      </c>
      <c r="X60" s="28">
        <v>0</v>
      </c>
      <c r="Y60" s="28">
        <v>0</v>
      </c>
      <c r="Z60" s="28">
        <v>0</v>
      </c>
      <c r="AA60" s="28">
        <v>0</v>
      </c>
      <c r="AB60" s="28">
        <v>0</v>
      </c>
      <c r="AC60" s="28">
        <v>0</v>
      </c>
      <c r="AD60" s="28">
        <v>0</v>
      </c>
    </row>
    <row r="61" spans="1:30" ht="15.75" x14ac:dyDescent="0.25">
      <c r="A61" s="26" t="e">
        <f>IF(ISBLANK(P61),"",VLOOKUP(P61,Spravochnik!$B$1:$D$4773,2,FALSE))</f>
        <v>#N/A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23">
        <v>41</v>
      </c>
      <c r="P61" s="28">
        <v>0</v>
      </c>
      <c r="Q61" s="106">
        <f t="shared" si="1"/>
        <v>0</v>
      </c>
      <c r="R61" s="28">
        <v>0</v>
      </c>
      <c r="S61" s="28">
        <v>0</v>
      </c>
      <c r="T61" s="28">
        <v>0</v>
      </c>
      <c r="U61" s="28">
        <v>0</v>
      </c>
      <c r="V61" s="28">
        <v>0</v>
      </c>
      <c r="W61" s="28">
        <v>0</v>
      </c>
      <c r="X61" s="28">
        <v>0</v>
      </c>
      <c r="Y61" s="28">
        <v>0</v>
      </c>
      <c r="Z61" s="28">
        <v>0</v>
      </c>
      <c r="AA61" s="28">
        <v>0</v>
      </c>
      <c r="AB61" s="28">
        <v>0</v>
      </c>
      <c r="AC61" s="28">
        <v>0</v>
      </c>
      <c r="AD61" s="28">
        <v>0</v>
      </c>
    </row>
    <row r="62" spans="1:30" ht="15.75" x14ac:dyDescent="0.25">
      <c r="A62" s="26" t="e">
        <f>IF(ISBLANK(P62),"",VLOOKUP(P62,Spravochnik!$B$1:$D$4773,2,FALSE))</f>
        <v>#N/A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23">
        <v>42</v>
      </c>
      <c r="P62" s="28">
        <v>0</v>
      </c>
      <c r="Q62" s="106">
        <f t="shared" si="1"/>
        <v>0</v>
      </c>
      <c r="R62" s="28">
        <v>0</v>
      </c>
      <c r="S62" s="28">
        <v>0</v>
      </c>
      <c r="T62" s="28">
        <v>0</v>
      </c>
      <c r="U62" s="28">
        <v>0</v>
      </c>
      <c r="V62" s="28">
        <v>0</v>
      </c>
      <c r="W62" s="28">
        <v>0</v>
      </c>
      <c r="X62" s="28">
        <v>0</v>
      </c>
      <c r="Y62" s="28">
        <v>0</v>
      </c>
      <c r="Z62" s="28">
        <v>0</v>
      </c>
      <c r="AA62" s="28">
        <v>0</v>
      </c>
      <c r="AB62" s="28">
        <v>0</v>
      </c>
      <c r="AC62" s="28">
        <v>0</v>
      </c>
      <c r="AD62" s="28">
        <v>0</v>
      </c>
    </row>
    <row r="63" spans="1:30" ht="15.75" x14ac:dyDescent="0.25">
      <c r="A63" s="26" t="e">
        <f>IF(ISBLANK(P63),"",VLOOKUP(P63,Spravochnik!$B$1:$D$4773,2,FALSE))</f>
        <v>#N/A</v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23">
        <v>43</v>
      </c>
      <c r="P63" s="28">
        <v>0</v>
      </c>
      <c r="Q63" s="106">
        <f t="shared" si="1"/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  <c r="AC63" s="28">
        <v>0</v>
      </c>
      <c r="AD63" s="28">
        <v>0</v>
      </c>
    </row>
    <row r="64" spans="1:30" ht="15.75" x14ac:dyDescent="0.25">
      <c r="A64" s="26" t="e">
        <f>IF(ISBLANK(P64),"",VLOOKUP(P64,Spravochnik!$B$1:$D$4773,2,FALSE))</f>
        <v>#N/A</v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23">
        <v>44</v>
      </c>
      <c r="P64" s="28">
        <v>0</v>
      </c>
      <c r="Q64" s="106">
        <f t="shared" si="1"/>
        <v>0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28">
        <v>0</v>
      </c>
      <c r="X64" s="28">
        <v>0</v>
      </c>
      <c r="Y64" s="28">
        <v>0</v>
      </c>
      <c r="Z64" s="28">
        <v>0</v>
      </c>
      <c r="AA64" s="28">
        <v>0</v>
      </c>
      <c r="AB64" s="28">
        <v>0</v>
      </c>
      <c r="AC64" s="28">
        <v>0</v>
      </c>
      <c r="AD64" s="28">
        <v>0</v>
      </c>
    </row>
    <row r="65" spans="1:30" ht="15.75" x14ac:dyDescent="0.25">
      <c r="A65" s="26" t="e">
        <f>IF(ISBLANK(P65),"",VLOOKUP(P65,Spravochnik!$B$1:$D$4773,2,FALSE))</f>
        <v>#N/A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23">
        <v>45</v>
      </c>
      <c r="P65" s="28">
        <v>0</v>
      </c>
      <c r="Q65" s="106">
        <f t="shared" si="1"/>
        <v>0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28">
        <v>0</v>
      </c>
      <c r="X65" s="28">
        <v>0</v>
      </c>
      <c r="Y65" s="28">
        <v>0</v>
      </c>
      <c r="Z65" s="28">
        <v>0</v>
      </c>
      <c r="AA65" s="28">
        <v>0</v>
      </c>
      <c r="AB65" s="28">
        <v>0</v>
      </c>
      <c r="AC65" s="28">
        <v>0</v>
      </c>
      <c r="AD65" s="28">
        <v>0</v>
      </c>
    </row>
    <row r="66" spans="1:30" ht="15.75" x14ac:dyDescent="0.25">
      <c r="A66" s="26" t="e">
        <f>IF(ISBLANK(P66),"",VLOOKUP(P66,Spravochnik!$B$1:$D$4773,2,FALSE))</f>
        <v>#N/A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23">
        <v>46</v>
      </c>
      <c r="P66" s="28">
        <v>0</v>
      </c>
      <c r="Q66" s="106">
        <f t="shared" si="1"/>
        <v>0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28">
        <v>0</v>
      </c>
      <c r="X66" s="28">
        <v>0</v>
      </c>
      <c r="Y66" s="28">
        <v>0</v>
      </c>
      <c r="Z66" s="28">
        <v>0</v>
      </c>
      <c r="AA66" s="28">
        <v>0</v>
      </c>
      <c r="AB66" s="28">
        <v>0</v>
      </c>
      <c r="AC66" s="28">
        <v>0</v>
      </c>
      <c r="AD66" s="28">
        <v>0</v>
      </c>
    </row>
    <row r="67" spans="1:30" ht="15.75" x14ac:dyDescent="0.25">
      <c r="A67" s="26" t="e">
        <f>IF(ISBLANK(P67),"",VLOOKUP(P67,Spravochnik!$B$1:$D$4773,2,FALSE))</f>
        <v>#N/A</v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23">
        <v>47</v>
      </c>
      <c r="P67" s="28">
        <v>0</v>
      </c>
      <c r="Q67" s="106">
        <f t="shared" si="1"/>
        <v>0</v>
      </c>
      <c r="R67" s="28">
        <v>0</v>
      </c>
      <c r="S67" s="28">
        <v>0</v>
      </c>
      <c r="T67" s="28">
        <v>0</v>
      </c>
      <c r="U67" s="28">
        <v>0</v>
      </c>
      <c r="V67" s="28">
        <v>0</v>
      </c>
      <c r="W67" s="28">
        <v>0</v>
      </c>
      <c r="X67" s="28">
        <v>0</v>
      </c>
      <c r="Y67" s="28">
        <v>0</v>
      </c>
      <c r="Z67" s="28">
        <v>0</v>
      </c>
      <c r="AA67" s="28">
        <v>0</v>
      </c>
      <c r="AB67" s="28">
        <v>0</v>
      </c>
      <c r="AC67" s="28">
        <v>0</v>
      </c>
      <c r="AD67" s="28">
        <v>0</v>
      </c>
    </row>
    <row r="68" spans="1:30" ht="15.75" x14ac:dyDescent="0.25">
      <c r="A68" s="26" t="e">
        <f>IF(ISBLANK(P68),"",VLOOKUP(P68,Spravochnik!$B$1:$D$4773,2,FALSE))</f>
        <v>#N/A</v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23">
        <v>48</v>
      </c>
      <c r="P68" s="28">
        <v>0</v>
      </c>
      <c r="Q68" s="106">
        <f t="shared" si="1"/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0</v>
      </c>
      <c r="AC68" s="28">
        <v>0</v>
      </c>
      <c r="AD68" s="28">
        <v>0</v>
      </c>
    </row>
    <row r="69" spans="1:30" ht="15.75" x14ac:dyDescent="0.25">
      <c r="A69" s="26" t="e">
        <f>IF(ISBLANK(P69),"",VLOOKUP(P69,Spravochnik!$B$1:$D$4773,2,FALSE))</f>
        <v>#N/A</v>
      </c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23">
        <v>49</v>
      </c>
      <c r="P69" s="28">
        <v>0</v>
      </c>
      <c r="Q69" s="106">
        <f t="shared" si="1"/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28">
        <v>0</v>
      </c>
      <c r="X69" s="28">
        <v>0</v>
      </c>
      <c r="Y69" s="28">
        <v>0</v>
      </c>
      <c r="Z69" s="28">
        <v>0</v>
      </c>
      <c r="AA69" s="28">
        <v>0</v>
      </c>
      <c r="AB69" s="28">
        <v>0</v>
      </c>
      <c r="AC69" s="28">
        <v>0</v>
      </c>
      <c r="AD69" s="28">
        <v>0</v>
      </c>
    </row>
    <row r="70" spans="1:30" ht="15.75" x14ac:dyDescent="0.25">
      <c r="A70" s="26" t="e">
        <f>IF(ISBLANK(P70),"",VLOOKUP(P70,Spravochnik!$B$1:$D$4773,2,FALSE))</f>
        <v>#N/A</v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23">
        <v>50</v>
      </c>
      <c r="P70" s="28">
        <v>0</v>
      </c>
      <c r="Q70" s="106">
        <f t="shared" si="1"/>
        <v>0</v>
      </c>
      <c r="R70" s="28">
        <v>0</v>
      </c>
      <c r="S70" s="28">
        <v>0</v>
      </c>
      <c r="T70" s="28">
        <v>0</v>
      </c>
      <c r="U70" s="28">
        <v>0</v>
      </c>
      <c r="V70" s="28">
        <v>0</v>
      </c>
      <c r="W70" s="28">
        <v>0</v>
      </c>
      <c r="X70" s="28">
        <v>0</v>
      </c>
      <c r="Y70" s="28">
        <v>0</v>
      </c>
      <c r="Z70" s="28">
        <v>0</v>
      </c>
      <c r="AA70" s="28">
        <v>0</v>
      </c>
      <c r="AB70" s="28">
        <v>0</v>
      </c>
      <c r="AC70" s="28">
        <v>0</v>
      </c>
      <c r="AD70" s="28">
        <v>0</v>
      </c>
    </row>
    <row r="71" spans="1:30" ht="15.75" x14ac:dyDescent="0.25">
      <c r="A71" s="26" t="e">
        <f>IF(ISBLANK(P71),"",VLOOKUP(P71,Spravochnik!$B$1:$D$4773,2,FALSE))</f>
        <v>#N/A</v>
      </c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23">
        <v>51</v>
      </c>
      <c r="P71" s="28">
        <v>0</v>
      </c>
      <c r="Q71" s="106">
        <f t="shared" si="1"/>
        <v>0</v>
      </c>
      <c r="R71" s="28">
        <v>0</v>
      </c>
      <c r="S71" s="28">
        <v>0</v>
      </c>
      <c r="T71" s="28">
        <v>0</v>
      </c>
      <c r="U71" s="28">
        <v>0</v>
      </c>
      <c r="V71" s="28">
        <v>0</v>
      </c>
      <c r="W71" s="28">
        <v>0</v>
      </c>
      <c r="X71" s="28">
        <v>0</v>
      </c>
      <c r="Y71" s="28">
        <v>0</v>
      </c>
      <c r="Z71" s="28">
        <v>0</v>
      </c>
      <c r="AA71" s="28">
        <v>0</v>
      </c>
      <c r="AB71" s="28">
        <v>0</v>
      </c>
      <c r="AC71" s="28">
        <v>0</v>
      </c>
      <c r="AD71" s="28">
        <v>0</v>
      </c>
    </row>
    <row r="72" spans="1:30" ht="15.75" x14ac:dyDescent="0.25">
      <c r="A72" s="26" t="e">
        <f>IF(ISBLANK(P72),"",VLOOKUP(P72,Spravochnik!$B$1:$D$4773,2,FALSE))</f>
        <v>#N/A</v>
      </c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23">
        <v>52</v>
      </c>
      <c r="P72" s="28">
        <v>0</v>
      </c>
      <c r="Q72" s="106">
        <f t="shared" si="1"/>
        <v>0</v>
      </c>
      <c r="R72" s="28">
        <v>0</v>
      </c>
      <c r="S72" s="28">
        <v>0</v>
      </c>
      <c r="T72" s="28">
        <v>0</v>
      </c>
      <c r="U72" s="28">
        <v>0</v>
      </c>
      <c r="V72" s="28">
        <v>0</v>
      </c>
      <c r="W72" s="28">
        <v>0</v>
      </c>
      <c r="X72" s="28">
        <v>0</v>
      </c>
      <c r="Y72" s="28">
        <v>0</v>
      </c>
      <c r="Z72" s="28">
        <v>0</v>
      </c>
      <c r="AA72" s="28">
        <v>0</v>
      </c>
      <c r="AB72" s="28">
        <v>0</v>
      </c>
      <c r="AC72" s="28">
        <v>0</v>
      </c>
      <c r="AD72" s="28">
        <v>0</v>
      </c>
    </row>
    <row r="73" spans="1:30" ht="15.75" x14ac:dyDescent="0.25">
      <c r="A73" s="26" t="e">
        <f>IF(ISBLANK(P73),"",VLOOKUP(P73,Spravochnik!$B$1:$D$4773,2,FALSE))</f>
        <v>#N/A</v>
      </c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23">
        <v>53</v>
      </c>
      <c r="P73" s="28">
        <v>0</v>
      </c>
      <c r="Q73" s="106">
        <f t="shared" si="1"/>
        <v>0</v>
      </c>
      <c r="R73" s="28">
        <v>0</v>
      </c>
      <c r="S73" s="28">
        <v>0</v>
      </c>
      <c r="T73" s="28">
        <v>0</v>
      </c>
      <c r="U73" s="28">
        <v>0</v>
      </c>
      <c r="V73" s="28">
        <v>0</v>
      </c>
      <c r="W73" s="28">
        <v>0</v>
      </c>
      <c r="X73" s="28">
        <v>0</v>
      </c>
      <c r="Y73" s="28">
        <v>0</v>
      </c>
      <c r="Z73" s="28">
        <v>0</v>
      </c>
      <c r="AA73" s="28">
        <v>0</v>
      </c>
      <c r="AB73" s="28">
        <v>0</v>
      </c>
      <c r="AC73" s="28">
        <v>0</v>
      </c>
      <c r="AD73" s="28">
        <v>0</v>
      </c>
    </row>
    <row r="74" spans="1:30" ht="15.75" x14ac:dyDescent="0.25">
      <c r="A74" s="26" t="e">
        <f>IF(ISBLANK(P74),"",VLOOKUP(P74,Spravochnik!$B$1:$D$4773,2,FALSE))</f>
        <v>#N/A</v>
      </c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23">
        <v>54</v>
      </c>
      <c r="P74" s="28">
        <v>0</v>
      </c>
      <c r="Q74" s="106">
        <f t="shared" si="1"/>
        <v>0</v>
      </c>
      <c r="R74" s="28">
        <v>0</v>
      </c>
      <c r="S74" s="28">
        <v>0</v>
      </c>
      <c r="T74" s="28">
        <v>0</v>
      </c>
      <c r="U74" s="28">
        <v>0</v>
      </c>
      <c r="V74" s="28">
        <v>0</v>
      </c>
      <c r="W74" s="28">
        <v>0</v>
      </c>
      <c r="X74" s="28">
        <v>0</v>
      </c>
      <c r="Y74" s="28">
        <v>0</v>
      </c>
      <c r="Z74" s="28">
        <v>0</v>
      </c>
      <c r="AA74" s="28">
        <v>0</v>
      </c>
      <c r="AB74" s="28">
        <v>0</v>
      </c>
      <c r="AC74" s="28">
        <v>0</v>
      </c>
      <c r="AD74" s="28">
        <v>0</v>
      </c>
    </row>
    <row r="75" spans="1:30" ht="15.75" x14ac:dyDescent="0.25">
      <c r="A75" s="26" t="e">
        <f>IF(ISBLANK(P75),"",VLOOKUP(P75,Spravochnik!$B$1:$D$4773,2,FALSE))</f>
        <v>#N/A</v>
      </c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23">
        <v>55</v>
      </c>
      <c r="P75" s="28">
        <v>0</v>
      </c>
      <c r="Q75" s="106">
        <f t="shared" si="1"/>
        <v>0</v>
      </c>
      <c r="R75" s="28">
        <v>0</v>
      </c>
      <c r="S75" s="28">
        <v>0</v>
      </c>
      <c r="T75" s="28">
        <v>0</v>
      </c>
      <c r="U75" s="28">
        <v>0</v>
      </c>
      <c r="V75" s="28">
        <v>0</v>
      </c>
      <c r="W75" s="28">
        <v>0</v>
      </c>
      <c r="X75" s="28">
        <v>0</v>
      </c>
      <c r="Y75" s="28">
        <v>0</v>
      </c>
      <c r="Z75" s="28">
        <v>0</v>
      </c>
      <c r="AA75" s="28">
        <v>0</v>
      </c>
      <c r="AB75" s="28">
        <v>0</v>
      </c>
      <c r="AC75" s="28">
        <v>0</v>
      </c>
      <c r="AD75" s="28">
        <v>0</v>
      </c>
    </row>
    <row r="76" spans="1:30" ht="15.75" x14ac:dyDescent="0.25">
      <c r="A76" s="26" t="e">
        <f>IF(ISBLANK(P76),"",VLOOKUP(P76,Spravochnik!$B$1:$D$4773,2,FALSE))</f>
        <v>#N/A</v>
      </c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23">
        <v>56</v>
      </c>
      <c r="P76" s="28">
        <v>0</v>
      </c>
      <c r="Q76" s="106">
        <f t="shared" si="1"/>
        <v>0</v>
      </c>
      <c r="R76" s="28">
        <v>0</v>
      </c>
      <c r="S76" s="28">
        <v>0</v>
      </c>
      <c r="T76" s="28">
        <v>0</v>
      </c>
      <c r="U76" s="28">
        <v>0</v>
      </c>
      <c r="V76" s="28">
        <v>0</v>
      </c>
      <c r="W76" s="28">
        <v>0</v>
      </c>
      <c r="X76" s="28">
        <v>0</v>
      </c>
      <c r="Y76" s="28">
        <v>0</v>
      </c>
      <c r="Z76" s="28">
        <v>0</v>
      </c>
      <c r="AA76" s="28">
        <v>0</v>
      </c>
      <c r="AB76" s="28">
        <v>0</v>
      </c>
      <c r="AC76" s="28">
        <v>0</v>
      </c>
      <c r="AD76" s="28">
        <v>0</v>
      </c>
    </row>
    <row r="77" spans="1:30" ht="15.75" x14ac:dyDescent="0.25">
      <c r="A77" s="26" t="e">
        <f>IF(ISBLANK(P77),"",VLOOKUP(P77,Spravochnik!$B$1:$D$4773,2,FALSE))</f>
        <v>#N/A</v>
      </c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23">
        <v>57</v>
      </c>
      <c r="P77" s="28">
        <v>0</v>
      </c>
      <c r="Q77" s="106">
        <f t="shared" si="1"/>
        <v>0</v>
      </c>
      <c r="R77" s="28">
        <v>0</v>
      </c>
      <c r="S77" s="28">
        <v>0</v>
      </c>
      <c r="T77" s="28">
        <v>0</v>
      </c>
      <c r="U77" s="28">
        <v>0</v>
      </c>
      <c r="V77" s="28">
        <v>0</v>
      </c>
      <c r="W77" s="28">
        <v>0</v>
      </c>
      <c r="X77" s="28">
        <v>0</v>
      </c>
      <c r="Y77" s="28">
        <v>0</v>
      </c>
      <c r="Z77" s="28">
        <v>0</v>
      </c>
      <c r="AA77" s="28">
        <v>0</v>
      </c>
      <c r="AB77" s="28">
        <v>0</v>
      </c>
      <c r="AC77" s="28">
        <v>0</v>
      </c>
      <c r="AD77" s="28">
        <v>0</v>
      </c>
    </row>
    <row r="78" spans="1:30" ht="15.75" x14ac:dyDescent="0.25">
      <c r="A78" s="26" t="e">
        <f>IF(ISBLANK(P78),"",VLOOKUP(P78,Spravochnik!$B$1:$D$4773,2,FALSE))</f>
        <v>#N/A</v>
      </c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23">
        <v>58</v>
      </c>
      <c r="P78" s="28">
        <v>0</v>
      </c>
      <c r="Q78" s="106">
        <f t="shared" si="1"/>
        <v>0</v>
      </c>
      <c r="R78" s="28">
        <v>0</v>
      </c>
      <c r="S78" s="28">
        <v>0</v>
      </c>
      <c r="T78" s="28">
        <v>0</v>
      </c>
      <c r="U78" s="28">
        <v>0</v>
      </c>
      <c r="V78" s="28">
        <v>0</v>
      </c>
      <c r="W78" s="28">
        <v>0</v>
      </c>
      <c r="X78" s="28">
        <v>0</v>
      </c>
      <c r="Y78" s="28">
        <v>0</v>
      </c>
      <c r="Z78" s="28">
        <v>0</v>
      </c>
      <c r="AA78" s="28">
        <v>0</v>
      </c>
      <c r="AB78" s="28">
        <v>0</v>
      </c>
      <c r="AC78" s="28">
        <v>0</v>
      </c>
      <c r="AD78" s="28">
        <v>0</v>
      </c>
    </row>
    <row r="79" spans="1:30" ht="15.75" x14ac:dyDescent="0.25">
      <c r="A79" s="26" t="e">
        <f>IF(ISBLANK(P79),"",VLOOKUP(P79,Spravochnik!$B$1:$D$4773,2,FALSE))</f>
        <v>#N/A</v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23">
        <v>59</v>
      </c>
      <c r="P79" s="28">
        <v>0</v>
      </c>
      <c r="Q79" s="106">
        <f t="shared" si="1"/>
        <v>0</v>
      </c>
      <c r="R79" s="28">
        <v>0</v>
      </c>
      <c r="S79" s="28">
        <v>0</v>
      </c>
      <c r="T79" s="28">
        <v>0</v>
      </c>
      <c r="U79" s="28">
        <v>0</v>
      </c>
      <c r="V79" s="28">
        <v>0</v>
      </c>
      <c r="W79" s="28">
        <v>0</v>
      </c>
      <c r="X79" s="28">
        <v>0</v>
      </c>
      <c r="Y79" s="28">
        <v>0</v>
      </c>
      <c r="Z79" s="28">
        <v>0</v>
      </c>
      <c r="AA79" s="28">
        <v>0</v>
      </c>
      <c r="AB79" s="28">
        <v>0</v>
      </c>
      <c r="AC79" s="28">
        <v>0</v>
      </c>
      <c r="AD79" s="28">
        <v>0</v>
      </c>
    </row>
    <row r="80" spans="1:30" ht="15.75" x14ac:dyDescent="0.25">
      <c r="A80" s="26" t="e">
        <f>IF(ISBLANK(P80),"",VLOOKUP(P80,Spravochnik!$B$1:$D$4773,2,FALSE))</f>
        <v>#N/A</v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23">
        <v>60</v>
      </c>
      <c r="P80" s="28">
        <v>0</v>
      </c>
      <c r="Q80" s="106">
        <f t="shared" si="1"/>
        <v>0</v>
      </c>
      <c r="R80" s="28">
        <v>0</v>
      </c>
      <c r="S80" s="28">
        <v>0</v>
      </c>
      <c r="T80" s="28">
        <v>0</v>
      </c>
      <c r="U80" s="28">
        <v>0</v>
      </c>
      <c r="V80" s="28">
        <v>0</v>
      </c>
      <c r="W80" s="28">
        <v>0</v>
      </c>
      <c r="X80" s="28">
        <v>0</v>
      </c>
      <c r="Y80" s="28">
        <v>0</v>
      </c>
      <c r="Z80" s="28">
        <v>0</v>
      </c>
      <c r="AA80" s="28">
        <v>0</v>
      </c>
      <c r="AB80" s="28">
        <v>0</v>
      </c>
      <c r="AC80" s="28">
        <v>0</v>
      </c>
      <c r="AD80" s="28">
        <v>0</v>
      </c>
    </row>
  </sheetData>
  <sheetProtection password="D949" sheet="1" objects="1" scenarios="1" selectLockedCells="1"/>
  <mergeCells count="17">
    <mergeCell ref="Q14:W14"/>
    <mergeCell ref="A15:C15"/>
    <mergeCell ref="Q16:W16"/>
    <mergeCell ref="A17:A19"/>
    <mergeCell ref="O17:O19"/>
    <mergeCell ref="P17:P19"/>
    <mergeCell ref="Q17:Q19"/>
    <mergeCell ref="R17:W17"/>
    <mergeCell ref="R18:T18"/>
    <mergeCell ref="X17:AD17"/>
    <mergeCell ref="U18:W18"/>
    <mergeCell ref="X18:X19"/>
    <mergeCell ref="Y18:Y19"/>
    <mergeCell ref="Z18:Z19"/>
    <mergeCell ref="AA18:AB18"/>
    <mergeCell ref="AC18:AC19"/>
    <mergeCell ref="AD18:AD19"/>
  </mergeCells>
  <phoneticPr fontId="10" type="noConversion"/>
  <conditionalFormatting sqref="R22:AD22">
    <cfRule type="expression" dxfId="58" priority="1" stopIfTrue="1">
      <formula>$P$22&lt;1</formula>
    </cfRule>
  </conditionalFormatting>
  <conditionalFormatting sqref="R23:AD23">
    <cfRule type="expression" dxfId="57" priority="2" stopIfTrue="1">
      <formula>$P$23&lt;1</formula>
    </cfRule>
  </conditionalFormatting>
  <conditionalFormatting sqref="R24:AD24">
    <cfRule type="expression" dxfId="56" priority="3" stopIfTrue="1">
      <formula>$P$24&lt;1</formula>
    </cfRule>
  </conditionalFormatting>
  <conditionalFormatting sqref="R25:AD25">
    <cfRule type="expression" dxfId="55" priority="4" stopIfTrue="1">
      <formula>$P$25&lt;1</formula>
    </cfRule>
  </conditionalFormatting>
  <conditionalFormatting sqref="R26:AD26">
    <cfRule type="expression" dxfId="54" priority="5" stopIfTrue="1">
      <formula>$P$26&lt;1</formula>
    </cfRule>
  </conditionalFormatting>
  <conditionalFormatting sqref="R27:AD27">
    <cfRule type="expression" dxfId="53" priority="6" stopIfTrue="1">
      <formula>$P$27&lt;1</formula>
    </cfRule>
  </conditionalFormatting>
  <conditionalFormatting sqref="R28:AD28">
    <cfRule type="expression" dxfId="52" priority="7" stopIfTrue="1">
      <formula>$P$28&lt;1</formula>
    </cfRule>
  </conditionalFormatting>
  <conditionalFormatting sqref="R29:AD29">
    <cfRule type="expression" dxfId="51" priority="8" stopIfTrue="1">
      <formula>$P$29&lt;1</formula>
    </cfRule>
  </conditionalFormatting>
  <conditionalFormatting sqref="R30:AD30">
    <cfRule type="expression" dxfId="50" priority="9" stopIfTrue="1">
      <formula>$P$30&lt;1</formula>
    </cfRule>
  </conditionalFormatting>
  <conditionalFormatting sqref="R31:AD31">
    <cfRule type="expression" dxfId="49" priority="10" stopIfTrue="1">
      <formula>$P$31&lt;1</formula>
    </cfRule>
  </conditionalFormatting>
  <conditionalFormatting sqref="R32:AD32">
    <cfRule type="expression" dxfId="48" priority="11" stopIfTrue="1">
      <formula>$P$32&lt;1</formula>
    </cfRule>
  </conditionalFormatting>
  <conditionalFormatting sqref="R33:AD33">
    <cfRule type="expression" dxfId="47" priority="12" stopIfTrue="1">
      <formula>$P$33&lt;1</formula>
    </cfRule>
  </conditionalFormatting>
  <conditionalFormatting sqref="R34:AD34">
    <cfRule type="expression" dxfId="46" priority="13" stopIfTrue="1">
      <formula>$P$34&lt;1</formula>
    </cfRule>
  </conditionalFormatting>
  <conditionalFormatting sqref="R35:AD35">
    <cfRule type="expression" dxfId="45" priority="14" stopIfTrue="1">
      <formula>$P$35&lt;1</formula>
    </cfRule>
  </conditionalFormatting>
  <conditionalFormatting sqref="R36:AD36">
    <cfRule type="expression" dxfId="44" priority="15" stopIfTrue="1">
      <formula>$P$36&lt;1</formula>
    </cfRule>
  </conditionalFormatting>
  <conditionalFormatting sqref="R37:AD37">
    <cfRule type="expression" dxfId="43" priority="16" stopIfTrue="1">
      <formula>$P$37&lt;1</formula>
    </cfRule>
  </conditionalFormatting>
  <conditionalFormatting sqref="R38:AD38">
    <cfRule type="expression" dxfId="42" priority="17" stopIfTrue="1">
      <formula>$P$38&lt;1</formula>
    </cfRule>
  </conditionalFormatting>
  <conditionalFormatting sqref="R39:AD39">
    <cfRule type="expression" dxfId="41" priority="18" stopIfTrue="1">
      <formula>$P$39&lt;1</formula>
    </cfRule>
  </conditionalFormatting>
  <conditionalFormatting sqref="R40:AD40">
    <cfRule type="expression" dxfId="40" priority="19" stopIfTrue="1">
      <formula>$P$40&lt;1</formula>
    </cfRule>
  </conditionalFormatting>
  <conditionalFormatting sqref="R41:AD41">
    <cfRule type="expression" dxfId="39" priority="20" stopIfTrue="1">
      <formula>$P$41&lt;1</formula>
    </cfRule>
  </conditionalFormatting>
  <conditionalFormatting sqref="R42:AD42">
    <cfRule type="expression" dxfId="38" priority="21" stopIfTrue="1">
      <formula>$P$42&lt;1</formula>
    </cfRule>
  </conditionalFormatting>
  <conditionalFormatting sqref="R43:AD43">
    <cfRule type="expression" dxfId="37" priority="22" stopIfTrue="1">
      <formula>$P$43&lt;1</formula>
    </cfRule>
  </conditionalFormatting>
  <conditionalFormatting sqref="R44:AD44">
    <cfRule type="expression" dxfId="36" priority="23" stopIfTrue="1">
      <formula>$P$44&lt;1</formula>
    </cfRule>
  </conditionalFormatting>
  <conditionalFormatting sqref="R45:AD45">
    <cfRule type="expression" dxfId="35" priority="24" stopIfTrue="1">
      <formula>$P$45&lt;1</formula>
    </cfRule>
  </conditionalFormatting>
  <conditionalFormatting sqref="R46:AD46">
    <cfRule type="expression" dxfId="34" priority="25" stopIfTrue="1">
      <formula>$P$46&lt;1</formula>
    </cfRule>
  </conditionalFormatting>
  <conditionalFormatting sqref="R47:AD47">
    <cfRule type="expression" dxfId="33" priority="26" stopIfTrue="1">
      <formula>$P$47&lt;1</formula>
    </cfRule>
  </conditionalFormatting>
  <conditionalFormatting sqref="R48:AD48">
    <cfRule type="expression" dxfId="32" priority="27" stopIfTrue="1">
      <formula>$P$48&lt;1</formula>
    </cfRule>
  </conditionalFormatting>
  <conditionalFormatting sqref="R49:AD49">
    <cfRule type="expression" dxfId="31" priority="28" stopIfTrue="1">
      <formula>$P$49&lt;1</formula>
    </cfRule>
  </conditionalFormatting>
  <conditionalFormatting sqref="R50:AD50">
    <cfRule type="expression" dxfId="30" priority="29" stopIfTrue="1">
      <formula>$P$50&lt;1</formula>
    </cfRule>
  </conditionalFormatting>
  <conditionalFormatting sqref="R51:AD51">
    <cfRule type="expression" dxfId="29" priority="30" stopIfTrue="1">
      <formula>$P$51&lt;1</formula>
    </cfRule>
  </conditionalFormatting>
  <conditionalFormatting sqref="R52:AD52">
    <cfRule type="expression" dxfId="28" priority="31" stopIfTrue="1">
      <formula>$P$52&lt;1</formula>
    </cfRule>
  </conditionalFormatting>
  <conditionalFormatting sqref="R53:AD53">
    <cfRule type="expression" dxfId="27" priority="32" stopIfTrue="1">
      <formula>$P$53&lt;1</formula>
    </cfRule>
  </conditionalFormatting>
  <conditionalFormatting sqref="R54:AD54">
    <cfRule type="expression" dxfId="26" priority="33" stopIfTrue="1">
      <formula>$P$54&lt;1</formula>
    </cfRule>
  </conditionalFormatting>
  <conditionalFormatting sqref="R55:AD55">
    <cfRule type="expression" dxfId="25" priority="34" stopIfTrue="1">
      <formula>$P$55&lt;1</formula>
    </cfRule>
  </conditionalFormatting>
  <conditionalFormatting sqref="R56:AD56">
    <cfRule type="expression" dxfId="24" priority="35" stopIfTrue="1">
      <formula>$P$56&lt;1</formula>
    </cfRule>
  </conditionalFormatting>
  <conditionalFormatting sqref="R57:AD57">
    <cfRule type="expression" dxfId="23" priority="36" stopIfTrue="1">
      <formula>$P$57&lt;1</formula>
    </cfRule>
  </conditionalFormatting>
  <conditionalFormatting sqref="R58:AD58">
    <cfRule type="expression" dxfId="22" priority="37" stopIfTrue="1">
      <formula>$P$58&lt;1</formula>
    </cfRule>
  </conditionalFormatting>
  <conditionalFormatting sqref="R59:AD59">
    <cfRule type="expression" dxfId="21" priority="38" stopIfTrue="1">
      <formula>$P$59&lt;1</formula>
    </cfRule>
  </conditionalFormatting>
  <conditionalFormatting sqref="R60:AD60">
    <cfRule type="expression" dxfId="20" priority="39" stopIfTrue="1">
      <formula>$P$60&lt;1</formula>
    </cfRule>
  </conditionalFormatting>
  <conditionalFormatting sqref="R61:AD61">
    <cfRule type="expression" dxfId="19" priority="40" stopIfTrue="1">
      <formula>$P$61&lt;1</formula>
    </cfRule>
  </conditionalFormatting>
  <conditionalFormatting sqref="R62:AD62">
    <cfRule type="expression" dxfId="18" priority="41" stopIfTrue="1">
      <formula>$P$62&lt;1</formula>
    </cfRule>
  </conditionalFormatting>
  <conditionalFormatting sqref="R63:AD63">
    <cfRule type="expression" dxfId="17" priority="42" stopIfTrue="1">
      <formula>$P$63&lt;1</formula>
    </cfRule>
  </conditionalFormatting>
  <conditionalFormatting sqref="R64:AD64">
    <cfRule type="expression" dxfId="16" priority="43" stopIfTrue="1">
      <formula>$P$64&lt;1</formula>
    </cfRule>
  </conditionalFormatting>
  <conditionalFormatting sqref="R65:AD65">
    <cfRule type="expression" dxfId="15" priority="44" stopIfTrue="1">
      <formula>$P$65&lt;1</formula>
    </cfRule>
  </conditionalFormatting>
  <conditionalFormatting sqref="R66:AD66">
    <cfRule type="expression" dxfId="14" priority="45" stopIfTrue="1">
      <formula>$P$66&lt;1</formula>
    </cfRule>
  </conditionalFormatting>
  <conditionalFormatting sqref="R67:AD67">
    <cfRule type="expression" dxfId="13" priority="46" stopIfTrue="1">
      <formula>$P$67&lt;1</formula>
    </cfRule>
  </conditionalFormatting>
  <conditionalFormatting sqref="R68:AD68">
    <cfRule type="expression" dxfId="12" priority="47" stopIfTrue="1">
      <formula>$P$68&lt;1</formula>
    </cfRule>
  </conditionalFormatting>
  <conditionalFormatting sqref="R69:AD69">
    <cfRule type="expression" dxfId="11" priority="48" stopIfTrue="1">
      <formula>$P$69&lt;1</formula>
    </cfRule>
  </conditionalFormatting>
  <conditionalFormatting sqref="R70:AD70">
    <cfRule type="expression" dxfId="10" priority="49" stopIfTrue="1">
      <formula>$P$70&lt;1</formula>
    </cfRule>
  </conditionalFormatting>
  <conditionalFormatting sqref="R71:AD71">
    <cfRule type="expression" dxfId="9" priority="50" stopIfTrue="1">
      <formula>$P$71&lt;1</formula>
    </cfRule>
  </conditionalFormatting>
  <conditionalFormatting sqref="R72:AD72">
    <cfRule type="expression" dxfId="8" priority="51" stopIfTrue="1">
      <formula>$P$72&lt;1</formula>
    </cfRule>
  </conditionalFormatting>
  <conditionalFormatting sqref="R73:AD73">
    <cfRule type="expression" dxfId="7" priority="52" stopIfTrue="1">
      <formula>$P$73&lt;1</formula>
    </cfRule>
  </conditionalFormatting>
  <conditionalFormatting sqref="R74:AD74">
    <cfRule type="expression" dxfId="6" priority="53" stopIfTrue="1">
      <formula>$P$74&lt;1</formula>
    </cfRule>
  </conditionalFormatting>
  <conditionalFormatting sqref="R75:AD75">
    <cfRule type="expression" dxfId="5" priority="54" stopIfTrue="1">
      <formula>$P$75&lt;1</formula>
    </cfRule>
  </conditionalFormatting>
  <conditionalFormatting sqref="R76:AD76">
    <cfRule type="expression" dxfId="4" priority="55" stopIfTrue="1">
      <formula>$P$76&lt;1</formula>
    </cfRule>
  </conditionalFormatting>
  <conditionalFormatting sqref="R77:AD77">
    <cfRule type="expression" dxfId="3" priority="56" stopIfTrue="1">
      <formula>$P$77&lt;1</formula>
    </cfRule>
  </conditionalFormatting>
  <conditionalFormatting sqref="R78:AD78">
    <cfRule type="expression" dxfId="2" priority="57" stopIfTrue="1">
      <formula>$P$78&lt;1</formula>
    </cfRule>
  </conditionalFormatting>
  <conditionalFormatting sqref="R79:AD79">
    <cfRule type="expression" dxfId="1" priority="58" stopIfTrue="1">
      <formula>$P$79&lt;1</formula>
    </cfRule>
  </conditionalFormatting>
  <conditionalFormatting sqref="R80:AD80">
    <cfRule type="expression" dxfId="0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R30:AD80">
      <formula1>IF(AND(INT(R30*1)=R30*1,R30&gt;=0, $P$30&gt;0, R30&lt;999999999999),TRUE,FALSE)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9:AD29">
      <formula1>IF(AND(INT(R29*1)=R29*1,R29&gt;=0, $P$29&gt;0, R29&lt;999999999999),TRUE,FALSE)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8:AD28">
      <formula1>IF(AND(INT(R28*1)=R28*1,R28&gt;=0, $P$28&gt;0, R28&lt;999999999999),TRUE,FALSE)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7:AD27">
      <formula1>IF(AND(INT(R27*1)=R27*1,R27&gt;=0, $P$27&gt;0, R27&lt;999999999999),TRUE,FALSE)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6:AD26">
      <formula1>IF(AND(INT(R26*1)=R26*1,R26&gt;=0, $P$26&gt;0, R26&lt;999999999999),TRUE,FALSE)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5:AD25">
      <formula1>IF(AND(INT(R25*1)=R25*1,R25&gt;=0, $P$25&gt;0, R25&lt;999999999999),TRUE,FALSE)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4:AD24">
      <formula1>IF(AND(INT(R24*1)=R24*1,R24&gt;=0, $P$24&gt;0, R24&lt;999999999999),TRUE,FALSE)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3:AD23">
      <formula1>IF(AND(INT(R23*1)=R23*1,R23&gt;=0, $P$23&gt;0, R23&lt;999999999999),TRUE,FALSE)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R22:AD22">
      <formula1>IF(AND(INT(R22*1)=R22*1,R22&gt;=0, $P$22&gt;0, R22&lt;999999999999),TRUE,FALSE)</formula1>
    </dataValidation>
    <dataValidation allowBlank="1" showInputMessage="1" showErrorMessage="1" errorTitle="Ошибка ввода" error="Попытка ввести данные отличные от числовых или целочисленных" sqref="Q21:Q80 R21:AD21"/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">
    <pageSetUpPr fitToPage="1"/>
  </sheetPr>
  <dimension ref="A1:X49"/>
  <sheetViews>
    <sheetView showGridLines="0" workbookViewId="0">
      <selection activeCell="P22" sqref="P22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 x14ac:dyDescent="0.2"/>
    <row r="2" spans="1:24" hidden="1" x14ac:dyDescent="0.2"/>
    <row r="3" spans="1:24" hidden="1" x14ac:dyDescent="0.2"/>
    <row r="4" spans="1:24" hidden="1" x14ac:dyDescent="0.2"/>
    <row r="5" spans="1:24" hidden="1" x14ac:dyDescent="0.2"/>
    <row r="6" spans="1:24" hidden="1" x14ac:dyDescent="0.2"/>
    <row r="7" spans="1:24" hidden="1" x14ac:dyDescent="0.2"/>
    <row r="8" spans="1:24" hidden="1" x14ac:dyDescent="0.2"/>
    <row r="9" spans="1:24" hidden="1" x14ac:dyDescent="0.2"/>
    <row r="10" spans="1:24" hidden="1" x14ac:dyDescent="0.2"/>
    <row r="11" spans="1:24" hidden="1" x14ac:dyDescent="0.2"/>
    <row r="12" spans="1:24" hidden="1" x14ac:dyDescent="0.2"/>
    <row r="13" spans="1:24" ht="50.1" customHeight="1" x14ac:dyDescent="0.2">
      <c r="A13" s="280" t="s">
        <v>16581</v>
      </c>
      <c r="B13" s="279"/>
      <c r="C13" s="279"/>
      <c r="D13" s="279"/>
      <c r="E13" s="279"/>
      <c r="F13" s="279"/>
      <c r="G13" s="279"/>
      <c r="H13" s="279"/>
      <c r="I13" s="279"/>
      <c r="J13" s="279"/>
      <c r="K13" s="279"/>
      <c r="L13" s="279"/>
      <c r="M13" s="279"/>
      <c r="N13" s="279"/>
      <c r="O13" s="279"/>
      <c r="P13" s="279"/>
      <c r="Q13" s="279"/>
      <c r="R13" s="279"/>
      <c r="S13" s="279"/>
      <c r="T13" s="279"/>
      <c r="U13" s="279"/>
      <c r="V13" s="279"/>
      <c r="W13" s="279"/>
      <c r="X13" s="279"/>
    </row>
    <row r="14" spans="1:24" ht="39.950000000000003" customHeight="1" x14ac:dyDescent="0.2">
      <c r="A14" s="280" t="s">
        <v>7040</v>
      </c>
      <c r="B14" s="279"/>
      <c r="C14" s="279"/>
      <c r="D14" s="279"/>
      <c r="E14" s="279"/>
      <c r="F14" s="279"/>
      <c r="G14" s="279"/>
      <c r="H14" s="279"/>
      <c r="I14" s="279"/>
      <c r="J14" s="279"/>
      <c r="K14" s="279"/>
      <c r="L14" s="279"/>
      <c r="M14" s="279"/>
      <c r="N14" s="279"/>
      <c r="O14" s="279"/>
      <c r="P14" s="279"/>
      <c r="Q14" s="279"/>
      <c r="R14" s="279"/>
      <c r="S14" s="279"/>
      <c r="T14" s="279"/>
      <c r="U14" s="279"/>
      <c r="V14" s="279"/>
      <c r="W14" s="279"/>
      <c r="X14" s="279"/>
    </row>
    <row r="15" spans="1:24" x14ac:dyDescent="0.2">
      <c r="A15" s="112" t="s">
        <v>12613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</row>
    <row r="16" spans="1:24" x14ac:dyDescent="0.2">
      <c r="A16" s="281" t="s">
        <v>13062</v>
      </c>
      <c r="B16" s="281"/>
      <c r="C16" s="281"/>
      <c r="D16" s="281"/>
      <c r="E16" s="281"/>
      <c r="F16" s="281"/>
      <c r="G16" s="281"/>
      <c r="H16" s="281"/>
      <c r="I16" s="281"/>
      <c r="J16" s="281"/>
      <c r="K16" s="281"/>
      <c r="L16" s="281"/>
      <c r="M16" s="281"/>
      <c r="N16" s="281"/>
      <c r="O16" s="281"/>
      <c r="P16" s="281"/>
      <c r="Q16" s="281"/>
      <c r="R16" s="281"/>
      <c r="S16" s="281"/>
      <c r="T16" s="281"/>
      <c r="U16" s="281"/>
      <c r="V16" s="281"/>
      <c r="W16" s="281"/>
      <c r="X16" s="281"/>
    </row>
    <row r="17" spans="1:24" ht="30" customHeight="1" x14ac:dyDescent="0.2">
      <c r="A17" s="283" t="s">
        <v>12192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3" t="s">
        <v>12193</v>
      </c>
      <c r="P17" s="283" t="s">
        <v>16582</v>
      </c>
      <c r="Q17" s="283"/>
      <c r="R17" s="283"/>
      <c r="S17" s="283"/>
      <c r="T17" s="283"/>
      <c r="U17" s="283"/>
      <c r="V17" s="283"/>
      <c r="W17" s="283"/>
      <c r="X17" s="283"/>
    </row>
    <row r="18" spans="1:24" ht="24.95" customHeight="1" x14ac:dyDescent="0.2">
      <c r="A18" s="28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/>
      <c r="P18" s="283" t="s">
        <v>16583</v>
      </c>
      <c r="Q18" s="283" t="s">
        <v>13734</v>
      </c>
      <c r="R18" s="283"/>
      <c r="S18" s="283" t="s">
        <v>16584</v>
      </c>
      <c r="T18" s="283" t="s">
        <v>13734</v>
      </c>
      <c r="U18" s="283"/>
      <c r="V18" s="283" t="s">
        <v>16585</v>
      </c>
      <c r="W18" s="283" t="s">
        <v>13734</v>
      </c>
      <c r="X18" s="283"/>
    </row>
    <row r="19" spans="1:24" ht="80.099999999999994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83"/>
      <c r="Q19" s="23" t="s">
        <v>16586</v>
      </c>
      <c r="R19" s="23" t="s">
        <v>16587</v>
      </c>
      <c r="S19" s="283"/>
      <c r="T19" s="23" t="s">
        <v>16586</v>
      </c>
      <c r="U19" s="23" t="s">
        <v>16588</v>
      </c>
      <c r="V19" s="283"/>
      <c r="W19" s="23" t="s">
        <v>16586</v>
      </c>
      <c r="X19" s="23" t="s">
        <v>16589</v>
      </c>
    </row>
    <row r="20" spans="1:24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</row>
    <row r="21" spans="1:24" ht="15.75" x14ac:dyDescent="0.25">
      <c r="A21" s="25" t="s">
        <v>13063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468</v>
      </c>
      <c r="Q21" s="106">
        <f t="shared" ref="Q21:X21" si="0">SUM(Q22:Q49)</f>
        <v>226</v>
      </c>
      <c r="R21" s="106">
        <f t="shared" si="0"/>
        <v>103</v>
      </c>
      <c r="S21" s="106">
        <f t="shared" si="0"/>
        <v>560</v>
      </c>
      <c r="T21" s="106">
        <f t="shared" si="0"/>
        <v>272</v>
      </c>
      <c r="U21" s="106">
        <f t="shared" si="0"/>
        <v>122</v>
      </c>
      <c r="V21" s="106">
        <f t="shared" si="0"/>
        <v>90</v>
      </c>
      <c r="W21" s="106">
        <f t="shared" si="0"/>
        <v>54</v>
      </c>
      <c r="X21" s="106">
        <f t="shared" si="0"/>
        <v>39</v>
      </c>
    </row>
    <row r="22" spans="1:24" ht="38.25" x14ac:dyDescent="0.25">
      <c r="A22" s="25" t="s">
        <v>16592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</row>
    <row r="23" spans="1:24" ht="15.75" x14ac:dyDescent="0.25">
      <c r="A23" s="48" t="s">
        <v>16593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11</v>
      </c>
      <c r="Q23" s="28">
        <v>3</v>
      </c>
      <c r="R23" s="28">
        <v>11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</row>
    <row r="24" spans="1:24" ht="15.75" x14ac:dyDescent="0.25">
      <c r="A24" s="48" t="s">
        <v>16594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99</v>
      </c>
      <c r="Q24" s="28">
        <v>43</v>
      </c>
      <c r="R24" s="28">
        <v>83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</row>
    <row r="25" spans="1:24" ht="15.75" x14ac:dyDescent="0.25">
      <c r="A25" s="48" t="s">
        <v>16595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115</v>
      </c>
      <c r="Q25" s="28">
        <v>60</v>
      </c>
      <c r="R25" s="28">
        <v>8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</row>
    <row r="26" spans="1:24" ht="15.75" x14ac:dyDescent="0.25">
      <c r="A26" s="48" t="s">
        <v>16596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133</v>
      </c>
      <c r="Q26" s="28">
        <v>59</v>
      </c>
      <c r="R26" s="28">
        <v>1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</row>
    <row r="27" spans="1:24" ht="15.75" x14ac:dyDescent="0.25">
      <c r="A27" s="48" t="s">
        <v>16597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102</v>
      </c>
      <c r="Q27" s="28">
        <v>57</v>
      </c>
      <c r="R27" s="28">
        <v>0</v>
      </c>
      <c r="S27" s="28">
        <v>14</v>
      </c>
      <c r="T27" s="28">
        <v>6</v>
      </c>
      <c r="U27" s="28">
        <v>13</v>
      </c>
      <c r="V27" s="28">
        <v>0</v>
      </c>
      <c r="W27" s="28">
        <v>0</v>
      </c>
      <c r="X27" s="28">
        <v>0</v>
      </c>
    </row>
    <row r="28" spans="1:24" ht="15.75" x14ac:dyDescent="0.25">
      <c r="A28" s="48" t="s">
        <v>16598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6</v>
      </c>
      <c r="Q28" s="28">
        <v>3</v>
      </c>
      <c r="R28" s="28">
        <v>0</v>
      </c>
      <c r="S28" s="28">
        <v>113</v>
      </c>
      <c r="T28" s="28">
        <v>46</v>
      </c>
      <c r="U28" s="28">
        <v>92</v>
      </c>
      <c r="V28" s="28">
        <v>0</v>
      </c>
      <c r="W28" s="28">
        <v>0</v>
      </c>
      <c r="X28" s="28">
        <v>0</v>
      </c>
    </row>
    <row r="29" spans="1:24" ht="15.75" x14ac:dyDescent="0.25">
      <c r="A29" s="48" t="s">
        <v>16599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1</v>
      </c>
      <c r="Q29" s="28">
        <v>0</v>
      </c>
      <c r="R29" s="28">
        <v>0</v>
      </c>
      <c r="S29" s="28">
        <v>127</v>
      </c>
      <c r="T29" s="28">
        <v>71</v>
      </c>
      <c r="U29" s="28">
        <v>14</v>
      </c>
      <c r="V29" s="28">
        <v>0</v>
      </c>
      <c r="W29" s="28">
        <v>0</v>
      </c>
      <c r="X29" s="28">
        <v>0</v>
      </c>
    </row>
    <row r="30" spans="1:24" ht="15.75" x14ac:dyDescent="0.25">
      <c r="A30" s="48" t="s">
        <v>16600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8">
        <v>0</v>
      </c>
      <c r="S30" s="28">
        <v>108</v>
      </c>
      <c r="T30" s="28">
        <v>50</v>
      </c>
      <c r="U30" s="28">
        <v>0</v>
      </c>
      <c r="V30" s="28">
        <v>0</v>
      </c>
      <c r="W30" s="28">
        <v>0</v>
      </c>
      <c r="X30" s="28">
        <v>0</v>
      </c>
    </row>
    <row r="31" spans="1:24" ht="15.75" x14ac:dyDescent="0.25">
      <c r="A31" s="48" t="s">
        <v>16601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8">
        <v>0</v>
      </c>
      <c r="S31" s="28">
        <v>116</v>
      </c>
      <c r="T31" s="28">
        <v>62</v>
      </c>
      <c r="U31" s="28">
        <v>0</v>
      </c>
      <c r="V31" s="28">
        <v>0</v>
      </c>
      <c r="W31" s="28">
        <v>0</v>
      </c>
      <c r="X31" s="28">
        <v>0</v>
      </c>
    </row>
    <row r="32" spans="1:24" ht="15.75" x14ac:dyDescent="0.25">
      <c r="A32" s="48" t="s">
        <v>16406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1</v>
      </c>
      <c r="Q32" s="28">
        <v>1</v>
      </c>
      <c r="R32" s="28">
        <v>0</v>
      </c>
      <c r="S32" s="28">
        <v>77</v>
      </c>
      <c r="T32" s="28">
        <v>35</v>
      </c>
      <c r="U32" s="28">
        <v>1</v>
      </c>
      <c r="V32" s="28">
        <v>8</v>
      </c>
      <c r="W32" s="28">
        <v>6</v>
      </c>
      <c r="X32" s="28">
        <v>6</v>
      </c>
    </row>
    <row r="33" spans="1:24" ht="15.75" x14ac:dyDescent="0.25">
      <c r="A33" s="48" t="s">
        <v>16407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8">
        <v>0</v>
      </c>
      <c r="S33" s="28">
        <v>4</v>
      </c>
      <c r="T33" s="28">
        <v>1</v>
      </c>
      <c r="U33" s="28">
        <v>2</v>
      </c>
      <c r="V33" s="28">
        <v>42</v>
      </c>
      <c r="W33" s="28">
        <v>26</v>
      </c>
      <c r="X33" s="28">
        <v>30</v>
      </c>
    </row>
    <row r="34" spans="1:24" ht="15.75" x14ac:dyDescent="0.25">
      <c r="A34" s="48" t="s">
        <v>16408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8">
        <v>0</v>
      </c>
      <c r="S34" s="28">
        <v>1</v>
      </c>
      <c r="T34" s="28">
        <v>1</v>
      </c>
      <c r="U34" s="28">
        <v>0</v>
      </c>
      <c r="V34" s="28">
        <v>40</v>
      </c>
      <c r="W34" s="28">
        <v>22</v>
      </c>
      <c r="X34" s="28">
        <v>3</v>
      </c>
    </row>
    <row r="35" spans="1:24" ht="15.75" x14ac:dyDescent="0.25">
      <c r="A35" s="48" t="s">
        <v>16409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</row>
    <row r="36" spans="1:24" ht="15.75" x14ac:dyDescent="0.25">
      <c r="A36" s="48" t="s">
        <v>16410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</row>
    <row r="37" spans="1:24" ht="15.75" x14ac:dyDescent="0.25">
      <c r="A37" s="48" t="s">
        <v>16411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</row>
    <row r="38" spans="1:24" ht="15.75" x14ac:dyDescent="0.25">
      <c r="A38" s="48" t="s">
        <v>16412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</row>
    <row r="39" spans="1:24" ht="15.75" x14ac:dyDescent="0.25">
      <c r="A39" s="48" t="s">
        <v>16413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</row>
    <row r="40" spans="1:24" ht="15.75" x14ac:dyDescent="0.25">
      <c r="A40" s="48" t="s">
        <v>16414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</row>
    <row r="41" spans="1:24" ht="15.75" x14ac:dyDescent="0.25">
      <c r="A41" s="48" t="s">
        <v>16415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</row>
    <row r="42" spans="1:24" ht="15.75" x14ac:dyDescent="0.25">
      <c r="A42" s="48" t="s">
        <v>16416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</row>
    <row r="43" spans="1:24" ht="15.75" x14ac:dyDescent="0.25">
      <c r="A43" s="48" t="s">
        <v>16417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</row>
    <row r="44" spans="1:24" ht="15.75" x14ac:dyDescent="0.25">
      <c r="A44" s="48" t="s">
        <v>17832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</row>
    <row r="45" spans="1:24" ht="15.75" x14ac:dyDescent="0.25">
      <c r="A45" s="48" t="s">
        <v>17833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</row>
    <row r="46" spans="1:24" ht="15.75" x14ac:dyDescent="0.25">
      <c r="A46" s="48" t="s">
        <v>17834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</row>
    <row r="47" spans="1:24" ht="15.75" x14ac:dyDescent="0.25">
      <c r="A47" s="48" t="s">
        <v>17835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</row>
    <row r="48" spans="1:24" ht="15.75" x14ac:dyDescent="0.25">
      <c r="A48" s="48" t="s">
        <v>17836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</row>
    <row r="49" spans="1:24" ht="15.75" x14ac:dyDescent="0.25">
      <c r="A49" s="48" t="s">
        <v>17837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</row>
  </sheetData>
  <sheetProtection password="D949" sheet="1" objects="1" scenarios="1" selectLockedCells="1"/>
  <mergeCells count="12"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  <mergeCell ref="S18:S19"/>
    <mergeCell ref="T18:U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X4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X21"/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>
    <pageSetUpPr fitToPage="1"/>
  </sheetPr>
  <dimension ref="A1:X49"/>
  <sheetViews>
    <sheetView showGridLines="0" workbookViewId="0">
      <selection activeCell="P22" sqref="P22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 x14ac:dyDescent="0.2"/>
    <row r="2" spans="1:24" hidden="1" x14ac:dyDescent="0.2"/>
    <row r="3" spans="1:24" hidden="1" x14ac:dyDescent="0.2"/>
    <row r="4" spans="1:24" hidden="1" x14ac:dyDescent="0.2"/>
    <row r="5" spans="1:24" hidden="1" x14ac:dyDescent="0.2"/>
    <row r="6" spans="1:24" hidden="1" x14ac:dyDescent="0.2"/>
    <row r="7" spans="1:24" hidden="1" x14ac:dyDescent="0.2"/>
    <row r="8" spans="1:24" hidden="1" x14ac:dyDescent="0.2"/>
    <row r="9" spans="1:24" hidden="1" x14ac:dyDescent="0.2"/>
    <row r="10" spans="1:24" hidden="1" x14ac:dyDescent="0.2"/>
    <row r="11" spans="1:24" hidden="1" x14ac:dyDescent="0.2"/>
    <row r="12" spans="1:24" hidden="1" x14ac:dyDescent="0.2"/>
    <row r="13" spans="1:24" ht="50.1" hidden="1" customHeight="1" x14ac:dyDescent="0.2">
      <c r="A13" s="280"/>
      <c r="B13" s="279"/>
      <c r="C13" s="279"/>
      <c r="D13" s="279"/>
      <c r="E13" s="279"/>
      <c r="F13" s="279"/>
      <c r="G13" s="279"/>
      <c r="H13" s="279"/>
      <c r="I13" s="279"/>
      <c r="J13" s="279"/>
      <c r="K13" s="279"/>
      <c r="L13" s="279"/>
      <c r="M13" s="279"/>
      <c r="N13" s="279"/>
      <c r="O13" s="279"/>
      <c r="P13" s="279"/>
      <c r="Q13" s="279"/>
      <c r="R13" s="279"/>
      <c r="S13" s="279"/>
      <c r="T13" s="279"/>
      <c r="U13" s="279"/>
      <c r="V13" s="279"/>
      <c r="W13" s="279"/>
      <c r="X13" s="279"/>
    </row>
    <row r="14" spans="1:24" ht="39.950000000000003" customHeight="1" x14ac:dyDescent="0.2">
      <c r="A14" s="280" t="s">
        <v>7041</v>
      </c>
      <c r="B14" s="279"/>
      <c r="C14" s="279"/>
      <c r="D14" s="279"/>
      <c r="E14" s="279"/>
      <c r="F14" s="279"/>
      <c r="G14" s="279"/>
      <c r="H14" s="279"/>
      <c r="I14" s="279"/>
      <c r="J14" s="279"/>
      <c r="K14" s="279"/>
      <c r="L14" s="279"/>
      <c r="M14" s="279"/>
      <c r="N14" s="279"/>
      <c r="O14" s="279"/>
      <c r="P14" s="279"/>
      <c r="Q14" s="279"/>
      <c r="R14" s="279"/>
      <c r="S14" s="279"/>
      <c r="T14" s="279"/>
      <c r="U14" s="279"/>
      <c r="V14" s="279"/>
      <c r="W14" s="279"/>
      <c r="X14" s="279"/>
    </row>
    <row r="15" spans="1:24" x14ac:dyDescent="0.2">
      <c r="A15" s="112" t="s">
        <v>14059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</row>
    <row r="16" spans="1:24" x14ac:dyDescent="0.2">
      <c r="A16" s="281" t="s">
        <v>13062</v>
      </c>
      <c r="B16" s="281"/>
      <c r="C16" s="281"/>
      <c r="D16" s="281"/>
      <c r="E16" s="281"/>
      <c r="F16" s="281"/>
      <c r="G16" s="281"/>
      <c r="H16" s="281"/>
      <c r="I16" s="281"/>
      <c r="J16" s="281"/>
      <c r="K16" s="281"/>
      <c r="L16" s="281"/>
      <c r="M16" s="281"/>
      <c r="N16" s="281"/>
      <c r="O16" s="281"/>
      <c r="P16" s="281"/>
      <c r="Q16" s="281"/>
      <c r="R16" s="281"/>
      <c r="S16" s="281"/>
      <c r="T16" s="281"/>
      <c r="U16" s="281"/>
      <c r="V16" s="281"/>
      <c r="W16" s="281"/>
      <c r="X16" s="281"/>
    </row>
    <row r="17" spans="1:24" ht="30" customHeight="1" x14ac:dyDescent="0.2">
      <c r="A17" s="283" t="s">
        <v>12192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3" t="s">
        <v>12193</v>
      </c>
      <c r="P17" s="283" t="s">
        <v>16582</v>
      </c>
      <c r="Q17" s="283"/>
      <c r="R17" s="283"/>
      <c r="S17" s="283"/>
      <c r="T17" s="283"/>
      <c r="U17" s="283"/>
      <c r="V17" s="283"/>
      <c r="W17" s="283"/>
      <c r="X17" s="283"/>
    </row>
    <row r="18" spans="1:24" ht="24.95" customHeight="1" x14ac:dyDescent="0.2">
      <c r="A18" s="28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/>
      <c r="P18" s="283" t="s">
        <v>16583</v>
      </c>
      <c r="Q18" s="283" t="s">
        <v>13734</v>
      </c>
      <c r="R18" s="283"/>
      <c r="S18" s="283" t="s">
        <v>16584</v>
      </c>
      <c r="T18" s="283" t="s">
        <v>13734</v>
      </c>
      <c r="U18" s="283"/>
      <c r="V18" s="283" t="s">
        <v>16585</v>
      </c>
      <c r="W18" s="283" t="s">
        <v>13734</v>
      </c>
      <c r="X18" s="283"/>
    </row>
    <row r="19" spans="1:24" ht="80.099999999999994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83"/>
      <c r="Q19" s="23" t="s">
        <v>16586</v>
      </c>
      <c r="R19" s="23" t="s">
        <v>16587</v>
      </c>
      <c r="S19" s="283"/>
      <c r="T19" s="23" t="s">
        <v>16586</v>
      </c>
      <c r="U19" s="23" t="s">
        <v>16588</v>
      </c>
      <c r="V19" s="283"/>
      <c r="W19" s="23" t="s">
        <v>16586</v>
      </c>
      <c r="X19" s="23" t="s">
        <v>16589</v>
      </c>
    </row>
    <row r="20" spans="1:24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</row>
    <row r="21" spans="1:24" ht="15.75" x14ac:dyDescent="0.25">
      <c r="A21" s="25" t="s">
        <v>13063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 t="shared" ref="Q21:X21" si="0">SUM(Q22:Q49)</f>
        <v>0</v>
      </c>
      <c r="R21" s="106">
        <f t="shared" si="0"/>
        <v>0</v>
      </c>
      <c r="S21" s="106">
        <f t="shared" si="0"/>
        <v>4</v>
      </c>
      <c r="T21" s="106">
        <f t="shared" si="0"/>
        <v>0</v>
      </c>
      <c r="U21" s="106">
        <f t="shared" si="0"/>
        <v>0</v>
      </c>
      <c r="V21" s="106">
        <f t="shared" si="0"/>
        <v>1</v>
      </c>
      <c r="W21" s="106">
        <f t="shared" si="0"/>
        <v>1</v>
      </c>
      <c r="X21" s="106">
        <f t="shared" si="0"/>
        <v>0</v>
      </c>
    </row>
    <row r="22" spans="1:24" ht="38.25" x14ac:dyDescent="0.25">
      <c r="A22" s="25" t="s">
        <v>16592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</row>
    <row r="23" spans="1:24" ht="15.75" x14ac:dyDescent="0.25">
      <c r="A23" s="48" t="s">
        <v>16593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</row>
    <row r="24" spans="1:24" ht="15.75" x14ac:dyDescent="0.25">
      <c r="A24" s="48" t="s">
        <v>16594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</row>
    <row r="25" spans="1:24" ht="15.75" x14ac:dyDescent="0.25">
      <c r="A25" s="48" t="s">
        <v>16595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</row>
    <row r="26" spans="1:24" ht="15.75" x14ac:dyDescent="0.25">
      <c r="A26" s="48" t="s">
        <v>16596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</row>
    <row r="27" spans="1:24" ht="15.75" x14ac:dyDescent="0.25">
      <c r="A27" s="48" t="s">
        <v>16597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</row>
    <row r="28" spans="1:24" ht="15.75" x14ac:dyDescent="0.25">
      <c r="A28" s="48" t="s">
        <v>16598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</row>
    <row r="29" spans="1:24" ht="15.75" x14ac:dyDescent="0.25">
      <c r="A29" s="48" t="s">
        <v>16599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</row>
    <row r="30" spans="1:24" ht="15.75" x14ac:dyDescent="0.25">
      <c r="A30" s="48" t="s">
        <v>16600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</row>
    <row r="31" spans="1:24" ht="15.75" x14ac:dyDescent="0.25">
      <c r="A31" s="48" t="s">
        <v>16601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</row>
    <row r="32" spans="1:24" ht="15.75" x14ac:dyDescent="0.25">
      <c r="A32" s="48" t="s">
        <v>16406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8">
        <v>0</v>
      </c>
      <c r="S32" s="28">
        <v>2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</row>
    <row r="33" spans="1:24" ht="15.75" x14ac:dyDescent="0.25">
      <c r="A33" s="48" t="s">
        <v>16407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8">
        <v>0</v>
      </c>
      <c r="S33" s="28">
        <v>2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</row>
    <row r="34" spans="1:24" ht="15.75" x14ac:dyDescent="0.25">
      <c r="A34" s="48" t="s">
        <v>16408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1</v>
      </c>
      <c r="W34" s="28">
        <v>1</v>
      </c>
      <c r="X34" s="28">
        <v>0</v>
      </c>
    </row>
    <row r="35" spans="1:24" ht="15.75" x14ac:dyDescent="0.25">
      <c r="A35" s="48" t="s">
        <v>16409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</row>
    <row r="36" spans="1:24" ht="15.75" x14ac:dyDescent="0.25">
      <c r="A36" s="48" t="s">
        <v>16410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</row>
    <row r="37" spans="1:24" ht="15.75" x14ac:dyDescent="0.25">
      <c r="A37" s="48" t="s">
        <v>16411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</row>
    <row r="38" spans="1:24" ht="15.75" x14ac:dyDescent="0.25">
      <c r="A38" s="48" t="s">
        <v>16412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</row>
    <row r="39" spans="1:24" ht="15.75" x14ac:dyDescent="0.25">
      <c r="A39" s="48" t="s">
        <v>16413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</row>
    <row r="40" spans="1:24" ht="15.75" x14ac:dyDescent="0.25">
      <c r="A40" s="48" t="s">
        <v>16414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</row>
    <row r="41" spans="1:24" ht="15.75" x14ac:dyDescent="0.25">
      <c r="A41" s="48" t="s">
        <v>16415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</row>
    <row r="42" spans="1:24" ht="15.75" x14ac:dyDescent="0.25">
      <c r="A42" s="48" t="s">
        <v>16416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</row>
    <row r="43" spans="1:24" ht="15.75" x14ac:dyDescent="0.25">
      <c r="A43" s="48" t="s">
        <v>16417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</row>
    <row r="44" spans="1:24" ht="15.75" x14ac:dyDescent="0.25">
      <c r="A44" s="48" t="s">
        <v>17832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</row>
    <row r="45" spans="1:24" ht="15.75" x14ac:dyDescent="0.25">
      <c r="A45" s="48" t="s">
        <v>17833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</row>
    <row r="46" spans="1:24" ht="15.75" x14ac:dyDescent="0.25">
      <c r="A46" s="48" t="s">
        <v>17834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</row>
    <row r="47" spans="1:24" ht="15.75" x14ac:dyDescent="0.25">
      <c r="A47" s="48" t="s">
        <v>17835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</row>
    <row r="48" spans="1:24" ht="15.75" x14ac:dyDescent="0.25">
      <c r="A48" s="48" t="s">
        <v>17836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</row>
    <row r="49" spans="1:24" ht="15.75" x14ac:dyDescent="0.25">
      <c r="A49" s="48" t="s">
        <v>17837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</row>
  </sheetData>
  <sheetProtection password="D949" sheet="1" objects="1" scenarios="1" selectLockedCells="1"/>
  <mergeCells count="12"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  <mergeCell ref="S18:S19"/>
    <mergeCell ref="T18:U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X21"/>
    <dataValidation type="whole" allowBlank="1" showInputMessage="1" showErrorMessage="1" errorTitle="Ошибка ввода" error="Попытка ввести данные отличные от числовых или целочисленных" sqref="P22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">
    <pageSetUpPr fitToPage="1"/>
  </sheetPr>
  <dimension ref="A1:X49"/>
  <sheetViews>
    <sheetView showGridLines="0" workbookViewId="0">
      <selection activeCell="P22" sqref="P22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 x14ac:dyDescent="0.2"/>
    <row r="2" spans="1:24" hidden="1" x14ac:dyDescent="0.2"/>
    <row r="3" spans="1:24" hidden="1" x14ac:dyDescent="0.2"/>
    <row r="4" spans="1:24" hidden="1" x14ac:dyDescent="0.2"/>
    <row r="5" spans="1:24" hidden="1" x14ac:dyDescent="0.2"/>
    <row r="6" spans="1:24" hidden="1" x14ac:dyDescent="0.2"/>
    <row r="7" spans="1:24" hidden="1" x14ac:dyDescent="0.2"/>
    <row r="8" spans="1:24" hidden="1" x14ac:dyDescent="0.2"/>
    <row r="9" spans="1:24" hidden="1" x14ac:dyDescent="0.2"/>
    <row r="10" spans="1:24" hidden="1" x14ac:dyDescent="0.2"/>
    <row r="11" spans="1:24" hidden="1" x14ac:dyDescent="0.2"/>
    <row r="12" spans="1:24" hidden="1" x14ac:dyDescent="0.2"/>
    <row r="13" spans="1:24" ht="50.1" hidden="1" customHeight="1" x14ac:dyDescent="0.2">
      <c r="A13" s="280"/>
      <c r="B13" s="279"/>
      <c r="C13" s="279"/>
      <c r="D13" s="279"/>
      <c r="E13" s="279"/>
      <c r="F13" s="279"/>
      <c r="G13" s="279"/>
      <c r="H13" s="279"/>
      <c r="I13" s="279"/>
      <c r="J13" s="279"/>
      <c r="K13" s="279"/>
      <c r="L13" s="279"/>
      <c r="M13" s="279"/>
      <c r="N13" s="279"/>
      <c r="O13" s="279"/>
      <c r="P13" s="279"/>
      <c r="Q13" s="279"/>
      <c r="R13" s="279"/>
      <c r="S13" s="279"/>
      <c r="T13" s="279"/>
      <c r="U13" s="279"/>
      <c r="V13" s="279"/>
      <c r="W13" s="279"/>
      <c r="X13" s="279"/>
    </row>
    <row r="14" spans="1:24" ht="39.950000000000003" customHeight="1" x14ac:dyDescent="0.2">
      <c r="A14" s="280" t="s">
        <v>6314</v>
      </c>
      <c r="B14" s="279"/>
      <c r="C14" s="279"/>
      <c r="D14" s="279"/>
      <c r="E14" s="279"/>
      <c r="F14" s="279"/>
      <c r="G14" s="279"/>
      <c r="H14" s="279"/>
      <c r="I14" s="279"/>
      <c r="J14" s="279"/>
      <c r="K14" s="279"/>
      <c r="L14" s="279"/>
      <c r="M14" s="279"/>
      <c r="N14" s="279"/>
      <c r="O14" s="279"/>
      <c r="P14" s="279"/>
      <c r="Q14" s="279"/>
      <c r="R14" s="279"/>
      <c r="S14" s="279"/>
      <c r="T14" s="279"/>
      <c r="U14" s="279"/>
      <c r="V14" s="279"/>
      <c r="W14" s="279"/>
      <c r="X14" s="279"/>
    </row>
    <row r="15" spans="1:24" x14ac:dyDescent="0.2">
      <c r="A15" s="112" t="s">
        <v>14060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</row>
    <row r="16" spans="1:24" x14ac:dyDescent="0.2">
      <c r="A16" s="281" t="s">
        <v>13062</v>
      </c>
      <c r="B16" s="281"/>
      <c r="C16" s="281"/>
      <c r="D16" s="281"/>
      <c r="E16" s="281"/>
      <c r="F16" s="281"/>
      <c r="G16" s="281"/>
      <c r="H16" s="281"/>
      <c r="I16" s="281"/>
      <c r="J16" s="281"/>
      <c r="K16" s="281"/>
      <c r="L16" s="281"/>
      <c r="M16" s="281"/>
      <c r="N16" s="281"/>
      <c r="O16" s="281"/>
      <c r="P16" s="281"/>
      <c r="Q16" s="281"/>
      <c r="R16" s="281"/>
      <c r="S16" s="281"/>
      <c r="T16" s="281"/>
      <c r="U16" s="281"/>
      <c r="V16" s="281"/>
      <c r="W16" s="281"/>
      <c r="X16" s="281"/>
    </row>
    <row r="17" spans="1:24" ht="30" customHeight="1" x14ac:dyDescent="0.2">
      <c r="A17" s="283" t="s">
        <v>12192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3" t="s">
        <v>12193</v>
      </c>
      <c r="P17" s="283" t="s">
        <v>16582</v>
      </c>
      <c r="Q17" s="283"/>
      <c r="R17" s="283"/>
      <c r="S17" s="283"/>
      <c r="T17" s="283"/>
      <c r="U17" s="283"/>
      <c r="V17" s="283"/>
      <c r="W17" s="283"/>
      <c r="X17" s="283"/>
    </row>
    <row r="18" spans="1:24" ht="24.95" customHeight="1" x14ac:dyDescent="0.2">
      <c r="A18" s="28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/>
      <c r="P18" s="283" t="s">
        <v>16583</v>
      </c>
      <c r="Q18" s="283" t="s">
        <v>13734</v>
      </c>
      <c r="R18" s="283"/>
      <c r="S18" s="283" t="s">
        <v>16584</v>
      </c>
      <c r="T18" s="283" t="s">
        <v>13734</v>
      </c>
      <c r="U18" s="283"/>
      <c r="V18" s="283" t="s">
        <v>16585</v>
      </c>
      <c r="W18" s="283" t="s">
        <v>13734</v>
      </c>
      <c r="X18" s="283"/>
    </row>
    <row r="19" spans="1:24" ht="80.099999999999994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83"/>
      <c r="Q19" s="23" t="s">
        <v>16586</v>
      </c>
      <c r="R19" s="23" t="s">
        <v>16587</v>
      </c>
      <c r="S19" s="283"/>
      <c r="T19" s="23" t="s">
        <v>16586</v>
      </c>
      <c r="U19" s="23" t="s">
        <v>16588</v>
      </c>
      <c r="V19" s="283"/>
      <c r="W19" s="23" t="s">
        <v>16586</v>
      </c>
      <c r="X19" s="23" t="s">
        <v>16589</v>
      </c>
    </row>
    <row r="20" spans="1:24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</row>
    <row r="21" spans="1:24" ht="15.75" x14ac:dyDescent="0.25">
      <c r="A21" s="25" t="s">
        <v>13063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 t="shared" ref="Q21:X21" si="0">SUM(Q22:Q49)</f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</row>
    <row r="22" spans="1:24" ht="38.25" x14ac:dyDescent="0.25">
      <c r="A22" s="25" t="s">
        <v>16592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</row>
    <row r="23" spans="1:24" ht="15.75" x14ac:dyDescent="0.25">
      <c r="A23" s="48" t="s">
        <v>16593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</row>
    <row r="24" spans="1:24" ht="15.75" x14ac:dyDescent="0.25">
      <c r="A24" s="48" t="s">
        <v>16594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</row>
    <row r="25" spans="1:24" ht="15.75" x14ac:dyDescent="0.25">
      <c r="A25" s="48" t="s">
        <v>16595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</row>
    <row r="26" spans="1:24" ht="15.75" x14ac:dyDescent="0.25">
      <c r="A26" s="48" t="s">
        <v>16596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</row>
    <row r="27" spans="1:24" ht="15.75" x14ac:dyDescent="0.25">
      <c r="A27" s="48" t="s">
        <v>16597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</row>
    <row r="28" spans="1:24" ht="15.75" x14ac:dyDescent="0.25">
      <c r="A28" s="48" t="s">
        <v>16598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</row>
    <row r="29" spans="1:24" ht="15.75" x14ac:dyDescent="0.25">
      <c r="A29" s="48" t="s">
        <v>16599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</row>
    <row r="30" spans="1:24" ht="15.75" x14ac:dyDescent="0.25">
      <c r="A30" s="48" t="s">
        <v>16600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</row>
    <row r="31" spans="1:24" ht="15.75" x14ac:dyDescent="0.25">
      <c r="A31" s="48" t="s">
        <v>16601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</row>
    <row r="32" spans="1:24" ht="15.75" x14ac:dyDescent="0.25">
      <c r="A32" s="48" t="s">
        <v>16406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</row>
    <row r="33" spans="1:24" ht="15.75" x14ac:dyDescent="0.25">
      <c r="A33" s="48" t="s">
        <v>16407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</row>
    <row r="34" spans="1:24" ht="15.75" x14ac:dyDescent="0.25">
      <c r="A34" s="48" t="s">
        <v>16408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</row>
    <row r="35" spans="1:24" ht="15.75" x14ac:dyDescent="0.25">
      <c r="A35" s="48" t="s">
        <v>16409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</row>
    <row r="36" spans="1:24" ht="15.75" x14ac:dyDescent="0.25">
      <c r="A36" s="48" t="s">
        <v>16410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</row>
    <row r="37" spans="1:24" ht="15.75" x14ac:dyDescent="0.25">
      <c r="A37" s="48" t="s">
        <v>16411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</row>
    <row r="38" spans="1:24" ht="15.75" x14ac:dyDescent="0.25">
      <c r="A38" s="48" t="s">
        <v>16412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</row>
    <row r="39" spans="1:24" ht="15.75" x14ac:dyDescent="0.25">
      <c r="A39" s="48" t="s">
        <v>16413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</row>
    <row r="40" spans="1:24" ht="15.75" x14ac:dyDescent="0.25">
      <c r="A40" s="48" t="s">
        <v>16414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</row>
    <row r="41" spans="1:24" ht="15.75" x14ac:dyDescent="0.25">
      <c r="A41" s="48" t="s">
        <v>16415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</row>
    <row r="42" spans="1:24" ht="15.75" x14ac:dyDescent="0.25">
      <c r="A42" s="48" t="s">
        <v>16416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</row>
    <row r="43" spans="1:24" ht="15.75" x14ac:dyDescent="0.25">
      <c r="A43" s="48" t="s">
        <v>16417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</row>
    <row r="44" spans="1:24" ht="15.75" x14ac:dyDescent="0.25">
      <c r="A44" s="48" t="s">
        <v>17832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</row>
    <row r="45" spans="1:24" ht="15.75" x14ac:dyDescent="0.25">
      <c r="A45" s="48" t="s">
        <v>17833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</row>
    <row r="46" spans="1:24" ht="15.75" x14ac:dyDescent="0.25">
      <c r="A46" s="48" t="s">
        <v>17834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</row>
    <row r="47" spans="1:24" ht="15.75" x14ac:dyDescent="0.25">
      <c r="A47" s="48" t="s">
        <v>17835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</row>
    <row r="48" spans="1:24" ht="15.75" x14ac:dyDescent="0.25">
      <c r="A48" s="48" t="s">
        <v>17836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</row>
    <row r="49" spans="1:24" ht="15.75" x14ac:dyDescent="0.25">
      <c r="A49" s="48" t="s">
        <v>17837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</row>
  </sheetData>
  <sheetProtection password="D949" sheet="1" objects="1" scenarios="1" selectLockedCells="1"/>
  <mergeCells count="12"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  <mergeCell ref="S18:S19"/>
    <mergeCell ref="T18:U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X4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X21"/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pageSetUpPr fitToPage="1"/>
  </sheetPr>
  <dimension ref="A1:AD43"/>
  <sheetViews>
    <sheetView showGridLines="0" topLeftCell="A16" workbookViewId="0">
      <selection activeCell="Q21" sqref="Q21"/>
    </sheetView>
  </sheetViews>
  <sheetFormatPr defaultRowHeight="12.75" x14ac:dyDescent="0.2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 x14ac:dyDescent="0.2"/>
    <row r="2" spans="1:29" ht="12.75" hidden="1" customHeight="1" x14ac:dyDescent="0.2"/>
    <row r="3" spans="1:29" ht="12.75" hidden="1" customHeight="1" x14ac:dyDescent="0.2"/>
    <row r="4" spans="1:29" ht="12.75" hidden="1" customHeight="1" x14ac:dyDescent="0.2"/>
    <row r="5" spans="1:29" ht="12.75" hidden="1" customHeight="1" x14ac:dyDescent="0.2"/>
    <row r="6" spans="1:29" ht="12.75" hidden="1" customHeight="1" x14ac:dyDescent="0.2"/>
    <row r="7" spans="1:29" ht="12.75" hidden="1" customHeight="1" x14ac:dyDescent="0.2"/>
    <row r="8" spans="1:29" ht="12.75" hidden="1" customHeight="1" x14ac:dyDescent="0.2"/>
    <row r="9" spans="1:29" ht="12.75" hidden="1" customHeight="1" x14ac:dyDescent="0.2"/>
    <row r="10" spans="1:29" ht="12.75" hidden="1" customHeight="1" x14ac:dyDescent="0.2"/>
    <row r="11" spans="1:29" ht="12.75" hidden="1" customHeight="1" x14ac:dyDescent="0.2"/>
    <row r="12" spans="1:29" ht="12.75" hidden="1" customHeight="1" x14ac:dyDescent="0.2"/>
    <row r="13" spans="1:29" ht="39.950000000000003" customHeight="1" x14ac:dyDescent="0.2">
      <c r="A13" s="280" t="s">
        <v>10211</v>
      </c>
      <c r="B13" s="279"/>
      <c r="C13" s="279"/>
      <c r="D13" s="279"/>
      <c r="E13" s="279"/>
      <c r="F13" s="279"/>
      <c r="G13" s="279"/>
      <c r="H13" s="279"/>
      <c r="I13" s="279"/>
      <c r="J13" s="279"/>
      <c r="K13" s="279"/>
      <c r="L13" s="279"/>
      <c r="M13" s="279"/>
      <c r="N13" s="279"/>
      <c r="O13" s="279"/>
      <c r="P13" s="279"/>
      <c r="Q13" s="279"/>
      <c r="R13" s="279"/>
      <c r="S13" s="279"/>
      <c r="T13" s="279"/>
      <c r="U13" s="279"/>
      <c r="V13" s="279"/>
      <c r="W13" s="279"/>
      <c r="X13" s="279"/>
      <c r="Y13" s="279"/>
      <c r="Z13" s="279"/>
      <c r="AA13" s="279"/>
      <c r="AB13" s="279"/>
      <c r="AC13" s="279"/>
    </row>
    <row r="14" spans="1:29" ht="20.100000000000001" customHeight="1" x14ac:dyDescent="0.2">
      <c r="A14" s="287" t="s">
        <v>14278</v>
      </c>
      <c r="B14" s="288"/>
      <c r="C14" s="288"/>
      <c r="D14" s="288"/>
      <c r="E14" s="288"/>
      <c r="F14" s="288"/>
      <c r="G14" s="288"/>
      <c r="H14" s="288"/>
      <c r="I14" s="288"/>
      <c r="J14" s="288"/>
      <c r="K14" s="288"/>
      <c r="L14" s="288"/>
      <c r="M14" s="288"/>
      <c r="N14" s="288"/>
      <c r="O14" s="288"/>
      <c r="P14" s="288"/>
      <c r="Q14" s="288"/>
      <c r="R14" s="288"/>
      <c r="S14" s="288"/>
      <c r="T14" s="288"/>
      <c r="U14" s="288"/>
      <c r="V14" s="288"/>
      <c r="W14" s="288"/>
      <c r="X14" s="288"/>
      <c r="Y14" s="288"/>
      <c r="Z14" s="288"/>
      <c r="AA14" s="288"/>
      <c r="AB14" s="288"/>
      <c r="AC14" s="288"/>
    </row>
    <row r="15" spans="1:29" ht="20.100000000000001" customHeight="1" x14ac:dyDescent="0.2">
      <c r="A15" s="288" t="s">
        <v>14058</v>
      </c>
      <c r="B15" s="288"/>
      <c r="C15" s="288"/>
      <c r="D15" s="288"/>
      <c r="E15" s="288"/>
      <c r="F15" s="288"/>
      <c r="G15" s="288"/>
      <c r="H15" s="288"/>
      <c r="I15" s="288"/>
      <c r="J15" s="288"/>
      <c r="K15" s="288"/>
      <c r="L15" s="288"/>
      <c r="M15" s="288"/>
      <c r="N15" s="288"/>
      <c r="O15" s="288"/>
      <c r="P15" s="288"/>
      <c r="Q15" s="288"/>
      <c r="R15" s="288"/>
      <c r="S15" s="288"/>
      <c r="T15" s="288"/>
      <c r="U15" s="288"/>
      <c r="V15" s="288"/>
      <c r="W15" s="288"/>
      <c r="X15" s="288"/>
      <c r="Y15" s="288"/>
      <c r="Z15" s="288"/>
      <c r="AA15" s="288"/>
      <c r="AB15" s="288"/>
      <c r="AC15" s="288"/>
    </row>
    <row r="16" spans="1:29" ht="12.75" customHeight="1" x14ac:dyDescent="0.2">
      <c r="A16" s="112" t="s">
        <v>12613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 x14ac:dyDescent="0.2">
      <c r="A17" s="281" t="s">
        <v>13061</v>
      </c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  <c r="S17" s="281"/>
      <c r="T17" s="281"/>
      <c r="U17" s="281"/>
      <c r="V17" s="281"/>
      <c r="W17" s="281"/>
      <c r="X17" s="281"/>
      <c r="Y17" s="281"/>
      <c r="Z17" s="281"/>
      <c r="AA17" s="281"/>
      <c r="AB17" s="281"/>
      <c r="AC17" s="281"/>
    </row>
    <row r="18" spans="1:30" ht="15" customHeight="1" x14ac:dyDescent="0.2">
      <c r="A18" s="283" t="s">
        <v>14243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83" t="s">
        <v>12193</v>
      </c>
      <c r="P18" s="283" t="s">
        <v>14244</v>
      </c>
      <c r="Q18" s="283" t="s">
        <v>14245</v>
      </c>
      <c r="R18" s="289"/>
      <c r="S18" s="289"/>
      <c r="T18" s="289"/>
      <c r="U18" s="289" t="s">
        <v>14246</v>
      </c>
      <c r="V18" s="289"/>
      <c r="W18" s="289"/>
      <c r="X18" s="289"/>
      <c r="Y18" s="289"/>
      <c r="Z18" s="289" t="s">
        <v>14247</v>
      </c>
      <c r="AA18" s="289"/>
      <c r="AB18" s="289"/>
      <c r="AC18" s="289"/>
    </row>
    <row r="19" spans="1:30" ht="38.25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83"/>
      <c r="Q19" s="23" t="s">
        <v>14248</v>
      </c>
      <c r="R19" s="23" t="s">
        <v>14249</v>
      </c>
      <c r="S19" s="23" t="s">
        <v>14250</v>
      </c>
      <c r="T19" s="23" t="s">
        <v>14251</v>
      </c>
      <c r="U19" s="23" t="s">
        <v>14252</v>
      </c>
      <c r="V19" s="23" t="s">
        <v>14253</v>
      </c>
      <c r="W19" s="23" t="s">
        <v>14254</v>
      </c>
      <c r="X19" s="23" t="s">
        <v>14255</v>
      </c>
      <c r="Y19" s="23" t="s">
        <v>14256</v>
      </c>
      <c r="Z19" s="23" t="s">
        <v>14257</v>
      </c>
      <c r="AA19" s="23" t="s">
        <v>14258</v>
      </c>
      <c r="AB19" s="23" t="s">
        <v>14259</v>
      </c>
      <c r="AC19" s="23" t="s">
        <v>14260</v>
      </c>
      <c r="AD19" s="24"/>
    </row>
    <row r="20" spans="1:30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 x14ac:dyDescent="0.25">
      <c r="A21" s="25" t="s">
        <v>14261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SUM(Q21:AC21)</f>
        <v>101</v>
      </c>
      <c r="Q21" s="28">
        <v>10</v>
      </c>
      <c r="R21" s="28">
        <v>10</v>
      </c>
      <c r="S21" s="28">
        <v>12</v>
      </c>
      <c r="T21" s="28">
        <v>12</v>
      </c>
      <c r="U21" s="28">
        <v>11</v>
      </c>
      <c r="V21" s="28">
        <v>10</v>
      </c>
      <c r="W21" s="28">
        <v>9</v>
      </c>
      <c r="X21" s="28">
        <v>11</v>
      </c>
      <c r="Y21" s="28">
        <v>10</v>
      </c>
      <c r="Z21" s="28">
        <v>2</v>
      </c>
      <c r="AA21" s="28">
        <v>4</v>
      </c>
      <c r="AB21" s="28">
        <v>0</v>
      </c>
      <c r="AC21" s="28">
        <v>0</v>
      </c>
      <c r="AD21" s="24"/>
    </row>
    <row r="22" spans="1:30" ht="15.75" x14ac:dyDescent="0.25">
      <c r="A22" s="25" t="s">
        <v>14262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6">
        <f t="shared" ref="P22:P43" si="0">SUM(Q22:AC22)</f>
        <v>1061</v>
      </c>
      <c r="Q22" s="28">
        <v>104</v>
      </c>
      <c r="R22" s="28">
        <v>115</v>
      </c>
      <c r="S22" s="28">
        <v>124</v>
      </c>
      <c r="T22" s="28">
        <v>125</v>
      </c>
      <c r="U22" s="28">
        <v>123</v>
      </c>
      <c r="V22" s="28">
        <v>112</v>
      </c>
      <c r="W22" s="28">
        <v>108</v>
      </c>
      <c r="X22" s="28">
        <v>112</v>
      </c>
      <c r="Y22" s="28">
        <v>105</v>
      </c>
      <c r="Z22" s="28">
        <v>9</v>
      </c>
      <c r="AA22" s="28">
        <v>24</v>
      </c>
      <c r="AB22" s="28">
        <v>0</v>
      </c>
      <c r="AC22" s="28">
        <v>0</v>
      </c>
      <c r="AD22" s="24"/>
    </row>
    <row r="23" spans="1:30" ht="15.75" customHeight="1" x14ac:dyDescent="0.25">
      <c r="A23" s="25" t="s">
        <v>14263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06">
        <f t="shared" si="0"/>
        <v>4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2</v>
      </c>
      <c r="AA23" s="28">
        <v>2</v>
      </c>
      <c r="AB23" s="28">
        <v>0</v>
      </c>
      <c r="AC23" s="28">
        <v>0</v>
      </c>
      <c r="AD23" s="24"/>
    </row>
    <row r="24" spans="1:30" ht="15.75" x14ac:dyDescent="0.25">
      <c r="A24" s="25" t="s">
        <v>14262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06">
        <f t="shared" si="0"/>
        <v>57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30</v>
      </c>
      <c r="AA24" s="28">
        <v>27</v>
      </c>
      <c r="AB24" s="28">
        <v>0</v>
      </c>
      <c r="AC24" s="28">
        <v>0</v>
      </c>
      <c r="AD24" s="24"/>
    </row>
    <row r="25" spans="1:30" ht="15.75" x14ac:dyDescent="0.25">
      <c r="A25" s="25" t="s">
        <v>14264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06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4"/>
    </row>
    <row r="26" spans="1:30" ht="15.75" x14ac:dyDescent="0.25">
      <c r="A26" s="25" t="s">
        <v>14262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6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4"/>
    </row>
    <row r="27" spans="1:30" ht="15.75" x14ac:dyDescent="0.25">
      <c r="A27" s="25" t="s">
        <v>14265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06">
        <f t="shared" si="0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4"/>
    </row>
    <row r="28" spans="1:30" ht="15.75" x14ac:dyDescent="0.25">
      <c r="A28" s="25" t="s">
        <v>14262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06">
        <f t="shared" si="0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4"/>
    </row>
    <row r="29" spans="1:30" ht="25.5" x14ac:dyDescent="0.25">
      <c r="A29" s="25" t="s">
        <v>20484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06">
        <f t="shared" si="0"/>
        <v>105</v>
      </c>
      <c r="Q29" s="106">
        <f>SUM(Q21,Q23,Q25,Q27)</f>
        <v>10</v>
      </c>
      <c r="R29" s="106">
        <f t="shared" ref="R29:AC29" si="1">SUM(R21,R23,R25,R27)</f>
        <v>10</v>
      </c>
      <c r="S29" s="106">
        <f t="shared" si="1"/>
        <v>12</v>
      </c>
      <c r="T29" s="106">
        <f t="shared" si="1"/>
        <v>12</v>
      </c>
      <c r="U29" s="106">
        <f t="shared" si="1"/>
        <v>11</v>
      </c>
      <c r="V29" s="106">
        <f t="shared" si="1"/>
        <v>10</v>
      </c>
      <c r="W29" s="106">
        <f t="shared" si="1"/>
        <v>9</v>
      </c>
      <c r="X29" s="106">
        <f t="shared" si="1"/>
        <v>11</v>
      </c>
      <c r="Y29" s="106">
        <f t="shared" si="1"/>
        <v>10</v>
      </c>
      <c r="Z29" s="106">
        <f t="shared" si="1"/>
        <v>4</v>
      </c>
      <c r="AA29" s="106">
        <f t="shared" si="1"/>
        <v>6</v>
      </c>
      <c r="AB29" s="106">
        <f t="shared" si="1"/>
        <v>0</v>
      </c>
      <c r="AC29" s="106">
        <f t="shared" si="1"/>
        <v>0</v>
      </c>
      <c r="AD29" s="24"/>
    </row>
    <row r="30" spans="1:30" ht="15.75" x14ac:dyDescent="0.25">
      <c r="A30" s="25" t="s">
        <v>21754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06">
        <f t="shared" si="0"/>
        <v>1118</v>
      </c>
      <c r="Q30" s="106">
        <f>SUM(Q22,Q24,Q26,Q28)</f>
        <v>104</v>
      </c>
      <c r="R30" s="106">
        <f t="shared" ref="R30:AC30" si="2">SUM(R22,R24,R26,R28)</f>
        <v>115</v>
      </c>
      <c r="S30" s="106">
        <f t="shared" si="2"/>
        <v>124</v>
      </c>
      <c r="T30" s="106">
        <f t="shared" si="2"/>
        <v>125</v>
      </c>
      <c r="U30" s="106">
        <f t="shared" si="2"/>
        <v>123</v>
      </c>
      <c r="V30" s="106">
        <f t="shared" si="2"/>
        <v>112</v>
      </c>
      <c r="W30" s="106">
        <f t="shared" si="2"/>
        <v>108</v>
      </c>
      <c r="X30" s="106">
        <f t="shared" si="2"/>
        <v>112</v>
      </c>
      <c r="Y30" s="106">
        <f t="shared" si="2"/>
        <v>105</v>
      </c>
      <c r="Z30" s="106">
        <f t="shared" si="2"/>
        <v>39</v>
      </c>
      <c r="AA30" s="106">
        <f t="shared" si="2"/>
        <v>51</v>
      </c>
      <c r="AB30" s="106">
        <f t="shared" si="2"/>
        <v>0</v>
      </c>
      <c r="AC30" s="106">
        <f t="shared" si="2"/>
        <v>0</v>
      </c>
      <c r="AD30" s="24"/>
    </row>
    <row r="31" spans="1:30" ht="25.5" x14ac:dyDescent="0.25">
      <c r="A31" s="48" t="s">
        <v>14267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7">
        <v>11</v>
      </c>
      <c r="P31" s="106">
        <f t="shared" si="0"/>
        <v>1118</v>
      </c>
      <c r="Q31" s="28">
        <v>104</v>
      </c>
      <c r="R31" s="28">
        <v>115</v>
      </c>
      <c r="S31" s="28">
        <v>124</v>
      </c>
      <c r="T31" s="28">
        <v>125</v>
      </c>
      <c r="U31" s="28">
        <v>123</v>
      </c>
      <c r="V31" s="28">
        <v>112</v>
      </c>
      <c r="W31" s="28">
        <v>108</v>
      </c>
      <c r="X31" s="28">
        <v>112</v>
      </c>
      <c r="Y31" s="28">
        <v>105</v>
      </c>
      <c r="Z31" s="28">
        <v>39</v>
      </c>
      <c r="AA31" s="28">
        <v>51</v>
      </c>
      <c r="AB31" s="28">
        <v>0</v>
      </c>
      <c r="AC31" s="28">
        <v>0</v>
      </c>
      <c r="AD31" s="24"/>
    </row>
    <row r="32" spans="1:30" ht="15.75" x14ac:dyDescent="0.25">
      <c r="A32" s="48" t="s">
        <v>14268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7">
        <v>12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4"/>
    </row>
    <row r="33" spans="1:30" ht="15.75" x14ac:dyDescent="0.25">
      <c r="A33" s="48" t="s">
        <v>14269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7">
        <v>13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4"/>
    </row>
    <row r="34" spans="1:30" ht="25.5" x14ac:dyDescent="0.25">
      <c r="A34" s="48" t="s">
        <v>14270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7">
        <v>14</v>
      </c>
      <c r="P34" s="106">
        <f t="shared" si="0"/>
        <v>17</v>
      </c>
      <c r="Q34" s="28">
        <v>2</v>
      </c>
      <c r="R34" s="28">
        <v>3</v>
      </c>
      <c r="S34" s="28">
        <v>2</v>
      </c>
      <c r="T34" s="28">
        <v>1</v>
      </c>
      <c r="U34" s="28">
        <v>5</v>
      </c>
      <c r="V34" s="28">
        <v>0</v>
      </c>
      <c r="W34" s="28">
        <v>0</v>
      </c>
      <c r="X34" s="28">
        <v>2</v>
      </c>
      <c r="Y34" s="28">
        <v>2</v>
      </c>
      <c r="Z34" s="28">
        <v>0</v>
      </c>
      <c r="AA34" s="28">
        <v>0</v>
      </c>
      <c r="AB34" s="28">
        <v>0</v>
      </c>
      <c r="AC34" s="28">
        <v>0</v>
      </c>
      <c r="AD34" s="24"/>
    </row>
    <row r="35" spans="1:30" ht="15.75" x14ac:dyDescent="0.25">
      <c r="A35" s="48" t="s">
        <v>14271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7">
        <v>15</v>
      </c>
      <c r="P35" s="106">
        <f t="shared" si="0"/>
        <v>552</v>
      </c>
      <c r="Q35" s="28">
        <v>47</v>
      </c>
      <c r="R35" s="28">
        <v>56</v>
      </c>
      <c r="S35" s="28">
        <v>58</v>
      </c>
      <c r="T35" s="28">
        <v>65</v>
      </c>
      <c r="U35" s="28">
        <v>43</v>
      </c>
      <c r="V35" s="28">
        <v>70</v>
      </c>
      <c r="W35" s="28">
        <v>49</v>
      </c>
      <c r="X35" s="28">
        <v>59</v>
      </c>
      <c r="Y35" s="28">
        <v>51</v>
      </c>
      <c r="Z35" s="28">
        <v>25</v>
      </c>
      <c r="AA35" s="28">
        <v>29</v>
      </c>
      <c r="AB35" s="28">
        <v>0</v>
      </c>
      <c r="AC35" s="28">
        <v>0</v>
      </c>
      <c r="AD35" s="24"/>
    </row>
    <row r="36" spans="1:30" ht="15.75" x14ac:dyDescent="0.25">
      <c r="A36" s="48" t="s">
        <v>14272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7">
        <v>16</v>
      </c>
      <c r="P36" s="106">
        <f t="shared" si="0"/>
        <v>3</v>
      </c>
      <c r="Q36" s="28">
        <v>1</v>
      </c>
      <c r="R36" s="28">
        <v>0</v>
      </c>
      <c r="S36" s="28">
        <v>1</v>
      </c>
      <c r="T36" s="28">
        <v>0</v>
      </c>
      <c r="U36" s="28">
        <v>1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4"/>
    </row>
    <row r="37" spans="1:30" ht="15.75" x14ac:dyDescent="0.25">
      <c r="A37" s="48" t="s">
        <v>14273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7">
        <v>17</v>
      </c>
      <c r="P37" s="106">
        <f t="shared" si="0"/>
        <v>12</v>
      </c>
      <c r="Q37" s="28">
        <v>0</v>
      </c>
      <c r="R37" s="28">
        <v>1</v>
      </c>
      <c r="S37" s="28">
        <v>0</v>
      </c>
      <c r="T37" s="28">
        <v>0</v>
      </c>
      <c r="U37" s="28">
        <v>3</v>
      </c>
      <c r="V37" s="28">
        <v>3</v>
      </c>
      <c r="W37" s="28">
        <v>2</v>
      </c>
      <c r="X37" s="28">
        <v>0</v>
      </c>
      <c r="Y37" s="28">
        <v>2</v>
      </c>
      <c r="Z37" s="28">
        <v>0</v>
      </c>
      <c r="AA37" s="28">
        <v>1</v>
      </c>
      <c r="AB37" s="28">
        <v>0</v>
      </c>
      <c r="AC37" s="28">
        <v>0</v>
      </c>
      <c r="AD37" s="24"/>
    </row>
    <row r="38" spans="1:30" ht="25.5" x14ac:dyDescent="0.25">
      <c r="A38" s="48" t="s">
        <v>21753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7">
        <v>18</v>
      </c>
      <c r="P38" s="106">
        <f t="shared" si="0"/>
        <v>2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1</v>
      </c>
      <c r="X38" s="28">
        <v>0</v>
      </c>
      <c r="Y38" s="28">
        <v>1</v>
      </c>
      <c r="Z38" s="28">
        <v>0</v>
      </c>
      <c r="AA38" s="28">
        <v>0</v>
      </c>
      <c r="AB38" s="28">
        <v>0</v>
      </c>
      <c r="AC38" s="28">
        <v>0</v>
      </c>
      <c r="AD38" s="24"/>
    </row>
    <row r="39" spans="1:30" ht="15.75" x14ac:dyDescent="0.25">
      <c r="A39" s="48" t="s">
        <v>14274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7">
        <v>19</v>
      </c>
      <c r="P39" s="106">
        <f t="shared" si="0"/>
        <v>3</v>
      </c>
      <c r="Q39" s="28">
        <v>0</v>
      </c>
      <c r="R39" s="28">
        <v>1</v>
      </c>
      <c r="S39" s="28">
        <v>0</v>
      </c>
      <c r="T39" s="28">
        <v>0</v>
      </c>
      <c r="U39" s="28">
        <v>1</v>
      </c>
      <c r="V39" s="28">
        <v>0</v>
      </c>
      <c r="W39" s="28">
        <v>1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4"/>
    </row>
    <row r="40" spans="1:30" ht="15.75" x14ac:dyDescent="0.25">
      <c r="A40" s="48" t="s">
        <v>14275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7">
        <v>20</v>
      </c>
      <c r="P40" s="106">
        <f t="shared" si="0"/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4"/>
    </row>
    <row r="41" spans="1:30" ht="15.75" x14ac:dyDescent="0.25">
      <c r="A41" s="48" t="s">
        <v>21755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7">
        <v>21</v>
      </c>
      <c r="P41" s="106">
        <f t="shared" si="0"/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4"/>
    </row>
    <row r="42" spans="1:30" ht="15.75" x14ac:dyDescent="0.25">
      <c r="A42" s="48" t="s">
        <v>14276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7">
        <v>22</v>
      </c>
      <c r="P42" s="106">
        <f t="shared" si="0"/>
        <v>10</v>
      </c>
      <c r="Q42" s="28">
        <v>0</v>
      </c>
      <c r="R42" s="28">
        <v>0</v>
      </c>
      <c r="S42" s="28">
        <v>0</v>
      </c>
      <c r="T42" s="28">
        <v>2</v>
      </c>
      <c r="U42" s="28">
        <v>1</v>
      </c>
      <c r="V42" s="28">
        <v>1</v>
      </c>
      <c r="W42" s="28">
        <v>1</v>
      </c>
      <c r="X42" s="28">
        <v>3</v>
      </c>
      <c r="Y42" s="28">
        <v>2</v>
      </c>
      <c r="Z42" s="28">
        <v>0</v>
      </c>
      <c r="AA42" s="28">
        <v>0</v>
      </c>
      <c r="AB42" s="28">
        <v>0</v>
      </c>
      <c r="AC42" s="28">
        <v>0</v>
      </c>
      <c r="AD42" s="24"/>
    </row>
    <row r="43" spans="1:30" ht="15.75" x14ac:dyDescent="0.25">
      <c r="A43" s="48" t="s">
        <v>14277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7">
        <v>23</v>
      </c>
      <c r="P43" s="106">
        <f t="shared" si="0"/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0</v>
      </c>
      <c r="AC43" s="28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1:AC28 Q31:AC4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43 Q29:AC30"/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">
    <pageSetUpPr fitToPage="1"/>
  </sheetPr>
  <dimension ref="A1:AA49"/>
  <sheetViews>
    <sheetView showGridLines="0" workbookViewId="0">
      <selection activeCell="P22" sqref="P22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ht="20.100000000000001" customHeight="1" x14ac:dyDescent="0.2">
      <c r="A14" s="279" t="s">
        <v>13155</v>
      </c>
      <c r="B14" s="279"/>
      <c r="C14" s="279"/>
      <c r="D14" s="279"/>
      <c r="E14" s="279"/>
      <c r="F14" s="279"/>
      <c r="G14" s="279"/>
      <c r="H14" s="279"/>
      <c r="I14" s="279"/>
      <c r="J14" s="279"/>
      <c r="K14" s="279"/>
      <c r="L14" s="279"/>
      <c r="M14" s="279"/>
      <c r="N14" s="279"/>
      <c r="O14" s="279"/>
      <c r="P14" s="279"/>
      <c r="Q14" s="279"/>
      <c r="R14" s="279"/>
      <c r="S14" s="279"/>
      <c r="T14" s="279"/>
      <c r="U14" s="279"/>
      <c r="V14" s="279"/>
      <c r="W14" s="279"/>
      <c r="X14" s="279"/>
      <c r="Y14" s="279"/>
      <c r="Z14" s="279"/>
      <c r="AA14" s="279"/>
    </row>
    <row r="15" spans="1:27" x14ac:dyDescent="0.2">
      <c r="A15" s="112" t="s">
        <v>12613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</row>
    <row r="16" spans="1:27" x14ac:dyDescent="0.2">
      <c r="A16" s="281" t="s">
        <v>13062</v>
      </c>
      <c r="B16" s="281"/>
      <c r="C16" s="281"/>
      <c r="D16" s="281"/>
      <c r="E16" s="281"/>
      <c r="F16" s="281"/>
      <c r="G16" s="281"/>
      <c r="H16" s="281"/>
      <c r="I16" s="281"/>
      <c r="J16" s="281"/>
      <c r="K16" s="281"/>
      <c r="L16" s="281"/>
      <c r="M16" s="281"/>
      <c r="N16" s="281"/>
      <c r="O16" s="281"/>
      <c r="P16" s="281"/>
      <c r="Q16" s="281"/>
      <c r="R16" s="281"/>
      <c r="S16" s="281"/>
      <c r="T16" s="281"/>
      <c r="U16" s="281"/>
      <c r="V16" s="281"/>
      <c r="W16" s="281"/>
      <c r="X16" s="281"/>
      <c r="Y16" s="281"/>
      <c r="Z16" s="281"/>
      <c r="AA16" s="281"/>
    </row>
    <row r="17" spans="1:27" ht="21.95" customHeight="1" x14ac:dyDescent="0.2">
      <c r="A17" s="283" t="s">
        <v>12192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3" t="s">
        <v>12193</v>
      </c>
      <c r="P17" s="293" t="s">
        <v>17838</v>
      </c>
      <c r="Q17" s="294"/>
      <c r="R17" s="294"/>
      <c r="S17" s="294"/>
      <c r="T17" s="294"/>
      <c r="U17" s="294"/>
      <c r="V17" s="294"/>
      <c r="W17" s="294"/>
      <c r="X17" s="294"/>
      <c r="Y17" s="294"/>
      <c r="Z17" s="294"/>
      <c r="AA17" s="295"/>
    </row>
    <row r="18" spans="1:27" ht="21.95" customHeight="1" x14ac:dyDescent="0.2">
      <c r="A18" s="28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/>
      <c r="P18" s="283" t="s">
        <v>17839</v>
      </c>
      <c r="Q18" s="283" t="s">
        <v>13734</v>
      </c>
      <c r="R18" s="283"/>
      <c r="S18" s="283" t="s">
        <v>17840</v>
      </c>
      <c r="T18" s="283" t="s">
        <v>13734</v>
      </c>
      <c r="U18" s="283"/>
      <c r="V18" s="283" t="s">
        <v>17841</v>
      </c>
      <c r="W18" s="283" t="s">
        <v>13734</v>
      </c>
      <c r="X18" s="283"/>
      <c r="Y18" s="283" t="s">
        <v>17842</v>
      </c>
      <c r="Z18" s="283" t="s">
        <v>13734</v>
      </c>
      <c r="AA18" s="283"/>
    </row>
    <row r="19" spans="1:27" ht="105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83"/>
      <c r="Q19" s="23" t="s">
        <v>16586</v>
      </c>
      <c r="R19" s="23" t="s">
        <v>17843</v>
      </c>
      <c r="S19" s="283"/>
      <c r="T19" s="23" t="s">
        <v>16586</v>
      </c>
      <c r="U19" s="23" t="s">
        <v>14588</v>
      </c>
      <c r="V19" s="283"/>
      <c r="W19" s="23" t="s">
        <v>16586</v>
      </c>
      <c r="X19" s="23" t="s">
        <v>14589</v>
      </c>
      <c r="Y19" s="283"/>
      <c r="Z19" s="23" t="s">
        <v>16586</v>
      </c>
      <c r="AA19" s="23" t="s">
        <v>14590</v>
      </c>
    </row>
    <row r="20" spans="1:27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</row>
    <row r="21" spans="1:27" ht="15.75" x14ac:dyDescent="0.25">
      <c r="A21" s="25" t="s">
        <v>13063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 t="shared" ref="Q21:AA21" si="0">SUM(Q22:Q49)</f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</row>
    <row r="22" spans="1:27" ht="38.25" x14ac:dyDescent="0.25">
      <c r="A22" s="25" t="s">
        <v>16592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</row>
    <row r="23" spans="1:27" ht="15.75" x14ac:dyDescent="0.25">
      <c r="A23" s="48" t="s">
        <v>16593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</row>
    <row r="24" spans="1:27" ht="15.75" x14ac:dyDescent="0.25">
      <c r="A24" s="48" t="s">
        <v>16594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</row>
    <row r="25" spans="1:27" ht="15.75" x14ac:dyDescent="0.25">
      <c r="A25" s="48" t="s">
        <v>16595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</row>
    <row r="26" spans="1:27" ht="15.75" x14ac:dyDescent="0.25">
      <c r="A26" s="48" t="s">
        <v>16596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</row>
    <row r="27" spans="1:27" ht="15.75" x14ac:dyDescent="0.25">
      <c r="A27" s="48" t="s">
        <v>16597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</row>
    <row r="28" spans="1:27" ht="15.75" x14ac:dyDescent="0.25">
      <c r="A28" s="48" t="s">
        <v>16598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</row>
    <row r="29" spans="1:27" ht="15.75" x14ac:dyDescent="0.25">
      <c r="A29" s="48" t="s">
        <v>16599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</row>
    <row r="30" spans="1:27" ht="15.75" x14ac:dyDescent="0.25">
      <c r="A30" s="48" t="s">
        <v>16600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</row>
    <row r="31" spans="1:27" ht="15.75" x14ac:dyDescent="0.25">
      <c r="A31" s="48" t="s">
        <v>16601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</row>
    <row r="32" spans="1:27" ht="15.75" x14ac:dyDescent="0.25">
      <c r="A32" s="48" t="s">
        <v>16406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</row>
    <row r="33" spans="1:27" ht="15.75" x14ac:dyDescent="0.25">
      <c r="A33" s="48" t="s">
        <v>16407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</row>
    <row r="34" spans="1:27" ht="15.75" x14ac:dyDescent="0.25">
      <c r="A34" s="48" t="s">
        <v>16408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</row>
    <row r="35" spans="1:27" ht="15.75" x14ac:dyDescent="0.25">
      <c r="A35" s="48" t="s">
        <v>16409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</row>
    <row r="36" spans="1:27" ht="15.75" x14ac:dyDescent="0.25">
      <c r="A36" s="48" t="s">
        <v>16410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</row>
    <row r="37" spans="1:27" ht="15.75" x14ac:dyDescent="0.25">
      <c r="A37" s="48" t="s">
        <v>16411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</row>
    <row r="38" spans="1:27" ht="15.75" x14ac:dyDescent="0.25">
      <c r="A38" s="48" t="s">
        <v>16412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</row>
    <row r="39" spans="1:27" ht="15.75" x14ac:dyDescent="0.25">
      <c r="A39" s="48" t="s">
        <v>16413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</row>
    <row r="40" spans="1:27" ht="15.75" x14ac:dyDescent="0.25">
      <c r="A40" s="48" t="s">
        <v>16414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</row>
    <row r="41" spans="1:27" ht="15.75" x14ac:dyDescent="0.25">
      <c r="A41" s="48" t="s">
        <v>16415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</row>
    <row r="42" spans="1:27" ht="15.75" x14ac:dyDescent="0.25">
      <c r="A42" s="48" t="s">
        <v>16416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</row>
    <row r="43" spans="1:27" ht="15.75" x14ac:dyDescent="0.25">
      <c r="A43" s="48" t="s">
        <v>16417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</row>
    <row r="44" spans="1:27" ht="15.75" x14ac:dyDescent="0.25">
      <c r="A44" s="48" t="s">
        <v>17832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</row>
    <row r="45" spans="1:27" ht="15.75" x14ac:dyDescent="0.25">
      <c r="A45" s="48" t="s">
        <v>17833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</row>
    <row r="46" spans="1:27" ht="15.75" x14ac:dyDescent="0.25">
      <c r="A46" s="48" t="s">
        <v>17834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</row>
    <row r="47" spans="1:27" ht="15.75" x14ac:dyDescent="0.25">
      <c r="A47" s="48" t="s">
        <v>17835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</row>
    <row r="48" spans="1:27" ht="15.75" x14ac:dyDescent="0.25">
      <c r="A48" s="48" t="s">
        <v>17836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</row>
    <row r="49" spans="1:27" ht="15.75" x14ac:dyDescent="0.25">
      <c r="A49" s="48" t="s">
        <v>17837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</row>
  </sheetData>
  <sheetProtection password="D949" sheet="1" objects="1" scenarios="1" selectLockedCells="1"/>
  <mergeCells count="13"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  <mergeCell ref="W18:X18"/>
    <mergeCell ref="Y18:Y19"/>
    <mergeCell ref="Z18:AA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AA4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AA21"/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">
    <pageSetUpPr fitToPage="1"/>
  </sheetPr>
  <dimension ref="A1:AA49"/>
  <sheetViews>
    <sheetView showGridLines="0" workbookViewId="0">
      <selection activeCell="P22" sqref="P22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ht="20.100000000000001" customHeight="1" x14ac:dyDescent="0.2">
      <c r="A14" s="279" t="s">
        <v>13156</v>
      </c>
      <c r="B14" s="279"/>
      <c r="C14" s="279"/>
      <c r="D14" s="279"/>
      <c r="E14" s="279"/>
      <c r="F14" s="279"/>
      <c r="G14" s="279"/>
      <c r="H14" s="279"/>
      <c r="I14" s="279"/>
      <c r="J14" s="279"/>
      <c r="K14" s="279"/>
      <c r="L14" s="279"/>
      <c r="M14" s="279"/>
      <c r="N14" s="279"/>
      <c r="O14" s="279"/>
      <c r="P14" s="279"/>
      <c r="Q14" s="279"/>
      <c r="R14" s="279"/>
      <c r="S14" s="279"/>
      <c r="T14" s="279"/>
      <c r="U14" s="279"/>
      <c r="V14" s="279"/>
      <c r="W14" s="279"/>
      <c r="X14" s="279"/>
      <c r="Y14" s="279"/>
      <c r="Z14" s="279"/>
      <c r="AA14" s="279"/>
    </row>
    <row r="15" spans="1:27" x14ac:dyDescent="0.2">
      <c r="A15" s="112" t="s">
        <v>14059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</row>
    <row r="16" spans="1:27" x14ac:dyDescent="0.2">
      <c r="A16" s="281" t="s">
        <v>13062</v>
      </c>
      <c r="B16" s="281"/>
      <c r="C16" s="281"/>
      <c r="D16" s="281"/>
      <c r="E16" s="281"/>
      <c r="F16" s="281"/>
      <c r="G16" s="281"/>
      <c r="H16" s="281"/>
      <c r="I16" s="281"/>
      <c r="J16" s="281"/>
      <c r="K16" s="281"/>
      <c r="L16" s="281"/>
      <c r="M16" s="281"/>
      <c r="N16" s="281"/>
      <c r="O16" s="281"/>
      <c r="P16" s="281"/>
      <c r="Q16" s="281"/>
      <c r="R16" s="281"/>
      <c r="S16" s="281"/>
      <c r="T16" s="281"/>
      <c r="U16" s="281"/>
      <c r="V16" s="281"/>
      <c r="W16" s="281"/>
      <c r="X16" s="281"/>
      <c r="Y16" s="281"/>
      <c r="Z16" s="281"/>
      <c r="AA16" s="281"/>
    </row>
    <row r="17" spans="1:27" ht="21.95" customHeight="1" x14ac:dyDescent="0.2">
      <c r="A17" s="283" t="s">
        <v>12192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3" t="s">
        <v>12193</v>
      </c>
      <c r="P17" s="293" t="s">
        <v>17838</v>
      </c>
      <c r="Q17" s="294"/>
      <c r="R17" s="294"/>
      <c r="S17" s="294"/>
      <c r="T17" s="294"/>
      <c r="U17" s="294"/>
      <c r="V17" s="294"/>
      <c r="W17" s="294"/>
      <c r="X17" s="294"/>
      <c r="Y17" s="294"/>
      <c r="Z17" s="294"/>
      <c r="AA17" s="295"/>
    </row>
    <row r="18" spans="1:27" ht="21.95" customHeight="1" x14ac:dyDescent="0.2">
      <c r="A18" s="28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/>
      <c r="P18" s="283" t="s">
        <v>17839</v>
      </c>
      <c r="Q18" s="283" t="s">
        <v>13734</v>
      </c>
      <c r="R18" s="283"/>
      <c r="S18" s="283" t="s">
        <v>17840</v>
      </c>
      <c r="T18" s="283" t="s">
        <v>13734</v>
      </c>
      <c r="U18" s="283"/>
      <c r="V18" s="283" t="s">
        <v>17841</v>
      </c>
      <c r="W18" s="283" t="s">
        <v>13734</v>
      </c>
      <c r="X18" s="283"/>
      <c r="Y18" s="283" t="s">
        <v>17842</v>
      </c>
      <c r="Z18" s="283" t="s">
        <v>13734</v>
      </c>
      <c r="AA18" s="283"/>
    </row>
    <row r="19" spans="1:27" ht="105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83"/>
      <c r="Q19" s="23" t="s">
        <v>16586</v>
      </c>
      <c r="R19" s="23" t="s">
        <v>17843</v>
      </c>
      <c r="S19" s="283"/>
      <c r="T19" s="23" t="s">
        <v>16586</v>
      </c>
      <c r="U19" s="23" t="s">
        <v>14588</v>
      </c>
      <c r="V19" s="283"/>
      <c r="W19" s="23" t="s">
        <v>16586</v>
      </c>
      <c r="X19" s="23" t="s">
        <v>14589</v>
      </c>
      <c r="Y19" s="283"/>
      <c r="Z19" s="23" t="s">
        <v>16586</v>
      </c>
      <c r="AA19" s="23" t="s">
        <v>14590</v>
      </c>
    </row>
    <row r="20" spans="1:27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</row>
    <row r="21" spans="1:27" ht="15.75" x14ac:dyDescent="0.25">
      <c r="A21" s="25" t="s">
        <v>13063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 t="shared" ref="Q21:AA21" si="0">SUM(Q22:Q49)</f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</row>
    <row r="22" spans="1:27" ht="38.25" x14ac:dyDescent="0.25">
      <c r="A22" s="25" t="s">
        <v>16592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</row>
    <row r="23" spans="1:27" ht="15.75" x14ac:dyDescent="0.25">
      <c r="A23" s="48" t="s">
        <v>16593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</row>
    <row r="24" spans="1:27" ht="15.75" x14ac:dyDescent="0.25">
      <c r="A24" s="48" t="s">
        <v>16594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</row>
    <row r="25" spans="1:27" ht="15.75" x14ac:dyDescent="0.25">
      <c r="A25" s="48" t="s">
        <v>16595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</row>
    <row r="26" spans="1:27" ht="15.75" x14ac:dyDescent="0.25">
      <c r="A26" s="48" t="s">
        <v>16596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</row>
    <row r="27" spans="1:27" ht="15.75" x14ac:dyDescent="0.25">
      <c r="A27" s="48" t="s">
        <v>16597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</row>
    <row r="28" spans="1:27" ht="15.75" x14ac:dyDescent="0.25">
      <c r="A28" s="48" t="s">
        <v>16598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</row>
    <row r="29" spans="1:27" ht="15.75" x14ac:dyDescent="0.25">
      <c r="A29" s="48" t="s">
        <v>16599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</row>
    <row r="30" spans="1:27" ht="15.75" x14ac:dyDescent="0.25">
      <c r="A30" s="48" t="s">
        <v>16600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</row>
    <row r="31" spans="1:27" ht="15.75" x14ac:dyDescent="0.25">
      <c r="A31" s="48" t="s">
        <v>16601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</row>
    <row r="32" spans="1:27" ht="15.75" x14ac:dyDescent="0.25">
      <c r="A32" s="48" t="s">
        <v>16406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</row>
    <row r="33" spans="1:27" ht="15.75" x14ac:dyDescent="0.25">
      <c r="A33" s="48" t="s">
        <v>16407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</row>
    <row r="34" spans="1:27" ht="15.75" x14ac:dyDescent="0.25">
      <c r="A34" s="48" t="s">
        <v>16408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</row>
    <row r="35" spans="1:27" ht="15.75" x14ac:dyDescent="0.25">
      <c r="A35" s="48" t="s">
        <v>16409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</row>
    <row r="36" spans="1:27" ht="15.75" x14ac:dyDescent="0.25">
      <c r="A36" s="48" t="s">
        <v>16410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</row>
    <row r="37" spans="1:27" ht="15.75" x14ac:dyDescent="0.25">
      <c r="A37" s="48" t="s">
        <v>16411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</row>
    <row r="38" spans="1:27" ht="15.75" x14ac:dyDescent="0.25">
      <c r="A38" s="48" t="s">
        <v>16412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</row>
    <row r="39" spans="1:27" ht="15.75" x14ac:dyDescent="0.25">
      <c r="A39" s="48" t="s">
        <v>16413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</row>
    <row r="40" spans="1:27" ht="15.75" x14ac:dyDescent="0.25">
      <c r="A40" s="48" t="s">
        <v>16414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</row>
    <row r="41" spans="1:27" ht="15.75" x14ac:dyDescent="0.25">
      <c r="A41" s="48" t="s">
        <v>16415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</row>
    <row r="42" spans="1:27" ht="15.75" x14ac:dyDescent="0.25">
      <c r="A42" s="48" t="s">
        <v>16416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</row>
    <row r="43" spans="1:27" ht="15.75" x14ac:dyDescent="0.25">
      <c r="A43" s="48" t="s">
        <v>16417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</row>
    <row r="44" spans="1:27" ht="15.75" x14ac:dyDescent="0.25">
      <c r="A44" s="48" t="s">
        <v>17832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</row>
    <row r="45" spans="1:27" ht="15.75" x14ac:dyDescent="0.25">
      <c r="A45" s="48" t="s">
        <v>17833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</row>
    <row r="46" spans="1:27" ht="15.75" x14ac:dyDescent="0.25">
      <c r="A46" s="48" t="s">
        <v>17834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</row>
    <row r="47" spans="1:27" ht="15.75" x14ac:dyDescent="0.25">
      <c r="A47" s="48" t="s">
        <v>17835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</row>
    <row r="48" spans="1:27" ht="15.75" x14ac:dyDescent="0.25">
      <c r="A48" s="48" t="s">
        <v>17836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</row>
    <row r="49" spans="1:27" ht="15.75" x14ac:dyDescent="0.25">
      <c r="A49" s="48" t="s">
        <v>17837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</row>
  </sheetData>
  <sheetProtection password="D949" sheet="1" objects="1" scenarios="1" selectLockedCells="1"/>
  <mergeCells count="13"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AA21"/>
    <dataValidation type="whole" allowBlank="1" showInputMessage="1" showErrorMessage="1" errorTitle="Ошибка ввода" error="Попытка ввести данные отличные от числовых или целочисленных" sqref="P22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>
    <pageSetUpPr fitToPage="1"/>
  </sheetPr>
  <dimension ref="A1:AA49"/>
  <sheetViews>
    <sheetView showGridLines="0" workbookViewId="0">
      <selection activeCell="P22" sqref="P22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ht="20.100000000000001" customHeight="1" x14ac:dyDescent="0.2">
      <c r="A14" s="279" t="s">
        <v>13157</v>
      </c>
      <c r="B14" s="279"/>
      <c r="C14" s="279"/>
      <c r="D14" s="279"/>
      <c r="E14" s="279"/>
      <c r="F14" s="279"/>
      <c r="G14" s="279"/>
      <c r="H14" s="279"/>
      <c r="I14" s="279"/>
      <c r="J14" s="279"/>
      <c r="K14" s="279"/>
      <c r="L14" s="279"/>
      <c r="M14" s="279"/>
      <c r="N14" s="279"/>
      <c r="O14" s="279"/>
      <c r="P14" s="279"/>
      <c r="Q14" s="279"/>
      <c r="R14" s="279"/>
      <c r="S14" s="279"/>
      <c r="T14" s="279"/>
      <c r="U14" s="279"/>
      <c r="V14" s="279"/>
      <c r="W14" s="279"/>
      <c r="X14" s="279"/>
      <c r="Y14" s="279"/>
      <c r="Z14" s="279"/>
      <c r="AA14" s="279"/>
    </row>
    <row r="15" spans="1:27" x14ac:dyDescent="0.2">
      <c r="A15" s="112" t="s">
        <v>14060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</row>
    <row r="16" spans="1:27" x14ac:dyDescent="0.2">
      <c r="A16" s="281" t="s">
        <v>13062</v>
      </c>
      <c r="B16" s="281"/>
      <c r="C16" s="281"/>
      <c r="D16" s="281"/>
      <c r="E16" s="281"/>
      <c r="F16" s="281"/>
      <c r="G16" s="281"/>
      <c r="H16" s="281"/>
      <c r="I16" s="281"/>
      <c r="J16" s="281"/>
      <c r="K16" s="281"/>
      <c r="L16" s="281"/>
      <c r="M16" s="281"/>
      <c r="N16" s="281"/>
      <c r="O16" s="281"/>
      <c r="P16" s="281"/>
      <c r="Q16" s="281"/>
      <c r="R16" s="281"/>
      <c r="S16" s="281"/>
      <c r="T16" s="281"/>
      <c r="U16" s="281"/>
      <c r="V16" s="281"/>
      <c r="W16" s="281"/>
      <c r="X16" s="281"/>
      <c r="Y16" s="281"/>
      <c r="Z16" s="281"/>
      <c r="AA16" s="281"/>
    </row>
    <row r="17" spans="1:27" ht="21.95" customHeight="1" x14ac:dyDescent="0.2">
      <c r="A17" s="283" t="s">
        <v>12192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3" t="s">
        <v>12193</v>
      </c>
      <c r="P17" s="293" t="s">
        <v>17838</v>
      </c>
      <c r="Q17" s="294"/>
      <c r="R17" s="294"/>
      <c r="S17" s="294"/>
      <c r="T17" s="294"/>
      <c r="U17" s="294"/>
      <c r="V17" s="294"/>
      <c r="W17" s="294"/>
      <c r="X17" s="294"/>
      <c r="Y17" s="294"/>
      <c r="Z17" s="294"/>
      <c r="AA17" s="295"/>
    </row>
    <row r="18" spans="1:27" ht="21.95" customHeight="1" x14ac:dyDescent="0.2">
      <c r="A18" s="28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/>
      <c r="P18" s="283" t="s">
        <v>17839</v>
      </c>
      <c r="Q18" s="283" t="s">
        <v>13734</v>
      </c>
      <c r="R18" s="283"/>
      <c r="S18" s="283" t="s">
        <v>17840</v>
      </c>
      <c r="T18" s="283" t="s">
        <v>13734</v>
      </c>
      <c r="U18" s="283"/>
      <c r="V18" s="283" t="s">
        <v>17841</v>
      </c>
      <c r="W18" s="283" t="s">
        <v>13734</v>
      </c>
      <c r="X18" s="283"/>
      <c r="Y18" s="283" t="s">
        <v>17842</v>
      </c>
      <c r="Z18" s="283" t="s">
        <v>13734</v>
      </c>
      <c r="AA18" s="283"/>
    </row>
    <row r="19" spans="1:27" ht="105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83"/>
      <c r="Q19" s="23" t="s">
        <v>16586</v>
      </c>
      <c r="R19" s="23" t="s">
        <v>17843</v>
      </c>
      <c r="S19" s="283"/>
      <c r="T19" s="23" t="s">
        <v>16586</v>
      </c>
      <c r="U19" s="23" t="s">
        <v>14588</v>
      </c>
      <c r="V19" s="283"/>
      <c r="W19" s="23" t="s">
        <v>16586</v>
      </c>
      <c r="X19" s="23" t="s">
        <v>14589</v>
      </c>
      <c r="Y19" s="283"/>
      <c r="Z19" s="23" t="s">
        <v>16586</v>
      </c>
      <c r="AA19" s="23" t="s">
        <v>14590</v>
      </c>
    </row>
    <row r="20" spans="1:27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</row>
    <row r="21" spans="1:27" ht="15.75" x14ac:dyDescent="0.25">
      <c r="A21" s="25" t="s">
        <v>13063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 t="shared" ref="Q21:AA21" si="0">SUM(Q22:Q49)</f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</row>
    <row r="22" spans="1:27" ht="38.25" x14ac:dyDescent="0.25">
      <c r="A22" s="25" t="s">
        <v>16592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</row>
    <row r="23" spans="1:27" ht="15.75" x14ac:dyDescent="0.25">
      <c r="A23" s="48" t="s">
        <v>16593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</row>
    <row r="24" spans="1:27" ht="15.75" x14ac:dyDescent="0.25">
      <c r="A24" s="48" t="s">
        <v>16594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</row>
    <row r="25" spans="1:27" ht="15.75" x14ac:dyDescent="0.25">
      <c r="A25" s="48" t="s">
        <v>16595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</row>
    <row r="26" spans="1:27" ht="15.75" x14ac:dyDescent="0.25">
      <c r="A26" s="48" t="s">
        <v>16596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</row>
    <row r="27" spans="1:27" ht="15.75" x14ac:dyDescent="0.25">
      <c r="A27" s="48" t="s">
        <v>16597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</row>
    <row r="28" spans="1:27" ht="15.75" x14ac:dyDescent="0.25">
      <c r="A28" s="48" t="s">
        <v>16598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</row>
    <row r="29" spans="1:27" ht="15.75" x14ac:dyDescent="0.25">
      <c r="A29" s="48" t="s">
        <v>16599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</row>
    <row r="30" spans="1:27" ht="15.75" x14ac:dyDescent="0.25">
      <c r="A30" s="48" t="s">
        <v>16600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</row>
    <row r="31" spans="1:27" ht="15.75" x14ac:dyDescent="0.25">
      <c r="A31" s="48" t="s">
        <v>16601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</row>
    <row r="32" spans="1:27" ht="15.75" x14ac:dyDescent="0.25">
      <c r="A32" s="48" t="s">
        <v>16406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</row>
    <row r="33" spans="1:27" ht="15.75" x14ac:dyDescent="0.25">
      <c r="A33" s="48" t="s">
        <v>16407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</row>
    <row r="34" spans="1:27" ht="15.75" x14ac:dyDescent="0.25">
      <c r="A34" s="48" t="s">
        <v>16408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</row>
    <row r="35" spans="1:27" ht="15.75" x14ac:dyDescent="0.25">
      <c r="A35" s="48" t="s">
        <v>16409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</row>
    <row r="36" spans="1:27" ht="15.75" x14ac:dyDescent="0.25">
      <c r="A36" s="48" t="s">
        <v>16410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</row>
    <row r="37" spans="1:27" ht="15.75" x14ac:dyDescent="0.25">
      <c r="A37" s="48" t="s">
        <v>16411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</row>
    <row r="38" spans="1:27" ht="15.75" x14ac:dyDescent="0.25">
      <c r="A38" s="48" t="s">
        <v>16412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</row>
    <row r="39" spans="1:27" ht="15.75" x14ac:dyDescent="0.25">
      <c r="A39" s="48" t="s">
        <v>16413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</row>
    <row r="40" spans="1:27" ht="15.75" x14ac:dyDescent="0.25">
      <c r="A40" s="48" t="s">
        <v>16414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</row>
    <row r="41" spans="1:27" ht="15.75" x14ac:dyDescent="0.25">
      <c r="A41" s="48" t="s">
        <v>16415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</row>
    <row r="42" spans="1:27" ht="15.75" x14ac:dyDescent="0.25">
      <c r="A42" s="48" t="s">
        <v>16416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</row>
    <row r="43" spans="1:27" ht="15.75" x14ac:dyDescent="0.25">
      <c r="A43" s="48" t="s">
        <v>16417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</row>
    <row r="44" spans="1:27" ht="15.75" x14ac:dyDescent="0.25">
      <c r="A44" s="48" t="s">
        <v>17832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</row>
    <row r="45" spans="1:27" ht="15.75" x14ac:dyDescent="0.25">
      <c r="A45" s="48" t="s">
        <v>17833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</row>
    <row r="46" spans="1:27" ht="15.75" x14ac:dyDescent="0.25">
      <c r="A46" s="48" t="s">
        <v>17834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</row>
    <row r="47" spans="1:27" ht="15.75" x14ac:dyDescent="0.25">
      <c r="A47" s="48" t="s">
        <v>17835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</row>
    <row r="48" spans="1:27" ht="15.75" x14ac:dyDescent="0.25">
      <c r="A48" s="48" t="s">
        <v>17836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</row>
    <row r="49" spans="1:27" ht="15.75" x14ac:dyDescent="0.25">
      <c r="A49" s="48" t="s">
        <v>17837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</row>
  </sheetData>
  <sheetProtection password="D949" sheet="1" objects="1" scenarios="1" selectLockedCells="1"/>
  <mergeCells count="13"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AA4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AA21"/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>
    <pageSetUpPr fitToPage="1"/>
  </sheetPr>
  <dimension ref="A1:R49"/>
  <sheetViews>
    <sheetView showGridLines="0" workbookViewId="0">
      <selection activeCell="P22" sqref="P22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80" t="s">
        <v>13158</v>
      </c>
      <c r="B15" s="280"/>
      <c r="C15" s="280"/>
      <c r="D15" s="280"/>
      <c r="E15" s="280"/>
      <c r="F15" s="280"/>
      <c r="G15" s="280"/>
      <c r="H15" s="280"/>
      <c r="I15" s="280"/>
      <c r="J15" s="280"/>
      <c r="K15" s="280"/>
      <c r="L15" s="280"/>
      <c r="M15" s="280"/>
      <c r="N15" s="280"/>
      <c r="O15" s="280"/>
      <c r="P15" s="280"/>
      <c r="Q15" s="280"/>
      <c r="R15" s="280"/>
    </row>
    <row r="16" spans="1:18" x14ac:dyDescent="0.2">
      <c r="A16" s="112" t="s">
        <v>12613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</row>
    <row r="17" spans="1:18" x14ac:dyDescent="0.2">
      <c r="A17" s="281" t="s">
        <v>13062</v>
      </c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</row>
    <row r="18" spans="1:18" ht="45" customHeight="1" x14ac:dyDescent="0.2">
      <c r="A18" s="283" t="s">
        <v>12192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 t="s">
        <v>12193</v>
      </c>
      <c r="P18" s="283" t="s">
        <v>2945</v>
      </c>
      <c r="Q18" s="283"/>
      <c r="R18" s="283"/>
    </row>
    <row r="19" spans="1:18" ht="54.95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77" t="s">
        <v>16590</v>
      </c>
      <c r="Q19" s="77" t="s">
        <v>16591</v>
      </c>
      <c r="R19" s="77" t="s">
        <v>14591</v>
      </c>
    </row>
    <row r="20" spans="1:18" x14ac:dyDescent="0.2">
      <c r="A20" s="78">
        <v>1</v>
      </c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>
        <v>2</v>
      </c>
      <c r="P20" s="78">
        <v>3</v>
      </c>
      <c r="Q20" s="78">
        <v>4</v>
      </c>
      <c r="R20" s="78">
        <v>5</v>
      </c>
    </row>
    <row r="21" spans="1:18" ht="15.75" x14ac:dyDescent="0.25">
      <c r="A21" s="25" t="s">
        <v>13063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>SUM(Q22:Q49)</f>
        <v>0</v>
      </c>
      <c r="R21" s="106">
        <f>SUM(R22:R49)</f>
        <v>0</v>
      </c>
    </row>
    <row r="22" spans="1:18" ht="38.25" x14ac:dyDescent="0.25">
      <c r="A22" s="25" t="s">
        <v>16592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</row>
    <row r="23" spans="1:18" ht="15.75" x14ac:dyDescent="0.25">
      <c r="A23" s="48" t="s">
        <v>16593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</row>
    <row r="24" spans="1:18" ht="15.75" x14ac:dyDescent="0.25">
      <c r="A24" s="48" t="s">
        <v>16594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</row>
    <row r="25" spans="1:18" ht="15.75" x14ac:dyDescent="0.25">
      <c r="A25" s="48" t="s">
        <v>16595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</row>
    <row r="26" spans="1:18" ht="15.75" x14ac:dyDescent="0.25">
      <c r="A26" s="48" t="s">
        <v>16596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</row>
    <row r="27" spans="1:18" ht="15.75" x14ac:dyDescent="0.25">
      <c r="A27" s="48" t="s">
        <v>16597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</row>
    <row r="28" spans="1:18" ht="15.75" x14ac:dyDescent="0.25">
      <c r="A28" s="48" t="s">
        <v>16598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</row>
    <row r="29" spans="1:18" ht="15.75" x14ac:dyDescent="0.25">
      <c r="A29" s="48" t="s">
        <v>16599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</row>
    <row r="30" spans="1:18" ht="15.75" x14ac:dyDescent="0.25">
      <c r="A30" s="48" t="s">
        <v>16600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8">
        <v>0</v>
      </c>
    </row>
    <row r="31" spans="1:18" ht="15.75" x14ac:dyDescent="0.25">
      <c r="A31" s="48" t="s">
        <v>16601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8">
        <v>0</v>
      </c>
    </row>
    <row r="32" spans="1:18" ht="15.75" x14ac:dyDescent="0.25">
      <c r="A32" s="48" t="s">
        <v>16406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8">
        <v>0</v>
      </c>
    </row>
    <row r="33" spans="1:18" ht="15.75" x14ac:dyDescent="0.25">
      <c r="A33" s="48" t="s">
        <v>16407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8">
        <v>0</v>
      </c>
    </row>
    <row r="34" spans="1:18" ht="15.75" x14ac:dyDescent="0.25">
      <c r="A34" s="48" t="s">
        <v>16408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8">
        <v>0</v>
      </c>
    </row>
    <row r="35" spans="1:18" ht="15.75" x14ac:dyDescent="0.25">
      <c r="A35" s="48" t="s">
        <v>16409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8">
        <v>0</v>
      </c>
    </row>
    <row r="36" spans="1:18" ht="15.75" x14ac:dyDescent="0.25">
      <c r="A36" s="48" t="s">
        <v>16410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8">
        <v>0</v>
      </c>
    </row>
    <row r="37" spans="1:18" ht="15.75" x14ac:dyDescent="0.25">
      <c r="A37" s="48" t="s">
        <v>16411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v>0</v>
      </c>
      <c r="Q37" s="28">
        <v>0</v>
      </c>
      <c r="R37" s="28">
        <v>0</v>
      </c>
    </row>
    <row r="38" spans="1:18" ht="15.75" x14ac:dyDescent="0.25">
      <c r="A38" s="48" t="s">
        <v>16412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v>0</v>
      </c>
      <c r="Q38" s="28">
        <v>0</v>
      </c>
      <c r="R38" s="28">
        <v>0</v>
      </c>
    </row>
    <row r="39" spans="1:18" ht="15.75" x14ac:dyDescent="0.25">
      <c r="A39" s="48" t="s">
        <v>16413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v>0</v>
      </c>
      <c r="Q39" s="28">
        <v>0</v>
      </c>
      <c r="R39" s="28">
        <v>0</v>
      </c>
    </row>
    <row r="40" spans="1:18" ht="15.75" x14ac:dyDescent="0.25">
      <c r="A40" s="48" t="s">
        <v>16414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v>0</v>
      </c>
      <c r="Q40" s="28">
        <v>0</v>
      </c>
      <c r="R40" s="28">
        <v>0</v>
      </c>
    </row>
    <row r="41" spans="1:18" ht="15.75" x14ac:dyDescent="0.25">
      <c r="A41" s="48" t="s">
        <v>16415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v>0</v>
      </c>
      <c r="Q41" s="28">
        <v>0</v>
      </c>
      <c r="R41" s="28">
        <v>0</v>
      </c>
    </row>
    <row r="42" spans="1:18" ht="15.75" x14ac:dyDescent="0.25">
      <c r="A42" s="48" t="s">
        <v>16416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v>0</v>
      </c>
      <c r="Q42" s="28">
        <v>0</v>
      </c>
      <c r="R42" s="28">
        <v>0</v>
      </c>
    </row>
    <row r="43" spans="1:18" ht="15.75" x14ac:dyDescent="0.25">
      <c r="A43" s="48" t="s">
        <v>16417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v>0</v>
      </c>
      <c r="Q43" s="28">
        <v>0</v>
      </c>
      <c r="R43" s="28">
        <v>0</v>
      </c>
    </row>
    <row r="44" spans="1:18" ht="15.75" x14ac:dyDescent="0.25">
      <c r="A44" s="48" t="s">
        <v>17832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v>0</v>
      </c>
      <c r="Q44" s="28">
        <v>0</v>
      </c>
      <c r="R44" s="28">
        <v>0</v>
      </c>
    </row>
    <row r="45" spans="1:18" ht="15.75" x14ac:dyDescent="0.25">
      <c r="A45" s="48" t="s">
        <v>17833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v>0</v>
      </c>
      <c r="Q45" s="28">
        <v>0</v>
      </c>
      <c r="R45" s="28">
        <v>0</v>
      </c>
    </row>
    <row r="46" spans="1:18" ht="15.75" x14ac:dyDescent="0.25">
      <c r="A46" s="48" t="s">
        <v>17834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v>0</v>
      </c>
      <c r="Q46" s="28">
        <v>0</v>
      </c>
      <c r="R46" s="28">
        <v>0</v>
      </c>
    </row>
    <row r="47" spans="1:18" ht="15.75" x14ac:dyDescent="0.25">
      <c r="A47" s="48" t="s">
        <v>17835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v>0</v>
      </c>
      <c r="Q47" s="28">
        <v>0</v>
      </c>
      <c r="R47" s="28">
        <v>0</v>
      </c>
    </row>
    <row r="48" spans="1:18" ht="15.75" x14ac:dyDescent="0.25">
      <c r="A48" s="48" t="s">
        <v>17836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v>0</v>
      </c>
      <c r="Q48" s="28">
        <v>0</v>
      </c>
      <c r="R48" s="28">
        <v>0</v>
      </c>
    </row>
    <row r="49" spans="1:18" ht="15.75" x14ac:dyDescent="0.25">
      <c r="A49" s="48" t="s">
        <v>17837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v>0</v>
      </c>
      <c r="Q49" s="28">
        <v>0</v>
      </c>
      <c r="R49" s="28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R4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R21"/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>
    <pageSetUpPr fitToPage="1"/>
  </sheetPr>
  <dimension ref="A1:R49"/>
  <sheetViews>
    <sheetView showGridLines="0" workbookViewId="0">
      <selection activeCell="P22" sqref="P22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80" t="s">
        <v>13159</v>
      </c>
      <c r="B15" s="280"/>
      <c r="C15" s="280"/>
      <c r="D15" s="280"/>
      <c r="E15" s="280"/>
      <c r="F15" s="280"/>
      <c r="G15" s="280"/>
      <c r="H15" s="280"/>
      <c r="I15" s="280"/>
      <c r="J15" s="280"/>
      <c r="K15" s="280"/>
      <c r="L15" s="280"/>
      <c r="M15" s="280"/>
      <c r="N15" s="280"/>
      <c r="O15" s="280"/>
      <c r="P15" s="280"/>
      <c r="Q15" s="280"/>
      <c r="R15" s="280"/>
    </row>
    <row r="16" spans="1:18" x14ac:dyDescent="0.2">
      <c r="A16" s="112" t="s">
        <v>14059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</row>
    <row r="17" spans="1:18" x14ac:dyDescent="0.2">
      <c r="A17" s="281" t="s">
        <v>13062</v>
      </c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</row>
    <row r="18" spans="1:18" ht="45" customHeight="1" x14ac:dyDescent="0.2">
      <c r="A18" s="283" t="s">
        <v>12192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 t="s">
        <v>12193</v>
      </c>
      <c r="P18" s="283" t="s">
        <v>2945</v>
      </c>
      <c r="Q18" s="283"/>
      <c r="R18" s="283"/>
    </row>
    <row r="19" spans="1:18" ht="54.95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77" t="s">
        <v>16590</v>
      </c>
      <c r="Q19" s="77" t="s">
        <v>16591</v>
      </c>
      <c r="R19" s="77" t="s">
        <v>14591</v>
      </c>
    </row>
    <row r="20" spans="1:18" x14ac:dyDescent="0.2">
      <c r="A20" s="78">
        <v>1</v>
      </c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>
        <v>2</v>
      </c>
      <c r="P20" s="78">
        <v>3</v>
      </c>
      <c r="Q20" s="78">
        <v>4</v>
      </c>
      <c r="R20" s="78">
        <v>5</v>
      </c>
    </row>
    <row r="21" spans="1:18" ht="15.75" x14ac:dyDescent="0.25">
      <c r="A21" s="25" t="s">
        <v>13063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>SUM(Q22:Q49)</f>
        <v>0</v>
      </c>
      <c r="R21" s="106">
        <f>SUM(R22:R49)</f>
        <v>0</v>
      </c>
    </row>
    <row r="22" spans="1:18" ht="38.25" x14ac:dyDescent="0.25">
      <c r="A22" s="25" t="s">
        <v>16592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</row>
    <row r="23" spans="1:18" ht="15.75" x14ac:dyDescent="0.25">
      <c r="A23" s="48" t="s">
        <v>16593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</row>
    <row r="24" spans="1:18" ht="15.75" x14ac:dyDescent="0.25">
      <c r="A24" s="48" t="s">
        <v>16594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</row>
    <row r="25" spans="1:18" ht="15.75" x14ac:dyDescent="0.25">
      <c r="A25" s="48" t="s">
        <v>16595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</row>
    <row r="26" spans="1:18" ht="15.75" x14ac:dyDescent="0.25">
      <c r="A26" s="48" t="s">
        <v>16596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</row>
    <row r="27" spans="1:18" ht="15.75" x14ac:dyDescent="0.25">
      <c r="A27" s="48" t="s">
        <v>16597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</row>
    <row r="28" spans="1:18" ht="15.75" x14ac:dyDescent="0.25">
      <c r="A28" s="48" t="s">
        <v>16598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</row>
    <row r="29" spans="1:18" ht="15.75" x14ac:dyDescent="0.25">
      <c r="A29" s="48" t="s">
        <v>16599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</row>
    <row r="30" spans="1:18" ht="15.75" x14ac:dyDescent="0.25">
      <c r="A30" s="48" t="s">
        <v>16600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8">
        <v>0</v>
      </c>
    </row>
    <row r="31" spans="1:18" ht="15.75" x14ac:dyDescent="0.25">
      <c r="A31" s="48" t="s">
        <v>16601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8">
        <v>0</v>
      </c>
    </row>
    <row r="32" spans="1:18" ht="15.75" x14ac:dyDescent="0.25">
      <c r="A32" s="48" t="s">
        <v>16406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8">
        <v>0</v>
      </c>
    </row>
    <row r="33" spans="1:18" ht="15.75" x14ac:dyDescent="0.25">
      <c r="A33" s="48" t="s">
        <v>16407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8">
        <v>0</v>
      </c>
    </row>
    <row r="34" spans="1:18" ht="15.75" x14ac:dyDescent="0.25">
      <c r="A34" s="48" t="s">
        <v>16408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8">
        <v>0</v>
      </c>
    </row>
    <row r="35" spans="1:18" ht="15.75" x14ac:dyDescent="0.25">
      <c r="A35" s="48" t="s">
        <v>16409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8">
        <v>0</v>
      </c>
    </row>
    <row r="36" spans="1:18" ht="15.75" x14ac:dyDescent="0.25">
      <c r="A36" s="48" t="s">
        <v>16410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8">
        <v>0</v>
      </c>
    </row>
    <row r="37" spans="1:18" ht="15.75" x14ac:dyDescent="0.25">
      <c r="A37" s="48" t="s">
        <v>16411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v>0</v>
      </c>
      <c r="Q37" s="28">
        <v>0</v>
      </c>
      <c r="R37" s="28">
        <v>0</v>
      </c>
    </row>
    <row r="38" spans="1:18" ht="15.75" x14ac:dyDescent="0.25">
      <c r="A38" s="48" t="s">
        <v>16412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v>0</v>
      </c>
      <c r="Q38" s="28">
        <v>0</v>
      </c>
      <c r="R38" s="28">
        <v>0</v>
      </c>
    </row>
    <row r="39" spans="1:18" ht="15.75" x14ac:dyDescent="0.25">
      <c r="A39" s="48" t="s">
        <v>16413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v>0</v>
      </c>
      <c r="Q39" s="28">
        <v>0</v>
      </c>
      <c r="R39" s="28">
        <v>0</v>
      </c>
    </row>
    <row r="40" spans="1:18" ht="15.75" x14ac:dyDescent="0.25">
      <c r="A40" s="48" t="s">
        <v>16414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v>0</v>
      </c>
      <c r="Q40" s="28">
        <v>0</v>
      </c>
      <c r="R40" s="28">
        <v>0</v>
      </c>
    </row>
    <row r="41" spans="1:18" ht="15.75" x14ac:dyDescent="0.25">
      <c r="A41" s="48" t="s">
        <v>16415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v>0</v>
      </c>
      <c r="Q41" s="28">
        <v>0</v>
      </c>
      <c r="R41" s="28">
        <v>0</v>
      </c>
    </row>
    <row r="42" spans="1:18" ht="15.75" x14ac:dyDescent="0.25">
      <c r="A42" s="48" t="s">
        <v>16416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v>0</v>
      </c>
      <c r="Q42" s="28">
        <v>0</v>
      </c>
      <c r="R42" s="28">
        <v>0</v>
      </c>
    </row>
    <row r="43" spans="1:18" ht="15.75" x14ac:dyDescent="0.25">
      <c r="A43" s="48" t="s">
        <v>16417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v>0</v>
      </c>
      <c r="Q43" s="28">
        <v>0</v>
      </c>
      <c r="R43" s="28">
        <v>0</v>
      </c>
    </row>
    <row r="44" spans="1:18" ht="15.75" x14ac:dyDescent="0.25">
      <c r="A44" s="48" t="s">
        <v>17832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v>0</v>
      </c>
      <c r="Q44" s="28">
        <v>0</v>
      </c>
      <c r="R44" s="28">
        <v>0</v>
      </c>
    </row>
    <row r="45" spans="1:18" ht="15.75" x14ac:dyDescent="0.25">
      <c r="A45" s="48" t="s">
        <v>17833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v>0</v>
      </c>
      <c r="Q45" s="28">
        <v>0</v>
      </c>
      <c r="R45" s="28">
        <v>0</v>
      </c>
    </row>
    <row r="46" spans="1:18" ht="15.75" x14ac:dyDescent="0.25">
      <c r="A46" s="48" t="s">
        <v>17834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v>0</v>
      </c>
      <c r="Q46" s="28">
        <v>0</v>
      </c>
      <c r="R46" s="28">
        <v>0</v>
      </c>
    </row>
    <row r="47" spans="1:18" ht="15.75" x14ac:dyDescent="0.25">
      <c r="A47" s="48" t="s">
        <v>17835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v>0</v>
      </c>
      <c r="Q47" s="28">
        <v>0</v>
      </c>
      <c r="R47" s="28">
        <v>0</v>
      </c>
    </row>
    <row r="48" spans="1:18" ht="15.75" x14ac:dyDescent="0.25">
      <c r="A48" s="48" t="s">
        <v>17836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v>0</v>
      </c>
      <c r="Q48" s="28">
        <v>0</v>
      </c>
      <c r="R48" s="28">
        <v>0</v>
      </c>
    </row>
    <row r="49" spans="1:18" ht="15.75" x14ac:dyDescent="0.25">
      <c r="A49" s="48" t="s">
        <v>17837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v>0</v>
      </c>
      <c r="Q49" s="28">
        <v>0</v>
      </c>
      <c r="R49" s="28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R21"/>
    <dataValidation type="whole" allowBlank="1" showInputMessage="1" showErrorMessage="1" errorTitle="Ошибка ввода" error="Попытка ввести данные отличные от числовых или целочисленных" sqref="P22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">
    <pageSetUpPr fitToPage="1"/>
  </sheetPr>
  <dimension ref="A1:R49"/>
  <sheetViews>
    <sheetView showGridLines="0" workbookViewId="0">
      <selection activeCell="P22" sqref="P22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80" t="s">
        <v>13165</v>
      </c>
      <c r="B15" s="280"/>
      <c r="C15" s="280"/>
      <c r="D15" s="280"/>
      <c r="E15" s="280"/>
      <c r="F15" s="280"/>
      <c r="G15" s="280"/>
      <c r="H15" s="280"/>
      <c r="I15" s="280"/>
      <c r="J15" s="280"/>
      <c r="K15" s="280"/>
      <c r="L15" s="280"/>
      <c r="M15" s="280"/>
      <c r="N15" s="280"/>
      <c r="O15" s="280"/>
      <c r="P15" s="280"/>
      <c r="Q15" s="280"/>
      <c r="R15" s="280"/>
    </row>
    <row r="16" spans="1:18" x14ac:dyDescent="0.2">
      <c r="A16" s="112" t="s">
        <v>14060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</row>
    <row r="17" spans="1:18" x14ac:dyDescent="0.2">
      <c r="A17" s="281" t="s">
        <v>13062</v>
      </c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</row>
    <row r="18" spans="1:18" ht="45" customHeight="1" x14ac:dyDescent="0.2">
      <c r="A18" s="283" t="s">
        <v>12192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 t="s">
        <v>12193</v>
      </c>
      <c r="P18" s="283" t="s">
        <v>2945</v>
      </c>
      <c r="Q18" s="283"/>
      <c r="R18" s="283"/>
    </row>
    <row r="19" spans="1:18" ht="54.95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77" t="s">
        <v>16590</v>
      </c>
      <c r="Q19" s="77" t="s">
        <v>16591</v>
      </c>
      <c r="R19" s="77" t="s">
        <v>14591</v>
      </c>
    </row>
    <row r="20" spans="1:18" x14ac:dyDescent="0.2">
      <c r="A20" s="78">
        <v>1</v>
      </c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>
        <v>2</v>
      </c>
      <c r="P20" s="78">
        <v>3</v>
      </c>
      <c r="Q20" s="78">
        <v>4</v>
      </c>
      <c r="R20" s="78">
        <v>5</v>
      </c>
    </row>
    <row r="21" spans="1:18" ht="15.75" x14ac:dyDescent="0.25">
      <c r="A21" s="25" t="s">
        <v>13063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>SUM(Q22:Q49)</f>
        <v>0</v>
      </c>
      <c r="R21" s="106">
        <f>SUM(R22:R49)</f>
        <v>0</v>
      </c>
    </row>
    <row r="22" spans="1:18" ht="38.25" x14ac:dyDescent="0.25">
      <c r="A22" s="25" t="s">
        <v>16592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</row>
    <row r="23" spans="1:18" ht="15.75" x14ac:dyDescent="0.25">
      <c r="A23" s="48" t="s">
        <v>16593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</row>
    <row r="24" spans="1:18" ht="15.75" x14ac:dyDescent="0.25">
      <c r="A24" s="48" t="s">
        <v>16594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</row>
    <row r="25" spans="1:18" ht="15.75" x14ac:dyDescent="0.25">
      <c r="A25" s="48" t="s">
        <v>16595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</row>
    <row r="26" spans="1:18" ht="15.75" x14ac:dyDescent="0.25">
      <c r="A26" s="48" t="s">
        <v>16596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</row>
    <row r="27" spans="1:18" ht="15.75" x14ac:dyDescent="0.25">
      <c r="A27" s="48" t="s">
        <v>16597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</row>
    <row r="28" spans="1:18" ht="15.75" x14ac:dyDescent="0.25">
      <c r="A28" s="48" t="s">
        <v>16598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</row>
    <row r="29" spans="1:18" ht="15.75" x14ac:dyDescent="0.25">
      <c r="A29" s="48" t="s">
        <v>16599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</row>
    <row r="30" spans="1:18" ht="15.75" x14ac:dyDescent="0.25">
      <c r="A30" s="48" t="s">
        <v>16600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8">
        <v>0</v>
      </c>
    </row>
    <row r="31" spans="1:18" ht="15.75" x14ac:dyDescent="0.25">
      <c r="A31" s="48" t="s">
        <v>16601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8">
        <v>0</v>
      </c>
    </row>
    <row r="32" spans="1:18" ht="15.75" x14ac:dyDescent="0.25">
      <c r="A32" s="48" t="s">
        <v>16406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8">
        <v>0</v>
      </c>
    </row>
    <row r="33" spans="1:18" ht="15.75" x14ac:dyDescent="0.25">
      <c r="A33" s="48" t="s">
        <v>16407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8">
        <v>0</v>
      </c>
    </row>
    <row r="34" spans="1:18" ht="15.75" x14ac:dyDescent="0.25">
      <c r="A34" s="48" t="s">
        <v>16408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8">
        <v>0</v>
      </c>
    </row>
    <row r="35" spans="1:18" ht="15.75" x14ac:dyDescent="0.25">
      <c r="A35" s="48" t="s">
        <v>16409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8">
        <v>0</v>
      </c>
    </row>
    <row r="36" spans="1:18" ht="15.75" x14ac:dyDescent="0.25">
      <c r="A36" s="48" t="s">
        <v>16410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8">
        <v>0</v>
      </c>
    </row>
    <row r="37" spans="1:18" ht="15.75" x14ac:dyDescent="0.25">
      <c r="A37" s="48" t="s">
        <v>16411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v>0</v>
      </c>
      <c r="Q37" s="28">
        <v>0</v>
      </c>
      <c r="R37" s="28">
        <v>0</v>
      </c>
    </row>
    <row r="38" spans="1:18" ht="15.75" x14ac:dyDescent="0.25">
      <c r="A38" s="48" t="s">
        <v>16412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v>0</v>
      </c>
      <c r="Q38" s="28">
        <v>0</v>
      </c>
      <c r="R38" s="28">
        <v>0</v>
      </c>
    </row>
    <row r="39" spans="1:18" ht="15.75" x14ac:dyDescent="0.25">
      <c r="A39" s="48" t="s">
        <v>16413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v>0</v>
      </c>
      <c r="Q39" s="28">
        <v>0</v>
      </c>
      <c r="R39" s="28">
        <v>0</v>
      </c>
    </row>
    <row r="40" spans="1:18" ht="15.75" x14ac:dyDescent="0.25">
      <c r="A40" s="48" t="s">
        <v>16414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v>0</v>
      </c>
      <c r="Q40" s="28">
        <v>0</v>
      </c>
      <c r="R40" s="28">
        <v>0</v>
      </c>
    </row>
    <row r="41" spans="1:18" ht="15.75" x14ac:dyDescent="0.25">
      <c r="A41" s="48" t="s">
        <v>16415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v>0</v>
      </c>
      <c r="Q41" s="28">
        <v>0</v>
      </c>
      <c r="R41" s="28">
        <v>0</v>
      </c>
    </row>
    <row r="42" spans="1:18" ht="15.75" x14ac:dyDescent="0.25">
      <c r="A42" s="48" t="s">
        <v>16416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v>0</v>
      </c>
      <c r="Q42" s="28">
        <v>0</v>
      </c>
      <c r="R42" s="28">
        <v>0</v>
      </c>
    </row>
    <row r="43" spans="1:18" ht="15.75" x14ac:dyDescent="0.25">
      <c r="A43" s="48" t="s">
        <v>16417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v>0</v>
      </c>
      <c r="Q43" s="28">
        <v>0</v>
      </c>
      <c r="R43" s="28">
        <v>0</v>
      </c>
    </row>
    <row r="44" spans="1:18" ht="15.75" x14ac:dyDescent="0.25">
      <c r="A44" s="48" t="s">
        <v>17832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v>0</v>
      </c>
      <c r="Q44" s="28">
        <v>0</v>
      </c>
      <c r="R44" s="28">
        <v>0</v>
      </c>
    </row>
    <row r="45" spans="1:18" ht="15.75" x14ac:dyDescent="0.25">
      <c r="A45" s="48" t="s">
        <v>17833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v>0</v>
      </c>
      <c r="Q45" s="28">
        <v>0</v>
      </c>
      <c r="R45" s="28">
        <v>0</v>
      </c>
    </row>
    <row r="46" spans="1:18" ht="15.75" x14ac:dyDescent="0.25">
      <c r="A46" s="48" t="s">
        <v>17834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v>0</v>
      </c>
      <c r="Q46" s="28">
        <v>0</v>
      </c>
      <c r="R46" s="28">
        <v>0</v>
      </c>
    </row>
    <row r="47" spans="1:18" ht="15.75" x14ac:dyDescent="0.25">
      <c r="A47" s="48" t="s">
        <v>17835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v>0</v>
      </c>
      <c r="Q47" s="28">
        <v>0</v>
      </c>
      <c r="R47" s="28">
        <v>0</v>
      </c>
    </row>
    <row r="48" spans="1:18" ht="15.75" x14ac:dyDescent="0.25">
      <c r="A48" s="48" t="s">
        <v>17836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v>0</v>
      </c>
      <c r="Q48" s="28">
        <v>0</v>
      </c>
      <c r="R48" s="28">
        <v>0</v>
      </c>
    </row>
    <row r="49" spans="1:18" ht="15.75" x14ac:dyDescent="0.25">
      <c r="A49" s="48" t="s">
        <v>17837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v>0</v>
      </c>
      <c r="Q49" s="28">
        <v>0</v>
      </c>
      <c r="R49" s="28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R4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R21"/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">
    <pageSetUpPr fitToPage="1"/>
  </sheetPr>
  <dimension ref="A1:R49"/>
  <sheetViews>
    <sheetView showGridLines="0" workbookViewId="0">
      <selection activeCell="P22" sqref="P22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80" t="s">
        <v>20486</v>
      </c>
      <c r="B15" s="280"/>
      <c r="C15" s="280"/>
      <c r="D15" s="280"/>
      <c r="E15" s="280"/>
      <c r="F15" s="280"/>
      <c r="G15" s="280"/>
      <c r="H15" s="280"/>
      <c r="I15" s="280"/>
      <c r="J15" s="280"/>
      <c r="K15" s="280"/>
      <c r="L15" s="280"/>
      <c r="M15" s="280"/>
      <c r="N15" s="280"/>
      <c r="O15" s="280"/>
      <c r="P15" s="280"/>
      <c r="Q15" s="280"/>
      <c r="R15" s="280"/>
    </row>
    <row r="16" spans="1:18" x14ac:dyDescent="0.2">
      <c r="A16" s="296" t="s">
        <v>5432</v>
      </c>
      <c r="B16" s="296"/>
      <c r="C16" s="296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</row>
    <row r="17" spans="1:18" x14ac:dyDescent="0.2">
      <c r="A17" s="281" t="s">
        <v>13062</v>
      </c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</row>
    <row r="18" spans="1:18" ht="45" customHeight="1" x14ac:dyDescent="0.2">
      <c r="A18" s="283" t="s">
        <v>12192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 t="s">
        <v>12193</v>
      </c>
      <c r="P18" s="283" t="s">
        <v>2945</v>
      </c>
      <c r="Q18" s="283"/>
      <c r="R18" s="283"/>
    </row>
    <row r="19" spans="1:18" ht="54.95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77" t="s">
        <v>16590</v>
      </c>
      <c r="Q19" s="77" t="s">
        <v>16591</v>
      </c>
      <c r="R19" s="77" t="s">
        <v>14591</v>
      </c>
    </row>
    <row r="20" spans="1:18" x14ac:dyDescent="0.2">
      <c r="A20" s="78">
        <v>1</v>
      </c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>
        <v>2</v>
      </c>
      <c r="P20" s="78">
        <v>3</v>
      </c>
      <c r="Q20" s="78">
        <v>4</v>
      </c>
      <c r="R20" s="78">
        <v>5</v>
      </c>
    </row>
    <row r="21" spans="1:18" ht="15.75" x14ac:dyDescent="0.25">
      <c r="A21" s="25" t="s">
        <v>13063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>SUM(Q22:Q49)</f>
        <v>0</v>
      </c>
      <c r="R21" s="106">
        <f>SUM(R22:R49)</f>
        <v>0</v>
      </c>
    </row>
    <row r="22" spans="1:18" ht="38.25" x14ac:dyDescent="0.25">
      <c r="A22" s="25" t="s">
        <v>16592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</row>
    <row r="23" spans="1:18" ht="15.75" x14ac:dyDescent="0.25">
      <c r="A23" s="48" t="s">
        <v>16593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</row>
    <row r="24" spans="1:18" ht="15.75" x14ac:dyDescent="0.25">
      <c r="A24" s="48" t="s">
        <v>16594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</row>
    <row r="25" spans="1:18" ht="15.75" x14ac:dyDescent="0.25">
      <c r="A25" s="48" t="s">
        <v>16595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</row>
    <row r="26" spans="1:18" ht="15.75" x14ac:dyDescent="0.25">
      <c r="A26" s="48" t="s">
        <v>16596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</row>
    <row r="27" spans="1:18" ht="15.75" x14ac:dyDescent="0.25">
      <c r="A27" s="48" t="s">
        <v>16597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</row>
    <row r="28" spans="1:18" ht="15.75" x14ac:dyDescent="0.25">
      <c r="A28" s="48" t="s">
        <v>16598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</row>
    <row r="29" spans="1:18" ht="15.75" x14ac:dyDescent="0.25">
      <c r="A29" s="48" t="s">
        <v>16599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</row>
    <row r="30" spans="1:18" ht="15.75" x14ac:dyDescent="0.25">
      <c r="A30" s="48" t="s">
        <v>16600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8">
        <v>0</v>
      </c>
    </row>
    <row r="31" spans="1:18" ht="15.75" x14ac:dyDescent="0.25">
      <c r="A31" s="48" t="s">
        <v>16601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8">
        <v>0</v>
      </c>
    </row>
    <row r="32" spans="1:18" ht="15.75" x14ac:dyDescent="0.25">
      <c r="A32" s="48" t="s">
        <v>16406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8">
        <v>0</v>
      </c>
    </row>
    <row r="33" spans="1:18" ht="15.75" x14ac:dyDescent="0.25">
      <c r="A33" s="48" t="s">
        <v>16407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8">
        <v>0</v>
      </c>
    </row>
    <row r="34" spans="1:18" ht="15.75" x14ac:dyDescent="0.25">
      <c r="A34" s="48" t="s">
        <v>16408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8">
        <v>0</v>
      </c>
    </row>
    <row r="35" spans="1:18" ht="15.75" x14ac:dyDescent="0.25">
      <c r="A35" s="48" t="s">
        <v>16409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8">
        <v>0</v>
      </c>
    </row>
    <row r="36" spans="1:18" ht="15.75" x14ac:dyDescent="0.25">
      <c r="A36" s="48" t="s">
        <v>16410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8">
        <v>0</v>
      </c>
    </row>
    <row r="37" spans="1:18" ht="15.75" x14ac:dyDescent="0.25">
      <c r="A37" s="48" t="s">
        <v>16411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v>0</v>
      </c>
      <c r="Q37" s="28">
        <v>0</v>
      </c>
      <c r="R37" s="28">
        <v>0</v>
      </c>
    </row>
    <row r="38" spans="1:18" ht="15.75" x14ac:dyDescent="0.25">
      <c r="A38" s="48" t="s">
        <v>16412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v>0</v>
      </c>
      <c r="Q38" s="28">
        <v>0</v>
      </c>
      <c r="R38" s="28">
        <v>0</v>
      </c>
    </row>
    <row r="39" spans="1:18" ht="15.75" x14ac:dyDescent="0.25">
      <c r="A39" s="48" t="s">
        <v>16413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v>0</v>
      </c>
      <c r="Q39" s="28">
        <v>0</v>
      </c>
      <c r="R39" s="28">
        <v>0</v>
      </c>
    </row>
    <row r="40" spans="1:18" ht="15.75" x14ac:dyDescent="0.25">
      <c r="A40" s="48" t="s">
        <v>16414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v>0</v>
      </c>
      <c r="Q40" s="28">
        <v>0</v>
      </c>
      <c r="R40" s="28">
        <v>0</v>
      </c>
    </row>
    <row r="41" spans="1:18" ht="15.75" x14ac:dyDescent="0.25">
      <c r="A41" s="48" t="s">
        <v>16415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v>0</v>
      </c>
      <c r="Q41" s="28">
        <v>0</v>
      </c>
      <c r="R41" s="28">
        <v>0</v>
      </c>
    </row>
    <row r="42" spans="1:18" ht="15.75" x14ac:dyDescent="0.25">
      <c r="A42" s="48" t="s">
        <v>16416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v>0</v>
      </c>
      <c r="Q42" s="28">
        <v>0</v>
      </c>
      <c r="R42" s="28">
        <v>0</v>
      </c>
    </row>
    <row r="43" spans="1:18" ht="15.75" x14ac:dyDescent="0.25">
      <c r="A43" s="48" t="s">
        <v>16417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v>0</v>
      </c>
      <c r="Q43" s="28">
        <v>0</v>
      </c>
      <c r="R43" s="28">
        <v>0</v>
      </c>
    </row>
    <row r="44" spans="1:18" ht="15.75" x14ac:dyDescent="0.25">
      <c r="A44" s="48" t="s">
        <v>17832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v>0</v>
      </c>
      <c r="Q44" s="28">
        <v>0</v>
      </c>
      <c r="R44" s="28">
        <v>0</v>
      </c>
    </row>
    <row r="45" spans="1:18" ht="15.75" x14ac:dyDescent="0.25">
      <c r="A45" s="48" t="s">
        <v>17833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v>0</v>
      </c>
      <c r="Q45" s="28">
        <v>0</v>
      </c>
      <c r="R45" s="28">
        <v>0</v>
      </c>
    </row>
    <row r="46" spans="1:18" ht="15.75" x14ac:dyDescent="0.25">
      <c r="A46" s="48" t="s">
        <v>17834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v>0</v>
      </c>
      <c r="Q46" s="28">
        <v>0</v>
      </c>
      <c r="R46" s="28">
        <v>0</v>
      </c>
    </row>
    <row r="47" spans="1:18" ht="15.75" x14ac:dyDescent="0.25">
      <c r="A47" s="48" t="s">
        <v>17835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v>0</v>
      </c>
      <c r="Q47" s="28">
        <v>0</v>
      </c>
      <c r="R47" s="28">
        <v>0</v>
      </c>
    </row>
    <row r="48" spans="1:18" ht="15.75" x14ac:dyDescent="0.25">
      <c r="A48" s="48" t="s">
        <v>17836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v>0</v>
      </c>
      <c r="Q48" s="28">
        <v>0</v>
      </c>
      <c r="R48" s="28">
        <v>0</v>
      </c>
    </row>
    <row r="49" spans="1:18" ht="15.75" x14ac:dyDescent="0.25">
      <c r="A49" s="48" t="s">
        <v>17837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v>0</v>
      </c>
      <c r="Q49" s="28">
        <v>0</v>
      </c>
      <c r="R49" s="28">
        <v>0</v>
      </c>
    </row>
  </sheetData>
  <sheetProtection password="D949" sheet="1" objects="1" scenarios="1" selectLockedCells="1"/>
  <mergeCells count="6">
    <mergeCell ref="A15:R15"/>
    <mergeCell ref="A17:R17"/>
    <mergeCell ref="A18:A19"/>
    <mergeCell ref="O18:O19"/>
    <mergeCell ref="P18:R18"/>
    <mergeCell ref="A16:C16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R21"/>
    <dataValidation type="whole" allowBlank="1" showInputMessage="1" showErrorMessage="1" errorTitle="Ошибка ввода" error="Попытка ввести данные отличные от числовых или целочисленных" sqref="P22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">
    <pageSetUpPr fitToPage="1"/>
  </sheetPr>
  <dimension ref="A1:AA188"/>
  <sheetViews>
    <sheetView showGridLines="0" topLeftCell="A50" workbookViewId="0">
      <selection activeCell="Q63" sqref="Q63"/>
    </sheetView>
  </sheetViews>
  <sheetFormatPr defaultRowHeight="12.75" x14ac:dyDescent="0.2"/>
  <cols>
    <col min="1" max="1" width="40" style="20" bestFit="1" customWidth="1"/>
    <col min="2" max="13" width="1.85546875" style="20" hidden="1" customWidth="1"/>
    <col min="14" max="14" width="6.42578125" style="20" bestFit="1" customWidth="1"/>
    <col min="15" max="15" width="7" style="20" bestFit="1" customWidth="1"/>
    <col min="16" max="16" width="13.7109375" style="20" customWidth="1"/>
    <col min="17" max="22" width="12.7109375" style="20" customWidth="1"/>
    <col min="23" max="23" width="13.7109375" style="20" customWidth="1"/>
    <col min="24" max="27" width="12.7109375" style="20" customWidth="1"/>
    <col min="28" max="16384" width="9.140625" style="20"/>
  </cols>
  <sheetData>
    <row r="1" spans="1:27" ht="30" customHeight="1" x14ac:dyDescent="0.2"/>
    <row r="2" spans="1:27" ht="12.75" hidden="1" customHeight="1" x14ac:dyDescent="0.2"/>
    <row r="3" spans="1:27" ht="12.75" hidden="1" customHeight="1" x14ac:dyDescent="0.2"/>
    <row r="4" spans="1:27" ht="12.75" hidden="1" customHeight="1" x14ac:dyDescent="0.2"/>
    <row r="5" spans="1:27" ht="12.75" hidden="1" customHeight="1" x14ac:dyDescent="0.2"/>
    <row r="6" spans="1:27" ht="12.75" hidden="1" customHeight="1" x14ac:dyDescent="0.2"/>
    <row r="7" spans="1:27" ht="12.75" hidden="1" customHeight="1" x14ac:dyDescent="0.2"/>
    <row r="8" spans="1:27" ht="12.75" hidden="1" customHeight="1" x14ac:dyDescent="0.2"/>
    <row r="9" spans="1:27" ht="12.75" hidden="1" customHeight="1" x14ac:dyDescent="0.2"/>
    <row r="10" spans="1:27" ht="12.75" hidden="1" customHeight="1" x14ac:dyDescent="0.2"/>
    <row r="11" spans="1:27" ht="12.75" hidden="1" customHeight="1" x14ac:dyDescent="0.2"/>
    <row r="12" spans="1:27" ht="12.75" hidden="1" customHeight="1" x14ac:dyDescent="0.2"/>
    <row r="13" spans="1:27" ht="12.75" hidden="1" customHeight="1" x14ac:dyDescent="0.2"/>
    <row r="14" spans="1:27" s="49" customFormat="1" ht="20.100000000000001" customHeight="1" x14ac:dyDescent="0.2">
      <c r="A14" s="279" t="s">
        <v>14756</v>
      </c>
      <c r="B14" s="279"/>
      <c r="C14" s="279"/>
      <c r="D14" s="279"/>
      <c r="E14" s="279"/>
      <c r="F14" s="279"/>
      <c r="G14" s="279"/>
      <c r="H14" s="279"/>
      <c r="I14" s="279"/>
      <c r="J14" s="279"/>
      <c r="K14" s="279"/>
      <c r="L14" s="279"/>
      <c r="M14" s="279"/>
      <c r="N14" s="279"/>
      <c r="O14" s="279"/>
      <c r="P14" s="279"/>
      <c r="Q14" s="279"/>
      <c r="R14" s="279"/>
      <c r="S14" s="279"/>
      <c r="T14" s="279"/>
      <c r="U14" s="279"/>
      <c r="V14" s="279"/>
      <c r="W14" s="279"/>
      <c r="X14" s="279"/>
      <c r="Y14" s="279"/>
      <c r="Z14" s="279"/>
      <c r="AA14" s="279"/>
    </row>
    <row r="15" spans="1:27" s="49" customFormat="1" x14ac:dyDescent="0.2">
      <c r="A15" s="112" t="s">
        <v>12613</v>
      </c>
    </row>
    <row r="16" spans="1:27" x14ac:dyDescent="0.2">
      <c r="A16" s="281" t="s">
        <v>13062</v>
      </c>
      <c r="B16" s="281"/>
      <c r="C16" s="281"/>
      <c r="D16" s="281"/>
      <c r="E16" s="281"/>
      <c r="F16" s="281"/>
      <c r="G16" s="281"/>
      <c r="H16" s="281"/>
      <c r="I16" s="281"/>
      <c r="J16" s="281"/>
      <c r="K16" s="281"/>
      <c r="L16" s="281"/>
      <c r="M16" s="281"/>
      <c r="N16" s="281"/>
      <c r="O16" s="281"/>
      <c r="P16" s="281"/>
      <c r="Q16" s="281"/>
      <c r="R16" s="281"/>
      <c r="S16" s="281"/>
      <c r="T16" s="281"/>
      <c r="U16" s="281"/>
      <c r="V16" s="281"/>
      <c r="W16" s="281"/>
      <c r="X16" s="281"/>
      <c r="Y16" s="281"/>
      <c r="Z16" s="281"/>
      <c r="AA16" s="281"/>
    </row>
    <row r="17" spans="1:27" ht="60" customHeight="1" x14ac:dyDescent="0.2">
      <c r="A17" s="283" t="s">
        <v>12192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83" t="s">
        <v>12193</v>
      </c>
      <c r="O17" s="283" t="s">
        <v>17145</v>
      </c>
      <c r="P17" s="290" t="s">
        <v>15191</v>
      </c>
      <c r="Q17" s="283" t="s">
        <v>16906</v>
      </c>
      <c r="R17" s="283"/>
      <c r="S17" s="283"/>
      <c r="T17" s="283"/>
      <c r="U17" s="283"/>
      <c r="V17" s="283"/>
      <c r="W17" s="283" t="s">
        <v>6315</v>
      </c>
      <c r="X17" s="283" t="s">
        <v>16907</v>
      </c>
      <c r="Y17" s="283"/>
      <c r="Z17" s="283"/>
      <c r="AA17" s="283"/>
    </row>
    <row r="18" spans="1:27" ht="39.950000000000003" customHeight="1" x14ac:dyDescent="0.2">
      <c r="A18" s="28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83"/>
      <c r="O18" s="283"/>
      <c r="P18" s="291"/>
      <c r="Q18" s="283" t="s">
        <v>16908</v>
      </c>
      <c r="R18" s="283"/>
      <c r="S18" s="283"/>
      <c r="T18" s="283"/>
      <c r="U18" s="283" t="s">
        <v>16909</v>
      </c>
      <c r="V18" s="283" t="s">
        <v>15942</v>
      </c>
      <c r="W18" s="283"/>
      <c r="X18" s="283" t="s">
        <v>16908</v>
      </c>
      <c r="Y18" s="283" t="s">
        <v>15943</v>
      </c>
      <c r="Z18" s="290" t="s">
        <v>15944</v>
      </c>
      <c r="AA18" s="283" t="s">
        <v>17842</v>
      </c>
    </row>
    <row r="19" spans="1:27" ht="54.95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83"/>
      <c r="O19" s="283"/>
      <c r="P19" s="292"/>
      <c r="Q19" s="23" t="s">
        <v>10199</v>
      </c>
      <c r="R19" s="23" t="s">
        <v>14249</v>
      </c>
      <c r="S19" s="23" t="s">
        <v>14250</v>
      </c>
      <c r="T19" s="23" t="s">
        <v>14251</v>
      </c>
      <c r="U19" s="283"/>
      <c r="V19" s="283"/>
      <c r="W19" s="283"/>
      <c r="X19" s="283"/>
      <c r="Y19" s="283"/>
      <c r="Z19" s="292"/>
      <c r="AA19" s="283"/>
    </row>
    <row r="20" spans="1:27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>
        <v>2</v>
      </c>
      <c r="O20" s="44">
        <v>3</v>
      </c>
      <c r="P20" s="44">
        <v>4</v>
      </c>
      <c r="Q20" s="44">
        <v>5</v>
      </c>
      <c r="R20" s="44">
        <v>6</v>
      </c>
      <c r="S20" s="44">
        <v>7</v>
      </c>
      <c r="T20" s="44">
        <v>8</v>
      </c>
      <c r="U20" s="44">
        <v>9</v>
      </c>
      <c r="V20" s="44">
        <v>10</v>
      </c>
      <c r="W20" s="44">
        <v>11</v>
      </c>
      <c r="X20" s="44">
        <v>12</v>
      </c>
      <c r="Y20" s="44">
        <v>13</v>
      </c>
      <c r="Z20" s="44">
        <v>14</v>
      </c>
      <c r="AA20" s="44">
        <v>15</v>
      </c>
    </row>
    <row r="21" spans="1:27" ht="25.5" x14ac:dyDescent="0.25">
      <c r="A21" s="79" t="s">
        <v>15945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80">
        <v>1</v>
      </c>
      <c r="O21" s="81" t="s">
        <v>15946</v>
      </c>
      <c r="P21" s="106">
        <f>SUM(Q21:V21)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106">
        <f>SUM(X21:AA21)</f>
        <v>0</v>
      </c>
      <c r="X21" s="28">
        <v>0</v>
      </c>
      <c r="Y21" s="28">
        <v>0</v>
      </c>
      <c r="Z21" s="28">
        <v>0</v>
      </c>
      <c r="AA21" s="28">
        <v>0</v>
      </c>
    </row>
    <row r="22" spans="1:27" ht="15.75" x14ac:dyDescent="0.25">
      <c r="A22" s="82" t="s">
        <v>15947</v>
      </c>
      <c r="B22" s="79"/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80">
        <v>2</v>
      </c>
      <c r="O22" s="81" t="s">
        <v>15948</v>
      </c>
      <c r="P22" s="106">
        <f t="shared" ref="P22:P85" si="0">SUM(Q22:V22)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106">
        <f t="shared" ref="W22:W85" si="1">SUM(X22:AA22)</f>
        <v>0</v>
      </c>
      <c r="X22" s="28">
        <v>0</v>
      </c>
      <c r="Y22" s="28">
        <v>0</v>
      </c>
      <c r="Z22" s="28">
        <v>0</v>
      </c>
      <c r="AA22" s="28">
        <v>0</v>
      </c>
    </row>
    <row r="23" spans="1:27" ht="15.75" x14ac:dyDescent="0.25">
      <c r="A23" s="82" t="s">
        <v>15949</v>
      </c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80">
        <v>3</v>
      </c>
      <c r="O23" s="81" t="s">
        <v>15950</v>
      </c>
      <c r="P23" s="106">
        <f t="shared" si="0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106">
        <f t="shared" si="1"/>
        <v>0</v>
      </c>
      <c r="X23" s="28">
        <v>0</v>
      </c>
      <c r="Y23" s="28">
        <v>0</v>
      </c>
      <c r="Z23" s="28">
        <v>0</v>
      </c>
      <c r="AA23" s="28">
        <v>0</v>
      </c>
    </row>
    <row r="24" spans="1:27" ht="15.75" x14ac:dyDescent="0.25">
      <c r="A24" s="82" t="s">
        <v>15951</v>
      </c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80">
        <v>4</v>
      </c>
      <c r="O24" s="81" t="s">
        <v>15952</v>
      </c>
      <c r="P24" s="106">
        <f t="shared" si="0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106">
        <f t="shared" si="1"/>
        <v>0</v>
      </c>
      <c r="X24" s="28">
        <v>0</v>
      </c>
      <c r="Y24" s="28">
        <v>0</v>
      </c>
      <c r="Z24" s="28">
        <v>0</v>
      </c>
      <c r="AA24" s="28">
        <v>0</v>
      </c>
    </row>
    <row r="25" spans="1:27" ht="15.75" x14ac:dyDescent="0.25">
      <c r="A25" s="82" t="s">
        <v>15953</v>
      </c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80">
        <v>5</v>
      </c>
      <c r="O25" s="81" t="s">
        <v>15954</v>
      </c>
      <c r="P25" s="106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106">
        <f t="shared" si="1"/>
        <v>0</v>
      </c>
      <c r="X25" s="28">
        <v>0</v>
      </c>
      <c r="Y25" s="28">
        <v>0</v>
      </c>
      <c r="Z25" s="28">
        <v>0</v>
      </c>
      <c r="AA25" s="28">
        <v>0</v>
      </c>
    </row>
    <row r="26" spans="1:27" ht="15.75" x14ac:dyDescent="0.25">
      <c r="A26" s="82" t="s">
        <v>15955</v>
      </c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80">
        <v>6</v>
      </c>
      <c r="O26" s="81" t="s">
        <v>15956</v>
      </c>
      <c r="P26" s="106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106">
        <f t="shared" si="1"/>
        <v>0</v>
      </c>
      <c r="X26" s="28">
        <v>0</v>
      </c>
      <c r="Y26" s="28">
        <v>0</v>
      </c>
      <c r="Z26" s="28">
        <v>0</v>
      </c>
      <c r="AA26" s="28">
        <v>0</v>
      </c>
    </row>
    <row r="27" spans="1:27" ht="15.75" x14ac:dyDescent="0.25">
      <c r="A27" s="82" t="s">
        <v>15957</v>
      </c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80">
        <v>7</v>
      </c>
      <c r="O27" s="81" t="s">
        <v>15958</v>
      </c>
      <c r="P27" s="106">
        <f t="shared" si="0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106">
        <f t="shared" si="1"/>
        <v>0</v>
      </c>
      <c r="X27" s="28">
        <v>0</v>
      </c>
      <c r="Y27" s="28">
        <v>0</v>
      </c>
      <c r="Z27" s="28">
        <v>0</v>
      </c>
      <c r="AA27" s="28">
        <v>0</v>
      </c>
    </row>
    <row r="28" spans="1:27" ht="15.75" x14ac:dyDescent="0.25">
      <c r="A28" s="82" t="s">
        <v>15959</v>
      </c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80">
        <v>8</v>
      </c>
      <c r="O28" s="81" t="s">
        <v>15960</v>
      </c>
      <c r="P28" s="106">
        <f t="shared" si="0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106">
        <f t="shared" si="1"/>
        <v>0</v>
      </c>
      <c r="X28" s="28">
        <v>0</v>
      </c>
      <c r="Y28" s="28">
        <v>0</v>
      </c>
      <c r="Z28" s="28">
        <v>0</v>
      </c>
      <c r="AA28" s="28">
        <v>0</v>
      </c>
    </row>
    <row r="29" spans="1:27" ht="15.75" x14ac:dyDescent="0.25">
      <c r="A29" s="82" t="s">
        <v>15961</v>
      </c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80">
        <v>9</v>
      </c>
      <c r="O29" s="81" t="s">
        <v>15962</v>
      </c>
      <c r="P29" s="106">
        <f t="shared" si="0"/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106">
        <f t="shared" si="1"/>
        <v>0</v>
      </c>
      <c r="X29" s="28">
        <v>0</v>
      </c>
      <c r="Y29" s="28">
        <v>0</v>
      </c>
      <c r="Z29" s="28">
        <v>0</v>
      </c>
      <c r="AA29" s="28">
        <v>0</v>
      </c>
    </row>
    <row r="30" spans="1:27" ht="15.75" x14ac:dyDescent="0.25">
      <c r="A30" s="82" t="s">
        <v>15963</v>
      </c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80">
        <v>10</v>
      </c>
      <c r="O30" s="81" t="s">
        <v>15964</v>
      </c>
      <c r="P30" s="106">
        <f t="shared" si="0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106">
        <f t="shared" si="1"/>
        <v>0</v>
      </c>
      <c r="X30" s="28">
        <v>0</v>
      </c>
      <c r="Y30" s="28">
        <v>0</v>
      </c>
      <c r="Z30" s="28">
        <v>0</v>
      </c>
      <c r="AA30" s="28">
        <v>0</v>
      </c>
    </row>
    <row r="31" spans="1:27" ht="15.75" x14ac:dyDescent="0.25">
      <c r="A31" s="82" t="s">
        <v>15965</v>
      </c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80">
        <v>11</v>
      </c>
      <c r="O31" s="81" t="s">
        <v>15966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106">
        <f t="shared" si="1"/>
        <v>0</v>
      </c>
      <c r="X31" s="28">
        <v>0</v>
      </c>
      <c r="Y31" s="28">
        <v>0</v>
      </c>
      <c r="Z31" s="28">
        <v>0</v>
      </c>
      <c r="AA31" s="28">
        <v>0</v>
      </c>
    </row>
    <row r="32" spans="1:27" ht="15.75" x14ac:dyDescent="0.25">
      <c r="A32" s="82" t="s">
        <v>15967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80">
        <v>12</v>
      </c>
      <c r="O32" s="81" t="s">
        <v>15968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106">
        <f t="shared" si="1"/>
        <v>0</v>
      </c>
      <c r="X32" s="28">
        <v>0</v>
      </c>
      <c r="Y32" s="28">
        <v>0</v>
      </c>
      <c r="Z32" s="28">
        <v>0</v>
      </c>
      <c r="AA32" s="28">
        <v>0</v>
      </c>
    </row>
    <row r="33" spans="1:27" ht="15.75" x14ac:dyDescent="0.25">
      <c r="A33" s="82" t="s">
        <v>15969</v>
      </c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80">
        <v>13</v>
      </c>
      <c r="O33" s="81" t="s">
        <v>15970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106">
        <f t="shared" si="1"/>
        <v>0</v>
      </c>
      <c r="X33" s="28">
        <v>0</v>
      </c>
      <c r="Y33" s="28">
        <v>0</v>
      </c>
      <c r="Z33" s="28">
        <v>0</v>
      </c>
      <c r="AA33" s="28">
        <v>0</v>
      </c>
    </row>
    <row r="34" spans="1:27" ht="15.75" x14ac:dyDescent="0.25">
      <c r="A34" s="82" t="s">
        <v>15971</v>
      </c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80">
        <v>14</v>
      </c>
      <c r="O34" s="81" t="s">
        <v>15972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106">
        <f t="shared" si="1"/>
        <v>0</v>
      </c>
      <c r="X34" s="28">
        <v>0</v>
      </c>
      <c r="Y34" s="28">
        <v>0</v>
      </c>
      <c r="Z34" s="28">
        <v>0</v>
      </c>
      <c r="AA34" s="28">
        <v>0</v>
      </c>
    </row>
    <row r="35" spans="1:27" ht="15.75" x14ac:dyDescent="0.25">
      <c r="A35" s="82" t="s">
        <v>15973</v>
      </c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80">
        <v>15</v>
      </c>
      <c r="O35" s="81" t="s">
        <v>15974</v>
      </c>
      <c r="P35" s="106">
        <f t="shared" si="0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106">
        <f t="shared" si="1"/>
        <v>0</v>
      </c>
      <c r="X35" s="28">
        <v>0</v>
      </c>
      <c r="Y35" s="28">
        <v>0</v>
      </c>
      <c r="Z35" s="28">
        <v>0</v>
      </c>
      <c r="AA35" s="28">
        <v>0</v>
      </c>
    </row>
    <row r="36" spans="1:27" ht="15.75" x14ac:dyDescent="0.25">
      <c r="A36" s="82" t="s">
        <v>15975</v>
      </c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80">
        <v>16</v>
      </c>
      <c r="O36" s="81" t="s">
        <v>15976</v>
      </c>
      <c r="P36" s="106">
        <f t="shared" si="0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106">
        <f t="shared" si="1"/>
        <v>0</v>
      </c>
      <c r="X36" s="28">
        <v>0</v>
      </c>
      <c r="Y36" s="28">
        <v>0</v>
      </c>
      <c r="Z36" s="28">
        <v>0</v>
      </c>
      <c r="AA36" s="28">
        <v>0</v>
      </c>
    </row>
    <row r="37" spans="1:27" ht="15.75" x14ac:dyDescent="0.25">
      <c r="A37" s="82" t="s">
        <v>15977</v>
      </c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80">
        <v>17</v>
      </c>
      <c r="O37" s="81" t="s">
        <v>15978</v>
      </c>
      <c r="P37" s="106">
        <f t="shared" si="0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106">
        <f t="shared" si="1"/>
        <v>0</v>
      </c>
      <c r="X37" s="28">
        <v>0</v>
      </c>
      <c r="Y37" s="28">
        <v>0</v>
      </c>
      <c r="Z37" s="28">
        <v>0</v>
      </c>
      <c r="AA37" s="28">
        <v>0</v>
      </c>
    </row>
    <row r="38" spans="1:27" ht="15.75" x14ac:dyDescent="0.25">
      <c r="A38" s="82" t="s">
        <v>15979</v>
      </c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80">
        <v>18</v>
      </c>
      <c r="O38" s="81" t="s">
        <v>15980</v>
      </c>
      <c r="P38" s="106">
        <f t="shared" si="0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106">
        <f t="shared" si="1"/>
        <v>0</v>
      </c>
      <c r="X38" s="28">
        <v>0</v>
      </c>
      <c r="Y38" s="28">
        <v>0</v>
      </c>
      <c r="Z38" s="28">
        <v>0</v>
      </c>
      <c r="AA38" s="28">
        <v>0</v>
      </c>
    </row>
    <row r="39" spans="1:27" ht="15.75" x14ac:dyDescent="0.25">
      <c r="A39" s="82" t="s">
        <v>15981</v>
      </c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80">
        <v>19</v>
      </c>
      <c r="O39" s="81" t="s">
        <v>15982</v>
      </c>
      <c r="P39" s="106">
        <f t="shared" si="0"/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106">
        <f t="shared" si="1"/>
        <v>0</v>
      </c>
      <c r="X39" s="28">
        <v>0</v>
      </c>
      <c r="Y39" s="28">
        <v>0</v>
      </c>
      <c r="Z39" s="28">
        <v>0</v>
      </c>
      <c r="AA39" s="28">
        <v>0</v>
      </c>
    </row>
    <row r="40" spans="1:27" ht="15.75" x14ac:dyDescent="0.25">
      <c r="A40" s="82" t="s">
        <v>15983</v>
      </c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80">
        <v>20</v>
      </c>
      <c r="O40" s="81" t="s">
        <v>15984</v>
      </c>
      <c r="P40" s="106">
        <f t="shared" si="0"/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106">
        <f t="shared" si="1"/>
        <v>0</v>
      </c>
      <c r="X40" s="28">
        <v>0</v>
      </c>
      <c r="Y40" s="28">
        <v>0</v>
      </c>
      <c r="Z40" s="28">
        <v>0</v>
      </c>
      <c r="AA40" s="28">
        <v>0</v>
      </c>
    </row>
    <row r="41" spans="1:27" ht="15.75" x14ac:dyDescent="0.25">
      <c r="A41" s="82" t="s">
        <v>15985</v>
      </c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80">
        <v>21</v>
      </c>
      <c r="O41" s="81" t="s">
        <v>15986</v>
      </c>
      <c r="P41" s="106">
        <f t="shared" si="0"/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106">
        <f t="shared" si="1"/>
        <v>0</v>
      </c>
      <c r="X41" s="28">
        <v>0</v>
      </c>
      <c r="Y41" s="28">
        <v>0</v>
      </c>
      <c r="Z41" s="28">
        <v>0</v>
      </c>
      <c r="AA41" s="28">
        <v>0</v>
      </c>
    </row>
    <row r="42" spans="1:27" ht="15.75" x14ac:dyDescent="0.25">
      <c r="A42" s="82" t="s">
        <v>15987</v>
      </c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80">
        <v>22</v>
      </c>
      <c r="O42" s="81" t="s">
        <v>15988</v>
      </c>
      <c r="P42" s="106">
        <f t="shared" si="0"/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106">
        <f t="shared" si="1"/>
        <v>0</v>
      </c>
      <c r="X42" s="28">
        <v>0</v>
      </c>
      <c r="Y42" s="28">
        <v>0</v>
      </c>
      <c r="Z42" s="28">
        <v>0</v>
      </c>
      <c r="AA42" s="28">
        <v>0</v>
      </c>
    </row>
    <row r="43" spans="1:27" ht="15.75" x14ac:dyDescent="0.25">
      <c r="A43" s="82" t="s">
        <v>15989</v>
      </c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80">
        <v>23</v>
      </c>
      <c r="O43" s="81" t="s">
        <v>15990</v>
      </c>
      <c r="P43" s="106">
        <f t="shared" si="0"/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106">
        <f t="shared" si="1"/>
        <v>0</v>
      </c>
      <c r="X43" s="28">
        <v>0</v>
      </c>
      <c r="Y43" s="28">
        <v>0</v>
      </c>
      <c r="Z43" s="28">
        <v>0</v>
      </c>
      <c r="AA43" s="28">
        <v>0</v>
      </c>
    </row>
    <row r="44" spans="1:27" ht="15.75" x14ac:dyDescent="0.25">
      <c r="A44" s="82" t="s">
        <v>15991</v>
      </c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80">
        <v>24</v>
      </c>
      <c r="O44" s="81" t="s">
        <v>15992</v>
      </c>
      <c r="P44" s="106">
        <f t="shared" si="0"/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106">
        <f t="shared" si="1"/>
        <v>0</v>
      </c>
      <c r="X44" s="28">
        <v>0</v>
      </c>
      <c r="Y44" s="28">
        <v>0</v>
      </c>
      <c r="Z44" s="28">
        <v>0</v>
      </c>
      <c r="AA44" s="28">
        <v>0</v>
      </c>
    </row>
    <row r="45" spans="1:27" ht="15.75" x14ac:dyDescent="0.25">
      <c r="A45" s="82" t="s">
        <v>15993</v>
      </c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80">
        <v>25</v>
      </c>
      <c r="O45" s="81" t="s">
        <v>15994</v>
      </c>
      <c r="P45" s="106">
        <f t="shared" si="0"/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106">
        <f t="shared" si="1"/>
        <v>0</v>
      </c>
      <c r="X45" s="28">
        <v>0</v>
      </c>
      <c r="Y45" s="28">
        <v>0</v>
      </c>
      <c r="Z45" s="28">
        <v>0</v>
      </c>
      <c r="AA45" s="28">
        <v>0</v>
      </c>
    </row>
    <row r="46" spans="1:27" ht="15.75" x14ac:dyDescent="0.25">
      <c r="A46" s="82" t="s">
        <v>15995</v>
      </c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80">
        <v>26</v>
      </c>
      <c r="O46" s="81" t="s">
        <v>15996</v>
      </c>
      <c r="P46" s="106">
        <f t="shared" si="0"/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106">
        <f t="shared" si="1"/>
        <v>0</v>
      </c>
      <c r="X46" s="28">
        <v>0</v>
      </c>
      <c r="Y46" s="28">
        <v>0</v>
      </c>
      <c r="Z46" s="28">
        <v>0</v>
      </c>
      <c r="AA46" s="28">
        <v>0</v>
      </c>
    </row>
    <row r="47" spans="1:27" ht="15.75" x14ac:dyDescent="0.25">
      <c r="A47" s="82" t="s">
        <v>15997</v>
      </c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80">
        <v>27</v>
      </c>
      <c r="O47" s="81" t="s">
        <v>15998</v>
      </c>
      <c r="P47" s="106">
        <f t="shared" si="0"/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106">
        <f t="shared" si="1"/>
        <v>0</v>
      </c>
      <c r="X47" s="28">
        <v>0</v>
      </c>
      <c r="Y47" s="28">
        <v>0</v>
      </c>
      <c r="Z47" s="28">
        <v>0</v>
      </c>
      <c r="AA47" s="28">
        <v>0</v>
      </c>
    </row>
    <row r="48" spans="1:27" ht="15.75" x14ac:dyDescent="0.25">
      <c r="A48" s="82" t="s">
        <v>15999</v>
      </c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80">
        <v>28</v>
      </c>
      <c r="O48" s="81" t="s">
        <v>16000</v>
      </c>
      <c r="P48" s="106">
        <f t="shared" si="0"/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106">
        <f t="shared" si="1"/>
        <v>0</v>
      </c>
      <c r="X48" s="28">
        <v>0</v>
      </c>
      <c r="Y48" s="28">
        <v>0</v>
      </c>
      <c r="Z48" s="28">
        <v>0</v>
      </c>
      <c r="AA48" s="28">
        <v>0</v>
      </c>
    </row>
    <row r="49" spans="1:27" ht="15.75" x14ac:dyDescent="0.25">
      <c r="A49" s="82" t="s">
        <v>16001</v>
      </c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80">
        <v>29</v>
      </c>
      <c r="O49" s="81" t="s">
        <v>16002</v>
      </c>
      <c r="P49" s="106">
        <f t="shared" si="0"/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106">
        <f t="shared" si="1"/>
        <v>0</v>
      </c>
      <c r="X49" s="28">
        <v>0</v>
      </c>
      <c r="Y49" s="28">
        <v>0</v>
      </c>
      <c r="Z49" s="28">
        <v>0</v>
      </c>
      <c r="AA49" s="28">
        <v>0</v>
      </c>
    </row>
    <row r="50" spans="1:27" ht="15.75" x14ac:dyDescent="0.25">
      <c r="A50" s="82" t="s">
        <v>16003</v>
      </c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80">
        <v>30</v>
      </c>
      <c r="O50" s="81" t="s">
        <v>16004</v>
      </c>
      <c r="P50" s="106">
        <f t="shared" si="0"/>
        <v>0</v>
      </c>
      <c r="Q50" s="28"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106">
        <f t="shared" si="1"/>
        <v>0</v>
      </c>
      <c r="X50" s="28">
        <v>0</v>
      </c>
      <c r="Y50" s="28">
        <v>0</v>
      </c>
      <c r="Z50" s="28">
        <v>0</v>
      </c>
      <c r="AA50" s="28">
        <v>0</v>
      </c>
    </row>
    <row r="51" spans="1:27" ht="15.75" x14ac:dyDescent="0.25">
      <c r="A51" s="82" t="s">
        <v>16005</v>
      </c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80">
        <v>31</v>
      </c>
      <c r="O51" s="81" t="s">
        <v>16006</v>
      </c>
      <c r="P51" s="106">
        <f t="shared" si="0"/>
        <v>0</v>
      </c>
      <c r="Q51" s="28"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106">
        <f t="shared" si="1"/>
        <v>0</v>
      </c>
      <c r="X51" s="28">
        <v>0</v>
      </c>
      <c r="Y51" s="28">
        <v>0</v>
      </c>
      <c r="Z51" s="28">
        <v>0</v>
      </c>
      <c r="AA51" s="28">
        <v>0</v>
      </c>
    </row>
    <row r="52" spans="1:27" ht="15.75" x14ac:dyDescent="0.25">
      <c r="A52" s="82" t="s">
        <v>16007</v>
      </c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80">
        <v>32</v>
      </c>
      <c r="O52" s="81" t="s">
        <v>16008</v>
      </c>
      <c r="P52" s="106">
        <f t="shared" si="0"/>
        <v>0</v>
      </c>
      <c r="Q52" s="28">
        <v>0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106">
        <f t="shared" si="1"/>
        <v>0</v>
      </c>
      <c r="X52" s="28">
        <v>0</v>
      </c>
      <c r="Y52" s="28">
        <v>0</v>
      </c>
      <c r="Z52" s="28">
        <v>0</v>
      </c>
      <c r="AA52" s="28">
        <v>0</v>
      </c>
    </row>
    <row r="53" spans="1:27" ht="15.75" x14ac:dyDescent="0.25">
      <c r="A53" s="82" t="s">
        <v>16009</v>
      </c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80">
        <v>33</v>
      </c>
      <c r="O53" s="81" t="s">
        <v>16010</v>
      </c>
      <c r="P53" s="106">
        <f t="shared" si="0"/>
        <v>0</v>
      </c>
      <c r="Q53" s="28">
        <v>0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106">
        <f t="shared" si="1"/>
        <v>0</v>
      </c>
      <c r="X53" s="28">
        <v>0</v>
      </c>
      <c r="Y53" s="28">
        <v>0</v>
      </c>
      <c r="Z53" s="28">
        <v>0</v>
      </c>
      <c r="AA53" s="28">
        <v>0</v>
      </c>
    </row>
    <row r="54" spans="1:27" ht="15.75" x14ac:dyDescent="0.25">
      <c r="A54" s="82" t="s">
        <v>16011</v>
      </c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80">
        <v>34</v>
      </c>
      <c r="O54" s="81" t="s">
        <v>16012</v>
      </c>
      <c r="P54" s="106">
        <f t="shared" si="0"/>
        <v>0</v>
      </c>
      <c r="Q54" s="28">
        <v>0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106">
        <f t="shared" si="1"/>
        <v>0</v>
      </c>
      <c r="X54" s="28">
        <v>0</v>
      </c>
      <c r="Y54" s="28">
        <v>0</v>
      </c>
      <c r="Z54" s="28">
        <v>0</v>
      </c>
      <c r="AA54" s="28">
        <v>0</v>
      </c>
    </row>
    <row r="55" spans="1:27" ht="15.75" x14ac:dyDescent="0.25">
      <c r="A55" s="82" t="s">
        <v>17044</v>
      </c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80">
        <v>35</v>
      </c>
      <c r="O55" s="81" t="s">
        <v>17045</v>
      </c>
      <c r="P55" s="106">
        <f t="shared" si="0"/>
        <v>0</v>
      </c>
      <c r="Q55" s="28">
        <v>0</v>
      </c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106">
        <f t="shared" si="1"/>
        <v>0</v>
      </c>
      <c r="X55" s="28">
        <v>0</v>
      </c>
      <c r="Y55" s="28">
        <v>0</v>
      </c>
      <c r="Z55" s="28">
        <v>0</v>
      </c>
      <c r="AA55" s="28">
        <v>0</v>
      </c>
    </row>
    <row r="56" spans="1:27" ht="15.75" x14ac:dyDescent="0.25">
      <c r="A56" s="82" t="s">
        <v>17046</v>
      </c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80">
        <v>36</v>
      </c>
      <c r="O56" s="81" t="s">
        <v>17047</v>
      </c>
      <c r="P56" s="106">
        <f t="shared" si="0"/>
        <v>0</v>
      </c>
      <c r="Q56" s="28">
        <v>0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106">
        <f t="shared" si="1"/>
        <v>0</v>
      </c>
      <c r="X56" s="28">
        <v>0</v>
      </c>
      <c r="Y56" s="28">
        <v>0</v>
      </c>
      <c r="Z56" s="28">
        <v>0</v>
      </c>
      <c r="AA56" s="28">
        <v>0</v>
      </c>
    </row>
    <row r="57" spans="1:27" ht="15.75" x14ac:dyDescent="0.25">
      <c r="A57" s="82" t="s">
        <v>17048</v>
      </c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80">
        <v>37</v>
      </c>
      <c r="O57" s="81" t="s">
        <v>17049</v>
      </c>
      <c r="P57" s="106">
        <f t="shared" si="0"/>
        <v>0</v>
      </c>
      <c r="Q57" s="28">
        <v>0</v>
      </c>
      <c r="R57" s="28">
        <v>0</v>
      </c>
      <c r="S57" s="28">
        <v>0</v>
      </c>
      <c r="T57" s="28">
        <v>0</v>
      </c>
      <c r="U57" s="28">
        <v>0</v>
      </c>
      <c r="V57" s="28">
        <v>0</v>
      </c>
      <c r="W57" s="106">
        <f t="shared" si="1"/>
        <v>0</v>
      </c>
      <c r="X57" s="28">
        <v>0</v>
      </c>
      <c r="Y57" s="28">
        <v>0</v>
      </c>
      <c r="Z57" s="28">
        <v>0</v>
      </c>
      <c r="AA57" s="28">
        <v>0</v>
      </c>
    </row>
    <row r="58" spans="1:27" ht="15.75" x14ac:dyDescent="0.25">
      <c r="A58" s="82" t="s">
        <v>17050</v>
      </c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80">
        <v>38</v>
      </c>
      <c r="O58" s="81" t="s">
        <v>17051</v>
      </c>
      <c r="P58" s="106">
        <f t="shared" si="0"/>
        <v>0</v>
      </c>
      <c r="Q58" s="28">
        <v>0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106">
        <f t="shared" si="1"/>
        <v>0</v>
      </c>
      <c r="X58" s="28">
        <v>0</v>
      </c>
      <c r="Y58" s="28">
        <v>0</v>
      </c>
      <c r="Z58" s="28">
        <v>0</v>
      </c>
      <c r="AA58" s="28">
        <v>0</v>
      </c>
    </row>
    <row r="59" spans="1:27" ht="15.75" x14ac:dyDescent="0.25">
      <c r="A59" s="82" t="s">
        <v>17052</v>
      </c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80">
        <v>39</v>
      </c>
      <c r="O59" s="81" t="s">
        <v>17053</v>
      </c>
      <c r="P59" s="106">
        <f t="shared" si="0"/>
        <v>0</v>
      </c>
      <c r="Q59" s="28">
        <v>0</v>
      </c>
      <c r="R59" s="28">
        <v>0</v>
      </c>
      <c r="S59" s="28">
        <v>0</v>
      </c>
      <c r="T59" s="28">
        <v>0</v>
      </c>
      <c r="U59" s="28">
        <v>0</v>
      </c>
      <c r="V59" s="28">
        <v>0</v>
      </c>
      <c r="W59" s="106">
        <f t="shared" si="1"/>
        <v>0</v>
      </c>
      <c r="X59" s="28">
        <v>0</v>
      </c>
      <c r="Y59" s="28">
        <v>0</v>
      </c>
      <c r="Z59" s="28">
        <v>0</v>
      </c>
      <c r="AA59" s="28">
        <v>0</v>
      </c>
    </row>
    <row r="60" spans="1:27" ht="15.75" x14ac:dyDescent="0.25">
      <c r="A60" s="82" t="s">
        <v>17054</v>
      </c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80">
        <v>40</v>
      </c>
      <c r="O60" s="81" t="s">
        <v>17055</v>
      </c>
      <c r="P60" s="106">
        <f t="shared" si="0"/>
        <v>0</v>
      </c>
      <c r="Q60" s="28">
        <v>0</v>
      </c>
      <c r="R60" s="28">
        <v>0</v>
      </c>
      <c r="S60" s="28">
        <v>0</v>
      </c>
      <c r="T60" s="28">
        <v>0</v>
      </c>
      <c r="U60" s="28">
        <v>0</v>
      </c>
      <c r="V60" s="28">
        <v>0</v>
      </c>
      <c r="W60" s="106">
        <f t="shared" si="1"/>
        <v>0</v>
      </c>
      <c r="X60" s="28">
        <v>0</v>
      </c>
      <c r="Y60" s="28">
        <v>0</v>
      </c>
      <c r="Z60" s="28">
        <v>0</v>
      </c>
      <c r="AA60" s="28">
        <v>0</v>
      </c>
    </row>
    <row r="61" spans="1:27" ht="15.75" x14ac:dyDescent="0.25">
      <c r="A61" s="82" t="s">
        <v>17056</v>
      </c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80">
        <v>41</v>
      </c>
      <c r="O61" s="81" t="s">
        <v>17057</v>
      </c>
      <c r="P61" s="106">
        <f t="shared" si="0"/>
        <v>0</v>
      </c>
      <c r="Q61" s="28">
        <v>0</v>
      </c>
      <c r="R61" s="28">
        <v>0</v>
      </c>
      <c r="S61" s="28">
        <v>0</v>
      </c>
      <c r="T61" s="28">
        <v>0</v>
      </c>
      <c r="U61" s="28">
        <v>0</v>
      </c>
      <c r="V61" s="28">
        <v>0</v>
      </c>
      <c r="W61" s="106">
        <f t="shared" si="1"/>
        <v>0</v>
      </c>
      <c r="X61" s="28">
        <v>0</v>
      </c>
      <c r="Y61" s="28">
        <v>0</v>
      </c>
      <c r="Z61" s="28">
        <v>0</v>
      </c>
      <c r="AA61" s="28">
        <v>0</v>
      </c>
    </row>
    <row r="62" spans="1:27" ht="15.75" x14ac:dyDescent="0.25">
      <c r="A62" s="82" t="s">
        <v>17058</v>
      </c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80">
        <v>42</v>
      </c>
      <c r="O62" s="81" t="s">
        <v>17059</v>
      </c>
      <c r="P62" s="106">
        <f t="shared" si="0"/>
        <v>0</v>
      </c>
      <c r="Q62" s="28">
        <v>0</v>
      </c>
      <c r="R62" s="28">
        <v>0</v>
      </c>
      <c r="S62" s="28">
        <v>0</v>
      </c>
      <c r="T62" s="28">
        <v>0</v>
      </c>
      <c r="U62" s="28">
        <v>0</v>
      </c>
      <c r="V62" s="28">
        <v>0</v>
      </c>
      <c r="W62" s="106">
        <f t="shared" si="1"/>
        <v>0</v>
      </c>
      <c r="X62" s="28">
        <v>0</v>
      </c>
      <c r="Y62" s="28">
        <v>0</v>
      </c>
      <c r="Z62" s="28">
        <v>0</v>
      </c>
      <c r="AA62" s="28">
        <v>0</v>
      </c>
    </row>
    <row r="63" spans="1:27" ht="15.75" x14ac:dyDescent="0.25">
      <c r="A63" s="82" t="s">
        <v>17060</v>
      </c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80">
        <v>43</v>
      </c>
      <c r="O63" s="81" t="s">
        <v>17061</v>
      </c>
      <c r="P63" s="106">
        <f t="shared" si="0"/>
        <v>0</v>
      </c>
      <c r="Q63" s="28"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106">
        <f t="shared" si="1"/>
        <v>0</v>
      </c>
      <c r="X63" s="28">
        <v>0</v>
      </c>
      <c r="Y63" s="28">
        <v>0</v>
      </c>
      <c r="Z63" s="28">
        <v>0</v>
      </c>
      <c r="AA63" s="28">
        <v>0</v>
      </c>
    </row>
    <row r="64" spans="1:27" ht="15.75" x14ac:dyDescent="0.25">
      <c r="A64" s="82" t="s">
        <v>17062</v>
      </c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80">
        <v>44</v>
      </c>
      <c r="O64" s="81" t="s">
        <v>17063</v>
      </c>
      <c r="P64" s="106">
        <f t="shared" si="0"/>
        <v>0</v>
      </c>
      <c r="Q64" s="28">
        <v>0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106">
        <f t="shared" si="1"/>
        <v>0</v>
      </c>
      <c r="X64" s="28">
        <v>0</v>
      </c>
      <c r="Y64" s="28">
        <v>0</v>
      </c>
      <c r="Z64" s="28">
        <v>0</v>
      </c>
      <c r="AA64" s="28">
        <v>0</v>
      </c>
    </row>
    <row r="65" spans="1:27" ht="15.75" x14ac:dyDescent="0.25">
      <c r="A65" s="82" t="s">
        <v>17064</v>
      </c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80">
        <v>45</v>
      </c>
      <c r="O65" s="81" t="s">
        <v>17065</v>
      </c>
      <c r="P65" s="106">
        <f t="shared" si="0"/>
        <v>0</v>
      </c>
      <c r="Q65" s="28">
        <v>0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106">
        <f t="shared" si="1"/>
        <v>0</v>
      </c>
      <c r="X65" s="28">
        <v>0</v>
      </c>
      <c r="Y65" s="28">
        <v>0</v>
      </c>
      <c r="Z65" s="28">
        <v>0</v>
      </c>
      <c r="AA65" s="28">
        <v>0</v>
      </c>
    </row>
    <row r="66" spans="1:27" ht="15.75" x14ac:dyDescent="0.25">
      <c r="A66" s="82" t="s">
        <v>17066</v>
      </c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80">
        <v>46</v>
      </c>
      <c r="O66" s="81" t="s">
        <v>17067</v>
      </c>
      <c r="P66" s="106">
        <f t="shared" si="0"/>
        <v>0</v>
      </c>
      <c r="Q66" s="28">
        <v>0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106">
        <f t="shared" si="1"/>
        <v>0</v>
      </c>
      <c r="X66" s="28">
        <v>0</v>
      </c>
      <c r="Y66" s="28">
        <v>0</v>
      </c>
      <c r="Z66" s="28">
        <v>0</v>
      </c>
      <c r="AA66" s="28">
        <v>0</v>
      </c>
    </row>
    <row r="67" spans="1:27" ht="15.75" x14ac:dyDescent="0.25">
      <c r="A67" s="82" t="s">
        <v>17068</v>
      </c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80">
        <v>47</v>
      </c>
      <c r="O67" s="81" t="s">
        <v>17069</v>
      </c>
      <c r="P67" s="106">
        <f t="shared" si="0"/>
        <v>1118</v>
      </c>
      <c r="Q67" s="28">
        <v>104</v>
      </c>
      <c r="R67" s="28">
        <v>115</v>
      </c>
      <c r="S67" s="28">
        <v>124</v>
      </c>
      <c r="T67" s="28">
        <v>125</v>
      </c>
      <c r="U67" s="28">
        <v>560</v>
      </c>
      <c r="V67" s="28">
        <v>90</v>
      </c>
      <c r="W67" s="106">
        <f t="shared" si="1"/>
        <v>0</v>
      </c>
      <c r="X67" s="28">
        <v>0</v>
      </c>
      <c r="Y67" s="28">
        <v>0</v>
      </c>
      <c r="Z67" s="28">
        <v>0</v>
      </c>
      <c r="AA67" s="28">
        <v>0</v>
      </c>
    </row>
    <row r="68" spans="1:27" ht="15.75" x14ac:dyDescent="0.25">
      <c r="A68" s="82" t="s">
        <v>17070</v>
      </c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80">
        <v>48</v>
      </c>
      <c r="O68" s="81" t="s">
        <v>17071</v>
      </c>
      <c r="P68" s="106">
        <f t="shared" si="0"/>
        <v>0</v>
      </c>
      <c r="Q68" s="28"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106">
        <f t="shared" si="1"/>
        <v>0</v>
      </c>
      <c r="X68" s="28">
        <v>0</v>
      </c>
      <c r="Y68" s="28">
        <v>0</v>
      </c>
      <c r="Z68" s="28">
        <v>0</v>
      </c>
      <c r="AA68" s="28">
        <v>0</v>
      </c>
    </row>
    <row r="69" spans="1:27" ht="15.75" x14ac:dyDescent="0.25">
      <c r="A69" s="82" t="s">
        <v>17072</v>
      </c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80">
        <v>49</v>
      </c>
      <c r="O69" s="81" t="s">
        <v>17073</v>
      </c>
      <c r="P69" s="106">
        <f t="shared" si="0"/>
        <v>0</v>
      </c>
      <c r="Q69" s="28"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106">
        <f t="shared" si="1"/>
        <v>0</v>
      </c>
      <c r="X69" s="28">
        <v>0</v>
      </c>
      <c r="Y69" s="28">
        <v>0</v>
      </c>
      <c r="Z69" s="28">
        <v>0</v>
      </c>
      <c r="AA69" s="28">
        <v>0</v>
      </c>
    </row>
    <row r="70" spans="1:27" ht="15.75" x14ac:dyDescent="0.25">
      <c r="A70" s="82" t="s">
        <v>17074</v>
      </c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80">
        <v>50</v>
      </c>
      <c r="O70" s="81" t="s">
        <v>17075</v>
      </c>
      <c r="P70" s="106">
        <f t="shared" si="0"/>
        <v>0</v>
      </c>
      <c r="Q70" s="28">
        <v>0</v>
      </c>
      <c r="R70" s="28">
        <v>0</v>
      </c>
      <c r="S70" s="28">
        <v>0</v>
      </c>
      <c r="T70" s="28">
        <v>0</v>
      </c>
      <c r="U70" s="28">
        <v>0</v>
      </c>
      <c r="V70" s="28">
        <v>0</v>
      </c>
      <c r="W70" s="106">
        <f t="shared" si="1"/>
        <v>0</v>
      </c>
      <c r="X70" s="28">
        <v>0</v>
      </c>
      <c r="Y70" s="28">
        <v>0</v>
      </c>
      <c r="Z70" s="28">
        <v>0</v>
      </c>
      <c r="AA70" s="28">
        <v>0</v>
      </c>
    </row>
    <row r="71" spans="1:27" ht="15.75" x14ac:dyDescent="0.25">
      <c r="A71" s="82" t="s">
        <v>17076</v>
      </c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80">
        <v>51</v>
      </c>
      <c r="O71" s="81" t="s">
        <v>17077</v>
      </c>
      <c r="P71" s="106">
        <f t="shared" si="0"/>
        <v>0</v>
      </c>
      <c r="Q71" s="28">
        <v>0</v>
      </c>
      <c r="R71" s="28">
        <v>0</v>
      </c>
      <c r="S71" s="28">
        <v>0</v>
      </c>
      <c r="T71" s="28">
        <v>0</v>
      </c>
      <c r="U71" s="28">
        <v>0</v>
      </c>
      <c r="V71" s="28">
        <v>0</v>
      </c>
      <c r="W71" s="106">
        <f t="shared" si="1"/>
        <v>0</v>
      </c>
      <c r="X71" s="28">
        <v>0</v>
      </c>
      <c r="Y71" s="28">
        <v>0</v>
      </c>
      <c r="Z71" s="28">
        <v>0</v>
      </c>
      <c r="AA71" s="28">
        <v>0</v>
      </c>
    </row>
    <row r="72" spans="1:27" ht="15.75" x14ac:dyDescent="0.25">
      <c r="A72" s="82" t="s">
        <v>17078</v>
      </c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0">
        <v>52</v>
      </c>
      <c r="O72" s="81" t="s">
        <v>17079</v>
      </c>
      <c r="P72" s="106">
        <f t="shared" si="0"/>
        <v>0</v>
      </c>
      <c r="Q72" s="28">
        <v>0</v>
      </c>
      <c r="R72" s="28">
        <v>0</v>
      </c>
      <c r="S72" s="28">
        <v>0</v>
      </c>
      <c r="T72" s="28">
        <v>0</v>
      </c>
      <c r="U72" s="28">
        <v>0</v>
      </c>
      <c r="V72" s="28">
        <v>0</v>
      </c>
      <c r="W72" s="106">
        <f t="shared" si="1"/>
        <v>0</v>
      </c>
      <c r="X72" s="28">
        <v>0</v>
      </c>
      <c r="Y72" s="28">
        <v>0</v>
      </c>
      <c r="Z72" s="28">
        <v>0</v>
      </c>
      <c r="AA72" s="28">
        <v>0</v>
      </c>
    </row>
    <row r="73" spans="1:27" ht="15.75" x14ac:dyDescent="0.25">
      <c r="A73" s="82" t="s">
        <v>17080</v>
      </c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80">
        <v>53</v>
      </c>
      <c r="O73" s="81" t="s">
        <v>17081</v>
      </c>
      <c r="P73" s="106">
        <f t="shared" si="0"/>
        <v>0</v>
      </c>
      <c r="Q73" s="28">
        <v>0</v>
      </c>
      <c r="R73" s="28">
        <v>0</v>
      </c>
      <c r="S73" s="28">
        <v>0</v>
      </c>
      <c r="T73" s="28">
        <v>0</v>
      </c>
      <c r="U73" s="28">
        <v>0</v>
      </c>
      <c r="V73" s="28">
        <v>0</v>
      </c>
      <c r="W73" s="106">
        <f t="shared" si="1"/>
        <v>0</v>
      </c>
      <c r="X73" s="28">
        <v>0</v>
      </c>
      <c r="Y73" s="28">
        <v>0</v>
      </c>
      <c r="Z73" s="28">
        <v>0</v>
      </c>
      <c r="AA73" s="28">
        <v>0</v>
      </c>
    </row>
    <row r="74" spans="1:27" ht="15.75" x14ac:dyDescent="0.25">
      <c r="A74" s="82" t="s">
        <v>17082</v>
      </c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80">
        <v>54</v>
      </c>
      <c r="O74" s="81" t="s">
        <v>17083</v>
      </c>
      <c r="P74" s="106">
        <f t="shared" si="0"/>
        <v>0</v>
      </c>
      <c r="Q74" s="28">
        <v>0</v>
      </c>
      <c r="R74" s="28">
        <v>0</v>
      </c>
      <c r="S74" s="28">
        <v>0</v>
      </c>
      <c r="T74" s="28">
        <v>0</v>
      </c>
      <c r="U74" s="28">
        <v>0</v>
      </c>
      <c r="V74" s="28">
        <v>0</v>
      </c>
      <c r="W74" s="106">
        <f t="shared" si="1"/>
        <v>0</v>
      </c>
      <c r="X74" s="28">
        <v>0</v>
      </c>
      <c r="Y74" s="28">
        <v>0</v>
      </c>
      <c r="Z74" s="28">
        <v>0</v>
      </c>
      <c r="AA74" s="28">
        <v>0</v>
      </c>
    </row>
    <row r="75" spans="1:27" ht="15.75" x14ac:dyDescent="0.25">
      <c r="A75" s="82" t="s">
        <v>17084</v>
      </c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80">
        <v>55</v>
      </c>
      <c r="O75" s="81" t="s">
        <v>17085</v>
      </c>
      <c r="P75" s="106">
        <f t="shared" si="0"/>
        <v>0</v>
      </c>
      <c r="Q75" s="28">
        <v>0</v>
      </c>
      <c r="R75" s="28">
        <v>0</v>
      </c>
      <c r="S75" s="28">
        <v>0</v>
      </c>
      <c r="T75" s="28">
        <v>0</v>
      </c>
      <c r="U75" s="28">
        <v>0</v>
      </c>
      <c r="V75" s="28">
        <v>0</v>
      </c>
      <c r="W75" s="106">
        <f t="shared" si="1"/>
        <v>0</v>
      </c>
      <c r="X75" s="28">
        <v>0</v>
      </c>
      <c r="Y75" s="28">
        <v>0</v>
      </c>
      <c r="Z75" s="28">
        <v>0</v>
      </c>
      <c r="AA75" s="28">
        <v>0</v>
      </c>
    </row>
    <row r="76" spans="1:27" ht="15.75" x14ac:dyDescent="0.25">
      <c r="A76" s="82" t="s">
        <v>17086</v>
      </c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80">
        <v>56</v>
      </c>
      <c r="O76" s="81" t="s">
        <v>17087</v>
      </c>
      <c r="P76" s="106">
        <f t="shared" si="0"/>
        <v>0</v>
      </c>
      <c r="Q76" s="28">
        <v>0</v>
      </c>
      <c r="R76" s="28">
        <v>0</v>
      </c>
      <c r="S76" s="28">
        <v>0</v>
      </c>
      <c r="T76" s="28">
        <v>0</v>
      </c>
      <c r="U76" s="28">
        <v>0</v>
      </c>
      <c r="V76" s="28">
        <v>0</v>
      </c>
      <c r="W76" s="106">
        <f t="shared" si="1"/>
        <v>0</v>
      </c>
      <c r="X76" s="28">
        <v>0</v>
      </c>
      <c r="Y76" s="28">
        <v>0</v>
      </c>
      <c r="Z76" s="28">
        <v>0</v>
      </c>
      <c r="AA76" s="28">
        <v>0</v>
      </c>
    </row>
    <row r="77" spans="1:27" ht="15.75" x14ac:dyDescent="0.25">
      <c r="A77" s="82" t="s">
        <v>17088</v>
      </c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80">
        <v>57</v>
      </c>
      <c r="O77" s="81" t="s">
        <v>17089</v>
      </c>
      <c r="P77" s="106">
        <f t="shared" si="0"/>
        <v>0</v>
      </c>
      <c r="Q77" s="28">
        <v>0</v>
      </c>
      <c r="R77" s="28">
        <v>0</v>
      </c>
      <c r="S77" s="28">
        <v>0</v>
      </c>
      <c r="T77" s="28">
        <v>0</v>
      </c>
      <c r="U77" s="28">
        <v>0</v>
      </c>
      <c r="V77" s="28">
        <v>0</v>
      </c>
      <c r="W77" s="106">
        <f t="shared" si="1"/>
        <v>0</v>
      </c>
      <c r="X77" s="28">
        <v>0</v>
      </c>
      <c r="Y77" s="28">
        <v>0</v>
      </c>
      <c r="Z77" s="28">
        <v>0</v>
      </c>
      <c r="AA77" s="28">
        <v>0</v>
      </c>
    </row>
    <row r="78" spans="1:27" ht="15.75" x14ac:dyDescent="0.25">
      <c r="A78" s="82" t="s">
        <v>17090</v>
      </c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80">
        <v>58</v>
      </c>
      <c r="O78" s="81" t="s">
        <v>17091</v>
      </c>
      <c r="P78" s="106">
        <f t="shared" si="0"/>
        <v>0</v>
      </c>
      <c r="Q78" s="28">
        <v>0</v>
      </c>
      <c r="R78" s="28">
        <v>0</v>
      </c>
      <c r="S78" s="28">
        <v>0</v>
      </c>
      <c r="T78" s="28">
        <v>0</v>
      </c>
      <c r="U78" s="28">
        <v>0</v>
      </c>
      <c r="V78" s="28">
        <v>0</v>
      </c>
      <c r="W78" s="106">
        <f t="shared" si="1"/>
        <v>0</v>
      </c>
      <c r="X78" s="28">
        <v>0</v>
      </c>
      <c r="Y78" s="28">
        <v>0</v>
      </c>
      <c r="Z78" s="28">
        <v>0</v>
      </c>
      <c r="AA78" s="28">
        <v>0</v>
      </c>
    </row>
    <row r="79" spans="1:27" ht="15.75" x14ac:dyDescent="0.25">
      <c r="A79" s="82" t="s">
        <v>17092</v>
      </c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80">
        <v>59</v>
      </c>
      <c r="O79" s="81" t="s">
        <v>17093</v>
      </c>
      <c r="P79" s="106">
        <f t="shared" si="0"/>
        <v>0</v>
      </c>
      <c r="Q79" s="28">
        <v>0</v>
      </c>
      <c r="R79" s="28">
        <v>0</v>
      </c>
      <c r="S79" s="28">
        <v>0</v>
      </c>
      <c r="T79" s="28">
        <v>0</v>
      </c>
      <c r="U79" s="28">
        <v>0</v>
      </c>
      <c r="V79" s="28">
        <v>0</v>
      </c>
      <c r="W79" s="106">
        <f t="shared" si="1"/>
        <v>0</v>
      </c>
      <c r="X79" s="28">
        <v>0</v>
      </c>
      <c r="Y79" s="28">
        <v>0</v>
      </c>
      <c r="Z79" s="28">
        <v>0</v>
      </c>
      <c r="AA79" s="28">
        <v>0</v>
      </c>
    </row>
    <row r="80" spans="1:27" ht="15.75" x14ac:dyDescent="0.25">
      <c r="A80" s="82" t="s">
        <v>17094</v>
      </c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80">
        <v>60</v>
      </c>
      <c r="O80" s="81" t="s">
        <v>17095</v>
      </c>
      <c r="P80" s="106">
        <f t="shared" si="0"/>
        <v>0</v>
      </c>
      <c r="Q80" s="28">
        <v>0</v>
      </c>
      <c r="R80" s="28">
        <v>0</v>
      </c>
      <c r="S80" s="28">
        <v>0</v>
      </c>
      <c r="T80" s="28">
        <v>0</v>
      </c>
      <c r="U80" s="28">
        <v>0</v>
      </c>
      <c r="V80" s="28">
        <v>0</v>
      </c>
      <c r="W80" s="106">
        <f t="shared" si="1"/>
        <v>0</v>
      </c>
      <c r="X80" s="28">
        <v>0</v>
      </c>
      <c r="Y80" s="28">
        <v>0</v>
      </c>
      <c r="Z80" s="28">
        <v>0</v>
      </c>
      <c r="AA80" s="28">
        <v>0</v>
      </c>
    </row>
    <row r="81" spans="1:27" ht="15.75" x14ac:dyDescent="0.25">
      <c r="A81" s="82" t="s">
        <v>17096</v>
      </c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80">
        <v>61</v>
      </c>
      <c r="O81" s="81" t="s">
        <v>17097</v>
      </c>
      <c r="P81" s="106">
        <f t="shared" si="0"/>
        <v>0</v>
      </c>
      <c r="Q81" s="28">
        <v>0</v>
      </c>
      <c r="R81" s="28">
        <v>0</v>
      </c>
      <c r="S81" s="28">
        <v>0</v>
      </c>
      <c r="T81" s="28">
        <v>0</v>
      </c>
      <c r="U81" s="28">
        <v>0</v>
      </c>
      <c r="V81" s="28">
        <v>0</v>
      </c>
      <c r="W81" s="106">
        <f t="shared" si="1"/>
        <v>0</v>
      </c>
      <c r="X81" s="28">
        <v>0</v>
      </c>
      <c r="Y81" s="28">
        <v>0</v>
      </c>
      <c r="Z81" s="28">
        <v>0</v>
      </c>
      <c r="AA81" s="28">
        <v>0</v>
      </c>
    </row>
    <row r="82" spans="1:27" ht="15.75" x14ac:dyDescent="0.25">
      <c r="A82" s="82" t="s">
        <v>17098</v>
      </c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80">
        <v>62</v>
      </c>
      <c r="O82" s="81" t="s">
        <v>17099</v>
      </c>
      <c r="P82" s="106">
        <f t="shared" si="0"/>
        <v>0</v>
      </c>
      <c r="Q82" s="28">
        <v>0</v>
      </c>
      <c r="R82" s="28">
        <v>0</v>
      </c>
      <c r="S82" s="28">
        <v>0</v>
      </c>
      <c r="T82" s="28">
        <v>0</v>
      </c>
      <c r="U82" s="28">
        <v>0</v>
      </c>
      <c r="V82" s="28">
        <v>0</v>
      </c>
      <c r="W82" s="106">
        <f t="shared" si="1"/>
        <v>0</v>
      </c>
      <c r="X82" s="28">
        <v>0</v>
      </c>
      <c r="Y82" s="28">
        <v>0</v>
      </c>
      <c r="Z82" s="28">
        <v>0</v>
      </c>
      <c r="AA82" s="28">
        <v>0</v>
      </c>
    </row>
    <row r="83" spans="1:27" ht="15.75" x14ac:dyDescent="0.25">
      <c r="A83" s="82" t="s">
        <v>17100</v>
      </c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80">
        <v>63</v>
      </c>
      <c r="O83" s="81" t="s">
        <v>17101</v>
      </c>
      <c r="P83" s="106">
        <f t="shared" si="0"/>
        <v>0</v>
      </c>
      <c r="Q83" s="28">
        <v>0</v>
      </c>
      <c r="R83" s="28">
        <v>0</v>
      </c>
      <c r="S83" s="28">
        <v>0</v>
      </c>
      <c r="T83" s="28">
        <v>0</v>
      </c>
      <c r="U83" s="28">
        <v>0</v>
      </c>
      <c r="V83" s="28">
        <v>0</v>
      </c>
      <c r="W83" s="106">
        <f t="shared" si="1"/>
        <v>0</v>
      </c>
      <c r="X83" s="28">
        <v>0</v>
      </c>
      <c r="Y83" s="28">
        <v>0</v>
      </c>
      <c r="Z83" s="28">
        <v>0</v>
      </c>
      <c r="AA83" s="28">
        <v>0</v>
      </c>
    </row>
    <row r="84" spans="1:27" ht="15.75" x14ac:dyDescent="0.25">
      <c r="A84" s="82" t="s">
        <v>17102</v>
      </c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80">
        <v>64</v>
      </c>
      <c r="O84" s="81" t="s">
        <v>17103</v>
      </c>
      <c r="P84" s="106">
        <f t="shared" si="0"/>
        <v>0</v>
      </c>
      <c r="Q84" s="28">
        <v>0</v>
      </c>
      <c r="R84" s="28">
        <v>0</v>
      </c>
      <c r="S84" s="28">
        <v>0</v>
      </c>
      <c r="T84" s="28">
        <v>0</v>
      </c>
      <c r="U84" s="28">
        <v>0</v>
      </c>
      <c r="V84" s="28">
        <v>0</v>
      </c>
      <c r="W84" s="106">
        <f t="shared" si="1"/>
        <v>0</v>
      </c>
      <c r="X84" s="28">
        <v>0</v>
      </c>
      <c r="Y84" s="28">
        <v>0</v>
      </c>
      <c r="Z84" s="28">
        <v>0</v>
      </c>
      <c r="AA84" s="28">
        <v>0</v>
      </c>
    </row>
    <row r="85" spans="1:27" ht="15.75" x14ac:dyDescent="0.25">
      <c r="A85" s="82" t="s">
        <v>17104</v>
      </c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80">
        <v>65</v>
      </c>
      <c r="O85" s="81" t="s">
        <v>17105</v>
      </c>
      <c r="P85" s="106">
        <f t="shared" si="0"/>
        <v>0</v>
      </c>
      <c r="Q85" s="28">
        <v>0</v>
      </c>
      <c r="R85" s="28">
        <v>0</v>
      </c>
      <c r="S85" s="28">
        <v>0</v>
      </c>
      <c r="T85" s="28">
        <v>0</v>
      </c>
      <c r="U85" s="28">
        <v>0</v>
      </c>
      <c r="V85" s="28">
        <v>0</v>
      </c>
      <c r="W85" s="106">
        <f t="shared" si="1"/>
        <v>0</v>
      </c>
      <c r="X85" s="28">
        <v>0</v>
      </c>
      <c r="Y85" s="28">
        <v>0</v>
      </c>
      <c r="Z85" s="28">
        <v>0</v>
      </c>
      <c r="AA85" s="28">
        <v>0</v>
      </c>
    </row>
    <row r="86" spans="1:27" ht="15.75" x14ac:dyDescent="0.25">
      <c r="A86" s="82" t="s">
        <v>17106</v>
      </c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80">
        <v>66</v>
      </c>
      <c r="O86" s="81" t="s">
        <v>17107</v>
      </c>
      <c r="P86" s="106">
        <f t="shared" ref="P86:P149" si="2">SUM(Q86:V86)</f>
        <v>0</v>
      </c>
      <c r="Q86" s="28">
        <v>0</v>
      </c>
      <c r="R86" s="28">
        <v>0</v>
      </c>
      <c r="S86" s="28">
        <v>0</v>
      </c>
      <c r="T86" s="28">
        <v>0</v>
      </c>
      <c r="U86" s="28">
        <v>0</v>
      </c>
      <c r="V86" s="28">
        <v>0</v>
      </c>
      <c r="W86" s="106">
        <f t="shared" ref="W86:W149" si="3">SUM(X86:AA86)</f>
        <v>0</v>
      </c>
      <c r="X86" s="28">
        <v>0</v>
      </c>
      <c r="Y86" s="28">
        <v>0</v>
      </c>
      <c r="Z86" s="28">
        <v>0</v>
      </c>
      <c r="AA86" s="28">
        <v>0</v>
      </c>
    </row>
    <row r="87" spans="1:27" ht="15.75" x14ac:dyDescent="0.25">
      <c r="A87" s="82" t="s">
        <v>17108</v>
      </c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80">
        <v>67</v>
      </c>
      <c r="O87" s="81" t="s">
        <v>17109</v>
      </c>
      <c r="P87" s="106">
        <f t="shared" si="2"/>
        <v>0</v>
      </c>
      <c r="Q87" s="28">
        <v>0</v>
      </c>
      <c r="R87" s="28">
        <v>0</v>
      </c>
      <c r="S87" s="28">
        <v>0</v>
      </c>
      <c r="T87" s="28">
        <v>0</v>
      </c>
      <c r="U87" s="28">
        <v>0</v>
      </c>
      <c r="V87" s="28">
        <v>0</v>
      </c>
      <c r="W87" s="106">
        <f t="shared" si="3"/>
        <v>0</v>
      </c>
      <c r="X87" s="28">
        <v>0</v>
      </c>
      <c r="Y87" s="28">
        <v>0</v>
      </c>
      <c r="Z87" s="28">
        <v>0</v>
      </c>
      <c r="AA87" s="28">
        <v>0</v>
      </c>
    </row>
    <row r="88" spans="1:27" ht="15.75" x14ac:dyDescent="0.25">
      <c r="A88" s="82" t="s">
        <v>17110</v>
      </c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80">
        <v>68</v>
      </c>
      <c r="O88" s="81" t="s">
        <v>17111</v>
      </c>
      <c r="P88" s="106">
        <f t="shared" si="2"/>
        <v>0</v>
      </c>
      <c r="Q88" s="28">
        <v>0</v>
      </c>
      <c r="R88" s="28">
        <v>0</v>
      </c>
      <c r="S88" s="28">
        <v>0</v>
      </c>
      <c r="T88" s="28">
        <v>0</v>
      </c>
      <c r="U88" s="28">
        <v>0</v>
      </c>
      <c r="V88" s="28">
        <v>0</v>
      </c>
      <c r="W88" s="106">
        <f t="shared" si="3"/>
        <v>0</v>
      </c>
      <c r="X88" s="28">
        <v>0</v>
      </c>
      <c r="Y88" s="28">
        <v>0</v>
      </c>
      <c r="Z88" s="28">
        <v>0</v>
      </c>
      <c r="AA88" s="28">
        <v>0</v>
      </c>
    </row>
    <row r="89" spans="1:27" ht="15.75" x14ac:dyDescent="0.25">
      <c r="A89" s="82" t="s">
        <v>17112</v>
      </c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80">
        <v>69</v>
      </c>
      <c r="O89" s="81" t="s">
        <v>17113</v>
      </c>
      <c r="P89" s="106">
        <f t="shared" si="2"/>
        <v>0</v>
      </c>
      <c r="Q89" s="28">
        <v>0</v>
      </c>
      <c r="R89" s="28">
        <v>0</v>
      </c>
      <c r="S89" s="28">
        <v>0</v>
      </c>
      <c r="T89" s="28">
        <v>0</v>
      </c>
      <c r="U89" s="28">
        <v>0</v>
      </c>
      <c r="V89" s="28">
        <v>0</v>
      </c>
      <c r="W89" s="106">
        <f t="shared" si="3"/>
        <v>0</v>
      </c>
      <c r="X89" s="28">
        <v>0</v>
      </c>
      <c r="Y89" s="28">
        <v>0</v>
      </c>
      <c r="Z89" s="28">
        <v>0</v>
      </c>
      <c r="AA89" s="28">
        <v>0</v>
      </c>
    </row>
    <row r="90" spans="1:27" ht="15.75" x14ac:dyDescent="0.25">
      <c r="A90" s="82" t="s">
        <v>17114</v>
      </c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80">
        <v>70</v>
      </c>
      <c r="O90" s="81" t="s">
        <v>17115</v>
      </c>
      <c r="P90" s="106">
        <f t="shared" si="2"/>
        <v>0</v>
      </c>
      <c r="Q90" s="28">
        <v>0</v>
      </c>
      <c r="R90" s="28">
        <v>0</v>
      </c>
      <c r="S90" s="28">
        <v>0</v>
      </c>
      <c r="T90" s="28">
        <v>0</v>
      </c>
      <c r="U90" s="28">
        <v>0</v>
      </c>
      <c r="V90" s="28">
        <v>0</v>
      </c>
      <c r="W90" s="106">
        <f t="shared" si="3"/>
        <v>0</v>
      </c>
      <c r="X90" s="28">
        <v>0</v>
      </c>
      <c r="Y90" s="28">
        <v>0</v>
      </c>
      <c r="Z90" s="28">
        <v>0</v>
      </c>
      <c r="AA90" s="28">
        <v>0</v>
      </c>
    </row>
    <row r="91" spans="1:27" ht="15.75" x14ac:dyDescent="0.25">
      <c r="A91" s="82" t="s">
        <v>17116</v>
      </c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80">
        <v>71</v>
      </c>
      <c r="O91" s="81" t="s">
        <v>17117</v>
      </c>
      <c r="P91" s="106">
        <f t="shared" si="2"/>
        <v>0</v>
      </c>
      <c r="Q91" s="28">
        <v>0</v>
      </c>
      <c r="R91" s="28">
        <v>0</v>
      </c>
      <c r="S91" s="28">
        <v>0</v>
      </c>
      <c r="T91" s="28">
        <v>0</v>
      </c>
      <c r="U91" s="28">
        <v>0</v>
      </c>
      <c r="V91" s="28">
        <v>0</v>
      </c>
      <c r="W91" s="106">
        <f t="shared" si="3"/>
        <v>0</v>
      </c>
      <c r="X91" s="28">
        <v>0</v>
      </c>
      <c r="Y91" s="28">
        <v>0</v>
      </c>
      <c r="Z91" s="28">
        <v>0</v>
      </c>
      <c r="AA91" s="28">
        <v>0</v>
      </c>
    </row>
    <row r="92" spans="1:27" ht="15.75" x14ac:dyDescent="0.25">
      <c r="A92" s="82" t="s">
        <v>17118</v>
      </c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80">
        <v>72</v>
      </c>
      <c r="O92" s="81" t="s">
        <v>17119</v>
      </c>
      <c r="P92" s="106">
        <f t="shared" si="2"/>
        <v>0</v>
      </c>
      <c r="Q92" s="28">
        <v>0</v>
      </c>
      <c r="R92" s="28">
        <v>0</v>
      </c>
      <c r="S92" s="28">
        <v>0</v>
      </c>
      <c r="T92" s="28">
        <v>0</v>
      </c>
      <c r="U92" s="28">
        <v>0</v>
      </c>
      <c r="V92" s="28">
        <v>0</v>
      </c>
      <c r="W92" s="106">
        <f t="shared" si="3"/>
        <v>0</v>
      </c>
      <c r="X92" s="28">
        <v>0</v>
      </c>
      <c r="Y92" s="28">
        <v>0</v>
      </c>
      <c r="Z92" s="28">
        <v>0</v>
      </c>
      <c r="AA92" s="28">
        <v>0</v>
      </c>
    </row>
    <row r="93" spans="1:27" ht="15.75" x14ac:dyDescent="0.25">
      <c r="A93" s="82" t="s">
        <v>17120</v>
      </c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80">
        <v>73</v>
      </c>
      <c r="O93" s="81" t="s">
        <v>17121</v>
      </c>
      <c r="P93" s="106">
        <f t="shared" si="2"/>
        <v>0</v>
      </c>
      <c r="Q93" s="28">
        <v>0</v>
      </c>
      <c r="R93" s="28">
        <v>0</v>
      </c>
      <c r="S93" s="28">
        <v>0</v>
      </c>
      <c r="T93" s="28">
        <v>0</v>
      </c>
      <c r="U93" s="28">
        <v>0</v>
      </c>
      <c r="V93" s="28">
        <v>0</v>
      </c>
      <c r="W93" s="106">
        <f t="shared" si="3"/>
        <v>0</v>
      </c>
      <c r="X93" s="28">
        <v>0</v>
      </c>
      <c r="Y93" s="28">
        <v>0</v>
      </c>
      <c r="Z93" s="28">
        <v>0</v>
      </c>
      <c r="AA93" s="28">
        <v>0</v>
      </c>
    </row>
    <row r="94" spans="1:27" ht="15.75" x14ac:dyDescent="0.25">
      <c r="A94" s="82" t="s">
        <v>17122</v>
      </c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80">
        <v>74</v>
      </c>
      <c r="O94" s="81" t="s">
        <v>17123</v>
      </c>
      <c r="P94" s="106">
        <f t="shared" si="2"/>
        <v>0</v>
      </c>
      <c r="Q94" s="28">
        <v>0</v>
      </c>
      <c r="R94" s="28">
        <v>0</v>
      </c>
      <c r="S94" s="28">
        <v>0</v>
      </c>
      <c r="T94" s="28">
        <v>0</v>
      </c>
      <c r="U94" s="28">
        <v>0</v>
      </c>
      <c r="V94" s="28">
        <v>0</v>
      </c>
      <c r="W94" s="106">
        <f t="shared" si="3"/>
        <v>0</v>
      </c>
      <c r="X94" s="28">
        <v>0</v>
      </c>
      <c r="Y94" s="28">
        <v>0</v>
      </c>
      <c r="Z94" s="28">
        <v>0</v>
      </c>
      <c r="AA94" s="28">
        <v>0</v>
      </c>
    </row>
    <row r="95" spans="1:27" ht="15.75" x14ac:dyDescent="0.25">
      <c r="A95" s="82" t="s">
        <v>17124</v>
      </c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80">
        <v>75</v>
      </c>
      <c r="O95" s="81" t="s">
        <v>17125</v>
      </c>
      <c r="P95" s="106">
        <f t="shared" si="2"/>
        <v>0</v>
      </c>
      <c r="Q95" s="28">
        <v>0</v>
      </c>
      <c r="R95" s="28">
        <v>0</v>
      </c>
      <c r="S95" s="28">
        <v>0</v>
      </c>
      <c r="T95" s="28">
        <v>0</v>
      </c>
      <c r="U95" s="28">
        <v>0</v>
      </c>
      <c r="V95" s="28">
        <v>0</v>
      </c>
      <c r="W95" s="106">
        <f t="shared" si="3"/>
        <v>0</v>
      </c>
      <c r="X95" s="28">
        <v>0</v>
      </c>
      <c r="Y95" s="28">
        <v>0</v>
      </c>
      <c r="Z95" s="28">
        <v>0</v>
      </c>
      <c r="AA95" s="28">
        <v>0</v>
      </c>
    </row>
    <row r="96" spans="1:27" ht="15.75" x14ac:dyDescent="0.25">
      <c r="A96" s="82" t="s">
        <v>17126</v>
      </c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80">
        <v>76</v>
      </c>
      <c r="O96" s="81" t="s">
        <v>17127</v>
      </c>
      <c r="P96" s="106">
        <f t="shared" si="2"/>
        <v>0</v>
      </c>
      <c r="Q96" s="28">
        <v>0</v>
      </c>
      <c r="R96" s="28">
        <v>0</v>
      </c>
      <c r="S96" s="28">
        <v>0</v>
      </c>
      <c r="T96" s="28">
        <v>0</v>
      </c>
      <c r="U96" s="28">
        <v>0</v>
      </c>
      <c r="V96" s="28">
        <v>0</v>
      </c>
      <c r="W96" s="106">
        <f t="shared" si="3"/>
        <v>0</v>
      </c>
      <c r="X96" s="28">
        <v>0</v>
      </c>
      <c r="Y96" s="28">
        <v>0</v>
      </c>
      <c r="Z96" s="28">
        <v>0</v>
      </c>
      <c r="AA96" s="28">
        <v>0</v>
      </c>
    </row>
    <row r="97" spans="1:27" ht="15.75" x14ac:dyDescent="0.25">
      <c r="A97" s="82" t="s">
        <v>17128</v>
      </c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80">
        <v>77</v>
      </c>
      <c r="O97" s="81" t="s">
        <v>17129</v>
      </c>
      <c r="P97" s="106">
        <f t="shared" si="2"/>
        <v>0</v>
      </c>
      <c r="Q97" s="28">
        <v>0</v>
      </c>
      <c r="R97" s="28">
        <v>0</v>
      </c>
      <c r="S97" s="28">
        <v>0</v>
      </c>
      <c r="T97" s="28">
        <v>0</v>
      </c>
      <c r="U97" s="28">
        <v>0</v>
      </c>
      <c r="V97" s="28">
        <v>0</v>
      </c>
      <c r="W97" s="106">
        <f t="shared" si="3"/>
        <v>0</v>
      </c>
      <c r="X97" s="28">
        <v>0</v>
      </c>
      <c r="Y97" s="28">
        <v>0</v>
      </c>
      <c r="Z97" s="28">
        <v>0</v>
      </c>
      <c r="AA97" s="28">
        <v>0</v>
      </c>
    </row>
    <row r="98" spans="1:27" ht="15.75" x14ac:dyDescent="0.25">
      <c r="A98" s="82" t="s">
        <v>17130</v>
      </c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80">
        <v>78</v>
      </c>
      <c r="O98" s="81" t="s">
        <v>17131</v>
      </c>
      <c r="P98" s="106">
        <f t="shared" si="2"/>
        <v>0</v>
      </c>
      <c r="Q98" s="28">
        <v>0</v>
      </c>
      <c r="R98" s="28">
        <v>0</v>
      </c>
      <c r="S98" s="28">
        <v>0</v>
      </c>
      <c r="T98" s="28">
        <v>0</v>
      </c>
      <c r="U98" s="28">
        <v>0</v>
      </c>
      <c r="V98" s="28">
        <v>0</v>
      </c>
      <c r="W98" s="106">
        <f t="shared" si="3"/>
        <v>0</v>
      </c>
      <c r="X98" s="28">
        <v>0</v>
      </c>
      <c r="Y98" s="28">
        <v>0</v>
      </c>
      <c r="Z98" s="28">
        <v>0</v>
      </c>
      <c r="AA98" s="28">
        <v>0</v>
      </c>
    </row>
    <row r="99" spans="1:27" ht="15.75" x14ac:dyDescent="0.25">
      <c r="A99" s="82" t="s">
        <v>17132</v>
      </c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80">
        <v>79</v>
      </c>
      <c r="O99" s="81" t="s">
        <v>17133</v>
      </c>
      <c r="P99" s="106">
        <f t="shared" si="2"/>
        <v>0</v>
      </c>
      <c r="Q99" s="28"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106">
        <f t="shared" si="3"/>
        <v>0</v>
      </c>
      <c r="X99" s="28">
        <v>0</v>
      </c>
      <c r="Y99" s="28">
        <v>0</v>
      </c>
      <c r="Z99" s="28">
        <v>0</v>
      </c>
      <c r="AA99" s="28">
        <v>0</v>
      </c>
    </row>
    <row r="100" spans="1:27" ht="15.75" x14ac:dyDescent="0.25">
      <c r="A100" s="82" t="s">
        <v>17134</v>
      </c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80">
        <v>80</v>
      </c>
      <c r="O100" s="81" t="s">
        <v>17135</v>
      </c>
      <c r="P100" s="106">
        <f t="shared" si="2"/>
        <v>0</v>
      </c>
      <c r="Q100" s="28">
        <v>0</v>
      </c>
      <c r="R100" s="28">
        <v>0</v>
      </c>
      <c r="S100" s="28">
        <v>0</v>
      </c>
      <c r="T100" s="28">
        <v>0</v>
      </c>
      <c r="U100" s="28">
        <v>0</v>
      </c>
      <c r="V100" s="28">
        <v>0</v>
      </c>
      <c r="W100" s="106">
        <f t="shared" si="3"/>
        <v>0</v>
      </c>
      <c r="X100" s="28">
        <v>0</v>
      </c>
      <c r="Y100" s="28">
        <v>0</v>
      </c>
      <c r="Z100" s="28">
        <v>0</v>
      </c>
      <c r="AA100" s="28">
        <v>0</v>
      </c>
    </row>
    <row r="101" spans="1:27" ht="15.75" x14ac:dyDescent="0.25">
      <c r="A101" s="82" t="s">
        <v>17136</v>
      </c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80">
        <v>81</v>
      </c>
      <c r="O101" s="81" t="s">
        <v>17137</v>
      </c>
      <c r="P101" s="106">
        <f t="shared" si="2"/>
        <v>0</v>
      </c>
      <c r="Q101" s="28">
        <v>0</v>
      </c>
      <c r="R101" s="28">
        <v>0</v>
      </c>
      <c r="S101" s="28">
        <v>0</v>
      </c>
      <c r="T101" s="28">
        <v>0</v>
      </c>
      <c r="U101" s="28">
        <v>0</v>
      </c>
      <c r="V101" s="28">
        <v>0</v>
      </c>
      <c r="W101" s="106">
        <f t="shared" si="3"/>
        <v>0</v>
      </c>
      <c r="X101" s="28">
        <v>0</v>
      </c>
      <c r="Y101" s="28">
        <v>0</v>
      </c>
      <c r="Z101" s="28">
        <v>0</v>
      </c>
      <c r="AA101" s="28">
        <v>0</v>
      </c>
    </row>
    <row r="102" spans="1:27" ht="15.75" x14ac:dyDescent="0.25">
      <c r="A102" s="82" t="s">
        <v>17138</v>
      </c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80">
        <v>82</v>
      </c>
      <c r="O102" s="81" t="s">
        <v>17139</v>
      </c>
      <c r="P102" s="106">
        <f t="shared" si="2"/>
        <v>0</v>
      </c>
      <c r="Q102" s="28">
        <v>0</v>
      </c>
      <c r="R102" s="28">
        <v>0</v>
      </c>
      <c r="S102" s="28">
        <v>0</v>
      </c>
      <c r="T102" s="28">
        <v>0</v>
      </c>
      <c r="U102" s="28">
        <v>0</v>
      </c>
      <c r="V102" s="28">
        <v>0</v>
      </c>
      <c r="W102" s="106">
        <f t="shared" si="3"/>
        <v>0</v>
      </c>
      <c r="X102" s="28">
        <v>0</v>
      </c>
      <c r="Y102" s="28">
        <v>0</v>
      </c>
      <c r="Z102" s="28">
        <v>0</v>
      </c>
      <c r="AA102" s="28">
        <v>0</v>
      </c>
    </row>
    <row r="103" spans="1:27" ht="15.75" x14ac:dyDescent="0.25">
      <c r="A103" s="82" t="s">
        <v>17140</v>
      </c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80">
        <v>83</v>
      </c>
      <c r="O103" s="81" t="s">
        <v>17141</v>
      </c>
      <c r="P103" s="106">
        <f t="shared" si="2"/>
        <v>0</v>
      </c>
      <c r="Q103" s="28">
        <v>0</v>
      </c>
      <c r="R103" s="28">
        <v>0</v>
      </c>
      <c r="S103" s="28">
        <v>0</v>
      </c>
      <c r="T103" s="28">
        <v>0</v>
      </c>
      <c r="U103" s="28">
        <v>0</v>
      </c>
      <c r="V103" s="28">
        <v>0</v>
      </c>
      <c r="W103" s="106">
        <f t="shared" si="3"/>
        <v>0</v>
      </c>
      <c r="X103" s="28">
        <v>0</v>
      </c>
      <c r="Y103" s="28">
        <v>0</v>
      </c>
      <c r="Z103" s="28">
        <v>0</v>
      </c>
      <c r="AA103" s="28">
        <v>0</v>
      </c>
    </row>
    <row r="104" spans="1:27" ht="15.75" x14ac:dyDescent="0.25">
      <c r="A104" s="82" t="s">
        <v>17142</v>
      </c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80">
        <v>84</v>
      </c>
      <c r="O104" s="84"/>
      <c r="P104" s="106">
        <f t="shared" si="2"/>
        <v>0</v>
      </c>
      <c r="Q104" s="28">
        <v>0</v>
      </c>
      <c r="R104" s="28">
        <v>0</v>
      </c>
      <c r="S104" s="28">
        <v>0</v>
      </c>
      <c r="T104" s="28">
        <v>0</v>
      </c>
      <c r="U104" s="28">
        <v>0</v>
      </c>
      <c r="V104" s="28">
        <v>0</v>
      </c>
      <c r="W104" s="106">
        <f t="shared" si="3"/>
        <v>0</v>
      </c>
      <c r="X104" s="28">
        <v>0</v>
      </c>
      <c r="Y104" s="28">
        <v>0</v>
      </c>
      <c r="Z104" s="28">
        <v>0</v>
      </c>
      <c r="AA104" s="28">
        <v>0</v>
      </c>
    </row>
    <row r="105" spans="1:27" ht="38.25" x14ac:dyDescent="0.25">
      <c r="A105" s="85" t="s">
        <v>17143</v>
      </c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0">
        <v>85</v>
      </c>
      <c r="O105" s="81" t="s">
        <v>15946</v>
      </c>
      <c r="P105" s="106">
        <f t="shared" si="2"/>
        <v>0</v>
      </c>
      <c r="Q105" s="28">
        <v>0</v>
      </c>
      <c r="R105" s="28">
        <v>0</v>
      </c>
      <c r="S105" s="28">
        <v>0</v>
      </c>
      <c r="T105" s="28">
        <v>0</v>
      </c>
      <c r="U105" s="28">
        <v>0</v>
      </c>
      <c r="V105" s="28">
        <v>0</v>
      </c>
      <c r="W105" s="106">
        <f t="shared" si="3"/>
        <v>0</v>
      </c>
      <c r="X105" s="28">
        <v>0</v>
      </c>
      <c r="Y105" s="28">
        <v>0</v>
      </c>
      <c r="Z105" s="28">
        <v>0</v>
      </c>
      <c r="AA105" s="28">
        <v>0</v>
      </c>
    </row>
    <row r="106" spans="1:27" ht="15.75" x14ac:dyDescent="0.25">
      <c r="A106" s="82" t="s">
        <v>15947</v>
      </c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80">
        <v>86</v>
      </c>
      <c r="O106" s="81" t="s">
        <v>15948</v>
      </c>
      <c r="P106" s="106">
        <f t="shared" si="2"/>
        <v>0</v>
      </c>
      <c r="Q106" s="28">
        <v>0</v>
      </c>
      <c r="R106" s="28">
        <v>0</v>
      </c>
      <c r="S106" s="28">
        <v>0</v>
      </c>
      <c r="T106" s="28">
        <v>0</v>
      </c>
      <c r="U106" s="28">
        <v>0</v>
      </c>
      <c r="V106" s="28">
        <v>0</v>
      </c>
      <c r="W106" s="106">
        <f t="shared" si="3"/>
        <v>0</v>
      </c>
      <c r="X106" s="28">
        <v>0</v>
      </c>
      <c r="Y106" s="28">
        <v>0</v>
      </c>
      <c r="Z106" s="28">
        <v>0</v>
      </c>
      <c r="AA106" s="28">
        <v>0</v>
      </c>
    </row>
    <row r="107" spans="1:27" ht="15.75" x14ac:dyDescent="0.25">
      <c r="A107" s="82" t="s">
        <v>15949</v>
      </c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80">
        <v>87</v>
      </c>
      <c r="O107" s="81" t="s">
        <v>15950</v>
      </c>
      <c r="P107" s="106">
        <f t="shared" si="2"/>
        <v>0</v>
      </c>
      <c r="Q107" s="28">
        <v>0</v>
      </c>
      <c r="R107" s="28">
        <v>0</v>
      </c>
      <c r="S107" s="28">
        <v>0</v>
      </c>
      <c r="T107" s="28">
        <v>0</v>
      </c>
      <c r="U107" s="28">
        <v>0</v>
      </c>
      <c r="V107" s="28">
        <v>0</v>
      </c>
      <c r="W107" s="106">
        <f t="shared" si="3"/>
        <v>0</v>
      </c>
      <c r="X107" s="28">
        <v>0</v>
      </c>
      <c r="Y107" s="28">
        <v>0</v>
      </c>
      <c r="Z107" s="28">
        <v>0</v>
      </c>
      <c r="AA107" s="28">
        <v>0</v>
      </c>
    </row>
    <row r="108" spans="1:27" ht="15.75" x14ac:dyDescent="0.25">
      <c r="A108" s="82" t="s">
        <v>15951</v>
      </c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80">
        <v>88</v>
      </c>
      <c r="O108" s="81" t="s">
        <v>15952</v>
      </c>
      <c r="P108" s="106">
        <f t="shared" si="2"/>
        <v>0</v>
      </c>
      <c r="Q108" s="28">
        <v>0</v>
      </c>
      <c r="R108" s="28">
        <v>0</v>
      </c>
      <c r="S108" s="28">
        <v>0</v>
      </c>
      <c r="T108" s="28">
        <v>0</v>
      </c>
      <c r="U108" s="28">
        <v>0</v>
      </c>
      <c r="V108" s="28">
        <v>0</v>
      </c>
      <c r="W108" s="106">
        <f t="shared" si="3"/>
        <v>0</v>
      </c>
      <c r="X108" s="28">
        <v>0</v>
      </c>
      <c r="Y108" s="28">
        <v>0</v>
      </c>
      <c r="Z108" s="28">
        <v>0</v>
      </c>
      <c r="AA108" s="28">
        <v>0</v>
      </c>
    </row>
    <row r="109" spans="1:27" ht="15.75" x14ac:dyDescent="0.25">
      <c r="A109" s="82" t="s">
        <v>15953</v>
      </c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80">
        <v>89</v>
      </c>
      <c r="O109" s="81" t="s">
        <v>15954</v>
      </c>
      <c r="P109" s="106">
        <f t="shared" si="2"/>
        <v>0</v>
      </c>
      <c r="Q109" s="28">
        <v>0</v>
      </c>
      <c r="R109" s="28">
        <v>0</v>
      </c>
      <c r="S109" s="28">
        <v>0</v>
      </c>
      <c r="T109" s="28">
        <v>0</v>
      </c>
      <c r="U109" s="28">
        <v>0</v>
      </c>
      <c r="V109" s="28">
        <v>0</v>
      </c>
      <c r="W109" s="106">
        <f t="shared" si="3"/>
        <v>0</v>
      </c>
      <c r="X109" s="28">
        <v>0</v>
      </c>
      <c r="Y109" s="28">
        <v>0</v>
      </c>
      <c r="Z109" s="28">
        <v>0</v>
      </c>
      <c r="AA109" s="28">
        <v>0</v>
      </c>
    </row>
    <row r="110" spans="1:27" ht="15.75" x14ac:dyDescent="0.25">
      <c r="A110" s="82" t="s">
        <v>15955</v>
      </c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80">
        <v>90</v>
      </c>
      <c r="O110" s="81" t="s">
        <v>15956</v>
      </c>
      <c r="P110" s="106">
        <f t="shared" si="2"/>
        <v>0</v>
      </c>
      <c r="Q110" s="28">
        <v>0</v>
      </c>
      <c r="R110" s="28">
        <v>0</v>
      </c>
      <c r="S110" s="28">
        <v>0</v>
      </c>
      <c r="T110" s="28">
        <v>0</v>
      </c>
      <c r="U110" s="28">
        <v>0</v>
      </c>
      <c r="V110" s="28">
        <v>0</v>
      </c>
      <c r="W110" s="106">
        <f t="shared" si="3"/>
        <v>0</v>
      </c>
      <c r="X110" s="28">
        <v>0</v>
      </c>
      <c r="Y110" s="28">
        <v>0</v>
      </c>
      <c r="Z110" s="28">
        <v>0</v>
      </c>
      <c r="AA110" s="28">
        <v>0</v>
      </c>
    </row>
    <row r="111" spans="1:27" ht="15.75" x14ac:dyDescent="0.25">
      <c r="A111" s="82" t="s">
        <v>15957</v>
      </c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80">
        <v>91</v>
      </c>
      <c r="O111" s="81" t="s">
        <v>15958</v>
      </c>
      <c r="P111" s="106">
        <f t="shared" si="2"/>
        <v>0</v>
      </c>
      <c r="Q111" s="28">
        <v>0</v>
      </c>
      <c r="R111" s="28">
        <v>0</v>
      </c>
      <c r="S111" s="28">
        <v>0</v>
      </c>
      <c r="T111" s="28">
        <v>0</v>
      </c>
      <c r="U111" s="28">
        <v>0</v>
      </c>
      <c r="V111" s="28">
        <v>0</v>
      </c>
      <c r="W111" s="106">
        <f t="shared" si="3"/>
        <v>0</v>
      </c>
      <c r="X111" s="28">
        <v>0</v>
      </c>
      <c r="Y111" s="28">
        <v>0</v>
      </c>
      <c r="Z111" s="28">
        <v>0</v>
      </c>
      <c r="AA111" s="28">
        <v>0</v>
      </c>
    </row>
    <row r="112" spans="1:27" ht="15.75" x14ac:dyDescent="0.25">
      <c r="A112" s="82" t="s">
        <v>15959</v>
      </c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80">
        <v>92</v>
      </c>
      <c r="O112" s="81" t="s">
        <v>15960</v>
      </c>
      <c r="P112" s="106">
        <f t="shared" si="2"/>
        <v>0</v>
      </c>
      <c r="Q112" s="28">
        <v>0</v>
      </c>
      <c r="R112" s="28">
        <v>0</v>
      </c>
      <c r="S112" s="28">
        <v>0</v>
      </c>
      <c r="T112" s="28">
        <v>0</v>
      </c>
      <c r="U112" s="28">
        <v>0</v>
      </c>
      <c r="V112" s="28">
        <v>0</v>
      </c>
      <c r="W112" s="106">
        <f t="shared" si="3"/>
        <v>0</v>
      </c>
      <c r="X112" s="28">
        <v>0</v>
      </c>
      <c r="Y112" s="28">
        <v>0</v>
      </c>
      <c r="Z112" s="28">
        <v>0</v>
      </c>
      <c r="AA112" s="28">
        <v>0</v>
      </c>
    </row>
    <row r="113" spans="1:27" ht="15.75" x14ac:dyDescent="0.25">
      <c r="A113" s="82" t="s">
        <v>15961</v>
      </c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80">
        <v>93</v>
      </c>
      <c r="O113" s="81" t="s">
        <v>15962</v>
      </c>
      <c r="P113" s="106">
        <f t="shared" si="2"/>
        <v>0</v>
      </c>
      <c r="Q113" s="28">
        <v>0</v>
      </c>
      <c r="R113" s="28">
        <v>0</v>
      </c>
      <c r="S113" s="28">
        <v>0</v>
      </c>
      <c r="T113" s="28">
        <v>0</v>
      </c>
      <c r="U113" s="28">
        <v>0</v>
      </c>
      <c r="V113" s="28">
        <v>0</v>
      </c>
      <c r="W113" s="106">
        <f t="shared" si="3"/>
        <v>0</v>
      </c>
      <c r="X113" s="28">
        <v>0</v>
      </c>
      <c r="Y113" s="28">
        <v>0</v>
      </c>
      <c r="Z113" s="28">
        <v>0</v>
      </c>
      <c r="AA113" s="28">
        <v>0</v>
      </c>
    </row>
    <row r="114" spans="1:27" ht="15.75" x14ac:dyDescent="0.25">
      <c r="A114" s="82" t="s">
        <v>15963</v>
      </c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80">
        <v>94</v>
      </c>
      <c r="O114" s="81" t="s">
        <v>15964</v>
      </c>
      <c r="P114" s="106">
        <f t="shared" si="2"/>
        <v>0</v>
      </c>
      <c r="Q114" s="28">
        <v>0</v>
      </c>
      <c r="R114" s="28">
        <v>0</v>
      </c>
      <c r="S114" s="28">
        <v>0</v>
      </c>
      <c r="T114" s="28">
        <v>0</v>
      </c>
      <c r="U114" s="28">
        <v>0</v>
      </c>
      <c r="V114" s="28">
        <v>0</v>
      </c>
      <c r="W114" s="106">
        <f t="shared" si="3"/>
        <v>0</v>
      </c>
      <c r="X114" s="28">
        <v>0</v>
      </c>
      <c r="Y114" s="28">
        <v>0</v>
      </c>
      <c r="Z114" s="28">
        <v>0</v>
      </c>
      <c r="AA114" s="28">
        <v>0</v>
      </c>
    </row>
    <row r="115" spans="1:27" ht="15.75" x14ac:dyDescent="0.25">
      <c r="A115" s="82" t="s">
        <v>15965</v>
      </c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80">
        <v>95</v>
      </c>
      <c r="O115" s="81" t="s">
        <v>15966</v>
      </c>
      <c r="P115" s="106">
        <f t="shared" si="2"/>
        <v>0</v>
      </c>
      <c r="Q115" s="28">
        <v>0</v>
      </c>
      <c r="R115" s="28">
        <v>0</v>
      </c>
      <c r="S115" s="28">
        <v>0</v>
      </c>
      <c r="T115" s="28">
        <v>0</v>
      </c>
      <c r="U115" s="28">
        <v>0</v>
      </c>
      <c r="V115" s="28">
        <v>0</v>
      </c>
      <c r="W115" s="106">
        <f t="shared" si="3"/>
        <v>0</v>
      </c>
      <c r="X115" s="28">
        <v>0</v>
      </c>
      <c r="Y115" s="28">
        <v>0</v>
      </c>
      <c r="Z115" s="28">
        <v>0</v>
      </c>
      <c r="AA115" s="28">
        <v>0</v>
      </c>
    </row>
    <row r="116" spans="1:27" ht="15.75" x14ac:dyDescent="0.25">
      <c r="A116" s="82" t="s">
        <v>15967</v>
      </c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80">
        <v>96</v>
      </c>
      <c r="O116" s="81" t="s">
        <v>15968</v>
      </c>
      <c r="P116" s="106">
        <f t="shared" si="2"/>
        <v>0</v>
      </c>
      <c r="Q116" s="28">
        <v>0</v>
      </c>
      <c r="R116" s="28">
        <v>0</v>
      </c>
      <c r="S116" s="28">
        <v>0</v>
      </c>
      <c r="T116" s="28">
        <v>0</v>
      </c>
      <c r="U116" s="28">
        <v>0</v>
      </c>
      <c r="V116" s="28">
        <v>0</v>
      </c>
      <c r="W116" s="106">
        <f t="shared" si="3"/>
        <v>0</v>
      </c>
      <c r="X116" s="28">
        <v>0</v>
      </c>
      <c r="Y116" s="28">
        <v>0</v>
      </c>
      <c r="Z116" s="28">
        <v>0</v>
      </c>
      <c r="AA116" s="28">
        <v>0</v>
      </c>
    </row>
    <row r="117" spans="1:27" ht="15.75" x14ac:dyDescent="0.25">
      <c r="A117" s="82" t="s">
        <v>15969</v>
      </c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80">
        <v>97</v>
      </c>
      <c r="O117" s="81" t="s">
        <v>15970</v>
      </c>
      <c r="P117" s="106">
        <f t="shared" si="2"/>
        <v>0</v>
      </c>
      <c r="Q117" s="28">
        <v>0</v>
      </c>
      <c r="R117" s="28">
        <v>0</v>
      </c>
      <c r="S117" s="28">
        <v>0</v>
      </c>
      <c r="T117" s="28">
        <v>0</v>
      </c>
      <c r="U117" s="28">
        <v>0</v>
      </c>
      <c r="V117" s="28">
        <v>0</v>
      </c>
      <c r="W117" s="106">
        <f t="shared" si="3"/>
        <v>0</v>
      </c>
      <c r="X117" s="28">
        <v>0</v>
      </c>
      <c r="Y117" s="28">
        <v>0</v>
      </c>
      <c r="Z117" s="28">
        <v>0</v>
      </c>
      <c r="AA117" s="28">
        <v>0</v>
      </c>
    </row>
    <row r="118" spans="1:27" ht="15.75" x14ac:dyDescent="0.25">
      <c r="A118" s="82" t="s">
        <v>15971</v>
      </c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80">
        <v>98</v>
      </c>
      <c r="O118" s="81" t="s">
        <v>15972</v>
      </c>
      <c r="P118" s="106">
        <f t="shared" si="2"/>
        <v>0</v>
      </c>
      <c r="Q118" s="28">
        <v>0</v>
      </c>
      <c r="R118" s="28">
        <v>0</v>
      </c>
      <c r="S118" s="28">
        <v>0</v>
      </c>
      <c r="T118" s="28">
        <v>0</v>
      </c>
      <c r="U118" s="28">
        <v>0</v>
      </c>
      <c r="V118" s="28">
        <v>0</v>
      </c>
      <c r="W118" s="106">
        <f t="shared" si="3"/>
        <v>0</v>
      </c>
      <c r="X118" s="28">
        <v>0</v>
      </c>
      <c r="Y118" s="28">
        <v>0</v>
      </c>
      <c r="Z118" s="28">
        <v>0</v>
      </c>
      <c r="AA118" s="28">
        <v>0</v>
      </c>
    </row>
    <row r="119" spans="1:27" ht="15.75" x14ac:dyDescent="0.25">
      <c r="A119" s="82" t="s">
        <v>15973</v>
      </c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80">
        <v>99</v>
      </c>
      <c r="O119" s="81" t="s">
        <v>15974</v>
      </c>
      <c r="P119" s="106">
        <f t="shared" si="2"/>
        <v>0</v>
      </c>
      <c r="Q119" s="28">
        <v>0</v>
      </c>
      <c r="R119" s="28">
        <v>0</v>
      </c>
      <c r="S119" s="28">
        <v>0</v>
      </c>
      <c r="T119" s="28">
        <v>0</v>
      </c>
      <c r="U119" s="28">
        <v>0</v>
      </c>
      <c r="V119" s="28">
        <v>0</v>
      </c>
      <c r="W119" s="106">
        <f t="shared" si="3"/>
        <v>0</v>
      </c>
      <c r="X119" s="28">
        <v>0</v>
      </c>
      <c r="Y119" s="28">
        <v>0</v>
      </c>
      <c r="Z119" s="28">
        <v>0</v>
      </c>
      <c r="AA119" s="28">
        <v>0</v>
      </c>
    </row>
    <row r="120" spans="1:27" ht="15.75" x14ac:dyDescent="0.25">
      <c r="A120" s="82" t="s">
        <v>15975</v>
      </c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80">
        <v>100</v>
      </c>
      <c r="O120" s="81" t="s">
        <v>15976</v>
      </c>
      <c r="P120" s="106">
        <f t="shared" si="2"/>
        <v>0</v>
      </c>
      <c r="Q120" s="28">
        <v>0</v>
      </c>
      <c r="R120" s="28">
        <v>0</v>
      </c>
      <c r="S120" s="28">
        <v>0</v>
      </c>
      <c r="T120" s="28">
        <v>0</v>
      </c>
      <c r="U120" s="28">
        <v>0</v>
      </c>
      <c r="V120" s="28">
        <v>0</v>
      </c>
      <c r="W120" s="106">
        <f t="shared" si="3"/>
        <v>0</v>
      </c>
      <c r="X120" s="28">
        <v>0</v>
      </c>
      <c r="Y120" s="28">
        <v>0</v>
      </c>
      <c r="Z120" s="28">
        <v>0</v>
      </c>
      <c r="AA120" s="28">
        <v>0</v>
      </c>
    </row>
    <row r="121" spans="1:27" ht="15.75" x14ac:dyDescent="0.25">
      <c r="A121" s="82" t="s">
        <v>15977</v>
      </c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80">
        <v>101</v>
      </c>
      <c r="O121" s="81" t="s">
        <v>15978</v>
      </c>
      <c r="P121" s="106">
        <f t="shared" si="2"/>
        <v>0</v>
      </c>
      <c r="Q121" s="28">
        <v>0</v>
      </c>
      <c r="R121" s="28">
        <v>0</v>
      </c>
      <c r="S121" s="28">
        <v>0</v>
      </c>
      <c r="T121" s="28">
        <v>0</v>
      </c>
      <c r="U121" s="28">
        <v>0</v>
      </c>
      <c r="V121" s="28">
        <v>0</v>
      </c>
      <c r="W121" s="106">
        <f t="shared" si="3"/>
        <v>0</v>
      </c>
      <c r="X121" s="28">
        <v>0</v>
      </c>
      <c r="Y121" s="28">
        <v>0</v>
      </c>
      <c r="Z121" s="28">
        <v>0</v>
      </c>
      <c r="AA121" s="28">
        <v>0</v>
      </c>
    </row>
    <row r="122" spans="1:27" ht="15.75" x14ac:dyDescent="0.25">
      <c r="A122" s="82" t="s">
        <v>15979</v>
      </c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80">
        <v>102</v>
      </c>
      <c r="O122" s="81" t="s">
        <v>15980</v>
      </c>
      <c r="P122" s="106">
        <f t="shared" si="2"/>
        <v>0</v>
      </c>
      <c r="Q122" s="28">
        <v>0</v>
      </c>
      <c r="R122" s="28">
        <v>0</v>
      </c>
      <c r="S122" s="28">
        <v>0</v>
      </c>
      <c r="T122" s="28">
        <v>0</v>
      </c>
      <c r="U122" s="28">
        <v>0</v>
      </c>
      <c r="V122" s="28">
        <v>0</v>
      </c>
      <c r="W122" s="106">
        <f t="shared" si="3"/>
        <v>0</v>
      </c>
      <c r="X122" s="28">
        <v>0</v>
      </c>
      <c r="Y122" s="28">
        <v>0</v>
      </c>
      <c r="Z122" s="28">
        <v>0</v>
      </c>
      <c r="AA122" s="28">
        <v>0</v>
      </c>
    </row>
    <row r="123" spans="1:27" ht="15.75" x14ac:dyDescent="0.25">
      <c r="A123" s="82" t="s">
        <v>15981</v>
      </c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80">
        <v>103</v>
      </c>
      <c r="O123" s="81" t="s">
        <v>15982</v>
      </c>
      <c r="P123" s="106">
        <f t="shared" si="2"/>
        <v>0</v>
      </c>
      <c r="Q123" s="28">
        <v>0</v>
      </c>
      <c r="R123" s="28">
        <v>0</v>
      </c>
      <c r="S123" s="28">
        <v>0</v>
      </c>
      <c r="T123" s="28">
        <v>0</v>
      </c>
      <c r="U123" s="28">
        <v>0</v>
      </c>
      <c r="V123" s="28">
        <v>0</v>
      </c>
      <c r="W123" s="106">
        <f t="shared" si="3"/>
        <v>0</v>
      </c>
      <c r="X123" s="28">
        <v>0</v>
      </c>
      <c r="Y123" s="28">
        <v>0</v>
      </c>
      <c r="Z123" s="28">
        <v>0</v>
      </c>
      <c r="AA123" s="28">
        <v>0</v>
      </c>
    </row>
    <row r="124" spans="1:27" ht="15.75" x14ac:dyDescent="0.25">
      <c r="A124" s="82" t="s">
        <v>15983</v>
      </c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80">
        <v>104</v>
      </c>
      <c r="O124" s="81" t="s">
        <v>15984</v>
      </c>
      <c r="P124" s="106">
        <f t="shared" si="2"/>
        <v>0</v>
      </c>
      <c r="Q124" s="28">
        <v>0</v>
      </c>
      <c r="R124" s="28">
        <v>0</v>
      </c>
      <c r="S124" s="28">
        <v>0</v>
      </c>
      <c r="T124" s="28">
        <v>0</v>
      </c>
      <c r="U124" s="28">
        <v>0</v>
      </c>
      <c r="V124" s="28">
        <v>0</v>
      </c>
      <c r="W124" s="106">
        <f t="shared" si="3"/>
        <v>0</v>
      </c>
      <c r="X124" s="28">
        <v>0</v>
      </c>
      <c r="Y124" s="28">
        <v>0</v>
      </c>
      <c r="Z124" s="28">
        <v>0</v>
      </c>
      <c r="AA124" s="28">
        <v>0</v>
      </c>
    </row>
    <row r="125" spans="1:27" ht="15.75" x14ac:dyDescent="0.25">
      <c r="A125" s="82" t="s">
        <v>15985</v>
      </c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80">
        <v>105</v>
      </c>
      <c r="O125" s="81" t="s">
        <v>15986</v>
      </c>
      <c r="P125" s="106">
        <f t="shared" si="2"/>
        <v>0</v>
      </c>
      <c r="Q125" s="28">
        <v>0</v>
      </c>
      <c r="R125" s="28">
        <v>0</v>
      </c>
      <c r="S125" s="28">
        <v>0</v>
      </c>
      <c r="T125" s="28">
        <v>0</v>
      </c>
      <c r="U125" s="28">
        <v>0</v>
      </c>
      <c r="V125" s="28">
        <v>0</v>
      </c>
      <c r="W125" s="106">
        <f t="shared" si="3"/>
        <v>0</v>
      </c>
      <c r="X125" s="28">
        <v>0</v>
      </c>
      <c r="Y125" s="28">
        <v>0</v>
      </c>
      <c r="Z125" s="28">
        <v>0</v>
      </c>
      <c r="AA125" s="28">
        <v>0</v>
      </c>
    </row>
    <row r="126" spans="1:27" ht="15.75" x14ac:dyDescent="0.25">
      <c r="A126" s="82" t="s">
        <v>15987</v>
      </c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80">
        <v>106</v>
      </c>
      <c r="O126" s="81" t="s">
        <v>15988</v>
      </c>
      <c r="P126" s="106">
        <f t="shared" si="2"/>
        <v>0</v>
      </c>
      <c r="Q126" s="28">
        <v>0</v>
      </c>
      <c r="R126" s="28">
        <v>0</v>
      </c>
      <c r="S126" s="28">
        <v>0</v>
      </c>
      <c r="T126" s="28">
        <v>0</v>
      </c>
      <c r="U126" s="28">
        <v>0</v>
      </c>
      <c r="V126" s="28">
        <v>0</v>
      </c>
      <c r="W126" s="106">
        <f t="shared" si="3"/>
        <v>0</v>
      </c>
      <c r="X126" s="28">
        <v>0</v>
      </c>
      <c r="Y126" s="28">
        <v>0</v>
      </c>
      <c r="Z126" s="28">
        <v>0</v>
      </c>
      <c r="AA126" s="28">
        <v>0</v>
      </c>
    </row>
    <row r="127" spans="1:27" ht="15.75" x14ac:dyDescent="0.25">
      <c r="A127" s="82" t="s">
        <v>15989</v>
      </c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80">
        <v>107</v>
      </c>
      <c r="O127" s="81" t="s">
        <v>15990</v>
      </c>
      <c r="P127" s="106">
        <f t="shared" si="2"/>
        <v>0</v>
      </c>
      <c r="Q127" s="28">
        <v>0</v>
      </c>
      <c r="R127" s="28">
        <v>0</v>
      </c>
      <c r="S127" s="28">
        <v>0</v>
      </c>
      <c r="T127" s="28">
        <v>0</v>
      </c>
      <c r="U127" s="28">
        <v>0</v>
      </c>
      <c r="V127" s="28">
        <v>0</v>
      </c>
      <c r="W127" s="106">
        <f t="shared" si="3"/>
        <v>0</v>
      </c>
      <c r="X127" s="28">
        <v>0</v>
      </c>
      <c r="Y127" s="28">
        <v>0</v>
      </c>
      <c r="Z127" s="28">
        <v>0</v>
      </c>
      <c r="AA127" s="28">
        <v>0</v>
      </c>
    </row>
    <row r="128" spans="1:27" ht="15.75" x14ac:dyDescent="0.25">
      <c r="A128" s="82" t="s">
        <v>15991</v>
      </c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80">
        <v>108</v>
      </c>
      <c r="O128" s="81" t="s">
        <v>15992</v>
      </c>
      <c r="P128" s="106">
        <f t="shared" si="2"/>
        <v>0</v>
      </c>
      <c r="Q128" s="28">
        <v>0</v>
      </c>
      <c r="R128" s="28">
        <v>0</v>
      </c>
      <c r="S128" s="28">
        <v>0</v>
      </c>
      <c r="T128" s="28">
        <v>0</v>
      </c>
      <c r="U128" s="28">
        <v>0</v>
      </c>
      <c r="V128" s="28">
        <v>0</v>
      </c>
      <c r="W128" s="106">
        <f t="shared" si="3"/>
        <v>0</v>
      </c>
      <c r="X128" s="28">
        <v>0</v>
      </c>
      <c r="Y128" s="28">
        <v>0</v>
      </c>
      <c r="Z128" s="28">
        <v>0</v>
      </c>
      <c r="AA128" s="28">
        <v>0</v>
      </c>
    </row>
    <row r="129" spans="1:27" ht="15.75" x14ac:dyDescent="0.25">
      <c r="A129" s="82" t="s">
        <v>15993</v>
      </c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80">
        <v>109</v>
      </c>
      <c r="O129" s="81" t="s">
        <v>15994</v>
      </c>
      <c r="P129" s="106">
        <f t="shared" si="2"/>
        <v>0</v>
      </c>
      <c r="Q129" s="28">
        <v>0</v>
      </c>
      <c r="R129" s="28">
        <v>0</v>
      </c>
      <c r="S129" s="28">
        <v>0</v>
      </c>
      <c r="T129" s="28">
        <v>0</v>
      </c>
      <c r="U129" s="28">
        <v>0</v>
      </c>
      <c r="V129" s="28">
        <v>0</v>
      </c>
      <c r="W129" s="106">
        <f t="shared" si="3"/>
        <v>0</v>
      </c>
      <c r="X129" s="28">
        <v>0</v>
      </c>
      <c r="Y129" s="28">
        <v>0</v>
      </c>
      <c r="Z129" s="28">
        <v>0</v>
      </c>
      <c r="AA129" s="28">
        <v>0</v>
      </c>
    </row>
    <row r="130" spans="1:27" ht="15.75" x14ac:dyDescent="0.25">
      <c r="A130" s="82" t="s">
        <v>15995</v>
      </c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80">
        <v>110</v>
      </c>
      <c r="O130" s="81" t="s">
        <v>15996</v>
      </c>
      <c r="P130" s="106">
        <f t="shared" si="2"/>
        <v>0</v>
      </c>
      <c r="Q130" s="28">
        <v>0</v>
      </c>
      <c r="R130" s="28">
        <v>0</v>
      </c>
      <c r="S130" s="28">
        <v>0</v>
      </c>
      <c r="T130" s="28">
        <v>0</v>
      </c>
      <c r="U130" s="28">
        <v>0</v>
      </c>
      <c r="V130" s="28">
        <v>0</v>
      </c>
      <c r="W130" s="106">
        <f t="shared" si="3"/>
        <v>0</v>
      </c>
      <c r="X130" s="28">
        <v>0</v>
      </c>
      <c r="Y130" s="28">
        <v>0</v>
      </c>
      <c r="Z130" s="28">
        <v>0</v>
      </c>
      <c r="AA130" s="28">
        <v>0</v>
      </c>
    </row>
    <row r="131" spans="1:27" ht="15.75" x14ac:dyDescent="0.25">
      <c r="A131" s="82" t="s">
        <v>15997</v>
      </c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80">
        <v>111</v>
      </c>
      <c r="O131" s="81" t="s">
        <v>15998</v>
      </c>
      <c r="P131" s="106">
        <f t="shared" si="2"/>
        <v>0</v>
      </c>
      <c r="Q131" s="28">
        <v>0</v>
      </c>
      <c r="R131" s="28">
        <v>0</v>
      </c>
      <c r="S131" s="28">
        <v>0</v>
      </c>
      <c r="T131" s="28">
        <v>0</v>
      </c>
      <c r="U131" s="28">
        <v>0</v>
      </c>
      <c r="V131" s="28">
        <v>0</v>
      </c>
      <c r="W131" s="106">
        <f t="shared" si="3"/>
        <v>0</v>
      </c>
      <c r="X131" s="28">
        <v>0</v>
      </c>
      <c r="Y131" s="28">
        <v>0</v>
      </c>
      <c r="Z131" s="28">
        <v>0</v>
      </c>
      <c r="AA131" s="28">
        <v>0</v>
      </c>
    </row>
    <row r="132" spans="1:27" ht="15.75" x14ac:dyDescent="0.25">
      <c r="A132" s="82" t="s">
        <v>15999</v>
      </c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80">
        <v>112</v>
      </c>
      <c r="O132" s="81" t="s">
        <v>16000</v>
      </c>
      <c r="P132" s="106">
        <f t="shared" si="2"/>
        <v>0</v>
      </c>
      <c r="Q132" s="28">
        <v>0</v>
      </c>
      <c r="R132" s="28">
        <v>0</v>
      </c>
      <c r="S132" s="28">
        <v>0</v>
      </c>
      <c r="T132" s="28">
        <v>0</v>
      </c>
      <c r="U132" s="28">
        <v>0</v>
      </c>
      <c r="V132" s="28">
        <v>0</v>
      </c>
      <c r="W132" s="106">
        <f t="shared" si="3"/>
        <v>0</v>
      </c>
      <c r="X132" s="28">
        <v>0</v>
      </c>
      <c r="Y132" s="28">
        <v>0</v>
      </c>
      <c r="Z132" s="28">
        <v>0</v>
      </c>
      <c r="AA132" s="28">
        <v>0</v>
      </c>
    </row>
    <row r="133" spans="1:27" ht="15.75" x14ac:dyDescent="0.25">
      <c r="A133" s="82" t="s">
        <v>16001</v>
      </c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80">
        <v>113</v>
      </c>
      <c r="O133" s="81" t="s">
        <v>16002</v>
      </c>
      <c r="P133" s="106">
        <f t="shared" si="2"/>
        <v>0</v>
      </c>
      <c r="Q133" s="28">
        <v>0</v>
      </c>
      <c r="R133" s="28">
        <v>0</v>
      </c>
      <c r="S133" s="28">
        <v>0</v>
      </c>
      <c r="T133" s="28">
        <v>0</v>
      </c>
      <c r="U133" s="28">
        <v>0</v>
      </c>
      <c r="V133" s="28">
        <v>0</v>
      </c>
      <c r="W133" s="106">
        <f t="shared" si="3"/>
        <v>0</v>
      </c>
      <c r="X133" s="28">
        <v>0</v>
      </c>
      <c r="Y133" s="28">
        <v>0</v>
      </c>
      <c r="Z133" s="28">
        <v>0</v>
      </c>
      <c r="AA133" s="28">
        <v>0</v>
      </c>
    </row>
    <row r="134" spans="1:27" ht="15.75" x14ac:dyDescent="0.25">
      <c r="A134" s="82" t="s">
        <v>16003</v>
      </c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80">
        <v>114</v>
      </c>
      <c r="O134" s="81" t="s">
        <v>16004</v>
      </c>
      <c r="P134" s="106">
        <f t="shared" si="2"/>
        <v>0</v>
      </c>
      <c r="Q134" s="28">
        <v>0</v>
      </c>
      <c r="R134" s="28">
        <v>0</v>
      </c>
      <c r="S134" s="28">
        <v>0</v>
      </c>
      <c r="T134" s="28">
        <v>0</v>
      </c>
      <c r="U134" s="28">
        <v>0</v>
      </c>
      <c r="V134" s="28">
        <v>0</v>
      </c>
      <c r="W134" s="106">
        <f t="shared" si="3"/>
        <v>0</v>
      </c>
      <c r="X134" s="28">
        <v>0</v>
      </c>
      <c r="Y134" s="28">
        <v>0</v>
      </c>
      <c r="Z134" s="28">
        <v>0</v>
      </c>
      <c r="AA134" s="28">
        <v>0</v>
      </c>
    </row>
    <row r="135" spans="1:27" ht="15.75" x14ac:dyDescent="0.25">
      <c r="A135" s="82" t="s">
        <v>16005</v>
      </c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80">
        <v>115</v>
      </c>
      <c r="O135" s="81" t="s">
        <v>16006</v>
      </c>
      <c r="P135" s="106">
        <f t="shared" si="2"/>
        <v>0</v>
      </c>
      <c r="Q135" s="28">
        <v>0</v>
      </c>
      <c r="R135" s="28">
        <v>0</v>
      </c>
      <c r="S135" s="28">
        <v>0</v>
      </c>
      <c r="T135" s="28">
        <v>0</v>
      </c>
      <c r="U135" s="28">
        <v>0</v>
      </c>
      <c r="V135" s="28">
        <v>0</v>
      </c>
      <c r="W135" s="106">
        <f t="shared" si="3"/>
        <v>0</v>
      </c>
      <c r="X135" s="28">
        <v>0</v>
      </c>
      <c r="Y135" s="28">
        <v>0</v>
      </c>
      <c r="Z135" s="28">
        <v>0</v>
      </c>
      <c r="AA135" s="28">
        <v>0</v>
      </c>
    </row>
    <row r="136" spans="1:27" ht="15.75" x14ac:dyDescent="0.25">
      <c r="A136" s="82" t="s">
        <v>16007</v>
      </c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80">
        <v>116</v>
      </c>
      <c r="O136" s="81" t="s">
        <v>16008</v>
      </c>
      <c r="P136" s="106">
        <f t="shared" si="2"/>
        <v>0</v>
      </c>
      <c r="Q136" s="28">
        <v>0</v>
      </c>
      <c r="R136" s="28">
        <v>0</v>
      </c>
      <c r="S136" s="28">
        <v>0</v>
      </c>
      <c r="T136" s="28">
        <v>0</v>
      </c>
      <c r="U136" s="28">
        <v>0</v>
      </c>
      <c r="V136" s="28">
        <v>0</v>
      </c>
      <c r="W136" s="106">
        <f t="shared" si="3"/>
        <v>0</v>
      </c>
      <c r="X136" s="28">
        <v>0</v>
      </c>
      <c r="Y136" s="28">
        <v>0</v>
      </c>
      <c r="Z136" s="28">
        <v>0</v>
      </c>
      <c r="AA136" s="28">
        <v>0</v>
      </c>
    </row>
    <row r="137" spans="1:27" ht="15.75" x14ac:dyDescent="0.25">
      <c r="A137" s="82" t="s">
        <v>16009</v>
      </c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80">
        <v>117</v>
      </c>
      <c r="O137" s="81" t="s">
        <v>16010</v>
      </c>
      <c r="P137" s="106">
        <f t="shared" si="2"/>
        <v>0</v>
      </c>
      <c r="Q137" s="28">
        <v>0</v>
      </c>
      <c r="R137" s="28">
        <v>0</v>
      </c>
      <c r="S137" s="28">
        <v>0</v>
      </c>
      <c r="T137" s="28">
        <v>0</v>
      </c>
      <c r="U137" s="28">
        <v>0</v>
      </c>
      <c r="V137" s="28">
        <v>0</v>
      </c>
      <c r="W137" s="106">
        <f t="shared" si="3"/>
        <v>0</v>
      </c>
      <c r="X137" s="28">
        <v>0</v>
      </c>
      <c r="Y137" s="28">
        <v>0</v>
      </c>
      <c r="Z137" s="28">
        <v>0</v>
      </c>
      <c r="AA137" s="28">
        <v>0</v>
      </c>
    </row>
    <row r="138" spans="1:27" ht="15.75" x14ac:dyDescent="0.25">
      <c r="A138" s="82" t="s">
        <v>16011</v>
      </c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80">
        <v>118</v>
      </c>
      <c r="O138" s="81" t="s">
        <v>16012</v>
      </c>
      <c r="P138" s="106">
        <f t="shared" si="2"/>
        <v>0</v>
      </c>
      <c r="Q138" s="28">
        <v>0</v>
      </c>
      <c r="R138" s="28">
        <v>0</v>
      </c>
      <c r="S138" s="28">
        <v>0</v>
      </c>
      <c r="T138" s="28">
        <v>0</v>
      </c>
      <c r="U138" s="28">
        <v>0</v>
      </c>
      <c r="V138" s="28">
        <v>0</v>
      </c>
      <c r="W138" s="106">
        <f t="shared" si="3"/>
        <v>0</v>
      </c>
      <c r="X138" s="28">
        <v>0</v>
      </c>
      <c r="Y138" s="28">
        <v>0</v>
      </c>
      <c r="Z138" s="28">
        <v>0</v>
      </c>
      <c r="AA138" s="28">
        <v>0</v>
      </c>
    </row>
    <row r="139" spans="1:27" ht="15.75" x14ac:dyDescent="0.25">
      <c r="A139" s="82" t="s">
        <v>17044</v>
      </c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80">
        <v>119</v>
      </c>
      <c r="O139" s="81" t="s">
        <v>17045</v>
      </c>
      <c r="P139" s="106">
        <f t="shared" si="2"/>
        <v>0</v>
      </c>
      <c r="Q139" s="28">
        <v>0</v>
      </c>
      <c r="R139" s="28">
        <v>0</v>
      </c>
      <c r="S139" s="28">
        <v>0</v>
      </c>
      <c r="T139" s="28">
        <v>0</v>
      </c>
      <c r="U139" s="28">
        <v>0</v>
      </c>
      <c r="V139" s="28">
        <v>0</v>
      </c>
      <c r="W139" s="106">
        <f t="shared" si="3"/>
        <v>0</v>
      </c>
      <c r="X139" s="28">
        <v>0</v>
      </c>
      <c r="Y139" s="28">
        <v>0</v>
      </c>
      <c r="Z139" s="28">
        <v>0</v>
      </c>
      <c r="AA139" s="28">
        <v>0</v>
      </c>
    </row>
    <row r="140" spans="1:27" ht="15.75" x14ac:dyDescent="0.25">
      <c r="A140" s="82" t="s">
        <v>17046</v>
      </c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80">
        <v>120</v>
      </c>
      <c r="O140" s="81" t="s">
        <v>17047</v>
      </c>
      <c r="P140" s="106">
        <f t="shared" si="2"/>
        <v>0</v>
      </c>
      <c r="Q140" s="28">
        <v>0</v>
      </c>
      <c r="R140" s="28">
        <v>0</v>
      </c>
      <c r="S140" s="28">
        <v>0</v>
      </c>
      <c r="T140" s="28">
        <v>0</v>
      </c>
      <c r="U140" s="28">
        <v>0</v>
      </c>
      <c r="V140" s="28">
        <v>0</v>
      </c>
      <c r="W140" s="106">
        <f t="shared" si="3"/>
        <v>0</v>
      </c>
      <c r="X140" s="28">
        <v>0</v>
      </c>
      <c r="Y140" s="28">
        <v>0</v>
      </c>
      <c r="Z140" s="28">
        <v>0</v>
      </c>
      <c r="AA140" s="28">
        <v>0</v>
      </c>
    </row>
    <row r="141" spans="1:27" ht="15.75" x14ac:dyDescent="0.25">
      <c r="A141" s="82" t="s">
        <v>17048</v>
      </c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80">
        <v>121</v>
      </c>
      <c r="O141" s="81" t="s">
        <v>17049</v>
      </c>
      <c r="P141" s="106">
        <f t="shared" si="2"/>
        <v>0</v>
      </c>
      <c r="Q141" s="28">
        <v>0</v>
      </c>
      <c r="R141" s="28">
        <v>0</v>
      </c>
      <c r="S141" s="28">
        <v>0</v>
      </c>
      <c r="T141" s="28">
        <v>0</v>
      </c>
      <c r="U141" s="28">
        <v>0</v>
      </c>
      <c r="V141" s="28">
        <v>0</v>
      </c>
      <c r="W141" s="106">
        <f t="shared" si="3"/>
        <v>0</v>
      </c>
      <c r="X141" s="28">
        <v>0</v>
      </c>
      <c r="Y141" s="28">
        <v>0</v>
      </c>
      <c r="Z141" s="28">
        <v>0</v>
      </c>
      <c r="AA141" s="28">
        <v>0</v>
      </c>
    </row>
    <row r="142" spans="1:27" ht="15.75" x14ac:dyDescent="0.25">
      <c r="A142" s="82" t="s">
        <v>17050</v>
      </c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80">
        <v>122</v>
      </c>
      <c r="O142" s="81" t="s">
        <v>17051</v>
      </c>
      <c r="P142" s="106">
        <f t="shared" si="2"/>
        <v>0</v>
      </c>
      <c r="Q142" s="28">
        <v>0</v>
      </c>
      <c r="R142" s="28">
        <v>0</v>
      </c>
      <c r="S142" s="28">
        <v>0</v>
      </c>
      <c r="T142" s="28">
        <v>0</v>
      </c>
      <c r="U142" s="28">
        <v>0</v>
      </c>
      <c r="V142" s="28">
        <v>0</v>
      </c>
      <c r="W142" s="106">
        <f t="shared" si="3"/>
        <v>0</v>
      </c>
      <c r="X142" s="28">
        <v>0</v>
      </c>
      <c r="Y142" s="28">
        <v>0</v>
      </c>
      <c r="Z142" s="28">
        <v>0</v>
      </c>
      <c r="AA142" s="28">
        <v>0</v>
      </c>
    </row>
    <row r="143" spans="1:27" ht="15.75" x14ac:dyDescent="0.25">
      <c r="A143" s="82" t="s">
        <v>17052</v>
      </c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80">
        <v>123</v>
      </c>
      <c r="O143" s="81" t="s">
        <v>17053</v>
      </c>
      <c r="P143" s="106">
        <f t="shared" si="2"/>
        <v>0</v>
      </c>
      <c r="Q143" s="28">
        <v>0</v>
      </c>
      <c r="R143" s="28">
        <v>0</v>
      </c>
      <c r="S143" s="28">
        <v>0</v>
      </c>
      <c r="T143" s="28">
        <v>0</v>
      </c>
      <c r="U143" s="28">
        <v>0</v>
      </c>
      <c r="V143" s="28">
        <v>0</v>
      </c>
      <c r="W143" s="106">
        <f t="shared" si="3"/>
        <v>0</v>
      </c>
      <c r="X143" s="28">
        <v>0</v>
      </c>
      <c r="Y143" s="28">
        <v>0</v>
      </c>
      <c r="Z143" s="28">
        <v>0</v>
      </c>
      <c r="AA143" s="28">
        <v>0</v>
      </c>
    </row>
    <row r="144" spans="1:27" ht="15.75" x14ac:dyDescent="0.25">
      <c r="A144" s="82" t="s">
        <v>17054</v>
      </c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80">
        <v>124</v>
      </c>
      <c r="O144" s="81" t="s">
        <v>17055</v>
      </c>
      <c r="P144" s="106">
        <f t="shared" si="2"/>
        <v>0</v>
      </c>
      <c r="Q144" s="28">
        <v>0</v>
      </c>
      <c r="R144" s="28">
        <v>0</v>
      </c>
      <c r="S144" s="28">
        <v>0</v>
      </c>
      <c r="T144" s="28">
        <v>0</v>
      </c>
      <c r="U144" s="28">
        <v>0</v>
      </c>
      <c r="V144" s="28">
        <v>0</v>
      </c>
      <c r="W144" s="106">
        <f t="shared" si="3"/>
        <v>0</v>
      </c>
      <c r="X144" s="28">
        <v>0</v>
      </c>
      <c r="Y144" s="28">
        <v>0</v>
      </c>
      <c r="Z144" s="28">
        <v>0</v>
      </c>
      <c r="AA144" s="28">
        <v>0</v>
      </c>
    </row>
    <row r="145" spans="1:27" ht="15.75" x14ac:dyDescent="0.25">
      <c r="A145" s="82" t="s">
        <v>17056</v>
      </c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80">
        <v>125</v>
      </c>
      <c r="O145" s="81" t="s">
        <v>17057</v>
      </c>
      <c r="P145" s="106">
        <f t="shared" si="2"/>
        <v>0</v>
      </c>
      <c r="Q145" s="28">
        <v>0</v>
      </c>
      <c r="R145" s="28">
        <v>0</v>
      </c>
      <c r="S145" s="28">
        <v>0</v>
      </c>
      <c r="T145" s="28">
        <v>0</v>
      </c>
      <c r="U145" s="28">
        <v>0</v>
      </c>
      <c r="V145" s="28">
        <v>0</v>
      </c>
      <c r="W145" s="106">
        <f t="shared" si="3"/>
        <v>0</v>
      </c>
      <c r="X145" s="28">
        <v>0</v>
      </c>
      <c r="Y145" s="28">
        <v>0</v>
      </c>
      <c r="Z145" s="28">
        <v>0</v>
      </c>
      <c r="AA145" s="28">
        <v>0</v>
      </c>
    </row>
    <row r="146" spans="1:27" ht="15.75" x14ac:dyDescent="0.25">
      <c r="A146" s="82" t="s">
        <v>17058</v>
      </c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80">
        <v>126</v>
      </c>
      <c r="O146" s="81" t="s">
        <v>17059</v>
      </c>
      <c r="P146" s="106">
        <f t="shared" si="2"/>
        <v>0</v>
      </c>
      <c r="Q146" s="28">
        <v>0</v>
      </c>
      <c r="R146" s="28">
        <v>0</v>
      </c>
      <c r="S146" s="28">
        <v>0</v>
      </c>
      <c r="T146" s="28">
        <v>0</v>
      </c>
      <c r="U146" s="28">
        <v>0</v>
      </c>
      <c r="V146" s="28">
        <v>0</v>
      </c>
      <c r="W146" s="106">
        <f t="shared" si="3"/>
        <v>0</v>
      </c>
      <c r="X146" s="28">
        <v>0</v>
      </c>
      <c r="Y146" s="28">
        <v>0</v>
      </c>
      <c r="Z146" s="28">
        <v>0</v>
      </c>
      <c r="AA146" s="28">
        <v>0</v>
      </c>
    </row>
    <row r="147" spans="1:27" ht="15.75" x14ac:dyDescent="0.25">
      <c r="A147" s="82" t="s">
        <v>17060</v>
      </c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80">
        <v>127</v>
      </c>
      <c r="O147" s="81" t="s">
        <v>17061</v>
      </c>
      <c r="P147" s="106">
        <f t="shared" si="2"/>
        <v>0</v>
      </c>
      <c r="Q147" s="28">
        <v>0</v>
      </c>
      <c r="R147" s="28">
        <v>0</v>
      </c>
      <c r="S147" s="28">
        <v>0</v>
      </c>
      <c r="T147" s="28">
        <v>0</v>
      </c>
      <c r="U147" s="28">
        <v>0</v>
      </c>
      <c r="V147" s="28">
        <v>0</v>
      </c>
      <c r="W147" s="106">
        <f t="shared" si="3"/>
        <v>0</v>
      </c>
      <c r="X147" s="28">
        <v>0</v>
      </c>
      <c r="Y147" s="28">
        <v>0</v>
      </c>
      <c r="Z147" s="28">
        <v>0</v>
      </c>
      <c r="AA147" s="28">
        <v>0</v>
      </c>
    </row>
    <row r="148" spans="1:27" ht="15.75" x14ac:dyDescent="0.25">
      <c r="A148" s="82" t="s">
        <v>17062</v>
      </c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80">
        <v>128</v>
      </c>
      <c r="O148" s="81" t="s">
        <v>17063</v>
      </c>
      <c r="P148" s="106">
        <f t="shared" si="2"/>
        <v>0</v>
      </c>
      <c r="Q148" s="28">
        <v>0</v>
      </c>
      <c r="R148" s="28">
        <v>0</v>
      </c>
      <c r="S148" s="28">
        <v>0</v>
      </c>
      <c r="T148" s="28">
        <v>0</v>
      </c>
      <c r="U148" s="28">
        <v>0</v>
      </c>
      <c r="V148" s="28">
        <v>0</v>
      </c>
      <c r="W148" s="106">
        <f t="shared" si="3"/>
        <v>0</v>
      </c>
      <c r="X148" s="28">
        <v>0</v>
      </c>
      <c r="Y148" s="28">
        <v>0</v>
      </c>
      <c r="Z148" s="28">
        <v>0</v>
      </c>
      <c r="AA148" s="28">
        <v>0</v>
      </c>
    </row>
    <row r="149" spans="1:27" ht="15.75" x14ac:dyDescent="0.25">
      <c r="A149" s="82" t="s">
        <v>17064</v>
      </c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80">
        <v>129</v>
      </c>
      <c r="O149" s="81" t="s">
        <v>17065</v>
      </c>
      <c r="P149" s="106">
        <f t="shared" si="2"/>
        <v>0</v>
      </c>
      <c r="Q149" s="28">
        <v>0</v>
      </c>
      <c r="R149" s="28">
        <v>0</v>
      </c>
      <c r="S149" s="28">
        <v>0</v>
      </c>
      <c r="T149" s="28">
        <v>0</v>
      </c>
      <c r="U149" s="28">
        <v>0</v>
      </c>
      <c r="V149" s="28">
        <v>0</v>
      </c>
      <c r="W149" s="106">
        <f t="shared" si="3"/>
        <v>0</v>
      </c>
      <c r="X149" s="28">
        <v>0</v>
      </c>
      <c r="Y149" s="28">
        <v>0</v>
      </c>
      <c r="Z149" s="28">
        <v>0</v>
      </c>
      <c r="AA149" s="28">
        <v>0</v>
      </c>
    </row>
    <row r="150" spans="1:27" ht="15.75" x14ac:dyDescent="0.25">
      <c r="A150" s="82" t="s">
        <v>17066</v>
      </c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80">
        <v>130</v>
      </c>
      <c r="O150" s="81" t="s">
        <v>17067</v>
      </c>
      <c r="P150" s="106">
        <f t="shared" ref="P150:P187" si="4">SUM(Q150:V150)</f>
        <v>0</v>
      </c>
      <c r="Q150" s="28">
        <v>0</v>
      </c>
      <c r="R150" s="28">
        <v>0</v>
      </c>
      <c r="S150" s="28">
        <v>0</v>
      </c>
      <c r="T150" s="28">
        <v>0</v>
      </c>
      <c r="U150" s="28">
        <v>0</v>
      </c>
      <c r="V150" s="28">
        <v>0</v>
      </c>
      <c r="W150" s="106">
        <f t="shared" ref="W150:W187" si="5">SUM(X150:AA150)</f>
        <v>0</v>
      </c>
      <c r="X150" s="28">
        <v>0</v>
      </c>
      <c r="Y150" s="28">
        <v>0</v>
      </c>
      <c r="Z150" s="28">
        <v>0</v>
      </c>
      <c r="AA150" s="28">
        <v>0</v>
      </c>
    </row>
    <row r="151" spans="1:27" ht="15.75" x14ac:dyDescent="0.25">
      <c r="A151" s="82" t="s">
        <v>17070</v>
      </c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80">
        <v>131</v>
      </c>
      <c r="O151" s="81" t="s">
        <v>17071</v>
      </c>
      <c r="P151" s="106">
        <f t="shared" si="4"/>
        <v>0</v>
      </c>
      <c r="Q151" s="28">
        <v>0</v>
      </c>
      <c r="R151" s="28">
        <v>0</v>
      </c>
      <c r="S151" s="28">
        <v>0</v>
      </c>
      <c r="T151" s="28">
        <v>0</v>
      </c>
      <c r="U151" s="28">
        <v>0</v>
      </c>
      <c r="V151" s="28">
        <v>0</v>
      </c>
      <c r="W151" s="106">
        <f t="shared" si="5"/>
        <v>0</v>
      </c>
      <c r="X151" s="28">
        <v>0</v>
      </c>
      <c r="Y151" s="28">
        <v>0</v>
      </c>
      <c r="Z151" s="28">
        <v>0</v>
      </c>
      <c r="AA151" s="28">
        <v>0</v>
      </c>
    </row>
    <row r="152" spans="1:27" ht="15.75" x14ac:dyDescent="0.25">
      <c r="A152" s="82" t="s">
        <v>17072</v>
      </c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80">
        <v>132</v>
      </c>
      <c r="O152" s="81" t="s">
        <v>17073</v>
      </c>
      <c r="P152" s="106">
        <f t="shared" si="4"/>
        <v>0</v>
      </c>
      <c r="Q152" s="28">
        <v>0</v>
      </c>
      <c r="R152" s="28">
        <v>0</v>
      </c>
      <c r="S152" s="28">
        <v>0</v>
      </c>
      <c r="T152" s="28">
        <v>0</v>
      </c>
      <c r="U152" s="28">
        <v>0</v>
      </c>
      <c r="V152" s="28">
        <v>0</v>
      </c>
      <c r="W152" s="106">
        <f t="shared" si="5"/>
        <v>0</v>
      </c>
      <c r="X152" s="28">
        <v>0</v>
      </c>
      <c r="Y152" s="28">
        <v>0</v>
      </c>
      <c r="Z152" s="28">
        <v>0</v>
      </c>
      <c r="AA152" s="28">
        <v>0</v>
      </c>
    </row>
    <row r="153" spans="1:27" ht="15.75" x14ac:dyDescent="0.25">
      <c r="A153" s="82" t="s">
        <v>17074</v>
      </c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80">
        <v>133</v>
      </c>
      <c r="O153" s="81" t="s">
        <v>17075</v>
      </c>
      <c r="P153" s="106">
        <f t="shared" si="4"/>
        <v>0</v>
      </c>
      <c r="Q153" s="28">
        <v>0</v>
      </c>
      <c r="R153" s="28">
        <v>0</v>
      </c>
      <c r="S153" s="28">
        <v>0</v>
      </c>
      <c r="T153" s="28">
        <v>0</v>
      </c>
      <c r="U153" s="28">
        <v>0</v>
      </c>
      <c r="V153" s="28">
        <v>0</v>
      </c>
      <c r="W153" s="106">
        <f t="shared" si="5"/>
        <v>0</v>
      </c>
      <c r="X153" s="28">
        <v>0</v>
      </c>
      <c r="Y153" s="28">
        <v>0</v>
      </c>
      <c r="Z153" s="28">
        <v>0</v>
      </c>
      <c r="AA153" s="28">
        <v>0</v>
      </c>
    </row>
    <row r="154" spans="1:27" ht="15.75" x14ac:dyDescent="0.25">
      <c r="A154" s="82" t="s">
        <v>17076</v>
      </c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80">
        <v>134</v>
      </c>
      <c r="O154" s="81" t="s">
        <v>17077</v>
      </c>
      <c r="P154" s="106">
        <f t="shared" si="4"/>
        <v>0</v>
      </c>
      <c r="Q154" s="28">
        <v>0</v>
      </c>
      <c r="R154" s="28">
        <v>0</v>
      </c>
      <c r="S154" s="28">
        <v>0</v>
      </c>
      <c r="T154" s="28">
        <v>0</v>
      </c>
      <c r="U154" s="28">
        <v>0</v>
      </c>
      <c r="V154" s="28">
        <v>0</v>
      </c>
      <c r="W154" s="106">
        <f t="shared" si="5"/>
        <v>0</v>
      </c>
      <c r="X154" s="28">
        <v>0</v>
      </c>
      <c r="Y154" s="28">
        <v>0</v>
      </c>
      <c r="Z154" s="28">
        <v>0</v>
      </c>
      <c r="AA154" s="28">
        <v>0</v>
      </c>
    </row>
    <row r="155" spans="1:27" ht="15.75" x14ac:dyDescent="0.25">
      <c r="A155" s="82" t="s">
        <v>17078</v>
      </c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80">
        <v>135</v>
      </c>
      <c r="O155" s="81" t="s">
        <v>17079</v>
      </c>
      <c r="P155" s="106">
        <f t="shared" si="4"/>
        <v>0</v>
      </c>
      <c r="Q155" s="28">
        <v>0</v>
      </c>
      <c r="R155" s="28">
        <v>0</v>
      </c>
      <c r="S155" s="28">
        <v>0</v>
      </c>
      <c r="T155" s="28">
        <v>0</v>
      </c>
      <c r="U155" s="28">
        <v>0</v>
      </c>
      <c r="V155" s="28">
        <v>0</v>
      </c>
      <c r="W155" s="106">
        <f t="shared" si="5"/>
        <v>0</v>
      </c>
      <c r="X155" s="28">
        <v>0</v>
      </c>
      <c r="Y155" s="28">
        <v>0</v>
      </c>
      <c r="Z155" s="28">
        <v>0</v>
      </c>
      <c r="AA155" s="28">
        <v>0</v>
      </c>
    </row>
    <row r="156" spans="1:27" ht="15.75" x14ac:dyDescent="0.25">
      <c r="A156" s="82" t="s">
        <v>17080</v>
      </c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80">
        <v>136</v>
      </c>
      <c r="O156" s="81" t="s">
        <v>17081</v>
      </c>
      <c r="P156" s="106">
        <f t="shared" si="4"/>
        <v>0</v>
      </c>
      <c r="Q156" s="28">
        <v>0</v>
      </c>
      <c r="R156" s="28">
        <v>0</v>
      </c>
      <c r="S156" s="28">
        <v>0</v>
      </c>
      <c r="T156" s="28">
        <v>0</v>
      </c>
      <c r="U156" s="28">
        <v>0</v>
      </c>
      <c r="V156" s="28">
        <v>0</v>
      </c>
      <c r="W156" s="106">
        <f t="shared" si="5"/>
        <v>0</v>
      </c>
      <c r="X156" s="28">
        <v>0</v>
      </c>
      <c r="Y156" s="28">
        <v>0</v>
      </c>
      <c r="Z156" s="28">
        <v>0</v>
      </c>
      <c r="AA156" s="28">
        <v>0</v>
      </c>
    </row>
    <row r="157" spans="1:27" ht="15.75" x14ac:dyDescent="0.25">
      <c r="A157" s="82" t="s">
        <v>17082</v>
      </c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80">
        <v>137</v>
      </c>
      <c r="O157" s="81" t="s">
        <v>17083</v>
      </c>
      <c r="P157" s="106">
        <f t="shared" si="4"/>
        <v>0</v>
      </c>
      <c r="Q157" s="28">
        <v>0</v>
      </c>
      <c r="R157" s="28">
        <v>0</v>
      </c>
      <c r="S157" s="28">
        <v>0</v>
      </c>
      <c r="T157" s="28">
        <v>0</v>
      </c>
      <c r="U157" s="28">
        <v>0</v>
      </c>
      <c r="V157" s="28">
        <v>0</v>
      </c>
      <c r="W157" s="106">
        <f t="shared" si="5"/>
        <v>0</v>
      </c>
      <c r="X157" s="28">
        <v>0</v>
      </c>
      <c r="Y157" s="28">
        <v>0</v>
      </c>
      <c r="Z157" s="28">
        <v>0</v>
      </c>
      <c r="AA157" s="28">
        <v>0</v>
      </c>
    </row>
    <row r="158" spans="1:27" ht="15.75" x14ac:dyDescent="0.25">
      <c r="A158" s="82" t="s">
        <v>17084</v>
      </c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80">
        <v>138</v>
      </c>
      <c r="O158" s="81" t="s">
        <v>17085</v>
      </c>
      <c r="P158" s="106">
        <f t="shared" si="4"/>
        <v>0</v>
      </c>
      <c r="Q158" s="28">
        <v>0</v>
      </c>
      <c r="R158" s="28">
        <v>0</v>
      </c>
      <c r="S158" s="28">
        <v>0</v>
      </c>
      <c r="T158" s="28">
        <v>0</v>
      </c>
      <c r="U158" s="28">
        <v>0</v>
      </c>
      <c r="V158" s="28">
        <v>0</v>
      </c>
      <c r="W158" s="106">
        <f t="shared" si="5"/>
        <v>0</v>
      </c>
      <c r="X158" s="28">
        <v>0</v>
      </c>
      <c r="Y158" s="28">
        <v>0</v>
      </c>
      <c r="Z158" s="28">
        <v>0</v>
      </c>
      <c r="AA158" s="28">
        <v>0</v>
      </c>
    </row>
    <row r="159" spans="1:27" ht="15.75" x14ac:dyDescent="0.25">
      <c r="A159" s="82" t="s">
        <v>17086</v>
      </c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80">
        <v>139</v>
      </c>
      <c r="O159" s="81" t="s">
        <v>17087</v>
      </c>
      <c r="P159" s="106">
        <f t="shared" si="4"/>
        <v>0</v>
      </c>
      <c r="Q159" s="28">
        <v>0</v>
      </c>
      <c r="R159" s="28">
        <v>0</v>
      </c>
      <c r="S159" s="28">
        <v>0</v>
      </c>
      <c r="T159" s="28">
        <v>0</v>
      </c>
      <c r="U159" s="28">
        <v>0</v>
      </c>
      <c r="V159" s="28">
        <v>0</v>
      </c>
      <c r="W159" s="106">
        <f t="shared" si="5"/>
        <v>0</v>
      </c>
      <c r="X159" s="28">
        <v>0</v>
      </c>
      <c r="Y159" s="28">
        <v>0</v>
      </c>
      <c r="Z159" s="28">
        <v>0</v>
      </c>
      <c r="AA159" s="28">
        <v>0</v>
      </c>
    </row>
    <row r="160" spans="1:27" ht="15.75" x14ac:dyDescent="0.25">
      <c r="A160" s="82" t="s">
        <v>17088</v>
      </c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80">
        <v>140</v>
      </c>
      <c r="O160" s="81" t="s">
        <v>17089</v>
      </c>
      <c r="P160" s="106">
        <f t="shared" si="4"/>
        <v>0</v>
      </c>
      <c r="Q160" s="28">
        <v>0</v>
      </c>
      <c r="R160" s="28">
        <v>0</v>
      </c>
      <c r="S160" s="28">
        <v>0</v>
      </c>
      <c r="T160" s="28">
        <v>0</v>
      </c>
      <c r="U160" s="28">
        <v>0</v>
      </c>
      <c r="V160" s="28">
        <v>0</v>
      </c>
      <c r="W160" s="106">
        <f t="shared" si="5"/>
        <v>0</v>
      </c>
      <c r="X160" s="28">
        <v>0</v>
      </c>
      <c r="Y160" s="28">
        <v>0</v>
      </c>
      <c r="Z160" s="28">
        <v>0</v>
      </c>
      <c r="AA160" s="28">
        <v>0</v>
      </c>
    </row>
    <row r="161" spans="1:27" ht="15.75" x14ac:dyDescent="0.25">
      <c r="A161" s="82" t="s">
        <v>17090</v>
      </c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80">
        <v>141</v>
      </c>
      <c r="O161" s="81" t="s">
        <v>17091</v>
      </c>
      <c r="P161" s="106">
        <f t="shared" si="4"/>
        <v>0</v>
      </c>
      <c r="Q161" s="28">
        <v>0</v>
      </c>
      <c r="R161" s="28">
        <v>0</v>
      </c>
      <c r="S161" s="28">
        <v>0</v>
      </c>
      <c r="T161" s="28">
        <v>0</v>
      </c>
      <c r="U161" s="28">
        <v>0</v>
      </c>
      <c r="V161" s="28">
        <v>0</v>
      </c>
      <c r="W161" s="106">
        <f t="shared" si="5"/>
        <v>0</v>
      </c>
      <c r="X161" s="28">
        <v>0</v>
      </c>
      <c r="Y161" s="28">
        <v>0</v>
      </c>
      <c r="Z161" s="28">
        <v>0</v>
      </c>
      <c r="AA161" s="28">
        <v>0</v>
      </c>
    </row>
    <row r="162" spans="1:27" ht="15.75" x14ac:dyDescent="0.25">
      <c r="A162" s="82" t="s">
        <v>17092</v>
      </c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80">
        <v>142</v>
      </c>
      <c r="O162" s="81" t="s">
        <v>17093</v>
      </c>
      <c r="P162" s="106">
        <f t="shared" si="4"/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106">
        <f t="shared" si="5"/>
        <v>0</v>
      </c>
      <c r="X162" s="28">
        <v>0</v>
      </c>
      <c r="Y162" s="28">
        <v>0</v>
      </c>
      <c r="Z162" s="28">
        <v>0</v>
      </c>
      <c r="AA162" s="28">
        <v>0</v>
      </c>
    </row>
    <row r="163" spans="1:27" ht="15.75" x14ac:dyDescent="0.25">
      <c r="A163" s="82" t="s">
        <v>17094</v>
      </c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80">
        <v>143</v>
      </c>
      <c r="O163" s="81" t="s">
        <v>17095</v>
      </c>
      <c r="P163" s="106">
        <f t="shared" si="4"/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106">
        <f t="shared" si="5"/>
        <v>0</v>
      </c>
      <c r="X163" s="28">
        <v>0</v>
      </c>
      <c r="Y163" s="28">
        <v>0</v>
      </c>
      <c r="Z163" s="28">
        <v>0</v>
      </c>
      <c r="AA163" s="28">
        <v>0</v>
      </c>
    </row>
    <row r="164" spans="1:27" ht="15.75" x14ac:dyDescent="0.25">
      <c r="A164" s="82" t="s">
        <v>17096</v>
      </c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80">
        <v>144</v>
      </c>
      <c r="O164" s="81" t="s">
        <v>17097</v>
      </c>
      <c r="P164" s="106">
        <f t="shared" si="4"/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106">
        <f t="shared" si="5"/>
        <v>0</v>
      </c>
      <c r="X164" s="28">
        <v>0</v>
      </c>
      <c r="Y164" s="28">
        <v>0</v>
      </c>
      <c r="Z164" s="28">
        <v>0</v>
      </c>
      <c r="AA164" s="28">
        <v>0</v>
      </c>
    </row>
    <row r="165" spans="1:27" ht="15.75" x14ac:dyDescent="0.25">
      <c r="A165" s="82" t="s">
        <v>17098</v>
      </c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80">
        <v>145</v>
      </c>
      <c r="O165" s="81" t="s">
        <v>17099</v>
      </c>
      <c r="P165" s="106">
        <f t="shared" si="4"/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106">
        <f t="shared" si="5"/>
        <v>0</v>
      </c>
      <c r="X165" s="28">
        <v>0</v>
      </c>
      <c r="Y165" s="28">
        <v>0</v>
      </c>
      <c r="Z165" s="28">
        <v>0</v>
      </c>
      <c r="AA165" s="28">
        <v>0</v>
      </c>
    </row>
    <row r="166" spans="1:27" ht="15.75" x14ac:dyDescent="0.25">
      <c r="A166" s="82" t="s">
        <v>17100</v>
      </c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80">
        <v>146</v>
      </c>
      <c r="O166" s="81" t="s">
        <v>17101</v>
      </c>
      <c r="P166" s="106">
        <f t="shared" si="4"/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106">
        <f t="shared" si="5"/>
        <v>0</v>
      </c>
      <c r="X166" s="28">
        <v>0</v>
      </c>
      <c r="Y166" s="28">
        <v>0</v>
      </c>
      <c r="Z166" s="28">
        <v>0</v>
      </c>
      <c r="AA166" s="28">
        <v>0</v>
      </c>
    </row>
    <row r="167" spans="1:27" ht="15.75" x14ac:dyDescent="0.25">
      <c r="A167" s="82" t="s">
        <v>17102</v>
      </c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80">
        <v>147</v>
      </c>
      <c r="O167" s="81" t="s">
        <v>17103</v>
      </c>
      <c r="P167" s="106">
        <f t="shared" si="4"/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106">
        <f t="shared" si="5"/>
        <v>0</v>
      </c>
      <c r="X167" s="28">
        <v>0</v>
      </c>
      <c r="Y167" s="28">
        <v>0</v>
      </c>
      <c r="Z167" s="28">
        <v>0</v>
      </c>
      <c r="AA167" s="28">
        <v>0</v>
      </c>
    </row>
    <row r="168" spans="1:27" ht="15.75" x14ac:dyDescent="0.25">
      <c r="A168" s="82" t="s">
        <v>17104</v>
      </c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80">
        <v>148</v>
      </c>
      <c r="O168" s="81" t="s">
        <v>17105</v>
      </c>
      <c r="P168" s="106">
        <f t="shared" si="4"/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106">
        <f t="shared" si="5"/>
        <v>0</v>
      </c>
      <c r="X168" s="28">
        <v>0</v>
      </c>
      <c r="Y168" s="28">
        <v>0</v>
      </c>
      <c r="Z168" s="28">
        <v>0</v>
      </c>
      <c r="AA168" s="28">
        <v>0</v>
      </c>
    </row>
    <row r="169" spans="1:27" ht="15.75" x14ac:dyDescent="0.25">
      <c r="A169" s="82" t="s">
        <v>17106</v>
      </c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80">
        <v>149</v>
      </c>
      <c r="O169" s="81" t="s">
        <v>17107</v>
      </c>
      <c r="P169" s="106">
        <f t="shared" si="4"/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106">
        <f t="shared" si="5"/>
        <v>0</v>
      </c>
      <c r="X169" s="28">
        <v>0</v>
      </c>
      <c r="Y169" s="28">
        <v>0</v>
      </c>
      <c r="Z169" s="28">
        <v>0</v>
      </c>
      <c r="AA169" s="28">
        <v>0</v>
      </c>
    </row>
    <row r="170" spans="1:27" ht="15.75" x14ac:dyDescent="0.25">
      <c r="A170" s="82" t="s">
        <v>17108</v>
      </c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80">
        <v>150</v>
      </c>
      <c r="O170" s="81" t="s">
        <v>17109</v>
      </c>
      <c r="P170" s="106">
        <f t="shared" si="4"/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106">
        <f t="shared" si="5"/>
        <v>0</v>
      </c>
      <c r="X170" s="28">
        <v>0</v>
      </c>
      <c r="Y170" s="28">
        <v>0</v>
      </c>
      <c r="Z170" s="28">
        <v>0</v>
      </c>
      <c r="AA170" s="28">
        <v>0</v>
      </c>
    </row>
    <row r="171" spans="1:27" ht="15.75" x14ac:dyDescent="0.25">
      <c r="A171" s="82" t="s">
        <v>17110</v>
      </c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80">
        <v>151</v>
      </c>
      <c r="O171" s="81" t="s">
        <v>17111</v>
      </c>
      <c r="P171" s="106">
        <f t="shared" si="4"/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106">
        <f t="shared" si="5"/>
        <v>0</v>
      </c>
      <c r="X171" s="28">
        <v>0</v>
      </c>
      <c r="Y171" s="28">
        <v>0</v>
      </c>
      <c r="Z171" s="28">
        <v>0</v>
      </c>
      <c r="AA171" s="28">
        <v>0</v>
      </c>
    </row>
    <row r="172" spans="1:27" ht="15.75" x14ac:dyDescent="0.25">
      <c r="A172" s="82" t="s">
        <v>17112</v>
      </c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80">
        <v>152</v>
      </c>
      <c r="O172" s="81" t="s">
        <v>17113</v>
      </c>
      <c r="P172" s="106">
        <f t="shared" si="4"/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106">
        <f t="shared" si="5"/>
        <v>0</v>
      </c>
      <c r="X172" s="28">
        <v>0</v>
      </c>
      <c r="Y172" s="28">
        <v>0</v>
      </c>
      <c r="Z172" s="28">
        <v>0</v>
      </c>
      <c r="AA172" s="28">
        <v>0</v>
      </c>
    </row>
    <row r="173" spans="1:27" ht="15.75" x14ac:dyDescent="0.25">
      <c r="A173" s="82" t="s">
        <v>17114</v>
      </c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80">
        <v>153</v>
      </c>
      <c r="O173" s="81" t="s">
        <v>17115</v>
      </c>
      <c r="P173" s="106">
        <f t="shared" si="4"/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106">
        <f t="shared" si="5"/>
        <v>0</v>
      </c>
      <c r="X173" s="28">
        <v>0</v>
      </c>
      <c r="Y173" s="28">
        <v>0</v>
      </c>
      <c r="Z173" s="28">
        <v>0</v>
      </c>
      <c r="AA173" s="28">
        <v>0</v>
      </c>
    </row>
    <row r="174" spans="1:27" ht="15.75" x14ac:dyDescent="0.25">
      <c r="A174" s="82" t="s">
        <v>17116</v>
      </c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80">
        <v>154</v>
      </c>
      <c r="O174" s="81" t="s">
        <v>17117</v>
      </c>
      <c r="P174" s="106">
        <f t="shared" si="4"/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106">
        <f t="shared" si="5"/>
        <v>0</v>
      </c>
      <c r="X174" s="28">
        <v>0</v>
      </c>
      <c r="Y174" s="28">
        <v>0</v>
      </c>
      <c r="Z174" s="28">
        <v>0</v>
      </c>
      <c r="AA174" s="28">
        <v>0</v>
      </c>
    </row>
    <row r="175" spans="1:27" ht="15.75" x14ac:dyDescent="0.25">
      <c r="A175" s="82" t="s">
        <v>17118</v>
      </c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80">
        <v>155</v>
      </c>
      <c r="O175" s="81" t="s">
        <v>17119</v>
      </c>
      <c r="P175" s="106">
        <f t="shared" si="4"/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106">
        <f t="shared" si="5"/>
        <v>0</v>
      </c>
      <c r="X175" s="28">
        <v>0</v>
      </c>
      <c r="Y175" s="28">
        <v>0</v>
      </c>
      <c r="Z175" s="28">
        <v>0</v>
      </c>
      <c r="AA175" s="28">
        <v>0</v>
      </c>
    </row>
    <row r="176" spans="1:27" ht="15.75" x14ac:dyDescent="0.25">
      <c r="A176" s="82" t="s">
        <v>17120</v>
      </c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80">
        <v>156</v>
      </c>
      <c r="O176" s="81" t="s">
        <v>17121</v>
      </c>
      <c r="P176" s="106">
        <f t="shared" si="4"/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106">
        <f t="shared" si="5"/>
        <v>0</v>
      </c>
      <c r="X176" s="28">
        <v>0</v>
      </c>
      <c r="Y176" s="28">
        <v>0</v>
      </c>
      <c r="Z176" s="28">
        <v>0</v>
      </c>
      <c r="AA176" s="28">
        <v>0</v>
      </c>
    </row>
    <row r="177" spans="1:27" ht="15.75" x14ac:dyDescent="0.25">
      <c r="A177" s="82" t="s">
        <v>17122</v>
      </c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80">
        <v>157</v>
      </c>
      <c r="O177" s="81" t="s">
        <v>17123</v>
      </c>
      <c r="P177" s="106">
        <f t="shared" si="4"/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106">
        <f t="shared" si="5"/>
        <v>0</v>
      </c>
      <c r="X177" s="28">
        <v>0</v>
      </c>
      <c r="Y177" s="28">
        <v>0</v>
      </c>
      <c r="Z177" s="28">
        <v>0</v>
      </c>
      <c r="AA177" s="28">
        <v>0</v>
      </c>
    </row>
    <row r="178" spans="1:27" ht="15.75" x14ac:dyDescent="0.25">
      <c r="A178" s="82" t="s">
        <v>17124</v>
      </c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80">
        <v>158</v>
      </c>
      <c r="O178" s="81" t="s">
        <v>17125</v>
      </c>
      <c r="P178" s="106">
        <f t="shared" si="4"/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106">
        <f t="shared" si="5"/>
        <v>0</v>
      </c>
      <c r="X178" s="28">
        <v>0</v>
      </c>
      <c r="Y178" s="28">
        <v>0</v>
      </c>
      <c r="Z178" s="28">
        <v>0</v>
      </c>
      <c r="AA178" s="28">
        <v>0</v>
      </c>
    </row>
    <row r="179" spans="1:27" ht="15.75" x14ac:dyDescent="0.25">
      <c r="A179" s="82" t="s">
        <v>17126</v>
      </c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80">
        <v>159</v>
      </c>
      <c r="O179" s="81" t="s">
        <v>17127</v>
      </c>
      <c r="P179" s="106">
        <f t="shared" si="4"/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106">
        <f t="shared" si="5"/>
        <v>0</v>
      </c>
      <c r="X179" s="28">
        <v>0</v>
      </c>
      <c r="Y179" s="28">
        <v>0</v>
      </c>
      <c r="Z179" s="28">
        <v>0</v>
      </c>
      <c r="AA179" s="28">
        <v>0</v>
      </c>
    </row>
    <row r="180" spans="1:27" ht="15.75" x14ac:dyDescent="0.25">
      <c r="A180" s="82" t="s">
        <v>17128</v>
      </c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80">
        <v>160</v>
      </c>
      <c r="O180" s="81" t="s">
        <v>17129</v>
      </c>
      <c r="P180" s="106">
        <f t="shared" si="4"/>
        <v>0</v>
      </c>
      <c r="Q180" s="28">
        <v>0</v>
      </c>
      <c r="R180" s="28">
        <v>0</v>
      </c>
      <c r="S180" s="28">
        <v>0</v>
      </c>
      <c r="T180" s="28">
        <v>0</v>
      </c>
      <c r="U180" s="28">
        <v>0</v>
      </c>
      <c r="V180" s="28">
        <v>0</v>
      </c>
      <c r="W180" s="106">
        <f t="shared" si="5"/>
        <v>0</v>
      </c>
      <c r="X180" s="28">
        <v>0</v>
      </c>
      <c r="Y180" s="28">
        <v>0</v>
      </c>
      <c r="Z180" s="28">
        <v>0</v>
      </c>
      <c r="AA180" s="28">
        <v>0</v>
      </c>
    </row>
    <row r="181" spans="1:27" ht="15.75" x14ac:dyDescent="0.25">
      <c r="A181" s="82" t="s">
        <v>17130</v>
      </c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80">
        <v>161</v>
      </c>
      <c r="O181" s="81" t="s">
        <v>17131</v>
      </c>
      <c r="P181" s="106">
        <f t="shared" si="4"/>
        <v>0</v>
      </c>
      <c r="Q181" s="28">
        <v>0</v>
      </c>
      <c r="R181" s="28">
        <v>0</v>
      </c>
      <c r="S181" s="28">
        <v>0</v>
      </c>
      <c r="T181" s="28">
        <v>0</v>
      </c>
      <c r="U181" s="28">
        <v>0</v>
      </c>
      <c r="V181" s="28">
        <v>0</v>
      </c>
      <c r="W181" s="106">
        <f t="shared" si="5"/>
        <v>0</v>
      </c>
      <c r="X181" s="28">
        <v>0</v>
      </c>
      <c r="Y181" s="28">
        <v>0</v>
      </c>
      <c r="Z181" s="28">
        <v>0</v>
      </c>
      <c r="AA181" s="28">
        <v>0</v>
      </c>
    </row>
    <row r="182" spans="1:27" ht="15.75" x14ac:dyDescent="0.25">
      <c r="A182" s="82" t="s">
        <v>17132</v>
      </c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80">
        <v>162</v>
      </c>
      <c r="O182" s="81" t="s">
        <v>17133</v>
      </c>
      <c r="P182" s="106">
        <f t="shared" si="4"/>
        <v>0</v>
      </c>
      <c r="Q182" s="28">
        <v>0</v>
      </c>
      <c r="R182" s="28">
        <v>0</v>
      </c>
      <c r="S182" s="28">
        <v>0</v>
      </c>
      <c r="T182" s="28">
        <v>0</v>
      </c>
      <c r="U182" s="28">
        <v>0</v>
      </c>
      <c r="V182" s="28">
        <v>0</v>
      </c>
      <c r="W182" s="106">
        <f t="shared" si="5"/>
        <v>0</v>
      </c>
      <c r="X182" s="28">
        <v>0</v>
      </c>
      <c r="Y182" s="28">
        <v>0</v>
      </c>
      <c r="Z182" s="28">
        <v>0</v>
      </c>
      <c r="AA182" s="28">
        <v>0</v>
      </c>
    </row>
    <row r="183" spans="1:27" ht="15.75" x14ac:dyDescent="0.25">
      <c r="A183" s="82" t="s">
        <v>17134</v>
      </c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80">
        <v>163</v>
      </c>
      <c r="O183" s="81" t="s">
        <v>17135</v>
      </c>
      <c r="P183" s="106">
        <f t="shared" si="4"/>
        <v>0</v>
      </c>
      <c r="Q183" s="28">
        <v>0</v>
      </c>
      <c r="R183" s="28">
        <v>0</v>
      </c>
      <c r="S183" s="28">
        <v>0</v>
      </c>
      <c r="T183" s="28">
        <v>0</v>
      </c>
      <c r="U183" s="28">
        <v>0</v>
      </c>
      <c r="V183" s="28">
        <v>0</v>
      </c>
      <c r="W183" s="106">
        <f t="shared" si="5"/>
        <v>0</v>
      </c>
      <c r="X183" s="28">
        <v>0</v>
      </c>
      <c r="Y183" s="28">
        <v>0</v>
      </c>
      <c r="Z183" s="28">
        <v>0</v>
      </c>
      <c r="AA183" s="28">
        <v>0</v>
      </c>
    </row>
    <row r="184" spans="1:27" ht="15.75" x14ac:dyDescent="0.25">
      <c r="A184" s="82" t="s">
        <v>17136</v>
      </c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80">
        <v>164</v>
      </c>
      <c r="O184" s="81" t="s">
        <v>17137</v>
      </c>
      <c r="P184" s="106">
        <f t="shared" si="4"/>
        <v>0</v>
      </c>
      <c r="Q184" s="28">
        <v>0</v>
      </c>
      <c r="R184" s="28">
        <v>0</v>
      </c>
      <c r="S184" s="28">
        <v>0</v>
      </c>
      <c r="T184" s="28">
        <v>0</v>
      </c>
      <c r="U184" s="28">
        <v>0</v>
      </c>
      <c r="V184" s="28">
        <v>0</v>
      </c>
      <c r="W184" s="106">
        <f t="shared" si="5"/>
        <v>0</v>
      </c>
      <c r="X184" s="28">
        <v>0</v>
      </c>
      <c r="Y184" s="28">
        <v>0</v>
      </c>
      <c r="Z184" s="28">
        <v>0</v>
      </c>
      <c r="AA184" s="28">
        <v>0</v>
      </c>
    </row>
    <row r="185" spans="1:27" ht="15.75" x14ac:dyDescent="0.25">
      <c r="A185" s="82" t="s">
        <v>17138</v>
      </c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80">
        <v>165</v>
      </c>
      <c r="O185" s="81" t="s">
        <v>17139</v>
      </c>
      <c r="P185" s="106">
        <f t="shared" si="4"/>
        <v>0</v>
      </c>
      <c r="Q185" s="28">
        <v>0</v>
      </c>
      <c r="R185" s="28">
        <v>0</v>
      </c>
      <c r="S185" s="28">
        <v>0</v>
      </c>
      <c r="T185" s="28">
        <v>0</v>
      </c>
      <c r="U185" s="28">
        <v>0</v>
      </c>
      <c r="V185" s="28">
        <v>0</v>
      </c>
      <c r="W185" s="106">
        <f t="shared" si="5"/>
        <v>0</v>
      </c>
      <c r="X185" s="28">
        <v>0</v>
      </c>
      <c r="Y185" s="28">
        <v>0</v>
      </c>
      <c r="Z185" s="28">
        <v>0</v>
      </c>
      <c r="AA185" s="28">
        <v>0</v>
      </c>
    </row>
    <row r="186" spans="1:27" ht="15.75" x14ac:dyDescent="0.25">
      <c r="A186" s="82" t="s">
        <v>17140</v>
      </c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80">
        <v>166</v>
      </c>
      <c r="O186" s="81" t="s">
        <v>17141</v>
      </c>
      <c r="P186" s="106">
        <f t="shared" si="4"/>
        <v>0</v>
      </c>
      <c r="Q186" s="28">
        <v>0</v>
      </c>
      <c r="R186" s="28">
        <v>0</v>
      </c>
      <c r="S186" s="28">
        <v>0</v>
      </c>
      <c r="T186" s="28">
        <v>0</v>
      </c>
      <c r="U186" s="28">
        <v>0</v>
      </c>
      <c r="V186" s="28">
        <v>0</v>
      </c>
      <c r="W186" s="106">
        <f t="shared" si="5"/>
        <v>0</v>
      </c>
      <c r="X186" s="28">
        <v>0</v>
      </c>
      <c r="Y186" s="28">
        <v>0</v>
      </c>
      <c r="Z186" s="28">
        <v>0</v>
      </c>
      <c r="AA186" s="28">
        <v>0</v>
      </c>
    </row>
    <row r="187" spans="1:27" ht="15.75" x14ac:dyDescent="0.25">
      <c r="A187" s="82" t="s">
        <v>17142</v>
      </c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80">
        <v>167</v>
      </c>
      <c r="O187" s="84"/>
      <c r="P187" s="106">
        <f t="shared" si="4"/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106">
        <f t="shared" si="5"/>
        <v>0</v>
      </c>
      <c r="X187" s="28">
        <v>0</v>
      </c>
      <c r="Y187" s="28">
        <v>0</v>
      </c>
      <c r="Z187" s="28">
        <v>0</v>
      </c>
      <c r="AA187" s="28">
        <v>0</v>
      </c>
    </row>
    <row r="188" spans="1:27" ht="25.5" x14ac:dyDescent="0.25">
      <c r="A188" s="85" t="s">
        <v>17144</v>
      </c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0">
        <v>168</v>
      </c>
      <c r="O188" s="86"/>
      <c r="P188" s="28">
        <v>0</v>
      </c>
      <c r="Q188" s="37"/>
      <c r="R188" s="37"/>
      <c r="S188" s="37"/>
      <c r="T188" s="37"/>
      <c r="U188" s="37"/>
      <c r="V188" s="37"/>
      <c r="W188" s="55"/>
      <c r="X188" s="55"/>
      <c r="Y188" s="55"/>
      <c r="Z188" s="55"/>
      <c r="AA188" s="55"/>
    </row>
  </sheetData>
  <sheetProtection password="D949" sheet="1" objects="1" scenarios="1" selectLockedCells="1"/>
  <mergeCells count="16">
    <mergeCell ref="A14:AA14"/>
    <mergeCell ref="A16:AA16"/>
    <mergeCell ref="A17:A19"/>
    <mergeCell ref="N17:N19"/>
    <mergeCell ref="O17:O19"/>
    <mergeCell ref="P17:P19"/>
    <mergeCell ref="Q17:V17"/>
    <mergeCell ref="W17:W19"/>
    <mergeCell ref="X17:AA17"/>
    <mergeCell ref="Q18:T18"/>
    <mergeCell ref="Z18:Z19"/>
    <mergeCell ref="AA18:AA19"/>
    <mergeCell ref="U18:U19"/>
    <mergeCell ref="V18:V19"/>
    <mergeCell ref="X18:X19"/>
    <mergeCell ref="Y18:Y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188 X21:AA187 Q21:V187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187 W21:W187"/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">
    <pageSetUpPr fitToPage="1"/>
  </sheetPr>
  <dimension ref="A1:AA188"/>
  <sheetViews>
    <sheetView showGridLines="0" topLeftCell="A50" workbookViewId="0">
      <selection activeCell="Q64" sqref="Q64"/>
    </sheetView>
  </sheetViews>
  <sheetFormatPr defaultRowHeight="12.75" x14ac:dyDescent="0.2"/>
  <cols>
    <col min="1" max="1" width="40" style="20" bestFit="1" customWidth="1"/>
    <col min="2" max="13" width="1.85546875" style="20" hidden="1" customWidth="1"/>
    <col min="14" max="14" width="6.42578125" style="20" bestFit="1" customWidth="1"/>
    <col min="15" max="15" width="7" style="20" bestFit="1" customWidth="1"/>
    <col min="16" max="16" width="13.7109375" style="20" customWidth="1"/>
    <col min="17" max="22" width="12.7109375" style="20" customWidth="1"/>
    <col min="23" max="23" width="13.7109375" style="20" customWidth="1"/>
    <col min="24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s="49" customFormat="1" ht="20.100000000000001" customHeight="1" x14ac:dyDescent="0.2">
      <c r="A14" s="279" t="s">
        <v>12612</v>
      </c>
      <c r="B14" s="279"/>
      <c r="C14" s="279"/>
      <c r="D14" s="279"/>
      <c r="E14" s="279"/>
      <c r="F14" s="279"/>
      <c r="G14" s="279"/>
      <c r="H14" s="279"/>
      <c r="I14" s="279"/>
      <c r="J14" s="279"/>
      <c r="K14" s="279"/>
      <c r="L14" s="279"/>
      <c r="M14" s="279"/>
      <c r="N14" s="279"/>
      <c r="O14" s="279"/>
      <c r="P14" s="279"/>
      <c r="Q14" s="279"/>
      <c r="R14" s="279"/>
      <c r="S14" s="279"/>
      <c r="T14" s="279"/>
      <c r="U14" s="279"/>
      <c r="V14" s="279"/>
      <c r="W14" s="279"/>
      <c r="X14" s="279"/>
      <c r="Y14" s="279"/>
      <c r="Z14" s="279"/>
      <c r="AA14" s="279"/>
    </row>
    <row r="15" spans="1:27" s="49" customFormat="1" x14ac:dyDescent="0.2">
      <c r="A15" s="112" t="s">
        <v>14059</v>
      </c>
    </row>
    <row r="16" spans="1:27" x14ac:dyDescent="0.2">
      <c r="A16" s="281" t="s">
        <v>13062</v>
      </c>
      <c r="B16" s="281"/>
      <c r="C16" s="281"/>
      <c r="D16" s="281"/>
      <c r="E16" s="281"/>
      <c r="F16" s="281"/>
      <c r="G16" s="281"/>
      <c r="H16" s="281"/>
      <c r="I16" s="281"/>
      <c r="J16" s="281"/>
      <c r="K16" s="281"/>
      <c r="L16" s="281"/>
      <c r="M16" s="281"/>
      <c r="N16" s="281"/>
      <c r="O16" s="281"/>
      <c r="P16" s="281"/>
      <c r="Q16" s="281"/>
      <c r="R16" s="281"/>
      <c r="S16" s="281"/>
      <c r="T16" s="281"/>
      <c r="U16" s="281"/>
      <c r="V16" s="281"/>
      <c r="W16" s="281"/>
      <c r="X16" s="281"/>
      <c r="Y16" s="281"/>
      <c r="Z16" s="281"/>
      <c r="AA16" s="281"/>
    </row>
    <row r="17" spans="1:27" ht="60" customHeight="1" x14ac:dyDescent="0.2">
      <c r="A17" s="283" t="s">
        <v>12192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83" t="s">
        <v>12193</v>
      </c>
      <c r="O17" s="283" t="s">
        <v>17145</v>
      </c>
      <c r="P17" s="283" t="s">
        <v>15191</v>
      </c>
      <c r="Q17" s="283" t="s">
        <v>16906</v>
      </c>
      <c r="R17" s="283"/>
      <c r="S17" s="283"/>
      <c r="T17" s="283"/>
      <c r="U17" s="283"/>
      <c r="V17" s="283"/>
      <c r="W17" s="283" t="s">
        <v>6315</v>
      </c>
      <c r="X17" s="283" t="s">
        <v>16907</v>
      </c>
      <c r="Y17" s="283"/>
      <c r="Z17" s="283"/>
      <c r="AA17" s="283"/>
    </row>
    <row r="18" spans="1:27" ht="39.950000000000003" customHeight="1" x14ac:dyDescent="0.2">
      <c r="A18" s="28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83"/>
      <c r="O18" s="283"/>
      <c r="P18" s="283"/>
      <c r="Q18" s="283" t="s">
        <v>16908</v>
      </c>
      <c r="R18" s="283"/>
      <c r="S18" s="283"/>
      <c r="T18" s="283"/>
      <c r="U18" s="283" t="s">
        <v>16909</v>
      </c>
      <c r="V18" s="283" t="s">
        <v>15942</v>
      </c>
      <c r="W18" s="283"/>
      <c r="X18" s="283" t="s">
        <v>16908</v>
      </c>
      <c r="Y18" s="283" t="s">
        <v>15943</v>
      </c>
      <c r="Z18" s="290" t="s">
        <v>15944</v>
      </c>
      <c r="AA18" s="283" t="s">
        <v>17842</v>
      </c>
    </row>
    <row r="19" spans="1:27" ht="54.95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83"/>
      <c r="O19" s="283"/>
      <c r="P19" s="283"/>
      <c r="Q19" s="23" t="s">
        <v>10199</v>
      </c>
      <c r="R19" s="23" t="s">
        <v>14249</v>
      </c>
      <c r="S19" s="23" t="s">
        <v>14250</v>
      </c>
      <c r="T19" s="23" t="s">
        <v>14251</v>
      </c>
      <c r="U19" s="283"/>
      <c r="V19" s="283"/>
      <c r="W19" s="283"/>
      <c r="X19" s="283"/>
      <c r="Y19" s="283"/>
      <c r="Z19" s="292"/>
      <c r="AA19" s="283"/>
    </row>
    <row r="20" spans="1:27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>
        <v>2</v>
      </c>
      <c r="O20" s="44">
        <v>3</v>
      </c>
      <c r="P20" s="44">
        <v>4</v>
      </c>
      <c r="Q20" s="44">
        <v>5</v>
      </c>
      <c r="R20" s="44">
        <v>6</v>
      </c>
      <c r="S20" s="44">
        <v>7</v>
      </c>
      <c r="T20" s="44">
        <v>8</v>
      </c>
      <c r="U20" s="44">
        <v>9</v>
      </c>
      <c r="V20" s="44">
        <v>10</v>
      </c>
      <c r="W20" s="44">
        <v>11</v>
      </c>
      <c r="X20" s="44">
        <v>12</v>
      </c>
      <c r="Y20" s="44">
        <v>13</v>
      </c>
      <c r="Z20" s="44">
        <v>14</v>
      </c>
      <c r="AA20" s="44">
        <v>15</v>
      </c>
    </row>
    <row r="21" spans="1:27" ht="25.5" x14ac:dyDescent="0.25">
      <c r="A21" s="79" t="s">
        <v>15945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80">
        <v>1</v>
      </c>
      <c r="O21" s="81" t="s">
        <v>15946</v>
      </c>
      <c r="P21" s="106">
        <f>SUM(Q21:V21)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106">
        <f>SUM(X21:AA21)</f>
        <v>0</v>
      </c>
      <c r="X21" s="28">
        <v>0</v>
      </c>
      <c r="Y21" s="28">
        <v>0</v>
      </c>
      <c r="Z21" s="28">
        <v>0</v>
      </c>
      <c r="AA21" s="28">
        <v>0</v>
      </c>
    </row>
    <row r="22" spans="1:27" ht="15.75" x14ac:dyDescent="0.25">
      <c r="A22" s="82" t="s">
        <v>15947</v>
      </c>
      <c r="B22" s="79"/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80">
        <v>2</v>
      </c>
      <c r="O22" s="81" t="s">
        <v>15948</v>
      </c>
      <c r="P22" s="106">
        <f t="shared" ref="P22:P85" si="0">SUM(Q22:V22)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106">
        <f t="shared" ref="W22:W85" si="1">SUM(X22:AA22)</f>
        <v>0</v>
      </c>
      <c r="X22" s="28">
        <v>0</v>
      </c>
      <c r="Y22" s="28">
        <v>0</v>
      </c>
      <c r="Z22" s="28">
        <v>0</v>
      </c>
      <c r="AA22" s="28">
        <v>0</v>
      </c>
    </row>
    <row r="23" spans="1:27" ht="15.75" x14ac:dyDescent="0.25">
      <c r="A23" s="82" t="s">
        <v>15949</v>
      </c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80">
        <v>3</v>
      </c>
      <c r="O23" s="81" t="s">
        <v>15950</v>
      </c>
      <c r="P23" s="106">
        <f t="shared" si="0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106">
        <f t="shared" si="1"/>
        <v>0</v>
      </c>
      <c r="X23" s="28">
        <v>0</v>
      </c>
      <c r="Y23" s="28">
        <v>0</v>
      </c>
      <c r="Z23" s="28">
        <v>0</v>
      </c>
      <c r="AA23" s="28">
        <v>0</v>
      </c>
    </row>
    <row r="24" spans="1:27" ht="15.75" x14ac:dyDescent="0.25">
      <c r="A24" s="82" t="s">
        <v>15951</v>
      </c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80">
        <v>4</v>
      </c>
      <c r="O24" s="81" t="s">
        <v>15952</v>
      </c>
      <c r="P24" s="106">
        <f t="shared" si="0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106">
        <f t="shared" si="1"/>
        <v>0</v>
      </c>
      <c r="X24" s="28">
        <v>0</v>
      </c>
      <c r="Y24" s="28">
        <v>0</v>
      </c>
      <c r="Z24" s="28">
        <v>0</v>
      </c>
      <c r="AA24" s="28">
        <v>0</v>
      </c>
    </row>
    <row r="25" spans="1:27" ht="15.75" x14ac:dyDescent="0.25">
      <c r="A25" s="82" t="s">
        <v>15953</v>
      </c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80">
        <v>5</v>
      </c>
      <c r="O25" s="81" t="s">
        <v>15954</v>
      </c>
      <c r="P25" s="106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106">
        <f t="shared" si="1"/>
        <v>0</v>
      </c>
      <c r="X25" s="28">
        <v>0</v>
      </c>
      <c r="Y25" s="28">
        <v>0</v>
      </c>
      <c r="Z25" s="28">
        <v>0</v>
      </c>
      <c r="AA25" s="28">
        <v>0</v>
      </c>
    </row>
    <row r="26" spans="1:27" ht="15.75" x14ac:dyDescent="0.25">
      <c r="A26" s="82" t="s">
        <v>15955</v>
      </c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80">
        <v>6</v>
      </c>
      <c r="O26" s="81" t="s">
        <v>15956</v>
      </c>
      <c r="P26" s="106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106">
        <f t="shared" si="1"/>
        <v>0</v>
      </c>
      <c r="X26" s="28">
        <v>0</v>
      </c>
      <c r="Y26" s="28">
        <v>0</v>
      </c>
      <c r="Z26" s="28">
        <v>0</v>
      </c>
      <c r="AA26" s="28">
        <v>0</v>
      </c>
    </row>
    <row r="27" spans="1:27" ht="15.75" x14ac:dyDescent="0.25">
      <c r="A27" s="82" t="s">
        <v>15957</v>
      </c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80">
        <v>7</v>
      </c>
      <c r="O27" s="81" t="s">
        <v>15958</v>
      </c>
      <c r="P27" s="106">
        <f t="shared" si="0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106">
        <f t="shared" si="1"/>
        <v>0</v>
      </c>
      <c r="X27" s="28">
        <v>0</v>
      </c>
      <c r="Y27" s="28">
        <v>0</v>
      </c>
      <c r="Z27" s="28">
        <v>0</v>
      </c>
      <c r="AA27" s="28">
        <v>0</v>
      </c>
    </row>
    <row r="28" spans="1:27" ht="15.75" x14ac:dyDescent="0.25">
      <c r="A28" s="82" t="s">
        <v>15959</v>
      </c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80">
        <v>8</v>
      </c>
      <c r="O28" s="81" t="s">
        <v>15960</v>
      </c>
      <c r="P28" s="106">
        <f t="shared" si="0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106">
        <f t="shared" si="1"/>
        <v>0</v>
      </c>
      <c r="X28" s="28">
        <v>0</v>
      </c>
      <c r="Y28" s="28">
        <v>0</v>
      </c>
      <c r="Z28" s="28">
        <v>0</v>
      </c>
      <c r="AA28" s="28">
        <v>0</v>
      </c>
    </row>
    <row r="29" spans="1:27" ht="15.75" x14ac:dyDescent="0.25">
      <c r="A29" s="82" t="s">
        <v>15961</v>
      </c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80">
        <v>9</v>
      </c>
      <c r="O29" s="81" t="s">
        <v>15962</v>
      </c>
      <c r="P29" s="106">
        <f t="shared" si="0"/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106">
        <f t="shared" si="1"/>
        <v>0</v>
      </c>
      <c r="X29" s="28">
        <v>0</v>
      </c>
      <c r="Y29" s="28">
        <v>0</v>
      </c>
      <c r="Z29" s="28">
        <v>0</v>
      </c>
      <c r="AA29" s="28">
        <v>0</v>
      </c>
    </row>
    <row r="30" spans="1:27" ht="15.75" x14ac:dyDescent="0.25">
      <c r="A30" s="82" t="s">
        <v>15963</v>
      </c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80">
        <v>10</v>
      </c>
      <c r="O30" s="81" t="s">
        <v>15964</v>
      </c>
      <c r="P30" s="106">
        <f t="shared" si="0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106">
        <f t="shared" si="1"/>
        <v>0</v>
      </c>
      <c r="X30" s="28">
        <v>0</v>
      </c>
      <c r="Y30" s="28">
        <v>0</v>
      </c>
      <c r="Z30" s="28">
        <v>0</v>
      </c>
      <c r="AA30" s="28">
        <v>0</v>
      </c>
    </row>
    <row r="31" spans="1:27" ht="15.75" x14ac:dyDescent="0.25">
      <c r="A31" s="82" t="s">
        <v>15965</v>
      </c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80">
        <v>11</v>
      </c>
      <c r="O31" s="81" t="s">
        <v>15966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106">
        <f t="shared" si="1"/>
        <v>0</v>
      </c>
      <c r="X31" s="28">
        <v>0</v>
      </c>
      <c r="Y31" s="28">
        <v>0</v>
      </c>
      <c r="Z31" s="28">
        <v>0</v>
      </c>
      <c r="AA31" s="28">
        <v>0</v>
      </c>
    </row>
    <row r="32" spans="1:27" ht="15.75" x14ac:dyDescent="0.25">
      <c r="A32" s="82" t="s">
        <v>15967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80">
        <v>12</v>
      </c>
      <c r="O32" s="81" t="s">
        <v>15968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106">
        <f t="shared" si="1"/>
        <v>0</v>
      </c>
      <c r="X32" s="28">
        <v>0</v>
      </c>
      <c r="Y32" s="28">
        <v>0</v>
      </c>
      <c r="Z32" s="28">
        <v>0</v>
      </c>
      <c r="AA32" s="28">
        <v>0</v>
      </c>
    </row>
    <row r="33" spans="1:27" ht="15.75" x14ac:dyDescent="0.25">
      <c r="A33" s="82" t="s">
        <v>15969</v>
      </c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80">
        <v>13</v>
      </c>
      <c r="O33" s="81" t="s">
        <v>15970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106">
        <f t="shared" si="1"/>
        <v>0</v>
      </c>
      <c r="X33" s="28">
        <v>0</v>
      </c>
      <c r="Y33" s="28">
        <v>0</v>
      </c>
      <c r="Z33" s="28">
        <v>0</v>
      </c>
      <c r="AA33" s="28">
        <v>0</v>
      </c>
    </row>
    <row r="34" spans="1:27" ht="15.75" x14ac:dyDescent="0.25">
      <c r="A34" s="82" t="s">
        <v>15971</v>
      </c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80">
        <v>14</v>
      </c>
      <c r="O34" s="81" t="s">
        <v>15972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106">
        <f t="shared" si="1"/>
        <v>0</v>
      </c>
      <c r="X34" s="28">
        <v>0</v>
      </c>
      <c r="Y34" s="28">
        <v>0</v>
      </c>
      <c r="Z34" s="28">
        <v>0</v>
      </c>
      <c r="AA34" s="28">
        <v>0</v>
      </c>
    </row>
    <row r="35" spans="1:27" ht="15.75" x14ac:dyDescent="0.25">
      <c r="A35" s="82" t="s">
        <v>15973</v>
      </c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80">
        <v>15</v>
      </c>
      <c r="O35" s="81" t="s">
        <v>15974</v>
      </c>
      <c r="P35" s="106">
        <f t="shared" si="0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106">
        <f t="shared" si="1"/>
        <v>0</v>
      </c>
      <c r="X35" s="28">
        <v>0</v>
      </c>
      <c r="Y35" s="28">
        <v>0</v>
      </c>
      <c r="Z35" s="28">
        <v>0</v>
      </c>
      <c r="AA35" s="28">
        <v>0</v>
      </c>
    </row>
    <row r="36" spans="1:27" ht="15.75" x14ac:dyDescent="0.25">
      <c r="A36" s="82" t="s">
        <v>15975</v>
      </c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80">
        <v>16</v>
      </c>
      <c r="O36" s="81" t="s">
        <v>15976</v>
      </c>
      <c r="P36" s="106">
        <f t="shared" si="0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106">
        <f t="shared" si="1"/>
        <v>0</v>
      </c>
      <c r="X36" s="28">
        <v>0</v>
      </c>
      <c r="Y36" s="28">
        <v>0</v>
      </c>
      <c r="Z36" s="28">
        <v>0</v>
      </c>
      <c r="AA36" s="28">
        <v>0</v>
      </c>
    </row>
    <row r="37" spans="1:27" ht="15.75" x14ac:dyDescent="0.25">
      <c r="A37" s="82" t="s">
        <v>15977</v>
      </c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80">
        <v>17</v>
      </c>
      <c r="O37" s="81" t="s">
        <v>15978</v>
      </c>
      <c r="P37" s="106">
        <f t="shared" si="0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106">
        <f t="shared" si="1"/>
        <v>0</v>
      </c>
      <c r="X37" s="28">
        <v>0</v>
      </c>
      <c r="Y37" s="28">
        <v>0</v>
      </c>
      <c r="Z37" s="28">
        <v>0</v>
      </c>
      <c r="AA37" s="28">
        <v>0</v>
      </c>
    </row>
    <row r="38" spans="1:27" ht="15.75" x14ac:dyDescent="0.25">
      <c r="A38" s="82" t="s">
        <v>15979</v>
      </c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80">
        <v>18</v>
      </c>
      <c r="O38" s="81" t="s">
        <v>15980</v>
      </c>
      <c r="P38" s="106">
        <f t="shared" si="0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106">
        <f t="shared" si="1"/>
        <v>0</v>
      </c>
      <c r="X38" s="28">
        <v>0</v>
      </c>
      <c r="Y38" s="28">
        <v>0</v>
      </c>
      <c r="Z38" s="28">
        <v>0</v>
      </c>
      <c r="AA38" s="28">
        <v>0</v>
      </c>
    </row>
    <row r="39" spans="1:27" ht="15.75" x14ac:dyDescent="0.25">
      <c r="A39" s="82" t="s">
        <v>15981</v>
      </c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80">
        <v>19</v>
      </c>
      <c r="O39" s="81" t="s">
        <v>15982</v>
      </c>
      <c r="P39" s="106">
        <f t="shared" si="0"/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106">
        <f t="shared" si="1"/>
        <v>0</v>
      </c>
      <c r="X39" s="28">
        <v>0</v>
      </c>
      <c r="Y39" s="28">
        <v>0</v>
      </c>
      <c r="Z39" s="28">
        <v>0</v>
      </c>
      <c r="AA39" s="28">
        <v>0</v>
      </c>
    </row>
    <row r="40" spans="1:27" ht="15.75" x14ac:dyDescent="0.25">
      <c r="A40" s="82" t="s">
        <v>15983</v>
      </c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80">
        <v>20</v>
      </c>
      <c r="O40" s="81" t="s">
        <v>15984</v>
      </c>
      <c r="P40" s="106">
        <f t="shared" si="0"/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106">
        <f t="shared" si="1"/>
        <v>0</v>
      </c>
      <c r="X40" s="28">
        <v>0</v>
      </c>
      <c r="Y40" s="28">
        <v>0</v>
      </c>
      <c r="Z40" s="28">
        <v>0</v>
      </c>
      <c r="AA40" s="28">
        <v>0</v>
      </c>
    </row>
    <row r="41" spans="1:27" ht="15.75" x14ac:dyDescent="0.25">
      <c r="A41" s="82" t="s">
        <v>15985</v>
      </c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80">
        <v>21</v>
      </c>
      <c r="O41" s="81" t="s">
        <v>15986</v>
      </c>
      <c r="P41" s="106">
        <f t="shared" si="0"/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106">
        <f t="shared" si="1"/>
        <v>0</v>
      </c>
      <c r="X41" s="28">
        <v>0</v>
      </c>
      <c r="Y41" s="28">
        <v>0</v>
      </c>
      <c r="Z41" s="28">
        <v>0</v>
      </c>
      <c r="AA41" s="28">
        <v>0</v>
      </c>
    </row>
    <row r="42" spans="1:27" ht="15.75" x14ac:dyDescent="0.25">
      <c r="A42" s="82" t="s">
        <v>15987</v>
      </c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80">
        <v>22</v>
      </c>
      <c r="O42" s="81" t="s">
        <v>15988</v>
      </c>
      <c r="P42" s="106">
        <f t="shared" si="0"/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106">
        <f t="shared" si="1"/>
        <v>0</v>
      </c>
      <c r="X42" s="28">
        <v>0</v>
      </c>
      <c r="Y42" s="28">
        <v>0</v>
      </c>
      <c r="Z42" s="28">
        <v>0</v>
      </c>
      <c r="AA42" s="28">
        <v>0</v>
      </c>
    </row>
    <row r="43" spans="1:27" ht="15.75" x14ac:dyDescent="0.25">
      <c r="A43" s="82" t="s">
        <v>15989</v>
      </c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80">
        <v>23</v>
      </c>
      <c r="O43" s="81" t="s">
        <v>15990</v>
      </c>
      <c r="P43" s="106">
        <f t="shared" si="0"/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106">
        <f t="shared" si="1"/>
        <v>0</v>
      </c>
      <c r="X43" s="28">
        <v>0</v>
      </c>
      <c r="Y43" s="28">
        <v>0</v>
      </c>
      <c r="Z43" s="28">
        <v>0</v>
      </c>
      <c r="AA43" s="28">
        <v>0</v>
      </c>
    </row>
    <row r="44" spans="1:27" ht="15.75" x14ac:dyDescent="0.25">
      <c r="A44" s="82" t="s">
        <v>15991</v>
      </c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80">
        <v>24</v>
      </c>
      <c r="O44" s="81" t="s">
        <v>15992</v>
      </c>
      <c r="P44" s="106">
        <f t="shared" si="0"/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106">
        <f t="shared" si="1"/>
        <v>0</v>
      </c>
      <c r="X44" s="28">
        <v>0</v>
      </c>
      <c r="Y44" s="28">
        <v>0</v>
      </c>
      <c r="Z44" s="28">
        <v>0</v>
      </c>
      <c r="AA44" s="28">
        <v>0</v>
      </c>
    </row>
    <row r="45" spans="1:27" ht="15.75" x14ac:dyDescent="0.25">
      <c r="A45" s="82" t="s">
        <v>15993</v>
      </c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80">
        <v>25</v>
      </c>
      <c r="O45" s="81" t="s">
        <v>15994</v>
      </c>
      <c r="P45" s="106">
        <f t="shared" si="0"/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106">
        <f t="shared" si="1"/>
        <v>0</v>
      </c>
      <c r="X45" s="28">
        <v>0</v>
      </c>
      <c r="Y45" s="28">
        <v>0</v>
      </c>
      <c r="Z45" s="28">
        <v>0</v>
      </c>
      <c r="AA45" s="28">
        <v>0</v>
      </c>
    </row>
    <row r="46" spans="1:27" ht="15.75" x14ac:dyDescent="0.25">
      <c r="A46" s="82" t="s">
        <v>15995</v>
      </c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80">
        <v>26</v>
      </c>
      <c r="O46" s="81" t="s">
        <v>15996</v>
      </c>
      <c r="P46" s="106">
        <f t="shared" si="0"/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106">
        <f t="shared" si="1"/>
        <v>0</v>
      </c>
      <c r="X46" s="28">
        <v>0</v>
      </c>
      <c r="Y46" s="28">
        <v>0</v>
      </c>
      <c r="Z46" s="28">
        <v>0</v>
      </c>
      <c r="AA46" s="28">
        <v>0</v>
      </c>
    </row>
    <row r="47" spans="1:27" ht="15.75" x14ac:dyDescent="0.25">
      <c r="A47" s="82" t="s">
        <v>15997</v>
      </c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80">
        <v>27</v>
      </c>
      <c r="O47" s="81" t="s">
        <v>15998</v>
      </c>
      <c r="P47" s="106">
        <f t="shared" si="0"/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106">
        <f t="shared" si="1"/>
        <v>0</v>
      </c>
      <c r="X47" s="28">
        <v>0</v>
      </c>
      <c r="Y47" s="28">
        <v>0</v>
      </c>
      <c r="Z47" s="28">
        <v>0</v>
      </c>
      <c r="AA47" s="28">
        <v>0</v>
      </c>
    </row>
    <row r="48" spans="1:27" ht="15.75" x14ac:dyDescent="0.25">
      <c r="A48" s="82" t="s">
        <v>15999</v>
      </c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80">
        <v>28</v>
      </c>
      <c r="O48" s="81" t="s">
        <v>16000</v>
      </c>
      <c r="P48" s="106">
        <f t="shared" si="0"/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106">
        <f t="shared" si="1"/>
        <v>0</v>
      </c>
      <c r="X48" s="28">
        <v>0</v>
      </c>
      <c r="Y48" s="28">
        <v>0</v>
      </c>
      <c r="Z48" s="28">
        <v>0</v>
      </c>
      <c r="AA48" s="28">
        <v>0</v>
      </c>
    </row>
    <row r="49" spans="1:27" ht="15.75" x14ac:dyDescent="0.25">
      <c r="A49" s="82" t="s">
        <v>16001</v>
      </c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80">
        <v>29</v>
      </c>
      <c r="O49" s="81" t="s">
        <v>16002</v>
      </c>
      <c r="P49" s="106">
        <f t="shared" si="0"/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106">
        <f t="shared" si="1"/>
        <v>0</v>
      </c>
      <c r="X49" s="28">
        <v>0</v>
      </c>
      <c r="Y49" s="28">
        <v>0</v>
      </c>
      <c r="Z49" s="28">
        <v>0</v>
      </c>
      <c r="AA49" s="28">
        <v>0</v>
      </c>
    </row>
    <row r="50" spans="1:27" ht="15.75" x14ac:dyDescent="0.25">
      <c r="A50" s="82" t="s">
        <v>16003</v>
      </c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80">
        <v>30</v>
      </c>
      <c r="O50" s="81" t="s">
        <v>16004</v>
      </c>
      <c r="P50" s="106">
        <f t="shared" si="0"/>
        <v>0</v>
      </c>
      <c r="Q50" s="28"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106">
        <f t="shared" si="1"/>
        <v>0</v>
      </c>
      <c r="X50" s="28">
        <v>0</v>
      </c>
      <c r="Y50" s="28">
        <v>0</v>
      </c>
      <c r="Z50" s="28">
        <v>0</v>
      </c>
      <c r="AA50" s="28">
        <v>0</v>
      </c>
    </row>
    <row r="51" spans="1:27" ht="15.75" x14ac:dyDescent="0.25">
      <c r="A51" s="82" t="s">
        <v>16005</v>
      </c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80">
        <v>31</v>
      </c>
      <c r="O51" s="81" t="s">
        <v>16006</v>
      </c>
      <c r="P51" s="106">
        <f t="shared" si="0"/>
        <v>0</v>
      </c>
      <c r="Q51" s="28"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106">
        <f t="shared" si="1"/>
        <v>0</v>
      </c>
      <c r="X51" s="28">
        <v>0</v>
      </c>
      <c r="Y51" s="28">
        <v>0</v>
      </c>
      <c r="Z51" s="28">
        <v>0</v>
      </c>
      <c r="AA51" s="28">
        <v>0</v>
      </c>
    </row>
    <row r="52" spans="1:27" ht="15.75" x14ac:dyDescent="0.25">
      <c r="A52" s="82" t="s">
        <v>16007</v>
      </c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80">
        <v>32</v>
      </c>
      <c r="O52" s="81" t="s">
        <v>16008</v>
      </c>
      <c r="P52" s="106">
        <f t="shared" si="0"/>
        <v>0</v>
      </c>
      <c r="Q52" s="28">
        <v>0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106">
        <f t="shared" si="1"/>
        <v>0</v>
      </c>
      <c r="X52" s="28">
        <v>0</v>
      </c>
      <c r="Y52" s="28">
        <v>0</v>
      </c>
      <c r="Z52" s="28">
        <v>0</v>
      </c>
      <c r="AA52" s="28">
        <v>0</v>
      </c>
    </row>
    <row r="53" spans="1:27" ht="15.75" x14ac:dyDescent="0.25">
      <c r="A53" s="82" t="s">
        <v>16009</v>
      </c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80">
        <v>33</v>
      </c>
      <c r="O53" s="81" t="s">
        <v>16010</v>
      </c>
      <c r="P53" s="106">
        <f t="shared" si="0"/>
        <v>0</v>
      </c>
      <c r="Q53" s="28">
        <v>0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106">
        <f t="shared" si="1"/>
        <v>0</v>
      </c>
      <c r="X53" s="28">
        <v>0</v>
      </c>
      <c r="Y53" s="28">
        <v>0</v>
      </c>
      <c r="Z53" s="28">
        <v>0</v>
      </c>
      <c r="AA53" s="28">
        <v>0</v>
      </c>
    </row>
    <row r="54" spans="1:27" ht="15.75" x14ac:dyDescent="0.25">
      <c r="A54" s="82" t="s">
        <v>16011</v>
      </c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80">
        <v>34</v>
      </c>
      <c r="O54" s="81" t="s">
        <v>16012</v>
      </c>
      <c r="P54" s="106">
        <f t="shared" si="0"/>
        <v>0</v>
      </c>
      <c r="Q54" s="28">
        <v>0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106">
        <f t="shared" si="1"/>
        <v>0</v>
      </c>
      <c r="X54" s="28">
        <v>0</v>
      </c>
      <c r="Y54" s="28">
        <v>0</v>
      </c>
      <c r="Z54" s="28">
        <v>0</v>
      </c>
      <c r="AA54" s="28">
        <v>0</v>
      </c>
    </row>
    <row r="55" spans="1:27" ht="15.75" x14ac:dyDescent="0.25">
      <c r="A55" s="82" t="s">
        <v>17044</v>
      </c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80">
        <v>35</v>
      </c>
      <c r="O55" s="81" t="s">
        <v>17045</v>
      </c>
      <c r="P55" s="106">
        <f t="shared" si="0"/>
        <v>0</v>
      </c>
      <c r="Q55" s="28">
        <v>0</v>
      </c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106">
        <f t="shared" si="1"/>
        <v>0</v>
      </c>
      <c r="X55" s="28">
        <v>0</v>
      </c>
      <c r="Y55" s="28">
        <v>0</v>
      </c>
      <c r="Z55" s="28">
        <v>0</v>
      </c>
      <c r="AA55" s="28">
        <v>0</v>
      </c>
    </row>
    <row r="56" spans="1:27" ht="15.75" x14ac:dyDescent="0.25">
      <c r="A56" s="82" t="s">
        <v>17046</v>
      </c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80">
        <v>36</v>
      </c>
      <c r="O56" s="81" t="s">
        <v>17047</v>
      </c>
      <c r="P56" s="106">
        <f t="shared" si="0"/>
        <v>0</v>
      </c>
      <c r="Q56" s="28">
        <v>0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106">
        <f t="shared" si="1"/>
        <v>0</v>
      </c>
      <c r="X56" s="28">
        <v>0</v>
      </c>
      <c r="Y56" s="28">
        <v>0</v>
      </c>
      <c r="Z56" s="28">
        <v>0</v>
      </c>
      <c r="AA56" s="28">
        <v>0</v>
      </c>
    </row>
    <row r="57" spans="1:27" ht="15.75" x14ac:dyDescent="0.25">
      <c r="A57" s="82" t="s">
        <v>17048</v>
      </c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80">
        <v>37</v>
      </c>
      <c r="O57" s="81" t="s">
        <v>17049</v>
      </c>
      <c r="P57" s="106">
        <f t="shared" si="0"/>
        <v>0</v>
      </c>
      <c r="Q57" s="28">
        <v>0</v>
      </c>
      <c r="R57" s="28">
        <v>0</v>
      </c>
      <c r="S57" s="28">
        <v>0</v>
      </c>
      <c r="T57" s="28">
        <v>0</v>
      </c>
      <c r="U57" s="28">
        <v>0</v>
      </c>
      <c r="V57" s="28">
        <v>0</v>
      </c>
      <c r="W57" s="106">
        <f t="shared" si="1"/>
        <v>0</v>
      </c>
      <c r="X57" s="28">
        <v>0</v>
      </c>
      <c r="Y57" s="28">
        <v>0</v>
      </c>
      <c r="Z57" s="28">
        <v>0</v>
      </c>
      <c r="AA57" s="28">
        <v>0</v>
      </c>
    </row>
    <row r="58" spans="1:27" ht="15.75" x14ac:dyDescent="0.25">
      <c r="A58" s="82" t="s">
        <v>17050</v>
      </c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80">
        <v>38</v>
      </c>
      <c r="O58" s="81" t="s">
        <v>17051</v>
      </c>
      <c r="P58" s="106">
        <f t="shared" si="0"/>
        <v>0</v>
      </c>
      <c r="Q58" s="28">
        <v>0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106">
        <f t="shared" si="1"/>
        <v>0</v>
      </c>
      <c r="X58" s="28">
        <v>0</v>
      </c>
      <c r="Y58" s="28">
        <v>0</v>
      </c>
      <c r="Z58" s="28">
        <v>0</v>
      </c>
      <c r="AA58" s="28">
        <v>0</v>
      </c>
    </row>
    <row r="59" spans="1:27" ht="15.75" x14ac:dyDescent="0.25">
      <c r="A59" s="82" t="s">
        <v>17052</v>
      </c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80">
        <v>39</v>
      </c>
      <c r="O59" s="81" t="s">
        <v>17053</v>
      </c>
      <c r="P59" s="106">
        <f t="shared" si="0"/>
        <v>0</v>
      </c>
      <c r="Q59" s="28">
        <v>0</v>
      </c>
      <c r="R59" s="28">
        <v>0</v>
      </c>
      <c r="S59" s="28">
        <v>0</v>
      </c>
      <c r="T59" s="28">
        <v>0</v>
      </c>
      <c r="U59" s="28">
        <v>0</v>
      </c>
      <c r="V59" s="28">
        <v>0</v>
      </c>
      <c r="W59" s="106">
        <f t="shared" si="1"/>
        <v>0</v>
      </c>
      <c r="X59" s="28">
        <v>0</v>
      </c>
      <c r="Y59" s="28">
        <v>0</v>
      </c>
      <c r="Z59" s="28">
        <v>0</v>
      </c>
      <c r="AA59" s="28">
        <v>0</v>
      </c>
    </row>
    <row r="60" spans="1:27" ht="15.75" x14ac:dyDescent="0.25">
      <c r="A60" s="82" t="s">
        <v>17054</v>
      </c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80">
        <v>40</v>
      </c>
      <c r="O60" s="81" t="s">
        <v>17055</v>
      </c>
      <c r="P60" s="106">
        <f t="shared" si="0"/>
        <v>0</v>
      </c>
      <c r="Q60" s="28">
        <v>0</v>
      </c>
      <c r="R60" s="28">
        <v>0</v>
      </c>
      <c r="S60" s="28">
        <v>0</v>
      </c>
      <c r="T60" s="28">
        <v>0</v>
      </c>
      <c r="U60" s="28">
        <v>0</v>
      </c>
      <c r="V60" s="28">
        <v>0</v>
      </c>
      <c r="W60" s="106">
        <f t="shared" si="1"/>
        <v>0</v>
      </c>
      <c r="X60" s="28">
        <v>0</v>
      </c>
      <c r="Y60" s="28">
        <v>0</v>
      </c>
      <c r="Z60" s="28">
        <v>0</v>
      </c>
      <c r="AA60" s="28">
        <v>0</v>
      </c>
    </row>
    <row r="61" spans="1:27" ht="15.75" x14ac:dyDescent="0.25">
      <c r="A61" s="82" t="s">
        <v>17056</v>
      </c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80">
        <v>41</v>
      </c>
      <c r="O61" s="81" t="s">
        <v>17057</v>
      </c>
      <c r="P61" s="106">
        <f t="shared" si="0"/>
        <v>0</v>
      </c>
      <c r="Q61" s="28">
        <v>0</v>
      </c>
      <c r="R61" s="28">
        <v>0</v>
      </c>
      <c r="S61" s="28">
        <v>0</v>
      </c>
      <c r="T61" s="28">
        <v>0</v>
      </c>
      <c r="U61" s="28">
        <v>0</v>
      </c>
      <c r="V61" s="28">
        <v>0</v>
      </c>
      <c r="W61" s="106">
        <f t="shared" si="1"/>
        <v>0</v>
      </c>
      <c r="X61" s="28">
        <v>0</v>
      </c>
      <c r="Y61" s="28">
        <v>0</v>
      </c>
      <c r="Z61" s="28">
        <v>0</v>
      </c>
      <c r="AA61" s="28">
        <v>0</v>
      </c>
    </row>
    <row r="62" spans="1:27" ht="15.75" x14ac:dyDescent="0.25">
      <c r="A62" s="82" t="s">
        <v>17058</v>
      </c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80">
        <v>42</v>
      </c>
      <c r="O62" s="81" t="s">
        <v>17059</v>
      </c>
      <c r="P62" s="106">
        <f t="shared" si="0"/>
        <v>0</v>
      </c>
      <c r="Q62" s="28">
        <v>0</v>
      </c>
      <c r="R62" s="28">
        <v>0</v>
      </c>
      <c r="S62" s="28">
        <v>0</v>
      </c>
      <c r="T62" s="28">
        <v>0</v>
      </c>
      <c r="U62" s="28">
        <v>0</v>
      </c>
      <c r="V62" s="28">
        <v>0</v>
      </c>
      <c r="W62" s="106">
        <f t="shared" si="1"/>
        <v>0</v>
      </c>
      <c r="X62" s="28">
        <v>0</v>
      </c>
      <c r="Y62" s="28">
        <v>0</v>
      </c>
      <c r="Z62" s="28">
        <v>0</v>
      </c>
      <c r="AA62" s="28">
        <v>0</v>
      </c>
    </row>
    <row r="63" spans="1:27" ht="15.75" x14ac:dyDescent="0.25">
      <c r="A63" s="82" t="s">
        <v>17060</v>
      </c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80">
        <v>43</v>
      </c>
      <c r="O63" s="81" t="s">
        <v>17061</v>
      </c>
      <c r="P63" s="106">
        <f t="shared" si="0"/>
        <v>0</v>
      </c>
      <c r="Q63" s="28"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106">
        <f t="shared" si="1"/>
        <v>0</v>
      </c>
      <c r="X63" s="28">
        <v>0</v>
      </c>
      <c r="Y63" s="28">
        <v>0</v>
      </c>
      <c r="Z63" s="28">
        <v>0</v>
      </c>
      <c r="AA63" s="28">
        <v>0</v>
      </c>
    </row>
    <row r="64" spans="1:27" ht="15.75" x14ac:dyDescent="0.25">
      <c r="A64" s="82" t="s">
        <v>17062</v>
      </c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80">
        <v>44</v>
      </c>
      <c r="O64" s="81" t="s">
        <v>17063</v>
      </c>
      <c r="P64" s="106">
        <f t="shared" si="0"/>
        <v>0</v>
      </c>
      <c r="Q64" s="28">
        <v>0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106">
        <f t="shared" si="1"/>
        <v>0</v>
      </c>
      <c r="X64" s="28">
        <v>0</v>
      </c>
      <c r="Y64" s="28">
        <v>0</v>
      </c>
      <c r="Z64" s="28">
        <v>0</v>
      </c>
      <c r="AA64" s="28">
        <v>0</v>
      </c>
    </row>
    <row r="65" spans="1:27" ht="15.75" x14ac:dyDescent="0.25">
      <c r="A65" s="82" t="s">
        <v>17064</v>
      </c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80">
        <v>45</v>
      </c>
      <c r="O65" s="81" t="s">
        <v>17065</v>
      </c>
      <c r="P65" s="106">
        <f t="shared" si="0"/>
        <v>0</v>
      </c>
      <c r="Q65" s="28">
        <v>0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106">
        <f t="shared" si="1"/>
        <v>0</v>
      </c>
      <c r="X65" s="28">
        <v>0</v>
      </c>
      <c r="Y65" s="28">
        <v>0</v>
      </c>
      <c r="Z65" s="28">
        <v>0</v>
      </c>
      <c r="AA65" s="28">
        <v>0</v>
      </c>
    </row>
    <row r="66" spans="1:27" ht="15.75" x14ac:dyDescent="0.25">
      <c r="A66" s="82" t="s">
        <v>17066</v>
      </c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80">
        <v>46</v>
      </c>
      <c r="O66" s="81" t="s">
        <v>17067</v>
      </c>
      <c r="P66" s="106">
        <f t="shared" si="0"/>
        <v>0</v>
      </c>
      <c r="Q66" s="28">
        <v>0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106">
        <f t="shared" si="1"/>
        <v>0</v>
      </c>
      <c r="X66" s="28">
        <v>0</v>
      </c>
      <c r="Y66" s="28">
        <v>0</v>
      </c>
      <c r="Z66" s="28">
        <v>0</v>
      </c>
      <c r="AA66" s="28">
        <v>0</v>
      </c>
    </row>
    <row r="67" spans="1:27" ht="15.75" x14ac:dyDescent="0.25">
      <c r="A67" s="82" t="s">
        <v>17068</v>
      </c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80">
        <v>47</v>
      </c>
      <c r="O67" s="81" t="s">
        <v>17069</v>
      </c>
      <c r="P67" s="106">
        <f t="shared" si="0"/>
        <v>5</v>
      </c>
      <c r="Q67" s="28">
        <v>0</v>
      </c>
      <c r="R67" s="28">
        <v>0</v>
      </c>
      <c r="S67" s="28">
        <v>0</v>
      </c>
      <c r="T67" s="28">
        <v>0</v>
      </c>
      <c r="U67" s="28">
        <v>4</v>
      </c>
      <c r="V67" s="28">
        <v>1</v>
      </c>
      <c r="W67" s="106">
        <f t="shared" si="1"/>
        <v>0</v>
      </c>
      <c r="X67" s="28">
        <v>0</v>
      </c>
      <c r="Y67" s="28">
        <v>0</v>
      </c>
      <c r="Z67" s="28">
        <v>0</v>
      </c>
      <c r="AA67" s="28">
        <v>0</v>
      </c>
    </row>
    <row r="68" spans="1:27" ht="15.75" x14ac:dyDescent="0.25">
      <c r="A68" s="82" t="s">
        <v>17070</v>
      </c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80">
        <v>48</v>
      </c>
      <c r="O68" s="81" t="s">
        <v>17071</v>
      </c>
      <c r="P68" s="106">
        <f t="shared" si="0"/>
        <v>0</v>
      </c>
      <c r="Q68" s="28"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106">
        <f t="shared" si="1"/>
        <v>0</v>
      </c>
      <c r="X68" s="28">
        <v>0</v>
      </c>
      <c r="Y68" s="28">
        <v>0</v>
      </c>
      <c r="Z68" s="28">
        <v>0</v>
      </c>
      <c r="AA68" s="28">
        <v>0</v>
      </c>
    </row>
    <row r="69" spans="1:27" ht="15.75" x14ac:dyDescent="0.25">
      <c r="A69" s="82" t="s">
        <v>17072</v>
      </c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80">
        <v>49</v>
      </c>
      <c r="O69" s="81" t="s">
        <v>17073</v>
      </c>
      <c r="P69" s="106">
        <f t="shared" si="0"/>
        <v>0</v>
      </c>
      <c r="Q69" s="28"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106">
        <f t="shared" si="1"/>
        <v>0</v>
      </c>
      <c r="X69" s="28">
        <v>0</v>
      </c>
      <c r="Y69" s="28">
        <v>0</v>
      </c>
      <c r="Z69" s="28">
        <v>0</v>
      </c>
      <c r="AA69" s="28">
        <v>0</v>
      </c>
    </row>
    <row r="70" spans="1:27" ht="15.75" x14ac:dyDescent="0.25">
      <c r="A70" s="82" t="s">
        <v>17074</v>
      </c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80">
        <v>50</v>
      </c>
      <c r="O70" s="81" t="s">
        <v>17075</v>
      </c>
      <c r="P70" s="106">
        <f t="shared" si="0"/>
        <v>0</v>
      </c>
      <c r="Q70" s="28">
        <v>0</v>
      </c>
      <c r="R70" s="28">
        <v>0</v>
      </c>
      <c r="S70" s="28">
        <v>0</v>
      </c>
      <c r="T70" s="28">
        <v>0</v>
      </c>
      <c r="U70" s="28">
        <v>0</v>
      </c>
      <c r="V70" s="28">
        <v>0</v>
      </c>
      <c r="W70" s="106">
        <f t="shared" si="1"/>
        <v>0</v>
      </c>
      <c r="X70" s="28">
        <v>0</v>
      </c>
      <c r="Y70" s="28">
        <v>0</v>
      </c>
      <c r="Z70" s="28">
        <v>0</v>
      </c>
      <c r="AA70" s="28">
        <v>0</v>
      </c>
    </row>
    <row r="71" spans="1:27" ht="15.75" x14ac:dyDescent="0.25">
      <c r="A71" s="82" t="s">
        <v>17076</v>
      </c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80">
        <v>51</v>
      </c>
      <c r="O71" s="81" t="s">
        <v>17077</v>
      </c>
      <c r="P71" s="106">
        <f t="shared" si="0"/>
        <v>0</v>
      </c>
      <c r="Q71" s="28">
        <v>0</v>
      </c>
      <c r="R71" s="28">
        <v>0</v>
      </c>
      <c r="S71" s="28">
        <v>0</v>
      </c>
      <c r="T71" s="28">
        <v>0</v>
      </c>
      <c r="U71" s="28">
        <v>0</v>
      </c>
      <c r="V71" s="28">
        <v>0</v>
      </c>
      <c r="W71" s="106">
        <f t="shared" si="1"/>
        <v>0</v>
      </c>
      <c r="X71" s="28">
        <v>0</v>
      </c>
      <c r="Y71" s="28">
        <v>0</v>
      </c>
      <c r="Z71" s="28">
        <v>0</v>
      </c>
      <c r="AA71" s="28">
        <v>0</v>
      </c>
    </row>
    <row r="72" spans="1:27" ht="15.75" x14ac:dyDescent="0.25">
      <c r="A72" s="82" t="s">
        <v>17078</v>
      </c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0">
        <v>52</v>
      </c>
      <c r="O72" s="81" t="s">
        <v>17079</v>
      </c>
      <c r="P72" s="106">
        <f t="shared" si="0"/>
        <v>0</v>
      </c>
      <c r="Q72" s="28">
        <v>0</v>
      </c>
      <c r="R72" s="28">
        <v>0</v>
      </c>
      <c r="S72" s="28">
        <v>0</v>
      </c>
      <c r="T72" s="28">
        <v>0</v>
      </c>
      <c r="U72" s="28">
        <v>0</v>
      </c>
      <c r="V72" s="28">
        <v>0</v>
      </c>
      <c r="W72" s="106">
        <f t="shared" si="1"/>
        <v>0</v>
      </c>
      <c r="X72" s="28">
        <v>0</v>
      </c>
      <c r="Y72" s="28">
        <v>0</v>
      </c>
      <c r="Z72" s="28">
        <v>0</v>
      </c>
      <c r="AA72" s="28">
        <v>0</v>
      </c>
    </row>
    <row r="73" spans="1:27" ht="15.75" x14ac:dyDescent="0.25">
      <c r="A73" s="82" t="s">
        <v>17080</v>
      </c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80">
        <v>53</v>
      </c>
      <c r="O73" s="81" t="s">
        <v>17081</v>
      </c>
      <c r="P73" s="106">
        <f t="shared" si="0"/>
        <v>0</v>
      </c>
      <c r="Q73" s="28">
        <v>0</v>
      </c>
      <c r="R73" s="28">
        <v>0</v>
      </c>
      <c r="S73" s="28">
        <v>0</v>
      </c>
      <c r="T73" s="28">
        <v>0</v>
      </c>
      <c r="U73" s="28">
        <v>0</v>
      </c>
      <c r="V73" s="28">
        <v>0</v>
      </c>
      <c r="W73" s="106">
        <f t="shared" si="1"/>
        <v>0</v>
      </c>
      <c r="X73" s="28">
        <v>0</v>
      </c>
      <c r="Y73" s="28">
        <v>0</v>
      </c>
      <c r="Z73" s="28">
        <v>0</v>
      </c>
      <c r="AA73" s="28">
        <v>0</v>
      </c>
    </row>
    <row r="74" spans="1:27" ht="15.75" x14ac:dyDescent="0.25">
      <c r="A74" s="82" t="s">
        <v>17082</v>
      </c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80">
        <v>54</v>
      </c>
      <c r="O74" s="81" t="s">
        <v>17083</v>
      </c>
      <c r="P74" s="106">
        <f t="shared" si="0"/>
        <v>0</v>
      </c>
      <c r="Q74" s="28">
        <v>0</v>
      </c>
      <c r="R74" s="28">
        <v>0</v>
      </c>
      <c r="S74" s="28">
        <v>0</v>
      </c>
      <c r="T74" s="28">
        <v>0</v>
      </c>
      <c r="U74" s="28">
        <v>0</v>
      </c>
      <c r="V74" s="28">
        <v>0</v>
      </c>
      <c r="W74" s="106">
        <f t="shared" si="1"/>
        <v>0</v>
      </c>
      <c r="X74" s="28">
        <v>0</v>
      </c>
      <c r="Y74" s="28">
        <v>0</v>
      </c>
      <c r="Z74" s="28">
        <v>0</v>
      </c>
      <c r="AA74" s="28">
        <v>0</v>
      </c>
    </row>
    <row r="75" spans="1:27" ht="15.75" x14ac:dyDescent="0.25">
      <c r="A75" s="82" t="s">
        <v>17084</v>
      </c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80">
        <v>55</v>
      </c>
      <c r="O75" s="81" t="s">
        <v>17085</v>
      </c>
      <c r="P75" s="106">
        <f t="shared" si="0"/>
        <v>0</v>
      </c>
      <c r="Q75" s="28">
        <v>0</v>
      </c>
      <c r="R75" s="28">
        <v>0</v>
      </c>
      <c r="S75" s="28">
        <v>0</v>
      </c>
      <c r="T75" s="28">
        <v>0</v>
      </c>
      <c r="U75" s="28">
        <v>0</v>
      </c>
      <c r="V75" s="28">
        <v>0</v>
      </c>
      <c r="W75" s="106">
        <f t="shared" si="1"/>
        <v>0</v>
      </c>
      <c r="X75" s="28">
        <v>0</v>
      </c>
      <c r="Y75" s="28">
        <v>0</v>
      </c>
      <c r="Z75" s="28">
        <v>0</v>
      </c>
      <c r="AA75" s="28">
        <v>0</v>
      </c>
    </row>
    <row r="76" spans="1:27" ht="15.75" x14ac:dyDescent="0.25">
      <c r="A76" s="82" t="s">
        <v>17086</v>
      </c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80">
        <v>56</v>
      </c>
      <c r="O76" s="81" t="s">
        <v>17087</v>
      </c>
      <c r="P76" s="106">
        <f t="shared" si="0"/>
        <v>0</v>
      </c>
      <c r="Q76" s="28">
        <v>0</v>
      </c>
      <c r="R76" s="28">
        <v>0</v>
      </c>
      <c r="S76" s="28">
        <v>0</v>
      </c>
      <c r="T76" s="28">
        <v>0</v>
      </c>
      <c r="U76" s="28">
        <v>0</v>
      </c>
      <c r="V76" s="28">
        <v>0</v>
      </c>
      <c r="W76" s="106">
        <f t="shared" si="1"/>
        <v>0</v>
      </c>
      <c r="X76" s="28">
        <v>0</v>
      </c>
      <c r="Y76" s="28">
        <v>0</v>
      </c>
      <c r="Z76" s="28">
        <v>0</v>
      </c>
      <c r="AA76" s="28">
        <v>0</v>
      </c>
    </row>
    <row r="77" spans="1:27" ht="15.75" x14ac:dyDescent="0.25">
      <c r="A77" s="82" t="s">
        <v>17088</v>
      </c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80">
        <v>57</v>
      </c>
      <c r="O77" s="81" t="s">
        <v>17089</v>
      </c>
      <c r="P77" s="106">
        <f t="shared" si="0"/>
        <v>0</v>
      </c>
      <c r="Q77" s="28">
        <v>0</v>
      </c>
      <c r="R77" s="28">
        <v>0</v>
      </c>
      <c r="S77" s="28">
        <v>0</v>
      </c>
      <c r="T77" s="28">
        <v>0</v>
      </c>
      <c r="U77" s="28">
        <v>0</v>
      </c>
      <c r="V77" s="28">
        <v>0</v>
      </c>
      <c r="W77" s="106">
        <f t="shared" si="1"/>
        <v>0</v>
      </c>
      <c r="X77" s="28">
        <v>0</v>
      </c>
      <c r="Y77" s="28">
        <v>0</v>
      </c>
      <c r="Z77" s="28">
        <v>0</v>
      </c>
      <c r="AA77" s="28">
        <v>0</v>
      </c>
    </row>
    <row r="78" spans="1:27" ht="15.75" x14ac:dyDescent="0.25">
      <c r="A78" s="82" t="s">
        <v>17090</v>
      </c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80">
        <v>58</v>
      </c>
      <c r="O78" s="81" t="s">
        <v>17091</v>
      </c>
      <c r="P78" s="106">
        <f t="shared" si="0"/>
        <v>0</v>
      </c>
      <c r="Q78" s="28">
        <v>0</v>
      </c>
      <c r="R78" s="28">
        <v>0</v>
      </c>
      <c r="S78" s="28">
        <v>0</v>
      </c>
      <c r="T78" s="28">
        <v>0</v>
      </c>
      <c r="U78" s="28">
        <v>0</v>
      </c>
      <c r="V78" s="28">
        <v>0</v>
      </c>
      <c r="W78" s="106">
        <f t="shared" si="1"/>
        <v>0</v>
      </c>
      <c r="X78" s="28">
        <v>0</v>
      </c>
      <c r="Y78" s="28">
        <v>0</v>
      </c>
      <c r="Z78" s="28">
        <v>0</v>
      </c>
      <c r="AA78" s="28">
        <v>0</v>
      </c>
    </row>
    <row r="79" spans="1:27" ht="15.75" x14ac:dyDescent="0.25">
      <c r="A79" s="82" t="s">
        <v>17092</v>
      </c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80">
        <v>59</v>
      </c>
      <c r="O79" s="81" t="s">
        <v>17093</v>
      </c>
      <c r="P79" s="106">
        <f t="shared" si="0"/>
        <v>0</v>
      </c>
      <c r="Q79" s="28">
        <v>0</v>
      </c>
      <c r="R79" s="28">
        <v>0</v>
      </c>
      <c r="S79" s="28">
        <v>0</v>
      </c>
      <c r="T79" s="28">
        <v>0</v>
      </c>
      <c r="U79" s="28">
        <v>0</v>
      </c>
      <c r="V79" s="28">
        <v>0</v>
      </c>
      <c r="W79" s="106">
        <f t="shared" si="1"/>
        <v>0</v>
      </c>
      <c r="X79" s="28">
        <v>0</v>
      </c>
      <c r="Y79" s="28">
        <v>0</v>
      </c>
      <c r="Z79" s="28">
        <v>0</v>
      </c>
      <c r="AA79" s="28">
        <v>0</v>
      </c>
    </row>
    <row r="80" spans="1:27" ht="15.75" x14ac:dyDescent="0.25">
      <c r="A80" s="82" t="s">
        <v>17094</v>
      </c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80">
        <v>60</v>
      </c>
      <c r="O80" s="81" t="s">
        <v>17095</v>
      </c>
      <c r="P80" s="106">
        <f t="shared" si="0"/>
        <v>0</v>
      </c>
      <c r="Q80" s="28">
        <v>0</v>
      </c>
      <c r="R80" s="28">
        <v>0</v>
      </c>
      <c r="S80" s="28">
        <v>0</v>
      </c>
      <c r="T80" s="28">
        <v>0</v>
      </c>
      <c r="U80" s="28">
        <v>0</v>
      </c>
      <c r="V80" s="28">
        <v>0</v>
      </c>
      <c r="W80" s="106">
        <f t="shared" si="1"/>
        <v>0</v>
      </c>
      <c r="X80" s="28">
        <v>0</v>
      </c>
      <c r="Y80" s="28">
        <v>0</v>
      </c>
      <c r="Z80" s="28">
        <v>0</v>
      </c>
      <c r="AA80" s="28">
        <v>0</v>
      </c>
    </row>
    <row r="81" spans="1:27" ht="15.75" x14ac:dyDescent="0.25">
      <c r="A81" s="82" t="s">
        <v>17096</v>
      </c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80">
        <v>61</v>
      </c>
      <c r="O81" s="81" t="s">
        <v>17097</v>
      </c>
      <c r="P81" s="106">
        <f t="shared" si="0"/>
        <v>0</v>
      </c>
      <c r="Q81" s="28">
        <v>0</v>
      </c>
      <c r="R81" s="28">
        <v>0</v>
      </c>
      <c r="S81" s="28">
        <v>0</v>
      </c>
      <c r="T81" s="28">
        <v>0</v>
      </c>
      <c r="U81" s="28">
        <v>0</v>
      </c>
      <c r="V81" s="28">
        <v>0</v>
      </c>
      <c r="W81" s="106">
        <f t="shared" si="1"/>
        <v>0</v>
      </c>
      <c r="X81" s="28">
        <v>0</v>
      </c>
      <c r="Y81" s="28">
        <v>0</v>
      </c>
      <c r="Z81" s="28">
        <v>0</v>
      </c>
      <c r="AA81" s="28">
        <v>0</v>
      </c>
    </row>
    <row r="82" spans="1:27" ht="15.75" x14ac:dyDescent="0.25">
      <c r="A82" s="82" t="s">
        <v>17098</v>
      </c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80">
        <v>62</v>
      </c>
      <c r="O82" s="81" t="s">
        <v>17099</v>
      </c>
      <c r="P82" s="106">
        <f t="shared" si="0"/>
        <v>0</v>
      </c>
      <c r="Q82" s="28">
        <v>0</v>
      </c>
      <c r="R82" s="28">
        <v>0</v>
      </c>
      <c r="S82" s="28">
        <v>0</v>
      </c>
      <c r="T82" s="28">
        <v>0</v>
      </c>
      <c r="U82" s="28">
        <v>0</v>
      </c>
      <c r="V82" s="28">
        <v>0</v>
      </c>
      <c r="W82" s="106">
        <f t="shared" si="1"/>
        <v>0</v>
      </c>
      <c r="X82" s="28">
        <v>0</v>
      </c>
      <c r="Y82" s="28">
        <v>0</v>
      </c>
      <c r="Z82" s="28">
        <v>0</v>
      </c>
      <c r="AA82" s="28">
        <v>0</v>
      </c>
    </row>
    <row r="83" spans="1:27" ht="15.75" x14ac:dyDescent="0.25">
      <c r="A83" s="82" t="s">
        <v>17100</v>
      </c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80">
        <v>63</v>
      </c>
      <c r="O83" s="81" t="s">
        <v>17101</v>
      </c>
      <c r="P83" s="106">
        <f t="shared" si="0"/>
        <v>0</v>
      </c>
      <c r="Q83" s="28">
        <v>0</v>
      </c>
      <c r="R83" s="28">
        <v>0</v>
      </c>
      <c r="S83" s="28">
        <v>0</v>
      </c>
      <c r="T83" s="28">
        <v>0</v>
      </c>
      <c r="U83" s="28">
        <v>0</v>
      </c>
      <c r="V83" s="28">
        <v>0</v>
      </c>
      <c r="W83" s="106">
        <f t="shared" si="1"/>
        <v>0</v>
      </c>
      <c r="X83" s="28">
        <v>0</v>
      </c>
      <c r="Y83" s="28">
        <v>0</v>
      </c>
      <c r="Z83" s="28">
        <v>0</v>
      </c>
      <c r="AA83" s="28">
        <v>0</v>
      </c>
    </row>
    <row r="84" spans="1:27" ht="15.75" x14ac:dyDescent="0.25">
      <c r="A84" s="82" t="s">
        <v>17102</v>
      </c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80">
        <v>64</v>
      </c>
      <c r="O84" s="81" t="s">
        <v>17103</v>
      </c>
      <c r="P84" s="106">
        <f t="shared" si="0"/>
        <v>0</v>
      </c>
      <c r="Q84" s="28">
        <v>0</v>
      </c>
      <c r="R84" s="28">
        <v>0</v>
      </c>
      <c r="S84" s="28">
        <v>0</v>
      </c>
      <c r="T84" s="28">
        <v>0</v>
      </c>
      <c r="U84" s="28">
        <v>0</v>
      </c>
      <c r="V84" s="28">
        <v>0</v>
      </c>
      <c r="W84" s="106">
        <f t="shared" si="1"/>
        <v>0</v>
      </c>
      <c r="X84" s="28">
        <v>0</v>
      </c>
      <c r="Y84" s="28">
        <v>0</v>
      </c>
      <c r="Z84" s="28">
        <v>0</v>
      </c>
      <c r="AA84" s="28">
        <v>0</v>
      </c>
    </row>
    <row r="85" spans="1:27" ht="15.75" x14ac:dyDescent="0.25">
      <c r="A85" s="82" t="s">
        <v>17104</v>
      </c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80">
        <v>65</v>
      </c>
      <c r="O85" s="81" t="s">
        <v>17105</v>
      </c>
      <c r="P85" s="106">
        <f t="shared" si="0"/>
        <v>0</v>
      </c>
      <c r="Q85" s="28">
        <v>0</v>
      </c>
      <c r="R85" s="28">
        <v>0</v>
      </c>
      <c r="S85" s="28">
        <v>0</v>
      </c>
      <c r="T85" s="28">
        <v>0</v>
      </c>
      <c r="U85" s="28">
        <v>0</v>
      </c>
      <c r="V85" s="28">
        <v>0</v>
      </c>
      <c r="W85" s="106">
        <f t="shared" si="1"/>
        <v>0</v>
      </c>
      <c r="X85" s="28">
        <v>0</v>
      </c>
      <c r="Y85" s="28">
        <v>0</v>
      </c>
      <c r="Z85" s="28">
        <v>0</v>
      </c>
      <c r="AA85" s="28">
        <v>0</v>
      </c>
    </row>
    <row r="86" spans="1:27" ht="15.75" x14ac:dyDescent="0.25">
      <c r="A86" s="82" t="s">
        <v>17106</v>
      </c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80">
        <v>66</v>
      </c>
      <c r="O86" s="81" t="s">
        <v>17107</v>
      </c>
      <c r="P86" s="106">
        <f t="shared" ref="P86:P149" si="2">SUM(Q86:V86)</f>
        <v>0</v>
      </c>
      <c r="Q86" s="28">
        <v>0</v>
      </c>
      <c r="R86" s="28">
        <v>0</v>
      </c>
      <c r="S86" s="28">
        <v>0</v>
      </c>
      <c r="T86" s="28">
        <v>0</v>
      </c>
      <c r="U86" s="28">
        <v>0</v>
      </c>
      <c r="V86" s="28">
        <v>0</v>
      </c>
      <c r="W86" s="106">
        <f t="shared" ref="W86:W149" si="3">SUM(X86:AA86)</f>
        <v>0</v>
      </c>
      <c r="X86" s="28">
        <v>0</v>
      </c>
      <c r="Y86" s="28">
        <v>0</v>
      </c>
      <c r="Z86" s="28">
        <v>0</v>
      </c>
      <c r="AA86" s="28">
        <v>0</v>
      </c>
    </row>
    <row r="87" spans="1:27" ht="15.75" x14ac:dyDescent="0.25">
      <c r="A87" s="82" t="s">
        <v>17108</v>
      </c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80">
        <v>67</v>
      </c>
      <c r="O87" s="81" t="s">
        <v>17109</v>
      </c>
      <c r="P87" s="106">
        <f t="shared" si="2"/>
        <v>0</v>
      </c>
      <c r="Q87" s="28">
        <v>0</v>
      </c>
      <c r="R87" s="28">
        <v>0</v>
      </c>
      <c r="S87" s="28">
        <v>0</v>
      </c>
      <c r="T87" s="28">
        <v>0</v>
      </c>
      <c r="U87" s="28">
        <v>0</v>
      </c>
      <c r="V87" s="28">
        <v>0</v>
      </c>
      <c r="W87" s="106">
        <f t="shared" si="3"/>
        <v>0</v>
      </c>
      <c r="X87" s="28">
        <v>0</v>
      </c>
      <c r="Y87" s="28">
        <v>0</v>
      </c>
      <c r="Z87" s="28">
        <v>0</v>
      </c>
      <c r="AA87" s="28">
        <v>0</v>
      </c>
    </row>
    <row r="88" spans="1:27" ht="15.75" x14ac:dyDescent="0.25">
      <c r="A88" s="82" t="s">
        <v>17110</v>
      </c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80">
        <v>68</v>
      </c>
      <c r="O88" s="81" t="s">
        <v>17111</v>
      </c>
      <c r="P88" s="106">
        <f t="shared" si="2"/>
        <v>0</v>
      </c>
      <c r="Q88" s="28">
        <v>0</v>
      </c>
      <c r="R88" s="28">
        <v>0</v>
      </c>
      <c r="S88" s="28">
        <v>0</v>
      </c>
      <c r="T88" s="28">
        <v>0</v>
      </c>
      <c r="U88" s="28">
        <v>0</v>
      </c>
      <c r="V88" s="28">
        <v>0</v>
      </c>
      <c r="W88" s="106">
        <f t="shared" si="3"/>
        <v>0</v>
      </c>
      <c r="X88" s="28">
        <v>0</v>
      </c>
      <c r="Y88" s="28">
        <v>0</v>
      </c>
      <c r="Z88" s="28">
        <v>0</v>
      </c>
      <c r="AA88" s="28">
        <v>0</v>
      </c>
    </row>
    <row r="89" spans="1:27" ht="15.75" x14ac:dyDescent="0.25">
      <c r="A89" s="82" t="s">
        <v>17112</v>
      </c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80">
        <v>69</v>
      </c>
      <c r="O89" s="81" t="s">
        <v>17113</v>
      </c>
      <c r="P89" s="106">
        <f t="shared" si="2"/>
        <v>0</v>
      </c>
      <c r="Q89" s="28">
        <v>0</v>
      </c>
      <c r="R89" s="28">
        <v>0</v>
      </c>
      <c r="S89" s="28">
        <v>0</v>
      </c>
      <c r="T89" s="28">
        <v>0</v>
      </c>
      <c r="U89" s="28">
        <v>0</v>
      </c>
      <c r="V89" s="28">
        <v>0</v>
      </c>
      <c r="W89" s="106">
        <f t="shared" si="3"/>
        <v>0</v>
      </c>
      <c r="X89" s="28">
        <v>0</v>
      </c>
      <c r="Y89" s="28">
        <v>0</v>
      </c>
      <c r="Z89" s="28">
        <v>0</v>
      </c>
      <c r="AA89" s="28">
        <v>0</v>
      </c>
    </row>
    <row r="90" spans="1:27" ht="15.75" x14ac:dyDescent="0.25">
      <c r="A90" s="82" t="s">
        <v>17114</v>
      </c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80">
        <v>70</v>
      </c>
      <c r="O90" s="81" t="s">
        <v>17115</v>
      </c>
      <c r="P90" s="106">
        <f t="shared" si="2"/>
        <v>0</v>
      </c>
      <c r="Q90" s="28">
        <v>0</v>
      </c>
      <c r="R90" s="28">
        <v>0</v>
      </c>
      <c r="S90" s="28">
        <v>0</v>
      </c>
      <c r="T90" s="28">
        <v>0</v>
      </c>
      <c r="U90" s="28">
        <v>0</v>
      </c>
      <c r="V90" s="28">
        <v>0</v>
      </c>
      <c r="W90" s="106">
        <f t="shared" si="3"/>
        <v>0</v>
      </c>
      <c r="X90" s="28">
        <v>0</v>
      </c>
      <c r="Y90" s="28">
        <v>0</v>
      </c>
      <c r="Z90" s="28">
        <v>0</v>
      </c>
      <c r="AA90" s="28">
        <v>0</v>
      </c>
    </row>
    <row r="91" spans="1:27" ht="15.75" x14ac:dyDescent="0.25">
      <c r="A91" s="82" t="s">
        <v>17116</v>
      </c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80">
        <v>71</v>
      </c>
      <c r="O91" s="81" t="s">
        <v>17117</v>
      </c>
      <c r="P91" s="106">
        <f t="shared" si="2"/>
        <v>0</v>
      </c>
      <c r="Q91" s="28">
        <v>0</v>
      </c>
      <c r="R91" s="28">
        <v>0</v>
      </c>
      <c r="S91" s="28">
        <v>0</v>
      </c>
      <c r="T91" s="28">
        <v>0</v>
      </c>
      <c r="U91" s="28">
        <v>0</v>
      </c>
      <c r="V91" s="28">
        <v>0</v>
      </c>
      <c r="W91" s="106">
        <f t="shared" si="3"/>
        <v>0</v>
      </c>
      <c r="X91" s="28">
        <v>0</v>
      </c>
      <c r="Y91" s="28">
        <v>0</v>
      </c>
      <c r="Z91" s="28">
        <v>0</v>
      </c>
      <c r="AA91" s="28">
        <v>0</v>
      </c>
    </row>
    <row r="92" spans="1:27" ht="15.75" x14ac:dyDescent="0.25">
      <c r="A92" s="82" t="s">
        <v>17118</v>
      </c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80">
        <v>72</v>
      </c>
      <c r="O92" s="81" t="s">
        <v>17119</v>
      </c>
      <c r="P92" s="106">
        <f t="shared" si="2"/>
        <v>0</v>
      </c>
      <c r="Q92" s="28">
        <v>0</v>
      </c>
      <c r="R92" s="28">
        <v>0</v>
      </c>
      <c r="S92" s="28">
        <v>0</v>
      </c>
      <c r="T92" s="28">
        <v>0</v>
      </c>
      <c r="U92" s="28">
        <v>0</v>
      </c>
      <c r="V92" s="28">
        <v>0</v>
      </c>
      <c r="W92" s="106">
        <f t="shared" si="3"/>
        <v>0</v>
      </c>
      <c r="X92" s="28">
        <v>0</v>
      </c>
      <c r="Y92" s="28">
        <v>0</v>
      </c>
      <c r="Z92" s="28">
        <v>0</v>
      </c>
      <c r="AA92" s="28">
        <v>0</v>
      </c>
    </row>
    <row r="93" spans="1:27" ht="15.75" x14ac:dyDescent="0.25">
      <c r="A93" s="82" t="s">
        <v>17120</v>
      </c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80">
        <v>73</v>
      </c>
      <c r="O93" s="81" t="s">
        <v>17121</v>
      </c>
      <c r="P93" s="106">
        <f t="shared" si="2"/>
        <v>0</v>
      </c>
      <c r="Q93" s="28">
        <v>0</v>
      </c>
      <c r="R93" s="28">
        <v>0</v>
      </c>
      <c r="S93" s="28">
        <v>0</v>
      </c>
      <c r="T93" s="28">
        <v>0</v>
      </c>
      <c r="U93" s="28">
        <v>0</v>
      </c>
      <c r="V93" s="28">
        <v>0</v>
      </c>
      <c r="W93" s="106">
        <f t="shared" si="3"/>
        <v>0</v>
      </c>
      <c r="X93" s="28">
        <v>0</v>
      </c>
      <c r="Y93" s="28">
        <v>0</v>
      </c>
      <c r="Z93" s="28">
        <v>0</v>
      </c>
      <c r="AA93" s="28">
        <v>0</v>
      </c>
    </row>
    <row r="94" spans="1:27" ht="15.75" x14ac:dyDescent="0.25">
      <c r="A94" s="82" t="s">
        <v>17122</v>
      </c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80">
        <v>74</v>
      </c>
      <c r="O94" s="81" t="s">
        <v>17123</v>
      </c>
      <c r="P94" s="106">
        <f t="shared" si="2"/>
        <v>0</v>
      </c>
      <c r="Q94" s="28">
        <v>0</v>
      </c>
      <c r="R94" s="28">
        <v>0</v>
      </c>
      <c r="S94" s="28">
        <v>0</v>
      </c>
      <c r="T94" s="28">
        <v>0</v>
      </c>
      <c r="U94" s="28">
        <v>0</v>
      </c>
      <c r="V94" s="28">
        <v>0</v>
      </c>
      <c r="W94" s="106">
        <f t="shared" si="3"/>
        <v>0</v>
      </c>
      <c r="X94" s="28">
        <v>0</v>
      </c>
      <c r="Y94" s="28">
        <v>0</v>
      </c>
      <c r="Z94" s="28">
        <v>0</v>
      </c>
      <c r="AA94" s="28">
        <v>0</v>
      </c>
    </row>
    <row r="95" spans="1:27" ht="15.75" x14ac:dyDescent="0.25">
      <c r="A95" s="82" t="s">
        <v>17124</v>
      </c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80">
        <v>75</v>
      </c>
      <c r="O95" s="81" t="s">
        <v>17125</v>
      </c>
      <c r="P95" s="106">
        <f t="shared" si="2"/>
        <v>0</v>
      </c>
      <c r="Q95" s="28">
        <v>0</v>
      </c>
      <c r="R95" s="28">
        <v>0</v>
      </c>
      <c r="S95" s="28">
        <v>0</v>
      </c>
      <c r="T95" s="28">
        <v>0</v>
      </c>
      <c r="U95" s="28">
        <v>0</v>
      </c>
      <c r="V95" s="28">
        <v>0</v>
      </c>
      <c r="W95" s="106">
        <f t="shared" si="3"/>
        <v>0</v>
      </c>
      <c r="X95" s="28">
        <v>0</v>
      </c>
      <c r="Y95" s="28">
        <v>0</v>
      </c>
      <c r="Z95" s="28">
        <v>0</v>
      </c>
      <c r="AA95" s="28">
        <v>0</v>
      </c>
    </row>
    <row r="96" spans="1:27" ht="15.75" x14ac:dyDescent="0.25">
      <c r="A96" s="82" t="s">
        <v>17126</v>
      </c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80">
        <v>76</v>
      </c>
      <c r="O96" s="81" t="s">
        <v>17127</v>
      </c>
      <c r="P96" s="106">
        <f t="shared" si="2"/>
        <v>0</v>
      </c>
      <c r="Q96" s="28">
        <v>0</v>
      </c>
      <c r="R96" s="28">
        <v>0</v>
      </c>
      <c r="S96" s="28">
        <v>0</v>
      </c>
      <c r="T96" s="28">
        <v>0</v>
      </c>
      <c r="U96" s="28">
        <v>0</v>
      </c>
      <c r="V96" s="28">
        <v>0</v>
      </c>
      <c r="W96" s="106">
        <f t="shared" si="3"/>
        <v>0</v>
      </c>
      <c r="X96" s="28">
        <v>0</v>
      </c>
      <c r="Y96" s="28">
        <v>0</v>
      </c>
      <c r="Z96" s="28">
        <v>0</v>
      </c>
      <c r="AA96" s="28">
        <v>0</v>
      </c>
    </row>
    <row r="97" spans="1:27" ht="15.75" x14ac:dyDescent="0.25">
      <c r="A97" s="82" t="s">
        <v>17128</v>
      </c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80">
        <v>77</v>
      </c>
      <c r="O97" s="81" t="s">
        <v>17129</v>
      </c>
      <c r="P97" s="106">
        <f t="shared" si="2"/>
        <v>0</v>
      </c>
      <c r="Q97" s="28">
        <v>0</v>
      </c>
      <c r="R97" s="28">
        <v>0</v>
      </c>
      <c r="S97" s="28">
        <v>0</v>
      </c>
      <c r="T97" s="28">
        <v>0</v>
      </c>
      <c r="U97" s="28">
        <v>0</v>
      </c>
      <c r="V97" s="28">
        <v>0</v>
      </c>
      <c r="W97" s="106">
        <f t="shared" si="3"/>
        <v>0</v>
      </c>
      <c r="X97" s="28">
        <v>0</v>
      </c>
      <c r="Y97" s="28">
        <v>0</v>
      </c>
      <c r="Z97" s="28">
        <v>0</v>
      </c>
      <c r="AA97" s="28">
        <v>0</v>
      </c>
    </row>
    <row r="98" spans="1:27" ht="15.75" x14ac:dyDescent="0.25">
      <c r="A98" s="82" t="s">
        <v>17130</v>
      </c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80">
        <v>78</v>
      </c>
      <c r="O98" s="81" t="s">
        <v>17131</v>
      </c>
      <c r="P98" s="106">
        <f t="shared" si="2"/>
        <v>0</v>
      </c>
      <c r="Q98" s="28">
        <v>0</v>
      </c>
      <c r="R98" s="28">
        <v>0</v>
      </c>
      <c r="S98" s="28">
        <v>0</v>
      </c>
      <c r="T98" s="28">
        <v>0</v>
      </c>
      <c r="U98" s="28">
        <v>0</v>
      </c>
      <c r="V98" s="28">
        <v>0</v>
      </c>
      <c r="W98" s="106">
        <f t="shared" si="3"/>
        <v>0</v>
      </c>
      <c r="X98" s="28">
        <v>0</v>
      </c>
      <c r="Y98" s="28">
        <v>0</v>
      </c>
      <c r="Z98" s="28">
        <v>0</v>
      </c>
      <c r="AA98" s="28">
        <v>0</v>
      </c>
    </row>
    <row r="99" spans="1:27" ht="15.75" x14ac:dyDescent="0.25">
      <c r="A99" s="82" t="s">
        <v>17132</v>
      </c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80">
        <v>79</v>
      </c>
      <c r="O99" s="81" t="s">
        <v>17133</v>
      </c>
      <c r="P99" s="106">
        <f t="shared" si="2"/>
        <v>0</v>
      </c>
      <c r="Q99" s="28"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106">
        <f t="shared" si="3"/>
        <v>0</v>
      </c>
      <c r="X99" s="28">
        <v>0</v>
      </c>
      <c r="Y99" s="28">
        <v>0</v>
      </c>
      <c r="Z99" s="28">
        <v>0</v>
      </c>
      <c r="AA99" s="28">
        <v>0</v>
      </c>
    </row>
    <row r="100" spans="1:27" ht="15.75" x14ac:dyDescent="0.25">
      <c r="A100" s="82" t="s">
        <v>17134</v>
      </c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80">
        <v>80</v>
      </c>
      <c r="O100" s="81" t="s">
        <v>17135</v>
      </c>
      <c r="P100" s="106">
        <f t="shared" si="2"/>
        <v>0</v>
      </c>
      <c r="Q100" s="28">
        <v>0</v>
      </c>
      <c r="R100" s="28">
        <v>0</v>
      </c>
      <c r="S100" s="28">
        <v>0</v>
      </c>
      <c r="T100" s="28">
        <v>0</v>
      </c>
      <c r="U100" s="28">
        <v>0</v>
      </c>
      <c r="V100" s="28">
        <v>0</v>
      </c>
      <c r="W100" s="106">
        <f t="shared" si="3"/>
        <v>0</v>
      </c>
      <c r="X100" s="28">
        <v>0</v>
      </c>
      <c r="Y100" s="28">
        <v>0</v>
      </c>
      <c r="Z100" s="28">
        <v>0</v>
      </c>
      <c r="AA100" s="28">
        <v>0</v>
      </c>
    </row>
    <row r="101" spans="1:27" ht="15.75" x14ac:dyDescent="0.25">
      <c r="A101" s="82" t="s">
        <v>17136</v>
      </c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80">
        <v>81</v>
      </c>
      <c r="O101" s="81" t="s">
        <v>17137</v>
      </c>
      <c r="P101" s="106">
        <f t="shared" si="2"/>
        <v>0</v>
      </c>
      <c r="Q101" s="28">
        <v>0</v>
      </c>
      <c r="R101" s="28">
        <v>0</v>
      </c>
      <c r="S101" s="28">
        <v>0</v>
      </c>
      <c r="T101" s="28">
        <v>0</v>
      </c>
      <c r="U101" s="28">
        <v>0</v>
      </c>
      <c r="V101" s="28">
        <v>0</v>
      </c>
      <c r="W101" s="106">
        <f t="shared" si="3"/>
        <v>0</v>
      </c>
      <c r="X101" s="28">
        <v>0</v>
      </c>
      <c r="Y101" s="28">
        <v>0</v>
      </c>
      <c r="Z101" s="28">
        <v>0</v>
      </c>
      <c r="AA101" s="28">
        <v>0</v>
      </c>
    </row>
    <row r="102" spans="1:27" ht="15.75" x14ac:dyDescent="0.25">
      <c r="A102" s="82" t="s">
        <v>17138</v>
      </c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80">
        <v>82</v>
      </c>
      <c r="O102" s="81" t="s">
        <v>17139</v>
      </c>
      <c r="P102" s="106">
        <f t="shared" si="2"/>
        <v>0</v>
      </c>
      <c r="Q102" s="28">
        <v>0</v>
      </c>
      <c r="R102" s="28">
        <v>0</v>
      </c>
      <c r="S102" s="28">
        <v>0</v>
      </c>
      <c r="T102" s="28">
        <v>0</v>
      </c>
      <c r="U102" s="28">
        <v>0</v>
      </c>
      <c r="V102" s="28">
        <v>0</v>
      </c>
      <c r="W102" s="106">
        <f t="shared" si="3"/>
        <v>0</v>
      </c>
      <c r="X102" s="28">
        <v>0</v>
      </c>
      <c r="Y102" s="28">
        <v>0</v>
      </c>
      <c r="Z102" s="28">
        <v>0</v>
      </c>
      <c r="AA102" s="28">
        <v>0</v>
      </c>
    </row>
    <row r="103" spans="1:27" ht="15.75" x14ac:dyDescent="0.25">
      <c r="A103" s="82" t="s">
        <v>17140</v>
      </c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80">
        <v>83</v>
      </c>
      <c r="O103" s="81" t="s">
        <v>17141</v>
      </c>
      <c r="P103" s="106">
        <f t="shared" si="2"/>
        <v>0</v>
      </c>
      <c r="Q103" s="28">
        <v>0</v>
      </c>
      <c r="R103" s="28">
        <v>0</v>
      </c>
      <c r="S103" s="28">
        <v>0</v>
      </c>
      <c r="T103" s="28">
        <v>0</v>
      </c>
      <c r="U103" s="28">
        <v>0</v>
      </c>
      <c r="V103" s="28">
        <v>0</v>
      </c>
      <c r="W103" s="106">
        <f t="shared" si="3"/>
        <v>0</v>
      </c>
      <c r="X103" s="28">
        <v>0</v>
      </c>
      <c r="Y103" s="28">
        <v>0</v>
      </c>
      <c r="Z103" s="28">
        <v>0</v>
      </c>
      <c r="AA103" s="28">
        <v>0</v>
      </c>
    </row>
    <row r="104" spans="1:27" ht="15.75" x14ac:dyDescent="0.25">
      <c r="A104" s="82" t="s">
        <v>17142</v>
      </c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80">
        <v>84</v>
      </c>
      <c r="O104" s="84"/>
      <c r="P104" s="106">
        <f t="shared" si="2"/>
        <v>0</v>
      </c>
      <c r="Q104" s="28">
        <v>0</v>
      </c>
      <c r="R104" s="28">
        <v>0</v>
      </c>
      <c r="S104" s="28">
        <v>0</v>
      </c>
      <c r="T104" s="28">
        <v>0</v>
      </c>
      <c r="U104" s="28">
        <v>0</v>
      </c>
      <c r="V104" s="28">
        <v>0</v>
      </c>
      <c r="W104" s="106">
        <f t="shared" si="3"/>
        <v>0</v>
      </c>
      <c r="X104" s="28">
        <v>0</v>
      </c>
      <c r="Y104" s="28">
        <v>0</v>
      </c>
      <c r="Z104" s="28">
        <v>0</v>
      </c>
      <c r="AA104" s="28">
        <v>0</v>
      </c>
    </row>
    <row r="105" spans="1:27" ht="38.25" x14ac:dyDescent="0.25">
      <c r="A105" s="85" t="s">
        <v>17143</v>
      </c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0">
        <v>85</v>
      </c>
      <c r="O105" s="81" t="s">
        <v>15946</v>
      </c>
      <c r="P105" s="106">
        <f t="shared" si="2"/>
        <v>0</v>
      </c>
      <c r="Q105" s="28">
        <v>0</v>
      </c>
      <c r="R105" s="28">
        <v>0</v>
      </c>
      <c r="S105" s="28">
        <v>0</v>
      </c>
      <c r="T105" s="28">
        <v>0</v>
      </c>
      <c r="U105" s="28">
        <v>0</v>
      </c>
      <c r="V105" s="28">
        <v>0</v>
      </c>
      <c r="W105" s="106">
        <f t="shared" si="3"/>
        <v>0</v>
      </c>
      <c r="X105" s="28">
        <v>0</v>
      </c>
      <c r="Y105" s="28">
        <v>0</v>
      </c>
      <c r="Z105" s="28">
        <v>0</v>
      </c>
      <c r="AA105" s="28">
        <v>0</v>
      </c>
    </row>
    <row r="106" spans="1:27" ht="15.75" x14ac:dyDescent="0.25">
      <c r="A106" s="82" t="s">
        <v>15947</v>
      </c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80">
        <v>86</v>
      </c>
      <c r="O106" s="81" t="s">
        <v>15948</v>
      </c>
      <c r="P106" s="106">
        <f t="shared" si="2"/>
        <v>0</v>
      </c>
      <c r="Q106" s="28">
        <v>0</v>
      </c>
      <c r="R106" s="28">
        <v>0</v>
      </c>
      <c r="S106" s="28">
        <v>0</v>
      </c>
      <c r="T106" s="28">
        <v>0</v>
      </c>
      <c r="U106" s="28">
        <v>0</v>
      </c>
      <c r="V106" s="28">
        <v>0</v>
      </c>
      <c r="W106" s="106">
        <f t="shared" si="3"/>
        <v>0</v>
      </c>
      <c r="X106" s="28">
        <v>0</v>
      </c>
      <c r="Y106" s="28">
        <v>0</v>
      </c>
      <c r="Z106" s="28">
        <v>0</v>
      </c>
      <c r="AA106" s="28">
        <v>0</v>
      </c>
    </row>
    <row r="107" spans="1:27" ht="15.75" x14ac:dyDescent="0.25">
      <c r="A107" s="82" t="s">
        <v>15949</v>
      </c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80">
        <v>87</v>
      </c>
      <c r="O107" s="81" t="s">
        <v>15950</v>
      </c>
      <c r="P107" s="106">
        <f t="shared" si="2"/>
        <v>0</v>
      </c>
      <c r="Q107" s="28">
        <v>0</v>
      </c>
      <c r="R107" s="28">
        <v>0</v>
      </c>
      <c r="S107" s="28">
        <v>0</v>
      </c>
      <c r="T107" s="28">
        <v>0</v>
      </c>
      <c r="U107" s="28">
        <v>0</v>
      </c>
      <c r="V107" s="28">
        <v>0</v>
      </c>
      <c r="W107" s="106">
        <f t="shared" si="3"/>
        <v>0</v>
      </c>
      <c r="X107" s="28">
        <v>0</v>
      </c>
      <c r="Y107" s="28">
        <v>0</v>
      </c>
      <c r="Z107" s="28">
        <v>0</v>
      </c>
      <c r="AA107" s="28">
        <v>0</v>
      </c>
    </row>
    <row r="108" spans="1:27" ht="15.75" x14ac:dyDescent="0.25">
      <c r="A108" s="82" t="s">
        <v>15951</v>
      </c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80">
        <v>88</v>
      </c>
      <c r="O108" s="81" t="s">
        <v>15952</v>
      </c>
      <c r="P108" s="106">
        <f t="shared" si="2"/>
        <v>0</v>
      </c>
      <c r="Q108" s="28">
        <v>0</v>
      </c>
      <c r="R108" s="28">
        <v>0</v>
      </c>
      <c r="S108" s="28">
        <v>0</v>
      </c>
      <c r="T108" s="28">
        <v>0</v>
      </c>
      <c r="U108" s="28">
        <v>0</v>
      </c>
      <c r="V108" s="28">
        <v>0</v>
      </c>
      <c r="W108" s="106">
        <f t="shared" si="3"/>
        <v>0</v>
      </c>
      <c r="X108" s="28">
        <v>0</v>
      </c>
      <c r="Y108" s="28">
        <v>0</v>
      </c>
      <c r="Z108" s="28">
        <v>0</v>
      </c>
      <c r="AA108" s="28">
        <v>0</v>
      </c>
    </row>
    <row r="109" spans="1:27" ht="15.75" x14ac:dyDescent="0.25">
      <c r="A109" s="82" t="s">
        <v>15953</v>
      </c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80">
        <v>89</v>
      </c>
      <c r="O109" s="81" t="s">
        <v>15954</v>
      </c>
      <c r="P109" s="106">
        <f t="shared" si="2"/>
        <v>0</v>
      </c>
      <c r="Q109" s="28">
        <v>0</v>
      </c>
      <c r="R109" s="28">
        <v>0</v>
      </c>
      <c r="S109" s="28">
        <v>0</v>
      </c>
      <c r="T109" s="28">
        <v>0</v>
      </c>
      <c r="U109" s="28">
        <v>0</v>
      </c>
      <c r="V109" s="28">
        <v>0</v>
      </c>
      <c r="W109" s="106">
        <f t="shared" si="3"/>
        <v>0</v>
      </c>
      <c r="X109" s="28">
        <v>0</v>
      </c>
      <c r="Y109" s="28">
        <v>0</v>
      </c>
      <c r="Z109" s="28">
        <v>0</v>
      </c>
      <c r="AA109" s="28">
        <v>0</v>
      </c>
    </row>
    <row r="110" spans="1:27" ht="15.75" x14ac:dyDescent="0.25">
      <c r="A110" s="82" t="s">
        <v>15955</v>
      </c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80">
        <v>90</v>
      </c>
      <c r="O110" s="81" t="s">
        <v>15956</v>
      </c>
      <c r="P110" s="106">
        <f t="shared" si="2"/>
        <v>0</v>
      </c>
      <c r="Q110" s="28">
        <v>0</v>
      </c>
      <c r="R110" s="28">
        <v>0</v>
      </c>
      <c r="S110" s="28">
        <v>0</v>
      </c>
      <c r="T110" s="28">
        <v>0</v>
      </c>
      <c r="U110" s="28">
        <v>0</v>
      </c>
      <c r="V110" s="28">
        <v>0</v>
      </c>
      <c r="W110" s="106">
        <f t="shared" si="3"/>
        <v>0</v>
      </c>
      <c r="X110" s="28">
        <v>0</v>
      </c>
      <c r="Y110" s="28">
        <v>0</v>
      </c>
      <c r="Z110" s="28">
        <v>0</v>
      </c>
      <c r="AA110" s="28">
        <v>0</v>
      </c>
    </row>
    <row r="111" spans="1:27" ht="15.75" x14ac:dyDescent="0.25">
      <c r="A111" s="82" t="s">
        <v>15957</v>
      </c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80">
        <v>91</v>
      </c>
      <c r="O111" s="81" t="s">
        <v>15958</v>
      </c>
      <c r="P111" s="106">
        <f t="shared" si="2"/>
        <v>0</v>
      </c>
      <c r="Q111" s="28">
        <v>0</v>
      </c>
      <c r="R111" s="28">
        <v>0</v>
      </c>
      <c r="S111" s="28">
        <v>0</v>
      </c>
      <c r="T111" s="28">
        <v>0</v>
      </c>
      <c r="U111" s="28">
        <v>0</v>
      </c>
      <c r="V111" s="28">
        <v>0</v>
      </c>
      <c r="W111" s="106">
        <f t="shared" si="3"/>
        <v>0</v>
      </c>
      <c r="X111" s="28">
        <v>0</v>
      </c>
      <c r="Y111" s="28">
        <v>0</v>
      </c>
      <c r="Z111" s="28">
        <v>0</v>
      </c>
      <c r="AA111" s="28">
        <v>0</v>
      </c>
    </row>
    <row r="112" spans="1:27" ht="15.75" x14ac:dyDescent="0.25">
      <c r="A112" s="82" t="s">
        <v>15959</v>
      </c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80">
        <v>92</v>
      </c>
      <c r="O112" s="81" t="s">
        <v>15960</v>
      </c>
      <c r="P112" s="106">
        <f t="shared" si="2"/>
        <v>0</v>
      </c>
      <c r="Q112" s="28">
        <v>0</v>
      </c>
      <c r="R112" s="28">
        <v>0</v>
      </c>
      <c r="S112" s="28">
        <v>0</v>
      </c>
      <c r="T112" s="28">
        <v>0</v>
      </c>
      <c r="U112" s="28">
        <v>0</v>
      </c>
      <c r="V112" s="28">
        <v>0</v>
      </c>
      <c r="W112" s="106">
        <f t="shared" si="3"/>
        <v>0</v>
      </c>
      <c r="X112" s="28">
        <v>0</v>
      </c>
      <c r="Y112" s="28">
        <v>0</v>
      </c>
      <c r="Z112" s="28">
        <v>0</v>
      </c>
      <c r="AA112" s="28">
        <v>0</v>
      </c>
    </row>
    <row r="113" spans="1:27" ht="15.75" x14ac:dyDescent="0.25">
      <c r="A113" s="82" t="s">
        <v>15961</v>
      </c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80">
        <v>93</v>
      </c>
      <c r="O113" s="81" t="s">
        <v>15962</v>
      </c>
      <c r="P113" s="106">
        <f t="shared" si="2"/>
        <v>0</v>
      </c>
      <c r="Q113" s="28">
        <v>0</v>
      </c>
      <c r="R113" s="28">
        <v>0</v>
      </c>
      <c r="S113" s="28">
        <v>0</v>
      </c>
      <c r="T113" s="28">
        <v>0</v>
      </c>
      <c r="U113" s="28">
        <v>0</v>
      </c>
      <c r="V113" s="28">
        <v>0</v>
      </c>
      <c r="W113" s="106">
        <f t="shared" si="3"/>
        <v>0</v>
      </c>
      <c r="X113" s="28">
        <v>0</v>
      </c>
      <c r="Y113" s="28">
        <v>0</v>
      </c>
      <c r="Z113" s="28">
        <v>0</v>
      </c>
      <c r="AA113" s="28">
        <v>0</v>
      </c>
    </row>
    <row r="114" spans="1:27" ht="15.75" x14ac:dyDescent="0.25">
      <c r="A114" s="82" t="s">
        <v>15963</v>
      </c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80">
        <v>94</v>
      </c>
      <c r="O114" s="81" t="s">
        <v>15964</v>
      </c>
      <c r="P114" s="106">
        <f t="shared" si="2"/>
        <v>0</v>
      </c>
      <c r="Q114" s="28">
        <v>0</v>
      </c>
      <c r="R114" s="28">
        <v>0</v>
      </c>
      <c r="S114" s="28">
        <v>0</v>
      </c>
      <c r="T114" s="28">
        <v>0</v>
      </c>
      <c r="U114" s="28">
        <v>0</v>
      </c>
      <c r="V114" s="28">
        <v>0</v>
      </c>
      <c r="W114" s="106">
        <f t="shared" si="3"/>
        <v>0</v>
      </c>
      <c r="X114" s="28">
        <v>0</v>
      </c>
      <c r="Y114" s="28">
        <v>0</v>
      </c>
      <c r="Z114" s="28">
        <v>0</v>
      </c>
      <c r="AA114" s="28">
        <v>0</v>
      </c>
    </row>
    <row r="115" spans="1:27" ht="15.75" x14ac:dyDescent="0.25">
      <c r="A115" s="82" t="s">
        <v>15965</v>
      </c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80">
        <v>95</v>
      </c>
      <c r="O115" s="81" t="s">
        <v>15966</v>
      </c>
      <c r="P115" s="106">
        <f t="shared" si="2"/>
        <v>0</v>
      </c>
      <c r="Q115" s="28">
        <v>0</v>
      </c>
      <c r="R115" s="28">
        <v>0</v>
      </c>
      <c r="S115" s="28">
        <v>0</v>
      </c>
      <c r="T115" s="28">
        <v>0</v>
      </c>
      <c r="U115" s="28">
        <v>0</v>
      </c>
      <c r="V115" s="28">
        <v>0</v>
      </c>
      <c r="W115" s="106">
        <f t="shared" si="3"/>
        <v>0</v>
      </c>
      <c r="X115" s="28">
        <v>0</v>
      </c>
      <c r="Y115" s="28">
        <v>0</v>
      </c>
      <c r="Z115" s="28">
        <v>0</v>
      </c>
      <c r="AA115" s="28">
        <v>0</v>
      </c>
    </row>
    <row r="116" spans="1:27" ht="15.75" x14ac:dyDescent="0.25">
      <c r="A116" s="82" t="s">
        <v>15967</v>
      </c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80">
        <v>96</v>
      </c>
      <c r="O116" s="81" t="s">
        <v>15968</v>
      </c>
      <c r="P116" s="106">
        <f t="shared" si="2"/>
        <v>0</v>
      </c>
      <c r="Q116" s="28">
        <v>0</v>
      </c>
      <c r="R116" s="28">
        <v>0</v>
      </c>
      <c r="S116" s="28">
        <v>0</v>
      </c>
      <c r="T116" s="28">
        <v>0</v>
      </c>
      <c r="U116" s="28">
        <v>0</v>
      </c>
      <c r="V116" s="28">
        <v>0</v>
      </c>
      <c r="W116" s="106">
        <f t="shared" si="3"/>
        <v>0</v>
      </c>
      <c r="X116" s="28">
        <v>0</v>
      </c>
      <c r="Y116" s="28">
        <v>0</v>
      </c>
      <c r="Z116" s="28">
        <v>0</v>
      </c>
      <c r="AA116" s="28">
        <v>0</v>
      </c>
    </row>
    <row r="117" spans="1:27" ht="15.75" x14ac:dyDescent="0.25">
      <c r="A117" s="82" t="s">
        <v>15969</v>
      </c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80">
        <v>97</v>
      </c>
      <c r="O117" s="81" t="s">
        <v>15970</v>
      </c>
      <c r="P117" s="106">
        <f t="shared" si="2"/>
        <v>0</v>
      </c>
      <c r="Q117" s="28">
        <v>0</v>
      </c>
      <c r="R117" s="28">
        <v>0</v>
      </c>
      <c r="S117" s="28">
        <v>0</v>
      </c>
      <c r="T117" s="28">
        <v>0</v>
      </c>
      <c r="U117" s="28">
        <v>0</v>
      </c>
      <c r="V117" s="28">
        <v>0</v>
      </c>
      <c r="W117" s="106">
        <f t="shared" si="3"/>
        <v>0</v>
      </c>
      <c r="X117" s="28">
        <v>0</v>
      </c>
      <c r="Y117" s="28">
        <v>0</v>
      </c>
      <c r="Z117" s="28">
        <v>0</v>
      </c>
      <c r="AA117" s="28">
        <v>0</v>
      </c>
    </row>
    <row r="118" spans="1:27" ht="15.75" x14ac:dyDescent="0.25">
      <c r="A118" s="82" t="s">
        <v>15971</v>
      </c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80">
        <v>98</v>
      </c>
      <c r="O118" s="81" t="s">
        <v>15972</v>
      </c>
      <c r="P118" s="106">
        <f t="shared" si="2"/>
        <v>0</v>
      </c>
      <c r="Q118" s="28">
        <v>0</v>
      </c>
      <c r="R118" s="28">
        <v>0</v>
      </c>
      <c r="S118" s="28">
        <v>0</v>
      </c>
      <c r="T118" s="28">
        <v>0</v>
      </c>
      <c r="U118" s="28">
        <v>0</v>
      </c>
      <c r="V118" s="28">
        <v>0</v>
      </c>
      <c r="W118" s="106">
        <f t="shared" si="3"/>
        <v>0</v>
      </c>
      <c r="X118" s="28">
        <v>0</v>
      </c>
      <c r="Y118" s="28">
        <v>0</v>
      </c>
      <c r="Z118" s="28">
        <v>0</v>
      </c>
      <c r="AA118" s="28">
        <v>0</v>
      </c>
    </row>
    <row r="119" spans="1:27" ht="15.75" x14ac:dyDescent="0.25">
      <c r="A119" s="82" t="s">
        <v>15973</v>
      </c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80">
        <v>99</v>
      </c>
      <c r="O119" s="81" t="s">
        <v>15974</v>
      </c>
      <c r="P119" s="106">
        <f t="shared" si="2"/>
        <v>0</v>
      </c>
      <c r="Q119" s="28">
        <v>0</v>
      </c>
      <c r="R119" s="28">
        <v>0</v>
      </c>
      <c r="S119" s="28">
        <v>0</v>
      </c>
      <c r="T119" s="28">
        <v>0</v>
      </c>
      <c r="U119" s="28">
        <v>0</v>
      </c>
      <c r="V119" s="28">
        <v>0</v>
      </c>
      <c r="W119" s="106">
        <f t="shared" si="3"/>
        <v>0</v>
      </c>
      <c r="X119" s="28">
        <v>0</v>
      </c>
      <c r="Y119" s="28">
        <v>0</v>
      </c>
      <c r="Z119" s="28">
        <v>0</v>
      </c>
      <c r="AA119" s="28">
        <v>0</v>
      </c>
    </row>
    <row r="120" spans="1:27" ht="15.75" x14ac:dyDescent="0.25">
      <c r="A120" s="82" t="s">
        <v>15975</v>
      </c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80">
        <v>100</v>
      </c>
      <c r="O120" s="81" t="s">
        <v>15976</v>
      </c>
      <c r="P120" s="106">
        <f t="shared" si="2"/>
        <v>0</v>
      </c>
      <c r="Q120" s="28">
        <v>0</v>
      </c>
      <c r="R120" s="28">
        <v>0</v>
      </c>
      <c r="S120" s="28">
        <v>0</v>
      </c>
      <c r="T120" s="28">
        <v>0</v>
      </c>
      <c r="U120" s="28">
        <v>0</v>
      </c>
      <c r="V120" s="28">
        <v>0</v>
      </c>
      <c r="W120" s="106">
        <f t="shared" si="3"/>
        <v>0</v>
      </c>
      <c r="X120" s="28">
        <v>0</v>
      </c>
      <c r="Y120" s="28">
        <v>0</v>
      </c>
      <c r="Z120" s="28">
        <v>0</v>
      </c>
      <c r="AA120" s="28">
        <v>0</v>
      </c>
    </row>
    <row r="121" spans="1:27" ht="15.75" x14ac:dyDescent="0.25">
      <c r="A121" s="82" t="s">
        <v>15977</v>
      </c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80">
        <v>101</v>
      </c>
      <c r="O121" s="81" t="s">
        <v>15978</v>
      </c>
      <c r="P121" s="106">
        <f t="shared" si="2"/>
        <v>0</v>
      </c>
      <c r="Q121" s="28">
        <v>0</v>
      </c>
      <c r="R121" s="28">
        <v>0</v>
      </c>
      <c r="S121" s="28">
        <v>0</v>
      </c>
      <c r="T121" s="28">
        <v>0</v>
      </c>
      <c r="U121" s="28">
        <v>0</v>
      </c>
      <c r="V121" s="28">
        <v>0</v>
      </c>
      <c r="W121" s="106">
        <f t="shared" si="3"/>
        <v>0</v>
      </c>
      <c r="X121" s="28">
        <v>0</v>
      </c>
      <c r="Y121" s="28">
        <v>0</v>
      </c>
      <c r="Z121" s="28">
        <v>0</v>
      </c>
      <c r="AA121" s="28">
        <v>0</v>
      </c>
    </row>
    <row r="122" spans="1:27" ht="15.75" x14ac:dyDescent="0.25">
      <c r="A122" s="82" t="s">
        <v>15979</v>
      </c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80">
        <v>102</v>
      </c>
      <c r="O122" s="81" t="s">
        <v>15980</v>
      </c>
      <c r="P122" s="106">
        <f t="shared" si="2"/>
        <v>0</v>
      </c>
      <c r="Q122" s="28">
        <v>0</v>
      </c>
      <c r="R122" s="28">
        <v>0</v>
      </c>
      <c r="S122" s="28">
        <v>0</v>
      </c>
      <c r="T122" s="28">
        <v>0</v>
      </c>
      <c r="U122" s="28">
        <v>0</v>
      </c>
      <c r="V122" s="28">
        <v>0</v>
      </c>
      <c r="W122" s="106">
        <f t="shared" si="3"/>
        <v>0</v>
      </c>
      <c r="X122" s="28">
        <v>0</v>
      </c>
      <c r="Y122" s="28">
        <v>0</v>
      </c>
      <c r="Z122" s="28">
        <v>0</v>
      </c>
      <c r="AA122" s="28">
        <v>0</v>
      </c>
    </row>
    <row r="123" spans="1:27" ht="15.75" x14ac:dyDescent="0.25">
      <c r="A123" s="82" t="s">
        <v>15981</v>
      </c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80">
        <v>103</v>
      </c>
      <c r="O123" s="81" t="s">
        <v>15982</v>
      </c>
      <c r="P123" s="106">
        <f t="shared" si="2"/>
        <v>0</v>
      </c>
      <c r="Q123" s="28">
        <v>0</v>
      </c>
      <c r="R123" s="28">
        <v>0</v>
      </c>
      <c r="S123" s="28">
        <v>0</v>
      </c>
      <c r="T123" s="28">
        <v>0</v>
      </c>
      <c r="U123" s="28">
        <v>0</v>
      </c>
      <c r="V123" s="28">
        <v>0</v>
      </c>
      <c r="W123" s="106">
        <f t="shared" si="3"/>
        <v>0</v>
      </c>
      <c r="X123" s="28">
        <v>0</v>
      </c>
      <c r="Y123" s="28">
        <v>0</v>
      </c>
      <c r="Z123" s="28">
        <v>0</v>
      </c>
      <c r="AA123" s="28">
        <v>0</v>
      </c>
    </row>
    <row r="124" spans="1:27" ht="15.75" x14ac:dyDescent="0.25">
      <c r="A124" s="82" t="s">
        <v>15983</v>
      </c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80">
        <v>104</v>
      </c>
      <c r="O124" s="81" t="s">
        <v>15984</v>
      </c>
      <c r="P124" s="106">
        <f t="shared" si="2"/>
        <v>0</v>
      </c>
      <c r="Q124" s="28">
        <v>0</v>
      </c>
      <c r="R124" s="28">
        <v>0</v>
      </c>
      <c r="S124" s="28">
        <v>0</v>
      </c>
      <c r="T124" s="28">
        <v>0</v>
      </c>
      <c r="U124" s="28">
        <v>0</v>
      </c>
      <c r="V124" s="28">
        <v>0</v>
      </c>
      <c r="W124" s="106">
        <f t="shared" si="3"/>
        <v>0</v>
      </c>
      <c r="X124" s="28">
        <v>0</v>
      </c>
      <c r="Y124" s="28">
        <v>0</v>
      </c>
      <c r="Z124" s="28">
        <v>0</v>
      </c>
      <c r="AA124" s="28">
        <v>0</v>
      </c>
    </row>
    <row r="125" spans="1:27" ht="15.75" x14ac:dyDescent="0.25">
      <c r="A125" s="82" t="s">
        <v>15985</v>
      </c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80">
        <v>105</v>
      </c>
      <c r="O125" s="81" t="s">
        <v>15986</v>
      </c>
      <c r="P125" s="106">
        <f t="shared" si="2"/>
        <v>0</v>
      </c>
      <c r="Q125" s="28">
        <v>0</v>
      </c>
      <c r="R125" s="28">
        <v>0</v>
      </c>
      <c r="S125" s="28">
        <v>0</v>
      </c>
      <c r="T125" s="28">
        <v>0</v>
      </c>
      <c r="U125" s="28">
        <v>0</v>
      </c>
      <c r="V125" s="28">
        <v>0</v>
      </c>
      <c r="W125" s="106">
        <f t="shared" si="3"/>
        <v>0</v>
      </c>
      <c r="X125" s="28">
        <v>0</v>
      </c>
      <c r="Y125" s="28">
        <v>0</v>
      </c>
      <c r="Z125" s="28">
        <v>0</v>
      </c>
      <c r="AA125" s="28">
        <v>0</v>
      </c>
    </row>
    <row r="126" spans="1:27" ht="15.75" x14ac:dyDescent="0.25">
      <c r="A126" s="82" t="s">
        <v>15987</v>
      </c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80">
        <v>106</v>
      </c>
      <c r="O126" s="81" t="s">
        <v>15988</v>
      </c>
      <c r="P126" s="106">
        <f t="shared" si="2"/>
        <v>0</v>
      </c>
      <c r="Q126" s="28">
        <v>0</v>
      </c>
      <c r="R126" s="28">
        <v>0</v>
      </c>
      <c r="S126" s="28">
        <v>0</v>
      </c>
      <c r="T126" s="28">
        <v>0</v>
      </c>
      <c r="U126" s="28">
        <v>0</v>
      </c>
      <c r="V126" s="28">
        <v>0</v>
      </c>
      <c r="W126" s="106">
        <f t="shared" si="3"/>
        <v>0</v>
      </c>
      <c r="X126" s="28">
        <v>0</v>
      </c>
      <c r="Y126" s="28">
        <v>0</v>
      </c>
      <c r="Z126" s="28">
        <v>0</v>
      </c>
      <c r="AA126" s="28">
        <v>0</v>
      </c>
    </row>
    <row r="127" spans="1:27" ht="15.75" x14ac:dyDescent="0.25">
      <c r="A127" s="82" t="s">
        <v>15989</v>
      </c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80">
        <v>107</v>
      </c>
      <c r="O127" s="81" t="s">
        <v>15990</v>
      </c>
      <c r="P127" s="106">
        <f t="shared" si="2"/>
        <v>0</v>
      </c>
      <c r="Q127" s="28">
        <v>0</v>
      </c>
      <c r="R127" s="28">
        <v>0</v>
      </c>
      <c r="S127" s="28">
        <v>0</v>
      </c>
      <c r="T127" s="28">
        <v>0</v>
      </c>
      <c r="U127" s="28">
        <v>0</v>
      </c>
      <c r="V127" s="28">
        <v>0</v>
      </c>
      <c r="W127" s="106">
        <f t="shared" si="3"/>
        <v>0</v>
      </c>
      <c r="X127" s="28">
        <v>0</v>
      </c>
      <c r="Y127" s="28">
        <v>0</v>
      </c>
      <c r="Z127" s="28">
        <v>0</v>
      </c>
      <c r="AA127" s="28">
        <v>0</v>
      </c>
    </row>
    <row r="128" spans="1:27" ht="15.75" x14ac:dyDescent="0.25">
      <c r="A128" s="82" t="s">
        <v>15991</v>
      </c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80">
        <v>108</v>
      </c>
      <c r="O128" s="81" t="s">
        <v>15992</v>
      </c>
      <c r="P128" s="106">
        <f t="shared" si="2"/>
        <v>0</v>
      </c>
      <c r="Q128" s="28">
        <v>0</v>
      </c>
      <c r="R128" s="28">
        <v>0</v>
      </c>
      <c r="S128" s="28">
        <v>0</v>
      </c>
      <c r="T128" s="28">
        <v>0</v>
      </c>
      <c r="U128" s="28">
        <v>0</v>
      </c>
      <c r="V128" s="28">
        <v>0</v>
      </c>
      <c r="W128" s="106">
        <f t="shared" si="3"/>
        <v>0</v>
      </c>
      <c r="X128" s="28">
        <v>0</v>
      </c>
      <c r="Y128" s="28">
        <v>0</v>
      </c>
      <c r="Z128" s="28">
        <v>0</v>
      </c>
      <c r="AA128" s="28">
        <v>0</v>
      </c>
    </row>
    <row r="129" spans="1:27" ht="15.75" x14ac:dyDescent="0.25">
      <c r="A129" s="82" t="s">
        <v>15993</v>
      </c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80">
        <v>109</v>
      </c>
      <c r="O129" s="81" t="s">
        <v>15994</v>
      </c>
      <c r="P129" s="106">
        <f t="shared" si="2"/>
        <v>0</v>
      </c>
      <c r="Q129" s="28">
        <v>0</v>
      </c>
      <c r="R129" s="28">
        <v>0</v>
      </c>
      <c r="S129" s="28">
        <v>0</v>
      </c>
      <c r="T129" s="28">
        <v>0</v>
      </c>
      <c r="U129" s="28">
        <v>0</v>
      </c>
      <c r="V129" s="28">
        <v>0</v>
      </c>
      <c r="W129" s="106">
        <f t="shared" si="3"/>
        <v>0</v>
      </c>
      <c r="X129" s="28">
        <v>0</v>
      </c>
      <c r="Y129" s="28">
        <v>0</v>
      </c>
      <c r="Z129" s="28">
        <v>0</v>
      </c>
      <c r="AA129" s="28">
        <v>0</v>
      </c>
    </row>
    <row r="130" spans="1:27" ht="15.75" x14ac:dyDescent="0.25">
      <c r="A130" s="82" t="s">
        <v>15995</v>
      </c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80">
        <v>110</v>
      </c>
      <c r="O130" s="81" t="s">
        <v>15996</v>
      </c>
      <c r="P130" s="106">
        <f t="shared" si="2"/>
        <v>0</v>
      </c>
      <c r="Q130" s="28">
        <v>0</v>
      </c>
      <c r="R130" s="28">
        <v>0</v>
      </c>
      <c r="S130" s="28">
        <v>0</v>
      </c>
      <c r="T130" s="28">
        <v>0</v>
      </c>
      <c r="U130" s="28">
        <v>0</v>
      </c>
      <c r="V130" s="28">
        <v>0</v>
      </c>
      <c r="W130" s="106">
        <f t="shared" si="3"/>
        <v>0</v>
      </c>
      <c r="X130" s="28">
        <v>0</v>
      </c>
      <c r="Y130" s="28">
        <v>0</v>
      </c>
      <c r="Z130" s="28">
        <v>0</v>
      </c>
      <c r="AA130" s="28">
        <v>0</v>
      </c>
    </row>
    <row r="131" spans="1:27" ht="15.75" x14ac:dyDescent="0.25">
      <c r="A131" s="82" t="s">
        <v>15997</v>
      </c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80">
        <v>111</v>
      </c>
      <c r="O131" s="81" t="s">
        <v>15998</v>
      </c>
      <c r="P131" s="106">
        <f t="shared" si="2"/>
        <v>0</v>
      </c>
      <c r="Q131" s="28">
        <v>0</v>
      </c>
      <c r="R131" s="28">
        <v>0</v>
      </c>
      <c r="S131" s="28">
        <v>0</v>
      </c>
      <c r="T131" s="28">
        <v>0</v>
      </c>
      <c r="U131" s="28">
        <v>0</v>
      </c>
      <c r="V131" s="28">
        <v>0</v>
      </c>
      <c r="W131" s="106">
        <f t="shared" si="3"/>
        <v>0</v>
      </c>
      <c r="X131" s="28">
        <v>0</v>
      </c>
      <c r="Y131" s="28">
        <v>0</v>
      </c>
      <c r="Z131" s="28">
        <v>0</v>
      </c>
      <c r="AA131" s="28">
        <v>0</v>
      </c>
    </row>
    <row r="132" spans="1:27" ht="15.75" x14ac:dyDescent="0.25">
      <c r="A132" s="82" t="s">
        <v>15999</v>
      </c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80">
        <v>112</v>
      </c>
      <c r="O132" s="81" t="s">
        <v>16000</v>
      </c>
      <c r="P132" s="106">
        <f t="shared" si="2"/>
        <v>0</v>
      </c>
      <c r="Q132" s="28">
        <v>0</v>
      </c>
      <c r="R132" s="28">
        <v>0</v>
      </c>
      <c r="S132" s="28">
        <v>0</v>
      </c>
      <c r="T132" s="28">
        <v>0</v>
      </c>
      <c r="U132" s="28">
        <v>0</v>
      </c>
      <c r="V132" s="28">
        <v>0</v>
      </c>
      <c r="W132" s="106">
        <f t="shared" si="3"/>
        <v>0</v>
      </c>
      <c r="X132" s="28">
        <v>0</v>
      </c>
      <c r="Y132" s="28">
        <v>0</v>
      </c>
      <c r="Z132" s="28">
        <v>0</v>
      </c>
      <c r="AA132" s="28">
        <v>0</v>
      </c>
    </row>
    <row r="133" spans="1:27" ht="15.75" x14ac:dyDescent="0.25">
      <c r="A133" s="82" t="s">
        <v>16001</v>
      </c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80">
        <v>113</v>
      </c>
      <c r="O133" s="81" t="s">
        <v>16002</v>
      </c>
      <c r="P133" s="106">
        <f t="shared" si="2"/>
        <v>0</v>
      </c>
      <c r="Q133" s="28">
        <v>0</v>
      </c>
      <c r="R133" s="28">
        <v>0</v>
      </c>
      <c r="S133" s="28">
        <v>0</v>
      </c>
      <c r="T133" s="28">
        <v>0</v>
      </c>
      <c r="U133" s="28">
        <v>0</v>
      </c>
      <c r="V133" s="28">
        <v>0</v>
      </c>
      <c r="W133" s="106">
        <f t="shared" si="3"/>
        <v>0</v>
      </c>
      <c r="X133" s="28">
        <v>0</v>
      </c>
      <c r="Y133" s="28">
        <v>0</v>
      </c>
      <c r="Z133" s="28">
        <v>0</v>
      </c>
      <c r="AA133" s="28">
        <v>0</v>
      </c>
    </row>
    <row r="134" spans="1:27" ht="15.75" x14ac:dyDescent="0.25">
      <c r="A134" s="82" t="s">
        <v>16003</v>
      </c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80">
        <v>114</v>
      </c>
      <c r="O134" s="81" t="s">
        <v>16004</v>
      </c>
      <c r="P134" s="106">
        <f t="shared" si="2"/>
        <v>0</v>
      </c>
      <c r="Q134" s="28">
        <v>0</v>
      </c>
      <c r="R134" s="28">
        <v>0</v>
      </c>
      <c r="S134" s="28">
        <v>0</v>
      </c>
      <c r="T134" s="28">
        <v>0</v>
      </c>
      <c r="U134" s="28">
        <v>0</v>
      </c>
      <c r="V134" s="28">
        <v>0</v>
      </c>
      <c r="W134" s="106">
        <f t="shared" si="3"/>
        <v>0</v>
      </c>
      <c r="X134" s="28">
        <v>0</v>
      </c>
      <c r="Y134" s="28">
        <v>0</v>
      </c>
      <c r="Z134" s="28">
        <v>0</v>
      </c>
      <c r="AA134" s="28">
        <v>0</v>
      </c>
    </row>
    <row r="135" spans="1:27" ht="15.75" x14ac:dyDescent="0.25">
      <c r="A135" s="82" t="s">
        <v>16005</v>
      </c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80">
        <v>115</v>
      </c>
      <c r="O135" s="81" t="s">
        <v>16006</v>
      </c>
      <c r="P135" s="106">
        <f t="shared" si="2"/>
        <v>0</v>
      </c>
      <c r="Q135" s="28">
        <v>0</v>
      </c>
      <c r="R135" s="28">
        <v>0</v>
      </c>
      <c r="S135" s="28">
        <v>0</v>
      </c>
      <c r="T135" s="28">
        <v>0</v>
      </c>
      <c r="U135" s="28">
        <v>0</v>
      </c>
      <c r="V135" s="28">
        <v>0</v>
      </c>
      <c r="W135" s="106">
        <f t="shared" si="3"/>
        <v>0</v>
      </c>
      <c r="X135" s="28">
        <v>0</v>
      </c>
      <c r="Y135" s="28">
        <v>0</v>
      </c>
      <c r="Z135" s="28">
        <v>0</v>
      </c>
      <c r="AA135" s="28">
        <v>0</v>
      </c>
    </row>
    <row r="136" spans="1:27" ht="15.75" x14ac:dyDescent="0.25">
      <c r="A136" s="82" t="s">
        <v>16007</v>
      </c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80">
        <v>116</v>
      </c>
      <c r="O136" s="81" t="s">
        <v>16008</v>
      </c>
      <c r="P136" s="106">
        <f t="shared" si="2"/>
        <v>0</v>
      </c>
      <c r="Q136" s="28">
        <v>0</v>
      </c>
      <c r="R136" s="28">
        <v>0</v>
      </c>
      <c r="S136" s="28">
        <v>0</v>
      </c>
      <c r="T136" s="28">
        <v>0</v>
      </c>
      <c r="U136" s="28">
        <v>0</v>
      </c>
      <c r="V136" s="28">
        <v>0</v>
      </c>
      <c r="W136" s="106">
        <f t="shared" si="3"/>
        <v>0</v>
      </c>
      <c r="X136" s="28">
        <v>0</v>
      </c>
      <c r="Y136" s="28">
        <v>0</v>
      </c>
      <c r="Z136" s="28">
        <v>0</v>
      </c>
      <c r="AA136" s="28">
        <v>0</v>
      </c>
    </row>
    <row r="137" spans="1:27" ht="15.75" x14ac:dyDescent="0.25">
      <c r="A137" s="82" t="s">
        <v>16009</v>
      </c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80">
        <v>117</v>
      </c>
      <c r="O137" s="81" t="s">
        <v>16010</v>
      </c>
      <c r="P137" s="106">
        <f t="shared" si="2"/>
        <v>0</v>
      </c>
      <c r="Q137" s="28">
        <v>0</v>
      </c>
      <c r="R137" s="28">
        <v>0</v>
      </c>
      <c r="S137" s="28">
        <v>0</v>
      </c>
      <c r="T137" s="28">
        <v>0</v>
      </c>
      <c r="U137" s="28">
        <v>0</v>
      </c>
      <c r="V137" s="28">
        <v>0</v>
      </c>
      <c r="W137" s="106">
        <f t="shared" si="3"/>
        <v>0</v>
      </c>
      <c r="X137" s="28">
        <v>0</v>
      </c>
      <c r="Y137" s="28">
        <v>0</v>
      </c>
      <c r="Z137" s="28">
        <v>0</v>
      </c>
      <c r="AA137" s="28">
        <v>0</v>
      </c>
    </row>
    <row r="138" spans="1:27" ht="15.75" x14ac:dyDescent="0.25">
      <c r="A138" s="82" t="s">
        <v>16011</v>
      </c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80">
        <v>118</v>
      </c>
      <c r="O138" s="81" t="s">
        <v>16012</v>
      </c>
      <c r="P138" s="106">
        <f t="shared" si="2"/>
        <v>0</v>
      </c>
      <c r="Q138" s="28">
        <v>0</v>
      </c>
      <c r="R138" s="28">
        <v>0</v>
      </c>
      <c r="S138" s="28">
        <v>0</v>
      </c>
      <c r="T138" s="28">
        <v>0</v>
      </c>
      <c r="U138" s="28">
        <v>0</v>
      </c>
      <c r="V138" s="28">
        <v>0</v>
      </c>
      <c r="W138" s="106">
        <f t="shared" si="3"/>
        <v>0</v>
      </c>
      <c r="X138" s="28">
        <v>0</v>
      </c>
      <c r="Y138" s="28">
        <v>0</v>
      </c>
      <c r="Z138" s="28">
        <v>0</v>
      </c>
      <c r="AA138" s="28">
        <v>0</v>
      </c>
    </row>
    <row r="139" spans="1:27" ht="15.75" x14ac:dyDescent="0.25">
      <c r="A139" s="82" t="s">
        <v>17044</v>
      </c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80">
        <v>119</v>
      </c>
      <c r="O139" s="81" t="s">
        <v>17045</v>
      </c>
      <c r="P139" s="106">
        <f t="shared" si="2"/>
        <v>0</v>
      </c>
      <c r="Q139" s="28">
        <v>0</v>
      </c>
      <c r="R139" s="28">
        <v>0</v>
      </c>
      <c r="S139" s="28">
        <v>0</v>
      </c>
      <c r="T139" s="28">
        <v>0</v>
      </c>
      <c r="U139" s="28">
        <v>0</v>
      </c>
      <c r="V139" s="28">
        <v>0</v>
      </c>
      <c r="W139" s="106">
        <f t="shared" si="3"/>
        <v>0</v>
      </c>
      <c r="X139" s="28">
        <v>0</v>
      </c>
      <c r="Y139" s="28">
        <v>0</v>
      </c>
      <c r="Z139" s="28">
        <v>0</v>
      </c>
      <c r="AA139" s="28">
        <v>0</v>
      </c>
    </row>
    <row r="140" spans="1:27" ht="15.75" x14ac:dyDescent="0.25">
      <c r="A140" s="82" t="s">
        <v>17046</v>
      </c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80">
        <v>120</v>
      </c>
      <c r="O140" s="81" t="s">
        <v>17047</v>
      </c>
      <c r="P140" s="106">
        <f t="shared" si="2"/>
        <v>0</v>
      </c>
      <c r="Q140" s="28">
        <v>0</v>
      </c>
      <c r="R140" s="28">
        <v>0</v>
      </c>
      <c r="S140" s="28">
        <v>0</v>
      </c>
      <c r="T140" s="28">
        <v>0</v>
      </c>
      <c r="U140" s="28">
        <v>0</v>
      </c>
      <c r="V140" s="28">
        <v>0</v>
      </c>
      <c r="W140" s="106">
        <f t="shared" si="3"/>
        <v>0</v>
      </c>
      <c r="X140" s="28">
        <v>0</v>
      </c>
      <c r="Y140" s="28">
        <v>0</v>
      </c>
      <c r="Z140" s="28">
        <v>0</v>
      </c>
      <c r="AA140" s="28">
        <v>0</v>
      </c>
    </row>
    <row r="141" spans="1:27" ht="15.75" x14ac:dyDescent="0.25">
      <c r="A141" s="82" t="s">
        <v>17048</v>
      </c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80">
        <v>121</v>
      </c>
      <c r="O141" s="81" t="s">
        <v>17049</v>
      </c>
      <c r="P141" s="106">
        <f t="shared" si="2"/>
        <v>0</v>
      </c>
      <c r="Q141" s="28">
        <v>0</v>
      </c>
      <c r="R141" s="28">
        <v>0</v>
      </c>
      <c r="S141" s="28">
        <v>0</v>
      </c>
      <c r="T141" s="28">
        <v>0</v>
      </c>
      <c r="U141" s="28">
        <v>0</v>
      </c>
      <c r="V141" s="28">
        <v>0</v>
      </c>
      <c r="W141" s="106">
        <f t="shared" si="3"/>
        <v>0</v>
      </c>
      <c r="X141" s="28">
        <v>0</v>
      </c>
      <c r="Y141" s="28">
        <v>0</v>
      </c>
      <c r="Z141" s="28">
        <v>0</v>
      </c>
      <c r="AA141" s="28">
        <v>0</v>
      </c>
    </row>
    <row r="142" spans="1:27" ht="15.75" x14ac:dyDescent="0.25">
      <c r="A142" s="82" t="s">
        <v>17050</v>
      </c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80">
        <v>122</v>
      </c>
      <c r="O142" s="81" t="s">
        <v>17051</v>
      </c>
      <c r="P142" s="106">
        <f t="shared" si="2"/>
        <v>0</v>
      </c>
      <c r="Q142" s="28">
        <v>0</v>
      </c>
      <c r="R142" s="28">
        <v>0</v>
      </c>
      <c r="S142" s="28">
        <v>0</v>
      </c>
      <c r="T142" s="28">
        <v>0</v>
      </c>
      <c r="U142" s="28">
        <v>0</v>
      </c>
      <c r="V142" s="28">
        <v>0</v>
      </c>
      <c r="W142" s="106">
        <f t="shared" si="3"/>
        <v>0</v>
      </c>
      <c r="X142" s="28">
        <v>0</v>
      </c>
      <c r="Y142" s="28">
        <v>0</v>
      </c>
      <c r="Z142" s="28">
        <v>0</v>
      </c>
      <c r="AA142" s="28">
        <v>0</v>
      </c>
    </row>
    <row r="143" spans="1:27" ht="15.75" x14ac:dyDescent="0.25">
      <c r="A143" s="82" t="s">
        <v>17052</v>
      </c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80">
        <v>123</v>
      </c>
      <c r="O143" s="81" t="s">
        <v>17053</v>
      </c>
      <c r="P143" s="106">
        <f t="shared" si="2"/>
        <v>0</v>
      </c>
      <c r="Q143" s="28">
        <v>0</v>
      </c>
      <c r="R143" s="28">
        <v>0</v>
      </c>
      <c r="S143" s="28">
        <v>0</v>
      </c>
      <c r="T143" s="28">
        <v>0</v>
      </c>
      <c r="U143" s="28">
        <v>0</v>
      </c>
      <c r="V143" s="28">
        <v>0</v>
      </c>
      <c r="W143" s="106">
        <f t="shared" si="3"/>
        <v>0</v>
      </c>
      <c r="X143" s="28">
        <v>0</v>
      </c>
      <c r="Y143" s="28">
        <v>0</v>
      </c>
      <c r="Z143" s="28">
        <v>0</v>
      </c>
      <c r="AA143" s="28">
        <v>0</v>
      </c>
    </row>
    <row r="144" spans="1:27" ht="15.75" x14ac:dyDescent="0.25">
      <c r="A144" s="82" t="s">
        <v>17054</v>
      </c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80">
        <v>124</v>
      </c>
      <c r="O144" s="81" t="s">
        <v>17055</v>
      </c>
      <c r="P144" s="106">
        <f t="shared" si="2"/>
        <v>0</v>
      </c>
      <c r="Q144" s="28">
        <v>0</v>
      </c>
      <c r="R144" s="28">
        <v>0</v>
      </c>
      <c r="S144" s="28">
        <v>0</v>
      </c>
      <c r="T144" s="28">
        <v>0</v>
      </c>
      <c r="U144" s="28">
        <v>0</v>
      </c>
      <c r="V144" s="28">
        <v>0</v>
      </c>
      <c r="W144" s="106">
        <f t="shared" si="3"/>
        <v>0</v>
      </c>
      <c r="X144" s="28">
        <v>0</v>
      </c>
      <c r="Y144" s="28">
        <v>0</v>
      </c>
      <c r="Z144" s="28">
        <v>0</v>
      </c>
      <c r="AA144" s="28">
        <v>0</v>
      </c>
    </row>
    <row r="145" spans="1:27" ht="15.75" x14ac:dyDescent="0.25">
      <c r="A145" s="82" t="s">
        <v>17056</v>
      </c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80">
        <v>125</v>
      </c>
      <c r="O145" s="81" t="s">
        <v>17057</v>
      </c>
      <c r="P145" s="106">
        <f t="shared" si="2"/>
        <v>0</v>
      </c>
      <c r="Q145" s="28">
        <v>0</v>
      </c>
      <c r="R145" s="28">
        <v>0</v>
      </c>
      <c r="S145" s="28">
        <v>0</v>
      </c>
      <c r="T145" s="28">
        <v>0</v>
      </c>
      <c r="U145" s="28">
        <v>0</v>
      </c>
      <c r="V145" s="28">
        <v>0</v>
      </c>
      <c r="W145" s="106">
        <f t="shared" si="3"/>
        <v>0</v>
      </c>
      <c r="X145" s="28">
        <v>0</v>
      </c>
      <c r="Y145" s="28">
        <v>0</v>
      </c>
      <c r="Z145" s="28">
        <v>0</v>
      </c>
      <c r="AA145" s="28">
        <v>0</v>
      </c>
    </row>
    <row r="146" spans="1:27" ht="15.75" x14ac:dyDescent="0.25">
      <c r="A146" s="82" t="s">
        <v>17058</v>
      </c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80">
        <v>126</v>
      </c>
      <c r="O146" s="81" t="s">
        <v>17059</v>
      </c>
      <c r="P146" s="106">
        <f t="shared" si="2"/>
        <v>0</v>
      </c>
      <c r="Q146" s="28">
        <v>0</v>
      </c>
      <c r="R146" s="28">
        <v>0</v>
      </c>
      <c r="S146" s="28">
        <v>0</v>
      </c>
      <c r="T146" s="28">
        <v>0</v>
      </c>
      <c r="U146" s="28">
        <v>0</v>
      </c>
      <c r="V146" s="28">
        <v>0</v>
      </c>
      <c r="W146" s="106">
        <f t="shared" si="3"/>
        <v>0</v>
      </c>
      <c r="X146" s="28">
        <v>0</v>
      </c>
      <c r="Y146" s="28">
        <v>0</v>
      </c>
      <c r="Z146" s="28">
        <v>0</v>
      </c>
      <c r="AA146" s="28">
        <v>0</v>
      </c>
    </row>
    <row r="147" spans="1:27" ht="15.75" x14ac:dyDescent="0.25">
      <c r="A147" s="82" t="s">
        <v>17060</v>
      </c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80">
        <v>127</v>
      </c>
      <c r="O147" s="81" t="s">
        <v>17061</v>
      </c>
      <c r="P147" s="106">
        <f t="shared" si="2"/>
        <v>0</v>
      </c>
      <c r="Q147" s="28">
        <v>0</v>
      </c>
      <c r="R147" s="28">
        <v>0</v>
      </c>
      <c r="S147" s="28">
        <v>0</v>
      </c>
      <c r="T147" s="28">
        <v>0</v>
      </c>
      <c r="U147" s="28">
        <v>0</v>
      </c>
      <c r="V147" s="28">
        <v>0</v>
      </c>
      <c r="W147" s="106">
        <f t="shared" si="3"/>
        <v>0</v>
      </c>
      <c r="X147" s="28">
        <v>0</v>
      </c>
      <c r="Y147" s="28">
        <v>0</v>
      </c>
      <c r="Z147" s="28">
        <v>0</v>
      </c>
      <c r="AA147" s="28">
        <v>0</v>
      </c>
    </row>
    <row r="148" spans="1:27" ht="15.75" x14ac:dyDescent="0.25">
      <c r="A148" s="82" t="s">
        <v>17062</v>
      </c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80">
        <v>128</v>
      </c>
      <c r="O148" s="81" t="s">
        <v>17063</v>
      </c>
      <c r="P148" s="106">
        <f t="shared" si="2"/>
        <v>0</v>
      </c>
      <c r="Q148" s="28">
        <v>0</v>
      </c>
      <c r="R148" s="28">
        <v>0</v>
      </c>
      <c r="S148" s="28">
        <v>0</v>
      </c>
      <c r="T148" s="28">
        <v>0</v>
      </c>
      <c r="U148" s="28">
        <v>0</v>
      </c>
      <c r="V148" s="28">
        <v>0</v>
      </c>
      <c r="W148" s="106">
        <f t="shared" si="3"/>
        <v>0</v>
      </c>
      <c r="X148" s="28">
        <v>0</v>
      </c>
      <c r="Y148" s="28">
        <v>0</v>
      </c>
      <c r="Z148" s="28">
        <v>0</v>
      </c>
      <c r="AA148" s="28">
        <v>0</v>
      </c>
    </row>
    <row r="149" spans="1:27" ht="15.75" x14ac:dyDescent="0.25">
      <c r="A149" s="82" t="s">
        <v>17064</v>
      </c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80">
        <v>129</v>
      </c>
      <c r="O149" s="81" t="s">
        <v>17065</v>
      </c>
      <c r="P149" s="106">
        <f t="shared" si="2"/>
        <v>0</v>
      </c>
      <c r="Q149" s="28">
        <v>0</v>
      </c>
      <c r="R149" s="28">
        <v>0</v>
      </c>
      <c r="S149" s="28">
        <v>0</v>
      </c>
      <c r="T149" s="28">
        <v>0</v>
      </c>
      <c r="U149" s="28">
        <v>0</v>
      </c>
      <c r="V149" s="28">
        <v>0</v>
      </c>
      <c r="W149" s="106">
        <f t="shared" si="3"/>
        <v>0</v>
      </c>
      <c r="X149" s="28">
        <v>0</v>
      </c>
      <c r="Y149" s="28">
        <v>0</v>
      </c>
      <c r="Z149" s="28">
        <v>0</v>
      </c>
      <c r="AA149" s="28">
        <v>0</v>
      </c>
    </row>
    <row r="150" spans="1:27" ht="15.75" x14ac:dyDescent="0.25">
      <c r="A150" s="82" t="s">
        <v>17066</v>
      </c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80">
        <v>130</v>
      </c>
      <c r="O150" s="81" t="s">
        <v>17067</v>
      </c>
      <c r="P150" s="106">
        <f t="shared" ref="P150:P187" si="4">SUM(Q150:V150)</f>
        <v>0</v>
      </c>
      <c r="Q150" s="28">
        <v>0</v>
      </c>
      <c r="R150" s="28">
        <v>0</v>
      </c>
      <c r="S150" s="28">
        <v>0</v>
      </c>
      <c r="T150" s="28">
        <v>0</v>
      </c>
      <c r="U150" s="28">
        <v>0</v>
      </c>
      <c r="V150" s="28">
        <v>0</v>
      </c>
      <c r="W150" s="106">
        <f t="shared" ref="W150:W187" si="5">SUM(X150:AA150)</f>
        <v>0</v>
      </c>
      <c r="X150" s="28">
        <v>0</v>
      </c>
      <c r="Y150" s="28">
        <v>0</v>
      </c>
      <c r="Z150" s="28">
        <v>0</v>
      </c>
      <c r="AA150" s="28">
        <v>0</v>
      </c>
    </row>
    <row r="151" spans="1:27" ht="15.75" x14ac:dyDescent="0.25">
      <c r="A151" s="82" t="s">
        <v>17070</v>
      </c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80">
        <v>131</v>
      </c>
      <c r="O151" s="81" t="s">
        <v>17071</v>
      </c>
      <c r="P151" s="106">
        <f t="shared" si="4"/>
        <v>0</v>
      </c>
      <c r="Q151" s="28">
        <v>0</v>
      </c>
      <c r="R151" s="28">
        <v>0</v>
      </c>
      <c r="S151" s="28">
        <v>0</v>
      </c>
      <c r="T151" s="28">
        <v>0</v>
      </c>
      <c r="U151" s="28">
        <v>0</v>
      </c>
      <c r="V151" s="28">
        <v>0</v>
      </c>
      <c r="W151" s="106">
        <f t="shared" si="5"/>
        <v>0</v>
      </c>
      <c r="X151" s="28">
        <v>0</v>
      </c>
      <c r="Y151" s="28">
        <v>0</v>
      </c>
      <c r="Z151" s="28">
        <v>0</v>
      </c>
      <c r="AA151" s="28">
        <v>0</v>
      </c>
    </row>
    <row r="152" spans="1:27" ht="15.75" x14ac:dyDescent="0.25">
      <c r="A152" s="82" t="s">
        <v>17072</v>
      </c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80">
        <v>132</v>
      </c>
      <c r="O152" s="81" t="s">
        <v>17073</v>
      </c>
      <c r="P152" s="106">
        <f t="shared" si="4"/>
        <v>0</v>
      </c>
      <c r="Q152" s="28">
        <v>0</v>
      </c>
      <c r="R152" s="28">
        <v>0</v>
      </c>
      <c r="S152" s="28">
        <v>0</v>
      </c>
      <c r="T152" s="28">
        <v>0</v>
      </c>
      <c r="U152" s="28">
        <v>0</v>
      </c>
      <c r="V152" s="28">
        <v>0</v>
      </c>
      <c r="W152" s="106">
        <f t="shared" si="5"/>
        <v>0</v>
      </c>
      <c r="X152" s="28">
        <v>0</v>
      </c>
      <c r="Y152" s="28">
        <v>0</v>
      </c>
      <c r="Z152" s="28">
        <v>0</v>
      </c>
      <c r="AA152" s="28">
        <v>0</v>
      </c>
    </row>
    <row r="153" spans="1:27" ht="15.75" x14ac:dyDescent="0.25">
      <c r="A153" s="82" t="s">
        <v>17074</v>
      </c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80">
        <v>133</v>
      </c>
      <c r="O153" s="81" t="s">
        <v>17075</v>
      </c>
      <c r="P153" s="106">
        <f t="shared" si="4"/>
        <v>0</v>
      </c>
      <c r="Q153" s="28">
        <v>0</v>
      </c>
      <c r="R153" s="28">
        <v>0</v>
      </c>
      <c r="S153" s="28">
        <v>0</v>
      </c>
      <c r="T153" s="28">
        <v>0</v>
      </c>
      <c r="U153" s="28">
        <v>0</v>
      </c>
      <c r="V153" s="28">
        <v>0</v>
      </c>
      <c r="W153" s="106">
        <f t="shared" si="5"/>
        <v>0</v>
      </c>
      <c r="X153" s="28">
        <v>0</v>
      </c>
      <c r="Y153" s="28">
        <v>0</v>
      </c>
      <c r="Z153" s="28">
        <v>0</v>
      </c>
      <c r="AA153" s="28">
        <v>0</v>
      </c>
    </row>
    <row r="154" spans="1:27" ht="15.75" x14ac:dyDescent="0.25">
      <c r="A154" s="82" t="s">
        <v>17076</v>
      </c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80">
        <v>134</v>
      </c>
      <c r="O154" s="81" t="s">
        <v>17077</v>
      </c>
      <c r="P154" s="106">
        <f t="shared" si="4"/>
        <v>0</v>
      </c>
      <c r="Q154" s="28">
        <v>0</v>
      </c>
      <c r="R154" s="28">
        <v>0</v>
      </c>
      <c r="S154" s="28">
        <v>0</v>
      </c>
      <c r="T154" s="28">
        <v>0</v>
      </c>
      <c r="U154" s="28">
        <v>0</v>
      </c>
      <c r="V154" s="28">
        <v>0</v>
      </c>
      <c r="W154" s="106">
        <f t="shared" si="5"/>
        <v>0</v>
      </c>
      <c r="X154" s="28">
        <v>0</v>
      </c>
      <c r="Y154" s="28">
        <v>0</v>
      </c>
      <c r="Z154" s="28">
        <v>0</v>
      </c>
      <c r="AA154" s="28">
        <v>0</v>
      </c>
    </row>
    <row r="155" spans="1:27" ht="15.75" x14ac:dyDescent="0.25">
      <c r="A155" s="82" t="s">
        <v>17078</v>
      </c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80">
        <v>135</v>
      </c>
      <c r="O155" s="81" t="s">
        <v>17079</v>
      </c>
      <c r="P155" s="106">
        <f t="shared" si="4"/>
        <v>0</v>
      </c>
      <c r="Q155" s="28">
        <v>0</v>
      </c>
      <c r="R155" s="28">
        <v>0</v>
      </c>
      <c r="S155" s="28">
        <v>0</v>
      </c>
      <c r="T155" s="28">
        <v>0</v>
      </c>
      <c r="U155" s="28">
        <v>0</v>
      </c>
      <c r="V155" s="28">
        <v>0</v>
      </c>
      <c r="W155" s="106">
        <f t="shared" si="5"/>
        <v>0</v>
      </c>
      <c r="X155" s="28">
        <v>0</v>
      </c>
      <c r="Y155" s="28">
        <v>0</v>
      </c>
      <c r="Z155" s="28">
        <v>0</v>
      </c>
      <c r="AA155" s="28">
        <v>0</v>
      </c>
    </row>
    <row r="156" spans="1:27" ht="15.75" x14ac:dyDescent="0.25">
      <c r="A156" s="82" t="s">
        <v>17080</v>
      </c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80">
        <v>136</v>
      </c>
      <c r="O156" s="81" t="s">
        <v>17081</v>
      </c>
      <c r="P156" s="106">
        <f t="shared" si="4"/>
        <v>0</v>
      </c>
      <c r="Q156" s="28">
        <v>0</v>
      </c>
      <c r="R156" s="28">
        <v>0</v>
      </c>
      <c r="S156" s="28">
        <v>0</v>
      </c>
      <c r="T156" s="28">
        <v>0</v>
      </c>
      <c r="U156" s="28">
        <v>0</v>
      </c>
      <c r="V156" s="28">
        <v>0</v>
      </c>
      <c r="W156" s="106">
        <f t="shared" si="5"/>
        <v>0</v>
      </c>
      <c r="X156" s="28">
        <v>0</v>
      </c>
      <c r="Y156" s="28">
        <v>0</v>
      </c>
      <c r="Z156" s="28">
        <v>0</v>
      </c>
      <c r="AA156" s="28">
        <v>0</v>
      </c>
    </row>
    <row r="157" spans="1:27" ht="15.75" x14ac:dyDescent="0.25">
      <c r="A157" s="82" t="s">
        <v>17082</v>
      </c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80">
        <v>137</v>
      </c>
      <c r="O157" s="81" t="s">
        <v>17083</v>
      </c>
      <c r="P157" s="106">
        <f t="shared" si="4"/>
        <v>0</v>
      </c>
      <c r="Q157" s="28">
        <v>0</v>
      </c>
      <c r="R157" s="28">
        <v>0</v>
      </c>
      <c r="S157" s="28">
        <v>0</v>
      </c>
      <c r="T157" s="28">
        <v>0</v>
      </c>
      <c r="U157" s="28">
        <v>0</v>
      </c>
      <c r="V157" s="28">
        <v>0</v>
      </c>
      <c r="W157" s="106">
        <f t="shared" si="5"/>
        <v>0</v>
      </c>
      <c r="X157" s="28">
        <v>0</v>
      </c>
      <c r="Y157" s="28">
        <v>0</v>
      </c>
      <c r="Z157" s="28">
        <v>0</v>
      </c>
      <c r="AA157" s="28">
        <v>0</v>
      </c>
    </row>
    <row r="158" spans="1:27" ht="15.75" x14ac:dyDescent="0.25">
      <c r="A158" s="82" t="s">
        <v>17084</v>
      </c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80">
        <v>138</v>
      </c>
      <c r="O158" s="81" t="s">
        <v>17085</v>
      </c>
      <c r="P158" s="106">
        <f t="shared" si="4"/>
        <v>0</v>
      </c>
      <c r="Q158" s="28">
        <v>0</v>
      </c>
      <c r="R158" s="28">
        <v>0</v>
      </c>
      <c r="S158" s="28">
        <v>0</v>
      </c>
      <c r="T158" s="28">
        <v>0</v>
      </c>
      <c r="U158" s="28">
        <v>0</v>
      </c>
      <c r="V158" s="28">
        <v>0</v>
      </c>
      <c r="W158" s="106">
        <f t="shared" si="5"/>
        <v>0</v>
      </c>
      <c r="X158" s="28">
        <v>0</v>
      </c>
      <c r="Y158" s="28">
        <v>0</v>
      </c>
      <c r="Z158" s="28">
        <v>0</v>
      </c>
      <c r="AA158" s="28">
        <v>0</v>
      </c>
    </row>
    <row r="159" spans="1:27" ht="15.75" x14ac:dyDescent="0.25">
      <c r="A159" s="82" t="s">
        <v>17086</v>
      </c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80">
        <v>139</v>
      </c>
      <c r="O159" s="81" t="s">
        <v>17087</v>
      </c>
      <c r="P159" s="106">
        <f t="shared" si="4"/>
        <v>0</v>
      </c>
      <c r="Q159" s="28">
        <v>0</v>
      </c>
      <c r="R159" s="28">
        <v>0</v>
      </c>
      <c r="S159" s="28">
        <v>0</v>
      </c>
      <c r="T159" s="28">
        <v>0</v>
      </c>
      <c r="U159" s="28">
        <v>0</v>
      </c>
      <c r="V159" s="28">
        <v>0</v>
      </c>
      <c r="W159" s="106">
        <f t="shared" si="5"/>
        <v>0</v>
      </c>
      <c r="X159" s="28">
        <v>0</v>
      </c>
      <c r="Y159" s="28">
        <v>0</v>
      </c>
      <c r="Z159" s="28">
        <v>0</v>
      </c>
      <c r="AA159" s="28">
        <v>0</v>
      </c>
    </row>
    <row r="160" spans="1:27" ht="15.75" x14ac:dyDescent="0.25">
      <c r="A160" s="82" t="s">
        <v>17088</v>
      </c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80">
        <v>140</v>
      </c>
      <c r="O160" s="81" t="s">
        <v>17089</v>
      </c>
      <c r="P160" s="106">
        <f t="shared" si="4"/>
        <v>0</v>
      </c>
      <c r="Q160" s="28">
        <v>0</v>
      </c>
      <c r="R160" s="28">
        <v>0</v>
      </c>
      <c r="S160" s="28">
        <v>0</v>
      </c>
      <c r="T160" s="28">
        <v>0</v>
      </c>
      <c r="U160" s="28">
        <v>0</v>
      </c>
      <c r="V160" s="28">
        <v>0</v>
      </c>
      <c r="W160" s="106">
        <f t="shared" si="5"/>
        <v>0</v>
      </c>
      <c r="X160" s="28">
        <v>0</v>
      </c>
      <c r="Y160" s="28">
        <v>0</v>
      </c>
      <c r="Z160" s="28">
        <v>0</v>
      </c>
      <c r="AA160" s="28">
        <v>0</v>
      </c>
    </row>
    <row r="161" spans="1:27" ht="15.75" x14ac:dyDescent="0.25">
      <c r="A161" s="82" t="s">
        <v>17090</v>
      </c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80">
        <v>141</v>
      </c>
      <c r="O161" s="81" t="s">
        <v>17091</v>
      </c>
      <c r="P161" s="106">
        <f t="shared" si="4"/>
        <v>0</v>
      </c>
      <c r="Q161" s="28">
        <v>0</v>
      </c>
      <c r="R161" s="28">
        <v>0</v>
      </c>
      <c r="S161" s="28">
        <v>0</v>
      </c>
      <c r="T161" s="28">
        <v>0</v>
      </c>
      <c r="U161" s="28">
        <v>0</v>
      </c>
      <c r="V161" s="28">
        <v>0</v>
      </c>
      <c r="W161" s="106">
        <f t="shared" si="5"/>
        <v>0</v>
      </c>
      <c r="X161" s="28">
        <v>0</v>
      </c>
      <c r="Y161" s="28">
        <v>0</v>
      </c>
      <c r="Z161" s="28">
        <v>0</v>
      </c>
      <c r="AA161" s="28">
        <v>0</v>
      </c>
    </row>
    <row r="162" spans="1:27" ht="15.75" x14ac:dyDescent="0.25">
      <c r="A162" s="82" t="s">
        <v>17092</v>
      </c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80">
        <v>142</v>
      </c>
      <c r="O162" s="81" t="s">
        <v>17093</v>
      </c>
      <c r="P162" s="106">
        <f t="shared" si="4"/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106">
        <f t="shared" si="5"/>
        <v>0</v>
      </c>
      <c r="X162" s="28">
        <v>0</v>
      </c>
      <c r="Y162" s="28">
        <v>0</v>
      </c>
      <c r="Z162" s="28">
        <v>0</v>
      </c>
      <c r="AA162" s="28">
        <v>0</v>
      </c>
    </row>
    <row r="163" spans="1:27" ht="15.75" x14ac:dyDescent="0.25">
      <c r="A163" s="82" t="s">
        <v>17094</v>
      </c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80">
        <v>143</v>
      </c>
      <c r="O163" s="81" t="s">
        <v>17095</v>
      </c>
      <c r="P163" s="106">
        <f t="shared" si="4"/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106">
        <f t="shared" si="5"/>
        <v>0</v>
      </c>
      <c r="X163" s="28">
        <v>0</v>
      </c>
      <c r="Y163" s="28">
        <v>0</v>
      </c>
      <c r="Z163" s="28">
        <v>0</v>
      </c>
      <c r="AA163" s="28">
        <v>0</v>
      </c>
    </row>
    <row r="164" spans="1:27" ht="15.75" x14ac:dyDescent="0.25">
      <c r="A164" s="82" t="s">
        <v>17096</v>
      </c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80">
        <v>144</v>
      </c>
      <c r="O164" s="81" t="s">
        <v>17097</v>
      </c>
      <c r="P164" s="106">
        <f t="shared" si="4"/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106">
        <f t="shared" si="5"/>
        <v>0</v>
      </c>
      <c r="X164" s="28">
        <v>0</v>
      </c>
      <c r="Y164" s="28">
        <v>0</v>
      </c>
      <c r="Z164" s="28">
        <v>0</v>
      </c>
      <c r="AA164" s="28">
        <v>0</v>
      </c>
    </row>
    <row r="165" spans="1:27" ht="15.75" x14ac:dyDescent="0.25">
      <c r="A165" s="82" t="s">
        <v>17098</v>
      </c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80">
        <v>145</v>
      </c>
      <c r="O165" s="81" t="s">
        <v>17099</v>
      </c>
      <c r="P165" s="106">
        <f t="shared" si="4"/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106">
        <f t="shared" si="5"/>
        <v>0</v>
      </c>
      <c r="X165" s="28">
        <v>0</v>
      </c>
      <c r="Y165" s="28">
        <v>0</v>
      </c>
      <c r="Z165" s="28">
        <v>0</v>
      </c>
      <c r="AA165" s="28">
        <v>0</v>
      </c>
    </row>
    <row r="166" spans="1:27" ht="15.75" x14ac:dyDescent="0.25">
      <c r="A166" s="82" t="s">
        <v>17100</v>
      </c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80">
        <v>146</v>
      </c>
      <c r="O166" s="81" t="s">
        <v>17101</v>
      </c>
      <c r="P166" s="106">
        <f t="shared" si="4"/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106">
        <f t="shared" si="5"/>
        <v>0</v>
      </c>
      <c r="X166" s="28">
        <v>0</v>
      </c>
      <c r="Y166" s="28">
        <v>0</v>
      </c>
      <c r="Z166" s="28">
        <v>0</v>
      </c>
      <c r="AA166" s="28">
        <v>0</v>
      </c>
    </row>
    <row r="167" spans="1:27" ht="15.75" x14ac:dyDescent="0.25">
      <c r="A167" s="82" t="s">
        <v>17102</v>
      </c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80">
        <v>147</v>
      </c>
      <c r="O167" s="81" t="s">
        <v>17103</v>
      </c>
      <c r="P167" s="106">
        <f t="shared" si="4"/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106">
        <f t="shared" si="5"/>
        <v>0</v>
      </c>
      <c r="X167" s="28">
        <v>0</v>
      </c>
      <c r="Y167" s="28">
        <v>0</v>
      </c>
      <c r="Z167" s="28">
        <v>0</v>
      </c>
      <c r="AA167" s="28">
        <v>0</v>
      </c>
    </row>
    <row r="168" spans="1:27" ht="15.75" x14ac:dyDescent="0.25">
      <c r="A168" s="82" t="s">
        <v>17104</v>
      </c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80">
        <v>148</v>
      </c>
      <c r="O168" s="81" t="s">
        <v>17105</v>
      </c>
      <c r="P168" s="106">
        <f t="shared" si="4"/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106">
        <f t="shared" si="5"/>
        <v>0</v>
      </c>
      <c r="X168" s="28">
        <v>0</v>
      </c>
      <c r="Y168" s="28">
        <v>0</v>
      </c>
      <c r="Z168" s="28">
        <v>0</v>
      </c>
      <c r="AA168" s="28">
        <v>0</v>
      </c>
    </row>
    <row r="169" spans="1:27" ht="15.75" x14ac:dyDescent="0.25">
      <c r="A169" s="82" t="s">
        <v>17106</v>
      </c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80">
        <v>149</v>
      </c>
      <c r="O169" s="81" t="s">
        <v>17107</v>
      </c>
      <c r="P169" s="106">
        <f t="shared" si="4"/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106">
        <f t="shared" si="5"/>
        <v>0</v>
      </c>
      <c r="X169" s="28">
        <v>0</v>
      </c>
      <c r="Y169" s="28">
        <v>0</v>
      </c>
      <c r="Z169" s="28">
        <v>0</v>
      </c>
      <c r="AA169" s="28">
        <v>0</v>
      </c>
    </row>
    <row r="170" spans="1:27" ht="15.75" x14ac:dyDescent="0.25">
      <c r="A170" s="82" t="s">
        <v>17108</v>
      </c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80">
        <v>150</v>
      </c>
      <c r="O170" s="81" t="s">
        <v>17109</v>
      </c>
      <c r="P170" s="106">
        <f t="shared" si="4"/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106">
        <f t="shared" si="5"/>
        <v>0</v>
      </c>
      <c r="X170" s="28">
        <v>0</v>
      </c>
      <c r="Y170" s="28">
        <v>0</v>
      </c>
      <c r="Z170" s="28">
        <v>0</v>
      </c>
      <c r="AA170" s="28">
        <v>0</v>
      </c>
    </row>
    <row r="171" spans="1:27" ht="15.75" x14ac:dyDescent="0.25">
      <c r="A171" s="82" t="s">
        <v>17110</v>
      </c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80">
        <v>151</v>
      </c>
      <c r="O171" s="81" t="s">
        <v>17111</v>
      </c>
      <c r="P171" s="106">
        <f t="shared" si="4"/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106">
        <f t="shared" si="5"/>
        <v>0</v>
      </c>
      <c r="X171" s="28">
        <v>0</v>
      </c>
      <c r="Y171" s="28">
        <v>0</v>
      </c>
      <c r="Z171" s="28">
        <v>0</v>
      </c>
      <c r="AA171" s="28">
        <v>0</v>
      </c>
    </row>
    <row r="172" spans="1:27" ht="15.75" x14ac:dyDescent="0.25">
      <c r="A172" s="82" t="s">
        <v>17112</v>
      </c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80">
        <v>152</v>
      </c>
      <c r="O172" s="81" t="s">
        <v>17113</v>
      </c>
      <c r="P172" s="106">
        <f t="shared" si="4"/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106">
        <f t="shared" si="5"/>
        <v>0</v>
      </c>
      <c r="X172" s="28">
        <v>0</v>
      </c>
      <c r="Y172" s="28">
        <v>0</v>
      </c>
      <c r="Z172" s="28">
        <v>0</v>
      </c>
      <c r="AA172" s="28">
        <v>0</v>
      </c>
    </row>
    <row r="173" spans="1:27" ht="15.75" x14ac:dyDescent="0.25">
      <c r="A173" s="82" t="s">
        <v>17114</v>
      </c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80">
        <v>153</v>
      </c>
      <c r="O173" s="81" t="s">
        <v>17115</v>
      </c>
      <c r="P173" s="106">
        <f t="shared" si="4"/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106">
        <f t="shared" si="5"/>
        <v>0</v>
      </c>
      <c r="X173" s="28">
        <v>0</v>
      </c>
      <c r="Y173" s="28">
        <v>0</v>
      </c>
      <c r="Z173" s="28">
        <v>0</v>
      </c>
      <c r="AA173" s="28">
        <v>0</v>
      </c>
    </row>
    <row r="174" spans="1:27" ht="15.75" x14ac:dyDescent="0.25">
      <c r="A174" s="82" t="s">
        <v>17116</v>
      </c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80">
        <v>154</v>
      </c>
      <c r="O174" s="81" t="s">
        <v>17117</v>
      </c>
      <c r="P174" s="106">
        <f t="shared" si="4"/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106">
        <f t="shared" si="5"/>
        <v>0</v>
      </c>
      <c r="X174" s="28">
        <v>0</v>
      </c>
      <c r="Y174" s="28">
        <v>0</v>
      </c>
      <c r="Z174" s="28">
        <v>0</v>
      </c>
      <c r="AA174" s="28">
        <v>0</v>
      </c>
    </row>
    <row r="175" spans="1:27" ht="15.75" x14ac:dyDescent="0.25">
      <c r="A175" s="82" t="s">
        <v>17118</v>
      </c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80">
        <v>155</v>
      </c>
      <c r="O175" s="81" t="s">
        <v>17119</v>
      </c>
      <c r="P175" s="106">
        <f t="shared" si="4"/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106">
        <f t="shared" si="5"/>
        <v>0</v>
      </c>
      <c r="X175" s="28">
        <v>0</v>
      </c>
      <c r="Y175" s="28">
        <v>0</v>
      </c>
      <c r="Z175" s="28">
        <v>0</v>
      </c>
      <c r="AA175" s="28">
        <v>0</v>
      </c>
    </row>
    <row r="176" spans="1:27" ht="15.75" x14ac:dyDescent="0.25">
      <c r="A176" s="82" t="s">
        <v>17120</v>
      </c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80">
        <v>156</v>
      </c>
      <c r="O176" s="81" t="s">
        <v>17121</v>
      </c>
      <c r="P176" s="106">
        <f t="shared" si="4"/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106">
        <f t="shared" si="5"/>
        <v>0</v>
      </c>
      <c r="X176" s="28">
        <v>0</v>
      </c>
      <c r="Y176" s="28">
        <v>0</v>
      </c>
      <c r="Z176" s="28">
        <v>0</v>
      </c>
      <c r="AA176" s="28">
        <v>0</v>
      </c>
    </row>
    <row r="177" spans="1:27" ht="15.75" x14ac:dyDescent="0.25">
      <c r="A177" s="82" t="s">
        <v>17122</v>
      </c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80">
        <v>157</v>
      </c>
      <c r="O177" s="81" t="s">
        <v>17123</v>
      </c>
      <c r="P177" s="106">
        <f t="shared" si="4"/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106">
        <f t="shared" si="5"/>
        <v>0</v>
      </c>
      <c r="X177" s="28">
        <v>0</v>
      </c>
      <c r="Y177" s="28">
        <v>0</v>
      </c>
      <c r="Z177" s="28">
        <v>0</v>
      </c>
      <c r="AA177" s="28">
        <v>0</v>
      </c>
    </row>
    <row r="178" spans="1:27" ht="15.75" x14ac:dyDescent="0.25">
      <c r="A178" s="82" t="s">
        <v>17124</v>
      </c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80">
        <v>158</v>
      </c>
      <c r="O178" s="81" t="s">
        <v>17125</v>
      </c>
      <c r="P178" s="106">
        <f t="shared" si="4"/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106">
        <f t="shared" si="5"/>
        <v>0</v>
      </c>
      <c r="X178" s="28">
        <v>0</v>
      </c>
      <c r="Y178" s="28">
        <v>0</v>
      </c>
      <c r="Z178" s="28">
        <v>0</v>
      </c>
      <c r="AA178" s="28">
        <v>0</v>
      </c>
    </row>
    <row r="179" spans="1:27" ht="15.75" x14ac:dyDescent="0.25">
      <c r="A179" s="82" t="s">
        <v>17126</v>
      </c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80">
        <v>159</v>
      </c>
      <c r="O179" s="81" t="s">
        <v>17127</v>
      </c>
      <c r="P179" s="106">
        <f t="shared" si="4"/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106">
        <f t="shared" si="5"/>
        <v>0</v>
      </c>
      <c r="X179" s="28">
        <v>0</v>
      </c>
      <c r="Y179" s="28">
        <v>0</v>
      </c>
      <c r="Z179" s="28">
        <v>0</v>
      </c>
      <c r="AA179" s="28">
        <v>0</v>
      </c>
    </row>
    <row r="180" spans="1:27" ht="15.75" x14ac:dyDescent="0.25">
      <c r="A180" s="82" t="s">
        <v>17128</v>
      </c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80">
        <v>160</v>
      </c>
      <c r="O180" s="81" t="s">
        <v>17129</v>
      </c>
      <c r="P180" s="106">
        <f t="shared" si="4"/>
        <v>0</v>
      </c>
      <c r="Q180" s="28">
        <v>0</v>
      </c>
      <c r="R180" s="28">
        <v>0</v>
      </c>
      <c r="S180" s="28">
        <v>0</v>
      </c>
      <c r="T180" s="28">
        <v>0</v>
      </c>
      <c r="U180" s="28">
        <v>0</v>
      </c>
      <c r="V180" s="28">
        <v>0</v>
      </c>
      <c r="W180" s="106">
        <f t="shared" si="5"/>
        <v>0</v>
      </c>
      <c r="X180" s="28">
        <v>0</v>
      </c>
      <c r="Y180" s="28">
        <v>0</v>
      </c>
      <c r="Z180" s="28">
        <v>0</v>
      </c>
      <c r="AA180" s="28">
        <v>0</v>
      </c>
    </row>
    <row r="181" spans="1:27" ht="15.75" x14ac:dyDescent="0.25">
      <c r="A181" s="82" t="s">
        <v>17130</v>
      </c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80">
        <v>161</v>
      </c>
      <c r="O181" s="81" t="s">
        <v>17131</v>
      </c>
      <c r="P181" s="106">
        <f t="shared" si="4"/>
        <v>0</v>
      </c>
      <c r="Q181" s="28">
        <v>0</v>
      </c>
      <c r="R181" s="28">
        <v>0</v>
      </c>
      <c r="S181" s="28">
        <v>0</v>
      </c>
      <c r="T181" s="28">
        <v>0</v>
      </c>
      <c r="U181" s="28">
        <v>0</v>
      </c>
      <c r="V181" s="28">
        <v>0</v>
      </c>
      <c r="W181" s="106">
        <f t="shared" si="5"/>
        <v>0</v>
      </c>
      <c r="X181" s="28">
        <v>0</v>
      </c>
      <c r="Y181" s="28">
        <v>0</v>
      </c>
      <c r="Z181" s="28">
        <v>0</v>
      </c>
      <c r="AA181" s="28">
        <v>0</v>
      </c>
    </row>
    <row r="182" spans="1:27" ht="15.75" x14ac:dyDescent="0.25">
      <c r="A182" s="82" t="s">
        <v>17132</v>
      </c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80">
        <v>162</v>
      </c>
      <c r="O182" s="81" t="s">
        <v>17133</v>
      </c>
      <c r="P182" s="106">
        <f t="shared" si="4"/>
        <v>0</v>
      </c>
      <c r="Q182" s="28">
        <v>0</v>
      </c>
      <c r="R182" s="28">
        <v>0</v>
      </c>
      <c r="S182" s="28">
        <v>0</v>
      </c>
      <c r="T182" s="28">
        <v>0</v>
      </c>
      <c r="U182" s="28">
        <v>0</v>
      </c>
      <c r="V182" s="28">
        <v>0</v>
      </c>
      <c r="W182" s="106">
        <f t="shared" si="5"/>
        <v>0</v>
      </c>
      <c r="X182" s="28">
        <v>0</v>
      </c>
      <c r="Y182" s="28">
        <v>0</v>
      </c>
      <c r="Z182" s="28">
        <v>0</v>
      </c>
      <c r="AA182" s="28">
        <v>0</v>
      </c>
    </row>
    <row r="183" spans="1:27" ht="15.75" x14ac:dyDescent="0.25">
      <c r="A183" s="82" t="s">
        <v>17134</v>
      </c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80">
        <v>163</v>
      </c>
      <c r="O183" s="81" t="s">
        <v>17135</v>
      </c>
      <c r="P183" s="106">
        <f t="shared" si="4"/>
        <v>0</v>
      </c>
      <c r="Q183" s="28">
        <v>0</v>
      </c>
      <c r="R183" s="28">
        <v>0</v>
      </c>
      <c r="S183" s="28">
        <v>0</v>
      </c>
      <c r="T183" s="28">
        <v>0</v>
      </c>
      <c r="U183" s="28">
        <v>0</v>
      </c>
      <c r="V183" s="28">
        <v>0</v>
      </c>
      <c r="W183" s="106">
        <f t="shared" si="5"/>
        <v>0</v>
      </c>
      <c r="X183" s="28">
        <v>0</v>
      </c>
      <c r="Y183" s="28">
        <v>0</v>
      </c>
      <c r="Z183" s="28">
        <v>0</v>
      </c>
      <c r="AA183" s="28">
        <v>0</v>
      </c>
    </row>
    <row r="184" spans="1:27" ht="15.75" x14ac:dyDescent="0.25">
      <c r="A184" s="82" t="s">
        <v>17136</v>
      </c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80">
        <v>164</v>
      </c>
      <c r="O184" s="81" t="s">
        <v>17137</v>
      </c>
      <c r="P184" s="106">
        <f t="shared" si="4"/>
        <v>0</v>
      </c>
      <c r="Q184" s="28">
        <v>0</v>
      </c>
      <c r="R184" s="28">
        <v>0</v>
      </c>
      <c r="S184" s="28">
        <v>0</v>
      </c>
      <c r="T184" s="28">
        <v>0</v>
      </c>
      <c r="U184" s="28">
        <v>0</v>
      </c>
      <c r="V184" s="28">
        <v>0</v>
      </c>
      <c r="W184" s="106">
        <f t="shared" si="5"/>
        <v>0</v>
      </c>
      <c r="X184" s="28">
        <v>0</v>
      </c>
      <c r="Y184" s="28">
        <v>0</v>
      </c>
      <c r="Z184" s="28">
        <v>0</v>
      </c>
      <c r="AA184" s="28">
        <v>0</v>
      </c>
    </row>
    <row r="185" spans="1:27" ht="15.75" x14ac:dyDescent="0.25">
      <c r="A185" s="82" t="s">
        <v>17138</v>
      </c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80">
        <v>165</v>
      </c>
      <c r="O185" s="81" t="s">
        <v>17139</v>
      </c>
      <c r="P185" s="106">
        <f t="shared" si="4"/>
        <v>0</v>
      </c>
      <c r="Q185" s="28">
        <v>0</v>
      </c>
      <c r="R185" s="28">
        <v>0</v>
      </c>
      <c r="S185" s="28">
        <v>0</v>
      </c>
      <c r="T185" s="28">
        <v>0</v>
      </c>
      <c r="U185" s="28">
        <v>0</v>
      </c>
      <c r="V185" s="28">
        <v>0</v>
      </c>
      <c r="W185" s="106">
        <f t="shared" si="5"/>
        <v>0</v>
      </c>
      <c r="X185" s="28">
        <v>0</v>
      </c>
      <c r="Y185" s="28">
        <v>0</v>
      </c>
      <c r="Z185" s="28">
        <v>0</v>
      </c>
      <c r="AA185" s="28">
        <v>0</v>
      </c>
    </row>
    <row r="186" spans="1:27" ht="15.75" x14ac:dyDescent="0.25">
      <c r="A186" s="82" t="s">
        <v>17140</v>
      </c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80">
        <v>166</v>
      </c>
      <c r="O186" s="81" t="s">
        <v>17141</v>
      </c>
      <c r="P186" s="106">
        <f t="shared" si="4"/>
        <v>0</v>
      </c>
      <c r="Q186" s="28">
        <v>0</v>
      </c>
      <c r="R186" s="28">
        <v>0</v>
      </c>
      <c r="S186" s="28">
        <v>0</v>
      </c>
      <c r="T186" s="28">
        <v>0</v>
      </c>
      <c r="U186" s="28">
        <v>0</v>
      </c>
      <c r="V186" s="28">
        <v>0</v>
      </c>
      <c r="W186" s="106">
        <f t="shared" si="5"/>
        <v>0</v>
      </c>
      <c r="X186" s="28">
        <v>0</v>
      </c>
      <c r="Y186" s="28">
        <v>0</v>
      </c>
      <c r="Z186" s="28">
        <v>0</v>
      </c>
      <c r="AA186" s="28">
        <v>0</v>
      </c>
    </row>
    <row r="187" spans="1:27" ht="15.75" x14ac:dyDescent="0.25">
      <c r="A187" s="82" t="s">
        <v>17142</v>
      </c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80">
        <v>167</v>
      </c>
      <c r="O187" s="84"/>
      <c r="P187" s="106">
        <f t="shared" si="4"/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106">
        <f t="shared" si="5"/>
        <v>0</v>
      </c>
      <c r="X187" s="28">
        <v>0</v>
      </c>
      <c r="Y187" s="28">
        <v>0</v>
      </c>
      <c r="Z187" s="28">
        <v>0</v>
      </c>
      <c r="AA187" s="28">
        <v>0</v>
      </c>
    </row>
    <row r="188" spans="1:27" ht="25.5" x14ac:dyDescent="0.25">
      <c r="A188" s="85" t="s">
        <v>17144</v>
      </c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0">
        <v>168</v>
      </c>
      <c r="O188" s="86"/>
      <c r="P188" s="28">
        <v>0</v>
      </c>
      <c r="Q188" s="37"/>
      <c r="R188" s="37"/>
      <c r="S188" s="37"/>
      <c r="T188" s="37"/>
      <c r="U188" s="37"/>
      <c r="V188" s="37"/>
      <c r="W188" s="55"/>
      <c r="X188" s="55"/>
      <c r="Y188" s="55"/>
      <c r="Z188" s="55"/>
      <c r="AA188" s="55"/>
    </row>
  </sheetData>
  <sheetProtection password="D949" sheet="1" objects="1" scenarios="1" selectLockedCells="1"/>
  <mergeCells count="16">
    <mergeCell ref="A14:AA14"/>
    <mergeCell ref="A16:AA16"/>
    <mergeCell ref="A17:A19"/>
    <mergeCell ref="O17:O19"/>
    <mergeCell ref="N17:N19"/>
    <mergeCell ref="P17:P19"/>
    <mergeCell ref="Q17:V17"/>
    <mergeCell ref="W17:W19"/>
    <mergeCell ref="X17:AA17"/>
    <mergeCell ref="Q18:T18"/>
    <mergeCell ref="Z18:Z19"/>
    <mergeCell ref="AA18:AA19"/>
    <mergeCell ref="U18:U19"/>
    <mergeCell ref="V18:V19"/>
    <mergeCell ref="X18:X19"/>
    <mergeCell ref="Y18:Y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P187 W21:W187"/>
    <dataValidation type="whole" allowBlank="1" showInputMessage="1" showErrorMessage="1" errorTitle="Ошибка ввода" error="Попытка ввести данные отличные от числовых или целочисленных" sqref="P188 X21:AA187 Q21:V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">
    <pageSetUpPr fitToPage="1"/>
  </sheetPr>
  <dimension ref="A1:AA188"/>
  <sheetViews>
    <sheetView showGridLines="0" workbookViewId="0">
      <selection activeCell="Q21" sqref="Q21"/>
    </sheetView>
  </sheetViews>
  <sheetFormatPr defaultRowHeight="12.75" x14ac:dyDescent="0.2"/>
  <cols>
    <col min="1" max="1" width="40" style="20" bestFit="1" customWidth="1"/>
    <col min="2" max="13" width="1.85546875" style="20" hidden="1" customWidth="1"/>
    <col min="14" max="14" width="6.42578125" style="20" bestFit="1" customWidth="1"/>
    <col min="15" max="15" width="7" style="20" bestFit="1" customWidth="1"/>
    <col min="16" max="16" width="13.7109375" style="20" customWidth="1"/>
    <col min="17" max="22" width="12.7109375" style="20" customWidth="1"/>
    <col min="23" max="23" width="13.7109375" style="20" customWidth="1"/>
    <col min="24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s="49" customFormat="1" ht="20.100000000000001" customHeight="1" x14ac:dyDescent="0.2">
      <c r="A14" s="279" t="s">
        <v>12611</v>
      </c>
      <c r="B14" s="279"/>
      <c r="C14" s="279"/>
      <c r="D14" s="279"/>
      <c r="E14" s="279"/>
      <c r="F14" s="279"/>
      <c r="G14" s="279"/>
      <c r="H14" s="279"/>
      <c r="I14" s="279"/>
      <c r="J14" s="279"/>
      <c r="K14" s="279"/>
      <c r="L14" s="279"/>
      <c r="M14" s="279"/>
      <c r="N14" s="279"/>
      <c r="O14" s="279"/>
      <c r="P14" s="279"/>
      <c r="Q14" s="279"/>
      <c r="R14" s="279"/>
      <c r="S14" s="279"/>
      <c r="T14" s="279"/>
      <c r="U14" s="279"/>
      <c r="V14" s="279"/>
      <c r="W14" s="279"/>
      <c r="X14" s="279"/>
      <c r="Y14" s="279"/>
      <c r="Z14" s="279"/>
      <c r="AA14" s="279"/>
    </row>
    <row r="15" spans="1:27" s="49" customFormat="1" x14ac:dyDescent="0.2">
      <c r="A15" s="112" t="s">
        <v>14060</v>
      </c>
    </row>
    <row r="16" spans="1:27" x14ac:dyDescent="0.2">
      <c r="A16" s="281" t="s">
        <v>13062</v>
      </c>
      <c r="B16" s="281"/>
      <c r="C16" s="281"/>
      <c r="D16" s="281"/>
      <c r="E16" s="281"/>
      <c r="F16" s="281"/>
      <c r="G16" s="281"/>
      <c r="H16" s="281"/>
      <c r="I16" s="281"/>
      <c r="J16" s="281"/>
      <c r="K16" s="281"/>
      <c r="L16" s="281"/>
      <c r="M16" s="281"/>
      <c r="N16" s="281"/>
      <c r="O16" s="281"/>
      <c r="P16" s="281"/>
      <c r="Q16" s="281"/>
      <c r="R16" s="281"/>
      <c r="S16" s="281"/>
      <c r="T16" s="281"/>
      <c r="U16" s="281"/>
      <c r="V16" s="281"/>
      <c r="W16" s="281"/>
      <c r="X16" s="281"/>
      <c r="Y16" s="281"/>
      <c r="Z16" s="281"/>
      <c r="AA16" s="281"/>
    </row>
    <row r="17" spans="1:27" ht="60" customHeight="1" x14ac:dyDescent="0.2">
      <c r="A17" s="283" t="s">
        <v>12192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83" t="s">
        <v>12193</v>
      </c>
      <c r="O17" s="283" t="s">
        <v>17145</v>
      </c>
      <c r="P17" s="283" t="s">
        <v>15191</v>
      </c>
      <c r="Q17" s="283" t="s">
        <v>16906</v>
      </c>
      <c r="R17" s="283"/>
      <c r="S17" s="283"/>
      <c r="T17" s="283"/>
      <c r="U17" s="283"/>
      <c r="V17" s="283"/>
      <c r="W17" s="283" t="s">
        <v>6315</v>
      </c>
      <c r="X17" s="283" t="s">
        <v>16907</v>
      </c>
      <c r="Y17" s="283"/>
      <c r="Z17" s="283"/>
      <c r="AA17" s="283"/>
    </row>
    <row r="18" spans="1:27" ht="39.950000000000003" customHeight="1" x14ac:dyDescent="0.2">
      <c r="A18" s="28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83"/>
      <c r="O18" s="283"/>
      <c r="P18" s="283"/>
      <c r="Q18" s="283" t="s">
        <v>16908</v>
      </c>
      <c r="R18" s="283"/>
      <c r="S18" s="283"/>
      <c r="T18" s="283"/>
      <c r="U18" s="283" t="s">
        <v>16909</v>
      </c>
      <c r="V18" s="283" t="s">
        <v>15942</v>
      </c>
      <c r="W18" s="283"/>
      <c r="X18" s="283" t="s">
        <v>16908</v>
      </c>
      <c r="Y18" s="283" t="s">
        <v>15943</v>
      </c>
      <c r="Z18" s="290" t="s">
        <v>15944</v>
      </c>
      <c r="AA18" s="283" t="s">
        <v>17842</v>
      </c>
    </row>
    <row r="19" spans="1:27" ht="54.95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83"/>
      <c r="O19" s="283"/>
      <c r="P19" s="283"/>
      <c r="Q19" s="23" t="s">
        <v>10199</v>
      </c>
      <c r="R19" s="23" t="s">
        <v>14249</v>
      </c>
      <c r="S19" s="23" t="s">
        <v>14250</v>
      </c>
      <c r="T19" s="23" t="s">
        <v>14251</v>
      </c>
      <c r="U19" s="283"/>
      <c r="V19" s="283"/>
      <c r="W19" s="283"/>
      <c r="X19" s="283"/>
      <c r="Y19" s="283"/>
      <c r="Z19" s="292"/>
      <c r="AA19" s="283"/>
    </row>
    <row r="20" spans="1:27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>
        <v>2</v>
      </c>
      <c r="O20" s="44">
        <v>3</v>
      </c>
      <c r="P20" s="44">
        <v>4</v>
      </c>
      <c r="Q20" s="44">
        <v>5</v>
      </c>
      <c r="R20" s="44">
        <v>6</v>
      </c>
      <c r="S20" s="44">
        <v>7</v>
      </c>
      <c r="T20" s="44">
        <v>8</v>
      </c>
      <c r="U20" s="44">
        <v>9</v>
      </c>
      <c r="V20" s="44">
        <v>10</v>
      </c>
      <c r="W20" s="44">
        <v>11</v>
      </c>
      <c r="X20" s="44">
        <v>12</v>
      </c>
      <c r="Y20" s="44">
        <v>13</v>
      </c>
      <c r="Z20" s="44">
        <v>14</v>
      </c>
      <c r="AA20" s="44">
        <v>15</v>
      </c>
    </row>
    <row r="21" spans="1:27" ht="25.5" x14ac:dyDescent="0.25">
      <c r="A21" s="79" t="s">
        <v>15945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80">
        <v>1</v>
      </c>
      <c r="O21" s="81" t="s">
        <v>15946</v>
      </c>
      <c r="P21" s="106">
        <f>SUM(Q21:V21)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106">
        <f>SUM(X21:AA21)</f>
        <v>0</v>
      </c>
      <c r="X21" s="28">
        <v>0</v>
      </c>
      <c r="Y21" s="28">
        <v>0</v>
      </c>
      <c r="Z21" s="28">
        <v>0</v>
      </c>
      <c r="AA21" s="28">
        <v>0</v>
      </c>
    </row>
    <row r="22" spans="1:27" ht="15.75" x14ac:dyDescent="0.25">
      <c r="A22" s="82" t="s">
        <v>15947</v>
      </c>
      <c r="B22" s="79"/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80">
        <v>2</v>
      </c>
      <c r="O22" s="81" t="s">
        <v>15948</v>
      </c>
      <c r="P22" s="106">
        <f t="shared" ref="P22:P85" si="0">SUM(Q22:V22)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106">
        <f t="shared" ref="W22:W85" si="1">SUM(X22:AA22)</f>
        <v>0</v>
      </c>
      <c r="X22" s="28">
        <v>0</v>
      </c>
      <c r="Y22" s="28">
        <v>0</v>
      </c>
      <c r="Z22" s="28">
        <v>0</v>
      </c>
      <c r="AA22" s="28">
        <v>0</v>
      </c>
    </row>
    <row r="23" spans="1:27" ht="15.75" x14ac:dyDescent="0.25">
      <c r="A23" s="82" t="s">
        <v>15949</v>
      </c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80">
        <v>3</v>
      </c>
      <c r="O23" s="81" t="s">
        <v>15950</v>
      </c>
      <c r="P23" s="106">
        <f t="shared" si="0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106">
        <f t="shared" si="1"/>
        <v>0</v>
      </c>
      <c r="X23" s="28">
        <v>0</v>
      </c>
      <c r="Y23" s="28">
        <v>0</v>
      </c>
      <c r="Z23" s="28">
        <v>0</v>
      </c>
      <c r="AA23" s="28">
        <v>0</v>
      </c>
    </row>
    <row r="24" spans="1:27" ht="15.75" x14ac:dyDescent="0.25">
      <c r="A24" s="82" t="s">
        <v>15951</v>
      </c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80">
        <v>4</v>
      </c>
      <c r="O24" s="81" t="s">
        <v>15952</v>
      </c>
      <c r="P24" s="106">
        <f t="shared" si="0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106">
        <f t="shared" si="1"/>
        <v>0</v>
      </c>
      <c r="X24" s="28">
        <v>0</v>
      </c>
      <c r="Y24" s="28">
        <v>0</v>
      </c>
      <c r="Z24" s="28">
        <v>0</v>
      </c>
      <c r="AA24" s="28">
        <v>0</v>
      </c>
    </row>
    <row r="25" spans="1:27" ht="15.75" x14ac:dyDescent="0.25">
      <c r="A25" s="82" t="s">
        <v>15953</v>
      </c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80">
        <v>5</v>
      </c>
      <c r="O25" s="81" t="s">
        <v>15954</v>
      </c>
      <c r="P25" s="106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106">
        <f t="shared" si="1"/>
        <v>0</v>
      </c>
      <c r="X25" s="28">
        <v>0</v>
      </c>
      <c r="Y25" s="28">
        <v>0</v>
      </c>
      <c r="Z25" s="28">
        <v>0</v>
      </c>
      <c r="AA25" s="28">
        <v>0</v>
      </c>
    </row>
    <row r="26" spans="1:27" ht="15.75" x14ac:dyDescent="0.25">
      <c r="A26" s="82" t="s">
        <v>15955</v>
      </c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80">
        <v>6</v>
      </c>
      <c r="O26" s="81" t="s">
        <v>15956</v>
      </c>
      <c r="P26" s="106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106">
        <f t="shared" si="1"/>
        <v>0</v>
      </c>
      <c r="X26" s="28">
        <v>0</v>
      </c>
      <c r="Y26" s="28">
        <v>0</v>
      </c>
      <c r="Z26" s="28">
        <v>0</v>
      </c>
      <c r="AA26" s="28">
        <v>0</v>
      </c>
    </row>
    <row r="27" spans="1:27" ht="15.75" x14ac:dyDescent="0.25">
      <c r="A27" s="82" t="s">
        <v>15957</v>
      </c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80">
        <v>7</v>
      </c>
      <c r="O27" s="81" t="s">
        <v>15958</v>
      </c>
      <c r="P27" s="106">
        <f t="shared" si="0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106">
        <f t="shared" si="1"/>
        <v>0</v>
      </c>
      <c r="X27" s="28">
        <v>0</v>
      </c>
      <c r="Y27" s="28">
        <v>0</v>
      </c>
      <c r="Z27" s="28">
        <v>0</v>
      </c>
      <c r="AA27" s="28">
        <v>0</v>
      </c>
    </row>
    <row r="28" spans="1:27" ht="15.75" x14ac:dyDescent="0.25">
      <c r="A28" s="82" t="s">
        <v>15959</v>
      </c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80">
        <v>8</v>
      </c>
      <c r="O28" s="81" t="s">
        <v>15960</v>
      </c>
      <c r="P28" s="106">
        <f t="shared" si="0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106">
        <f t="shared" si="1"/>
        <v>0</v>
      </c>
      <c r="X28" s="28">
        <v>0</v>
      </c>
      <c r="Y28" s="28">
        <v>0</v>
      </c>
      <c r="Z28" s="28">
        <v>0</v>
      </c>
      <c r="AA28" s="28">
        <v>0</v>
      </c>
    </row>
    <row r="29" spans="1:27" ht="15.75" x14ac:dyDescent="0.25">
      <c r="A29" s="82" t="s">
        <v>15961</v>
      </c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80">
        <v>9</v>
      </c>
      <c r="O29" s="81" t="s">
        <v>15962</v>
      </c>
      <c r="P29" s="106">
        <f t="shared" si="0"/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106">
        <f t="shared" si="1"/>
        <v>0</v>
      </c>
      <c r="X29" s="28">
        <v>0</v>
      </c>
      <c r="Y29" s="28">
        <v>0</v>
      </c>
      <c r="Z29" s="28">
        <v>0</v>
      </c>
      <c r="AA29" s="28">
        <v>0</v>
      </c>
    </row>
    <row r="30" spans="1:27" ht="15.75" x14ac:dyDescent="0.25">
      <c r="A30" s="82" t="s">
        <v>15963</v>
      </c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80">
        <v>10</v>
      </c>
      <c r="O30" s="81" t="s">
        <v>15964</v>
      </c>
      <c r="P30" s="106">
        <f t="shared" si="0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106">
        <f t="shared" si="1"/>
        <v>0</v>
      </c>
      <c r="X30" s="28">
        <v>0</v>
      </c>
      <c r="Y30" s="28">
        <v>0</v>
      </c>
      <c r="Z30" s="28">
        <v>0</v>
      </c>
      <c r="AA30" s="28">
        <v>0</v>
      </c>
    </row>
    <row r="31" spans="1:27" ht="15.75" x14ac:dyDescent="0.25">
      <c r="A31" s="82" t="s">
        <v>15965</v>
      </c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80">
        <v>11</v>
      </c>
      <c r="O31" s="81" t="s">
        <v>15966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106">
        <f t="shared" si="1"/>
        <v>0</v>
      </c>
      <c r="X31" s="28">
        <v>0</v>
      </c>
      <c r="Y31" s="28">
        <v>0</v>
      </c>
      <c r="Z31" s="28">
        <v>0</v>
      </c>
      <c r="AA31" s="28">
        <v>0</v>
      </c>
    </row>
    <row r="32" spans="1:27" ht="15.75" x14ac:dyDescent="0.25">
      <c r="A32" s="82" t="s">
        <v>15967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80">
        <v>12</v>
      </c>
      <c r="O32" s="81" t="s">
        <v>15968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106">
        <f t="shared" si="1"/>
        <v>0</v>
      </c>
      <c r="X32" s="28">
        <v>0</v>
      </c>
      <c r="Y32" s="28">
        <v>0</v>
      </c>
      <c r="Z32" s="28">
        <v>0</v>
      </c>
      <c r="AA32" s="28">
        <v>0</v>
      </c>
    </row>
    <row r="33" spans="1:27" ht="15.75" x14ac:dyDescent="0.25">
      <c r="A33" s="82" t="s">
        <v>15969</v>
      </c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80">
        <v>13</v>
      </c>
      <c r="O33" s="81" t="s">
        <v>15970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106">
        <f t="shared" si="1"/>
        <v>0</v>
      </c>
      <c r="X33" s="28">
        <v>0</v>
      </c>
      <c r="Y33" s="28">
        <v>0</v>
      </c>
      <c r="Z33" s="28">
        <v>0</v>
      </c>
      <c r="AA33" s="28">
        <v>0</v>
      </c>
    </row>
    <row r="34" spans="1:27" ht="15.75" x14ac:dyDescent="0.25">
      <c r="A34" s="82" t="s">
        <v>15971</v>
      </c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80">
        <v>14</v>
      </c>
      <c r="O34" s="81" t="s">
        <v>15972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106">
        <f t="shared" si="1"/>
        <v>0</v>
      </c>
      <c r="X34" s="28">
        <v>0</v>
      </c>
      <c r="Y34" s="28">
        <v>0</v>
      </c>
      <c r="Z34" s="28">
        <v>0</v>
      </c>
      <c r="AA34" s="28">
        <v>0</v>
      </c>
    </row>
    <row r="35" spans="1:27" ht="15.75" x14ac:dyDescent="0.25">
      <c r="A35" s="82" t="s">
        <v>15973</v>
      </c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80">
        <v>15</v>
      </c>
      <c r="O35" s="81" t="s">
        <v>15974</v>
      </c>
      <c r="P35" s="106">
        <f t="shared" si="0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106">
        <f t="shared" si="1"/>
        <v>0</v>
      </c>
      <c r="X35" s="28">
        <v>0</v>
      </c>
      <c r="Y35" s="28">
        <v>0</v>
      </c>
      <c r="Z35" s="28">
        <v>0</v>
      </c>
      <c r="AA35" s="28">
        <v>0</v>
      </c>
    </row>
    <row r="36" spans="1:27" ht="15.75" x14ac:dyDescent="0.25">
      <c r="A36" s="82" t="s">
        <v>15975</v>
      </c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80">
        <v>16</v>
      </c>
      <c r="O36" s="81" t="s">
        <v>15976</v>
      </c>
      <c r="P36" s="106">
        <f t="shared" si="0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106">
        <f t="shared" si="1"/>
        <v>0</v>
      </c>
      <c r="X36" s="28">
        <v>0</v>
      </c>
      <c r="Y36" s="28">
        <v>0</v>
      </c>
      <c r="Z36" s="28">
        <v>0</v>
      </c>
      <c r="AA36" s="28">
        <v>0</v>
      </c>
    </row>
    <row r="37" spans="1:27" ht="15.75" x14ac:dyDescent="0.25">
      <c r="A37" s="82" t="s">
        <v>15977</v>
      </c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80">
        <v>17</v>
      </c>
      <c r="O37" s="81" t="s">
        <v>15978</v>
      </c>
      <c r="P37" s="106">
        <f t="shared" si="0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106">
        <f t="shared" si="1"/>
        <v>0</v>
      </c>
      <c r="X37" s="28">
        <v>0</v>
      </c>
      <c r="Y37" s="28">
        <v>0</v>
      </c>
      <c r="Z37" s="28">
        <v>0</v>
      </c>
      <c r="AA37" s="28">
        <v>0</v>
      </c>
    </row>
    <row r="38" spans="1:27" ht="15.75" x14ac:dyDescent="0.25">
      <c r="A38" s="82" t="s">
        <v>15979</v>
      </c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80">
        <v>18</v>
      </c>
      <c r="O38" s="81" t="s">
        <v>15980</v>
      </c>
      <c r="P38" s="106">
        <f t="shared" si="0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106">
        <f t="shared" si="1"/>
        <v>0</v>
      </c>
      <c r="X38" s="28">
        <v>0</v>
      </c>
      <c r="Y38" s="28">
        <v>0</v>
      </c>
      <c r="Z38" s="28">
        <v>0</v>
      </c>
      <c r="AA38" s="28">
        <v>0</v>
      </c>
    </row>
    <row r="39" spans="1:27" ht="15.75" x14ac:dyDescent="0.25">
      <c r="A39" s="82" t="s">
        <v>15981</v>
      </c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80">
        <v>19</v>
      </c>
      <c r="O39" s="81" t="s">
        <v>15982</v>
      </c>
      <c r="P39" s="106">
        <f t="shared" si="0"/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106">
        <f t="shared" si="1"/>
        <v>0</v>
      </c>
      <c r="X39" s="28">
        <v>0</v>
      </c>
      <c r="Y39" s="28">
        <v>0</v>
      </c>
      <c r="Z39" s="28">
        <v>0</v>
      </c>
      <c r="AA39" s="28">
        <v>0</v>
      </c>
    </row>
    <row r="40" spans="1:27" ht="15.75" x14ac:dyDescent="0.25">
      <c r="A40" s="82" t="s">
        <v>15983</v>
      </c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80">
        <v>20</v>
      </c>
      <c r="O40" s="81" t="s">
        <v>15984</v>
      </c>
      <c r="P40" s="106">
        <f t="shared" si="0"/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106">
        <f t="shared" si="1"/>
        <v>0</v>
      </c>
      <c r="X40" s="28">
        <v>0</v>
      </c>
      <c r="Y40" s="28">
        <v>0</v>
      </c>
      <c r="Z40" s="28">
        <v>0</v>
      </c>
      <c r="AA40" s="28">
        <v>0</v>
      </c>
    </row>
    <row r="41" spans="1:27" ht="15.75" x14ac:dyDescent="0.25">
      <c r="A41" s="82" t="s">
        <v>15985</v>
      </c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80">
        <v>21</v>
      </c>
      <c r="O41" s="81" t="s">
        <v>15986</v>
      </c>
      <c r="P41" s="106">
        <f t="shared" si="0"/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106">
        <f t="shared" si="1"/>
        <v>0</v>
      </c>
      <c r="X41" s="28">
        <v>0</v>
      </c>
      <c r="Y41" s="28">
        <v>0</v>
      </c>
      <c r="Z41" s="28">
        <v>0</v>
      </c>
      <c r="AA41" s="28">
        <v>0</v>
      </c>
    </row>
    <row r="42" spans="1:27" ht="15.75" x14ac:dyDescent="0.25">
      <c r="A42" s="82" t="s">
        <v>15987</v>
      </c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80">
        <v>22</v>
      </c>
      <c r="O42" s="81" t="s">
        <v>15988</v>
      </c>
      <c r="P42" s="106">
        <f t="shared" si="0"/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106">
        <f t="shared" si="1"/>
        <v>0</v>
      </c>
      <c r="X42" s="28">
        <v>0</v>
      </c>
      <c r="Y42" s="28">
        <v>0</v>
      </c>
      <c r="Z42" s="28">
        <v>0</v>
      </c>
      <c r="AA42" s="28">
        <v>0</v>
      </c>
    </row>
    <row r="43" spans="1:27" ht="15.75" x14ac:dyDescent="0.25">
      <c r="A43" s="82" t="s">
        <v>15989</v>
      </c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80">
        <v>23</v>
      </c>
      <c r="O43" s="81" t="s">
        <v>15990</v>
      </c>
      <c r="P43" s="106">
        <f t="shared" si="0"/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106">
        <f t="shared" si="1"/>
        <v>0</v>
      </c>
      <c r="X43" s="28">
        <v>0</v>
      </c>
      <c r="Y43" s="28">
        <v>0</v>
      </c>
      <c r="Z43" s="28">
        <v>0</v>
      </c>
      <c r="AA43" s="28">
        <v>0</v>
      </c>
    </row>
    <row r="44" spans="1:27" ht="15.75" x14ac:dyDescent="0.25">
      <c r="A44" s="82" t="s">
        <v>15991</v>
      </c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80">
        <v>24</v>
      </c>
      <c r="O44" s="81" t="s">
        <v>15992</v>
      </c>
      <c r="P44" s="106">
        <f t="shared" si="0"/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106">
        <f t="shared" si="1"/>
        <v>0</v>
      </c>
      <c r="X44" s="28">
        <v>0</v>
      </c>
      <c r="Y44" s="28">
        <v>0</v>
      </c>
      <c r="Z44" s="28">
        <v>0</v>
      </c>
      <c r="AA44" s="28">
        <v>0</v>
      </c>
    </row>
    <row r="45" spans="1:27" ht="15.75" x14ac:dyDescent="0.25">
      <c r="A45" s="82" t="s">
        <v>15993</v>
      </c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80">
        <v>25</v>
      </c>
      <c r="O45" s="81" t="s">
        <v>15994</v>
      </c>
      <c r="P45" s="106">
        <f t="shared" si="0"/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106">
        <f t="shared" si="1"/>
        <v>0</v>
      </c>
      <c r="X45" s="28">
        <v>0</v>
      </c>
      <c r="Y45" s="28">
        <v>0</v>
      </c>
      <c r="Z45" s="28">
        <v>0</v>
      </c>
      <c r="AA45" s="28">
        <v>0</v>
      </c>
    </row>
    <row r="46" spans="1:27" ht="15.75" x14ac:dyDescent="0.25">
      <c r="A46" s="82" t="s">
        <v>15995</v>
      </c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80">
        <v>26</v>
      </c>
      <c r="O46" s="81" t="s">
        <v>15996</v>
      </c>
      <c r="P46" s="106">
        <f t="shared" si="0"/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106">
        <f t="shared" si="1"/>
        <v>0</v>
      </c>
      <c r="X46" s="28">
        <v>0</v>
      </c>
      <c r="Y46" s="28">
        <v>0</v>
      </c>
      <c r="Z46" s="28">
        <v>0</v>
      </c>
      <c r="AA46" s="28">
        <v>0</v>
      </c>
    </row>
    <row r="47" spans="1:27" ht="15.75" x14ac:dyDescent="0.25">
      <c r="A47" s="82" t="s">
        <v>15997</v>
      </c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80">
        <v>27</v>
      </c>
      <c r="O47" s="81" t="s">
        <v>15998</v>
      </c>
      <c r="P47" s="106">
        <f t="shared" si="0"/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106">
        <f t="shared" si="1"/>
        <v>0</v>
      </c>
      <c r="X47" s="28">
        <v>0</v>
      </c>
      <c r="Y47" s="28">
        <v>0</v>
      </c>
      <c r="Z47" s="28">
        <v>0</v>
      </c>
      <c r="AA47" s="28">
        <v>0</v>
      </c>
    </row>
    <row r="48" spans="1:27" ht="15.75" x14ac:dyDescent="0.25">
      <c r="A48" s="82" t="s">
        <v>15999</v>
      </c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80">
        <v>28</v>
      </c>
      <c r="O48" s="81" t="s">
        <v>16000</v>
      </c>
      <c r="P48" s="106">
        <f t="shared" si="0"/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106">
        <f t="shared" si="1"/>
        <v>0</v>
      </c>
      <c r="X48" s="28">
        <v>0</v>
      </c>
      <c r="Y48" s="28">
        <v>0</v>
      </c>
      <c r="Z48" s="28">
        <v>0</v>
      </c>
      <c r="AA48" s="28">
        <v>0</v>
      </c>
    </row>
    <row r="49" spans="1:27" ht="15.75" x14ac:dyDescent="0.25">
      <c r="A49" s="82" t="s">
        <v>16001</v>
      </c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80">
        <v>29</v>
      </c>
      <c r="O49" s="81" t="s">
        <v>16002</v>
      </c>
      <c r="P49" s="106">
        <f t="shared" si="0"/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106">
        <f t="shared" si="1"/>
        <v>0</v>
      </c>
      <c r="X49" s="28">
        <v>0</v>
      </c>
      <c r="Y49" s="28">
        <v>0</v>
      </c>
      <c r="Z49" s="28">
        <v>0</v>
      </c>
      <c r="AA49" s="28">
        <v>0</v>
      </c>
    </row>
    <row r="50" spans="1:27" ht="15.75" x14ac:dyDescent="0.25">
      <c r="A50" s="82" t="s">
        <v>16003</v>
      </c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80">
        <v>30</v>
      </c>
      <c r="O50" s="81" t="s">
        <v>16004</v>
      </c>
      <c r="P50" s="106">
        <f t="shared" si="0"/>
        <v>0</v>
      </c>
      <c r="Q50" s="28"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106">
        <f t="shared" si="1"/>
        <v>0</v>
      </c>
      <c r="X50" s="28">
        <v>0</v>
      </c>
      <c r="Y50" s="28">
        <v>0</v>
      </c>
      <c r="Z50" s="28">
        <v>0</v>
      </c>
      <c r="AA50" s="28">
        <v>0</v>
      </c>
    </row>
    <row r="51" spans="1:27" ht="15.75" x14ac:dyDescent="0.25">
      <c r="A51" s="82" t="s">
        <v>16005</v>
      </c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80">
        <v>31</v>
      </c>
      <c r="O51" s="81" t="s">
        <v>16006</v>
      </c>
      <c r="P51" s="106">
        <f t="shared" si="0"/>
        <v>0</v>
      </c>
      <c r="Q51" s="28"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106">
        <f t="shared" si="1"/>
        <v>0</v>
      </c>
      <c r="X51" s="28">
        <v>0</v>
      </c>
      <c r="Y51" s="28">
        <v>0</v>
      </c>
      <c r="Z51" s="28">
        <v>0</v>
      </c>
      <c r="AA51" s="28">
        <v>0</v>
      </c>
    </row>
    <row r="52" spans="1:27" ht="15.75" x14ac:dyDescent="0.25">
      <c r="A52" s="82" t="s">
        <v>16007</v>
      </c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80">
        <v>32</v>
      </c>
      <c r="O52" s="81" t="s">
        <v>16008</v>
      </c>
      <c r="P52" s="106">
        <f t="shared" si="0"/>
        <v>0</v>
      </c>
      <c r="Q52" s="28">
        <v>0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106">
        <f t="shared" si="1"/>
        <v>0</v>
      </c>
      <c r="X52" s="28">
        <v>0</v>
      </c>
      <c r="Y52" s="28">
        <v>0</v>
      </c>
      <c r="Z52" s="28">
        <v>0</v>
      </c>
      <c r="AA52" s="28">
        <v>0</v>
      </c>
    </row>
    <row r="53" spans="1:27" ht="15.75" x14ac:dyDescent="0.25">
      <c r="A53" s="82" t="s">
        <v>16009</v>
      </c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80">
        <v>33</v>
      </c>
      <c r="O53" s="81" t="s">
        <v>16010</v>
      </c>
      <c r="P53" s="106">
        <f t="shared" si="0"/>
        <v>0</v>
      </c>
      <c r="Q53" s="28">
        <v>0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106">
        <f t="shared" si="1"/>
        <v>0</v>
      </c>
      <c r="X53" s="28">
        <v>0</v>
      </c>
      <c r="Y53" s="28">
        <v>0</v>
      </c>
      <c r="Z53" s="28">
        <v>0</v>
      </c>
      <c r="AA53" s="28">
        <v>0</v>
      </c>
    </row>
    <row r="54" spans="1:27" ht="15.75" x14ac:dyDescent="0.25">
      <c r="A54" s="82" t="s">
        <v>16011</v>
      </c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80">
        <v>34</v>
      </c>
      <c r="O54" s="81" t="s">
        <v>16012</v>
      </c>
      <c r="P54" s="106">
        <f t="shared" si="0"/>
        <v>0</v>
      </c>
      <c r="Q54" s="28">
        <v>0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106">
        <f t="shared" si="1"/>
        <v>0</v>
      </c>
      <c r="X54" s="28">
        <v>0</v>
      </c>
      <c r="Y54" s="28">
        <v>0</v>
      </c>
      <c r="Z54" s="28">
        <v>0</v>
      </c>
      <c r="AA54" s="28">
        <v>0</v>
      </c>
    </row>
    <row r="55" spans="1:27" ht="15.75" x14ac:dyDescent="0.25">
      <c r="A55" s="82" t="s">
        <v>17044</v>
      </c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80">
        <v>35</v>
      </c>
      <c r="O55" s="81" t="s">
        <v>17045</v>
      </c>
      <c r="P55" s="106">
        <f t="shared" si="0"/>
        <v>0</v>
      </c>
      <c r="Q55" s="28">
        <v>0</v>
      </c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106">
        <f t="shared" si="1"/>
        <v>0</v>
      </c>
      <c r="X55" s="28">
        <v>0</v>
      </c>
      <c r="Y55" s="28">
        <v>0</v>
      </c>
      <c r="Z55" s="28">
        <v>0</v>
      </c>
      <c r="AA55" s="28">
        <v>0</v>
      </c>
    </row>
    <row r="56" spans="1:27" ht="15.75" x14ac:dyDescent="0.25">
      <c r="A56" s="82" t="s">
        <v>17046</v>
      </c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80">
        <v>36</v>
      </c>
      <c r="O56" s="81" t="s">
        <v>17047</v>
      </c>
      <c r="P56" s="106">
        <f t="shared" si="0"/>
        <v>0</v>
      </c>
      <c r="Q56" s="28">
        <v>0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106">
        <f t="shared" si="1"/>
        <v>0</v>
      </c>
      <c r="X56" s="28">
        <v>0</v>
      </c>
      <c r="Y56" s="28">
        <v>0</v>
      </c>
      <c r="Z56" s="28">
        <v>0</v>
      </c>
      <c r="AA56" s="28">
        <v>0</v>
      </c>
    </row>
    <row r="57" spans="1:27" ht="15.75" x14ac:dyDescent="0.25">
      <c r="A57" s="82" t="s">
        <v>17048</v>
      </c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80">
        <v>37</v>
      </c>
      <c r="O57" s="81" t="s">
        <v>17049</v>
      </c>
      <c r="P57" s="106">
        <f t="shared" si="0"/>
        <v>0</v>
      </c>
      <c r="Q57" s="28">
        <v>0</v>
      </c>
      <c r="R57" s="28">
        <v>0</v>
      </c>
      <c r="S57" s="28">
        <v>0</v>
      </c>
      <c r="T57" s="28">
        <v>0</v>
      </c>
      <c r="U57" s="28">
        <v>0</v>
      </c>
      <c r="V57" s="28">
        <v>0</v>
      </c>
      <c r="W57" s="106">
        <f t="shared" si="1"/>
        <v>0</v>
      </c>
      <c r="X57" s="28">
        <v>0</v>
      </c>
      <c r="Y57" s="28">
        <v>0</v>
      </c>
      <c r="Z57" s="28">
        <v>0</v>
      </c>
      <c r="AA57" s="28">
        <v>0</v>
      </c>
    </row>
    <row r="58" spans="1:27" ht="15.75" x14ac:dyDescent="0.25">
      <c r="A58" s="82" t="s">
        <v>17050</v>
      </c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80">
        <v>38</v>
      </c>
      <c r="O58" s="81" t="s">
        <v>17051</v>
      </c>
      <c r="P58" s="106">
        <f t="shared" si="0"/>
        <v>0</v>
      </c>
      <c r="Q58" s="28">
        <v>0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106">
        <f t="shared" si="1"/>
        <v>0</v>
      </c>
      <c r="X58" s="28">
        <v>0</v>
      </c>
      <c r="Y58" s="28">
        <v>0</v>
      </c>
      <c r="Z58" s="28">
        <v>0</v>
      </c>
      <c r="AA58" s="28">
        <v>0</v>
      </c>
    </row>
    <row r="59" spans="1:27" ht="15.75" x14ac:dyDescent="0.25">
      <c r="A59" s="82" t="s">
        <v>17052</v>
      </c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80">
        <v>39</v>
      </c>
      <c r="O59" s="81" t="s">
        <v>17053</v>
      </c>
      <c r="P59" s="106">
        <f t="shared" si="0"/>
        <v>0</v>
      </c>
      <c r="Q59" s="28">
        <v>0</v>
      </c>
      <c r="R59" s="28">
        <v>0</v>
      </c>
      <c r="S59" s="28">
        <v>0</v>
      </c>
      <c r="T59" s="28">
        <v>0</v>
      </c>
      <c r="U59" s="28">
        <v>0</v>
      </c>
      <c r="V59" s="28">
        <v>0</v>
      </c>
      <c r="W59" s="106">
        <f t="shared" si="1"/>
        <v>0</v>
      </c>
      <c r="X59" s="28">
        <v>0</v>
      </c>
      <c r="Y59" s="28">
        <v>0</v>
      </c>
      <c r="Z59" s="28">
        <v>0</v>
      </c>
      <c r="AA59" s="28">
        <v>0</v>
      </c>
    </row>
    <row r="60" spans="1:27" ht="15.75" x14ac:dyDescent="0.25">
      <c r="A60" s="82" t="s">
        <v>17054</v>
      </c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80">
        <v>40</v>
      </c>
      <c r="O60" s="81" t="s">
        <v>17055</v>
      </c>
      <c r="P60" s="106">
        <f t="shared" si="0"/>
        <v>0</v>
      </c>
      <c r="Q60" s="28">
        <v>0</v>
      </c>
      <c r="R60" s="28">
        <v>0</v>
      </c>
      <c r="S60" s="28">
        <v>0</v>
      </c>
      <c r="T60" s="28">
        <v>0</v>
      </c>
      <c r="U60" s="28">
        <v>0</v>
      </c>
      <c r="V60" s="28">
        <v>0</v>
      </c>
      <c r="W60" s="106">
        <f t="shared" si="1"/>
        <v>0</v>
      </c>
      <c r="X60" s="28">
        <v>0</v>
      </c>
      <c r="Y60" s="28">
        <v>0</v>
      </c>
      <c r="Z60" s="28">
        <v>0</v>
      </c>
      <c r="AA60" s="28">
        <v>0</v>
      </c>
    </row>
    <row r="61" spans="1:27" ht="15.75" x14ac:dyDescent="0.25">
      <c r="A61" s="82" t="s">
        <v>17056</v>
      </c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80">
        <v>41</v>
      </c>
      <c r="O61" s="81" t="s">
        <v>17057</v>
      </c>
      <c r="P61" s="106">
        <f t="shared" si="0"/>
        <v>0</v>
      </c>
      <c r="Q61" s="28">
        <v>0</v>
      </c>
      <c r="R61" s="28">
        <v>0</v>
      </c>
      <c r="S61" s="28">
        <v>0</v>
      </c>
      <c r="T61" s="28">
        <v>0</v>
      </c>
      <c r="U61" s="28">
        <v>0</v>
      </c>
      <c r="V61" s="28">
        <v>0</v>
      </c>
      <c r="W61" s="106">
        <f t="shared" si="1"/>
        <v>0</v>
      </c>
      <c r="X61" s="28">
        <v>0</v>
      </c>
      <c r="Y61" s="28">
        <v>0</v>
      </c>
      <c r="Z61" s="28">
        <v>0</v>
      </c>
      <c r="AA61" s="28">
        <v>0</v>
      </c>
    </row>
    <row r="62" spans="1:27" ht="15.75" x14ac:dyDescent="0.25">
      <c r="A62" s="82" t="s">
        <v>17058</v>
      </c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80">
        <v>42</v>
      </c>
      <c r="O62" s="81" t="s">
        <v>17059</v>
      </c>
      <c r="P62" s="106">
        <f t="shared" si="0"/>
        <v>0</v>
      </c>
      <c r="Q62" s="28">
        <v>0</v>
      </c>
      <c r="R62" s="28">
        <v>0</v>
      </c>
      <c r="S62" s="28">
        <v>0</v>
      </c>
      <c r="T62" s="28">
        <v>0</v>
      </c>
      <c r="U62" s="28">
        <v>0</v>
      </c>
      <c r="V62" s="28">
        <v>0</v>
      </c>
      <c r="W62" s="106">
        <f t="shared" si="1"/>
        <v>0</v>
      </c>
      <c r="X62" s="28">
        <v>0</v>
      </c>
      <c r="Y62" s="28">
        <v>0</v>
      </c>
      <c r="Z62" s="28">
        <v>0</v>
      </c>
      <c r="AA62" s="28">
        <v>0</v>
      </c>
    </row>
    <row r="63" spans="1:27" ht="15.75" x14ac:dyDescent="0.25">
      <c r="A63" s="82" t="s">
        <v>17060</v>
      </c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80">
        <v>43</v>
      </c>
      <c r="O63" s="81" t="s">
        <v>17061</v>
      </c>
      <c r="P63" s="106">
        <f t="shared" si="0"/>
        <v>0</v>
      </c>
      <c r="Q63" s="28"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106">
        <f t="shared" si="1"/>
        <v>0</v>
      </c>
      <c r="X63" s="28">
        <v>0</v>
      </c>
      <c r="Y63" s="28">
        <v>0</v>
      </c>
      <c r="Z63" s="28">
        <v>0</v>
      </c>
      <c r="AA63" s="28">
        <v>0</v>
      </c>
    </row>
    <row r="64" spans="1:27" ht="15.75" x14ac:dyDescent="0.25">
      <c r="A64" s="82" t="s">
        <v>17062</v>
      </c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80">
        <v>44</v>
      </c>
      <c r="O64" s="81" t="s">
        <v>17063</v>
      </c>
      <c r="P64" s="106">
        <f t="shared" si="0"/>
        <v>0</v>
      </c>
      <c r="Q64" s="28">
        <v>0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106">
        <f t="shared" si="1"/>
        <v>0</v>
      </c>
      <c r="X64" s="28">
        <v>0</v>
      </c>
      <c r="Y64" s="28">
        <v>0</v>
      </c>
      <c r="Z64" s="28">
        <v>0</v>
      </c>
      <c r="AA64" s="28">
        <v>0</v>
      </c>
    </row>
    <row r="65" spans="1:27" ht="15.75" x14ac:dyDescent="0.25">
      <c r="A65" s="82" t="s">
        <v>17064</v>
      </c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80">
        <v>45</v>
      </c>
      <c r="O65" s="81" t="s">
        <v>17065</v>
      </c>
      <c r="P65" s="106">
        <f t="shared" si="0"/>
        <v>0</v>
      </c>
      <c r="Q65" s="28">
        <v>0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106">
        <f t="shared" si="1"/>
        <v>0</v>
      </c>
      <c r="X65" s="28">
        <v>0</v>
      </c>
      <c r="Y65" s="28">
        <v>0</v>
      </c>
      <c r="Z65" s="28">
        <v>0</v>
      </c>
      <c r="AA65" s="28">
        <v>0</v>
      </c>
    </row>
    <row r="66" spans="1:27" ht="15.75" x14ac:dyDescent="0.25">
      <c r="A66" s="82" t="s">
        <v>17066</v>
      </c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80">
        <v>46</v>
      </c>
      <c r="O66" s="81" t="s">
        <v>17067</v>
      </c>
      <c r="P66" s="106">
        <f t="shared" si="0"/>
        <v>0</v>
      </c>
      <c r="Q66" s="28">
        <v>0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106">
        <f t="shared" si="1"/>
        <v>0</v>
      </c>
      <c r="X66" s="28">
        <v>0</v>
      </c>
      <c r="Y66" s="28">
        <v>0</v>
      </c>
      <c r="Z66" s="28">
        <v>0</v>
      </c>
      <c r="AA66" s="28">
        <v>0</v>
      </c>
    </row>
    <row r="67" spans="1:27" ht="15.75" x14ac:dyDescent="0.25">
      <c r="A67" s="82" t="s">
        <v>17068</v>
      </c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80">
        <v>47</v>
      </c>
      <c r="O67" s="81" t="s">
        <v>17069</v>
      </c>
      <c r="P67" s="106">
        <f t="shared" si="0"/>
        <v>0</v>
      </c>
      <c r="Q67" s="28">
        <v>0</v>
      </c>
      <c r="R67" s="28">
        <v>0</v>
      </c>
      <c r="S67" s="28">
        <v>0</v>
      </c>
      <c r="T67" s="28">
        <v>0</v>
      </c>
      <c r="U67" s="28">
        <v>0</v>
      </c>
      <c r="V67" s="28">
        <v>0</v>
      </c>
      <c r="W67" s="106">
        <f t="shared" si="1"/>
        <v>0</v>
      </c>
      <c r="X67" s="28">
        <v>0</v>
      </c>
      <c r="Y67" s="28">
        <v>0</v>
      </c>
      <c r="Z67" s="28">
        <v>0</v>
      </c>
      <c r="AA67" s="28">
        <v>0</v>
      </c>
    </row>
    <row r="68" spans="1:27" ht="15.75" x14ac:dyDescent="0.25">
      <c r="A68" s="82" t="s">
        <v>17070</v>
      </c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80">
        <v>48</v>
      </c>
      <c r="O68" s="81" t="s">
        <v>17071</v>
      </c>
      <c r="P68" s="106">
        <f t="shared" si="0"/>
        <v>0</v>
      </c>
      <c r="Q68" s="28"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106">
        <f t="shared" si="1"/>
        <v>0</v>
      </c>
      <c r="X68" s="28">
        <v>0</v>
      </c>
      <c r="Y68" s="28">
        <v>0</v>
      </c>
      <c r="Z68" s="28">
        <v>0</v>
      </c>
      <c r="AA68" s="28">
        <v>0</v>
      </c>
    </row>
    <row r="69" spans="1:27" ht="15.75" x14ac:dyDescent="0.25">
      <c r="A69" s="82" t="s">
        <v>17072</v>
      </c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80">
        <v>49</v>
      </c>
      <c r="O69" s="81" t="s">
        <v>17073</v>
      </c>
      <c r="P69" s="106">
        <f t="shared" si="0"/>
        <v>0</v>
      </c>
      <c r="Q69" s="28"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106">
        <f t="shared" si="1"/>
        <v>0</v>
      </c>
      <c r="X69" s="28">
        <v>0</v>
      </c>
      <c r="Y69" s="28">
        <v>0</v>
      </c>
      <c r="Z69" s="28">
        <v>0</v>
      </c>
      <c r="AA69" s="28">
        <v>0</v>
      </c>
    </row>
    <row r="70" spans="1:27" ht="15.75" x14ac:dyDescent="0.25">
      <c r="A70" s="82" t="s">
        <v>17074</v>
      </c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80">
        <v>50</v>
      </c>
      <c r="O70" s="81" t="s">
        <v>17075</v>
      </c>
      <c r="P70" s="106">
        <f t="shared" si="0"/>
        <v>0</v>
      </c>
      <c r="Q70" s="28">
        <v>0</v>
      </c>
      <c r="R70" s="28">
        <v>0</v>
      </c>
      <c r="S70" s="28">
        <v>0</v>
      </c>
      <c r="T70" s="28">
        <v>0</v>
      </c>
      <c r="U70" s="28">
        <v>0</v>
      </c>
      <c r="V70" s="28">
        <v>0</v>
      </c>
      <c r="W70" s="106">
        <f t="shared" si="1"/>
        <v>0</v>
      </c>
      <c r="X70" s="28">
        <v>0</v>
      </c>
      <c r="Y70" s="28">
        <v>0</v>
      </c>
      <c r="Z70" s="28">
        <v>0</v>
      </c>
      <c r="AA70" s="28">
        <v>0</v>
      </c>
    </row>
    <row r="71" spans="1:27" ht="15.75" x14ac:dyDescent="0.25">
      <c r="A71" s="82" t="s">
        <v>17076</v>
      </c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80">
        <v>51</v>
      </c>
      <c r="O71" s="81" t="s">
        <v>17077</v>
      </c>
      <c r="P71" s="106">
        <f t="shared" si="0"/>
        <v>0</v>
      </c>
      <c r="Q71" s="28">
        <v>0</v>
      </c>
      <c r="R71" s="28">
        <v>0</v>
      </c>
      <c r="S71" s="28">
        <v>0</v>
      </c>
      <c r="T71" s="28">
        <v>0</v>
      </c>
      <c r="U71" s="28">
        <v>0</v>
      </c>
      <c r="V71" s="28">
        <v>0</v>
      </c>
      <c r="W71" s="106">
        <f t="shared" si="1"/>
        <v>0</v>
      </c>
      <c r="X71" s="28">
        <v>0</v>
      </c>
      <c r="Y71" s="28">
        <v>0</v>
      </c>
      <c r="Z71" s="28">
        <v>0</v>
      </c>
      <c r="AA71" s="28">
        <v>0</v>
      </c>
    </row>
    <row r="72" spans="1:27" ht="15.75" x14ac:dyDescent="0.25">
      <c r="A72" s="82" t="s">
        <v>17078</v>
      </c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0">
        <v>52</v>
      </c>
      <c r="O72" s="81" t="s">
        <v>17079</v>
      </c>
      <c r="P72" s="106">
        <f t="shared" si="0"/>
        <v>0</v>
      </c>
      <c r="Q72" s="28">
        <v>0</v>
      </c>
      <c r="R72" s="28">
        <v>0</v>
      </c>
      <c r="S72" s="28">
        <v>0</v>
      </c>
      <c r="T72" s="28">
        <v>0</v>
      </c>
      <c r="U72" s="28">
        <v>0</v>
      </c>
      <c r="V72" s="28">
        <v>0</v>
      </c>
      <c r="W72" s="106">
        <f t="shared" si="1"/>
        <v>0</v>
      </c>
      <c r="X72" s="28">
        <v>0</v>
      </c>
      <c r="Y72" s="28">
        <v>0</v>
      </c>
      <c r="Z72" s="28">
        <v>0</v>
      </c>
      <c r="AA72" s="28">
        <v>0</v>
      </c>
    </row>
    <row r="73" spans="1:27" ht="15.75" x14ac:dyDescent="0.25">
      <c r="A73" s="82" t="s">
        <v>17080</v>
      </c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80">
        <v>53</v>
      </c>
      <c r="O73" s="81" t="s">
        <v>17081</v>
      </c>
      <c r="P73" s="106">
        <f t="shared" si="0"/>
        <v>0</v>
      </c>
      <c r="Q73" s="28">
        <v>0</v>
      </c>
      <c r="R73" s="28">
        <v>0</v>
      </c>
      <c r="S73" s="28">
        <v>0</v>
      </c>
      <c r="T73" s="28">
        <v>0</v>
      </c>
      <c r="U73" s="28">
        <v>0</v>
      </c>
      <c r="V73" s="28">
        <v>0</v>
      </c>
      <c r="W73" s="106">
        <f t="shared" si="1"/>
        <v>0</v>
      </c>
      <c r="X73" s="28">
        <v>0</v>
      </c>
      <c r="Y73" s="28">
        <v>0</v>
      </c>
      <c r="Z73" s="28">
        <v>0</v>
      </c>
      <c r="AA73" s="28">
        <v>0</v>
      </c>
    </row>
    <row r="74" spans="1:27" ht="15.75" x14ac:dyDescent="0.25">
      <c r="A74" s="82" t="s">
        <v>17082</v>
      </c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80">
        <v>54</v>
      </c>
      <c r="O74" s="81" t="s">
        <v>17083</v>
      </c>
      <c r="P74" s="106">
        <f t="shared" si="0"/>
        <v>0</v>
      </c>
      <c r="Q74" s="28">
        <v>0</v>
      </c>
      <c r="R74" s="28">
        <v>0</v>
      </c>
      <c r="S74" s="28">
        <v>0</v>
      </c>
      <c r="T74" s="28">
        <v>0</v>
      </c>
      <c r="U74" s="28">
        <v>0</v>
      </c>
      <c r="V74" s="28">
        <v>0</v>
      </c>
      <c r="W74" s="106">
        <f t="shared" si="1"/>
        <v>0</v>
      </c>
      <c r="X74" s="28">
        <v>0</v>
      </c>
      <c r="Y74" s="28">
        <v>0</v>
      </c>
      <c r="Z74" s="28">
        <v>0</v>
      </c>
      <c r="AA74" s="28">
        <v>0</v>
      </c>
    </row>
    <row r="75" spans="1:27" ht="15.75" x14ac:dyDescent="0.25">
      <c r="A75" s="82" t="s">
        <v>17084</v>
      </c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80">
        <v>55</v>
      </c>
      <c r="O75" s="81" t="s">
        <v>17085</v>
      </c>
      <c r="P75" s="106">
        <f t="shared" si="0"/>
        <v>0</v>
      </c>
      <c r="Q75" s="28">
        <v>0</v>
      </c>
      <c r="R75" s="28">
        <v>0</v>
      </c>
      <c r="S75" s="28">
        <v>0</v>
      </c>
      <c r="T75" s="28">
        <v>0</v>
      </c>
      <c r="U75" s="28">
        <v>0</v>
      </c>
      <c r="V75" s="28">
        <v>0</v>
      </c>
      <c r="W75" s="106">
        <f t="shared" si="1"/>
        <v>0</v>
      </c>
      <c r="X75" s="28">
        <v>0</v>
      </c>
      <c r="Y75" s="28">
        <v>0</v>
      </c>
      <c r="Z75" s="28">
        <v>0</v>
      </c>
      <c r="AA75" s="28">
        <v>0</v>
      </c>
    </row>
    <row r="76" spans="1:27" ht="15.75" x14ac:dyDescent="0.25">
      <c r="A76" s="82" t="s">
        <v>17086</v>
      </c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80">
        <v>56</v>
      </c>
      <c r="O76" s="81" t="s">
        <v>17087</v>
      </c>
      <c r="P76" s="106">
        <f t="shared" si="0"/>
        <v>0</v>
      </c>
      <c r="Q76" s="28">
        <v>0</v>
      </c>
      <c r="R76" s="28">
        <v>0</v>
      </c>
      <c r="S76" s="28">
        <v>0</v>
      </c>
      <c r="T76" s="28">
        <v>0</v>
      </c>
      <c r="U76" s="28">
        <v>0</v>
      </c>
      <c r="V76" s="28">
        <v>0</v>
      </c>
      <c r="W76" s="106">
        <f t="shared" si="1"/>
        <v>0</v>
      </c>
      <c r="X76" s="28">
        <v>0</v>
      </c>
      <c r="Y76" s="28">
        <v>0</v>
      </c>
      <c r="Z76" s="28">
        <v>0</v>
      </c>
      <c r="AA76" s="28">
        <v>0</v>
      </c>
    </row>
    <row r="77" spans="1:27" ht="15.75" x14ac:dyDescent="0.25">
      <c r="A77" s="82" t="s">
        <v>17088</v>
      </c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80">
        <v>57</v>
      </c>
      <c r="O77" s="81" t="s">
        <v>17089</v>
      </c>
      <c r="P77" s="106">
        <f t="shared" si="0"/>
        <v>0</v>
      </c>
      <c r="Q77" s="28">
        <v>0</v>
      </c>
      <c r="R77" s="28">
        <v>0</v>
      </c>
      <c r="S77" s="28">
        <v>0</v>
      </c>
      <c r="T77" s="28">
        <v>0</v>
      </c>
      <c r="U77" s="28">
        <v>0</v>
      </c>
      <c r="V77" s="28">
        <v>0</v>
      </c>
      <c r="W77" s="106">
        <f t="shared" si="1"/>
        <v>0</v>
      </c>
      <c r="X77" s="28">
        <v>0</v>
      </c>
      <c r="Y77" s="28">
        <v>0</v>
      </c>
      <c r="Z77" s="28">
        <v>0</v>
      </c>
      <c r="AA77" s="28">
        <v>0</v>
      </c>
    </row>
    <row r="78" spans="1:27" ht="15.75" x14ac:dyDescent="0.25">
      <c r="A78" s="82" t="s">
        <v>17090</v>
      </c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80">
        <v>58</v>
      </c>
      <c r="O78" s="81" t="s">
        <v>17091</v>
      </c>
      <c r="P78" s="106">
        <f t="shared" si="0"/>
        <v>0</v>
      </c>
      <c r="Q78" s="28">
        <v>0</v>
      </c>
      <c r="R78" s="28">
        <v>0</v>
      </c>
      <c r="S78" s="28">
        <v>0</v>
      </c>
      <c r="T78" s="28">
        <v>0</v>
      </c>
      <c r="U78" s="28">
        <v>0</v>
      </c>
      <c r="V78" s="28">
        <v>0</v>
      </c>
      <c r="W78" s="106">
        <f t="shared" si="1"/>
        <v>0</v>
      </c>
      <c r="X78" s="28">
        <v>0</v>
      </c>
      <c r="Y78" s="28">
        <v>0</v>
      </c>
      <c r="Z78" s="28">
        <v>0</v>
      </c>
      <c r="AA78" s="28">
        <v>0</v>
      </c>
    </row>
    <row r="79" spans="1:27" ht="15.75" x14ac:dyDescent="0.25">
      <c r="A79" s="82" t="s">
        <v>17092</v>
      </c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80">
        <v>59</v>
      </c>
      <c r="O79" s="81" t="s">
        <v>17093</v>
      </c>
      <c r="P79" s="106">
        <f t="shared" si="0"/>
        <v>0</v>
      </c>
      <c r="Q79" s="28">
        <v>0</v>
      </c>
      <c r="R79" s="28">
        <v>0</v>
      </c>
      <c r="S79" s="28">
        <v>0</v>
      </c>
      <c r="T79" s="28">
        <v>0</v>
      </c>
      <c r="U79" s="28">
        <v>0</v>
      </c>
      <c r="V79" s="28">
        <v>0</v>
      </c>
      <c r="W79" s="106">
        <f t="shared" si="1"/>
        <v>0</v>
      </c>
      <c r="X79" s="28">
        <v>0</v>
      </c>
      <c r="Y79" s="28">
        <v>0</v>
      </c>
      <c r="Z79" s="28">
        <v>0</v>
      </c>
      <c r="AA79" s="28">
        <v>0</v>
      </c>
    </row>
    <row r="80" spans="1:27" ht="15.75" x14ac:dyDescent="0.25">
      <c r="A80" s="82" t="s">
        <v>17094</v>
      </c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80">
        <v>60</v>
      </c>
      <c r="O80" s="81" t="s">
        <v>17095</v>
      </c>
      <c r="P80" s="106">
        <f t="shared" si="0"/>
        <v>0</v>
      </c>
      <c r="Q80" s="28">
        <v>0</v>
      </c>
      <c r="R80" s="28">
        <v>0</v>
      </c>
      <c r="S80" s="28">
        <v>0</v>
      </c>
      <c r="T80" s="28">
        <v>0</v>
      </c>
      <c r="U80" s="28">
        <v>0</v>
      </c>
      <c r="V80" s="28">
        <v>0</v>
      </c>
      <c r="W80" s="106">
        <f t="shared" si="1"/>
        <v>0</v>
      </c>
      <c r="X80" s="28">
        <v>0</v>
      </c>
      <c r="Y80" s="28">
        <v>0</v>
      </c>
      <c r="Z80" s="28">
        <v>0</v>
      </c>
      <c r="AA80" s="28">
        <v>0</v>
      </c>
    </row>
    <row r="81" spans="1:27" ht="15.75" x14ac:dyDescent="0.25">
      <c r="A81" s="82" t="s">
        <v>17096</v>
      </c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80">
        <v>61</v>
      </c>
      <c r="O81" s="81" t="s">
        <v>17097</v>
      </c>
      <c r="P81" s="106">
        <f t="shared" si="0"/>
        <v>0</v>
      </c>
      <c r="Q81" s="28">
        <v>0</v>
      </c>
      <c r="R81" s="28">
        <v>0</v>
      </c>
      <c r="S81" s="28">
        <v>0</v>
      </c>
      <c r="T81" s="28">
        <v>0</v>
      </c>
      <c r="U81" s="28">
        <v>0</v>
      </c>
      <c r="V81" s="28">
        <v>0</v>
      </c>
      <c r="W81" s="106">
        <f t="shared" si="1"/>
        <v>0</v>
      </c>
      <c r="X81" s="28">
        <v>0</v>
      </c>
      <c r="Y81" s="28">
        <v>0</v>
      </c>
      <c r="Z81" s="28">
        <v>0</v>
      </c>
      <c r="AA81" s="28">
        <v>0</v>
      </c>
    </row>
    <row r="82" spans="1:27" ht="15.75" x14ac:dyDescent="0.25">
      <c r="A82" s="82" t="s">
        <v>17098</v>
      </c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80">
        <v>62</v>
      </c>
      <c r="O82" s="81" t="s">
        <v>17099</v>
      </c>
      <c r="P82" s="106">
        <f t="shared" si="0"/>
        <v>0</v>
      </c>
      <c r="Q82" s="28">
        <v>0</v>
      </c>
      <c r="R82" s="28">
        <v>0</v>
      </c>
      <c r="S82" s="28">
        <v>0</v>
      </c>
      <c r="T82" s="28">
        <v>0</v>
      </c>
      <c r="U82" s="28">
        <v>0</v>
      </c>
      <c r="V82" s="28">
        <v>0</v>
      </c>
      <c r="W82" s="106">
        <f t="shared" si="1"/>
        <v>0</v>
      </c>
      <c r="X82" s="28">
        <v>0</v>
      </c>
      <c r="Y82" s="28">
        <v>0</v>
      </c>
      <c r="Z82" s="28">
        <v>0</v>
      </c>
      <c r="AA82" s="28">
        <v>0</v>
      </c>
    </row>
    <row r="83" spans="1:27" ht="15.75" x14ac:dyDescent="0.25">
      <c r="A83" s="82" t="s">
        <v>17100</v>
      </c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80">
        <v>63</v>
      </c>
      <c r="O83" s="81" t="s">
        <v>17101</v>
      </c>
      <c r="P83" s="106">
        <f t="shared" si="0"/>
        <v>0</v>
      </c>
      <c r="Q83" s="28">
        <v>0</v>
      </c>
      <c r="R83" s="28">
        <v>0</v>
      </c>
      <c r="S83" s="28">
        <v>0</v>
      </c>
      <c r="T83" s="28">
        <v>0</v>
      </c>
      <c r="U83" s="28">
        <v>0</v>
      </c>
      <c r="V83" s="28">
        <v>0</v>
      </c>
      <c r="W83" s="106">
        <f t="shared" si="1"/>
        <v>0</v>
      </c>
      <c r="X83" s="28">
        <v>0</v>
      </c>
      <c r="Y83" s="28">
        <v>0</v>
      </c>
      <c r="Z83" s="28">
        <v>0</v>
      </c>
      <c r="AA83" s="28">
        <v>0</v>
      </c>
    </row>
    <row r="84" spans="1:27" ht="15.75" x14ac:dyDescent="0.25">
      <c r="A84" s="82" t="s">
        <v>17102</v>
      </c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80">
        <v>64</v>
      </c>
      <c r="O84" s="81" t="s">
        <v>17103</v>
      </c>
      <c r="P84" s="106">
        <f t="shared" si="0"/>
        <v>0</v>
      </c>
      <c r="Q84" s="28">
        <v>0</v>
      </c>
      <c r="R84" s="28">
        <v>0</v>
      </c>
      <c r="S84" s="28">
        <v>0</v>
      </c>
      <c r="T84" s="28">
        <v>0</v>
      </c>
      <c r="U84" s="28">
        <v>0</v>
      </c>
      <c r="V84" s="28">
        <v>0</v>
      </c>
      <c r="W84" s="106">
        <f t="shared" si="1"/>
        <v>0</v>
      </c>
      <c r="X84" s="28">
        <v>0</v>
      </c>
      <c r="Y84" s="28">
        <v>0</v>
      </c>
      <c r="Z84" s="28">
        <v>0</v>
      </c>
      <c r="AA84" s="28">
        <v>0</v>
      </c>
    </row>
    <row r="85" spans="1:27" ht="15.75" x14ac:dyDescent="0.25">
      <c r="A85" s="82" t="s">
        <v>17104</v>
      </c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80">
        <v>65</v>
      </c>
      <c r="O85" s="81" t="s">
        <v>17105</v>
      </c>
      <c r="P85" s="106">
        <f t="shared" si="0"/>
        <v>0</v>
      </c>
      <c r="Q85" s="28">
        <v>0</v>
      </c>
      <c r="R85" s="28">
        <v>0</v>
      </c>
      <c r="S85" s="28">
        <v>0</v>
      </c>
      <c r="T85" s="28">
        <v>0</v>
      </c>
      <c r="U85" s="28">
        <v>0</v>
      </c>
      <c r="V85" s="28">
        <v>0</v>
      </c>
      <c r="W85" s="106">
        <f t="shared" si="1"/>
        <v>0</v>
      </c>
      <c r="X85" s="28">
        <v>0</v>
      </c>
      <c r="Y85" s="28">
        <v>0</v>
      </c>
      <c r="Z85" s="28">
        <v>0</v>
      </c>
      <c r="AA85" s="28">
        <v>0</v>
      </c>
    </row>
    <row r="86" spans="1:27" ht="15.75" x14ac:dyDescent="0.25">
      <c r="A86" s="82" t="s">
        <v>17106</v>
      </c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80">
        <v>66</v>
      </c>
      <c r="O86" s="81" t="s">
        <v>17107</v>
      </c>
      <c r="P86" s="106">
        <f t="shared" ref="P86:P149" si="2">SUM(Q86:V86)</f>
        <v>0</v>
      </c>
      <c r="Q86" s="28">
        <v>0</v>
      </c>
      <c r="R86" s="28">
        <v>0</v>
      </c>
      <c r="S86" s="28">
        <v>0</v>
      </c>
      <c r="T86" s="28">
        <v>0</v>
      </c>
      <c r="U86" s="28">
        <v>0</v>
      </c>
      <c r="V86" s="28">
        <v>0</v>
      </c>
      <c r="W86" s="106">
        <f t="shared" ref="W86:W149" si="3">SUM(X86:AA86)</f>
        <v>0</v>
      </c>
      <c r="X86" s="28">
        <v>0</v>
      </c>
      <c r="Y86" s="28">
        <v>0</v>
      </c>
      <c r="Z86" s="28">
        <v>0</v>
      </c>
      <c r="AA86" s="28">
        <v>0</v>
      </c>
    </row>
    <row r="87" spans="1:27" ht="15.75" x14ac:dyDescent="0.25">
      <c r="A87" s="82" t="s">
        <v>17108</v>
      </c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80">
        <v>67</v>
      </c>
      <c r="O87" s="81" t="s">
        <v>17109</v>
      </c>
      <c r="P87" s="106">
        <f t="shared" si="2"/>
        <v>0</v>
      </c>
      <c r="Q87" s="28">
        <v>0</v>
      </c>
      <c r="R87" s="28">
        <v>0</v>
      </c>
      <c r="S87" s="28">
        <v>0</v>
      </c>
      <c r="T87" s="28">
        <v>0</v>
      </c>
      <c r="U87" s="28">
        <v>0</v>
      </c>
      <c r="V87" s="28">
        <v>0</v>
      </c>
      <c r="W87" s="106">
        <f t="shared" si="3"/>
        <v>0</v>
      </c>
      <c r="X87" s="28">
        <v>0</v>
      </c>
      <c r="Y87" s="28">
        <v>0</v>
      </c>
      <c r="Z87" s="28">
        <v>0</v>
      </c>
      <c r="AA87" s="28">
        <v>0</v>
      </c>
    </row>
    <row r="88" spans="1:27" ht="15.75" x14ac:dyDescent="0.25">
      <c r="A88" s="82" t="s">
        <v>17110</v>
      </c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80">
        <v>68</v>
      </c>
      <c r="O88" s="81" t="s">
        <v>17111</v>
      </c>
      <c r="P88" s="106">
        <f t="shared" si="2"/>
        <v>0</v>
      </c>
      <c r="Q88" s="28">
        <v>0</v>
      </c>
      <c r="R88" s="28">
        <v>0</v>
      </c>
      <c r="S88" s="28">
        <v>0</v>
      </c>
      <c r="T88" s="28">
        <v>0</v>
      </c>
      <c r="U88" s="28">
        <v>0</v>
      </c>
      <c r="V88" s="28">
        <v>0</v>
      </c>
      <c r="W88" s="106">
        <f t="shared" si="3"/>
        <v>0</v>
      </c>
      <c r="X88" s="28">
        <v>0</v>
      </c>
      <c r="Y88" s="28">
        <v>0</v>
      </c>
      <c r="Z88" s="28">
        <v>0</v>
      </c>
      <c r="AA88" s="28">
        <v>0</v>
      </c>
    </row>
    <row r="89" spans="1:27" ht="15.75" x14ac:dyDescent="0.25">
      <c r="A89" s="82" t="s">
        <v>17112</v>
      </c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80">
        <v>69</v>
      </c>
      <c r="O89" s="81" t="s">
        <v>17113</v>
      </c>
      <c r="P89" s="106">
        <f t="shared" si="2"/>
        <v>0</v>
      </c>
      <c r="Q89" s="28">
        <v>0</v>
      </c>
      <c r="R89" s="28">
        <v>0</v>
      </c>
      <c r="S89" s="28">
        <v>0</v>
      </c>
      <c r="T89" s="28">
        <v>0</v>
      </c>
      <c r="U89" s="28">
        <v>0</v>
      </c>
      <c r="V89" s="28">
        <v>0</v>
      </c>
      <c r="W89" s="106">
        <f t="shared" si="3"/>
        <v>0</v>
      </c>
      <c r="X89" s="28">
        <v>0</v>
      </c>
      <c r="Y89" s="28">
        <v>0</v>
      </c>
      <c r="Z89" s="28">
        <v>0</v>
      </c>
      <c r="AA89" s="28">
        <v>0</v>
      </c>
    </row>
    <row r="90" spans="1:27" ht="15.75" x14ac:dyDescent="0.25">
      <c r="A90" s="82" t="s">
        <v>17114</v>
      </c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80">
        <v>70</v>
      </c>
      <c r="O90" s="81" t="s">
        <v>17115</v>
      </c>
      <c r="P90" s="106">
        <f t="shared" si="2"/>
        <v>0</v>
      </c>
      <c r="Q90" s="28">
        <v>0</v>
      </c>
      <c r="R90" s="28">
        <v>0</v>
      </c>
      <c r="S90" s="28">
        <v>0</v>
      </c>
      <c r="T90" s="28">
        <v>0</v>
      </c>
      <c r="U90" s="28">
        <v>0</v>
      </c>
      <c r="V90" s="28">
        <v>0</v>
      </c>
      <c r="W90" s="106">
        <f t="shared" si="3"/>
        <v>0</v>
      </c>
      <c r="X90" s="28">
        <v>0</v>
      </c>
      <c r="Y90" s="28">
        <v>0</v>
      </c>
      <c r="Z90" s="28">
        <v>0</v>
      </c>
      <c r="AA90" s="28">
        <v>0</v>
      </c>
    </row>
    <row r="91" spans="1:27" ht="15.75" x14ac:dyDescent="0.25">
      <c r="A91" s="82" t="s">
        <v>17116</v>
      </c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80">
        <v>71</v>
      </c>
      <c r="O91" s="81" t="s">
        <v>17117</v>
      </c>
      <c r="P91" s="106">
        <f t="shared" si="2"/>
        <v>0</v>
      </c>
      <c r="Q91" s="28">
        <v>0</v>
      </c>
      <c r="R91" s="28">
        <v>0</v>
      </c>
      <c r="S91" s="28">
        <v>0</v>
      </c>
      <c r="T91" s="28">
        <v>0</v>
      </c>
      <c r="U91" s="28">
        <v>0</v>
      </c>
      <c r="V91" s="28">
        <v>0</v>
      </c>
      <c r="W91" s="106">
        <f t="shared" si="3"/>
        <v>0</v>
      </c>
      <c r="X91" s="28">
        <v>0</v>
      </c>
      <c r="Y91" s="28">
        <v>0</v>
      </c>
      <c r="Z91" s="28">
        <v>0</v>
      </c>
      <c r="AA91" s="28">
        <v>0</v>
      </c>
    </row>
    <row r="92" spans="1:27" ht="15.75" x14ac:dyDescent="0.25">
      <c r="A92" s="82" t="s">
        <v>17118</v>
      </c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80">
        <v>72</v>
      </c>
      <c r="O92" s="81" t="s">
        <v>17119</v>
      </c>
      <c r="P92" s="106">
        <f t="shared" si="2"/>
        <v>0</v>
      </c>
      <c r="Q92" s="28">
        <v>0</v>
      </c>
      <c r="R92" s="28">
        <v>0</v>
      </c>
      <c r="S92" s="28">
        <v>0</v>
      </c>
      <c r="T92" s="28">
        <v>0</v>
      </c>
      <c r="U92" s="28">
        <v>0</v>
      </c>
      <c r="V92" s="28">
        <v>0</v>
      </c>
      <c r="W92" s="106">
        <f t="shared" si="3"/>
        <v>0</v>
      </c>
      <c r="X92" s="28">
        <v>0</v>
      </c>
      <c r="Y92" s="28">
        <v>0</v>
      </c>
      <c r="Z92" s="28">
        <v>0</v>
      </c>
      <c r="AA92" s="28">
        <v>0</v>
      </c>
    </row>
    <row r="93" spans="1:27" ht="15.75" x14ac:dyDescent="0.25">
      <c r="A93" s="82" t="s">
        <v>17120</v>
      </c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80">
        <v>73</v>
      </c>
      <c r="O93" s="81" t="s">
        <v>17121</v>
      </c>
      <c r="P93" s="106">
        <f t="shared" si="2"/>
        <v>0</v>
      </c>
      <c r="Q93" s="28">
        <v>0</v>
      </c>
      <c r="R93" s="28">
        <v>0</v>
      </c>
      <c r="S93" s="28">
        <v>0</v>
      </c>
      <c r="T93" s="28">
        <v>0</v>
      </c>
      <c r="U93" s="28">
        <v>0</v>
      </c>
      <c r="V93" s="28">
        <v>0</v>
      </c>
      <c r="W93" s="106">
        <f t="shared" si="3"/>
        <v>0</v>
      </c>
      <c r="X93" s="28">
        <v>0</v>
      </c>
      <c r="Y93" s="28">
        <v>0</v>
      </c>
      <c r="Z93" s="28">
        <v>0</v>
      </c>
      <c r="AA93" s="28">
        <v>0</v>
      </c>
    </row>
    <row r="94" spans="1:27" ht="15.75" x14ac:dyDescent="0.25">
      <c r="A94" s="82" t="s">
        <v>17122</v>
      </c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80">
        <v>74</v>
      </c>
      <c r="O94" s="81" t="s">
        <v>17123</v>
      </c>
      <c r="P94" s="106">
        <f t="shared" si="2"/>
        <v>0</v>
      </c>
      <c r="Q94" s="28">
        <v>0</v>
      </c>
      <c r="R94" s="28">
        <v>0</v>
      </c>
      <c r="S94" s="28">
        <v>0</v>
      </c>
      <c r="T94" s="28">
        <v>0</v>
      </c>
      <c r="U94" s="28">
        <v>0</v>
      </c>
      <c r="V94" s="28">
        <v>0</v>
      </c>
      <c r="W94" s="106">
        <f t="shared" si="3"/>
        <v>0</v>
      </c>
      <c r="X94" s="28">
        <v>0</v>
      </c>
      <c r="Y94" s="28">
        <v>0</v>
      </c>
      <c r="Z94" s="28">
        <v>0</v>
      </c>
      <c r="AA94" s="28">
        <v>0</v>
      </c>
    </row>
    <row r="95" spans="1:27" ht="15.75" x14ac:dyDescent="0.25">
      <c r="A95" s="82" t="s">
        <v>17124</v>
      </c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80">
        <v>75</v>
      </c>
      <c r="O95" s="81" t="s">
        <v>17125</v>
      </c>
      <c r="P95" s="106">
        <f t="shared" si="2"/>
        <v>0</v>
      </c>
      <c r="Q95" s="28">
        <v>0</v>
      </c>
      <c r="R95" s="28">
        <v>0</v>
      </c>
      <c r="S95" s="28">
        <v>0</v>
      </c>
      <c r="T95" s="28">
        <v>0</v>
      </c>
      <c r="U95" s="28">
        <v>0</v>
      </c>
      <c r="V95" s="28">
        <v>0</v>
      </c>
      <c r="W95" s="106">
        <f t="shared" si="3"/>
        <v>0</v>
      </c>
      <c r="X95" s="28">
        <v>0</v>
      </c>
      <c r="Y95" s="28">
        <v>0</v>
      </c>
      <c r="Z95" s="28">
        <v>0</v>
      </c>
      <c r="AA95" s="28">
        <v>0</v>
      </c>
    </row>
    <row r="96" spans="1:27" ht="15.75" x14ac:dyDescent="0.25">
      <c r="A96" s="82" t="s">
        <v>17126</v>
      </c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80">
        <v>76</v>
      </c>
      <c r="O96" s="81" t="s">
        <v>17127</v>
      </c>
      <c r="P96" s="106">
        <f t="shared" si="2"/>
        <v>0</v>
      </c>
      <c r="Q96" s="28">
        <v>0</v>
      </c>
      <c r="R96" s="28">
        <v>0</v>
      </c>
      <c r="S96" s="28">
        <v>0</v>
      </c>
      <c r="T96" s="28">
        <v>0</v>
      </c>
      <c r="U96" s="28">
        <v>0</v>
      </c>
      <c r="V96" s="28">
        <v>0</v>
      </c>
      <c r="W96" s="106">
        <f t="shared" si="3"/>
        <v>0</v>
      </c>
      <c r="X96" s="28">
        <v>0</v>
      </c>
      <c r="Y96" s="28">
        <v>0</v>
      </c>
      <c r="Z96" s="28">
        <v>0</v>
      </c>
      <c r="AA96" s="28">
        <v>0</v>
      </c>
    </row>
    <row r="97" spans="1:27" ht="15.75" x14ac:dyDescent="0.25">
      <c r="A97" s="82" t="s">
        <v>17128</v>
      </c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80">
        <v>77</v>
      </c>
      <c r="O97" s="81" t="s">
        <v>17129</v>
      </c>
      <c r="P97" s="106">
        <f t="shared" si="2"/>
        <v>0</v>
      </c>
      <c r="Q97" s="28">
        <v>0</v>
      </c>
      <c r="R97" s="28">
        <v>0</v>
      </c>
      <c r="S97" s="28">
        <v>0</v>
      </c>
      <c r="T97" s="28">
        <v>0</v>
      </c>
      <c r="U97" s="28">
        <v>0</v>
      </c>
      <c r="V97" s="28">
        <v>0</v>
      </c>
      <c r="W97" s="106">
        <f t="shared" si="3"/>
        <v>0</v>
      </c>
      <c r="X97" s="28">
        <v>0</v>
      </c>
      <c r="Y97" s="28">
        <v>0</v>
      </c>
      <c r="Z97" s="28">
        <v>0</v>
      </c>
      <c r="AA97" s="28">
        <v>0</v>
      </c>
    </row>
    <row r="98" spans="1:27" ht="15.75" x14ac:dyDescent="0.25">
      <c r="A98" s="82" t="s">
        <v>17130</v>
      </c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80">
        <v>78</v>
      </c>
      <c r="O98" s="81" t="s">
        <v>17131</v>
      </c>
      <c r="P98" s="106">
        <f t="shared" si="2"/>
        <v>0</v>
      </c>
      <c r="Q98" s="28">
        <v>0</v>
      </c>
      <c r="R98" s="28">
        <v>0</v>
      </c>
      <c r="S98" s="28">
        <v>0</v>
      </c>
      <c r="T98" s="28">
        <v>0</v>
      </c>
      <c r="U98" s="28">
        <v>0</v>
      </c>
      <c r="V98" s="28">
        <v>0</v>
      </c>
      <c r="W98" s="106">
        <f t="shared" si="3"/>
        <v>0</v>
      </c>
      <c r="X98" s="28">
        <v>0</v>
      </c>
      <c r="Y98" s="28">
        <v>0</v>
      </c>
      <c r="Z98" s="28">
        <v>0</v>
      </c>
      <c r="AA98" s="28">
        <v>0</v>
      </c>
    </row>
    <row r="99" spans="1:27" ht="15.75" x14ac:dyDescent="0.25">
      <c r="A99" s="82" t="s">
        <v>17132</v>
      </c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80">
        <v>79</v>
      </c>
      <c r="O99" s="81" t="s">
        <v>17133</v>
      </c>
      <c r="P99" s="106">
        <f t="shared" si="2"/>
        <v>0</v>
      </c>
      <c r="Q99" s="28"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106">
        <f t="shared" si="3"/>
        <v>0</v>
      </c>
      <c r="X99" s="28">
        <v>0</v>
      </c>
      <c r="Y99" s="28">
        <v>0</v>
      </c>
      <c r="Z99" s="28">
        <v>0</v>
      </c>
      <c r="AA99" s="28">
        <v>0</v>
      </c>
    </row>
    <row r="100" spans="1:27" ht="15.75" x14ac:dyDescent="0.25">
      <c r="A100" s="82" t="s">
        <v>17134</v>
      </c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80">
        <v>80</v>
      </c>
      <c r="O100" s="81" t="s">
        <v>17135</v>
      </c>
      <c r="P100" s="106">
        <f t="shared" si="2"/>
        <v>0</v>
      </c>
      <c r="Q100" s="28">
        <v>0</v>
      </c>
      <c r="R100" s="28">
        <v>0</v>
      </c>
      <c r="S100" s="28">
        <v>0</v>
      </c>
      <c r="T100" s="28">
        <v>0</v>
      </c>
      <c r="U100" s="28">
        <v>0</v>
      </c>
      <c r="V100" s="28">
        <v>0</v>
      </c>
      <c r="W100" s="106">
        <f t="shared" si="3"/>
        <v>0</v>
      </c>
      <c r="X100" s="28">
        <v>0</v>
      </c>
      <c r="Y100" s="28">
        <v>0</v>
      </c>
      <c r="Z100" s="28">
        <v>0</v>
      </c>
      <c r="AA100" s="28">
        <v>0</v>
      </c>
    </row>
    <row r="101" spans="1:27" ht="15.75" x14ac:dyDescent="0.25">
      <c r="A101" s="82" t="s">
        <v>17136</v>
      </c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80">
        <v>81</v>
      </c>
      <c r="O101" s="81" t="s">
        <v>17137</v>
      </c>
      <c r="P101" s="106">
        <f t="shared" si="2"/>
        <v>0</v>
      </c>
      <c r="Q101" s="28">
        <v>0</v>
      </c>
      <c r="R101" s="28">
        <v>0</v>
      </c>
      <c r="S101" s="28">
        <v>0</v>
      </c>
      <c r="T101" s="28">
        <v>0</v>
      </c>
      <c r="U101" s="28">
        <v>0</v>
      </c>
      <c r="V101" s="28">
        <v>0</v>
      </c>
      <c r="W101" s="106">
        <f t="shared" si="3"/>
        <v>0</v>
      </c>
      <c r="X101" s="28">
        <v>0</v>
      </c>
      <c r="Y101" s="28">
        <v>0</v>
      </c>
      <c r="Z101" s="28">
        <v>0</v>
      </c>
      <c r="AA101" s="28">
        <v>0</v>
      </c>
    </row>
    <row r="102" spans="1:27" ht="15.75" x14ac:dyDescent="0.25">
      <c r="A102" s="82" t="s">
        <v>17138</v>
      </c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80">
        <v>82</v>
      </c>
      <c r="O102" s="81" t="s">
        <v>17139</v>
      </c>
      <c r="P102" s="106">
        <f t="shared" si="2"/>
        <v>0</v>
      </c>
      <c r="Q102" s="28">
        <v>0</v>
      </c>
      <c r="R102" s="28">
        <v>0</v>
      </c>
      <c r="S102" s="28">
        <v>0</v>
      </c>
      <c r="T102" s="28">
        <v>0</v>
      </c>
      <c r="U102" s="28">
        <v>0</v>
      </c>
      <c r="V102" s="28">
        <v>0</v>
      </c>
      <c r="W102" s="106">
        <f t="shared" si="3"/>
        <v>0</v>
      </c>
      <c r="X102" s="28">
        <v>0</v>
      </c>
      <c r="Y102" s="28">
        <v>0</v>
      </c>
      <c r="Z102" s="28">
        <v>0</v>
      </c>
      <c r="AA102" s="28">
        <v>0</v>
      </c>
    </row>
    <row r="103" spans="1:27" ht="15.75" x14ac:dyDescent="0.25">
      <c r="A103" s="82" t="s">
        <v>17140</v>
      </c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80">
        <v>83</v>
      </c>
      <c r="O103" s="81" t="s">
        <v>17141</v>
      </c>
      <c r="P103" s="106">
        <f t="shared" si="2"/>
        <v>0</v>
      </c>
      <c r="Q103" s="28">
        <v>0</v>
      </c>
      <c r="R103" s="28">
        <v>0</v>
      </c>
      <c r="S103" s="28">
        <v>0</v>
      </c>
      <c r="T103" s="28">
        <v>0</v>
      </c>
      <c r="U103" s="28">
        <v>0</v>
      </c>
      <c r="V103" s="28">
        <v>0</v>
      </c>
      <c r="W103" s="106">
        <f t="shared" si="3"/>
        <v>0</v>
      </c>
      <c r="X103" s="28">
        <v>0</v>
      </c>
      <c r="Y103" s="28">
        <v>0</v>
      </c>
      <c r="Z103" s="28">
        <v>0</v>
      </c>
      <c r="AA103" s="28">
        <v>0</v>
      </c>
    </row>
    <row r="104" spans="1:27" ht="15.75" x14ac:dyDescent="0.25">
      <c r="A104" s="82" t="s">
        <v>17142</v>
      </c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80">
        <v>84</v>
      </c>
      <c r="O104" s="84"/>
      <c r="P104" s="106">
        <f t="shared" si="2"/>
        <v>0</v>
      </c>
      <c r="Q104" s="28">
        <v>0</v>
      </c>
      <c r="R104" s="28">
        <v>0</v>
      </c>
      <c r="S104" s="28">
        <v>0</v>
      </c>
      <c r="T104" s="28">
        <v>0</v>
      </c>
      <c r="U104" s="28">
        <v>0</v>
      </c>
      <c r="V104" s="28">
        <v>0</v>
      </c>
      <c r="W104" s="106">
        <f t="shared" si="3"/>
        <v>0</v>
      </c>
      <c r="X104" s="28">
        <v>0</v>
      </c>
      <c r="Y104" s="28">
        <v>0</v>
      </c>
      <c r="Z104" s="28">
        <v>0</v>
      </c>
      <c r="AA104" s="28">
        <v>0</v>
      </c>
    </row>
    <row r="105" spans="1:27" ht="38.25" x14ac:dyDescent="0.25">
      <c r="A105" s="85" t="s">
        <v>17143</v>
      </c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0">
        <v>85</v>
      </c>
      <c r="O105" s="81" t="s">
        <v>15946</v>
      </c>
      <c r="P105" s="106">
        <f t="shared" si="2"/>
        <v>0</v>
      </c>
      <c r="Q105" s="28">
        <v>0</v>
      </c>
      <c r="R105" s="28">
        <v>0</v>
      </c>
      <c r="S105" s="28">
        <v>0</v>
      </c>
      <c r="T105" s="28">
        <v>0</v>
      </c>
      <c r="U105" s="28">
        <v>0</v>
      </c>
      <c r="V105" s="28">
        <v>0</v>
      </c>
      <c r="W105" s="106">
        <f t="shared" si="3"/>
        <v>0</v>
      </c>
      <c r="X105" s="28">
        <v>0</v>
      </c>
      <c r="Y105" s="28">
        <v>0</v>
      </c>
      <c r="Z105" s="28">
        <v>0</v>
      </c>
      <c r="AA105" s="28">
        <v>0</v>
      </c>
    </row>
    <row r="106" spans="1:27" ht="15.75" x14ac:dyDescent="0.25">
      <c r="A106" s="82" t="s">
        <v>15947</v>
      </c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80">
        <v>86</v>
      </c>
      <c r="O106" s="81" t="s">
        <v>15948</v>
      </c>
      <c r="P106" s="106">
        <f t="shared" si="2"/>
        <v>0</v>
      </c>
      <c r="Q106" s="28">
        <v>0</v>
      </c>
      <c r="R106" s="28">
        <v>0</v>
      </c>
      <c r="S106" s="28">
        <v>0</v>
      </c>
      <c r="T106" s="28">
        <v>0</v>
      </c>
      <c r="U106" s="28">
        <v>0</v>
      </c>
      <c r="V106" s="28">
        <v>0</v>
      </c>
      <c r="W106" s="106">
        <f t="shared" si="3"/>
        <v>0</v>
      </c>
      <c r="X106" s="28">
        <v>0</v>
      </c>
      <c r="Y106" s="28">
        <v>0</v>
      </c>
      <c r="Z106" s="28">
        <v>0</v>
      </c>
      <c r="AA106" s="28">
        <v>0</v>
      </c>
    </row>
    <row r="107" spans="1:27" ht="15.75" x14ac:dyDescent="0.25">
      <c r="A107" s="82" t="s">
        <v>15949</v>
      </c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80">
        <v>87</v>
      </c>
      <c r="O107" s="81" t="s">
        <v>15950</v>
      </c>
      <c r="P107" s="106">
        <f t="shared" si="2"/>
        <v>0</v>
      </c>
      <c r="Q107" s="28">
        <v>0</v>
      </c>
      <c r="R107" s="28">
        <v>0</v>
      </c>
      <c r="S107" s="28">
        <v>0</v>
      </c>
      <c r="T107" s="28">
        <v>0</v>
      </c>
      <c r="U107" s="28">
        <v>0</v>
      </c>
      <c r="V107" s="28">
        <v>0</v>
      </c>
      <c r="W107" s="106">
        <f t="shared" si="3"/>
        <v>0</v>
      </c>
      <c r="X107" s="28">
        <v>0</v>
      </c>
      <c r="Y107" s="28">
        <v>0</v>
      </c>
      <c r="Z107" s="28">
        <v>0</v>
      </c>
      <c r="AA107" s="28">
        <v>0</v>
      </c>
    </row>
    <row r="108" spans="1:27" ht="15.75" x14ac:dyDescent="0.25">
      <c r="A108" s="82" t="s">
        <v>15951</v>
      </c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80">
        <v>88</v>
      </c>
      <c r="O108" s="81" t="s">
        <v>15952</v>
      </c>
      <c r="P108" s="106">
        <f t="shared" si="2"/>
        <v>0</v>
      </c>
      <c r="Q108" s="28">
        <v>0</v>
      </c>
      <c r="R108" s="28">
        <v>0</v>
      </c>
      <c r="S108" s="28">
        <v>0</v>
      </c>
      <c r="T108" s="28">
        <v>0</v>
      </c>
      <c r="U108" s="28">
        <v>0</v>
      </c>
      <c r="V108" s="28">
        <v>0</v>
      </c>
      <c r="W108" s="106">
        <f t="shared" si="3"/>
        <v>0</v>
      </c>
      <c r="X108" s="28">
        <v>0</v>
      </c>
      <c r="Y108" s="28">
        <v>0</v>
      </c>
      <c r="Z108" s="28">
        <v>0</v>
      </c>
      <c r="AA108" s="28">
        <v>0</v>
      </c>
    </row>
    <row r="109" spans="1:27" ht="15.75" x14ac:dyDescent="0.25">
      <c r="A109" s="82" t="s">
        <v>15953</v>
      </c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80">
        <v>89</v>
      </c>
      <c r="O109" s="81" t="s">
        <v>15954</v>
      </c>
      <c r="P109" s="106">
        <f t="shared" si="2"/>
        <v>0</v>
      </c>
      <c r="Q109" s="28">
        <v>0</v>
      </c>
      <c r="R109" s="28">
        <v>0</v>
      </c>
      <c r="S109" s="28">
        <v>0</v>
      </c>
      <c r="T109" s="28">
        <v>0</v>
      </c>
      <c r="U109" s="28">
        <v>0</v>
      </c>
      <c r="V109" s="28">
        <v>0</v>
      </c>
      <c r="W109" s="106">
        <f t="shared" si="3"/>
        <v>0</v>
      </c>
      <c r="X109" s="28">
        <v>0</v>
      </c>
      <c r="Y109" s="28">
        <v>0</v>
      </c>
      <c r="Z109" s="28">
        <v>0</v>
      </c>
      <c r="AA109" s="28">
        <v>0</v>
      </c>
    </row>
    <row r="110" spans="1:27" ht="15.75" x14ac:dyDescent="0.25">
      <c r="A110" s="82" t="s">
        <v>15955</v>
      </c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80">
        <v>90</v>
      </c>
      <c r="O110" s="81" t="s">
        <v>15956</v>
      </c>
      <c r="P110" s="106">
        <f t="shared" si="2"/>
        <v>0</v>
      </c>
      <c r="Q110" s="28">
        <v>0</v>
      </c>
      <c r="R110" s="28">
        <v>0</v>
      </c>
      <c r="S110" s="28">
        <v>0</v>
      </c>
      <c r="T110" s="28">
        <v>0</v>
      </c>
      <c r="U110" s="28">
        <v>0</v>
      </c>
      <c r="V110" s="28">
        <v>0</v>
      </c>
      <c r="W110" s="106">
        <f t="shared" si="3"/>
        <v>0</v>
      </c>
      <c r="X110" s="28">
        <v>0</v>
      </c>
      <c r="Y110" s="28">
        <v>0</v>
      </c>
      <c r="Z110" s="28">
        <v>0</v>
      </c>
      <c r="AA110" s="28">
        <v>0</v>
      </c>
    </row>
    <row r="111" spans="1:27" ht="15.75" x14ac:dyDescent="0.25">
      <c r="A111" s="82" t="s">
        <v>15957</v>
      </c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80">
        <v>91</v>
      </c>
      <c r="O111" s="81" t="s">
        <v>15958</v>
      </c>
      <c r="P111" s="106">
        <f t="shared" si="2"/>
        <v>0</v>
      </c>
      <c r="Q111" s="28">
        <v>0</v>
      </c>
      <c r="R111" s="28">
        <v>0</v>
      </c>
      <c r="S111" s="28">
        <v>0</v>
      </c>
      <c r="T111" s="28">
        <v>0</v>
      </c>
      <c r="U111" s="28">
        <v>0</v>
      </c>
      <c r="V111" s="28">
        <v>0</v>
      </c>
      <c r="W111" s="106">
        <f t="shared" si="3"/>
        <v>0</v>
      </c>
      <c r="X111" s="28">
        <v>0</v>
      </c>
      <c r="Y111" s="28">
        <v>0</v>
      </c>
      <c r="Z111" s="28">
        <v>0</v>
      </c>
      <c r="AA111" s="28">
        <v>0</v>
      </c>
    </row>
    <row r="112" spans="1:27" ht="15.75" x14ac:dyDescent="0.25">
      <c r="A112" s="82" t="s">
        <v>15959</v>
      </c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80">
        <v>92</v>
      </c>
      <c r="O112" s="81" t="s">
        <v>15960</v>
      </c>
      <c r="P112" s="106">
        <f t="shared" si="2"/>
        <v>0</v>
      </c>
      <c r="Q112" s="28">
        <v>0</v>
      </c>
      <c r="R112" s="28">
        <v>0</v>
      </c>
      <c r="S112" s="28">
        <v>0</v>
      </c>
      <c r="T112" s="28">
        <v>0</v>
      </c>
      <c r="U112" s="28">
        <v>0</v>
      </c>
      <c r="V112" s="28">
        <v>0</v>
      </c>
      <c r="W112" s="106">
        <f t="shared" si="3"/>
        <v>0</v>
      </c>
      <c r="X112" s="28">
        <v>0</v>
      </c>
      <c r="Y112" s="28">
        <v>0</v>
      </c>
      <c r="Z112" s="28">
        <v>0</v>
      </c>
      <c r="AA112" s="28">
        <v>0</v>
      </c>
    </row>
    <row r="113" spans="1:27" ht="15.75" x14ac:dyDescent="0.25">
      <c r="A113" s="82" t="s">
        <v>15961</v>
      </c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80">
        <v>93</v>
      </c>
      <c r="O113" s="81" t="s">
        <v>15962</v>
      </c>
      <c r="P113" s="106">
        <f t="shared" si="2"/>
        <v>0</v>
      </c>
      <c r="Q113" s="28">
        <v>0</v>
      </c>
      <c r="R113" s="28">
        <v>0</v>
      </c>
      <c r="S113" s="28">
        <v>0</v>
      </c>
      <c r="T113" s="28">
        <v>0</v>
      </c>
      <c r="U113" s="28">
        <v>0</v>
      </c>
      <c r="V113" s="28">
        <v>0</v>
      </c>
      <c r="W113" s="106">
        <f t="shared" si="3"/>
        <v>0</v>
      </c>
      <c r="X113" s="28">
        <v>0</v>
      </c>
      <c r="Y113" s="28">
        <v>0</v>
      </c>
      <c r="Z113" s="28">
        <v>0</v>
      </c>
      <c r="AA113" s="28">
        <v>0</v>
      </c>
    </row>
    <row r="114" spans="1:27" ht="15.75" x14ac:dyDescent="0.25">
      <c r="A114" s="82" t="s">
        <v>15963</v>
      </c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80">
        <v>94</v>
      </c>
      <c r="O114" s="81" t="s">
        <v>15964</v>
      </c>
      <c r="P114" s="106">
        <f t="shared" si="2"/>
        <v>0</v>
      </c>
      <c r="Q114" s="28">
        <v>0</v>
      </c>
      <c r="R114" s="28">
        <v>0</v>
      </c>
      <c r="S114" s="28">
        <v>0</v>
      </c>
      <c r="T114" s="28">
        <v>0</v>
      </c>
      <c r="U114" s="28">
        <v>0</v>
      </c>
      <c r="V114" s="28">
        <v>0</v>
      </c>
      <c r="W114" s="106">
        <f t="shared" si="3"/>
        <v>0</v>
      </c>
      <c r="X114" s="28">
        <v>0</v>
      </c>
      <c r="Y114" s="28">
        <v>0</v>
      </c>
      <c r="Z114" s="28">
        <v>0</v>
      </c>
      <c r="AA114" s="28">
        <v>0</v>
      </c>
    </row>
    <row r="115" spans="1:27" ht="15.75" x14ac:dyDescent="0.25">
      <c r="A115" s="82" t="s">
        <v>15965</v>
      </c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80">
        <v>95</v>
      </c>
      <c r="O115" s="81" t="s">
        <v>15966</v>
      </c>
      <c r="P115" s="106">
        <f t="shared" si="2"/>
        <v>0</v>
      </c>
      <c r="Q115" s="28">
        <v>0</v>
      </c>
      <c r="R115" s="28">
        <v>0</v>
      </c>
      <c r="S115" s="28">
        <v>0</v>
      </c>
      <c r="T115" s="28">
        <v>0</v>
      </c>
      <c r="U115" s="28">
        <v>0</v>
      </c>
      <c r="V115" s="28">
        <v>0</v>
      </c>
      <c r="W115" s="106">
        <f t="shared" si="3"/>
        <v>0</v>
      </c>
      <c r="X115" s="28">
        <v>0</v>
      </c>
      <c r="Y115" s="28">
        <v>0</v>
      </c>
      <c r="Z115" s="28">
        <v>0</v>
      </c>
      <c r="AA115" s="28">
        <v>0</v>
      </c>
    </row>
    <row r="116" spans="1:27" ht="15.75" x14ac:dyDescent="0.25">
      <c r="A116" s="82" t="s">
        <v>15967</v>
      </c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80">
        <v>96</v>
      </c>
      <c r="O116" s="81" t="s">
        <v>15968</v>
      </c>
      <c r="P116" s="106">
        <f t="shared" si="2"/>
        <v>0</v>
      </c>
      <c r="Q116" s="28">
        <v>0</v>
      </c>
      <c r="R116" s="28">
        <v>0</v>
      </c>
      <c r="S116" s="28">
        <v>0</v>
      </c>
      <c r="T116" s="28">
        <v>0</v>
      </c>
      <c r="U116" s="28">
        <v>0</v>
      </c>
      <c r="V116" s="28">
        <v>0</v>
      </c>
      <c r="W116" s="106">
        <f t="shared" si="3"/>
        <v>0</v>
      </c>
      <c r="X116" s="28">
        <v>0</v>
      </c>
      <c r="Y116" s="28">
        <v>0</v>
      </c>
      <c r="Z116" s="28">
        <v>0</v>
      </c>
      <c r="AA116" s="28">
        <v>0</v>
      </c>
    </row>
    <row r="117" spans="1:27" ht="15.75" x14ac:dyDescent="0.25">
      <c r="A117" s="82" t="s">
        <v>15969</v>
      </c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80">
        <v>97</v>
      </c>
      <c r="O117" s="81" t="s">
        <v>15970</v>
      </c>
      <c r="P117" s="106">
        <f t="shared" si="2"/>
        <v>0</v>
      </c>
      <c r="Q117" s="28">
        <v>0</v>
      </c>
      <c r="R117" s="28">
        <v>0</v>
      </c>
      <c r="S117" s="28">
        <v>0</v>
      </c>
      <c r="T117" s="28">
        <v>0</v>
      </c>
      <c r="U117" s="28">
        <v>0</v>
      </c>
      <c r="V117" s="28">
        <v>0</v>
      </c>
      <c r="W117" s="106">
        <f t="shared" si="3"/>
        <v>0</v>
      </c>
      <c r="X117" s="28">
        <v>0</v>
      </c>
      <c r="Y117" s="28">
        <v>0</v>
      </c>
      <c r="Z117" s="28">
        <v>0</v>
      </c>
      <c r="AA117" s="28">
        <v>0</v>
      </c>
    </row>
    <row r="118" spans="1:27" ht="15.75" x14ac:dyDescent="0.25">
      <c r="A118" s="82" t="s">
        <v>15971</v>
      </c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80">
        <v>98</v>
      </c>
      <c r="O118" s="81" t="s">
        <v>15972</v>
      </c>
      <c r="P118" s="106">
        <f t="shared" si="2"/>
        <v>0</v>
      </c>
      <c r="Q118" s="28">
        <v>0</v>
      </c>
      <c r="R118" s="28">
        <v>0</v>
      </c>
      <c r="S118" s="28">
        <v>0</v>
      </c>
      <c r="T118" s="28">
        <v>0</v>
      </c>
      <c r="U118" s="28">
        <v>0</v>
      </c>
      <c r="V118" s="28">
        <v>0</v>
      </c>
      <c r="W118" s="106">
        <f t="shared" si="3"/>
        <v>0</v>
      </c>
      <c r="X118" s="28">
        <v>0</v>
      </c>
      <c r="Y118" s="28">
        <v>0</v>
      </c>
      <c r="Z118" s="28">
        <v>0</v>
      </c>
      <c r="AA118" s="28">
        <v>0</v>
      </c>
    </row>
    <row r="119" spans="1:27" ht="15.75" x14ac:dyDescent="0.25">
      <c r="A119" s="82" t="s">
        <v>15973</v>
      </c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80">
        <v>99</v>
      </c>
      <c r="O119" s="81" t="s">
        <v>15974</v>
      </c>
      <c r="P119" s="106">
        <f t="shared" si="2"/>
        <v>0</v>
      </c>
      <c r="Q119" s="28">
        <v>0</v>
      </c>
      <c r="R119" s="28">
        <v>0</v>
      </c>
      <c r="S119" s="28">
        <v>0</v>
      </c>
      <c r="T119" s="28">
        <v>0</v>
      </c>
      <c r="U119" s="28">
        <v>0</v>
      </c>
      <c r="V119" s="28">
        <v>0</v>
      </c>
      <c r="W119" s="106">
        <f t="shared" si="3"/>
        <v>0</v>
      </c>
      <c r="X119" s="28">
        <v>0</v>
      </c>
      <c r="Y119" s="28">
        <v>0</v>
      </c>
      <c r="Z119" s="28">
        <v>0</v>
      </c>
      <c r="AA119" s="28">
        <v>0</v>
      </c>
    </row>
    <row r="120" spans="1:27" ht="15.75" x14ac:dyDescent="0.25">
      <c r="A120" s="82" t="s">
        <v>15975</v>
      </c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80">
        <v>100</v>
      </c>
      <c r="O120" s="81" t="s">
        <v>15976</v>
      </c>
      <c r="P120" s="106">
        <f t="shared" si="2"/>
        <v>0</v>
      </c>
      <c r="Q120" s="28">
        <v>0</v>
      </c>
      <c r="R120" s="28">
        <v>0</v>
      </c>
      <c r="S120" s="28">
        <v>0</v>
      </c>
      <c r="T120" s="28">
        <v>0</v>
      </c>
      <c r="U120" s="28">
        <v>0</v>
      </c>
      <c r="V120" s="28">
        <v>0</v>
      </c>
      <c r="W120" s="106">
        <f t="shared" si="3"/>
        <v>0</v>
      </c>
      <c r="X120" s="28">
        <v>0</v>
      </c>
      <c r="Y120" s="28">
        <v>0</v>
      </c>
      <c r="Z120" s="28">
        <v>0</v>
      </c>
      <c r="AA120" s="28">
        <v>0</v>
      </c>
    </row>
    <row r="121" spans="1:27" ht="15.75" x14ac:dyDescent="0.25">
      <c r="A121" s="82" t="s">
        <v>15977</v>
      </c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80">
        <v>101</v>
      </c>
      <c r="O121" s="81" t="s">
        <v>15978</v>
      </c>
      <c r="P121" s="106">
        <f t="shared" si="2"/>
        <v>0</v>
      </c>
      <c r="Q121" s="28">
        <v>0</v>
      </c>
      <c r="R121" s="28">
        <v>0</v>
      </c>
      <c r="S121" s="28">
        <v>0</v>
      </c>
      <c r="T121" s="28">
        <v>0</v>
      </c>
      <c r="U121" s="28">
        <v>0</v>
      </c>
      <c r="V121" s="28">
        <v>0</v>
      </c>
      <c r="W121" s="106">
        <f t="shared" si="3"/>
        <v>0</v>
      </c>
      <c r="X121" s="28">
        <v>0</v>
      </c>
      <c r="Y121" s="28">
        <v>0</v>
      </c>
      <c r="Z121" s="28">
        <v>0</v>
      </c>
      <c r="AA121" s="28">
        <v>0</v>
      </c>
    </row>
    <row r="122" spans="1:27" ht="15.75" x14ac:dyDescent="0.25">
      <c r="A122" s="82" t="s">
        <v>15979</v>
      </c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80">
        <v>102</v>
      </c>
      <c r="O122" s="81" t="s">
        <v>15980</v>
      </c>
      <c r="P122" s="106">
        <f t="shared" si="2"/>
        <v>0</v>
      </c>
      <c r="Q122" s="28">
        <v>0</v>
      </c>
      <c r="R122" s="28">
        <v>0</v>
      </c>
      <c r="S122" s="28">
        <v>0</v>
      </c>
      <c r="T122" s="28">
        <v>0</v>
      </c>
      <c r="U122" s="28">
        <v>0</v>
      </c>
      <c r="V122" s="28">
        <v>0</v>
      </c>
      <c r="W122" s="106">
        <f t="shared" si="3"/>
        <v>0</v>
      </c>
      <c r="X122" s="28">
        <v>0</v>
      </c>
      <c r="Y122" s="28">
        <v>0</v>
      </c>
      <c r="Z122" s="28">
        <v>0</v>
      </c>
      <c r="AA122" s="28">
        <v>0</v>
      </c>
    </row>
    <row r="123" spans="1:27" ht="15.75" x14ac:dyDescent="0.25">
      <c r="A123" s="82" t="s">
        <v>15981</v>
      </c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80">
        <v>103</v>
      </c>
      <c r="O123" s="81" t="s">
        <v>15982</v>
      </c>
      <c r="P123" s="106">
        <f t="shared" si="2"/>
        <v>0</v>
      </c>
      <c r="Q123" s="28">
        <v>0</v>
      </c>
      <c r="R123" s="28">
        <v>0</v>
      </c>
      <c r="S123" s="28">
        <v>0</v>
      </c>
      <c r="T123" s="28">
        <v>0</v>
      </c>
      <c r="U123" s="28">
        <v>0</v>
      </c>
      <c r="V123" s="28">
        <v>0</v>
      </c>
      <c r="W123" s="106">
        <f t="shared" si="3"/>
        <v>0</v>
      </c>
      <c r="X123" s="28">
        <v>0</v>
      </c>
      <c r="Y123" s="28">
        <v>0</v>
      </c>
      <c r="Z123" s="28">
        <v>0</v>
      </c>
      <c r="AA123" s="28">
        <v>0</v>
      </c>
    </row>
    <row r="124" spans="1:27" ht="15.75" x14ac:dyDescent="0.25">
      <c r="A124" s="82" t="s">
        <v>15983</v>
      </c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80">
        <v>104</v>
      </c>
      <c r="O124" s="81" t="s">
        <v>15984</v>
      </c>
      <c r="P124" s="106">
        <f t="shared" si="2"/>
        <v>0</v>
      </c>
      <c r="Q124" s="28">
        <v>0</v>
      </c>
      <c r="R124" s="28">
        <v>0</v>
      </c>
      <c r="S124" s="28">
        <v>0</v>
      </c>
      <c r="T124" s="28">
        <v>0</v>
      </c>
      <c r="U124" s="28">
        <v>0</v>
      </c>
      <c r="V124" s="28">
        <v>0</v>
      </c>
      <c r="W124" s="106">
        <f t="shared" si="3"/>
        <v>0</v>
      </c>
      <c r="X124" s="28">
        <v>0</v>
      </c>
      <c r="Y124" s="28">
        <v>0</v>
      </c>
      <c r="Z124" s="28">
        <v>0</v>
      </c>
      <c r="AA124" s="28">
        <v>0</v>
      </c>
    </row>
    <row r="125" spans="1:27" ht="15.75" x14ac:dyDescent="0.25">
      <c r="A125" s="82" t="s">
        <v>15985</v>
      </c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80">
        <v>105</v>
      </c>
      <c r="O125" s="81" t="s">
        <v>15986</v>
      </c>
      <c r="P125" s="106">
        <f t="shared" si="2"/>
        <v>0</v>
      </c>
      <c r="Q125" s="28">
        <v>0</v>
      </c>
      <c r="R125" s="28">
        <v>0</v>
      </c>
      <c r="S125" s="28">
        <v>0</v>
      </c>
      <c r="T125" s="28">
        <v>0</v>
      </c>
      <c r="U125" s="28">
        <v>0</v>
      </c>
      <c r="V125" s="28">
        <v>0</v>
      </c>
      <c r="W125" s="106">
        <f t="shared" si="3"/>
        <v>0</v>
      </c>
      <c r="X125" s="28">
        <v>0</v>
      </c>
      <c r="Y125" s="28">
        <v>0</v>
      </c>
      <c r="Z125" s="28">
        <v>0</v>
      </c>
      <c r="AA125" s="28">
        <v>0</v>
      </c>
    </row>
    <row r="126" spans="1:27" ht="15.75" x14ac:dyDescent="0.25">
      <c r="A126" s="82" t="s">
        <v>15987</v>
      </c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80">
        <v>106</v>
      </c>
      <c r="O126" s="81" t="s">
        <v>15988</v>
      </c>
      <c r="P126" s="106">
        <f t="shared" si="2"/>
        <v>0</v>
      </c>
      <c r="Q126" s="28">
        <v>0</v>
      </c>
      <c r="R126" s="28">
        <v>0</v>
      </c>
      <c r="S126" s="28">
        <v>0</v>
      </c>
      <c r="T126" s="28">
        <v>0</v>
      </c>
      <c r="U126" s="28">
        <v>0</v>
      </c>
      <c r="V126" s="28">
        <v>0</v>
      </c>
      <c r="W126" s="106">
        <f t="shared" si="3"/>
        <v>0</v>
      </c>
      <c r="X126" s="28">
        <v>0</v>
      </c>
      <c r="Y126" s="28">
        <v>0</v>
      </c>
      <c r="Z126" s="28">
        <v>0</v>
      </c>
      <c r="AA126" s="28">
        <v>0</v>
      </c>
    </row>
    <row r="127" spans="1:27" ht="15.75" x14ac:dyDescent="0.25">
      <c r="A127" s="82" t="s">
        <v>15989</v>
      </c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80">
        <v>107</v>
      </c>
      <c r="O127" s="81" t="s">
        <v>15990</v>
      </c>
      <c r="P127" s="106">
        <f t="shared" si="2"/>
        <v>0</v>
      </c>
      <c r="Q127" s="28">
        <v>0</v>
      </c>
      <c r="R127" s="28">
        <v>0</v>
      </c>
      <c r="S127" s="28">
        <v>0</v>
      </c>
      <c r="T127" s="28">
        <v>0</v>
      </c>
      <c r="U127" s="28">
        <v>0</v>
      </c>
      <c r="V127" s="28">
        <v>0</v>
      </c>
      <c r="W127" s="106">
        <f t="shared" si="3"/>
        <v>0</v>
      </c>
      <c r="X127" s="28">
        <v>0</v>
      </c>
      <c r="Y127" s="28">
        <v>0</v>
      </c>
      <c r="Z127" s="28">
        <v>0</v>
      </c>
      <c r="AA127" s="28">
        <v>0</v>
      </c>
    </row>
    <row r="128" spans="1:27" ht="15.75" x14ac:dyDescent="0.25">
      <c r="A128" s="82" t="s">
        <v>15991</v>
      </c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80">
        <v>108</v>
      </c>
      <c r="O128" s="81" t="s">
        <v>15992</v>
      </c>
      <c r="P128" s="106">
        <f t="shared" si="2"/>
        <v>0</v>
      </c>
      <c r="Q128" s="28">
        <v>0</v>
      </c>
      <c r="R128" s="28">
        <v>0</v>
      </c>
      <c r="S128" s="28">
        <v>0</v>
      </c>
      <c r="T128" s="28">
        <v>0</v>
      </c>
      <c r="U128" s="28">
        <v>0</v>
      </c>
      <c r="V128" s="28">
        <v>0</v>
      </c>
      <c r="W128" s="106">
        <f t="shared" si="3"/>
        <v>0</v>
      </c>
      <c r="X128" s="28">
        <v>0</v>
      </c>
      <c r="Y128" s="28">
        <v>0</v>
      </c>
      <c r="Z128" s="28">
        <v>0</v>
      </c>
      <c r="AA128" s="28">
        <v>0</v>
      </c>
    </row>
    <row r="129" spans="1:27" ht="15.75" x14ac:dyDescent="0.25">
      <c r="A129" s="82" t="s">
        <v>15993</v>
      </c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80">
        <v>109</v>
      </c>
      <c r="O129" s="81" t="s">
        <v>15994</v>
      </c>
      <c r="P129" s="106">
        <f t="shared" si="2"/>
        <v>0</v>
      </c>
      <c r="Q129" s="28">
        <v>0</v>
      </c>
      <c r="R129" s="28">
        <v>0</v>
      </c>
      <c r="S129" s="28">
        <v>0</v>
      </c>
      <c r="T129" s="28">
        <v>0</v>
      </c>
      <c r="U129" s="28">
        <v>0</v>
      </c>
      <c r="V129" s="28">
        <v>0</v>
      </c>
      <c r="W129" s="106">
        <f t="shared" si="3"/>
        <v>0</v>
      </c>
      <c r="X129" s="28">
        <v>0</v>
      </c>
      <c r="Y129" s="28">
        <v>0</v>
      </c>
      <c r="Z129" s="28">
        <v>0</v>
      </c>
      <c r="AA129" s="28">
        <v>0</v>
      </c>
    </row>
    <row r="130" spans="1:27" ht="15.75" x14ac:dyDescent="0.25">
      <c r="A130" s="82" t="s">
        <v>15995</v>
      </c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80">
        <v>110</v>
      </c>
      <c r="O130" s="81" t="s">
        <v>15996</v>
      </c>
      <c r="P130" s="106">
        <f t="shared" si="2"/>
        <v>0</v>
      </c>
      <c r="Q130" s="28">
        <v>0</v>
      </c>
      <c r="R130" s="28">
        <v>0</v>
      </c>
      <c r="S130" s="28">
        <v>0</v>
      </c>
      <c r="T130" s="28">
        <v>0</v>
      </c>
      <c r="U130" s="28">
        <v>0</v>
      </c>
      <c r="V130" s="28">
        <v>0</v>
      </c>
      <c r="W130" s="106">
        <f t="shared" si="3"/>
        <v>0</v>
      </c>
      <c r="X130" s="28">
        <v>0</v>
      </c>
      <c r="Y130" s="28">
        <v>0</v>
      </c>
      <c r="Z130" s="28">
        <v>0</v>
      </c>
      <c r="AA130" s="28">
        <v>0</v>
      </c>
    </row>
    <row r="131" spans="1:27" ht="15.75" x14ac:dyDescent="0.25">
      <c r="A131" s="82" t="s">
        <v>15997</v>
      </c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80">
        <v>111</v>
      </c>
      <c r="O131" s="81" t="s">
        <v>15998</v>
      </c>
      <c r="P131" s="106">
        <f t="shared" si="2"/>
        <v>0</v>
      </c>
      <c r="Q131" s="28">
        <v>0</v>
      </c>
      <c r="R131" s="28">
        <v>0</v>
      </c>
      <c r="S131" s="28">
        <v>0</v>
      </c>
      <c r="T131" s="28">
        <v>0</v>
      </c>
      <c r="U131" s="28">
        <v>0</v>
      </c>
      <c r="V131" s="28">
        <v>0</v>
      </c>
      <c r="W131" s="106">
        <f t="shared" si="3"/>
        <v>0</v>
      </c>
      <c r="X131" s="28">
        <v>0</v>
      </c>
      <c r="Y131" s="28">
        <v>0</v>
      </c>
      <c r="Z131" s="28">
        <v>0</v>
      </c>
      <c r="AA131" s="28">
        <v>0</v>
      </c>
    </row>
    <row r="132" spans="1:27" ht="15.75" x14ac:dyDescent="0.25">
      <c r="A132" s="82" t="s">
        <v>15999</v>
      </c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80">
        <v>112</v>
      </c>
      <c r="O132" s="81" t="s">
        <v>16000</v>
      </c>
      <c r="P132" s="106">
        <f t="shared" si="2"/>
        <v>0</v>
      </c>
      <c r="Q132" s="28">
        <v>0</v>
      </c>
      <c r="R132" s="28">
        <v>0</v>
      </c>
      <c r="S132" s="28">
        <v>0</v>
      </c>
      <c r="T132" s="28">
        <v>0</v>
      </c>
      <c r="U132" s="28">
        <v>0</v>
      </c>
      <c r="V132" s="28">
        <v>0</v>
      </c>
      <c r="W132" s="106">
        <f t="shared" si="3"/>
        <v>0</v>
      </c>
      <c r="X132" s="28">
        <v>0</v>
      </c>
      <c r="Y132" s="28">
        <v>0</v>
      </c>
      <c r="Z132" s="28">
        <v>0</v>
      </c>
      <c r="AA132" s="28">
        <v>0</v>
      </c>
    </row>
    <row r="133" spans="1:27" ht="15.75" x14ac:dyDescent="0.25">
      <c r="A133" s="82" t="s">
        <v>16001</v>
      </c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80">
        <v>113</v>
      </c>
      <c r="O133" s="81" t="s">
        <v>16002</v>
      </c>
      <c r="P133" s="106">
        <f t="shared" si="2"/>
        <v>0</v>
      </c>
      <c r="Q133" s="28">
        <v>0</v>
      </c>
      <c r="R133" s="28">
        <v>0</v>
      </c>
      <c r="S133" s="28">
        <v>0</v>
      </c>
      <c r="T133" s="28">
        <v>0</v>
      </c>
      <c r="U133" s="28">
        <v>0</v>
      </c>
      <c r="V133" s="28">
        <v>0</v>
      </c>
      <c r="W133" s="106">
        <f t="shared" si="3"/>
        <v>0</v>
      </c>
      <c r="X133" s="28">
        <v>0</v>
      </c>
      <c r="Y133" s="28">
        <v>0</v>
      </c>
      <c r="Z133" s="28">
        <v>0</v>
      </c>
      <c r="AA133" s="28">
        <v>0</v>
      </c>
    </row>
    <row r="134" spans="1:27" ht="15.75" x14ac:dyDescent="0.25">
      <c r="A134" s="82" t="s">
        <v>16003</v>
      </c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80">
        <v>114</v>
      </c>
      <c r="O134" s="81" t="s">
        <v>16004</v>
      </c>
      <c r="P134" s="106">
        <f t="shared" si="2"/>
        <v>0</v>
      </c>
      <c r="Q134" s="28">
        <v>0</v>
      </c>
      <c r="R134" s="28">
        <v>0</v>
      </c>
      <c r="S134" s="28">
        <v>0</v>
      </c>
      <c r="T134" s="28">
        <v>0</v>
      </c>
      <c r="U134" s="28">
        <v>0</v>
      </c>
      <c r="V134" s="28">
        <v>0</v>
      </c>
      <c r="W134" s="106">
        <f t="shared" si="3"/>
        <v>0</v>
      </c>
      <c r="X134" s="28">
        <v>0</v>
      </c>
      <c r="Y134" s="28">
        <v>0</v>
      </c>
      <c r="Z134" s="28">
        <v>0</v>
      </c>
      <c r="AA134" s="28">
        <v>0</v>
      </c>
    </row>
    <row r="135" spans="1:27" ht="15.75" x14ac:dyDescent="0.25">
      <c r="A135" s="82" t="s">
        <v>16005</v>
      </c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80">
        <v>115</v>
      </c>
      <c r="O135" s="81" t="s">
        <v>16006</v>
      </c>
      <c r="P135" s="106">
        <f t="shared" si="2"/>
        <v>0</v>
      </c>
      <c r="Q135" s="28">
        <v>0</v>
      </c>
      <c r="R135" s="28">
        <v>0</v>
      </c>
      <c r="S135" s="28">
        <v>0</v>
      </c>
      <c r="T135" s="28">
        <v>0</v>
      </c>
      <c r="U135" s="28">
        <v>0</v>
      </c>
      <c r="V135" s="28">
        <v>0</v>
      </c>
      <c r="W135" s="106">
        <f t="shared" si="3"/>
        <v>0</v>
      </c>
      <c r="X135" s="28">
        <v>0</v>
      </c>
      <c r="Y135" s="28">
        <v>0</v>
      </c>
      <c r="Z135" s="28">
        <v>0</v>
      </c>
      <c r="AA135" s="28">
        <v>0</v>
      </c>
    </row>
    <row r="136" spans="1:27" ht="15.75" x14ac:dyDescent="0.25">
      <c r="A136" s="82" t="s">
        <v>16007</v>
      </c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80">
        <v>116</v>
      </c>
      <c r="O136" s="81" t="s">
        <v>16008</v>
      </c>
      <c r="P136" s="106">
        <f t="shared" si="2"/>
        <v>0</v>
      </c>
      <c r="Q136" s="28">
        <v>0</v>
      </c>
      <c r="R136" s="28">
        <v>0</v>
      </c>
      <c r="S136" s="28">
        <v>0</v>
      </c>
      <c r="T136" s="28">
        <v>0</v>
      </c>
      <c r="U136" s="28">
        <v>0</v>
      </c>
      <c r="V136" s="28">
        <v>0</v>
      </c>
      <c r="W136" s="106">
        <f t="shared" si="3"/>
        <v>0</v>
      </c>
      <c r="X136" s="28">
        <v>0</v>
      </c>
      <c r="Y136" s="28">
        <v>0</v>
      </c>
      <c r="Z136" s="28">
        <v>0</v>
      </c>
      <c r="AA136" s="28">
        <v>0</v>
      </c>
    </row>
    <row r="137" spans="1:27" ht="15.75" x14ac:dyDescent="0.25">
      <c r="A137" s="82" t="s">
        <v>16009</v>
      </c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80">
        <v>117</v>
      </c>
      <c r="O137" s="81" t="s">
        <v>16010</v>
      </c>
      <c r="P137" s="106">
        <f t="shared" si="2"/>
        <v>0</v>
      </c>
      <c r="Q137" s="28">
        <v>0</v>
      </c>
      <c r="R137" s="28">
        <v>0</v>
      </c>
      <c r="S137" s="28">
        <v>0</v>
      </c>
      <c r="T137" s="28">
        <v>0</v>
      </c>
      <c r="U137" s="28">
        <v>0</v>
      </c>
      <c r="V137" s="28">
        <v>0</v>
      </c>
      <c r="W137" s="106">
        <f t="shared" si="3"/>
        <v>0</v>
      </c>
      <c r="X137" s="28">
        <v>0</v>
      </c>
      <c r="Y137" s="28">
        <v>0</v>
      </c>
      <c r="Z137" s="28">
        <v>0</v>
      </c>
      <c r="AA137" s="28">
        <v>0</v>
      </c>
    </row>
    <row r="138" spans="1:27" ht="15.75" x14ac:dyDescent="0.25">
      <c r="A138" s="82" t="s">
        <v>16011</v>
      </c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80">
        <v>118</v>
      </c>
      <c r="O138" s="81" t="s">
        <v>16012</v>
      </c>
      <c r="P138" s="106">
        <f t="shared" si="2"/>
        <v>0</v>
      </c>
      <c r="Q138" s="28">
        <v>0</v>
      </c>
      <c r="R138" s="28">
        <v>0</v>
      </c>
      <c r="S138" s="28">
        <v>0</v>
      </c>
      <c r="T138" s="28">
        <v>0</v>
      </c>
      <c r="U138" s="28">
        <v>0</v>
      </c>
      <c r="V138" s="28">
        <v>0</v>
      </c>
      <c r="W138" s="106">
        <f t="shared" si="3"/>
        <v>0</v>
      </c>
      <c r="X138" s="28">
        <v>0</v>
      </c>
      <c r="Y138" s="28">
        <v>0</v>
      </c>
      <c r="Z138" s="28">
        <v>0</v>
      </c>
      <c r="AA138" s="28">
        <v>0</v>
      </c>
    </row>
    <row r="139" spans="1:27" ht="15.75" x14ac:dyDescent="0.25">
      <c r="A139" s="82" t="s">
        <v>17044</v>
      </c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80">
        <v>119</v>
      </c>
      <c r="O139" s="81" t="s">
        <v>17045</v>
      </c>
      <c r="P139" s="106">
        <f t="shared" si="2"/>
        <v>0</v>
      </c>
      <c r="Q139" s="28">
        <v>0</v>
      </c>
      <c r="R139" s="28">
        <v>0</v>
      </c>
      <c r="S139" s="28">
        <v>0</v>
      </c>
      <c r="T139" s="28">
        <v>0</v>
      </c>
      <c r="U139" s="28">
        <v>0</v>
      </c>
      <c r="V139" s="28">
        <v>0</v>
      </c>
      <c r="W139" s="106">
        <f t="shared" si="3"/>
        <v>0</v>
      </c>
      <c r="X139" s="28">
        <v>0</v>
      </c>
      <c r="Y139" s="28">
        <v>0</v>
      </c>
      <c r="Z139" s="28">
        <v>0</v>
      </c>
      <c r="AA139" s="28">
        <v>0</v>
      </c>
    </row>
    <row r="140" spans="1:27" ht="15.75" x14ac:dyDescent="0.25">
      <c r="A140" s="82" t="s">
        <v>17046</v>
      </c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80">
        <v>120</v>
      </c>
      <c r="O140" s="81" t="s">
        <v>17047</v>
      </c>
      <c r="P140" s="106">
        <f t="shared" si="2"/>
        <v>0</v>
      </c>
      <c r="Q140" s="28">
        <v>0</v>
      </c>
      <c r="R140" s="28">
        <v>0</v>
      </c>
      <c r="S140" s="28">
        <v>0</v>
      </c>
      <c r="T140" s="28">
        <v>0</v>
      </c>
      <c r="U140" s="28">
        <v>0</v>
      </c>
      <c r="V140" s="28">
        <v>0</v>
      </c>
      <c r="W140" s="106">
        <f t="shared" si="3"/>
        <v>0</v>
      </c>
      <c r="X140" s="28">
        <v>0</v>
      </c>
      <c r="Y140" s="28">
        <v>0</v>
      </c>
      <c r="Z140" s="28">
        <v>0</v>
      </c>
      <c r="AA140" s="28">
        <v>0</v>
      </c>
    </row>
    <row r="141" spans="1:27" ht="15.75" x14ac:dyDescent="0.25">
      <c r="A141" s="82" t="s">
        <v>17048</v>
      </c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80">
        <v>121</v>
      </c>
      <c r="O141" s="81" t="s">
        <v>17049</v>
      </c>
      <c r="P141" s="106">
        <f t="shared" si="2"/>
        <v>0</v>
      </c>
      <c r="Q141" s="28">
        <v>0</v>
      </c>
      <c r="R141" s="28">
        <v>0</v>
      </c>
      <c r="S141" s="28">
        <v>0</v>
      </c>
      <c r="T141" s="28">
        <v>0</v>
      </c>
      <c r="U141" s="28">
        <v>0</v>
      </c>
      <c r="V141" s="28">
        <v>0</v>
      </c>
      <c r="W141" s="106">
        <f t="shared" si="3"/>
        <v>0</v>
      </c>
      <c r="X141" s="28">
        <v>0</v>
      </c>
      <c r="Y141" s="28">
        <v>0</v>
      </c>
      <c r="Z141" s="28">
        <v>0</v>
      </c>
      <c r="AA141" s="28">
        <v>0</v>
      </c>
    </row>
    <row r="142" spans="1:27" ht="15.75" x14ac:dyDescent="0.25">
      <c r="A142" s="82" t="s">
        <v>17050</v>
      </c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80">
        <v>122</v>
      </c>
      <c r="O142" s="81" t="s">
        <v>17051</v>
      </c>
      <c r="P142" s="106">
        <f t="shared" si="2"/>
        <v>0</v>
      </c>
      <c r="Q142" s="28">
        <v>0</v>
      </c>
      <c r="R142" s="28">
        <v>0</v>
      </c>
      <c r="S142" s="28">
        <v>0</v>
      </c>
      <c r="T142" s="28">
        <v>0</v>
      </c>
      <c r="U142" s="28">
        <v>0</v>
      </c>
      <c r="V142" s="28">
        <v>0</v>
      </c>
      <c r="W142" s="106">
        <f t="shared" si="3"/>
        <v>0</v>
      </c>
      <c r="X142" s="28">
        <v>0</v>
      </c>
      <c r="Y142" s="28">
        <v>0</v>
      </c>
      <c r="Z142" s="28">
        <v>0</v>
      </c>
      <c r="AA142" s="28">
        <v>0</v>
      </c>
    </row>
    <row r="143" spans="1:27" ht="15.75" x14ac:dyDescent="0.25">
      <c r="A143" s="82" t="s">
        <v>17052</v>
      </c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80">
        <v>123</v>
      </c>
      <c r="O143" s="81" t="s">
        <v>17053</v>
      </c>
      <c r="P143" s="106">
        <f t="shared" si="2"/>
        <v>0</v>
      </c>
      <c r="Q143" s="28">
        <v>0</v>
      </c>
      <c r="R143" s="28">
        <v>0</v>
      </c>
      <c r="S143" s="28">
        <v>0</v>
      </c>
      <c r="T143" s="28">
        <v>0</v>
      </c>
      <c r="U143" s="28">
        <v>0</v>
      </c>
      <c r="V143" s="28">
        <v>0</v>
      </c>
      <c r="W143" s="106">
        <f t="shared" si="3"/>
        <v>0</v>
      </c>
      <c r="X143" s="28">
        <v>0</v>
      </c>
      <c r="Y143" s="28">
        <v>0</v>
      </c>
      <c r="Z143" s="28">
        <v>0</v>
      </c>
      <c r="AA143" s="28">
        <v>0</v>
      </c>
    </row>
    <row r="144" spans="1:27" ht="15.75" x14ac:dyDescent="0.25">
      <c r="A144" s="82" t="s">
        <v>17054</v>
      </c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80">
        <v>124</v>
      </c>
      <c r="O144" s="81" t="s">
        <v>17055</v>
      </c>
      <c r="P144" s="106">
        <f t="shared" si="2"/>
        <v>0</v>
      </c>
      <c r="Q144" s="28">
        <v>0</v>
      </c>
      <c r="R144" s="28">
        <v>0</v>
      </c>
      <c r="S144" s="28">
        <v>0</v>
      </c>
      <c r="T144" s="28">
        <v>0</v>
      </c>
      <c r="U144" s="28">
        <v>0</v>
      </c>
      <c r="V144" s="28">
        <v>0</v>
      </c>
      <c r="W144" s="106">
        <f t="shared" si="3"/>
        <v>0</v>
      </c>
      <c r="X144" s="28">
        <v>0</v>
      </c>
      <c r="Y144" s="28">
        <v>0</v>
      </c>
      <c r="Z144" s="28">
        <v>0</v>
      </c>
      <c r="AA144" s="28">
        <v>0</v>
      </c>
    </row>
    <row r="145" spans="1:27" ht="15.75" x14ac:dyDescent="0.25">
      <c r="A145" s="82" t="s">
        <v>17056</v>
      </c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80">
        <v>125</v>
      </c>
      <c r="O145" s="81" t="s">
        <v>17057</v>
      </c>
      <c r="P145" s="106">
        <f t="shared" si="2"/>
        <v>0</v>
      </c>
      <c r="Q145" s="28">
        <v>0</v>
      </c>
      <c r="R145" s="28">
        <v>0</v>
      </c>
      <c r="S145" s="28">
        <v>0</v>
      </c>
      <c r="T145" s="28">
        <v>0</v>
      </c>
      <c r="U145" s="28">
        <v>0</v>
      </c>
      <c r="V145" s="28">
        <v>0</v>
      </c>
      <c r="W145" s="106">
        <f t="shared" si="3"/>
        <v>0</v>
      </c>
      <c r="X145" s="28">
        <v>0</v>
      </c>
      <c r="Y145" s="28">
        <v>0</v>
      </c>
      <c r="Z145" s="28">
        <v>0</v>
      </c>
      <c r="AA145" s="28">
        <v>0</v>
      </c>
    </row>
    <row r="146" spans="1:27" ht="15.75" x14ac:dyDescent="0.25">
      <c r="A146" s="82" t="s">
        <v>17058</v>
      </c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80">
        <v>126</v>
      </c>
      <c r="O146" s="81" t="s">
        <v>17059</v>
      </c>
      <c r="P146" s="106">
        <f t="shared" si="2"/>
        <v>0</v>
      </c>
      <c r="Q146" s="28">
        <v>0</v>
      </c>
      <c r="R146" s="28">
        <v>0</v>
      </c>
      <c r="S146" s="28">
        <v>0</v>
      </c>
      <c r="T146" s="28">
        <v>0</v>
      </c>
      <c r="U146" s="28">
        <v>0</v>
      </c>
      <c r="V146" s="28">
        <v>0</v>
      </c>
      <c r="W146" s="106">
        <f t="shared" si="3"/>
        <v>0</v>
      </c>
      <c r="X146" s="28">
        <v>0</v>
      </c>
      <c r="Y146" s="28">
        <v>0</v>
      </c>
      <c r="Z146" s="28">
        <v>0</v>
      </c>
      <c r="AA146" s="28">
        <v>0</v>
      </c>
    </row>
    <row r="147" spans="1:27" ht="15.75" x14ac:dyDescent="0.25">
      <c r="A147" s="82" t="s">
        <v>17060</v>
      </c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80">
        <v>127</v>
      </c>
      <c r="O147" s="81" t="s">
        <v>17061</v>
      </c>
      <c r="P147" s="106">
        <f t="shared" si="2"/>
        <v>0</v>
      </c>
      <c r="Q147" s="28">
        <v>0</v>
      </c>
      <c r="R147" s="28">
        <v>0</v>
      </c>
      <c r="S147" s="28">
        <v>0</v>
      </c>
      <c r="T147" s="28">
        <v>0</v>
      </c>
      <c r="U147" s="28">
        <v>0</v>
      </c>
      <c r="V147" s="28">
        <v>0</v>
      </c>
      <c r="W147" s="106">
        <f t="shared" si="3"/>
        <v>0</v>
      </c>
      <c r="X147" s="28">
        <v>0</v>
      </c>
      <c r="Y147" s="28">
        <v>0</v>
      </c>
      <c r="Z147" s="28">
        <v>0</v>
      </c>
      <c r="AA147" s="28">
        <v>0</v>
      </c>
    </row>
    <row r="148" spans="1:27" ht="15.75" x14ac:dyDescent="0.25">
      <c r="A148" s="82" t="s">
        <v>17062</v>
      </c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80">
        <v>128</v>
      </c>
      <c r="O148" s="81" t="s">
        <v>17063</v>
      </c>
      <c r="P148" s="106">
        <f t="shared" si="2"/>
        <v>0</v>
      </c>
      <c r="Q148" s="28">
        <v>0</v>
      </c>
      <c r="R148" s="28">
        <v>0</v>
      </c>
      <c r="S148" s="28">
        <v>0</v>
      </c>
      <c r="T148" s="28">
        <v>0</v>
      </c>
      <c r="U148" s="28">
        <v>0</v>
      </c>
      <c r="V148" s="28">
        <v>0</v>
      </c>
      <c r="W148" s="106">
        <f t="shared" si="3"/>
        <v>0</v>
      </c>
      <c r="X148" s="28">
        <v>0</v>
      </c>
      <c r="Y148" s="28">
        <v>0</v>
      </c>
      <c r="Z148" s="28">
        <v>0</v>
      </c>
      <c r="AA148" s="28">
        <v>0</v>
      </c>
    </row>
    <row r="149" spans="1:27" ht="15.75" x14ac:dyDescent="0.25">
      <c r="A149" s="82" t="s">
        <v>17064</v>
      </c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80">
        <v>129</v>
      </c>
      <c r="O149" s="81" t="s">
        <v>17065</v>
      </c>
      <c r="P149" s="106">
        <f t="shared" si="2"/>
        <v>0</v>
      </c>
      <c r="Q149" s="28">
        <v>0</v>
      </c>
      <c r="R149" s="28">
        <v>0</v>
      </c>
      <c r="S149" s="28">
        <v>0</v>
      </c>
      <c r="T149" s="28">
        <v>0</v>
      </c>
      <c r="U149" s="28">
        <v>0</v>
      </c>
      <c r="V149" s="28">
        <v>0</v>
      </c>
      <c r="W149" s="106">
        <f t="shared" si="3"/>
        <v>0</v>
      </c>
      <c r="X149" s="28">
        <v>0</v>
      </c>
      <c r="Y149" s="28">
        <v>0</v>
      </c>
      <c r="Z149" s="28">
        <v>0</v>
      </c>
      <c r="AA149" s="28">
        <v>0</v>
      </c>
    </row>
    <row r="150" spans="1:27" ht="15.75" x14ac:dyDescent="0.25">
      <c r="A150" s="82" t="s">
        <v>17066</v>
      </c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80">
        <v>130</v>
      </c>
      <c r="O150" s="81" t="s">
        <v>17067</v>
      </c>
      <c r="P150" s="106">
        <f t="shared" ref="P150:P187" si="4">SUM(Q150:V150)</f>
        <v>0</v>
      </c>
      <c r="Q150" s="28">
        <v>0</v>
      </c>
      <c r="R150" s="28">
        <v>0</v>
      </c>
      <c r="S150" s="28">
        <v>0</v>
      </c>
      <c r="T150" s="28">
        <v>0</v>
      </c>
      <c r="U150" s="28">
        <v>0</v>
      </c>
      <c r="V150" s="28">
        <v>0</v>
      </c>
      <c r="W150" s="106">
        <f t="shared" ref="W150:W187" si="5">SUM(X150:AA150)</f>
        <v>0</v>
      </c>
      <c r="X150" s="28">
        <v>0</v>
      </c>
      <c r="Y150" s="28">
        <v>0</v>
      </c>
      <c r="Z150" s="28">
        <v>0</v>
      </c>
      <c r="AA150" s="28">
        <v>0</v>
      </c>
    </row>
    <row r="151" spans="1:27" ht="15.75" x14ac:dyDescent="0.25">
      <c r="A151" s="82" t="s">
        <v>17070</v>
      </c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80">
        <v>131</v>
      </c>
      <c r="O151" s="81" t="s">
        <v>17071</v>
      </c>
      <c r="P151" s="106">
        <f t="shared" si="4"/>
        <v>0</v>
      </c>
      <c r="Q151" s="28">
        <v>0</v>
      </c>
      <c r="R151" s="28">
        <v>0</v>
      </c>
      <c r="S151" s="28">
        <v>0</v>
      </c>
      <c r="T151" s="28">
        <v>0</v>
      </c>
      <c r="U151" s="28">
        <v>0</v>
      </c>
      <c r="V151" s="28">
        <v>0</v>
      </c>
      <c r="W151" s="106">
        <f t="shared" si="5"/>
        <v>0</v>
      </c>
      <c r="X151" s="28">
        <v>0</v>
      </c>
      <c r="Y151" s="28">
        <v>0</v>
      </c>
      <c r="Z151" s="28">
        <v>0</v>
      </c>
      <c r="AA151" s="28">
        <v>0</v>
      </c>
    </row>
    <row r="152" spans="1:27" ht="15.75" x14ac:dyDescent="0.25">
      <c r="A152" s="82" t="s">
        <v>17072</v>
      </c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80">
        <v>132</v>
      </c>
      <c r="O152" s="81" t="s">
        <v>17073</v>
      </c>
      <c r="P152" s="106">
        <f t="shared" si="4"/>
        <v>0</v>
      </c>
      <c r="Q152" s="28">
        <v>0</v>
      </c>
      <c r="R152" s="28">
        <v>0</v>
      </c>
      <c r="S152" s="28">
        <v>0</v>
      </c>
      <c r="T152" s="28">
        <v>0</v>
      </c>
      <c r="U152" s="28">
        <v>0</v>
      </c>
      <c r="V152" s="28">
        <v>0</v>
      </c>
      <c r="W152" s="106">
        <f t="shared" si="5"/>
        <v>0</v>
      </c>
      <c r="X152" s="28">
        <v>0</v>
      </c>
      <c r="Y152" s="28">
        <v>0</v>
      </c>
      <c r="Z152" s="28">
        <v>0</v>
      </c>
      <c r="AA152" s="28">
        <v>0</v>
      </c>
    </row>
    <row r="153" spans="1:27" ht="15.75" x14ac:dyDescent="0.25">
      <c r="A153" s="82" t="s">
        <v>17074</v>
      </c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80">
        <v>133</v>
      </c>
      <c r="O153" s="81" t="s">
        <v>17075</v>
      </c>
      <c r="P153" s="106">
        <f t="shared" si="4"/>
        <v>0</v>
      </c>
      <c r="Q153" s="28">
        <v>0</v>
      </c>
      <c r="R153" s="28">
        <v>0</v>
      </c>
      <c r="S153" s="28">
        <v>0</v>
      </c>
      <c r="T153" s="28">
        <v>0</v>
      </c>
      <c r="U153" s="28">
        <v>0</v>
      </c>
      <c r="V153" s="28">
        <v>0</v>
      </c>
      <c r="W153" s="106">
        <f t="shared" si="5"/>
        <v>0</v>
      </c>
      <c r="X153" s="28">
        <v>0</v>
      </c>
      <c r="Y153" s="28">
        <v>0</v>
      </c>
      <c r="Z153" s="28">
        <v>0</v>
      </c>
      <c r="AA153" s="28">
        <v>0</v>
      </c>
    </row>
    <row r="154" spans="1:27" ht="15.75" x14ac:dyDescent="0.25">
      <c r="A154" s="82" t="s">
        <v>17076</v>
      </c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80">
        <v>134</v>
      </c>
      <c r="O154" s="81" t="s">
        <v>17077</v>
      </c>
      <c r="P154" s="106">
        <f t="shared" si="4"/>
        <v>0</v>
      </c>
      <c r="Q154" s="28">
        <v>0</v>
      </c>
      <c r="R154" s="28">
        <v>0</v>
      </c>
      <c r="S154" s="28">
        <v>0</v>
      </c>
      <c r="T154" s="28">
        <v>0</v>
      </c>
      <c r="U154" s="28">
        <v>0</v>
      </c>
      <c r="V154" s="28">
        <v>0</v>
      </c>
      <c r="W154" s="106">
        <f t="shared" si="5"/>
        <v>0</v>
      </c>
      <c r="X154" s="28">
        <v>0</v>
      </c>
      <c r="Y154" s="28">
        <v>0</v>
      </c>
      <c r="Z154" s="28">
        <v>0</v>
      </c>
      <c r="AA154" s="28">
        <v>0</v>
      </c>
    </row>
    <row r="155" spans="1:27" ht="15.75" x14ac:dyDescent="0.25">
      <c r="A155" s="82" t="s">
        <v>17078</v>
      </c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80">
        <v>135</v>
      </c>
      <c r="O155" s="81" t="s">
        <v>17079</v>
      </c>
      <c r="P155" s="106">
        <f t="shared" si="4"/>
        <v>0</v>
      </c>
      <c r="Q155" s="28">
        <v>0</v>
      </c>
      <c r="R155" s="28">
        <v>0</v>
      </c>
      <c r="S155" s="28">
        <v>0</v>
      </c>
      <c r="T155" s="28">
        <v>0</v>
      </c>
      <c r="U155" s="28">
        <v>0</v>
      </c>
      <c r="V155" s="28">
        <v>0</v>
      </c>
      <c r="W155" s="106">
        <f t="shared" si="5"/>
        <v>0</v>
      </c>
      <c r="X155" s="28">
        <v>0</v>
      </c>
      <c r="Y155" s="28">
        <v>0</v>
      </c>
      <c r="Z155" s="28">
        <v>0</v>
      </c>
      <c r="AA155" s="28">
        <v>0</v>
      </c>
    </row>
    <row r="156" spans="1:27" ht="15.75" x14ac:dyDescent="0.25">
      <c r="A156" s="82" t="s">
        <v>17080</v>
      </c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80">
        <v>136</v>
      </c>
      <c r="O156" s="81" t="s">
        <v>17081</v>
      </c>
      <c r="P156" s="106">
        <f t="shared" si="4"/>
        <v>0</v>
      </c>
      <c r="Q156" s="28">
        <v>0</v>
      </c>
      <c r="R156" s="28">
        <v>0</v>
      </c>
      <c r="S156" s="28">
        <v>0</v>
      </c>
      <c r="T156" s="28">
        <v>0</v>
      </c>
      <c r="U156" s="28">
        <v>0</v>
      </c>
      <c r="V156" s="28">
        <v>0</v>
      </c>
      <c r="W156" s="106">
        <f t="shared" si="5"/>
        <v>0</v>
      </c>
      <c r="X156" s="28">
        <v>0</v>
      </c>
      <c r="Y156" s="28">
        <v>0</v>
      </c>
      <c r="Z156" s="28">
        <v>0</v>
      </c>
      <c r="AA156" s="28">
        <v>0</v>
      </c>
    </row>
    <row r="157" spans="1:27" ht="15.75" x14ac:dyDescent="0.25">
      <c r="A157" s="82" t="s">
        <v>17082</v>
      </c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80">
        <v>137</v>
      </c>
      <c r="O157" s="81" t="s">
        <v>17083</v>
      </c>
      <c r="P157" s="106">
        <f t="shared" si="4"/>
        <v>0</v>
      </c>
      <c r="Q157" s="28">
        <v>0</v>
      </c>
      <c r="R157" s="28">
        <v>0</v>
      </c>
      <c r="S157" s="28">
        <v>0</v>
      </c>
      <c r="T157" s="28">
        <v>0</v>
      </c>
      <c r="U157" s="28">
        <v>0</v>
      </c>
      <c r="V157" s="28">
        <v>0</v>
      </c>
      <c r="W157" s="106">
        <f t="shared" si="5"/>
        <v>0</v>
      </c>
      <c r="X157" s="28">
        <v>0</v>
      </c>
      <c r="Y157" s="28">
        <v>0</v>
      </c>
      <c r="Z157" s="28">
        <v>0</v>
      </c>
      <c r="AA157" s="28">
        <v>0</v>
      </c>
    </row>
    <row r="158" spans="1:27" ht="15.75" x14ac:dyDescent="0.25">
      <c r="A158" s="82" t="s">
        <v>17084</v>
      </c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80">
        <v>138</v>
      </c>
      <c r="O158" s="81" t="s">
        <v>17085</v>
      </c>
      <c r="P158" s="106">
        <f t="shared" si="4"/>
        <v>0</v>
      </c>
      <c r="Q158" s="28">
        <v>0</v>
      </c>
      <c r="R158" s="28">
        <v>0</v>
      </c>
      <c r="S158" s="28">
        <v>0</v>
      </c>
      <c r="T158" s="28">
        <v>0</v>
      </c>
      <c r="U158" s="28">
        <v>0</v>
      </c>
      <c r="V158" s="28">
        <v>0</v>
      </c>
      <c r="W158" s="106">
        <f t="shared" si="5"/>
        <v>0</v>
      </c>
      <c r="X158" s="28">
        <v>0</v>
      </c>
      <c r="Y158" s="28">
        <v>0</v>
      </c>
      <c r="Z158" s="28">
        <v>0</v>
      </c>
      <c r="AA158" s="28">
        <v>0</v>
      </c>
    </row>
    <row r="159" spans="1:27" ht="15.75" x14ac:dyDescent="0.25">
      <c r="A159" s="82" t="s">
        <v>17086</v>
      </c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80">
        <v>139</v>
      </c>
      <c r="O159" s="81" t="s">
        <v>17087</v>
      </c>
      <c r="P159" s="106">
        <f t="shared" si="4"/>
        <v>0</v>
      </c>
      <c r="Q159" s="28">
        <v>0</v>
      </c>
      <c r="R159" s="28">
        <v>0</v>
      </c>
      <c r="S159" s="28">
        <v>0</v>
      </c>
      <c r="T159" s="28">
        <v>0</v>
      </c>
      <c r="U159" s="28">
        <v>0</v>
      </c>
      <c r="V159" s="28">
        <v>0</v>
      </c>
      <c r="W159" s="106">
        <f t="shared" si="5"/>
        <v>0</v>
      </c>
      <c r="X159" s="28">
        <v>0</v>
      </c>
      <c r="Y159" s="28">
        <v>0</v>
      </c>
      <c r="Z159" s="28">
        <v>0</v>
      </c>
      <c r="AA159" s="28">
        <v>0</v>
      </c>
    </row>
    <row r="160" spans="1:27" ht="15.75" x14ac:dyDescent="0.25">
      <c r="A160" s="82" t="s">
        <v>17088</v>
      </c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80">
        <v>140</v>
      </c>
      <c r="O160" s="81" t="s">
        <v>17089</v>
      </c>
      <c r="P160" s="106">
        <f t="shared" si="4"/>
        <v>0</v>
      </c>
      <c r="Q160" s="28">
        <v>0</v>
      </c>
      <c r="R160" s="28">
        <v>0</v>
      </c>
      <c r="S160" s="28">
        <v>0</v>
      </c>
      <c r="T160" s="28">
        <v>0</v>
      </c>
      <c r="U160" s="28">
        <v>0</v>
      </c>
      <c r="V160" s="28">
        <v>0</v>
      </c>
      <c r="W160" s="106">
        <f t="shared" si="5"/>
        <v>0</v>
      </c>
      <c r="X160" s="28">
        <v>0</v>
      </c>
      <c r="Y160" s="28">
        <v>0</v>
      </c>
      <c r="Z160" s="28">
        <v>0</v>
      </c>
      <c r="AA160" s="28">
        <v>0</v>
      </c>
    </row>
    <row r="161" spans="1:27" ht="15.75" x14ac:dyDescent="0.25">
      <c r="A161" s="82" t="s">
        <v>17090</v>
      </c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80">
        <v>141</v>
      </c>
      <c r="O161" s="81" t="s">
        <v>17091</v>
      </c>
      <c r="P161" s="106">
        <f t="shared" si="4"/>
        <v>0</v>
      </c>
      <c r="Q161" s="28">
        <v>0</v>
      </c>
      <c r="R161" s="28">
        <v>0</v>
      </c>
      <c r="S161" s="28">
        <v>0</v>
      </c>
      <c r="T161" s="28">
        <v>0</v>
      </c>
      <c r="U161" s="28">
        <v>0</v>
      </c>
      <c r="V161" s="28">
        <v>0</v>
      </c>
      <c r="W161" s="106">
        <f t="shared" si="5"/>
        <v>0</v>
      </c>
      <c r="X161" s="28">
        <v>0</v>
      </c>
      <c r="Y161" s="28">
        <v>0</v>
      </c>
      <c r="Z161" s="28">
        <v>0</v>
      </c>
      <c r="AA161" s="28">
        <v>0</v>
      </c>
    </row>
    <row r="162" spans="1:27" ht="15.75" x14ac:dyDescent="0.25">
      <c r="A162" s="82" t="s">
        <v>17092</v>
      </c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80">
        <v>142</v>
      </c>
      <c r="O162" s="81" t="s">
        <v>17093</v>
      </c>
      <c r="P162" s="106">
        <f t="shared" si="4"/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106">
        <f t="shared" si="5"/>
        <v>0</v>
      </c>
      <c r="X162" s="28">
        <v>0</v>
      </c>
      <c r="Y162" s="28">
        <v>0</v>
      </c>
      <c r="Z162" s="28">
        <v>0</v>
      </c>
      <c r="AA162" s="28">
        <v>0</v>
      </c>
    </row>
    <row r="163" spans="1:27" ht="15.75" x14ac:dyDescent="0.25">
      <c r="A163" s="82" t="s">
        <v>17094</v>
      </c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80">
        <v>143</v>
      </c>
      <c r="O163" s="81" t="s">
        <v>17095</v>
      </c>
      <c r="P163" s="106">
        <f t="shared" si="4"/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106">
        <f t="shared" si="5"/>
        <v>0</v>
      </c>
      <c r="X163" s="28">
        <v>0</v>
      </c>
      <c r="Y163" s="28">
        <v>0</v>
      </c>
      <c r="Z163" s="28">
        <v>0</v>
      </c>
      <c r="AA163" s="28">
        <v>0</v>
      </c>
    </row>
    <row r="164" spans="1:27" ht="15.75" x14ac:dyDescent="0.25">
      <c r="A164" s="82" t="s">
        <v>17096</v>
      </c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80">
        <v>144</v>
      </c>
      <c r="O164" s="81" t="s">
        <v>17097</v>
      </c>
      <c r="P164" s="106">
        <f t="shared" si="4"/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106">
        <f t="shared" si="5"/>
        <v>0</v>
      </c>
      <c r="X164" s="28">
        <v>0</v>
      </c>
      <c r="Y164" s="28">
        <v>0</v>
      </c>
      <c r="Z164" s="28">
        <v>0</v>
      </c>
      <c r="AA164" s="28">
        <v>0</v>
      </c>
    </row>
    <row r="165" spans="1:27" ht="15.75" x14ac:dyDescent="0.25">
      <c r="A165" s="82" t="s">
        <v>17098</v>
      </c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80">
        <v>145</v>
      </c>
      <c r="O165" s="81" t="s">
        <v>17099</v>
      </c>
      <c r="P165" s="106">
        <f t="shared" si="4"/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106">
        <f t="shared" si="5"/>
        <v>0</v>
      </c>
      <c r="X165" s="28">
        <v>0</v>
      </c>
      <c r="Y165" s="28">
        <v>0</v>
      </c>
      <c r="Z165" s="28">
        <v>0</v>
      </c>
      <c r="AA165" s="28">
        <v>0</v>
      </c>
    </row>
    <row r="166" spans="1:27" ht="15.75" x14ac:dyDescent="0.25">
      <c r="A166" s="82" t="s">
        <v>17100</v>
      </c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80">
        <v>146</v>
      </c>
      <c r="O166" s="81" t="s">
        <v>17101</v>
      </c>
      <c r="P166" s="106">
        <f t="shared" si="4"/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106">
        <f t="shared" si="5"/>
        <v>0</v>
      </c>
      <c r="X166" s="28">
        <v>0</v>
      </c>
      <c r="Y166" s="28">
        <v>0</v>
      </c>
      <c r="Z166" s="28">
        <v>0</v>
      </c>
      <c r="AA166" s="28">
        <v>0</v>
      </c>
    </row>
    <row r="167" spans="1:27" ht="15.75" x14ac:dyDescent="0.25">
      <c r="A167" s="82" t="s">
        <v>17102</v>
      </c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80">
        <v>147</v>
      </c>
      <c r="O167" s="81" t="s">
        <v>17103</v>
      </c>
      <c r="P167" s="106">
        <f t="shared" si="4"/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106">
        <f t="shared" si="5"/>
        <v>0</v>
      </c>
      <c r="X167" s="28">
        <v>0</v>
      </c>
      <c r="Y167" s="28">
        <v>0</v>
      </c>
      <c r="Z167" s="28">
        <v>0</v>
      </c>
      <c r="AA167" s="28">
        <v>0</v>
      </c>
    </row>
    <row r="168" spans="1:27" ht="15.75" x14ac:dyDescent="0.25">
      <c r="A168" s="82" t="s">
        <v>17104</v>
      </c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80">
        <v>148</v>
      </c>
      <c r="O168" s="81" t="s">
        <v>17105</v>
      </c>
      <c r="P168" s="106">
        <f t="shared" si="4"/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106">
        <f t="shared" si="5"/>
        <v>0</v>
      </c>
      <c r="X168" s="28">
        <v>0</v>
      </c>
      <c r="Y168" s="28">
        <v>0</v>
      </c>
      <c r="Z168" s="28">
        <v>0</v>
      </c>
      <c r="AA168" s="28">
        <v>0</v>
      </c>
    </row>
    <row r="169" spans="1:27" ht="15.75" x14ac:dyDescent="0.25">
      <c r="A169" s="82" t="s">
        <v>17106</v>
      </c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80">
        <v>149</v>
      </c>
      <c r="O169" s="81" t="s">
        <v>17107</v>
      </c>
      <c r="P169" s="106">
        <f t="shared" si="4"/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106">
        <f t="shared" si="5"/>
        <v>0</v>
      </c>
      <c r="X169" s="28">
        <v>0</v>
      </c>
      <c r="Y169" s="28">
        <v>0</v>
      </c>
      <c r="Z169" s="28">
        <v>0</v>
      </c>
      <c r="AA169" s="28">
        <v>0</v>
      </c>
    </row>
    <row r="170" spans="1:27" ht="15.75" x14ac:dyDescent="0.25">
      <c r="A170" s="82" t="s">
        <v>17108</v>
      </c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80">
        <v>150</v>
      </c>
      <c r="O170" s="81" t="s">
        <v>17109</v>
      </c>
      <c r="P170" s="106">
        <f t="shared" si="4"/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106">
        <f t="shared" si="5"/>
        <v>0</v>
      </c>
      <c r="X170" s="28">
        <v>0</v>
      </c>
      <c r="Y170" s="28">
        <v>0</v>
      </c>
      <c r="Z170" s="28">
        <v>0</v>
      </c>
      <c r="AA170" s="28">
        <v>0</v>
      </c>
    </row>
    <row r="171" spans="1:27" ht="15.75" x14ac:dyDescent="0.25">
      <c r="A171" s="82" t="s">
        <v>17110</v>
      </c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80">
        <v>151</v>
      </c>
      <c r="O171" s="81" t="s">
        <v>17111</v>
      </c>
      <c r="P171" s="106">
        <f t="shared" si="4"/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106">
        <f t="shared" si="5"/>
        <v>0</v>
      </c>
      <c r="X171" s="28">
        <v>0</v>
      </c>
      <c r="Y171" s="28">
        <v>0</v>
      </c>
      <c r="Z171" s="28">
        <v>0</v>
      </c>
      <c r="AA171" s="28">
        <v>0</v>
      </c>
    </row>
    <row r="172" spans="1:27" ht="15.75" x14ac:dyDescent="0.25">
      <c r="A172" s="82" t="s">
        <v>17112</v>
      </c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80">
        <v>152</v>
      </c>
      <c r="O172" s="81" t="s">
        <v>17113</v>
      </c>
      <c r="P172" s="106">
        <f t="shared" si="4"/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106">
        <f t="shared" si="5"/>
        <v>0</v>
      </c>
      <c r="X172" s="28">
        <v>0</v>
      </c>
      <c r="Y172" s="28">
        <v>0</v>
      </c>
      <c r="Z172" s="28">
        <v>0</v>
      </c>
      <c r="AA172" s="28">
        <v>0</v>
      </c>
    </row>
    <row r="173" spans="1:27" ht="15.75" x14ac:dyDescent="0.25">
      <c r="A173" s="82" t="s">
        <v>17114</v>
      </c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80">
        <v>153</v>
      </c>
      <c r="O173" s="81" t="s">
        <v>17115</v>
      </c>
      <c r="P173" s="106">
        <f t="shared" si="4"/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106">
        <f t="shared" si="5"/>
        <v>0</v>
      </c>
      <c r="X173" s="28">
        <v>0</v>
      </c>
      <c r="Y173" s="28">
        <v>0</v>
      </c>
      <c r="Z173" s="28">
        <v>0</v>
      </c>
      <c r="AA173" s="28">
        <v>0</v>
      </c>
    </row>
    <row r="174" spans="1:27" ht="15.75" x14ac:dyDescent="0.25">
      <c r="A174" s="82" t="s">
        <v>17116</v>
      </c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80">
        <v>154</v>
      </c>
      <c r="O174" s="81" t="s">
        <v>17117</v>
      </c>
      <c r="P174" s="106">
        <f t="shared" si="4"/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106">
        <f t="shared" si="5"/>
        <v>0</v>
      </c>
      <c r="X174" s="28">
        <v>0</v>
      </c>
      <c r="Y174" s="28">
        <v>0</v>
      </c>
      <c r="Z174" s="28">
        <v>0</v>
      </c>
      <c r="AA174" s="28">
        <v>0</v>
      </c>
    </row>
    <row r="175" spans="1:27" ht="15.75" x14ac:dyDescent="0.25">
      <c r="A175" s="82" t="s">
        <v>17118</v>
      </c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80">
        <v>155</v>
      </c>
      <c r="O175" s="81" t="s">
        <v>17119</v>
      </c>
      <c r="P175" s="106">
        <f t="shared" si="4"/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106">
        <f t="shared" si="5"/>
        <v>0</v>
      </c>
      <c r="X175" s="28">
        <v>0</v>
      </c>
      <c r="Y175" s="28">
        <v>0</v>
      </c>
      <c r="Z175" s="28">
        <v>0</v>
      </c>
      <c r="AA175" s="28">
        <v>0</v>
      </c>
    </row>
    <row r="176" spans="1:27" ht="15.75" x14ac:dyDescent="0.25">
      <c r="A176" s="82" t="s">
        <v>17120</v>
      </c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80">
        <v>156</v>
      </c>
      <c r="O176" s="81" t="s">
        <v>17121</v>
      </c>
      <c r="P176" s="106">
        <f t="shared" si="4"/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106">
        <f t="shared" si="5"/>
        <v>0</v>
      </c>
      <c r="X176" s="28">
        <v>0</v>
      </c>
      <c r="Y176" s="28">
        <v>0</v>
      </c>
      <c r="Z176" s="28">
        <v>0</v>
      </c>
      <c r="AA176" s="28">
        <v>0</v>
      </c>
    </row>
    <row r="177" spans="1:27" ht="15.75" x14ac:dyDescent="0.25">
      <c r="A177" s="82" t="s">
        <v>17122</v>
      </c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80">
        <v>157</v>
      </c>
      <c r="O177" s="81" t="s">
        <v>17123</v>
      </c>
      <c r="P177" s="106">
        <f t="shared" si="4"/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106">
        <f t="shared" si="5"/>
        <v>0</v>
      </c>
      <c r="X177" s="28">
        <v>0</v>
      </c>
      <c r="Y177" s="28">
        <v>0</v>
      </c>
      <c r="Z177" s="28">
        <v>0</v>
      </c>
      <c r="AA177" s="28">
        <v>0</v>
      </c>
    </row>
    <row r="178" spans="1:27" ht="15.75" x14ac:dyDescent="0.25">
      <c r="A178" s="82" t="s">
        <v>17124</v>
      </c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80">
        <v>158</v>
      </c>
      <c r="O178" s="81" t="s">
        <v>17125</v>
      </c>
      <c r="P178" s="106">
        <f t="shared" si="4"/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106">
        <f t="shared" si="5"/>
        <v>0</v>
      </c>
      <c r="X178" s="28">
        <v>0</v>
      </c>
      <c r="Y178" s="28">
        <v>0</v>
      </c>
      <c r="Z178" s="28">
        <v>0</v>
      </c>
      <c r="AA178" s="28">
        <v>0</v>
      </c>
    </row>
    <row r="179" spans="1:27" ht="15.75" x14ac:dyDescent="0.25">
      <c r="A179" s="82" t="s">
        <v>17126</v>
      </c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80">
        <v>159</v>
      </c>
      <c r="O179" s="81" t="s">
        <v>17127</v>
      </c>
      <c r="P179" s="106">
        <f t="shared" si="4"/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106">
        <f t="shared" si="5"/>
        <v>0</v>
      </c>
      <c r="X179" s="28">
        <v>0</v>
      </c>
      <c r="Y179" s="28">
        <v>0</v>
      </c>
      <c r="Z179" s="28">
        <v>0</v>
      </c>
      <c r="AA179" s="28">
        <v>0</v>
      </c>
    </row>
    <row r="180" spans="1:27" ht="15.75" x14ac:dyDescent="0.25">
      <c r="A180" s="82" t="s">
        <v>17128</v>
      </c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80">
        <v>160</v>
      </c>
      <c r="O180" s="81" t="s">
        <v>17129</v>
      </c>
      <c r="P180" s="106">
        <f t="shared" si="4"/>
        <v>0</v>
      </c>
      <c r="Q180" s="28">
        <v>0</v>
      </c>
      <c r="R180" s="28">
        <v>0</v>
      </c>
      <c r="S180" s="28">
        <v>0</v>
      </c>
      <c r="T180" s="28">
        <v>0</v>
      </c>
      <c r="U180" s="28">
        <v>0</v>
      </c>
      <c r="V180" s="28">
        <v>0</v>
      </c>
      <c r="W180" s="106">
        <f t="shared" si="5"/>
        <v>0</v>
      </c>
      <c r="X180" s="28">
        <v>0</v>
      </c>
      <c r="Y180" s="28">
        <v>0</v>
      </c>
      <c r="Z180" s="28">
        <v>0</v>
      </c>
      <c r="AA180" s="28">
        <v>0</v>
      </c>
    </row>
    <row r="181" spans="1:27" ht="15.75" x14ac:dyDescent="0.25">
      <c r="A181" s="82" t="s">
        <v>17130</v>
      </c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80">
        <v>161</v>
      </c>
      <c r="O181" s="81" t="s">
        <v>17131</v>
      </c>
      <c r="P181" s="106">
        <f t="shared" si="4"/>
        <v>0</v>
      </c>
      <c r="Q181" s="28">
        <v>0</v>
      </c>
      <c r="R181" s="28">
        <v>0</v>
      </c>
      <c r="S181" s="28">
        <v>0</v>
      </c>
      <c r="T181" s="28">
        <v>0</v>
      </c>
      <c r="U181" s="28">
        <v>0</v>
      </c>
      <c r="V181" s="28">
        <v>0</v>
      </c>
      <c r="W181" s="106">
        <f t="shared" si="5"/>
        <v>0</v>
      </c>
      <c r="X181" s="28">
        <v>0</v>
      </c>
      <c r="Y181" s="28">
        <v>0</v>
      </c>
      <c r="Z181" s="28">
        <v>0</v>
      </c>
      <c r="AA181" s="28">
        <v>0</v>
      </c>
    </row>
    <row r="182" spans="1:27" ht="15.75" x14ac:dyDescent="0.25">
      <c r="A182" s="82" t="s">
        <v>17132</v>
      </c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80">
        <v>162</v>
      </c>
      <c r="O182" s="81" t="s">
        <v>17133</v>
      </c>
      <c r="P182" s="106">
        <f t="shared" si="4"/>
        <v>0</v>
      </c>
      <c r="Q182" s="28">
        <v>0</v>
      </c>
      <c r="R182" s="28">
        <v>0</v>
      </c>
      <c r="S182" s="28">
        <v>0</v>
      </c>
      <c r="T182" s="28">
        <v>0</v>
      </c>
      <c r="U182" s="28">
        <v>0</v>
      </c>
      <c r="V182" s="28">
        <v>0</v>
      </c>
      <c r="W182" s="106">
        <f t="shared" si="5"/>
        <v>0</v>
      </c>
      <c r="X182" s="28">
        <v>0</v>
      </c>
      <c r="Y182" s="28">
        <v>0</v>
      </c>
      <c r="Z182" s="28">
        <v>0</v>
      </c>
      <c r="AA182" s="28">
        <v>0</v>
      </c>
    </row>
    <row r="183" spans="1:27" ht="15.75" x14ac:dyDescent="0.25">
      <c r="A183" s="82" t="s">
        <v>17134</v>
      </c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80">
        <v>163</v>
      </c>
      <c r="O183" s="81" t="s">
        <v>17135</v>
      </c>
      <c r="P183" s="106">
        <f t="shared" si="4"/>
        <v>0</v>
      </c>
      <c r="Q183" s="28">
        <v>0</v>
      </c>
      <c r="R183" s="28">
        <v>0</v>
      </c>
      <c r="S183" s="28">
        <v>0</v>
      </c>
      <c r="T183" s="28">
        <v>0</v>
      </c>
      <c r="U183" s="28">
        <v>0</v>
      </c>
      <c r="V183" s="28">
        <v>0</v>
      </c>
      <c r="W183" s="106">
        <f t="shared" si="5"/>
        <v>0</v>
      </c>
      <c r="X183" s="28">
        <v>0</v>
      </c>
      <c r="Y183" s="28">
        <v>0</v>
      </c>
      <c r="Z183" s="28">
        <v>0</v>
      </c>
      <c r="AA183" s="28">
        <v>0</v>
      </c>
    </row>
    <row r="184" spans="1:27" ht="15.75" x14ac:dyDescent="0.25">
      <c r="A184" s="82" t="s">
        <v>17136</v>
      </c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80">
        <v>164</v>
      </c>
      <c r="O184" s="81" t="s">
        <v>17137</v>
      </c>
      <c r="P184" s="106">
        <f t="shared" si="4"/>
        <v>0</v>
      </c>
      <c r="Q184" s="28">
        <v>0</v>
      </c>
      <c r="R184" s="28">
        <v>0</v>
      </c>
      <c r="S184" s="28">
        <v>0</v>
      </c>
      <c r="T184" s="28">
        <v>0</v>
      </c>
      <c r="U184" s="28">
        <v>0</v>
      </c>
      <c r="V184" s="28">
        <v>0</v>
      </c>
      <c r="W184" s="106">
        <f t="shared" si="5"/>
        <v>0</v>
      </c>
      <c r="X184" s="28">
        <v>0</v>
      </c>
      <c r="Y184" s="28">
        <v>0</v>
      </c>
      <c r="Z184" s="28">
        <v>0</v>
      </c>
      <c r="AA184" s="28">
        <v>0</v>
      </c>
    </row>
    <row r="185" spans="1:27" ht="15.75" x14ac:dyDescent="0.25">
      <c r="A185" s="82" t="s">
        <v>17138</v>
      </c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80">
        <v>165</v>
      </c>
      <c r="O185" s="81" t="s">
        <v>17139</v>
      </c>
      <c r="P185" s="106">
        <f t="shared" si="4"/>
        <v>0</v>
      </c>
      <c r="Q185" s="28">
        <v>0</v>
      </c>
      <c r="R185" s="28">
        <v>0</v>
      </c>
      <c r="S185" s="28">
        <v>0</v>
      </c>
      <c r="T185" s="28">
        <v>0</v>
      </c>
      <c r="U185" s="28">
        <v>0</v>
      </c>
      <c r="V185" s="28">
        <v>0</v>
      </c>
      <c r="W185" s="106">
        <f t="shared" si="5"/>
        <v>0</v>
      </c>
      <c r="X185" s="28">
        <v>0</v>
      </c>
      <c r="Y185" s="28">
        <v>0</v>
      </c>
      <c r="Z185" s="28">
        <v>0</v>
      </c>
      <c r="AA185" s="28">
        <v>0</v>
      </c>
    </row>
    <row r="186" spans="1:27" ht="15.75" x14ac:dyDescent="0.25">
      <c r="A186" s="82" t="s">
        <v>17140</v>
      </c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80">
        <v>166</v>
      </c>
      <c r="O186" s="81" t="s">
        <v>17141</v>
      </c>
      <c r="P186" s="106">
        <f t="shared" si="4"/>
        <v>0</v>
      </c>
      <c r="Q186" s="28">
        <v>0</v>
      </c>
      <c r="R186" s="28">
        <v>0</v>
      </c>
      <c r="S186" s="28">
        <v>0</v>
      </c>
      <c r="T186" s="28">
        <v>0</v>
      </c>
      <c r="U186" s="28">
        <v>0</v>
      </c>
      <c r="V186" s="28">
        <v>0</v>
      </c>
      <c r="W186" s="106">
        <f t="shared" si="5"/>
        <v>0</v>
      </c>
      <c r="X186" s="28">
        <v>0</v>
      </c>
      <c r="Y186" s="28">
        <v>0</v>
      </c>
      <c r="Z186" s="28">
        <v>0</v>
      </c>
      <c r="AA186" s="28">
        <v>0</v>
      </c>
    </row>
    <row r="187" spans="1:27" ht="15.75" x14ac:dyDescent="0.25">
      <c r="A187" s="82" t="s">
        <v>17142</v>
      </c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80">
        <v>167</v>
      </c>
      <c r="O187" s="84"/>
      <c r="P187" s="106">
        <f t="shared" si="4"/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106">
        <f t="shared" si="5"/>
        <v>0</v>
      </c>
      <c r="X187" s="28">
        <v>0</v>
      </c>
      <c r="Y187" s="28">
        <v>0</v>
      </c>
      <c r="Z187" s="28">
        <v>0</v>
      </c>
      <c r="AA187" s="28">
        <v>0</v>
      </c>
    </row>
    <row r="188" spans="1:27" ht="25.5" x14ac:dyDescent="0.25">
      <c r="A188" s="85" t="s">
        <v>17144</v>
      </c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0">
        <v>168</v>
      </c>
      <c r="O188" s="86"/>
      <c r="P188" s="28">
        <v>0</v>
      </c>
      <c r="Q188" s="37"/>
      <c r="R188" s="37"/>
      <c r="S188" s="37"/>
      <c r="T188" s="37"/>
      <c r="U188" s="37"/>
      <c r="V188" s="37"/>
      <c r="W188" s="55"/>
      <c r="X188" s="55"/>
      <c r="Y188" s="55"/>
      <c r="Z188" s="55"/>
      <c r="AA188" s="55"/>
    </row>
  </sheetData>
  <sheetProtection password="D949" sheet="1" objects="1" scenarios="1" selectLockedCells="1"/>
  <mergeCells count="16">
    <mergeCell ref="A14:AA14"/>
    <mergeCell ref="A16:AA16"/>
    <mergeCell ref="A17:A19"/>
    <mergeCell ref="O17:O19"/>
    <mergeCell ref="N17:N19"/>
    <mergeCell ref="P17:P19"/>
    <mergeCell ref="Q17:V17"/>
    <mergeCell ref="W17:W19"/>
    <mergeCell ref="X17:AA17"/>
    <mergeCell ref="Q18:T18"/>
    <mergeCell ref="Z18:Z19"/>
    <mergeCell ref="AA18:AA19"/>
    <mergeCell ref="U18:U19"/>
    <mergeCell ref="V18:V19"/>
    <mergeCell ref="X18:X19"/>
    <mergeCell ref="Y18:Y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188 X21:AA187 Q21:V187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187 W21:W187"/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pageSetUpPr fitToPage="1"/>
  </sheetPr>
  <dimension ref="A1:AD43"/>
  <sheetViews>
    <sheetView showGridLines="0" workbookViewId="0">
      <selection activeCell="Q21" sqref="Q21"/>
    </sheetView>
  </sheetViews>
  <sheetFormatPr defaultRowHeight="12.75" x14ac:dyDescent="0.2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 x14ac:dyDescent="0.2"/>
    <row r="2" spans="1:29" ht="12.75" hidden="1" customHeight="1" x14ac:dyDescent="0.2"/>
    <row r="3" spans="1:29" ht="12.75" hidden="1" customHeight="1" x14ac:dyDescent="0.2"/>
    <row r="4" spans="1:29" ht="12.75" hidden="1" customHeight="1" x14ac:dyDescent="0.2"/>
    <row r="5" spans="1:29" ht="12.75" hidden="1" customHeight="1" x14ac:dyDescent="0.2"/>
    <row r="6" spans="1:29" ht="12.75" hidden="1" customHeight="1" x14ac:dyDescent="0.2"/>
    <row r="7" spans="1:29" ht="12.75" hidden="1" customHeight="1" x14ac:dyDescent="0.2"/>
    <row r="8" spans="1:29" ht="12.75" hidden="1" customHeight="1" x14ac:dyDescent="0.2"/>
    <row r="9" spans="1:29" ht="12.75" hidden="1" customHeight="1" x14ac:dyDescent="0.2"/>
    <row r="10" spans="1:29" ht="12.75" hidden="1" customHeight="1" x14ac:dyDescent="0.2"/>
    <row r="11" spans="1:29" ht="12.75" hidden="1" customHeight="1" x14ac:dyDescent="0.2"/>
    <row r="12" spans="1:29" ht="12.75" hidden="1" customHeight="1" x14ac:dyDescent="0.2"/>
    <row r="13" spans="1:29" ht="39.950000000000003" hidden="1" customHeight="1" x14ac:dyDescent="0.2">
      <c r="A13" s="280"/>
      <c r="B13" s="279"/>
      <c r="C13" s="279"/>
      <c r="D13" s="279"/>
      <c r="E13" s="279"/>
      <c r="F13" s="279"/>
      <c r="G13" s="279"/>
      <c r="H13" s="279"/>
      <c r="I13" s="279"/>
      <c r="J13" s="279"/>
      <c r="K13" s="279"/>
      <c r="L13" s="279"/>
      <c r="M13" s="279"/>
      <c r="N13" s="279"/>
      <c r="O13" s="279"/>
      <c r="P13" s="279"/>
      <c r="Q13" s="279"/>
      <c r="R13" s="279"/>
      <c r="S13" s="279"/>
      <c r="T13" s="279"/>
      <c r="U13" s="279"/>
      <c r="V13" s="279"/>
      <c r="W13" s="279"/>
      <c r="X13" s="279"/>
      <c r="Y13" s="279"/>
      <c r="Z13" s="279"/>
      <c r="AA13" s="279"/>
      <c r="AB13" s="279"/>
      <c r="AC13" s="279"/>
    </row>
    <row r="14" spans="1:29" ht="20.100000000000001" hidden="1" customHeight="1" x14ac:dyDescent="0.2">
      <c r="A14" s="287"/>
      <c r="B14" s="288"/>
      <c r="C14" s="288"/>
      <c r="D14" s="288"/>
      <c r="E14" s="288"/>
      <c r="F14" s="288"/>
      <c r="G14" s="288"/>
      <c r="H14" s="288"/>
      <c r="I14" s="288"/>
      <c r="J14" s="288"/>
      <c r="K14" s="288"/>
      <c r="L14" s="288"/>
      <c r="M14" s="288"/>
      <c r="N14" s="288"/>
      <c r="O14" s="288"/>
      <c r="P14" s="288"/>
      <c r="Q14" s="288"/>
      <c r="R14" s="288"/>
      <c r="S14" s="288"/>
      <c r="T14" s="288"/>
      <c r="U14" s="288"/>
      <c r="V14" s="288"/>
      <c r="W14" s="288"/>
      <c r="X14" s="288"/>
      <c r="Y14" s="288"/>
      <c r="Z14" s="288"/>
      <c r="AA14" s="288"/>
      <c r="AB14" s="288"/>
      <c r="AC14" s="288"/>
    </row>
    <row r="15" spans="1:29" ht="20.100000000000001" customHeight="1" x14ac:dyDescent="0.2">
      <c r="A15" s="288" t="s">
        <v>14061</v>
      </c>
      <c r="B15" s="288"/>
      <c r="C15" s="288"/>
      <c r="D15" s="288"/>
      <c r="E15" s="288"/>
      <c r="F15" s="288"/>
      <c r="G15" s="288"/>
      <c r="H15" s="288"/>
      <c r="I15" s="288"/>
      <c r="J15" s="288"/>
      <c r="K15" s="288"/>
      <c r="L15" s="288"/>
      <c r="M15" s="288"/>
      <c r="N15" s="288"/>
      <c r="O15" s="288"/>
      <c r="P15" s="288"/>
      <c r="Q15" s="288"/>
      <c r="R15" s="288"/>
      <c r="S15" s="288"/>
      <c r="T15" s="288"/>
      <c r="U15" s="288"/>
      <c r="V15" s="288"/>
      <c r="W15" s="288"/>
      <c r="X15" s="288"/>
      <c r="Y15" s="288"/>
      <c r="Z15" s="288"/>
      <c r="AA15" s="288"/>
      <c r="AB15" s="288"/>
      <c r="AC15" s="288"/>
    </row>
    <row r="16" spans="1:29" ht="12.75" customHeight="1" x14ac:dyDescent="0.2">
      <c r="A16" s="112" t="s">
        <v>14059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 x14ac:dyDescent="0.2">
      <c r="A17" s="281" t="s">
        <v>13061</v>
      </c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  <c r="S17" s="281"/>
      <c r="T17" s="281"/>
      <c r="U17" s="281"/>
      <c r="V17" s="281"/>
      <c r="W17" s="281"/>
      <c r="X17" s="281"/>
      <c r="Y17" s="281"/>
      <c r="Z17" s="281"/>
      <c r="AA17" s="281"/>
      <c r="AB17" s="281"/>
      <c r="AC17" s="281"/>
    </row>
    <row r="18" spans="1:30" ht="15" customHeight="1" x14ac:dyDescent="0.2">
      <c r="A18" s="283" t="s">
        <v>14243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83" t="s">
        <v>12193</v>
      </c>
      <c r="P18" s="283" t="s">
        <v>14244</v>
      </c>
      <c r="Q18" s="283" t="s">
        <v>14245</v>
      </c>
      <c r="R18" s="289"/>
      <c r="S18" s="289"/>
      <c r="T18" s="289"/>
      <c r="U18" s="289" t="s">
        <v>14246</v>
      </c>
      <c r="V18" s="289"/>
      <c r="W18" s="289"/>
      <c r="X18" s="289"/>
      <c r="Y18" s="289"/>
      <c r="Z18" s="289" t="s">
        <v>14247</v>
      </c>
      <c r="AA18" s="289"/>
      <c r="AB18" s="289"/>
      <c r="AC18" s="289"/>
    </row>
    <row r="19" spans="1:30" ht="38.25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83"/>
      <c r="Q19" s="23" t="s">
        <v>14248</v>
      </c>
      <c r="R19" s="23" t="s">
        <v>14249</v>
      </c>
      <c r="S19" s="23" t="s">
        <v>14250</v>
      </c>
      <c r="T19" s="23" t="s">
        <v>14251</v>
      </c>
      <c r="U19" s="23" t="s">
        <v>14252</v>
      </c>
      <c r="V19" s="23" t="s">
        <v>14253</v>
      </c>
      <c r="W19" s="23" t="s">
        <v>14254</v>
      </c>
      <c r="X19" s="23" t="s">
        <v>14255</v>
      </c>
      <c r="Y19" s="23" t="s">
        <v>14256</v>
      </c>
      <c r="Z19" s="23" t="s">
        <v>14257</v>
      </c>
      <c r="AA19" s="23" t="s">
        <v>14258</v>
      </c>
      <c r="AB19" s="23" t="s">
        <v>14259</v>
      </c>
      <c r="AC19" s="23" t="s">
        <v>14260</v>
      </c>
      <c r="AD19" s="24"/>
    </row>
    <row r="20" spans="1:30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 x14ac:dyDescent="0.25">
      <c r="A21" s="25" t="s">
        <v>14261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SUM(Q21:AC21)</f>
        <v>3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1</v>
      </c>
      <c r="Y21" s="28">
        <v>1</v>
      </c>
      <c r="Z21" s="28">
        <v>0</v>
      </c>
      <c r="AA21" s="28">
        <v>0</v>
      </c>
      <c r="AB21" s="28">
        <v>1</v>
      </c>
      <c r="AC21" s="28">
        <v>0</v>
      </c>
      <c r="AD21" s="24"/>
    </row>
    <row r="22" spans="1:30" ht="15.75" x14ac:dyDescent="0.25">
      <c r="A22" s="25" t="s">
        <v>14262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6">
        <f t="shared" ref="P22:P43" si="0">SUM(Q22:AC22)</f>
        <v>5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2</v>
      </c>
      <c r="Y22" s="28">
        <v>2</v>
      </c>
      <c r="Z22" s="28">
        <v>0</v>
      </c>
      <c r="AA22" s="28">
        <v>0</v>
      </c>
      <c r="AB22" s="28">
        <v>1</v>
      </c>
      <c r="AC22" s="28">
        <v>0</v>
      </c>
      <c r="AD22" s="24"/>
    </row>
    <row r="23" spans="1:30" ht="15.75" customHeight="1" x14ac:dyDescent="0.25">
      <c r="A23" s="25" t="s">
        <v>14263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06">
        <f t="shared" si="0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4"/>
    </row>
    <row r="24" spans="1:30" ht="15.75" x14ac:dyDescent="0.25">
      <c r="A24" s="25" t="s">
        <v>14262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06">
        <f t="shared" si="0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4"/>
    </row>
    <row r="25" spans="1:30" ht="15.75" x14ac:dyDescent="0.25">
      <c r="A25" s="25" t="s">
        <v>14264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06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4"/>
    </row>
    <row r="26" spans="1:30" ht="15.75" x14ac:dyDescent="0.25">
      <c r="A26" s="25" t="s">
        <v>14262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6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4"/>
    </row>
    <row r="27" spans="1:30" ht="15.75" x14ac:dyDescent="0.25">
      <c r="A27" s="25" t="s">
        <v>14265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06">
        <f t="shared" si="0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4"/>
    </row>
    <row r="28" spans="1:30" ht="15.75" x14ac:dyDescent="0.25">
      <c r="A28" s="25" t="s">
        <v>14262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06">
        <f t="shared" si="0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4"/>
    </row>
    <row r="29" spans="1:30" ht="25.5" x14ac:dyDescent="0.25">
      <c r="A29" s="25" t="s">
        <v>20484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06">
        <f t="shared" si="0"/>
        <v>3</v>
      </c>
      <c r="Q29" s="106">
        <f>SUM(Q21,Q23,Q25,Q27)</f>
        <v>0</v>
      </c>
      <c r="R29" s="106">
        <f t="shared" ref="R29:AC30" si="1">SUM(R21,R23,R25,R27)</f>
        <v>0</v>
      </c>
      <c r="S29" s="106">
        <f t="shared" si="1"/>
        <v>0</v>
      </c>
      <c r="T29" s="106">
        <f t="shared" si="1"/>
        <v>0</v>
      </c>
      <c r="U29" s="106">
        <f t="shared" si="1"/>
        <v>0</v>
      </c>
      <c r="V29" s="106">
        <f t="shared" si="1"/>
        <v>0</v>
      </c>
      <c r="W29" s="106">
        <f t="shared" si="1"/>
        <v>0</v>
      </c>
      <c r="X29" s="106">
        <f t="shared" si="1"/>
        <v>1</v>
      </c>
      <c r="Y29" s="106">
        <f t="shared" si="1"/>
        <v>1</v>
      </c>
      <c r="Z29" s="106">
        <f t="shared" si="1"/>
        <v>0</v>
      </c>
      <c r="AA29" s="106">
        <f t="shared" si="1"/>
        <v>0</v>
      </c>
      <c r="AB29" s="106">
        <f t="shared" si="1"/>
        <v>1</v>
      </c>
      <c r="AC29" s="106">
        <f t="shared" si="1"/>
        <v>0</v>
      </c>
      <c r="AD29" s="24"/>
    </row>
    <row r="30" spans="1:30" ht="15.75" x14ac:dyDescent="0.25">
      <c r="A30" s="25" t="s">
        <v>14266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7">
        <v>10</v>
      </c>
      <c r="P30" s="106">
        <f t="shared" si="0"/>
        <v>5</v>
      </c>
      <c r="Q30" s="106">
        <f>SUM(Q22,Q24,Q26,Q28)</f>
        <v>0</v>
      </c>
      <c r="R30" s="106">
        <f t="shared" si="1"/>
        <v>0</v>
      </c>
      <c r="S30" s="106">
        <f t="shared" si="1"/>
        <v>0</v>
      </c>
      <c r="T30" s="106">
        <f t="shared" si="1"/>
        <v>0</v>
      </c>
      <c r="U30" s="106">
        <f t="shared" si="1"/>
        <v>0</v>
      </c>
      <c r="V30" s="106">
        <f t="shared" si="1"/>
        <v>0</v>
      </c>
      <c r="W30" s="106">
        <f t="shared" si="1"/>
        <v>0</v>
      </c>
      <c r="X30" s="106">
        <f t="shared" si="1"/>
        <v>2</v>
      </c>
      <c r="Y30" s="106">
        <f t="shared" si="1"/>
        <v>2</v>
      </c>
      <c r="Z30" s="106">
        <f t="shared" si="1"/>
        <v>0</v>
      </c>
      <c r="AA30" s="106">
        <f t="shared" si="1"/>
        <v>0</v>
      </c>
      <c r="AB30" s="106">
        <f t="shared" si="1"/>
        <v>1</v>
      </c>
      <c r="AC30" s="106">
        <f t="shared" si="1"/>
        <v>0</v>
      </c>
      <c r="AD30" s="24"/>
    </row>
    <row r="31" spans="1:30" ht="25.5" x14ac:dyDescent="0.25">
      <c r="A31" s="48" t="s">
        <v>14267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4"/>
    </row>
    <row r="32" spans="1:30" ht="15.75" x14ac:dyDescent="0.25">
      <c r="A32" s="48" t="s">
        <v>14268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106">
        <f t="shared" si="0"/>
        <v>5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2</v>
      </c>
      <c r="Y32" s="28">
        <v>2</v>
      </c>
      <c r="Z32" s="28">
        <v>0</v>
      </c>
      <c r="AA32" s="28">
        <v>0</v>
      </c>
      <c r="AB32" s="28">
        <v>1</v>
      </c>
      <c r="AC32" s="28">
        <v>0</v>
      </c>
      <c r="AD32" s="24"/>
    </row>
    <row r="33" spans="1:30" ht="15.75" x14ac:dyDescent="0.25">
      <c r="A33" s="48" t="s">
        <v>14269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4"/>
    </row>
    <row r="34" spans="1:30" ht="25.5" x14ac:dyDescent="0.25">
      <c r="A34" s="48" t="s">
        <v>14270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4"/>
    </row>
    <row r="35" spans="1:30" ht="15.75" x14ac:dyDescent="0.25">
      <c r="A35" s="48" t="s">
        <v>14271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106">
        <f t="shared" si="0"/>
        <v>1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1</v>
      </c>
      <c r="AC35" s="28">
        <v>0</v>
      </c>
      <c r="AD35" s="24"/>
    </row>
    <row r="36" spans="1:30" ht="15.75" x14ac:dyDescent="0.25">
      <c r="A36" s="48" t="s">
        <v>14272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106">
        <f t="shared" si="0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4"/>
    </row>
    <row r="37" spans="1:30" ht="15.75" x14ac:dyDescent="0.25">
      <c r="A37" s="48" t="s">
        <v>14273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106">
        <f t="shared" si="0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4"/>
    </row>
    <row r="38" spans="1:30" ht="25.5" x14ac:dyDescent="0.25">
      <c r="A38" s="48" t="s">
        <v>21753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7">
        <v>18</v>
      </c>
      <c r="P38" s="106">
        <f t="shared" si="0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4"/>
    </row>
    <row r="39" spans="1:30" ht="15.75" x14ac:dyDescent="0.25">
      <c r="A39" s="48" t="s">
        <v>14274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7">
        <v>19</v>
      </c>
      <c r="P39" s="106">
        <f t="shared" si="0"/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4"/>
    </row>
    <row r="40" spans="1:30" ht="15.75" x14ac:dyDescent="0.25">
      <c r="A40" s="48" t="s">
        <v>14275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106">
        <f t="shared" si="0"/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4"/>
    </row>
    <row r="41" spans="1:30" ht="15.75" x14ac:dyDescent="0.25">
      <c r="A41" s="48" t="s">
        <v>21755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106">
        <f t="shared" si="0"/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4"/>
    </row>
    <row r="42" spans="1:30" ht="15.75" x14ac:dyDescent="0.25">
      <c r="A42" s="48" t="s">
        <v>14276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106">
        <f t="shared" si="0"/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4"/>
    </row>
    <row r="43" spans="1:30" ht="15.75" x14ac:dyDescent="0.25">
      <c r="A43" s="48" t="s">
        <v>14277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106">
        <f t="shared" si="0"/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0</v>
      </c>
      <c r="AC43" s="28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P43 Q29:AC30"/>
    <dataValidation type="whole" allowBlank="1" showInputMessage="1" showErrorMessage="1" errorTitle="Ошибка ввода" error="Попытка ввести данные отличные от числовых или целочисленных" sqref="Q21:AC28 Q3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"/>
  <dimension ref="A1:AC82"/>
  <sheetViews>
    <sheetView showGridLines="0" zoomScaleNormal="100" zoomScaleSheetLayoutView="85" workbookViewId="0">
      <pane xSplit="15" ySplit="20" topLeftCell="P21" activePane="bottomRight" state="frozen"/>
      <selection activeCell="A13" sqref="A13"/>
      <selection pane="topRight" activeCell="P13" sqref="P13"/>
      <selection pane="bottomLeft" activeCell="A21" sqref="A21"/>
      <selection pane="bottomRight" activeCell="P22" sqref="P22"/>
    </sheetView>
  </sheetViews>
  <sheetFormatPr defaultRowHeight="12.75" x14ac:dyDescent="0.2"/>
  <cols>
    <col min="1" max="1" width="55.7109375" style="20" customWidth="1"/>
    <col min="2" max="14" width="1.7109375" style="20" hidden="1" customWidth="1"/>
    <col min="15" max="15" width="6.42578125" style="20" bestFit="1" customWidth="1"/>
    <col min="16" max="29" width="13.7109375" style="20" customWidth="1"/>
    <col min="30" max="16384" width="9.140625" style="20"/>
  </cols>
  <sheetData>
    <row r="1" spans="1:29" ht="30" customHeight="1" x14ac:dyDescent="0.2">
      <c r="A1" s="49"/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</row>
    <row r="2" spans="1:29" ht="12.75" hidden="1" customHeight="1" x14ac:dyDescent="0.2">
      <c r="A2" s="301"/>
      <c r="B2" s="301"/>
      <c r="C2" s="301"/>
      <c r="D2" s="301"/>
      <c r="E2" s="301"/>
      <c r="F2" s="301"/>
      <c r="G2" s="301"/>
      <c r="H2" s="301"/>
      <c r="I2" s="301"/>
      <c r="J2" s="301"/>
      <c r="K2" s="301"/>
      <c r="L2" s="301"/>
      <c r="M2" s="301"/>
      <c r="N2" s="301"/>
      <c r="O2" s="301"/>
      <c r="P2" s="301"/>
      <c r="Q2" s="301"/>
      <c r="R2" s="301"/>
      <c r="S2" s="301"/>
      <c r="T2" s="301"/>
      <c r="U2" s="301"/>
      <c r="V2" s="301"/>
      <c r="W2" s="301"/>
      <c r="X2" s="301"/>
      <c r="Y2" s="301"/>
      <c r="Z2" s="301"/>
      <c r="AA2" s="301"/>
      <c r="AB2" s="301"/>
      <c r="AC2" s="301"/>
    </row>
    <row r="3" spans="1:29" ht="12.75" hidden="1" customHeight="1" x14ac:dyDescent="0.2">
      <c r="A3" s="301"/>
      <c r="B3" s="301"/>
      <c r="C3" s="301"/>
      <c r="D3" s="301"/>
      <c r="E3" s="301"/>
      <c r="F3" s="301"/>
      <c r="G3" s="301"/>
      <c r="H3" s="301"/>
      <c r="I3" s="301"/>
      <c r="J3" s="301"/>
      <c r="K3" s="301"/>
      <c r="L3" s="301"/>
      <c r="M3" s="301"/>
      <c r="N3" s="301"/>
      <c r="O3" s="301"/>
      <c r="P3" s="301"/>
      <c r="Q3" s="301"/>
      <c r="R3" s="301"/>
      <c r="S3" s="301"/>
      <c r="T3" s="301"/>
      <c r="U3" s="301"/>
      <c r="V3" s="301"/>
      <c r="W3" s="301"/>
      <c r="X3" s="301"/>
      <c r="Y3" s="301"/>
      <c r="Z3" s="301"/>
      <c r="AA3" s="301"/>
      <c r="AB3" s="301"/>
      <c r="AC3" s="301"/>
    </row>
    <row r="4" spans="1:29" ht="12.75" hidden="1" customHeight="1" x14ac:dyDescent="0.2">
      <c r="A4" s="301"/>
      <c r="B4" s="301"/>
      <c r="C4" s="301"/>
      <c r="D4" s="301"/>
      <c r="E4" s="301"/>
      <c r="F4" s="301"/>
      <c r="G4" s="301"/>
      <c r="H4" s="301"/>
      <c r="I4" s="301"/>
      <c r="J4" s="301"/>
      <c r="K4" s="301"/>
      <c r="L4" s="301"/>
      <c r="M4" s="301"/>
      <c r="N4" s="301"/>
      <c r="O4" s="301"/>
      <c r="P4" s="301"/>
      <c r="Q4" s="301"/>
      <c r="R4" s="301"/>
      <c r="S4" s="301"/>
      <c r="T4" s="301"/>
      <c r="U4" s="301"/>
      <c r="V4" s="301"/>
      <c r="W4" s="301"/>
      <c r="X4" s="301"/>
      <c r="Y4" s="301"/>
      <c r="Z4" s="301"/>
      <c r="AA4" s="301"/>
      <c r="AB4" s="301"/>
      <c r="AC4" s="301"/>
    </row>
    <row r="5" spans="1:29" ht="12.75" hidden="1" customHeight="1" x14ac:dyDescent="0.2">
      <c r="A5" s="301"/>
      <c r="B5" s="301"/>
      <c r="C5" s="301"/>
      <c r="D5" s="301"/>
      <c r="E5" s="301"/>
      <c r="F5" s="301"/>
      <c r="G5" s="301"/>
      <c r="H5" s="301"/>
      <c r="I5" s="301"/>
      <c r="J5" s="301"/>
      <c r="K5" s="301"/>
      <c r="L5" s="301"/>
      <c r="M5" s="301"/>
      <c r="N5" s="301"/>
      <c r="O5" s="301"/>
      <c r="P5" s="301"/>
      <c r="Q5" s="301"/>
      <c r="R5" s="301"/>
      <c r="S5" s="301"/>
      <c r="T5" s="301"/>
      <c r="U5" s="301"/>
      <c r="V5" s="301"/>
      <c r="W5" s="301"/>
      <c r="X5" s="301"/>
      <c r="Y5" s="301"/>
      <c r="Z5" s="301"/>
      <c r="AA5" s="301"/>
      <c r="AB5" s="301"/>
      <c r="AC5" s="301"/>
    </row>
    <row r="6" spans="1:29" ht="12.75" hidden="1" customHeight="1" x14ac:dyDescent="0.2">
      <c r="A6" s="301"/>
      <c r="B6" s="301"/>
      <c r="C6" s="301"/>
      <c r="D6" s="301"/>
      <c r="E6" s="301"/>
      <c r="F6" s="301"/>
      <c r="G6" s="301"/>
      <c r="H6" s="301"/>
      <c r="I6" s="301"/>
      <c r="J6" s="301"/>
      <c r="K6" s="301"/>
      <c r="L6" s="301"/>
      <c r="M6" s="301"/>
      <c r="N6" s="301"/>
      <c r="O6" s="301"/>
      <c r="P6" s="301"/>
      <c r="Q6" s="301"/>
      <c r="R6" s="301"/>
      <c r="S6" s="301"/>
      <c r="T6" s="301"/>
      <c r="U6" s="301"/>
      <c r="V6" s="301"/>
      <c r="W6" s="301"/>
      <c r="X6" s="301"/>
      <c r="Y6" s="301"/>
      <c r="Z6" s="301"/>
      <c r="AA6" s="301"/>
      <c r="AB6" s="301"/>
      <c r="AC6" s="301"/>
    </row>
    <row r="7" spans="1:29" ht="12.75" hidden="1" customHeight="1" x14ac:dyDescent="0.2">
      <c r="A7" s="301"/>
      <c r="B7" s="301"/>
      <c r="C7" s="301"/>
      <c r="D7" s="301"/>
      <c r="E7" s="301"/>
      <c r="F7" s="301"/>
      <c r="G7" s="301"/>
      <c r="H7" s="301"/>
      <c r="I7" s="301"/>
      <c r="J7" s="301"/>
      <c r="K7" s="301"/>
      <c r="L7" s="301"/>
      <c r="M7" s="301"/>
      <c r="N7" s="301"/>
      <c r="O7" s="301"/>
      <c r="P7" s="301"/>
      <c r="Q7" s="301"/>
      <c r="R7" s="301"/>
      <c r="S7" s="301"/>
      <c r="T7" s="301"/>
      <c r="U7" s="301"/>
      <c r="V7" s="301"/>
      <c r="W7" s="301"/>
      <c r="X7" s="301"/>
      <c r="Y7" s="301"/>
      <c r="Z7" s="301"/>
      <c r="AA7" s="301"/>
      <c r="AB7" s="301"/>
      <c r="AC7" s="301"/>
    </row>
    <row r="8" spans="1:29" ht="12.75" hidden="1" customHeight="1" x14ac:dyDescent="0.2">
      <c r="A8" s="301"/>
      <c r="B8" s="301"/>
      <c r="C8" s="301"/>
      <c r="D8" s="301"/>
      <c r="E8" s="301"/>
      <c r="F8" s="301"/>
      <c r="G8" s="301"/>
      <c r="H8" s="301"/>
      <c r="I8" s="301"/>
      <c r="J8" s="301"/>
      <c r="K8" s="301"/>
      <c r="L8" s="301"/>
      <c r="M8" s="301"/>
      <c r="N8" s="301"/>
      <c r="O8" s="301"/>
      <c r="P8" s="301"/>
      <c r="Q8" s="301"/>
      <c r="R8" s="301"/>
      <c r="S8" s="301"/>
      <c r="T8" s="301"/>
      <c r="U8" s="301"/>
      <c r="V8" s="301"/>
      <c r="W8" s="301"/>
      <c r="X8" s="301"/>
      <c r="Y8" s="301"/>
      <c r="Z8" s="301"/>
      <c r="AA8" s="301"/>
      <c r="AB8" s="301"/>
      <c r="AC8" s="301"/>
    </row>
    <row r="9" spans="1:29" ht="12.75" hidden="1" customHeight="1" x14ac:dyDescent="0.2">
      <c r="A9" s="301"/>
      <c r="B9" s="301"/>
      <c r="C9" s="301"/>
      <c r="D9" s="301"/>
      <c r="E9" s="301"/>
      <c r="F9" s="301"/>
      <c r="G9" s="301"/>
      <c r="H9" s="301"/>
      <c r="I9" s="301"/>
      <c r="J9" s="301"/>
      <c r="K9" s="301"/>
      <c r="L9" s="301"/>
      <c r="M9" s="301"/>
      <c r="N9" s="301"/>
      <c r="O9" s="301"/>
      <c r="P9" s="301"/>
      <c r="Q9" s="301"/>
      <c r="R9" s="301"/>
      <c r="S9" s="301"/>
      <c r="T9" s="301"/>
      <c r="U9" s="301"/>
      <c r="V9" s="301"/>
      <c r="W9" s="301"/>
      <c r="X9" s="301"/>
      <c r="Y9" s="301"/>
      <c r="Z9" s="301"/>
      <c r="AA9" s="301"/>
      <c r="AB9" s="301"/>
      <c r="AC9" s="301"/>
    </row>
    <row r="10" spans="1:29" ht="12.75" hidden="1" customHeight="1" x14ac:dyDescent="0.2">
      <c r="A10" s="301"/>
      <c r="B10" s="301"/>
      <c r="C10" s="301"/>
      <c r="D10" s="301"/>
      <c r="E10" s="301"/>
      <c r="F10" s="301"/>
      <c r="G10" s="301"/>
      <c r="H10" s="301"/>
      <c r="I10" s="301"/>
      <c r="J10" s="301"/>
      <c r="K10" s="301"/>
      <c r="L10" s="301"/>
      <c r="M10" s="301"/>
      <c r="N10" s="301"/>
      <c r="O10" s="301"/>
      <c r="P10" s="301"/>
      <c r="Q10" s="301"/>
      <c r="R10" s="301"/>
      <c r="S10" s="301"/>
      <c r="T10" s="301"/>
      <c r="U10" s="301"/>
      <c r="V10" s="301"/>
      <c r="W10" s="301"/>
      <c r="X10" s="301"/>
      <c r="Y10" s="301"/>
      <c r="Z10" s="301"/>
      <c r="AA10" s="301"/>
      <c r="AB10" s="301"/>
      <c r="AC10" s="301"/>
    </row>
    <row r="11" spans="1:29" ht="12.75" hidden="1" customHeight="1" x14ac:dyDescent="0.2">
      <c r="A11" s="301"/>
      <c r="B11" s="301"/>
      <c r="C11" s="301"/>
      <c r="D11" s="301"/>
      <c r="E11" s="301"/>
      <c r="F11" s="301"/>
      <c r="G11" s="301"/>
      <c r="H11" s="301"/>
      <c r="I11" s="301"/>
      <c r="J11" s="301"/>
      <c r="K11" s="301"/>
      <c r="L11" s="301"/>
      <c r="M11" s="301"/>
      <c r="N11" s="301"/>
      <c r="O11" s="301"/>
      <c r="P11" s="301"/>
      <c r="Q11" s="301"/>
      <c r="R11" s="301"/>
      <c r="S11" s="301"/>
      <c r="T11" s="301"/>
      <c r="U11" s="301"/>
      <c r="V11" s="301"/>
      <c r="W11" s="301"/>
      <c r="X11" s="301"/>
      <c r="Y11" s="301"/>
      <c r="Z11" s="301"/>
      <c r="AA11" s="301"/>
      <c r="AB11" s="301"/>
      <c r="AC11" s="301"/>
    </row>
    <row r="12" spans="1:29" ht="12.75" hidden="1" customHeight="1" x14ac:dyDescent="0.2">
      <c r="A12" s="301"/>
      <c r="B12" s="301"/>
      <c r="C12" s="301"/>
      <c r="D12" s="301"/>
      <c r="E12" s="301"/>
      <c r="F12" s="301"/>
      <c r="G12" s="301"/>
      <c r="H12" s="301"/>
      <c r="I12" s="301"/>
      <c r="J12" s="301"/>
      <c r="K12" s="301"/>
      <c r="L12" s="301"/>
      <c r="M12" s="301"/>
      <c r="N12" s="301"/>
      <c r="O12" s="301"/>
      <c r="P12" s="301"/>
      <c r="Q12" s="301"/>
      <c r="R12" s="301"/>
      <c r="S12" s="301"/>
      <c r="T12" s="301"/>
      <c r="U12" s="301"/>
      <c r="V12" s="301"/>
      <c r="W12" s="301"/>
      <c r="X12" s="301"/>
      <c r="Y12" s="301"/>
      <c r="Z12" s="301"/>
      <c r="AA12" s="301"/>
      <c r="AB12" s="301"/>
      <c r="AC12" s="301"/>
    </row>
    <row r="13" spans="1:29" ht="20.100000000000001" customHeight="1" x14ac:dyDescent="0.2"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79" t="s">
        <v>17146</v>
      </c>
      <c r="Q13" s="279"/>
      <c r="R13" s="279"/>
      <c r="S13" s="279"/>
      <c r="T13" s="279"/>
      <c r="U13" s="279"/>
      <c r="V13" s="279"/>
      <c r="W13" s="21"/>
      <c r="X13" s="21"/>
      <c r="Y13" s="21"/>
      <c r="Z13" s="21"/>
      <c r="AA13" s="21"/>
      <c r="AB13" s="21"/>
      <c r="AC13" s="21"/>
    </row>
    <row r="14" spans="1:29" ht="39.950000000000003" customHeight="1" x14ac:dyDescent="0.2"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80" t="s">
        <v>10392</v>
      </c>
      <c r="Q14" s="280"/>
      <c r="R14" s="280"/>
      <c r="S14" s="280"/>
      <c r="T14" s="280"/>
      <c r="U14" s="280"/>
      <c r="V14" s="280"/>
      <c r="W14" s="21"/>
      <c r="X14" s="21"/>
      <c r="Y14" s="21"/>
      <c r="Z14" s="21"/>
      <c r="AA14" s="21"/>
      <c r="AB14" s="21"/>
      <c r="AC14" s="21"/>
    </row>
    <row r="15" spans="1:29" x14ac:dyDescent="0.2"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281" t="s">
        <v>10393</v>
      </c>
      <c r="Q15" s="281"/>
      <c r="R15" s="281"/>
      <c r="S15" s="281"/>
      <c r="T15" s="281"/>
      <c r="U15" s="281"/>
      <c r="V15" s="281"/>
      <c r="W15" s="104"/>
      <c r="X15" s="104"/>
      <c r="Y15" s="104"/>
      <c r="Z15" s="104"/>
      <c r="AA15" s="104"/>
      <c r="AB15" s="104"/>
      <c r="AC15" s="104"/>
    </row>
    <row r="16" spans="1:29" ht="20.100000000000001" customHeight="1" x14ac:dyDescent="0.2">
      <c r="A16" s="283" t="s">
        <v>12192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83" t="s">
        <v>12193</v>
      </c>
      <c r="P16" s="283" t="s">
        <v>12634</v>
      </c>
      <c r="Q16" s="283" t="s">
        <v>17147</v>
      </c>
      <c r="R16" s="283"/>
      <c r="S16" s="283"/>
      <c r="T16" s="283"/>
      <c r="U16" s="283"/>
      <c r="V16" s="283"/>
      <c r="W16" s="283"/>
      <c r="X16" s="283"/>
      <c r="Y16" s="283"/>
      <c r="Z16" s="283" t="s">
        <v>17148</v>
      </c>
      <c r="AA16" s="283"/>
      <c r="AB16" s="283"/>
      <c r="AC16" s="283" t="s">
        <v>17149</v>
      </c>
    </row>
    <row r="17" spans="1:29" ht="65.099999999999994" customHeight="1" x14ac:dyDescent="0.2">
      <c r="A17" s="283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3"/>
      <c r="P17" s="283"/>
      <c r="Q17" s="283" t="s">
        <v>17150</v>
      </c>
      <c r="R17" s="283" t="s">
        <v>17151</v>
      </c>
      <c r="S17" s="283" t="s">
        <v>17152</v>
      </c>
      <c r="T17" s="283"/>
      <c r="U17" s="283"/>
      <c r="V17" s="283"/>
      <c r="W17" s="283" t="s">
        <v>6328</v>
      </c>
      <c r="X17" s="283" t="s">
        <v>17153</v>
      </c>
      <c r="Y17" s="283" t="s">
        <v>6329</v>
      </c>
      <c r="Z17" s="283" t="s">
        <v>17154</v>
      </c>
      <c r="AA17" s="283"/>
      <c r="AB17" s="283" t="s">
        <v>17155</v>
      </c>
      <c r="AC17" s="283"/>
    </row>
    <row r="18" spans="1:29" ht="20.100000000000001" customHeight="1" x14ac:dyDescent="0.2">
      <c r="A18" s="28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/>
      <c r="P18" s="283"/>
      <c r="Q18" s="283"/>
      <c r="R18" s="283"/>
      <c r="S18" s="283" t="s">
        <v>17156</v>
      </c>
      <c r="T18" s="283"/>
      <c r="U18" s="283" t="s">
        <v>17157</v>
      </c>
      <c r="V18" s="283"/>
      <c r="W18" s="283"/>
      <c r="X18" s="283"/>
      <c r="Y18" s="283"/>
      <c r="Z18" s="283" t="s">
        <v>17158</v>
      </c>
      <c r="AA18" s="283" t="s">
        <v>17159</v>
      </c>
      <c r="AB18" s="283"/>
      <c r="AC18" s="283"/>
    </row>
    <row r="19" spans="1:29" ht="20.100000000000001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83"/>
      <c r="Q19" s="283"/>
      <c r="R19" s="283"/>
      <c r="S19" s="23" t="s">
        <v>17160</v>
      </c>
      <c r="T19" s="23" t="s">
        <v>13417</v>
      </c>
      <c r="U19" s="23" t="s">
        <v>13418</v>
      </c>
      <c r="V19" s="23" t="s">
        <v>13419</v>
      </c>
      <c r="W19" s="283"/>
      <c r="X19" s="283"/>
      <c r="Y19" s="283"/>
      <c r="Z19" s="283"/>
      <c r="AA19" s="283"/>
      <c r="AB19" s="283"/>
      <c r="AC19" s="283"/>
    </row>
    <row r="20" spans="1:29" x14ac:dyDescent="0.2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</row>
    <row r="21" spans="1:29" ht="15.75" x14ac:dyDescent="0.25">
      <c r="A21" s="31" t="s">
        <v>16858</v>
      </c>
      <c r="B21" s="89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80">
        <v>1</v>
      </c>
      <c r="P21" s="110">
        <f>SUM(P22,P26,P60,P61)</f>
        <v>274</v>
      </c>
      <c r="Q21" s="110">
        <f t="shared" ref="Q21:AB21" si="0">SUM(Q22,Q26,Q60,Q61)</f>
        <v>136</v>
      </c>
      <c r="R21" s="110">
        <f t="shared" si="0"/>
        <v>128</v>
      </c>
      <c r="S21" s="110">
        <f t="shared" si="0"/>
        <v>0</v>
      </c>
      <c r="T21" s="110">
        <f t="shared" si="0"/>
        <v>0</v>
      </c>
      <c r="U21" s="110">
        <f t="shared" si="0"/>
        <v>0</v>
      </c>
      <c r="V21" s="110">
        <f t="shared" si="0"/>
        <v>0</v>
      </c>
      <c r="W21" s="110">
        <f t="shared" si="0"/>
        <v>38</v>
      </c>
      <c r="X21" s="110">
        <f t="shared" si="0"/>
        <v>25</v>
      </c>
      <c r="Y21" s="110">
        <f t="shared" si="0"/>
        <v>16</v>
      </c>
      <c r="Z21" s="110">
        <f t="shared" si="0"/>
        <v>37</v>
      </c>
      <c r="AA21" s="110">
        <f t="shared" si="0"/>
        <v>111</v>
      </c>
      <c r="AB21" s="110">
        <f t="shared" si="0"/>
        <v>202</v>
      </c>
      <c r="AC21" s="55"/>
    </row>
    <row r="22" spans="1:29" ht="25.5" x14ac:dyDescent="0.25">
      <c r="A22" s="31" t="s">
        <v>13420</v>
      </c>
      <c r="B22" s="89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80">
        <v>2</v>
      </c>
      <c r="P22" s="87">
        <v>20</v>
      </c>
      <c r="Q22" s="87">
        <v>19</v>
      </c>
      <c r="R22" s="87">
        <v>17</v>
      </c>
      <c r="S22" s="87">
        <v>0</v>
      </c>
      <c r="T22" s="87">
        <v>0</v>
      </c>
      <c r="U22" s="87">
        <v>0</v>
      </c>
      <c r="V22" s="87">
        <v>0</v>
      </c>
      <c r="W22" s="87">
        <v>1</v>
      </c>
      <c r="X22" s="87">
        <v>0</v>
      </c>
      <c r="Y22" s="87">
        <v>0</v>
      </c>
      <c r="Z22" s="87">
        <v>8</v>
      </c>
      <c r="AA22" s="87">
        <v>9</v>
      </c>
      <c r="AB22" s="87">
        <v>15</v>
      </c>
      <c r="AC22" s="55"/>
    </row>
    <row r="23" spans="1:29" ht="25.5" x14ac:dyDescent="0.25">
      <c r="A23" s="35" t="s">
        <v>16860</v>
      </c>
      <c r="B23" s="90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80">
        <v>3</v>
      </c>
      <c r="P23" s="87">
        <v>9</v>
      </c>
      <c r="Q23" s="87">
        <v>9</v>
      </c>
      <c r="R23" s="87">
        <v>9</v>
      </c>
      <c r="S23" s="87">
        <v>0</v>
      </c>
      <c r="T23" s="87">
        <v>0</v>
      </c>
      <c r="U23" s="87">
        <v>0</v>
      </c>
      <c r="V23" s="87">
        <v>0</v>
      </c>
      <c r="W23" s="87">
        <v>0</v>
      </c>
      <c r="X23" s="87">
        <v>0</v>
      </c>
      <c r="Y23" s="87">
        <v>0</v>
      </c>
      <c r="Z23" s="87">
        <v>3</v>
      </c>
      <c r="AA23" s="87">
        <v>5</v>
      </c>
      <c r="AB23" s="87">
        <v>8</v>
      </c>
      <c r="AC23" s="55"/>
    </row>
    <row r="24" spans="1:29" ht="15.75" x14ac:dyDescent="0.25">
      <c r="A24" s="35" t="s">
        <v>13421</v>
      </c>
      <c r="B24" s="90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80">
        <v>4</v>
      </c>
      <c r="P24" s="87">
        <v>10</v>
      </c>
      <c r="Q24" s="87">
        <v>9</v>
      </c>
      <c r="R24" s="87">
        <v>7</v>
      </c>
      <c r="S24" s="87">
        <v>0</v>
      </c>
      <c r="T24" s="87">
        <v>0</v>
      </c>
      <c r="U24" s="87">
        <v>0</v>
      </c>
      <c r="V24" s="87">
        <v>0</v>
      </c>
      <c r="W24" s="87">
        <v>1</v>
      </c>
      <c r="X24" s="87">
        <v>0</v>
      </c>
      <c r="Y24" s="87">
        <v>0</v>
      </c>
      <c r="Z24" s="87">
        <v>5</v>
      </c>
      <c r="AA24" s="87">
        <v>4</v>
      </c>
      <c r="AB24" s="87">
        <v>7</v>
      </c>
      <c r="AC24" s="55"/>
    </row>
    <row r="25" spans="1:29" ht="15.75" x14ac:dyDescent="0.25">
      <c r="A25" s="35" t="s">
        <v>13422</v>
      </c>
      <c r="B25" s="90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80">
        <v>5</v>
      </c>
      <c r="P25" s="87">
        <v>1</v>
      </c>
      <c r="Q25" s="87">
        <v>1</v>
      </c>
      <c r="R25" s="87">
        <v>1</v>
      </c>
      <c r="S25" s="87">
        <v>0</v>
      </c>
      <c r="T25" s="87">
        <v>0</v>
      </c>
      <c r="U25" s="87">
        <v>0</v>
      </c>
      <c r="V25" s="87">
        <v>0</v>
      </c>
      <c r="W25" s="87">
        <v>0</v>
      </c>
      <c r="X25" s="87">
        <v>0</v>
      </c>
      <c r="Y25" s="87">
        <v>0</v>
      </c>
      <c r="Z25" s="87">
        <v>0</v>
      </c>
      <c r="AA25" s="87">
        <v>0</v>
      </c>
      <c r="AB25" s="87">
        <v>0</v>
      </c>
      <c r="AC25" s="55"/>
    </row>
    <row r="26" spans="1:29" ht="15.75" x14ac:dyDescent="0.25">
      <c r="A26" s="31" t="s">
        <v>16861</v>
      </c>
      <c r="B26" s="89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80">
        <v>6</v>
      </c>
      <c r="P26" s="110">
        <f>SUM(P27,P48,P49,P53:P59)</f>
        <v>150</v>
      </c>
      <c r="Q26" s="110">
        <f t="shared" ref="Q26:AB26" si="1">SUM(Q27,Q48,Q49,Q53:Q59)</f>
        <v>116</v>
      </c>
      <c r="R26" s="110">
        <f t="shared" si="1"/>
        <v>111</v>
      </c>
      <c r="S26" s="110">
        <f t="shared" si="1"/>
        <v>0</v>
      </c>
      <c r="T26" s="110">
        <f t="shared" si="1"/>
        <v>0</v>
      </c>
      <c r="U26" s="110">
        <f t="shared" si="1"/>
        <v>0</v>
      </c>
      <c r="V26" s="110">
        <f t="shared" si="1"/>
        <v>0</v>
      </c>
      <c r="W26" s="110">
        <f t="shared" si="1"/>
        <v>28</v>
      </c>
      <c r="X26" s="110">
        <f t="shared" si="1"/>
        <v>25</v>
      </c>
      <c r="Y26" s="110">
        <f t="shared" si="1"/>
        <v>0</v>
      </c>
      <c r="Z26" s="110">
        <f t="shared" si="1"/>
        <v>29</v>
      </c>
      <c r="AA26" s="110">
        <f t="shared" si="1"/>
        <v>102</v>
      </c>
      <c r="AB26" s="110">
        <f t="shared" si="1"/>
        <v>126</v>
      </c>
      <c r="AC26" s="58">
        <v>108</v>
      </c>
    </row>
    <row r="27" spans="1:29" ht="25.5" x14ac:dyDescent="0.25">
      <c r="A27" s="35" t="s">
        <v>16862</v>
      </c>
      <c r="B27" s="90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80">
        <v>7</v>
      </c>
      <c r="P27" s="110">
        <f>SUM(P28:P38,P42:P47)</f>
        <v>134</v>
      </c>
      <c r="Q27" s="110">
        <f t="shared" ref="Q27:AB27" si="2">SUM(Q28:Q38,Q42:Q47)</f>
        <v>104</v>
      </c>
      <c r="R27" s="110">
        <f t="shared" si="2"/>
        <v>100</v>
      </c>
      <c r="S27" s="110">
        <f t="shared" si="2"/>
        <v>0</v>
      </c>
      <c r="T27" s="110">
        <f t="shared" si="2"/>
        <v>0</v>
      </c>
      <c r="U27" s="110">
        <f t="shared" si="2"/>
        <v>0</v>
      </c>
      <c r="V27" s="110">
        <f t="shared" si="2"/>
        <v>0</v>
      </c>
      <c r="W27" s="110">
        <f t="shared" si="2"/>
        <v>24</v>
      </c>
      <c r="X27" s="110">
        <f t="shared" si="2"/>
        <v>23</v>
      </c>
      <c r="Y27" s="110">
        <f t="shared" si="2"/>
        <v>0</v>
      </c>
      <c r="Z27" s="110">
        <f t="shared" si="2"/>
        <v>28</v>
      </c>
      <c r="AA27" s="110">
        <f t="shared" si="2"/>
        <v>92</v>
      </c>
      <c r="AB27" s="110">
        <f t="shared" si="2"/>
        <v>111</v>
      </c>
      <c r="AC27" s="58">
        <v>96</v>
      </c>
    </row>
    <row r="28" spans="1:29" ht="38.25" x14ac:dyDescent="0.25">
      <c r="A28" s="35" t="s">
        <v>12530</v>
      </c>
      <c r="B28" s="90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80">
        <v>8</v>
      </c>
      <c r="P28" s="87">
        <v>42</v>
      </c>
      <c r="Q28" s="87">
        <v>20</v>
      </c>
      <c r="R28" s="87">
        <v>19</v>
      </c>
      <c r="S28" s="87">
        <v>0</v>
      </c>
      <c r="T28" s="87">
        <v>0</v>
      </c>
      <c r="U28" s="87">
        <v>0</v>
      </c>
      <c r="V28" s="87">
        <v>0</v>
      </c>
      <c r="W28" s="87">
        <v>18</v>
      </c>
      <c r="X28" s="87">
        <v>18</v>
      </c>
      <c r="Y28" s="87">
        <v>0</v>
      </c>
      <c r="Z28" s="87">
        <v>6</v>
      </c>
      <c r="AA28" s="87">
        <v>29</v>
      </c>
      <c r="AB28" s="87">
        <v>39</v>
      </c>
      <c r="AC28" s="58">
        <v>36</v>
      </c>
    </row>
    <row r="29" spans="1:29" ht="15.75" x14ac:dyDescent="0.25">
      <c r="A29" s="35" t="s">
        <v>15742</v>
      </c>
      <c r="B29" s="90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80">
        <v>9</v>
      </c>
      <c r="P29" s="87">
        <v>15</v>
      </c>
      <c r="Q29" s="87">
        <v>15</v>
      </c>
      <c r="R29" s="87">
        <v>15</v>
      </c>
      <c r="S29" s="87">
        <v>0</v>
      </c>
      <c r="T29" s="87">
        <v>0</v>
      </c>
      <c r="U29" s="87">
        <v>0</v>
      </c>
      <c r="V29" s="87">
        <v>0</v>
      </c>
      <c r="W29" s="87">
        <v>0</v>
      </c>
      <c r="X29" s="87">
        <v>0</v>
      </c>
      <c r="Y29" s="87">
        <v>0</v>
      </c>
      <c r="Z29" s="87">
        <v>1</v>
      </c>
      <c r="AA29" s="87">
        <v>14</v>
      </c>
      <c r="AB29" s="87">
        <v>15</v>
      </c>
      <c r="AC29" s="55"/>
    </row>
    <row r="30" spans="1:29" ht="15.75" x14ac:dyDescent="0.25">
      <c r="A30" s="35" t="s">
        <v>12531</v>
      </c>
      <c r="B30" s="90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87">
        <v>0</v>
      </c>
      <c r="Q30" s="87">
        <v>0</v>
      </c>
      <c r="R30" s="87">
        <v>0</v>
      </c>
      <c r="S30" s="87">
        <v>0</v>
      </c>
      <c r="T30" s="87">
        <v>0</v>
      </c>
      <c r="U30" s="87">
        <v>0</v>
      </c>
      <c r="V30" s="87">
        <v>0</v>
      </c>
      <c r="W30" s="87">
        <v>0</v>
      </c>
      <c r="X30" s="87">
        <v>0</v>
      </c>
      <c r="Y30" s="87">
        <v>0</v>
      </c>
      <c r="Z30" s="87">
        <v>0</v>
      </c>
      <c r="AA30" s="87">
        <v>0</v>
      </c>
      <c r="AB30" s="87">
        <v>0</v>
      </c>
      <c r="AC30" s="55"/>
    </row>
    <row r="31" spans="1:29" ht="15.75" x14ac:dyDescent="0.25">
      <c r="A31" s="35" t="s">
        <v>16844</v>
      </c>
      <c r="B31" s="90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87">
        <v>10</v>
      </c>
      <c r="Q31" s="87">
        <v>10</v>
      </c>
      <c r="R31" s="87">
        <v>10</v>
      </c>
      <c r="S31" s="87">
        <v>0</v>
      </c>
      <c r="T31" s="87">
        <v>0</v>
      </c>
      <c r="U31" s="87">
        <v>0</v>
      </c>
      <c r="V31" s="87">
        <v>0</v>
      </c>
      <c r="W31" s="87">
        <v>0</v>
      </c>
      <c r="X31" s="87">
        <v>0</v>
      </c>
      <c r="Y31" s="87">
        <v>0</v>
      </c>
      <c r="Z31" s="87">
        <v>2</v>
      </c>
      <c r="AA31" s="87">
        <v>7</v>
      </c>
      <c r="AB31" s="87">
        <v>8</v>
      </c>
      <c r="AC31" s="55"/>
    </row>
    <row r="32" spans="1:29" ht="15.75" x14ac:dyDescent="0.25">
      <c r="A32" s="35" t="s">
        <v>12532</v>
      </c>
      <c r="B32" s="90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87">
        <v>2</v>
      </c>
      <c r="Q32" s="87">
        <v>2</v>
      </c>
      <c r="R32" s="87">
        <v>2</v>
      </c>
      <c r="S32" s="87">
        <v>0</v>
      </c>
      <c r="T32" s="87">
        <v>0</v>
      </c>
      <c r="U32" s="87">
        <v>0</v>
      </c>
      <c r="V32" s="87">
        <v>0</v>
      </c>
      <c r="W32" s="87">
        <v>0</v>
      </c>
      <c r="X32" s="87">
        <v>0</v>
      </c>
      <c r="Y32" s="87">
        <v>0</v>
      </c>
      <c r="Z32" s="87">
        <v>1</v>
      </c>
      <c r="AA32" s="87">
        <v>1</v>
      </c>
      <c r="AB32" s="87">
        <v>1</v>
      </c>
      <c r="AC32" s="55"/>
    </row>
    <row r="33" spans="1:29" ht="15.75" x14ac:dyDescent="0.25">
      <c r="A33" s="35" t="s">
        <v>16845</v>
      </c>
      <c r="B33" s="90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87">
        <v>4</v>
      </c>
      <c r="Q33" s="87">
        <v>4</v>
      </c>
      <c r="R33" s="87">
        <v>4</v>
      </c>
      <c r="S33" s="87">
        <v>0</v>
      </c>
      <c r="T33" s="87">
        <v>0</v>
      </c>
      <c r="U33" s="87">
        <v>0</v>
      </c>
      <c r="V33" s="87">
        <v>0</v>
      </c>
      <c r="W33" s="87">
        <v>0</v>
      </c>
      <c r="X33" s="87">
        <v>0</v>
      </c>
      <c r="Y33" s="87">
        <v>0</v>
      </c>
      <c r="Z33" s="87">
        <v>1</v>
      </c>
      <c r="AA33" s="87">
        <v>3</v>
      </c>
      <c r="AB33" s="87">
        <v>3</v>
      </c>
      <c r="AC33" s="55"/>
    </row>
    <row r="34" spans="1:29" ht="15.75" x14ac:dyDescent="0.25">
      <c r="A34" s="35" t="s">
        <v>16846</v>
      </c>
      <c r="B34" s="90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87">
        <v>14</v>
      </c>
      <c r="Q34" s="87">
        <v>14</v>
      </c>
      <c r="R34" s="87">
        <v>14</v>
      </c>
      <c r="S34" s="87">
        <v>0</v>
      </c>
      <c r="T34" s="87">
        <v>0</v>
      </c>
      <c r="U34" s="87">
        <v>0</v>
      </c>
      <c r="V34" s="87">
        <v>0</v>
      </c>
      <c r="W34" s="87">
        <v>0</v>
      </c>
      <c r="X34" s="87">
        <v>0</v>
      </c>
      <c r="Y34" s="87">
        <v>0</v>
      </c>
      <c r="Z34" s="87">
        <v>7</v>
      </c>
      <c r="AA34" s="87">
        <v>6</v>
      </c>
      <c r="AB34" s="87">
        <v>9</v>
      </c>
      <c r="AC34" s="55"/>
    </row>
    <row r="35" spans="1:29" ht="15.75" x14ac:dyDescent="0.25">
      <c r="A35" s="35" t="s">
        <v>16847</v>
      </c>
      <c r="B35" s="90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87">
        <v>5</v>
      </c>
      <c r="Q35" s="87">
        <v>5</v>
      </c>
      <c r="R35" s="87">
        <v>5</v>
      </c>
      <c r="S35" s="87">
        <v>0</v>
      </c>
      <c r="T35" s="87">
        <v>0</v>
      </c>
      <c r="U35" s="87">
        <v>0</v>
      </c>
      <c r="V35" s="87">
        <v>0</v>
      </c>
      <c r="W35" s="87">
        <v>0</v>
      </c>
      <c r="X35" s="87">
        <v>0</v>
      </c>
      <c r="Y35" s="87">
        <v>0</v>
      </c>
      <c r="Z35" s="87">
        <v>2</v>
      </c>
      <c r="AA35" s="87">
        <v>3</v>
      </c>
      <c r="AB35" s="87">
        <v>4</v>
      </c>
      <c r="AC35" s="55"/>
    </row>
    <row r="36" spans="1:29" ht="15.75" x14ac:dyDescent="0.25">
      <c r="A36" s="35" t="s">
        <v>16848</v>
      </c>
      <c r="B36" s="90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87">
        <v>6</v>
      </c>
      <c r="Q36" s="87">
        <v>6</v>
      </c>
      <c r="R36" s="87">
        <v>6</v>
      </c>
      <c r="S36" s="87">
        <v>0</v>
      </c>
      <c r="T36" s="87">
        <v>0</v>
      </c>
      <c r="U36" s="87">
        <v>0</v>
      </c>
      <c r="V36" s="87">
        <v>0</v>
      </c>
      <c r="W36" s="87">
        <v>0</v>
      </c>
      <c r="X36" s="87">
        <v>0</v>
      </c>
      <c r="Y36" s="87">
        <v>0</v>
      </c>
      <c r="Z36" s="87">
        <v>1</v>
      </c>
      <c r="AA36" s="87">
        <v>5</v>
      </c>
      <c r="AB36" s="87">
        <v>5</v>
      </c>
      <c r="AC36" s="55"/>
    </row>
    <row r="37" spans="1:29" ht="15.75" x14ac:dyDescent="0.25">
      <c r="A37" s="35" t="s">
        <v>16849</v>
      </c>
      <c r="B37" s="90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87">
        <v>4</v>
      </c>
      <c r="Q37" s="87">
        <v>4</v>
      </c>
      <c r="R37" s="87">
        <v>3</v>
      </c>
      <c r="S37" s="87">
        <v>0</v>
      </c>
      <c r="T37" s="87">
        <v>0</v>
      </c>
      <c r="U37" s="87">
        <v>0</v>
      </c>
      <c r="V37" s="87">
        <v>0</v>
      </c>
      <c r="W37" s="87">
        <v>0</v>
      </c>
      <c r="X37" s="87">
        <v>0</v>
      </c>
      <c r="Y37" s="87">
        <v>0</v>
      </c>
      <c r="Z37" s="87">
        <v>2</v>
      </c>
      <c r="AA37" s="87">
        <v>1</v>
      </c>
      <c r="AB37" s="87">
        <v>4</v>
      </c>
      <c r="AC37" s="55"/>
    </row>
    <row r="38" spans="1:29" ht="15.75" x14ac:dyDescent="0.25">
      <c r="A38" s="35" t="s">
        <v>16850</v>
      </c>
      <c r="B38" s="90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37">
        <v>18</v>
      </c>
      <c r="P38" s="87">
        <v>10</v>
      </c>
      <c r="Q38" s="87">
        <v>9</v>
      </c>
      <c r="R38" s="87">
        <v>9</v>
      </c>
      <c r="S38" s="87">
        <v>0</v>
      </c>
      <c r="T38" s="87">
        <v>0</v>
      </c>
      <c r="U38" s="87">
        <v>0</v>
      </c>
      <c r="V38" s="87">
        <v>0</v>
      </c>
      <c r="W38" s="87">
        <v>1</v>
      </c>
      <c r="X38" s="87">
        <v>1</v>
      </c>
      <c r="Y38" s="87">
        <v>0</v>
      </c>
      <c r="Z38" s="87">
        <v>0</v>
      </c>
      <c r="AA38" s="87">
        <v>9</v>
      </c>
      <c r="AB38" s="87">
        <v>10</v>
      </c>
      <c r="AC38" s="55"/>
    </row>
    <row r="39" spans="1:29" ht="25.5" x14ac:dyDescent="0.25">
      <c r="A39" s="35" t="s">
        <v>16851</v>
      </c>
      <c r="B39" s="90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37">
        <v>19</v>
      </c>
      <c r="P39" s="87">
        <v>3</v>
      </c>
      <c r="Q39" s="87">
        <v>3</v>
      </c>
      <c r="R39" s="87">
        <v>3</v>
      </c>
      <c r="S39" s="87">
        <v>0</v>
      </c>
      <c r="T39" s="87">
        <v>0</v>
      </c>
      <c r="U39" s="87">
        <v>0</v>
      </c>
      <c r="V39" s="87">
        <v>0</v>
      </c>
      <c r="W39" s="87">
        <v>0</v>
      </c>
      <c r="X39" s="87">
        <v>0</v>
      </c>
      <c r="Y39" s="87">
        <v>0</v>
      </c>
      <c r="Z39" s="87">
        <v>0</v>
      </c>
      <c r="AA39" s="87">
        <v>3</v>
      </c>
      <c r="AB39" s="87">
        <v>3</v>
      </c>
      <c r="AC39" s="55"/>
    </row>
    <row r="40" spans="1:29" ht="15.75" x14ac:dyDescent="0.25">
      <c r="A40" s="35" t="s">
        <v>16852</v>
      </c>
      <c r="B40" s="90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87">
        <v>4</v>
      </c>
      <c r="Q40" s="87">
        <v>3</v>
      </c>
      <c r="R40" s="87">
        <v>3</v>
      </c>
      <c r="S40" s="87">
        <v>0</v>
      </c>
      <c r="T40" s="87">
        <v>0</v>
      </c>
      <c r="U40" s="87">
        <v>0</v>
      </c>
      <c r="V40" s="87">
        <v>0</v>
      </c>
      <c r="W40" s="87">
        <v>1</v>
      </c>
      <c r="X40" s="87">
        <v>1</v>
      </c>
      <c r="Y40" s="87">
        <v>0</v>
      </c>
      <c r="Z40" s="87">
        <v>0</v>
      </c>
      <c r="AA40" s="87">
        <v>3</v>
      </c>
      <c r="AB40" s="87">
        <v>4</v>
      </c>
      <c r="AC40" s="55"/>
    </row>
    <row r="41" spans="1:29" ht="15.75" x14ac:dyDescent="0.25">
      <c r="A41" s="35" t="s">
        <v>16853</v>
      </c>
      <c r="B41" s="90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87">
        <v>3</v>
      </c>
      <c r="Q41" s="87">
        <v>3</v>
      </c>
      <c r="R41" s="87">
        <v>3</v>
      </c>
      <c r="S41" s="87">
        <v>0</v>
      </c>
      <c r="T41" s="87">
        <v>0</v>
      </c>
      <c r="U41" s="87">
        <v>0</v>
      </c>
      <c r="V41" s="87">
        <v>0</v>
      </c>
      <c r="W41" s="87">
        <v>0</v>
      </c>
      <c r="X41" s="87">
        <v>0</v>
      </c>
      <c r="Y41" s="87">
        <v>0</v>
      </c>
      <c r="Z41" s="87">
        <v>0</v>
      </c>
      <c r="AA41" s="87">
        <v>3</v>
      </c>
      <c r="AB41" s="87">
        <v>3</v>
      </c>
      <c r="AC41" s="55"/>
    </row>
    <row r="42" spans="1:29" ht="15.75" x14ac:dyDescent="0.25">
      <c r="A42" s="35" t="s">
        <v>16854</v>
      </c>
      <c r="B42" s="90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87">
        <v>10</v>
      </c>
      <c r="Q42" s="87">
        <v>6</v>
      </c>
      <c r="R42" s="87">
        <v>6</v>
      </c>
      <c r="S42" s="87">
        <v>0</v>
      </c>
      <c r="T42" s="87">
        <v>0</v>
      </c>
      <c r="U42" s="87">
        <v>0</v>
      </c>
      <c r="V42" s="87">
        <v>0</v>
      </c>
      <c r="W42" s="87">
        <v>3</v>
      </c>
      <c r="X42" s="87">
        <v>3</v>
      </c>
      <c r="Y42" s="87">
        <v>0</v>
      </c>
      <c r="Z42" s="87">
        <v>2</v>
      </c>
      <c r="AA42" s="87">
        <v>7</v>
      </c>
      <c r="AB42" s="87">
        <v>6</v>
      </c>
      <c r="AC42" s="55"/>
    </row>
    <row r="43" spans="1:29" ht="15.75" x14ac:dyDescent="0.25">
      <c r="A43" s="35" t="s">
        <v>12533</v>
      </c>
      <c r="B43" s="90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87">
        <v>5</v>
      </c>
      <c r="Q43" s="87">
        <v>4</v>
      </c>
      <c r="R43" s="87">
        <v>3</v>
      </c>
      <c r="S43" s="87">
        <v>0</v>
      </c>
      <c r="T43" s="87">
        <v>0</v>
      </c>
      <c r="U43" s="87">
        <v>0</v>
      </c>
      <c r="V43" s="87">
        <v>0</v>
      </c>
      <c r="W43" s="87">
        <v>1</v>
      </c>
      <c r="X43" s="87">
        <v>1</v>
      </c>
      <c r="Y43" s="87">
        <v>0</v>
      </c>
      <c r="Z43" s="87">
        <v>2</v>
      </c>
      <c r="AA43" s="87">
        <v>3</v>
      </c>
      <c r="AB43" s="87">
        <v>2</v>
      </c>
      <c r="AC43" s="55"/>
    </row>
    <row r="44" spans="1:29" ht="15.75" x14ac:dyDescent="0.25">
      <c r="A44" s="35" t="s">
        <v>16855</v>
      </c>
      <c r="B44" s="90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37">
        <v>24</v>
      </c>
      <c r="P44" s="87">
        <v>2</v>
      </c>
      <c r="Q44" s="87">
        <v>1</v>
      </c>
      <c r="R44" s="87">
        <v>1</v>
      </c>
      <c r="S44" s="87">
        <v>0</v>
      </c>
      <c r="T44" s="87">
        <v>0</v>
      </c>
      <c r="U44" s="87">
        <v>0</v>
      </c>
      <c r="V44" s="87">
        <v>0</v>
      </c>
      <c r="W44" s="87">
        <v>1</v>
      </c>
      <c r="X44" s="87">
        <v>0</v>
      </c>
      <c r="Y44" s="87">
        <v>0</v>
      </c>
      <c r="Z44" s="87">
        <v>0</v>
      </c>
      <c r="AA44" s="87">
        <v>1</v>
      </c>
      <c r="AB44" s="87">
        <v>2</v>
      </c>
      <c r="AC44" s="55"/>
    </row>
    <row r="45" spans="1:29" ht="15.75" x14ac:dyDescent="0.25">
      <c r="A45" s="35" t="s">
        <v>16856</v>
      </c>
      <c r="B45" s="90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37">
        <v>25</v>
      </c>
      <c r="P45" s="87">
        <v>2</v>
      </c>
      <c r="Q45" s="87">
        <v>2</v>
      </c>
      <c r="R45" s="87">
        <v>1</v>
      </c>
      <c r="S45" s="87">
        <v>0</v>
      </c>
      <c r="T45" s="87">
        <v>0</v>
      </c>
      <c r="U45" s="87">
        <v>0</v>
      </c>
      <c r="V45" s="87">
        <v>0</v>
      </c>
      <c r="W45" s="87">
        <v>0</v>
      </c>
      <c r="X45" s="87">
        <v>0</v>
      </c>
      <c r="Y45" s="87">
        <v>0</v>
      </c>
      <c r="Z45" s="87">
        <v>0</v>
      </c>
      <c r="AA45" s="87">
        <v>1</v>
      </c>
      <c r="AB45" s="87">
        <v>2</v>
      </c>
      <c r="AC45" s="55"/>
    </row>
    <row r="46" spans="1:29" ht="15.75" x14ac:dyDescent="0.25">
      <c r="A46" s="35" t="s">
        <v>16857</v>
      </c>
      <c r="B46" s="90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37">
        <v>26</v>
      </c>
      <c r="P46" s="87">
        <v>3</v>
      </c>
      <c r="Q46" s="87">
        <v>2</v>
      </c>
      <c r="R46" s="87">
        <v>2</v>
      </c>
      <c r="S46" s="87">
        <v>0</v>
      </c>
      <c r="T46" s="87">
        <v>0</v>
      </c>
      <c r="U46" s="87">
        <v>0</v>
      </c>
      <c r="V46" s="87">
        <v>0</v>
      </c>
      <c r="W46" s="87">
        <v>0</v>
      </c>
      <c r="X46" s="87">
        <v>0</v>
      </c>
      <c r="Y46" s="87">
        <v>0</v>
      </c>
      <c r="Z46" s="87">
        <v>1</v>
      </c>
      <c r="AA46" s="87">
        <v>2</v>
      </c>
      <c r="AB46" s="87">
        <v>1</v>
      </c>
      <c r="AC46" s="55"/>
    </row>
    <row r="47" spans="1:29" ht="15.75" x14ac:dyDescent="0.25">
      <c r="A47" s="35" t="s">
        <v>6316</v>
      </c>
      <c r="B47" s="90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37">
        <v>27</v>
      </c>
      <c r="P47" s="87">
        <v>0</v>
      </c>
      <c r="Q47" s="87">
        <v>0</v>
      </c>
      <c r="R47" s="87">
        <v>0</v>
      </c>
      <c r="S47" s="87">
        <v>0</v>
      </c>
      <c r="T47" s="87">
        <v>0</v>
      </c>
      <c r="U47" s="87">
        <v>0</v>
      </c>
      <c r="V47" s="87">
        <v>0</v>
      </c>
      <c r="W47" s="87">
        <v>0</v>
      </c>
      <c r="X47" s="87">
        <v>0</v>
      </c>
      <c r="Y47" s="87">
        <v>0</v>
      </c>
      <c r="Z47" s="87">
        <v>0</v>
      </c>
      <c r="AA47" s="87">
        <v>0</v>
      </c>
      <c r="AB47" s="87">
        <v>0</v>
      </c>
      <c r="AC47" s="55"/>
    </row>
    <row r="48" spans="1:29" ht="15.75" x14ac:dyDescent="0.25">
      <c r="A48" s="35" t="s">
        <v>6321</v>
      </c>
      <c r="B48" s="90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37">
        <v>28</v>
      </c>
      <c r="P48" s="87">
        <v>1</v>
      </c>
      <c r="Q48" s="87">
        <v>1</v>
      </c>
      <c r="R48" s="87">
        <v>1</v>
      </c>
      <c r="S48" s="87">
        <v>0</v>
      </c>
      <c r="T48" s="87">
        <v>0</v>
      </c>
      <c r="U48" s="87">
        <v>0</v>
      </c>
      <c r="V48" s="87">
        <v>0</v>
      </c>
      <c r="W48" s="87">
        <v>0</v>
      </c>
      <c r="X48" s="87">
        <v>0</v>
      </c>
      <c r="Y48" s="87">
        <v>0</v>
      </c>
      <c r="Z48" s="87">
        <v>0</v>
      </c>
      <c r="AA48" s="87">
        <v>1</v>
      </c>
      <c r="AB48" s="87">
        <v>1</v>
      </c>
      <c r="AC48" s="58">
        <v>1</v>
      </c>
    </row>
    <row r="49" spans="1:29" ht="15.75" x14ac:dyDescent="0.25">
      <c r="A49" s="35" t="s">
        <v>6317</v>
      </c>
      <c r="B49" s="90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37">
        <v>29</v>
      </c>
      <c r="P49" s="87">
        <v>0</v>
      </c>
      <c r="Q49" s="87">
        <v>0</v>
      </c>
      <c r="R49" s="87">
        <v>0</v>
      </c>
      <c r="S49" s="87">
        <v>0</v>
      </c>
      <c r="T49" s="87">
        <v>0</v>
      </c>
      <c r="U49" s="87">
        <v>0</v>
      </c>
      <c r="V49" s="87">
        <v>0</v>
      </c>
      <c r="W49" s="87">
        <v>0</v>
      </c>
      <c r="X49" s="87">
        <v>0</v>
      </c>
      <c r="Y49" s="87">
        <v>0</v>
      </c>
      <c r="Z49" s="87">
        <v>0</v>
      </c>
      <c r="AA49" s="87">
        <v>0</v>
      </c>
      <c r="AB49" s="87">
        <v>0</v>
      </c>
      <c r="AC49" s="58">
        <v>0</v>
      </c>
    </row>
    <row r="50" spans="1:29" ht="25.5" x14ac:dyDescent="0.25">
      <c r="A50" s="35" t="s">
        <v>6318</v>
      </c>
      <c r="B50" s="90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37">
        <v>30</v>
      </c>
      <c r="P50" s="87">
        <v>0</v>
      </c>
      <c r="Q50" s="87">
        <v>0</v>
      </c>
      <c r="R50" s="87">
        <v>0</v>
      </c>
      <c r="S50" s="87">
        <v>0</v>
      </c>
      <c r="T50" s="87">
        <v>0</v>
      </c>
      <c r="U50" s="87">
        <v>0</v>
      </c>
      <c r="V50" s="87">
        <v>0</v>
      </c>
      <c r="W50" s="87">
        <v>0</v>
      </c>
      <c r="X50" s="87">
        <v>0</v>
      </c>
      <c r="Y50" s="87">
        <v>0</v>
      </c>
      <c r="Z50" s="87">
        <v>0</v>
      </c>
      <c r="AA50" s="87">
        <v>0</v>
      </c>
      <c r="AB50" s="87">
        <v>0</v>
      </c>
      <c r="AC50" s="58">
        <v>0</v>
      </c>
    </row>
    <row r="51" spans="1:29" ht="15.75" x14ac:dyDescent="0.25">
      <c r="A51" s="35" t="s">
        <v>6319</v>
      </c>
      <c r="B51" s="90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37">
        <v>31</v>
      </c>
      <c r="P51" s="87">
        <v>0</v>
      </c>
      <c r="Q51" s="87">
        <v>0</v>
      </c>
      <c r="R51" s="87">
        <v>0</v>
      </c>
      <c r="S51" s="87">
        <v>0</v>
      </c>
      <c r="T51" s="87">
        <v>0</v>
      </c>
      <c r="U51" s="87">
        <v>0</v>
      </c>
      <c r="V51" s="87">
        <v>0</v>
      </c>
      <c r="W51" s="87">
        <v>0</v>
      </c>
      <c r="X51" s="87">
        <v>0</v>
      </c>
      <c r="Y51" s="87">
        <v>0</v>
      </c>
      <c r="Z51" s="87">
        <v>0</v>
      </c>
      <c r="AA51" s="87">
        <v>0</v>
      </c>
      <c r="AB51" s="87">
        <v>0</v>
      </c>
      <c r="AC51" s="58">
        <v>0</v>
      </c>
    </row>
    <row r="52" spans="1:29" ht="15.75" x14ac:dyDescent="0.25">
      <c r="A52" s="35" t="s">
        <v>6320</v>
      </c>
      <c r="B52" s="90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37">
        <v>32</v>
      </c>
      <c r="P52" s="87">
        <v>0</v>
      </c>
      <c r="Q52" s="87">
        <v>0</v>
      </c>
      <c r="R52" s="87">
        <v>0</v>
      </c>
      <c r="S52" s="87">
        <v>0</v>
      </c>
      <c r="T52" s="87">
        <v>0</v>
      </c>
      <c r="U52" s="87">
        <v>0</v>
      </c>
      <c r="V52" s="87">
        <v>0</v>
      </c>
      <c r="W52" s="87">
        <v>0</v>
      </c>
      <c r="X52" s="87">
        <v>0</v>
      </c>
      <c r="Y52" s="87">
        <v>0</v>
      </c>
      <c r="Z52" s="87">
        <v>0</v>
      </c>
      <c r="AA52" s="87">
        <v>0</v>
      </c>
      <c r="AB52" s="87">
        <v>0</v>
      </c>
      <c r="AC52" s="58">
        <v>0</v>
      </c>
    </row>
    <row r="53" spans="1:29" ht="15.75" x14ac:dyDescent="0.25">
      <c r="A53" s="35" t="s">
        <v>6327</v>
      </c>
      <c r="B53" s="90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37">
        <v>33</v>
      </c>
      <c r="P53" s="87">
        <v>1</v>
      </c>
      <c r="Q53" s="87">
        <v>1</v>
      </c>
      <c r="R53" s="87">
        <v>1</v>
      </c>
      <c r="S53" s="87">
        <v>0</v>
      </c>
      <c r="T53" s="87">
        <v>0</v>
      </c>
      <c r="U53" s="87">
        <v>0</v>
      </c>
      <c r="V53" s="87">
        <v>0</v>
      </c>
      <c r="W53" s="87">
        <v>0</v>
      </c>
      <c r="X53" s="87">
        <v>0</v>
      </c>
      <c r="Y53" s="87">
        <v>0</v>
      </c>
      <c r="Z53" s="87">
        <v>0</v>
      </c>
      <c r="AA53" s="87">
        <v>1</v>
      </c>
      <c r="AB53" s="87">
        <v>1</v>
      </c>
      <c r="AC53" s="58">
        <v>1</v>
      </c>
    </row>
    <row r="54" spans="1:29" ht="15.75" x14ac:dyDescent="0.25">
      <c r="A54" s="35" t="s">
        <v>6326</v>
      </c>
      <c r="B54" s="90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37">
        <v>34</v>
      </c>
      <c r="P54" s="87">
        <v>3</v>
      </c>
      <c r="Q54" s="87">
        <v>2</v>
      </c>
      <c r="R54" s="87">
        <v>2</v>
      </c>
      <c r="S54" s="87">
        <v>0</v>
      </c>
      <c r="T54" s="87">
        <v>0</v>
      </c>
      <c r="U54" s="87">
        <v>0</v>
      </c>
      <c r="V54" s="87">
        <v>0</v>
      </c>
      <c r="W54" s="87">
        <v>1</v>
      </c>
      <c r="X54" s="87">
        <v>1</v>
      </c>
      <c r="Y54" s="87">
        <v>0</v>
      </c>
      <c r="Z54" s="87">
        <v>0</v>
      </c>
      <c r="AA54" s="87">
        <v>0</v>
      </c>
      <c r="AB54" s="87">
        <v>3</v>
      </c>
      <c r="AC54" s="58">
        <v>1</v>
      </c>
    </row>
    <row r="55" spans="1:29" ht="15.75" x14ac:dyDescent="0.25">
      <c r="A55" s="35" t="s">
        <v>6325</v>
      </c>
      <c r="B55" s="90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37">
        <v>35</v>
      </c>
      <c r="P55" s="87">
        <v>0</v>
      </c>
      <c r="Q55" s="87">
        <v>0</v>
      </c>
      <c r="R55" s="87">
        <v>0</v>
      </c>
      <c r="S55" s="87">
        <v>0</v>
      </c>
      <c r="T55" s="87">
        <v>0</v>
      </c>
      <c r="U55" s="87">
        <v>0</v>
      </c>
      <c r="V55" s="87">
        <v>0</v>
      </c>
      <c r="W55" s="87">
        <v>0</v>
      </c>
      <c r="X55" s="87">
        <v>0</v>
      </c>
      <c r="Y55" s="87">
        <v>0</v>
      </c>
      <c r="Z55" s="87">
        <v>0</v>
      </c>
      <c r="AA55" s="87">
        <v>0</v>
      </c>
      <c r="AB55" s="87">
        <v>0</v>
      </c>
      <c r="AC55" s="58">
        <v>0</v>
      </c>
    </row>
    <row r="56" spans="1:29" ht="15.75" x14ac:dyDescent="0.25">
      <c r="A56" s="35" t="s">
        <v>6324</v>
      </c>
      <c r="B56" s="90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37">
        <v>36</v>
      </c>
      <c r="P56" s="87">
        <v>7</v>
      </c>
      <c r="Q56" s="87">
        <v>5</v>
      </c>
      <c r="R56" s="87">
        <v>5</v>
      </c>
      <c r="S56" s="87">
        <v>0</v>
      </c>
      <c r="T56" s="87">
        <v>0</v>
      </c>
      <c r="U56" s="87">
        <v>0</v>
      </c>
      <c r="V56" s="87">
        <v>0</v>
      </c>
      <c r="W56" s="87">
        <v>2</v>
      </c>
      <c r="X56" s="87">
        <v>1</v>
      </c>
      <c r="Y56" s="87">
        <v>0</v>
      </c>
      <c r="Z56" s="87">
        <v>1</v>
      </c>
      <c r="AA56" s="87">
        <v>6</v>
      </c>
      <c r="AB56" s="87">
        <v>7</v>
      </c>
      <c r="AC56" s="58">
        <v>6</v>
      </c>
    </row>
    <row r="57" spans="1:29" ht="15.75" x14ac:dyDescent="0.25">
      <c r="A57" s="35" t="s">
        <v>6323</v>
      </c>
      <c r="B57" s="89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87">
        <v>1</v>
      </c>
      <c r="Q57" s="87">
        <v>1</v>
      </c>
      <c r="R57" s="87">
        <v>0</v>
      </c>
      <c r="S57" s="87">
        <v>0</v>
      </c>
      <c r="T57" s="87">
        <v>0</v>
      </c>
      <c r="U57" s="87">
        <v>0</v>
      </c>
      <c r="V57" s="87">
        <v>0</v>
      </c>
      <c r="W57" s="87">
        <v>0</v>
      </c>
      <c r="X57" s="87">
        <v>0</v>
      </c>
      <c r="Y57" s="87">
        <v>0</v>
      </c>
      <c r="Z57" s="87">
        <v>0</v>
      </c>
      <c r="AA57" s="87">
        <v>0</v>
      </c>
      <c r="AB57" s="87">
        <v>0</v>
      </c>
      <c r="AC57" s="58">
        <v>0</v>
      </c>
    </row>
    <row r="58" spans="1:29" ht="15.75" x14ac:dyDescent="0.25">
      <c r="A58" s="35" t="s">
        <v>6322</v>
      </c>
      <c r="B58" s="89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87">
        <v>0</v>
      </c>
      <c r="Q58" s="87">
        <v>0</v>
      </c>
      <c r="R58" s="87">
        <v>0</v>
      </c>
      <c r="S58" s="87">
        <v>0</v>
      </c>
      <c r="T58" s="87">
        <v>0</v>
      </c>
      <c r="U58" s="87">
        <v>0</v>
      </c>
      <c r="V58" s="87">
        <v>0</v>
      </c>
      <c r="W58" s="87">
        <v>0</v>
      </c>
      <c r="X58" s="87">
        <v>0</v>
      </c>
      <c r="Y58" s="87">
        <v>0</v>
      </c>
      <c r="Z58" s="87">
        <v>0</v>
      </c>
      <c r="AA58" s="87">
        <v>0</v>
      </c>
      <c r="AB58" s="87">
        <v>0</v>
      </c>
      <c r="AC58" s="58">
        <v>0</v>
      </c>
    </row>
    <row r="59" spans="1:29" ht="15.75" x14ac:dyDescent="0.25">
      <c r="A59" s="35" t="s">
        <v>7027</v>
      </c>
      <c r="B59" s="90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37">
        <v>39</v>
      </c>
      <c r="P59" s="87">
        <v>3</v>
      </c>
      <c r="Q59" s="87">
        <v>2</v>
      </c>
      <c r="R59" s="87">
        <v>2</v>
      </c>
      <c r="S59" s="87">
        <v>0</v>
      </c>
      <c r="T59" s="87">
        <v>0</v>
      </c>
      <c r="U59" s="87">
        <v>0</v>
      </c>
      <c r="V59" s="87">
        <v>0</v>
      </c>
      <c r="W59" s="87">
        <v>1</v>
      </c>
      <c r="X59" s="87">
        <v>0</v>
      </c>
      <c r="Y59" s="87">
        <v>0</v>
      </c>
      <c r="Z59" s="87">
        <v>0</v>
      </c>
      <c r="AA59" s="87">
        <v>2</v>
      </c>
      <c r="AB59" s="87">
        <v>3</v>
      </c>
      <c r="AC59" s="58">
        <v>3</v>
      </c>
    </row>
    <row r="60" spans="1:29" ht="15.75" x14ac:dyDescent="0.25">
      <c r="A60" s="31" t="s">
        <v>14068</v>
      </c>
      <c r="B60" s="90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37">
        <v>40</v>
      </c>
      <c r="P60" s="87">
        <v>7</v>
      </c>
      <c r="Q60" s="87">
        <v>0</v>
      </c>
      <c r="R60" s="87">
        <v>0</v>
      </c>
      <c r="S60" s="87">
        <v>0</v>
      </c>
      <c r="T60" s="87">
        <v>0</v>
      </c>
      <c r="U60" s="87">
        <v>0</v>
      </c>
      <c r="V60" s="87">
        <v>0</v>
      </c>
      <c r="W60" s="87">
        <v>0</v>
      </c>
      <c r="X60" s="87">
        <v>0</v>
      </c>
      <c r="Y60" s="87">
        <v>0</v>
      </c>
      <c r="Z60" s="87">
        <v>0</v>
      </c>
      <c r="AA60" s="87">
        <v>0</v>
      </c>
      <c r="AB60" s="87">
        <v>4</v>
      </c>
      <c r="AC60" s="55"/>
    </row>
    <row r="61" spans="1:29" ht="15.75" x14ac:dyDescent="0.25">
      <c r="A61" s="35" t="s">
        <v>14069</v>
      </c>
      <c r="B61" s="90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37">
        <v>41</v>
      </c>
      <c r="P61" s="87">
        <v>97</v>
      </c>
      <c r="Q61" s="87">
        <v>1</v>
      </c>
      <c r="R61" s="87">
        <v>0</v>
      </c>
      <c r="S61" s="87">
        <v>0</v>
      </c>
      <c r="T61" s="87">
        <v>0</v>
      </c>
      <c r="U61" s="87">
        <v>0</v>
      </c>
      <c r="V61" s="87">
        <v>0</v>
      </c>
      <c r="W61" s="87">
        <v>9</v>
      </c>
      <c r="X61" s="87">
        <v>0</v>
      </c>
      <c r="Y61" s="87">
        <v>16</v>
      </c>
      <c r="Z61" s="87">
        <v>0</v>
      </c>
      <c r="AA61" s="87">
        <v>0</v>
      </c>
      <c r="AB61" s="87">
        <v>57</v>
      </c>
      <c r="AC61" s="55"/>
    </row>
    <row r="62" spans="1:29" ht="25.5" x14ac:dyDescent="0.25">
      <c r="A62" s="35" t="s">
        <v>14070</v>
      </c>
      <c r="B62" s="90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37">
        <v>42</v>
      </c>
      <c r="P62" s="87">
        <v>0</v>
      </c>
      <c r="Q62" s="87">
        <v>0</v>
      </c>
      <c r="R62" s="87">
        <v>0</v>
      </c>
      <c r="S62" s="87">
        <v>0</v>
      </c>
      <c r="T62" s="87">
        <v>0</v>
      </c>
      <c r="U62" s="87">
        <v>0</v>
      </c>
      <c r="V62" s="87">
        <v>0</v>
      </c>
      <c r="W62" s="87">
        <v>0</v>
      </c>
      <c r="X62" s="87">
        <v>0</v>
      </c>
      <c r="Y62" s="87">
        <v>0</v>
      </c>
      <c r="Z62" s="87">
        <v>0</v>
      </c>
      <c r="AA62" s="87">
        <v>0</v>
      </c>
      <c r="AB62" s="87">
        <v>0</v>
      </c>
      <c r="AC62" s="58">
        <v>0</v>
      </c>
    </row>
    <row r="63" spans="1:29" ht="15.75" x14ac:dyDescent="0.25">
      <c r="A63" s="35" t="s">
        <v>14071</v>
      </c>
      <c r="B63" s="90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37">
        <v>43</v>
      </c>
      <c r="P63" s="87">
        <v>0</v>
      </c>
      <c r="Q63" s="87">
        <v>0</v>
      </c>
      <c r="R63" s="87">
        <v>0</v>
      </c>
      <c r="S63" s="87">
        <v>0</v>
      </c>
      <c r="T63" s="87">
        <v>0</v>
      </c>
      <c r="U63" s="87">
        <v>0</v>
      </c>
      <c r="V63" s="87">
        <v>0</v>
      </c>
      <c r="W63" s="87">
        <v>0</v>
      </c>
      <c r="X63" s="87">
        <v>0</v>
      </c>
      <c r="Y63" s="87">
        <v>0</v>
      </c>
      <c r="Z63" s="87">
        <v>0</v>
      </c>
      <c r="AA63" s="87">
        <v>0</v>
      </c>
      <c r="AB63" s="87">
        <v>0</v>
      </c>
      <c r="AC63" s="58">
        <v>0</v>
      </c>
    </row>
    <row r="64" spans="1:29" ht="15.75" x14ac:dyDescent="0.25">
      <c r="A64" s="35" t="s">
        <v>14072</v>
      </c>
      <c r="B64" s="90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37">
        <v>44</v>
      </c>
      <c r="P64" s="87">
        <v>0</v>
      </c>
      <c r="Q64" s="87">
        <v>0</v>
      </c>
      <c r="R64" s="87">
        <v>0</v>
      </c>
      <c r="S64" s="87">
        <v>0</v>
      </c>
      <c r="T64" s="87">
        <v>0</v>
      </c>
      <c r="U64" s="87">
        <v>0</v>
      </c>
      <c r="V64" s="87">
        <v>0</v>
      </c>
      <c r="W64" s="87">
        <v>0</v>
      </c>
      <c r="X64" s="87">
        <v>0</v>
      </c>
      <c r="Y64" s="87">
        <v>0</v>
      </c>
      <c r="Z64" s="87">
        <v>0</v>
      </c>
      <c r="AA64" s="87">
        <v>0</v>
      </c>
      <c r="AB64" s="87">
        <v>0</v>
      </c>
      <c r="AC64" s="58">
        <v>0</v>
      </c>
    </row>
    <row r="65" spans="1:29" ht="38.25" x14ac:dyDescent="0.25">
      <c r="A65" s="35" t="s">
        <v>14073</v>
      </c>
      <c r="B65" s="90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37">
        <v>45</v>
      </c>
      <c r="P65" s="87">
        <v>1</v>
      </c>
      <c r="Q65" s="87">
        <v>0</v>
      </c>
      <c r="R65" s="87">
        <v>0</v>
      </c>
      <c r="S65" s="87">
        <v>0</v>
      </c>
      <c r="T65" s="87">
        <v>0</v>
      </c>
      <c r="U65" s="87">
        <v>0</v>
      </c>
      <c r="V65" s="87">
        <v>0</v>
      </c>
      <c r="W65" s="87">
        <v>1</v>
      </c>
      <c r="X65" s="87">
        <v>0</v>
      </c>
      <c r="Y65" s="87">
        <v>0</v>
      </c>
      <c r="Z65" s="87">
        <v>0</v>
      </c>
      <c r="AA65" s="87">
        <v>0</v>
      </c>
      <c r="AB65" s="87">
        <v>0</v>
      </c>
      <c r="AC65" s="55"/>
    </row>
    <row r="66" spans="1:29" ht="15.75" x14ac:dyDescent="0.25">
      <c r="A66" s="35" t="s">
        <v>14074</v>
      </c>
      <c r="B66" s="90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37">
        <v>46</v>
      </c>
      <c r="P66" s="87">
        <v>1</v>
      </c>
      <c r="Q66" s="87">
        <v>0</v>
      </c>
      <c r="R66" s="87">
        <v>0</v>
      </c>
      <c r="S66" s="87">
        <v>0</v>
      </c>
      <c r="T66" s="87">
        <v>0</v>
      </c>
      <c r="U66" s="87">
        <v>0</v>
      </c>
      <c r="V66" s="87">
        <v>0</v>
      </c>
      <c r="W66" s="87">
        <v>1</v>
      </c>
      <c r="X66" s="87">
        <v>0</v>
      </c>
      <c r="Y66" s="87">
        <v>0</v>
      </c>
      <c r="Z66" s="87">
        <v>0</v>
      </c>
      <c r="AA66" s="87">
        <v>0</v>
      </c>
      <c r="AB66" s="87">
        <v>0</v>
      </c>
      <c r="AC66" s="55"/>
    </row>
    <row r="67" spans="1:29" ht="25.5" x14ac:dyDescent="0.25">
      <c r="A67" s="35" t="s">
        <v>12626</v>
      </c>
      <c r="B67" s="90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37">
        <v>47</v>
      </c>
      <c r="P67" s="87">
        <v>4</v>
      </c>
      <c r="Q67" s="87">
        <v>4</v>
      </c>
      <c r="R67" s="87">
        <v>4</v>
      </c>
      <c r="S67" s="87">
        <v>0</v>
      </c>
      <c r="T67" s="87">
        <v>0</v>
      </c>
      <c r="U67" s="87">
        <v>0</v>
      </c>
      <c r="V67" s="87">
        <v>0</v>
      </c>
      <c r="W67" s="87">
        <v>0</v>
      </c>
      <c r="X67" s="87">
        <v>0</v>
      </c>
      <c r="Y67" s="87">
        <v>0</v>
      </c>
      <c r="Z67" s="87">
        <v>3</v>
      </c>
      <c r="AA67" s="87">
        <v>1</v>
      </c>
      <c r="AB67" s="87">
        <v>3</v>
      </c>
      <c r="AC67" s="55"/>
    </row>
    <row r="68" spans="1:29" ht="15.75" x14ac:dyDescent="0.25">
      <c r="A68" s="35" t="s">
        <v>12627</v>
      </c>
      <c r="B68" s="91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37">
        <v>48</v>
      </c>
      <c r="P68" s="87">
        <v>4</v>
      </c>
      <c r="Q68" s="87">
        <v>4</v>
      </c>
      <c r="R68" s="87">
        <v>4</v>
      </c>
      <c r="S68" s="87">
        <v>0</v>
      </c>
      <c r="T68" s="87">
        <v>0</v>
      </c>
      <c r="U68" s="87">
        <v>0</v>
      </c>
      <c r="V68" s="87">
        <v>0</v>
      </c>
      <c r="W68" s="87">
        <v>0</v>
      </c>
      <c r="X68" s="87">
        <v>0</v>
      </c>
      <c r="Y68" s="87">
        <v>0</v>
      </c>
      <c r="Z68" s="87">
        <v>3</v>
      </c>
      <c r="AA68" s="87">
        <v>1</v>
      </c>
      <c r="AB68" s="87">
        <v>3</v>
      </c>
      <c r="AC68" s="55"/>
    </row>
    <row r="69" spans="1:29" ht="25.5" x14ac:dyDescent="0.25">
      <c r="A69" s="35" t="s">
        <v>10388</v>
      </c>
      <c r="B69" s="90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37">
        <v>49</v>
      </c>
      <c r="P69" s="28">
        <v>0</v>
      </c>
      <c r="Q69" s="87">
        <v>0</v>
      </c>
      <c r="R69" s="87">
        <v>0</v>
      </c>
      <c r="S69" s="87">
        <v>0</v>
      </c>
      <c r="T69" s="87">
        <v>0</v>
      </c>
      <c r="U69" s="87">
        <v>0</v>
      </c>
      <c r="V69" s="87">
        <v>0</v>
      </c>
      <c r="W69" s="87">
        <v>0</v>
      </c>
      <c r="X69" s="87">
        <v>0</v>
      </c>
      <c r="Y69" s="87">
        <v>0</v>
      </c>
      <c r="Z69" s="87">
        <v>0</v>
      </c>
      <c r="AA69" s="87">
        <v>0</v>
      </c>
      <c r="AB69" s="87">
        <v>0</v>
      </c>
      <c r="AC69" s="55"/>
    </row>
    <row r="70" spans="1:29" ht="15.75" x14ac:dyDescent="0.25">
      <c r="A70" s="35" t="s">
        <v>10389</v>
      </c>
      <c r="B70" s="90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37">
        <v>50</v>
      </c>
      <c r="P70" s="28">
        <v>0</v>
      </c>
      <c r="Q70" s="87">
        <v>0</v>
      </c>
      <c r="R70" s="87">
        <v>0</v>
      </c>
      <c r="S70" s="87">
        <v>0</v>
      </c>
      <c r="T70" s="87">
        <v>0</v>
      </c>
      <c r="U70" s="87">
        <v>0</v>
      </c>
      <c r="V70" s="87">
        <v>0</v>
      </c>
      <c r="W70" s="87">
        <v>0</v>
      </c>
      <c r="X70" s="87">
        <v>0</v>
      </c>
      <c r="Y70" s="87">
        <v>0</v>
      </c>
      <c r="Z70" s="87">
        <v>0</v>
      </c>
      <c r="AA70" s="87">
        <v>0</v>
      </c>
      <c r="AB70" s="87">
        <v>0</v>
      </c>
      <c r="AC70" s="55"/>
    </row>
    <row r="71" spans="1:29" ht="25.5" x14ac:dyDescent="0.25">
      <c r="A71" s="35" t="s">
        <v>10391</v>
      </c>
      <c r="B71" s="90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37">
        <v>51</v>
      </c>
      <c r="P71" s="28">
        <v>0</v>
      </c>
      <c r="Q71" s="87">
        <v>0</v>
      </c>
      <c r="R71" s="87">
        <v>0</v>
      </c>
      <c r="S71" s="87">
        <v>0</v>
      </c>
      <c r="T71" s="87">
        <v>0</v>
      </c>
      <c r="U71" s="87">
        <v>0</v>
      </c>
      <c r="V71" s="87">
        <v>0</v>
      </c>
      <c r="W71" s="87">
        <v>0</v>
      </c>
      <c r="X71" s="87">
        <v>0</v>
      </c>
      <c r="Y71" s="87">
        <v>0</v>
      </c>
      <c r="Z71" s="87">
        <v>0</v>
      </c>
      <c r="AA71" s="87">
        <v>0</v>
      </c>
      <c r="AB71" s="87">
        <v>0</v>
      </c>
      <c r="AC71" s="55"/>
    </row>
    <row r="72" spans="1:29" ht="38.25" x14ac:dyDescent="0.25">
      <c r="A72" s="35" t="s">
        <v>10390</v>
      </c>
      <c r="B72" s="90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37">
        <v>52</v>
      </c>
      <c r="P72" s="28">
        <v>0</v>
      </c>
      <c r="Q72" s="87">
        <v>0</v>
      </c>
      <c r="R72" s="87">
        <v>0</v>
      </c>
      <c r="S72" s="87">
        <v>0</v>
      </c>
      <c r="T72" s="87">
        <v>0</v>
      </c>
      <c r="U72" s="87">
        <v>0</v>
      </c>
      <c r="V72" s="87">
        <v>0</v>
      </c>
      <c r="W72" s="87">
        <v>0</v>
      </c>
      <c r="X72" s="87">
        <v>0</v>
      </c>
      <c r="Y72" s="87">
        <v>0</v>
      </c>
      <c r="Z72" s="87">
        <v>0</v>
      </c>
      <c r="AA72" s="87">
        <v>0</v>
      </c>
      <c r="AB72" s="87">
        <v>0</v>
      </c>
      <c r="AC72" s="55"/>
    </row>
    <row r="73" spans="1:29" ht="25.5" x14ac:dyDescent="0.25">
      <c r="A73" s="31" t="s">
        <v>16859</v>
      </c>
      <c r="B73" s="90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37">
        <v>53</v>
      </c>
      <c r="P73" s="41">
        <v>0</v>
      </c>
      <c r="Q73" s="28">
        <v>0</v>
      </c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</row>
    <row r="74" spans="1:29" s="95" customFormat="1" ht="60" customHeight="1" x14ac:dyDescent="0.25">
      <c r="A74" s="96" t="s">
        <v>14891</v>
      </c>
      <c r="B74" s="92">
        <v>-54</v>
      </c>
      <c r="O74" s="97">
        <v>54</v>
      </c>
      <c r="P74" s="43">
        <v>7</v>
      </c>
    </row>
    <row r="75" spans="1:29" ht="15.75" x14ac:dyDescent="0.25">
      <c r="A75" s="93" t="s">
        <v>14892</v>
      </c>
      <c r="B75" s="38">
        <v>-55</v>
      </c>
      <c r="O75" s="97">
        <v>55</v>
      </c>
      <c r="P75" s="42">
        <v>5</v>
      </c>
    </row>
    <row r="76" spans="1:29" ht="38.25" x14ac:dyDescent="0.25">
      <c r="A76" s="94" t="s">
        <v>14565</v>
      </c>
      <c r="B76" s="38">
        <v>-56</v>
      </c>
      <c r="O76" s="97">
        <v>56</v>
      </c>
      <c r="P76" s="43">
        <v>141</v>
      </c>
    </row>
    <row r="77" spans="1:29" ht="15.75" x14ac:dyDescent="0.25">
      <c r="A77" s="93" t="s">
        <v>13161</v>
      </c>
      <c r="B77" s="38">
        <v>-57</v>
      </c>
      <c r="O77" s="97">
        <v>57</v>
      </c>
      <c r="P77" s="42">
        <v>110</v>
      </c>
    </row>
    <row r="78" spans="1:29" ht="25.5" x14ac:dyDescent="0.25">
      <c r="A78" s="93" t="s">
        <v>13160</v>
      </c>
      <c r="B78" s="38">
        <v>-58</v>
      </c>
      <c r="O78" s="97">
        <v>58</v>
      </c>
      <c r="P78" s="111">
        <f>SUM(P80:P81)</f>
        <v>0</v>
      </c>
    </row>
    <row r="79" spans="1:29" ht="15.75" x14ac:dyDescent="0.25">
      <c r="A79" s="93" t="s">
        <v>14887</v>
      </c>
      <c r="B79" s="38">
        <v>-59</v>
      </c>
      <c r="O79" s="97">
        <v>59</v>
      </c>
      <c r="P79" s="42">
        <v>0</v>
      </c>
    </row>
    <row r="80" spans="1:29" ht="25.5" x14ac:dyDescent="0.25">
      <c r="A80" s="93" t="s">
        <v>14888</v>
      </c>
      <c r="B80" s="38">
        <v>-60</v>
      </c>
      <c r="O80" s="97">
        <v>60</v>
      </c>
      <c r="P80" s="43">
        <v>0</v>
      </c>
    </row>
    <row r="81" spans="1:16" ht="15.75" x14ac:dyDescent="0.25">
      <c r="A81" s="93" t="s">
        <v>14889</v>
      </c>
      <c r="B81" s="38">
        <v>-61</v>
      </c>
      <c r="O81" s="97">
        <v>61</v>
      </c>
      <c r="P81" s="42">
        <v>0</v>
      </c>
    </row>
    <row r="82" spans="1:16" ht="25.5" customHeight="1" x14ac:dyDescent="0.25">
      <c r="A82" s="93" t="s">
        <v>13162</v>
      </c>
      <c r="B82" s="38">
        <v>-62</v>
      </c>
      <c r="O82" s="97">
        <v>62</v>
      </c>
      <c r="P82" s="43">
        <v>69</v>
      </c>
    </row>
  </sheetData>
  <sheetProtection password="D949" sheet="1" objects="1" scenarios="1" selectLockedCells="1"/>
  <mergeCells count="32">
    <mergeCell ref="Z18:Z19"/>
    <mergeCell ref="AA18:AA19"/>
    <mergeCell ref="A11:AC11"/>
    <mergeCell ref="A12:AC12"/>
    <mergeCell ref="P13:V13"/>
    <mergeCell ref="P14:V14"/>
    <mergeCell ref="S17:V17"/>
    <mergeCell ref="W17:W19"/>
    <mergeCell ref="Z16:AB16"/>
    <mergeCell ref="AC16:AC19"/>
    <mergeCell ref="Z17:AA17"/>
    <mergeCell ref="AB17:AB19"/>
    <mergeCell ref="A16:A19"/>
    <mergeCell ref="O16:O19"/>
    <mergeCell ref="P16:P19"/>
    <mergeCell ref="Q16:Y16"/>
    <mergeCell ref="S18:T18"/>
    <mergeCell ref="U18:V18"/>
    <mergeCell ref="X17:X19"/>
    <mergeCell ref="Y17:Y19"/>
    <mergeCell ref="Q17:Q19"/>
    <mergeCell ref="R17:R19"/>
    <mergeCell ref="P15:V15"/>
    <mergeCell ref="A2:AC2"/>
    <mergeCell ref="A3:AC3"/>
    <mergeCell ref="A4:AC4"/>
    <mergeCell ref="A5:AC5"/>
    <mergeCell ref="A6:AC6"/>
    <mergeCell ref="A7:AC7"/>
    <mergeCell ref="A8:AC8"/>
    <mergeCell ref="A9:AC9"/>
    <mergeCell ref="A10:AC10"/>
  </mergeCells>
  <phoneticPr fontId="10" type="noConversion"/>
  <dataValidations count="3">
    <dataValidation type="whole" allowBlank="1" showInputMessage="1" showErrorMessage="1" errorTitle="Ошибка ввода" error="Попытка ввести данные отличные от числовых или целочисленных" sqref="P73:Q73 P28:AB72 P22:AB25 P74:P77 P79:P82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AC26:AC28 AC48:AC59 AC62:AC64">
      <formula1>IF(AND(INT(AC26*10)=AC26*10,AC26&gt;=0),TRUE,FALSE)</formula1>
    </dataValidation>
    <dataValidation allowBlank="1" showInputMessage="1" showErrorMessage="1" errorTitle="Ошибка ввода" error="Попытка ввести данные отличные от числовых или целочисленных" sqref="P78 P21:AB21 P26:AB27"/>
  </dataValidations>
  <pageMargins left="0.39370078740157483" right="0.39370078740157483" top="0.39370078740157483" bottom="0.39370078740157483" header="0" footer="0"/>
  <pageSetup paperSize="9" scale="87" orientation="landscape" blackAndWhite="1" r:id="rId1"/>
  <headerFooter alignWithMargins="0"/>
  <rowBreaks count="2" manualBreakCount="2">
    <brk id="41" max="16383" man="1"/>
    <brk id="67" max="16383" man="1"/>
  </rowBreaks>
  <colBreaks count="1" manualBreakCount="1">
    <brk id="22" max="1048575" man="1"/>
  </col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"/>
  <dimension ref="A1:AD70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Q22" sqref="Q22"/>
    </sheetView>
  </sheetViews>
  <sheetFormatPr defaultRowHeight="12.75" x14ac:dyDescent="0.2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2:30" ht="30" customHeight="1" x14ac:dyDescent="0.2"/>
    <row r="2" spans="2:30" hidden="1" x14ac:dyDescent="0.2"/>
    <row r="3" spans="2:30" hidden="1" x14ac:dyDescent="0.2"/>
    <row r="4" spans="2:30" hidden="1" x14ac:dyDescent="0.2"/>
    <row r="5" spans="2:30" hidden="1" x14ac:dyDescent="0.2"/>
    <row r="6" spans="2:30" hidden="1" x14ac:dyDescent="0.2"/>
    <row r="7" spans="2:30" hidden="1" x14ac:dyDescent="0.2"/>
    <row r="8" spans="2:30" hidden="1" x14ac:dyDescent="0.2"/>
    <row r="9" spans="2:30" hidden="1" x14ac:dyDescent="0.2"/>
    <row r="10" spans="2:30" hidden="1" x14ac:dyDescent="0.2"/>
    <row r="11" spans="2:30" hidden="1" x14ac:dyDescent="0.2"/>
    <row r="12" spans="2:30" hidden="1" x14ac:dyDescent="0.2"/>
    <row r="13" spans="2:30" hidden="1" x14ac:dyDescent="0.2"/>
    <row r="14" spans="2:30" hidden="1" x14ac:dyDescent="0.2"/>
    <row r="15" spans="2:30" hidden="1" x14ac:dyDescent="0.2"/>
    <row r="16" spans="2:30" ht="39.950000000000003" customHeight="1" x14ac:dyDescent="0.2"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80" t="s">
        <v>10394</v>
      </c>
      <c r="Q16" s="280"/>
      <c r="R16" s="280"/>
      <c r="S16" s="280"/>
      <c r="T16" s="280"/>
      <c r="U16" s="280"/>
      <c r="V16" s="280"/>
      <c r="W16" s="280"/>
      <c r="X16" s="22"/>
      <c r="Y16" s="22"/>
      <c r="Z16" s="22"/>
      <c r="AA16" s="22"/>
      <c r="AB16" s="22"/>
      <c r="AC16" s="22"/>
      <c r="AD16" s="22"/>
    </row>
    <row r="17" spans="1:30" x14ac:dyDescent="0.2"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4"/>
      <c r="O17" s="104"/>
      <c r="P17" s="281" t="s">
        <v>13062</v>
      </c>
      <c r="Q17" s="281"/>
      <c r="R17" s="281"/>
      <c r="S17" s="281"/>
      <c r="T17" s="281"/>
      <c r="U17" s="281"/>
      <c r="V17" s="281"/>
      <c r="W17" s="281"/>
      <c r="X17" s="104"/>
      <c r="Y17" s="104"/>
      <c r="Z17" s="104"/>
      <c r="AA17" s="104"/>
      <c r="AB17" s="104"/>
      <c r="AC17" s="104"/>
      <c r="AD17" s="104"/>
    </row>
    <row r="18" spans="1:30" ht="45" customHeight="1" x14ac:dyDescent="0.2">
      <c r="A18" s="283" t="s">
        <v>12192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 t="s">
        <v>12193</v>
      </c>
      <c r="P18" s="283" t="s">
        <v>15192</v>
      </c>
      <c r="Q18" s="283" t="s">
        <v>10395</v>
      </c>
      <c r="R18" s="283"/>
      <c r="S18" s="283"/>
      <c r="T18" s="283"/>
      <c r="U18" s="283"/>
      <c r="V18" s="293"/>
      <c r="W18" s="283" t="s">
        <v>10396</v>
      </c>
      <c r="X18" s="293" t="s">
        <v>10397</v>
      </c>
      <c r="Y18" s="294"/>
      <c r="Z18" s="294"/>
      <c r="AA18" s="294"/>
      <c r="AB18" s="294"/>
      <c r="AC18" s="295"/>
      <c r="AD18" s="290" t="s">
        <v>10398</v>
      </c>
    </row>
    <row r="19" spans="1:30" ht="24.95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83"/>
      <c r="Q19" s="23" t="s">
        <v>10399</v>
      </c>
      <c r="R19" s="23" t="s">
        <v>10400</v>
      </c>
      <c r="S19" s="23" t="s">
        <v>10401</v>
      </c>
      <c r="T19" s="23" t="s">
        <v>10402</v>
      </c>
      <c r="U19" s="23" t="s">
        <v>10403</v>
      </c>
      <c r="V19" s="53" t="s">
        <v>10404</v>
      </c>
      <c r="W19" s="283"/>
      <c r="X19" s="23" t="s">
        <v>10399</v>
      </c>
      <c r="Y19" s="23" t="s">
        <v>10400</v>
      </c>
      <c r="Z19" s="23" t="s">
        <v>10401</v>
      </c>
      <c r="AA19" s="23" t="s">
        <v>10402</v>
      </c>
      <c r="AB19" s="23" t="s">
        <v>10403</v>
      </c>
      <c r="AC19" s="23" t="s">
        <v>10404</v>
      </c>
      <c r="AD19" s="292"/>
    </row>
    <row r="20" spans="1:30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98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15.75" x14ac:dyDescent="0.25">
      <c r="A21" s="31" t="s">
        <v>16858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10">
        <f>SUM(Q21:V21)</f>
        <v>274</v>
      </c>
      <c r="Q21" s="110">
        <f>SUM(Q22,Q26,Q60,Q61)</f>
        <v>9</v>
      </c>
      <c r="R21" s="110">
        <f t="shared" ref="R21:X21" si="0">SUM(R22,R26,R60,R61)</f>
        <v>5</v>
      </c>
      <c r="S21" s="110">
        <f t="shared" si="0"/>
        <v>13</v>
      </c>
      <c r="T21" s="110">
        <f t="shared" si="0"/>
        <v>13</v>
      </c>
      <c r="U21" s="110">
        <f t="shared" si="0"/>
        <v>47</v>
      </c>
      <c r="V21" s="110">
        <f t="shared" si="0"/>
        <v>187</v>
      </c>
      <c r="W21" s="110">
        <f>SUM(X21:AC21)</f>
        <v>170</v>
      </c>
      <c r="X21" s="110">
        <f t="shared" si="0"/>
        <v>6</v>
      </c>
      <c r="Y21" s="110">
        <f t="shared" ref="Y21:AD21" si="1">SUM(Y22,Y26,Y60,Y61)</f>
        <v>5</v>
      </c>
      <c r="Z21" s="110">
        <f t="shared" si="1"/>
        <v>9</v>
      </c>
      <c r="AA21" s="110">
        <f t="shared" si="1"/>
        <v>8</v>
      </c>
      <c r="AB21" s="110">
        <f t="shared" si="1"/>
        <v>23</v>
      </c>
      <c r="AC21" s="110">
        <f t="shared" si="1"/>
        <v>119</v>
      </c>
      <c r="AD21" s="110">
        <f t="shared" si="1"/>
        <v>104</v>
      </c>
    </row>
    <row r="22" spans="1:30" ht="25.5" x14ac:dyDescent="0.25">
      <c r="A22" s="31" t="s">
        <v>13420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10">
        <f t="shared" ref="P22:P68" si="2">SUM(Q22:V22)</f>
        <v>20</v>
      </c>
      <c r="Q22" s="87">
        <v>1</v>
      </c>
      <c r="R22" s="87">
        <v>1</v>
      </c>
      <c r="S22" s="87">
        <v>0</v>
      </c>
      <c r="T22" s="87">
        <v>0</v>
      </c>
      <c r="U22" s="87">
        <v>3</v>
      </c>
      <c r="V22" s="87">
        <v>15</v>
      </c>
      <c r="W22" s="110">
        <f t="shared" ref="W22:W68" si="3">SUM(X22:AC22)</f>
        <v>18</v>
      </c>
      <c r="X22" s="87">
        <v>1</v>
      </c>
      <c r="Y22" s="87">
        <v>0</v>
      </c>
      <c r="Z22" s="87">
        <v>0</v>
      </c>
      <c r="AA22" s="87">
        <v>0</v>
      </c>
      <c r="AB22" s="87">
        <v>2</v>
      </c>
      <c r="AC22" s="87">
        <v>15</v>
      </c>
      <c r="AD22" s="87">
        <v>2</v>
      </c>
    </row>
    <row r="23" spans="1:30" ht="25.5" x14ac:dyDescent="0.25">
      <c r="A23" s="35" t="s">
        <v>16860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10">
        <f t="shared" si="2"/>
        <v>9</v>
      </c>
      <c r="Q23" s="87">
        <v>1</v>
      </c>
      <c r="R23" s="87">
        <v>1</v>
      </c>
      <c r="S23" s="87">
        <v>0</v>
      </c>
      <c r="T23" s="87">
        <v>0</v>
      </c>
      <c r="U23" s="87">
        <v>0</v>
      </c>
      <c r="V23" s="87">
        <v>7</v>
      </c>
      <c r="W23" s="110">
        <f t="shared" si="3"/>
        <v>9</v>
      </c>
      <c r="X23" s="87">
        <v>0</v>
      </c>
      <c r="Y23" s="87">
        <v>0</v>
      </c>
      <c r="Z23" s="87">
        <v>0</v>
      </c>
      <c r="AA23" s="87">
        <v>0</v>
      </c>
      <c r="AB23" s="87">
        <v>1</v>
      </c>
      <c r="AC23" s="87">
        <v>8</v>
      </c>
      <c r="AD23" s="87">
        <v>0</v>
      </c>
    </row>
    <row r="24" spans="1:30" ht="15.75" x14ac:dyDescent="0.25">
      <c r="A24" s="35" t="s">
        <v>13421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10">
        <f t="shared" si="2"/>
        <v>10</v>
      </c>
      <c r="Q24" s="87">
        <v>0</v>
      </c>
      <c r="R24" s="87">
        <v>0</v>
      </c>
      <c r="S24" s="87">
        <v>0</v>
      </c>
      <c r="T24" s="87">
        <v>0</v>
      </c>
      <c r="U24" s="87">
        <v>3</v>
      </c>
      <c r="V24" s="87">
        <v>7</v>
      </c>
      <c r="W24" s="110">
        <f t="shared" si="3"/>
        <v>8</v>
      </c>
      <c r="X24" s="87">
        <v>1</v>
      </c>
      <c r="Y24" s="87">
        <v>0</v>
      </c>
      <c r="Z24" s="87">
        <v>0</v>
      </c>
      <c r="AA24" s="87">
        <v>0</v>
      </c>
      <c r="AB24" s="87">
        <v>1</v>
      </c>
      <c r="AC24" s="87">
        <v>6</v>
      </c>
      <c r="AD24" s="87">
        <v>2</v>
      </c>
    </row>
    <row r="25" spans="1:30" ht="15.75" x14ac:dyDescent="0.25">
      <c r="A25" s="35" t="s">
        <v>13422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10">
        <f t="shared" si="2"/>
        <v>1</v>
      </c>
      <c r="Q25" s="87">
        <v>0</v>
      </c>
      <c r="R25" s="87">
        <v>0</v>
      </c>
      <c r="S25" s="87">
        <v>0</v>
      </c>
      <c r="T25" s="87">
        <v>0</v>
      </c>
      <c r="U25" s="87">
        <v>0</v>
      </c>
      <c r="V25" s="87">
        <v>1</v>
      </c>
      <c r="W25" s="110">
        <f t="shared" si="3"/>
        <v>1</v>
      </c>
      <c r="X25" s="87">
        <v>0</v>
      </c>
      <c r="Y25" s="87">
        <v>0</v>
      </c>
      <c r="Z25" s="87">
        <v>0</v>
      </c>
      <c r="AA25" s="87">
        <v>0</v>
      </c>
      <c r="AB25" s="87">
        <v>0</v>
      </c>
      <c r="AC25" s="87">
        <v>1</v>
      </c>
      <c r="AD25" s="87">
        <v>0</v>
      </c>
    </row>
    <row r="26" spans="1:30" ht="15.75" x14ac:dyDescent="0.25">
      <c r="A26" s="31" t="s">
        <v>16861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10">
        <f t="shared" si="2"/>
        <v>150</v>
      </c>
      <c r="Q26" s="110">
        <f>SUM(Q27,Q48,Q49,Q53:Q59)</f>
        <v>4</v>
      </c>
      <c r="R26" s="110">
        <f t="shared" ref="R26:X26" si="4">SUM(R27,R48,R49,R53:R59)</f>
        <v>3</v>
      </c>
      <c r="S26" s="110">
        <f t="shared" si="4"/>
        <v>6</v>
      </c>
      <c r="T26" s="110">
        <f t="shared" si="4"/>
        <v>10</v>
      </c>
      <c r="U26" s="110">
        <f t="shared" si="4"/>
        <v>23</v>
      </c>
      <c r="V26" s="110">
        <f t="shared" si="4"/>
        <v>104</v>
      </c>
      <c r="W26" s="110">
        <f t="shared" si="3"/>
        <v>148</v>
      </c>
      <c r="X26" s="110">
        <f t="shared" si="4"/>
        <v>5</v>
      </c>
      <c r="Y26" s="110">
        <f t="shared" ref="Y26:AD26" si="5">SUM(Y27,Y48,Y49,Y53:Y59)</f>
        <v>5</v>
      </c>
      <c r="Z26" s="110">
        <f t="shared" si="5"/>
        <v>9</v>
      </c>
      <c r="AA26" s="110">
        <f t="shared" si="5"/>
        <v>8</v>
      </c>
      <c r="AB26" s="110">
        <f t="shared" si="5"/>
        <v>21</v>
      </c>
      <c r="AC26" s="110">
        <f t="shared" si="5"/>
        <v>100</v>
      </c>
      <c r="AD26" s="110">
        <f t="shared" si="5"/>
        <v>2</v>
      </c>
    </row>
    <row r="27" spans="1:30" ht="25.5" x14ac:dyDescent="0.25">
      <c r="A27" s="35" t="s">
        <v>16862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10">
        <f t="shared" si="2"/>
        <v>134</v>
      </c>
      <c r="Q27" s="110">
        <f>SUM(Q28:Q38,Q42:Q47)</f>
        <v>3</v>
      </c>
      <c r="R27" s="110">
        <f t="shared" ref="R27:X27" si="6">SUM(R28:R38,R42:R47)</f>
        <v>3</v>
      </c>
      <c r="S27" s="110">
        <f t="shared" si="6"/>
        <v>4</v>
      </c>
      <c r="T27" s="110">
        <f t="shared" si="6"/>
        <v>9</v>
      </c>
      <c r="U27" s="110">
        <f t="shared" si="6"/>
        <v>19</v>
      </c>
      <c r="V27" s="110">
        <f t="shared" si="6"/>
        <v>96</v>
      </c>
      <c r="W27" s="110">
        <f t="shared" si="3"/>
        <v>133</v>
      </c>
      <c r="X27" s="110">
        <f t="shared" si="6"/>
        <v>4</v>
      </c>
      <c r="Y27" s="110">
        <f t="shared" ref="Y27:AD27" si="7">SUM(Y28:Y38,Y42:Y47)</f>
        <v>5</v>
      </c>
      <c r="Z27" s="110">
        <f t="shared" si="7"/>
        <v>7</v>
      </c>
      <c r="AA27" s="110">
        <f t="shared" si="7"/>
        <v>7</v>
      </c>
      <c r="AB27" s="110">
        <f t="shared" si="7"/>
        <v>15</v>
      </c>
      <c r="AC27" s="110">
        <f t="shared" si="7"/>
        <v>95</v>
      </c>
      <c r="AD27" s="110">
        <f t="shared" si="7"/>
        <v>1</v>
      </c>
    </row>
    <row r="28" spans="1:30" ht="38.25" x14ac:dyDescent="0.25">
      <c r="A28" s="35" t="s">
        <v>12530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10">
        <f t="shared" si="2"/>
        <v>42</v>
      </c>
      <c r="Q28" s="87">
        <v>1</v>
      </c>
      <c r="R28" s="87">
        <v>1</v>
      </c>
      <c r="S28" s="87">
        <v>1</v>
      </c>
      <c r="T28" s="87">
        <v>4</v>
      </c>
      <c r="U28" s="87">
        <v>4</v>
      </c>
      <c r="V28" s="87">
        <v>31</v>
      </c>
      <c r="W28" s="110">
        <f t="shared" si="3"/>
        <v>42</v>
      </c>
      <c r="X28" s="87">
        <v>2</v>
      </c>
      <c r="Y28" s="87">
        <v>2</v>
      </c>
      <c r="Z28" s="87">
        <v>3</v>
      </c>
      <c r="AA28" s="87">
        <v>3</v>
      </c>
      <c r="AB28" s="87">
        <v>1</v>
      </c>
      <c r="AC28" s="87">
        <v>31</v>
      </c>
      <c r="AD28" s="87">
        <v>0</v>
      </c>
    </row>
    <row r="29" spans="1:30" ht="15.75" x14ac:dyDescent="0.25">
      <c r="A29" s="35" t="s">
        <v>15742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10">
        <f t="shared" si="2"/>
        <v>15</v>
      </c>
      <c r="Q29" s="87">
        <v>0</v>
      </c>
      <c r="R29" s="87">
        <v>0</v>
      </c>
      <c r="S29" s="87">
        <v>0</v>
      </c>
      <c r="T29" s="87">
        <v>1</v>
      </c>
      <c r="U29" s="87">
        <v>2</v>
      </c>
      <c r="V29" s="87">
        <v>12</v>
      </c>
      <c r="W29" s="110">
        <f t="shared" si="3"/>
        <v>15</v>
      </c>
      <c r="X29" s="87">
        <v>0</v>
      </c>
      <c r="Y29" s="87">
        <v>0</v>
      </c>
      <c r="Z29" s="87">
        <v>0</v>
      </c>
      <c r="AA29" s="87">
        <v>1</v>
      </c>
      <c r="AB29" s="87">
        <v>2</v>
      </c>
      <c r="AC29" s="87">
        <v>12</v>
      </c>
      <c r="AD29" s="87">
        <v>0</v>
      </c>
    </row>
    <row r="30" spans="1:30" ht="15.75" x14ac:dyDescent="0.25">
      <c r="A30" s="35" t="s">
        <v>12531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110">
        <f t="shared" si="2"/>
        <v>0</v>
      </c>
      <c r="Q30" s="87">
        <v>0</v>
      </c>
      <c r="R30" s="87">
        <v>0</v>
      </c>
      <c r="S30" s="87">
        <v>0</v>
      </c>
      <c r="T30" s="87">
        <v>0</v>
      </c>
      <c r="U30" s="87">
        <v>0</v>
      </c>
      <c r="V30" s="87">
        <v>0</v>
      </c>
      <c r="W30" s="110">
        <f t="shared" si="3"/>
        <v>0</v>
      </c>
      <c r="X30" s="87">
        <v>0</v>
      </c>
      <c r="Y30" s="87">
        <v>0</v>
      </c>
      <c r="Z30" s="87">
        <v>0</v>
      </c>
      <c r="AA30" s="87">
        <v>0</v>
      </c>
      <c r="AB30" s="87">
        <v>0</v>
      </c>
      <c r="AC30" s="87">
        <v>0</v>
      </c>
      <c r="AD30" s="87">
        <v>0</v>
      </c>
    </row>
    <row r="31" spans="1:30" ht="15.75" x14ac:dyDescent="0.25">
      <c r="A31" s="35" t="s">
        <v>16844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110">
        <f t="shared" si="2"/>
        <v>10</v>
      </c>
      <c r="Q31" s="87">
        <v>1</v>
      </c>
      <c r="R31" s="87">
        <v>0</v>
      </c>
      <c r="S31" s="87">
        <v>0</v>
      </c>
      <c r="T31" s="87">
        <v>1</v>
      </c>
      <c r="U31" s="87">
        <v>2</v>
      </c>
      <c r="V31" s="87">
        <v>6</v>
      </c>
      <c r="W31" s="110">
        <f t="shared" si="3"/>
        <v>10</v>
      </c>
      <c r="X31" s="87">
        <v>1</v>
      </c>
      <c r="Y31" s="87">
        <v>0</v>
      </c>
      <c r="Z31" s="87">
        <v>1</v>
      </c>
      <c r="AA31" s="87">
        <v>1</v>
      </c>
      <c r="AB31" s="87">
        <v>1</v>
      </c>
      <c r="AC31" s="87">
        <v>6</v>
      </c>
      <c r="AD31" s="87">
        <v>0</v>
      </c>
    </row>
    <row r="32" spans="1:30" ht="15.75" x14ac:dyDescent="0.25">
      <c r="A32" s="35" t="s">
        <v>12532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110">
        <f t="shared" si="2"/>
        <v>2</v>
      </c>
      <c r="Q32" s="87">
        <v>0</v>
      </c>
      <c r="R32" s="87">
        <v>0</v>
      </c>
      <c r="S32" s="87">
        <v>0</v>
      </c>
      <c r="T32" s="87">
        <v>0</v>
      </c>
      <c r="U32" s="87">
        <v>0</v>
      </c>
      <c r="V32" s="87">
        <v>2</v>
      </c>
      <c r="W32" s="110">
        <f t="shared" si="3"/>
        <v>2</v>
      </c>
      <c r="X32" s="87">
        <v>0</v>
      </c>
      <c r="Y32" s="87">
        <v>0</v>
      </c>
      <c r="Z32" s="87">
        <v>0</v>
      </c>
      <c r="AA32" s="87">
        <v>0</v>
      </c>
      <c r="AB32" s="87">
        <v>0</v>
      </c>
      <c r="AC32" s="87">
        <v>2</v>
      </c>
      <c r="AD32" s="87">
        <v>0</v>
      </c>
    </row>
    <row r="33" spans="1:30" ht="15.75" x14ac:dyDescent="0.25">
      <c r="A33" s="35" t="s">
        <v>16845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110">
        <f t="shared" si="2"/>
        <v>4</v>
      </c>
      <c r="Q33" s="87">
        <v>0</v>
      </c>
      <c r="R33" s="87">
        <v>0</v>
      </c>
      <c r="S33" s="87">
        <v>0</v>
      </c>
      <c r="T33" s="87">
        <v>0</v>
      </c>
      <c r="U33" s="87">
        <v>0</v>
      </c>
      <c r="V33" s="87">
        <v>4</v>
      </c>
      <c r="W33" s="110">
        <f t="shared" si="3"/>
        <v>4</v>
      </c>
      <c r="X33" s="87">
        <v>0</v>
      </c>
      <c r="Y33" s="87">
        <v>0</v>
      </c>
      <c r="Z33" s="87">
        <v>0</v>
      </c>
      <c r="AA33" s="87">
        <v>0</v>
      </c>
      <c r="AB33" s="87">
        <v>0</v>
      </c>
      <c r="AC33" s="87">
        <v>4</v>
      </c>
      <c r="AD33" s="87">
        <v>0</v>
      </c>
    </row>
    <row r="34" spans="1:30" ht="15.75" x14ac:dyDescent="0.25">
      <c r="A34" s="35" t="s">
        <v>16846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110">
        <f t="shared" si="2"/>
        <v>14</v>
      </c>
      <c r="Q34" s="87">
        <v>0</v>
      </c>
      <c r="R34" s="87">
        <v>0</v>
      </c>
      <c r="S34" s="87">
        <v>2</v>
      </c>
      <c r="T34" s="87">
        <v>0</v>
      </c>
      <c r="U34" s="87">
        <v>4</v>
      </c>
      <c r="V34" s="87">
        <v>8</v>
      </c>
      <c r="W34" s="110">
        <f t="shared" si="3"/>
        <v>13</v>
      </c>
      <c r="X34" s="87">
        <v>0</v>
      </c>
      <c r="Y34" s="87">
        <v>0</v>
      </c>
      <c r="Z34" s="87">
        <v>1</v>
      </c>
      <c r="AA34" s="87">
        <v>0</v>
      </c>
      <c r="AB34" s="87">
        <v>4</v>
      </c>
      <c r="AC34" s="87">
        <v>8</v>
      </c>
      <c r="AD34" s="87">
        <v>1</v>
      </c>
    </row>
    <row r="35" spans="1:30" ht="15.75" x14ac:dyDescent="0.25">
      <c r="A35" s="35" t="s">
        <v>16847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110">
        <f t="shared" si="2"/>
        <v>5</v>
      </c>
      <c r="Q35" s="87">
        <v>0</v>
      </c>
      <c r="R35" s="87">
        <v>1</v>
      </c>
      <c r="S35" s="87">
        <v>0</v>
      </c>
      <c r="T35" s="87">
        <v>0</v>
      </c>
      <c r="U35" s="87">
        <v>2</v>
      </c>
      <c r="V35" s="87">
        <v>2</v>
      </c>
      <c r="W35" s="110">
        <f t="shared" si="3"/>
        <v>5</v>
      </c>
      <c r="X35" s="87">
        <v>0</v>
      </c>
      <c r="Y35" s="87">
        <v>1</v>
      </c>
      <c r="Z35" s="87">
        <v>0</v>
      </c>
      <c r="AA35" s="87">
        <v>0</v>
      </c>
      <c r="AB35" s="87">
        <v>2</v>
      </c>
      <c r="AC35" s="87">
        <v>2</v>
      </c>
      <c r="AD35" s="87">
        <v>0</v>
      </c>
    </row>
    <row r="36" spans="1:30" ht="15.75" x14ac:dyDescent="0.25">
      <c r="A36" s="35" t="s">
        <v>16848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110">
        <f t="shared" si="2"/>
        <v>6</v>
      </c>
      <c r="Q36" s="87">
        <v>0</v>
      </c>
      <c r="R36" s="87">
        <v>0</v>
      </c>
      <c r="S36" s="87">
        <v>0</v>
      </c>
      <c r="T36" s="87">
        <v>0</v>
      </c>
      <c r="U36" s="87">
        <v>0</v>
      </c>
      <c r="V36" s="87">
        <v>6</v>
      </c>
      <c r="W36" s="110">
        <f t="shared" si="3"/>
        <v>6</v>
      </c>
      <c r="X36" s="87">
        <v>0</v>
      </c>
      <c r="Y36" s="87">
        <v>0</v>
      </c>
      <c r="Z36" s="87">
        <v>0</v>
      </c>
      <c r="AA36" s="87">
        <v>0</v>
      </c>
      <c r="AB36" s="87">
        <v>0</v>
      </c>
      <c r="AC36" s="87">
        <v>6</v>
      </c>
      <c r="AD36" s="87">
        <v>0</v>
      </c>
    </row>
    <row r="37" spans="1:30" ht="15.75" x14ac:dyDescent="0.25">
      <c r="A37" s="35" t="s">
        <v>16849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110">
        <f t="shared" si="2"/>
        <v>4</v>
      </c>
      <c r="Q37" s="87">
        <v>0</v>
      </c>
      <c r="R37" s="87">
        <v>0</v>
      </c>
      <c r="S37" s="87">
        <v>1</v>
      </c>
      <c r="T37" s="87">
        <v>0</v>
      </c>
      <c r="U37" s="87">
        <v>0</v>
      </c>
      <c r="V37" s="87">
        <v>3</v>
      </c>
      <c r="W37" s="110">
        <f t="shared" si="3"/>
        <v>4</v>
      </c>
      <c r="X37" s="87">
        <v>0</v>
      </c>
      <c r="Y37" s="87">
        <v>1</v>
      </c>
      <c r="Z37" s="87">
        <v>0</v>
      </c>
      <c r="AA37" s="87">
        <v>0</v>
      </c>
      <c r="AB37" s="87">
        <v>0</v>
      </c>
      <c r="AC37" s="87">
        <v>3</v>
      </c>
      <c r="AD37" s="87">
        <v>0</v>
      </c>
    </row>
    <row r="38" spans="1:30" ht="15.75" x14ac:dyDescent="0.25">
      <c r="A38" s="35" t="s">
        <v>16850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37">
        <v>18</v>
      </c>
      <c r="P38" s="110">
        <f t="shared" si="2"/>
        <v>10</v>
      </c>
      <c r="Q38" s="87">
        <v>0</v>
      </c>
      <c r="R38" s="87">
        <v>1</v>
      </c>
      <c r="S38" s="87">
        <v>0</v>
      </c>
      <c r="T38" s="87">
        <v>1</v>
      </c>
      <c r="U38" s="87">
        <v>2</v>
      </c>
      <c r="V38" s="87">
        <v>6</v>
      </c>
      <c r="W38" s="110">
        <f t="shared" si="3"/>
        <v>10</v>
      </c>
      <c r="X38" s="87">
        <v>0</v>
      </c>
      <c r="Y38" s="87">
        <v>1</v>
      </c>
      <c r="Z38" s="87">
        <v>0</v>
      </c>
      <c r="AA38" s="87">
        <v>1</v>
      </c>
      <c r="AB38" s="87">
        <v>2</v>
      </c>
      <c r="AC38" s="87">
        <v>6</v>
      </c>
      <c r="AD38" s="87">
        <v>0</v>
      </c>
    </row>
    <row r="39" spans="1:30" ht="25.5" x14ac:dyDescent="0.25">
      <c r="A39" s="35" t="s">
        <v>16851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37">
        <v>19</v>
      </c>
      <c r="P39" s="110">
        <f t="shared" si="2"/>
        <v>3</v>
      </c>
      <c r="Q39" s="87">
        <v>0</v>
      </c>
      <c r="R39" s="87">
        <v>0</v>
      </c>
      <c r="S39" s="87">
        <v>0</v>
      </c>
      <c r="T39" s="87">
        <v>0</v>
      </c>
      <c r="U39" s="87">
        <v>2</v>
      </c>
      <c r="V39" s="87">
        <v>1</v>
      </c>
      <c r="W39" s="110">
        <f t="shared" si="3"/>
        <v>3</v>
      </c>
      <c r="X39" s="87">
        <v>0</v>
      </c>
      <c r="Y39" s="87">
        <v>0</v>
      </c>
      <c r="Z39" s="87">
        <v>0</v>
      </c>
      <c r="AA39" s="87">
        <v>0</v>
      </c>
      <c r="AB39" s="87">
        <v>2</v>
      </c>
      <c r="AC39" s="87">
        <v>1</v>
      </c>
      <c r="AD39" s="87">
        <v>0</v>
      </c>
    </row>
    <row r="40" spans="1:30" ht="15.75" x14ac:dyDescent="0.25">
      <c r="A40" s="35" t="s">
        <v>16852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110">
        <f t="shared" si="2"/>
        <v>4</v>
      </c>
      <c r="Q40" s="87">
        <v>0</v>
      </c>
      <c r="R40" s="87">
        <v>1</v>
      </c>
      <c r="S40" s="87">
        <v>0</v>
      </c>
      <c r="T40" s="87">
        <v>0</v>
      </c>
      <c r="U40" s="87">
        <v>0</v>
      </c>
      <c r="V40" s="87">
        <v>3</v>
      </c>
      <c r="W40" s="110">
        <f t="shared" si="3"/>
        <v>4</v>
      </c>
      <c r="X40" s="87">
        <v>0</v>
      </c>
      <c r="Y40" s="87">
        <v>1</v>
      </c>
      <c r="Z40" s="87">
        <v>0</v>
      </c>
      <c r="AA40" s="87">
        <v>0</v>
      </c>
      <c r="AB40" s="87">
        <v>0</v>
      </c>
      <c r="AC40" s="87">
        <v>3</v>
      </c>
      <c r="AD40" s="87">
        <v>0</v>
      </c>
    </row>
    <row r="41" spans="1:30" ht="15.75" x14ac:dyDescent="0.25">
      <c r="A41" s="35" t="s">
        <v>16853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110">
        <f t="shared" si="2"/>
        <v>3</v>
      </c>
      <c r="Q41" s="87">
        <v>0</v>
      </c>
      <c r="R41" s="87">
        <v>0</v>
      </c>
      <c r="S41" s="87">
        <v>0</v>
      </c>
      <c r="T41" s="87">
        <v>1</v>
      </c>
      <c r="U41" s="87">
        <v>0</v>
      </c>
      <c r="V41" s="87">
        <v>2</v>
      </c>
      <c r="W41" s="110">
        <f t="shared" si="3"/>
        <v>3</v>
      </c>
      <c r="X41" s="87">
        <v>0</v>
      </c>
      <c r="Y41" s="87">
        <v>0</v>
      </c>
      <c r="Z41" s="87">
        <v>0</v>
      </c>
      <c r="AA41" s="87">
        <v>1</v>
      </c>
      <c r="AB41" s="87">
        <v>0</v>
      </c>
      <c r="AC41" s="87">
        <v>2</v>
      </c>
      <c r="AD41" s="87">
        <v>0</v>
      </c>
    </row>
    <row r="42" spans="1:30" ht="15.75" x14ac:dyDescent="0.25">
      <c r="A42" s="35" t="s">
        <v>16854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110">
        <f t="shared" si="2"/>
        <v>10</v>
      </c>
      <c r="Q42" s="87">
        <v>1</v>
      </c>
      <c r="R42" s="87">
        <v>0</v>
      </c>
      <c r="S42" s="87">
        <v>0</v>
      </c>
      <c r="T42" s="87">
        <v>1</v>
      </c>
      <c r="U42" s="87">
        <v>0</v>
      </c>
      <c r="V42" s="87">
        <v>8</v>
      </c>
      <c r="W42" s="110">
        <f t="shared" si="3"/>
        <v>10</v>
      </c>
      <c r="X42" s="87">
        <v>1</v>
      </c>
      <c r="Y42" s="87">
        <v>0</v>
      </c>
      <c r="Z42" s="87">
        <v>0</v>
      </c>
      <c r="AA42" s="87">
        <v>1</v>
      </c>
      <c r="AB42" s="87">
        <v>0</v>
      </c>
      <c r="AC42" s="87">
        <v>8</v>
      </c>
      <c r="AD42" s="87">
        <v>0</v>
      </c>
    </row>
    <row r="43" spans="1:30" ht="15.75" x14ac:dyDescent="0.25">
      <c r="A43" s="35" t="s">
        <v>12533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110">
        <f t="shared" si="2"/>
        <v>5</v>
      </c>
      <c r="Q43" s="87">
        <v>0</v>
      </c>
      <c r="R43" s="87">
        <v>0</v>
      </c>
      <c r="S43" s="87">
        <v>0</v>
      </c>
      <c r="T43" s="87">
        <v>0</v>
      </c>
      <c r="U43" s="87">
        <v>1</v>
      </c>
      <c r="V43" s="87">
        <v>4</v>
      </c>
      <c r="W43" s="110">
        <f t="shared" si="3"/>
        <v>5</v>
      </c>
      <c r="X43" s="87">
        <v>0</v>
      </c>
      <c r="Y43" s="87">
        <v>0</v>
      </c>
      <c r="Z43" s="87">
        <v>0</v>
      </c>
      <c r="AA43" s="87">
        <v>0</v>
      </c>
      <c r="AB43" s="87">
        <v>1</v>
      </c>
      <c r="AC43" s="87">
        <v>4</v>
      </c>
      <c r="AD43" s="87">
        <v>0</v>
      </c>
    </row>
    <row r="44" spans="1:30" ht="15.75" x14ac:dyDescent="0.25">
      <c r="A44" s="35" t="s">
        <v>16855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37">
        <v>24</v>
      </c>
      <c r="P44" s="110">
        <f t="shared" si="2"/>
        <v>2</v>
      </c>
      <c r="Q44" s="87">
        <v>0</v>
      </c>
      <c r="R44" s="87">
        <v>0</v>
      </c>
      <c r="S44" s="87">
        <v>0</v>
      </c>
      <c r="T44" s="87">
        <v>0</v>
      </c>
      <c r="U44" s="87">
        <v>0</v>
      </c>
      <c r="V44" s="87">
        <v>2</v>
      </c>
      <c r="W44" s="110">
        <f t="shared" si="3"/>
        <v>2</v>
      </c>
      <c r="X44" s="87">
        <v>0</v>
      </c>
      <c r="Y44" s="87">
        <v>0</v>
      </c>
      <c r="Z44" s="87">
        <v>0</v>
      </c>
      <c r="AA44" s="87">
        <v>0</v>
      </c>
      <c r="AB44" s="87">
        <v>0</v>
      </c>
      <c r="AC44" s="87">
        <v>2</v>
      </c>
      <c r="AD44" s="87">
        <v>0</v>
      </c>
    </row>
    <row r="45" spans="1:30" ht="15.75" x14ac:dyDescent="0.25">
      <c r="A45" s="35" t="s">
        <v>16856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37">
        <v>25</v>
      </c>
      <c r="P45" s="110">
        <f t="shared" si="2"/>
        <v>2</v>
      </c>
      <c r="Q45" s="87">
        <v>0</v>
      </c>
      <c r="R45" s="87">
        <v>0</v>
      </c>
      <c r="S45" s="87">
        <v>0</v>
      </c>
      <c r="T45" s="87">
        <v>0</v>
      </c>
      <c r="U45" s="87">
        <v>0</v>
      </c>
      <c r="V45" s="87">
        <v>2</v>
      </c>
      <c r="W45" s="110">
        <f t="shared" si="3"/>
        <v>2</v>
      </c>
      <c r="X45" s="87">
        <v>0</v>
      </c>
      <c r="Y45" s="87">
        <v>0</v>
      </c>
      <c r="Z45" s="87">
        <v>1</v>
      </c>
      <c r="AA45" s="87">
        <v>0</v>
      </c>
      <c r="AB45" s="87">
        <v>0</v>
      </c>
      <c r="AC45" s="87">
        <v>1</v>
      </c>
      <c r="AD45" s="87">
        <v>0</v>
      </c>
    </row>
    <row r="46" spans="1:30" ht="15.75" x14ac:dyDescent="0.25">
      <c r="A46" s="35" t="s">
        <v>16857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37">
        <v>26</v>
      </c>
      <c r="P46" s="110">
        <f t="shared" si="2"/>
        <v>3</v>
      </c>
      <c r="Q46" s="87">
        <v>0</v>
      </c>
      <c r="R46" s="87">
        <v>0</v>
      </c>
      <c r="S46" s="87">
        <v>0</v>
      </c>
      <c r="T46" s="87">
        <v>1</v>
      </c>
      <c r="U46" s="87">
        <v>2</v>
      </c>
      <c r="V46" s="87">
        <v>0</v>
      </c>
      <c r="W46" s="110">
        <f t="shared" si="3"/>
        <v>3</v>
      </c>
      <c r="X46" s="87">
        <v>0</v>
      </c>
      <c r="Y46" s="87">
        <v>0</v>
      </c>
      <c r="Z46" s="87">
        <v>1</v>
      </c>
      <c r="AA46" s="87">
        <v>0</v>
      </c>
      <c r="AB46" s="87">
        <v>2</v>
      </c>
      <c r="AC46" s="87">
        <v>0</v>
      </c>
      <c r="AD46" s="87">
        <v>0</v>
      </c>
    </row>
    <row r="47" spans="1:30" ht="15.75" x14ac:dyDescent="0.25">
      <c r="A47" s="35" t="s">
        <v>6316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37">
        <v>27</v>
      </c>
      <c r="P47" s="110">
        <f t="shared" si="2"/>
        <v>0</v>
      </c>
      <c r="Q47" s="87">
        <v>0</v>
      </c>
      <c r="R47" s="87">
        <v>0</v>
      </c>
      <c r="S47" s="87">
        <v>0</v>
      </c>
      <c r="T47" s="87">
        <v>0</v>
      </c>
      <c r="U47" s="87">
        <v>0</v>
      </c>
      <c r="V47" s="87">
        <v>0</v>
      </c>
      <c r="W47" s="110">
        <f t="shared" si="3"/>
        <v>0</v>
      </c>
      <c r="X47" s="87">
        <v>0</v>
      </c>
      <c r="Y47" s="87">
        <v>0</v>
      </c>
      <c r="Z47" s="87">
        <v>0</v>
      </c>
      <c r="AA47" s="87">
        <v>0</v>
      </c>
      <c r="AB47" s="87">
        <v>0</v>
      </c>
      <c r="AC47" s="87">
        <v>0</v>
      </c>
      <c r="AD47" s="87">
        <v>0</v>
      </c>
    </row>
    <row r="48" spans="1:30" ht="15.75" x14ac:dyDescent="0.25">
      <c r="A48" s="35" t="s">
        <v>6321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37">
        <v>28</v>
      </c>
      <c r="P48" s="110">
        <f t="shared" si="2"/>
        <v>1</v>
      </c>
      <c r="Q48" s="87">
        <v>0</v>
      </c>
      <c r="R48" s="87">
        <v>0</v>
      </c>
      <c r="S48" s="87">
        <v>0</v>
      </c>
      <c r="T48" s="87">
        <v>0</v>
      </c>
      <c r="U48" s="87">
        <v>1</v>
      </c>
      <c r="V48" s="87">
        <v>0</v>
      </c>
      <c r="W48" s="110">
        <f t="shared" si="3"/>
        <v>1</v>
      </c>
      <c r="X48" s="87">
        <v>0</v>
      </c>
      <c r="Y48" s="87">
        <v>0</v>
      </c>
      <c r="Z48" s="87">
        <v>0</v>
      </c>
      <c r="AA48" s="87">
        <v>0</v>
      </c>
      <c r="AB48" s="87">
        <v>1</v>
      </c>
      <c r="AC48" s="87">
        <v>0</v>
      </c>
      <c r="AD48" s="87">
        <v>0</v>
      </c>
    </row>
    <row r="49" spans="1:30" ht="15.75" x14ac:dyDescent="0.25">
      <c r="A49" s="35" t="s">
        <v>6317</v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37">
        <v>29</v>
      </c>
      <c r="P49" s="110">
        <f t="shared" si="2"/>
        <v>0</v>
      </c>
      <c r="Q49" s="87">
        <v>0</v>
      </c>
      <c r="R49" s="87">
        <v>0</v>
      </c>
      <c r="S49" s="87">
        <v>0</v>
      </c>
      <c r="T49" s="87">
        <v>0</v>
      </c>
      <c r="U49" s="87">
        <v>0</v>
      </c>
      <c r="V49" s="87">
        <v>0</v>
      </c>
      <c r="W49" s="110">
        <f t="shared" si="3"/>
        <v>0</v>
      </c>
      <c r="X49" s="87">
        <v>0</v>
      </c>
      <c r="Y49" s="87">
        <v>0</v>
      </c>
      <c r="Z49" s="87">
        <v>0</v>
      </c>
      <c r="AA49" s="87">
        <v>0</v>
      </c>
      <c r="AB49" s="87">
        <v>0</v>
      </c>
      <c r="AC49" s="87">
        <v>0</v>
      </c>
      <c r="AD49" s="87">
        <v>0</v>
      </c>
    </row>
    <row r="50" spans="1:30" ht="25.5" x14ac:dyDescent="0.25">
      <c r="A50" s="35" t="s">
        <v>6318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37">
        <v>30</v>
      </c>
      <c r="P50" s="110">
        <f t="shared" si="2"/>
        <v>0</v>
      </c>
      <c r="Q50" s="87">
        <v>0</v>
      </c>
      <c r="R50" s="87">
        <v>0</v>
      </c>
      <c r="S50" s="87">
        <v>0</v>
      </c>
      <c r="T50" s="87">
        <v>0</v>
      </c>
      <c r="U50" s="87">
        <v>0</v>
      </c>
      <c r="V50" s="87">
        <v>0</v>
      </c>
      <c r="W50" s="110">
        <f t="shared" si="3"/>
        <v>0</v>
      </c>
      <c r="X50" s="87">
        <v>0</v>
      </c>
      <c r="Y50" s="87">
        <v>0</v>
      </c>
      <c r="Z50" s="87">
        <v>0</v>
      </c>
      <c r="AA50" s="87">
        <v>0</v>
      </c>
      <c r="AB50" s="87">
        <v>0</v>
      </c>
      <c r="AC50" s="87">
        <v>0</v>
      </c>
      <c r="AD50" s="87">
        <v>0</v>
      </c>
    </row>
    <row r="51" spans="1:30" ht="15.75" x14ac:dyDescent="0.25">
      <c r="A51" s="35" t="s">
        <v>6319</v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37">
        <v>31</v>
      </c>
      <c r="P51" s="110">
        <f t="shared" si="2"/>
        <v>0</v>
      </c>
      <c r="Q51" s="87">
        <v>0</v>
      </c>
      <c r="R51" s="87">
        <v>0</v>
      </c>
      <c r="S51" s="87">
        <v>0</v>
      </c>
      <c r="T51" s="87">
        <v>0</v>
      </c>
      <c r="U51" s="87">
        <v>0</v>
      </c>
      <c r="V51" s="87">
        <v>0</v>
      </c>
      <c r="W51" s="110">
        <f t="shared" si="3"/>
        <v>0</v>
      </c>
      <c r="X51" s="87">
        <v>0</v>
      </c>
      <c r="Y51" s="87">
        <v>0</v>
      </c>
      <c r="Z51" s="87">
        <v>0</v>
      </c>
      <c r="AA51" s="87">
        <v>0</v>
      </c>
      <c r="AB51" s="87">
        <v>0</v>
      </c>
      <c r="AC51" s="87">
        <v>0</v>
      </c>
      <c r="AD51" s="87">
        <v>0</v>
      </c>
    </row>
    <row r="52" spans="1:30" ht="15.75" x14ac:dyDescent="0.25">
      <c r="A52" s="35" t="s">
        <v>6330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37">
        <v>32</v>
      </c>
      <c r="P52" s="110">
        <f t="shared" si="2"/>
        <v>0</v>
      </c>
      <c r="Q52" s="87">
        <v>0</v>
      </c>
      <c r="R52" s="87">
        <v>0</v>
      </c>
      <c r="S52" s="87">
        <v>0</v>
      </c>
      <c r="T52" s="87">
        <v>0</v>
      </c>
      <c r="U52" s="87">
        <v>0</v>
      </c>
      <c r="V52" s="87">
        <v>0</v>
      </c>
      <c r="W52" s="110">
        <f t="shared" si="3"/>
        <v>0</v>
      </c>
      <c r="X52" s="87">
        <v>0</v>
      </c>
      <c r="Y52" s="87">
        <v>0</v>
      </c>
      <c r="Z52" s="87">
        <v>0</v>
      </c>
      <c r="AA52" s="87">
        <v>0</v>
      </c>
      <c r="AB52" s="87">
        <v>0</v>
      </c>
      <c r="AC52" s="87">
        <v>0</v>
      </c>
      <c r="AD52" s="87">
        <v>0</v>
      </c>
    </row>
    <row r="53" spans="1:30" ht="15.75" x14ac:dyDescent="0.25">
      <c r="A53" s="35" t="s">
        <v>6327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37">
        <v>33</v>
      </c>
      <c r="P53" s="110">
        <f t="shared" si="2"/>
        <v>1</v>
      </c>
      <c r="Q53" s="87">
        <v>0</v>
      </c>
      <c r="R53" s="87">
        <v>0</v>
      </c>
      <c r="S53" s="87">
        <v>0</v>
      </c>
      <c r="T53" s="87">
        <v>1</v>
      </c>
      <c r="U53" s="87">
        <v>0</v>
      </c>
      <c r="V53" s="87">
        <v>0</v>
      </c>
      <c r="W53" s="110">
        <f t="shared" si="3"/>
        <v>1</v>
      </c>
      <c r="X53" s="87">
        <v>0</v>
      </c>
      <c r="Y53" s="87">
        <v>0</v>
      </c>
      <c r="Z53" s="87">
        <v>0</v>
      </c>
      <c r="AA53" s="87">
        <v>1</v>
      </c>
      <c r="AB53" s="87">
        <v>0</v>
      </c>
      <c r="AC53" s="87">
        <v>0</v>
      </c>
      <c r="AD53" s="87">
        <v>0</v>
      </c>
    </row>
    <row r="54" spans="1:30" ht="15.75" x14ac:dyDescent="0.25">
      <c r="A54" s="35" t="s">
        <v>6326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37">
        <v>34</v>
      </c>
      <c r="P54" s="110">
        <f t="shared" si="2"/>
        <v>3</v>
      </c>
      <c r="Q54" s="87">
        <v>1</v>
      </c>
      <c r="R54" s="87">
        <v>0</v>
      </c>
      <c r="S54" s="87">
        <v>0</v>
      </c>
      <c r="T54" s="87">
        <v>0</v>
      </c>
      <c r="U54" s="87">
        <v>2</v>
      </c>
      <c r="V54" s="87">
        <v>0</v>
      </c>
      <c r="W54" s="110">
        <f t="shared" si="3"/>
        <v>3</v>
      </c>
      <c r="X54" s="87">
        <v>1</v>
      </c>
      <c r="Y54" s="87">
        <v>0</v>
      </c>
      <c r="Z54" s="87">
        <v>0</v>
      </c>
      <c r="AA54" s="87">
        <v>0</v>
      </c>
      <c r="AB54" s="87">
        <v>2</v>
      </c>
      <c r="AC54" s="87">
        <v>0</v>
      </c>
      <c r="AD54" s="87">
        <v>0</v>
      </c>
    </row>
    <row r="55" spans="1:30" ht="15.75" x14ac:dyDescent="0.25">
      <c r="A55" s="35" t="s">
        <v>6325</v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37">
        <v>35</v>
      </c>
      <c r="P55" s="110">
        <f t="shared" si="2"/>
        <v>0</v>
      </c>
      <c r="Q55" s="87">
        <v>0</v>
      </c>
      <c r="R55" s="87">
        <v>0</v>
      </c>
      <c r="S55" s="87">
        <v>0</v>
      </c>
      <c r="T55" s="87">
        <v>0</v>
      </c>
      <c r="U55" s="87">
        <v>0</v>
      </c>
      <c r="V55" s="87">
        <v>0</v>
      </c>
      <c r="W55" s="110">
        <f t="shared" si="3"/>
        <v>0</v>
      </c>
      <c r="X55" s="87">
        <v>0</v>
      </c>
      <c r="Y55" s="87">
        <v>0</v>
      </c>
      <c r="Z55" s="87">
        <v>0</v>
      </c>
      <c r="AA55" s="87">
        <v>0</v>
      </c>
      <c r="AB55" s="87">
        <v>0</v>
      </c>
      <c r="AC55" s="87">
        <v>0</v>
      </c>
      <c r="AD55" s="87">
        <v>0</v>
      </c>
    </row>
    <row r="56" spans="1:30" ht="15.75" x14ac:dyDescent="0.25">
      <c r="A56" s="35" t="s">
        <v>6324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37">
        <v>36</v>
      </c>
      <c r="P56" s="110">
        <f t="shared" si="2"/>
        <v>7</v>
      </c>
      <c r="Q56" s="87">
        <v>0</v>
      </c>
      <c r="R56" s="87">
        <v>0</v>
      </c>
      <c r="S56" s="87">
        <v>1</v>
      </c>
      <c r="T56" s="87">
        <v>0</v>
      </c>
      <c r="U56" s="87">
        <v>0</v>
      </c>
      <c r="V56" s="87">
        <v>6</v>
      </c>
      <c r="W56" s="110">
        <f t="shared" si="3"/>
        <v>7</v>
      </c>
      <c r="X56" s="87">
        <v>0</v>
      </c>
      <c r="Y56" s="87">
        <v>0</v>
      </c>
      <c r="Z56" s="87">
        <v>1</v>
      </c>
      <c r="AA56" s="87">
        <v>0</v>
      </c>
      <c r="AB56" s="87">
        <v>1</v>
      </c>
      <c r="AC56" s="87">
        <v>5</v>
      </c>
      <c r="AD56" s="87">
        <v>0</v>
      </c>
    </row>
    <row r="57" spans="1:30" ht="15.75" x14ac:dyDescent="0.25">
      <c r="A57" s="35" t="s">
        <v>6323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110">
        <f t="shared" si="2"/>
        <v>1</v>
      </c>
      <c r="Q57" s="87">
        <v>0</v>
      </c>
      <c r="R57" s="87">
        <v>0</v>
      </c>
      <c r="S57" s="87">
        <v>0</v>
      </c>
      <c r="T57" s="87">
        <v>0</v>
      </c>
      <c r="U57" s="87">
        <v>0</v>
      </c>
      <c r="V57" s="87">
        <v>1</v>
      </c>
      <c r="W57" s="110">
        <f t="shared" si="3"/>
        <v>0</v>
      </c>
      <c r="X57" s="87">
        <v>0</v>
      </c>
      <c r="Y57" s="87">
        <v>0</v>
      </c>
      <c r="Z57" s="87">
        <v>0</v>
      </c>
      <c r="AA57" s="87">
        <v>0</v>
      </c>
      <c r="AB57" s="87">
        <v>0</v>
      </c>
      <c r="AC57" s="87">
        <v>0</v>
      </c>
      <c r="AD57" s="87">
        <v>1</v>
      </c>
    </row>
    <row r="58" spans="1:30" ht="15.75" x14ac:dyDescent="0.25">
      <c r="A58" s="35" t="s">
        <v>6322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110">
        <f t="shared" si="2"/>
        <v>0</v>
      </c>
      <c r="Q58" s="87">
        <v>0</v>
      </c>
      <c r="R58" s="87">
        <v>0</v>
      </c>
      <c r="S58" s="87">
        <v>0</v>
      </c>
      <c r="T58" s="87">
        <v>0</v>
      </c>
      <c r="U58" s="87">
        <v>0</v>
      </c>
      <c r="V58" s="87">
        <v>0</v>
      </c>
      <c r="W58" s="110">
        <f t="shared" si="3"/>
        <v>0</v>
      </c>
      <c r="X58" s="87">
        <v>0</v>
      </c>
      <c r="Y58" s="87">
        <v>0</v>
      </c>
      <c r="Z58" s="87">
        <v>0</v>
      </c>
      <c r="AA58" s="87">
        <v>0</v>
      </c>
      <c r="AB58" s="87">
        <v>0</v>
      </c>
      <c r="AC58" s="87">
        <v>0</v>
      </c>
      <c r="AD58" s="87">
        <v>0</v>
      </c>
    </row>
    <row r="59" spans="1:30" ht="15.75" x14ac:dyDescent="0.25">
      <c r="A59" s="35" t="s">
        <v>7027</v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37">
        <v>39</v>
      </c>
      <c r="P59" s="110">
        <f t="shared" si="2"/>
        <v>3</v>
      </c>
      <c r="Q59" s="87">
        <v>0</v>
      </c>
      <c r="R59" s="87">
        <v>0</v>
      </c>
      <c r="S59" s="87">
        <v>1</v>
      </c>
      <c r="T59" s="87">
        <v>0</v>
      </c>
      <c r="U59" s="87">
        <v>1</v>
      </c>
      <c r="V59" s="87">
        <v>1</v>
      </c>
      <c r="W59" s="110">
        <f t="shared" si="3"/>
        <v>3</v>
      </c>
      <c r="X59" s="87">
        <v>0</v>
      </c>
      <c r="Y59" s="87">
        <v>0</v>
      </c>
      <c r="Z59" s="87">
        <v>1</v>
      </c>
      <c r="AA59" s="87">
        <v>0</v>
      </c>
      <c r="AB59" s="87">
        <v>2</v>
      </c>
      <c r="AC59" s="87">
        <v>0</v>
      </c>
      <c r="AD59" s="87">
        <v>0</v>
      </c>
    </row>
    <row r="60" spans="1:30" ht="15.75" x14ac:dyDescent="0.25">
      <c r="A60" s="31" t="s">
        <v>14068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37">
        <v>40</v>
      </c>
      <c r="P60" s="110">
        <f t="shared" si="2"/>
        <v>7</v>
      </c>
      <c r="Q60" s="87">
        <v>1</v>
      </c>
      <c r="R60" s="87">
        <v>1</v>
      </c>
      <c r="S60" s="87">
        <v>0</v>
      </c>
      <c r="T60" s="87">
        <v>0</v>
      </c>
      <c r="U60" s="87">
        <v>0</v>
      </c>
      <c r="V60" s="87">
        <v>5</v>
      </c>
      <c r="W60" s="110">
        <f t="shared" si="3"/>
        <v>1</v>
      </c>
      <c r="X60" s="87">
        <v>0</v>
      </c>
      <c r="Y60" s="87">
        <v>0</v>
      </c>
      <c r="Z60" s="87">
        <v>0</v>
      </c>
      <c r="AA60" s="87">
        <v>0</v>
      </c>
      <c r="AB60" s="87">
        <v>0</v>
      </c>
      <c r="AC60" s="87">
        <v>1</v>
      </c>
      <c r="AD60" s="87">
        <v>6</v>
      </c>
    </row>
    <row r="61" spans="1:30" ht="15.75" x14ac:dyDescent="0.25">
      <c r="A61" s="35" t="s">
        <v>14069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37">
        <v>41</v>
      </c>
      <c r="P61" s="110">
        <f t="shared" si="2"/>
        <v>97</v>
      </c>
      <c r="Q61" s="87">
        <v>3</v>
      </c>
      <c r="R61" s="87">
        <v>0</v>
      </c>
      <c r="S61" s="87">
        <v>7</v>
      </c>
      <c r="T61" s="87">
        <v>3</v>
      </c>
      <c r="U61" s="87">
        <v>21</v>
      </c>
      <c r="V61" s="87">
        <v>63</v>
      </c>
      <c r="W61" s="110">
        <f t="shared" si="3"/>
        <v>3</v>
      </c>
      <c r="X61" s="87">
        <v>0</v>
      </c>
      <c r="Y61" s="87">
        <v>0</v>
      </c>
      <c r="Z61" s="87">
        <v>0</v>
      </c>
      <c r="AA61" s="87">
        <v>0</v>
      </c>
      <c r="AB61" s="87">
        <v>0</v>
      </c>
      <c r="AC61" s="87">
        <v>3</v>
      </c>
      <c r="AD61" s="87">
        <v>94</v>
      </c>
    </row>
    <row r="62" spans="1:30" ht="25.5" x14ac:dyDescent="0.25">
      <c r="A62" s="35" t="s">
        <v>14070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37">
        <v>42</v>
      </c>
      <c r="P62" s="110">
        <f t="shared" si="2"/>
        <v>0</v>
      </c>
      <c r="Q62" s="87">
        <v>0</v>
      </c>
      <c r="R62" s="87">
        <v>0</v>
      </c>
      <c r="S62" s="87">
        <v>0</v>
      </c>
      <c r="T62" s="87">
        <v>0</v>
      </c>
      <c r="U62" s="87">
        <v>0</v>
      </c>
      <c r="V62" s="87">
        <v>0</v>
      </c>
      <c r="W62" s="110">
        <f t="shared" si="3"/>
        <v>0</v>
      </c>
      <c r="X62" s="87">
        <v>0</v>
      </c>
      <c r="Y62" s="87">
        <v>0</v>
      </c>
      <c r="Z62" s="87">
        <v>0</v>
      </c>
      <c r="AA62" s="87">
        <v>0</v>
      </c>
      <c r="AB62" s="87">
        <v>0</v>
      </c>
      <c r="AC62" s="87">
        <v>0</v>
      </c>
      <c r="AD62" s="87">
        <v>0</v>
      </c>
    </row>
    <row r="63" spans="1:30" ht="15.75" x14ac:dyDescent="0.25">
      <c r="A63" s="35" t="s">
        <v>14071</v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37">
        <v>43</v>
      </c>
      <c r="P63" s="110">
        <f t="shared" si="2"/>
        <v>0</v>
      </c>
      <c r="Q63" s="87">
        <v>0</v>
      </c>
      <c r="R63" s="87">
        <v>0</v>
      </c>
      <c r="S63" s="87">
        <v>0</v>
      </c>
      <c r="T63" s="87">
        <v>0</v>
      </c>
      <c r="U63" s="87">
        <v>0</v>
      </c>
      <c r="V63" s="87">
        <v>0</v>
      </c>
      <c r="W63" s="110">
        <f t="shared" si="3"/>
        <v>0</v>
      </c>
      <c r="X63" s="87">
        <v>0</v>
      </c>
      <c r="Y63" s="87">
        <v>0</v>
      </c>
      <c r="Z63" s="87">
        <v>0</v>
      </c>
      <c r="AA63" s="87">
        <v>0</v>
      </c>
      <c r="AB63" s="87">
        <v>0</v>
      </c>
      <c r="AC63" s="87">
        <v>0</v>
      </c>
      <c r="AD63" s="87">
        <v>0</v>
      </c>
    </row>
    <row r="64" spans="1:30" ht="15.75" x14ac:dyDescent="0.25">
      <c r="A64" s="35" t="s">
        <v>14072</v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37">
        <v>44</v>
      </c>
      <c r="P64" s="110">
        <f t="shared" si="2"/>
        <v>0</v>
      </c>
      <c r="Q64" s="87">
        <v>0</v>
      </c>
      <c r="R64" s="87">
        <v>0</v>
      </c>
      <c r="S64" s="87">
        <v>0</v>
      </c>
      <c r="T64" s="87">
        <v>0</v>
      </c>
      <c r="U64" s="87">
        <v>0</v>
      </c>
      <c r="V64" s="87">
        <v>0</v>
      </c>
      <c r="W64" s="110">
        <f t="shared" si="3"/>
        <v>0</v>
      </c>
      <c r="X64" s="87">
        <v>0</v>
      </c>
      <c r="Y64" s="87">
        <v>0</v>
      </c>
      <c r="Z64" s="87">
        <v>0</v>
      </c>
      <c r="AA64" s="87">
        <v>0</v>
      </c>
      <c r="AB64" s="87">
        <v>0</v>
      </c>
      <c r="AC64" s="87">
        <v>0</v>
      </c>
      <c r="AD64" s="87">
        <v>0</v>
      </c>
    </row>
    <row r="65" spans="1:30" ht="38.25" x14ac:dyDescent="0.25">
      <c r="A65" s="35" t="s">
        <v>14073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37">
        <v>45</v>
      </c>
      <c r="P65" s="110">
        <f t="shared" si="2"/>
        <v>1</v>
      </c>
      <c r="Q65" s="87">
        <v>0</v>
      </c>
      <c r="R65" s="87">
        <v>0</v>
      </c>
      <c r="S65" s="87">
        <v>0</v>
      </c>
      <c r="T65" s="87">
        <v>0</v>
      </c>
      <c r="U65" s="87">
        <v>0</v>
      </c>
      <c r="V65" s="87">
        <v>1</v>
      </c>
      <c r="W65" s="110">
        <f t="shared" si="3"/>
        <v>1</v>
      </c>
      <c r="X65" s="87">
        <v>0</v>
      </c>
      <c r="Y65" s="87">
        <v>0</v>
      </c>
      <c r="Z65" s="87">
        <v>0</v>
      </c>
      <c r="AA65" s="87">
        <v>0</v>
      </c>
      <c r="AB65" s="87">
        <v>1</v>
      </c>
      <c r="AC65" s="87">
        <v>0</v>
      </c>
      <c r="AD65" s="87">
        <v>0</v>
      </c>
    </row>
    <row r="66" spans="1:30" ht="15.75" x14ac:dyDescent="0.25">
      <c r="A66" s="35" t="s">
        <v>14074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37">
        <v>46</v>
      </c>
      <c r="P66" s="110">
        <f t="shared" si="2"/>
        <v>1</v>
      </c>
      <c r="Q66" s="87">
        <v>0</v>
      </c>
      <c r="R66" s="87">
        <v>0</v>
      </c>
      <c r="S66" s="87">
        <v>0</v>
      </c>
      <c r="T66" s="87">
        <v>0</v>
      </c>
      <c r="U66" s="87">
        <v>0</v>
      </c>
      <c r="V66" s="87">
        <v>1</v>
      </c>
      <c r="W66" s="110">
        <f t="shared" si="3"/>
        <v>1</v>
      </c>
      <c r="X66" s="87">
        <v>0</v>
      </c>
      <c r="Y66" s="87">
        <v>0</v>
      </c>
      <c r="Z66" s="87">
        <v>0</v>
      </c>
      <c r="AA66" s="87">
        <v>0</v>
      </c>
      <c r="AB66" s="87">
        <v>1</v>
      </c>
      <c r="AC66" s="87">
        <v>0</v>
      </c>
      <c r="AD66" s="87">
        <v>0</v>
      </c>
    </row>
    <row r="67" spans="1:30" ht="25.5" x14ac:dyDescent="0.25">
      <c r="A67" s="35" t="s">
        <v>12626</v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37">
        <v>47</v>
      </c>
      <c r="P67" s="110">
        <f t="shared" si="2"/>
        <v>4</v>
      </c>
      <c r="Q67" s="87">
        <v>0</v>
      </c>
      <c r="R67" s="87">
        <v>0</v>
      </c>
      <c r="S67" s="87">
        <v>0</v>
      </c>
      <c r="T67" s="87">
        <v>0</v>
      </c>
      <c r="U67" s="87">
        <v>1</v>
      </c>
      <c r="V67" s="87">
        <v>3</v>
      </c>
      <c r="W67" s="110">
        <f t="shared" si="3"/>
        <v>4</v>
      </c>
      <c r="X67" s="87">
        <v>0</v>
      </c>
      <c r="Y67" s="87">
        <v>0</v>
      </c>
      <c r="Z67" s="87">
        <v>0</v>
      </c>
      <c r="AA67" s="87">
        <v>1</v>
      </c>
      <c r="AB67" s="87">
        <v>0</v>
      </c>
      <c r="AC67" s="87">
        <v>3</v>
      </c>
      <c r="AD67" s="87">
        <v>0</v>
      </c>
    </row>
    <row r="68" spans="1:30" ht="15.75" x14ac:dyDescent="0.25">
      <c r="A68" s="35" t="s">
        <v>12627</v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37">
        <v>48</v>
      </c>
      <c r="P68" s="110">
        <f t="shared" si="2"/>
        <v>4</v>
      </c>
      <c r="Q68" s="87">
        <v>0</v>
      </c>
      <c r="R68" s="87">
        <v>0</v>
      </c>
      <c r="S68" s="87">
        <v>0</v>
      </c>
      <c r="T68" s="87">
        <v>0</v>
      </c>
      <c r="U68" s="87">
        <v>1</v>
      </c>
      <c r="V68" s="87">
        <v>3</v>
      </c>
      <c r="W68" s="110">
        <f t="shared" si="3"/>
        <v>4</v>
      </c>
      <c r="X68" s="87">
        <v>0</v>
      </c>
      <c r="Y68" s="87">
        <v>0</v>
      </c>
      <c r="Z68" s="87">
        <v>0</v>
      </c>
      <c r="AA68" s="87">
        <v>1</v>
      </c>
      <c r="AB68" s="87">
        <v>0</v>
      </c>
      <c r="AC68" s="87">
        <v>3</v>
      </c>
      <c r="AD68" s="87">
        <v>0</v>
      </c>
    </row>
    <row r="70" spans="1:30" x14ac:dyDescent="0.2">
      <c r="B70" s="54"/>
      <c r="C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 t="s">
        <v>12631</v>
      </c>
      <c r="Q70" s="54"/>
      <c r="R70" s="54"/>
      <c r="S70" s="54"/>
      <c r="T70" s="54"/>
      <c r="U70" s="54"/>
      <c r="V70" s="54"/>
      <c r="W70" s="54"/>
      <c r="X70" s="54"/>
      <c r="Y70" s="54"/>
      <c r="Z70" s="54"/>
      <c r="AA70" s="54"/>
      <c r="AB70" s="54"/>
      <c r="AC70" s="54"/>
      <c r="AD70" s="54"/>
    </row>
  </sheetData>
  <sheetProtection password="D949" sheet="1" objects="1" scenarios="1" selectLockedCells="1"/>
  <mergeCells count="9">
    <mergeCell ref="A18:A19"/>
    <mergeCell ref="O18:O19"/>
    <mergeCell ref="P18:P19"/>
    <mergeCell ref="Q18:V18"/>
    <mergeCell ref="X18:AC18"/>
    <mergeCell ref="AD18:AD19"/>
    <mergeCell ref="P16:W16"/>
    <mergeCell ref="P17:W17"/>
    <mergeCell ref="W18:W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8:V68 Q22:V25 X22:AD25 X28:AD68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26:V27 P21:P68 W21:W68 Q21:V21 X21:AD21 X26:AD27"/>
  </dataValidations>
  <pageMargins left="0.39370078740157483" right="0.39370078740157483" top="0.39370078740157483" bottom="0.39370078740157483" header="0" footer="0"/>
  <pageSetup paperSize="9" scale="86" orientation="landscape" blackAndWhite="1" r:id="rId1"/>
  <headerFooter alignWithMargins="0"/>
  <rowBreaks count="1" manualBreakCount="1">
    <brk id="44" max="16383" man="1"/>
  </rowBreaks>
  <colBreaks count="1" manualBreakCount="1">
    <brk id="23" max="1048575" man="1"/>
  </col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">
    <pageSetUpPr fitToPage="1"/>
  </sheetPr>
  <dimension ref="A1:R73"/>
  <sheetViews>
    <sheetView showGridLines="0" workbookViewId="0">
      <selection activeCell="P22" sqref="P22"/>
    </sheetView>
  </sheetViews>
  <sheetFormatPr defaultRowHeight="12.75" x14ac:dyDescent="0.2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18" width="17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s="21" customFormat="1" ht="39.950000000000003" customHeight="1" x14ac:dyDescent="0.2">
      <c r="A16" s="280" t="s">
        <v>12632</v>
      </c>
      <c r="B16" s="279"/>
      <c r="C16" s="279"/>
      <c r="D16" s="279"/>
      <c r="E16" s="279"/>
      <c r="F16" s="279"/>
      <c r="G16" s="279"/>
      <c r="H16" s="279"/>
      <c r="I16" s="279"/>
      <c r="J16" s="279"/>
      <c r="K16" s="279"/>
      <c r="L16" s="279"/>
      <c r="M16" s="279"/>
      <c r="N16" s="279"/>
      <c r="O16" s="279"/>
      <c r="P16" s="279"/>
      <c r="Q16" s="279"/>
      <c r="R16" s="279"/>
    </row>
    <row r="17" spans="1:18" ht="20.100000000000001" customHeight="1" x14ac:dyDescent="0.2">
      <c r="A17" s="280" t="s">
        <v>12633</v>
      </c>
      <c r="B17" s="280"/>
      <c r="C17" s="280"/>
      <c r="D17" s="280"/>
      <c r="E17" s="280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  <c r="Q17" s="280"/>
      <c r="R17" s="280"/>
    </row>
    <row r="18" spans="1:18" x14ac:dyDescent="0.2">
      <c r="A18" s="281" t="s">
        <v>10393</v>
      </c>
      <c r="B18" s="281"/>
      <c r="C18" s="281"/>
      <c r="D18" s="281"/>
      <c r="E18" s="281"/>
      <c r="F18" s="281"/>
      <c r="G18" s="281"/>
      <c r="H18" s="281"/>
      <c r="I18" s="281"/>
      <c r="J18" s="281"/>
      <c r="K18" s="281"/>
      <c r="L18" s="281"/>
      <c r="M18" s="281"/>
      <c r="N18" s="281"/>
      <c r="O18" s="281"/>
      <c r="P18" s="281"/>
      <c r="Q18" s="281"/>
      <c r="R18" s="281"/>
    </row>
    <row r="19" spans="1:18" ht="60" customHeight="1" x14ac:dyDescent="0.2">
      <c r="A19" s="23" t="s">
        <v>12192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12193</v>
      </c>
      <c r="P19" s="23" t="s">
        <v>12634</v>
      </c>
      <c r="Q19" s="23" t="s">
        <v>12635</v>
      </c>
      <c r="R19" s="23" t="s">
        <v>12636</v>
      </c>
    </row>
    <row r="20" spans="1:18" x14ac:dyDescent="0.2">
      <c r="A20" s="99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</row>
    <row r="21" spans="1:18" ht="15.75" x14ac:dyDescent="0.25">
      <c r="A21" s="31" t="s">
        <v>12637</v>
      </c>
      <c r="B21" s="89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10">
        <f>SUM(P22,P23,P57,P58)</f>
        <v>2</v>
      </c>
      <c r="Q21" s="110">
        <f>SUM(Q22,Q23,Q57,Q58)</f>
        <v>1</v>
      </c>
      <c r="R21" s="55"/>
    </row>
    <row r="22" spans="1:18" ht="25.5" x14ac:dyDescent="0.25">
      <c r="A22" s="31" t="s">
        <v>13420</v>
      </c>
      <c r="B22" s="89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87">
        <v>0</v>
      </c>
      <c r="Q22" s="87">
        <v>0</v>
      </c>
      <c r="R22" s="55"/>
    </row>
    <row r="23" spans="1:18" ht="15.75" x14ac:dyDescent="0.25">
      <c r="A23" s="31" t="s">
        <v>12641</v>
      </c>
      <c r="B23" s="90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10">
        <f>SUM(P24,P45,P46,P50:P56)</f>
        <v>2</v>
      </c>
      <c r="Q23" s="110">
        <f>SUM(Q24,Q45,Q46,Q50:Q56)</f>
        <v>1</v>
      </c>
      <c r="R23" s="58">
        <v>1</v>
      </c>
    </row>
    <row r="24" spans="1:18" ht="25.5" x14ac:dyDescent="0.25">
      <c r="A24" s="35" t="s">
        <v>15371</v>
      </c>
      <c r="B24" s="90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10">
        <f>SUM(P25:P35,P39:P44)</f>
        <v>2</v>
      </c>
      <c r="Q24" s="110">
        <f>SUM(Q25:Q35,Q39:Q44)</f>
        <v>1</v>
      </c>
      <c r="R24" s="58">
        <v>1</v>
      </c>
    </row>
    <row r="25" spans="1:18" ht="38.25" x14ac:dyDescent="0.25">
      <c r="A25" s="35" t="s">
        <v>15372</v>
      </c>
      <c r="B25" s="90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87">
        <v>0</v>
      </c>
      <c r="Q25" s="87">
        <v>0</v>
      </c>
      <c r="R25" s="58">
        <v>0</v>
      </c>
    </row>
    <row r="26" spans="1:18" ht="15.75" x14ac:dyDescent="0.25">
      <c r="A26" s="35" t="s">
        <v>15373</v>
      </c>
      <c r="B26" s="89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87">
        <v>0</v>
      </c>
      <c r="Q26" s="87">
        <v>0</v>
      </c>
      <c r="R26" s="58">
        <v>0</v>
      </c>
    </row>
    <row r="27" spans="1:18" ht="15.75" x14ac:dyDescent="0.25">
      <c r="A27" s="35" t="s">
        <v>15374</v>
      </c>
      <c r="B27" s="90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87">
        <v>0</v>
      </c>
      <c r="Q27" s="87">
        <v>0</v>
      </c>
      <c r="R27" s="58">
        <v>0</v>
      </c>
    </row>
    <row r="28" spans="1:18" ht="15.75" x14ac:dyDescent="0.25">
      <c r="A28" s="35" t="s">
        <v>15375</v>
      </c>
      <c r="B28" s="90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87">
        <v>0</v>
      </c>
      <c r="Q28" s="87">
        <v>0</v>
      </c>
      <c r="R28" s="58">
        <v>0</v>
      </c>
    </row>
    <row r="29" spans="1:18" ht="15.75" x14ac:dyDescent="0.25">
      <c r="A29" s="35" t="s">
        <v>15376</v>
      </c>
      <c r="B29" s="90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87">
        <v>0</v>
      </c>
      <c r="Q29" s="87">
        <v>0</v>
      </c>
      <c r="R29" s="58">
        <v>0</v>
      </c>
    </row>
    <row r="30" spans="1:18" ht="15.75" x14ac:dyDescent="0.25">
      <c r="A30" s="35" t="s">
        <v>15377</v>
      </c>
      <c r="B30" s="90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87">
        <v>0</v>
      </c>
      <c r="Q30" s="87">
        <v>0</v>
      </c>
      <c r="R30" s="58">
        <v>0</v>
      </c>
    </row>
    <row r="31" spans="1:18" ht="15.75" x14ac:dyDescent="0.25">
      <c r="A31" s="35" t="s">
        <v>15378</v>
      </c>
      <c r="B31" s="90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87">
        <v>1</v>
      </c>
      <c r="Q31" s="87">
        <v>0</v>
      </c>
      <c r="R31" s="58">
        <v>0</v>
      </c>
    </row>
    <row r="32" spans="1:18" ht="15.75" x14ac:dyDescent="0.25">
      <c r="A32" s="35" t="s">
        <v>15379</v>
      </c>
      <c r="B32" s="90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87">
        <v>0</v>
      </c>
      <c r="Q32" s="87">
        <v>0</v>
      </c>
      <c r="R32" s="58">
        <v>0</v>
      </c>
    </row>
    <row r="33" spans="1:18" ht="15.75" x14ac:dyDescent="0.25">
      <c r="A33" s="35" t="s">
        <v>15380</v>
      </c>
      <c r="B33" s="90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87">
        <v>0</v>
      </c>
      <c r="Q33" s="87">
        <v>0</v>
      </c>
      <c r="R33" s="58">
        <v>0</v>
      </c>
    </row>
    <row r="34" spans="1:18" ht="15.75" x14ac:dyDescent="0.25">
      <c r="A34" s="35" t="s">
        <v>15381</v>
      </c>
      <c r="B34" s="90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87">
        <v>0</v>
      </c>
      <c r="Q34" s="87">
        <v>0</v>
      </c>
      <c r="R34" s="58">
        <v>0</v>
      </c>
    </row>
    <row r="35" spans="1:18" ht="15.75" x14ac:dyDescent="0.25">
      <c r="A35" s="35" t="s">
        <v>15382</v>
      </c>
      <c r="B35" s="90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87">
        <v>0</v>
      </c>
      <c r="Q35" s="87">
        <v>0</v>
      </c>
      <c r="R35" s="58">
        <v>0</v>
      </c>
    </row>
    <row r="36" spans="1:18" ht="25.5" x14ac:dyDescent="0.25">
      <c r="A36" s="35" t="s">
        <v>15383</v>
      </c>
      <c r="B36" s="90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87">
        <v>0</v>
      </c>
      <c r="Q36" s="87">
        <v>0</v>
      </c>
      <c r="R36" s="58">
        <v>0</v>
      </c>
    </row>
    <row r="37" spans="1:18" ht="15.75" x14ac:dyDescent="0.25">
      <c r="A37" s="35" t="s">
        <v>15384</v>
      </c>
      <c r="B37" s="90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87">
        <v>0</v>
      </c>
      <c r="Q37" s="87">
        <v>0</v>
      </c>
      <c r="R37" s="58">
        <v>0</v>
      </c>
    </row>
    <row r="38" spans="1:18" ht="15.75" x14ac:dyDescent="0.25">
      <c r="A38" s="35" t="s">
        <v>15385</v>
      </c>
      <c r="B38" s="90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37">
        <v>18</v>
      </c>
      <c r="P38" s="87">
        <v>0</v>
      </c>
      <c r="Q38" s="87">
        <v>0</v>
      </c>
      <c r="R38" s="58">
        <v>0</v>
      </c>
    </row>
    <row r="39" spans="1:18" ht="15.75" x14ac:dyDescent="0.25">
      <c r="A39" s="35" t="s">
        <v>15386</v>
      </c>
      <c r="B39" s="90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37">
        <v>19</v>
      </c>
      <c r="P39" s="87">
        <v>0</v>
      </c>
      <c r="Q39" s="87">
        <v>0</v>
      </c>
      <c r="R39" s="58">
        <v>0</v>
      </c>
    </row>
    <row r="40" spans="1:18" ht="15.75" x14ac:dyDescent="0.25">
      <c r="A40" s="35" t="s">
        <v>15387</v>
      </c>
      <c r="B40" s="90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87">
        <v>0</v>
      </c>
      <c r="Q40" s="87">
        <v>0</v>
      </c>
      <c r="R40" s="58">
        <v>0</v>
      </c>
    </row>
    <row r="41" spans="1:18" ht="15.75" x14ac:dyDescent="0.25">
      <c r="A41" s="35" t="s">
        <v>15388</v>
      </c>
      <c r="B41" s="90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87">
        <v>1</v>
      </c>
      <c r="Q41" s="87">
        <v>1</v>
      </c>
      <c r="R41" s="58">
        <v>0</v>
      </c>
    </row>
    <row r="42" spans="1:18" ht="15.75" x14ac:dyDescent="0.25">
      <c r="A42" s="35" t="s">
        <v>15389</v>
      </c>
      <c r="B42" s="90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87">
        <v>0</v>
      </c>
      <c r="Q42" s="87">
        <v>0</v>
      </c>
      <c r="R42" s="58">
        <v>0</v>
      </c>
    </row>
    <row r="43" spans="1:18" ht="15.75" x14ac:dyDescent="0.25">
      <c r="A43" s="35" t="s">
        <v>15390</v>
      </c>
      <c r="B43" s="90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87">
        <v>0</v>
      </c>
      <c r="Q43" s="87">
        <v>0</v>
      </c>
      <c r="R43" s="58">
        <v>0</v>
      </c>
    </row>
    <row r="44" spans="1:18" ht="15.75" x14ac:dyDescent="0.25">
      <c r="A44" s="35" t="s">
        <v>12534</v>
      </c>
      <c r="B44" s="90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37">
        <v>24</v>
      </c>
      <c r="P44" s="87">
        <v>0</v>
      </c>
      <c r="Q44" s="87">
        <v>0</v>
      </c>
      <c r="R44" s="58">
        <v>0</v>
      </c>
    </row>
    <row r="45" spans="1:18" ht="15.75" x14ac:dyDescent="0.25">
      <c r="A45" s="35" t="s">
        <v>15391</v>
      </c>
      <c r="B45" s="90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37">
        <v>25</v>
      </c>
      <c r="P45" s="87">
        <v>0</v>
      </c>
      <c r="Q45" s="87">
        <v>0</v>
      </c>
      <c r="R45" s="58">
        <v>0</v>
      </c>
    </row>
    <row r="46" spans="1:18" ht="15.75" x14ac:dyDescent="0.25">
      <c r="A46" s="35" t="s">
        <v>15392</v>
      </c>
      <c r="B46" s="90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37">
        <v>26</v>
      </c>
      <c r="P46" s="87">
        <v>0</v>
      </c>
      <c r="Q46" s="87">
        <v>0</v>
      </c>
      <c r="R46" s="58">
        <v>0</v>
      </c>
    </row>
    <row r="47" spans="1:18" ht="25.5" x14ac:dyDescent="0.25">
      <c r="A47" s="35" t="s">
        <v>15393</v>
      </c>
      <c r="B47" s="90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37">
        <v>27</v>
      </c>
      <c r="P47" s="87">
        <v>0</v>
      </c>
      <c r="Q47" s="87">
        <v>0</v>
      </c>
      <c r="R47" s="58">
        <v>0</v>
      </c>
    </row>
    <row r="48" spans="1:18" ht="15.75" x14ac:dyDescent="0.25">
      <c r="A48" s="35" t="s">
        <v>15394</v>
      </c>
      <c r="B48" s="90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37">
        <v>28</v>
      </c>
      <c r="P48" s="87">
        <v>0</v>
      </c>
      <c r="Q48" s="87">
        <v>0</v>
      </c>
      <c r="R48" s="58">
        <v>0</v>
      </c>
    </row>
    <row r="49" spans="1:18" ht="15.75" x14ac:dyDescent="0.25">
      <c r="A49" s="35" t="s">
        <v>15395</v>
      </c>
      <c r="B49" s="90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37">
        <v>29</v>
      </c>
      <c r="P49" s="87">
        <v>0</v>
      </c>
      <c r="Q49" s="87">
        <v>0</v>
      </c>
      <c r="R49" s="58">
        <v>0</v>
      </c>
    </row>
    <row r="50" spans="1:18" ht="15.75" x14ac:dyDescent="0.25">
      <c r="A50" s="35" t="s">
        <v>14079</v>
      </c>
      <c r="B50" s="90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37">
        <v>30</v>
      </c>
      <c r="P50" s="87">
        <v>0</v>
      </c>
      <c r="Q50" s="87">
        <v>0</v>
      </c>
      <c r="R50" s="58">
        <v>0</v>
      </c>
    </row>
    <row r="51" spans="1:18" ht="15.75" x14ac:dyDescent="0.25">
      <c r="A51" s="35" t="s">
        <v>14083</v>
      </c>
      <c r="B51" s="90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37">
        <v>31</v>
      </c>
      <c r="P51" s="87">
        <v>0</v>
      </c>
      <c r="Q51" s="87">
        <v>0</v>
      </c>
      <c r="R51" s="58">
        <v>0</v>
      </c>
    </row>
    <row r="52" spans="1:18" ht="15.75" x14ac:dyDescent="0.25">
      <c r="A52" s="35" t="s">
        <v>14084</v>
      </c>
      <c r="B52" s="90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37">
        <v>32</v>
      </c>
      <c r="P52" s="87">
        <v>0</v>
      </c>
      <c r="Q52" s="87">
        <v>0</v>
      </c>
      <c r="R52" s="58">
        <v>0</v>
      </c>
    </row>
    <row r="53" spans="1:18" ht="15.75" x14ac:dyDescent="0.25">
      <c r="A53" s="35" t="s">
        <v>14085</v>
      </c>
      <c r="B53" s="90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37">
        <v>33</v>
      </c>
      <c r="P53" s="87">
        <v>0</v>
      </c>
      <c r="Q53" s="87">
        <v>0</v>
      </c>
      <c r="R53" s="58">
        <v>0</v>
      </c>
    </row>
    <row r="54" spans="1:18" ht="15.75" x14ac:dyDescent="0.25">
      <c r="A54" s="35" t="s">
        <v>14086</v>
      </c>
      <c r="B54" s="90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37">
        <v>34</v>
      </c>
      <c r="P54" s="87">
        <v>0</v>
      </c>
      <c r="Q54" s="87">
        <v>0</v>
      </c>
      <c r="R54" s="58">
        <v>0</v>
      </c>
    </row>
    <row r="55" spans="1:18" ht="15.75" x14ac:dyDescent="0.25">
      <c r="A55" s="35" t="s">
        <v>14087</v>
      </c>
      <c r="B55" s="90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37">
        <v>35</v>
      </c>
      <c r="P55" s="87">
        <v>0</v>
      </c>
      <c r="Q55" s="87">
        <v>0</v>
      </c>
      <c r="R55" s="58">
        <v>0</v>
      </c>
    </row>
    <row r="56" spans="1:18" ht="15.75" x14ac:dyDescent="0.25">
      <c r="A56" s="35" t="s">
        <v>14156</v>
      </c>
      <c r="B56" s="90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37">
        <v>36</v>
      </c>
      <c r="P56" s="87">
        <v>0</v>
      </c>
      <c r="Q56" s="87">
        <v>0</v>
      </c>
      <c r="R56" s="58">
        <v>0</v>
      </c>
    </row>
    <row r="57" spans="1:18" ht="15.75" x14ac:dyDescent="0.25">
      <c r="A57" s="31" t="s">
        <v>14068</v>
      </c>
      <c r="B57" s="89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87">
        <v>0</v>
      </c>
      <c r="Q57" s="87">
        <v>0</v>
      </c>
      <c r="R57" s="55"/>
    </row>
    <row r="58" spans="1:18" ht="15.75" x14ac:dyDescent="0.25">
      <c r="A58" s="35" t="s">
        <v>14069</v>
      </c>
      <c r="B58" s="89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87">
        <v>0</v>
      </c>
      <c r="Q58" s="87">
        <v>0</v>
      </c>
      <c r="R58" s="55"/>
    </row>
    <row r="59" spans="1:18" ht="25.5" x14ac:dyDescent="0.25">
      <c r="A59" s="35" t="s">
        <v>14088</v>
      </c>
      <c r="B59" s="90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37">
        <v>39</v>
      </c>
      <c r="P59" s="87">
        <v>0</v>
      </c>
      <c r="Q59" s="87">
        <v>0</v>
      </c>
      <c r="R59" s="58">
        <v>0</v>
      </c>
    </row>
    <row r="60" spans="1:18" ht="15.75" x14ac:dyDescent="0.25">
      <c r="A60" s="35" t="s">
        <v>14071</v>
      </c>
      <c r="B60" s="90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37">
        <v>40</v>
      </c>
      <c r="P60" s="87">
        <v>0</v>
      </c>
      <c r="Q60" s="87">
        <v>0</v>
      </c>
      <c r="R60" s="58">
        <v>0</v>
      </c>
    </row>
    <row r="61" spans="1:18" ht="15.75" x14ac:dyDescent="0.25">
      <c r="A61" s="35" t="s">
        <v>14072</v>
      </c>
      <c r="B61" s="90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37">
        <v>41</v>
      </c>
      <c r="P61" s="87">
        <v>0</v>
      </c>
      <c r="Q61" s="87">
        <v>0</v>
      </c>
      <c r="R61" s="58">
        <v>0</v>
      </c>
    </row>
    <row r="62" spans="1:18" ht="38.25" x14ac:dyDescent="0.25">
      <c r="A62" s="35" t="s">
        <v>14089</v>
      </c>
      <c r="B62" s="90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37">
        <v>42</v>
      </c>
      <c r="P62" s="87">
        <v>0</v>
      </c>
      <c r="Q62" s="87">
        <v>0</v>
      </c>
      <c r="R62" s="58">
        <v>0</v>
      </c>
    </row>
    <row r="63" spans="1:18" ht="15.75" x14ac:dyDescent="0.25">
      <c r="A63" s="35" t="s">
        <v>11192</v>
      </c>
      <c r="B63" s="90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37">
        <v>43</v>
      </c>
      <c r="P63" s="87">
        <v>0</v>
      </c>
      <c r="Q63" s="87">
        <v>0</v>
      </c>
      <c r="R63" s="58">
        <v>0</v>
      </c>
    </row>
    <row r="64" spans="1:18" ht="25.5" x14ac:dyDescent="0.25">
      <c r="A64" s="35" t="s">
        <v>14877</v>
      </c>
      <c r="B64" s="90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37">
        <v>44</v>
      </c>
      <c r="P64" s="87">
        <v>0</v>
      </c>
      <c r="Q64" s="87">
        <v>0</v>
      </c>
      <c r="R64" s="58">
        <v>0</v>
      </c>
    </row>
    <row r="65" spans="1:18" ht="15.75" x14ac:dyDescent="0.25">
      <c r="A65" s="35" t="s">
        <v>14878</v>
      </c>
      <c r="B65" s="90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37">
        <v>45</v>
      </c>
      <c r="P65" s="87">
        <v>0</v>
      </c>
      <c r="Q65" s="87">
        <v>0</v>
      </c>
      <c r="R65" s="58">
        <v>0</v>
      </c>
    </row>
    <row r="66" spans="1:18" ht="25.5" x14ac:dyDescent="0.25">
      <c r="A66" s="31" t="s">
        <v>12638</v>
      </c>
      <c r="B66" s="90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37">
        <v>46</v>
      </c>
      <c r="P66" s="87">
        <v>0</v>
      </c>
      <c r="Q66" s="55"/>
      <c r="R66" s="55"/>
    </row>
    <row r="67" spans="1:18" ht="25.5" x14ac:dyDescent="0.25">
      <c r="A67" s="31" t="s">
        <v>12639</v>
      </c>
      <c r="B67" s="90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37">
        <v>47</v>
      </c>
      <c r="P67" s="87">
        <v>0</v>
      </c>
      <c r="Q67" s="55"/>
      <c r="R67" s="55"/>
    </row>
    <row r="68" spans="1:18" ht="25.5" x14ac:dyDescent="0.25">
      <c r="A68" s="31" t="s">
        <v>12640</v>
      </c>
      <c r="B68" s="90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37">
        <v>48</v>
      </c>
      <c r="P68" s="102">
        <v>0</v>
      </c>
      <c r="Q68" s="55"/>
      <c r="R68" s="55"/>
    </row>
    <row r="69" spans="1:18" ht="50.1" customHeight="1" x14ac:dyDescent="0.25">
      <c r="A69" s="101" t="s">
        <v>14886</v>
      </c>
      <c r="B69" s="54"/>
      <c r="C69" s="54"/>
      <c r="D69" s="54"/>
      <c r="E69" s="54"/>
      <c r="F69" s="54"/>
      <c r="G69" s="54"/>
      <c r="H69" s="54"/>
      <c r="I69" s="54"/>
      <c r="J69" s="54"/>
      <c r="K69" s="54"/>
      <c r="L69" s="54"/>
      <c r="M69" s="54"/>
      <c r="N69" s="54"/>
      <c r="O69" s="97">
        <v>49</v>
      </c>
      <c r="P69" s="111">
        <f>SUM(P71:P72)</f>
        <v>0</v>
      </c>
      <c r="Q69" s="54"/>
      <c r="R69" s="54"/>
    </row>
    <row r="70" spans="1:18" ht="15.75" x14ac:dyDescent="0.25">
      <c r="A70" s="93" t="s">
        <v>14887</v>
      </c>
      <c r="O70" s="97">
        <v>50</v>
      </c>
      <c r="P70" s="42">
        <v>0</v>
      </c>
    </row>
    <row r="71" spans="1:18" ht="25.5" x14ac:dyDescent="0.25">
      <c r="A71" s="93" t="s">
        <v>14888</v>
      </c>
      <c r="O71" s="97">
        <v>51</v>
      </c>
      <c r="P71" s="43">
        <v>0</v>
      </c>
    </row>
    <row r="72" spans="1:18" ht="15.75" x14ac:dyDescent="0.25">
      <c r="A72" s="93" t="s">
        <v>14889</v>
      </c>
      <c r="O72" s="97">
        <v>52</v>
      </c>
      <c r="P72" s="42">
        <v>0</v>
      </c>
    </row>
    <row r="73" spans="1:18" ht="25.5" customHeight="1" x14ac:dyDescent="0.25">
      <c r="A73" s="100" t="s">
        <v>14890</v>
      </c>
      <c r="O73" s="97">
        <v>53</v>
      </c>
      <c r="P73" s="43">
        <v>0</v>
      </c>
    </row>
  </sheetData>
  <sheetProtection password="D949" sheet="1" objects="1" scenarios="1" selectLockedCells="1"/>
  <mergeCells count="3">
    <mergeCell ref="A16:R16"/>
    <mergeCell ref="A17:R17"/>
    <mergeCell ref="A18:R18"/>
  </mergeCells>
  <phoneticPr fontId="10" type="noConversion"/>
  <dataValidations count="3">
    <dataValidation type="whole" allowBlank="1" showInputMessage="1" showErrorMessage="1" errorTitle="Ошибка ввода" error="Попытка ввести данные отличные от числовых или целочисленных" sqref="P22:Q22 P70:P73 P25:P68 Q25:Q65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R23:R56 R59:R65">
      <formula1>IF(AND(INT(R23*10)=R23*10,R23&gt;=0),TRUE,FALSE)</formula1>
    </dataValidation>
    <dataValidation allowBlank="1" showInputMessage="1" showErrorMessage="1" errorTitle="Ошибка ввода" error="Попытка ввести данные отличные от числовых или целочисленных" sqref="P69 P21:Q21 P23:Q24"/>
  </dataValidations>
  <pageMargins left="0.39370078740157483" right="0.39370078740157483" top="0.39370078740157483" bottom="0.39370078740157483" header="0" footer="0"/>
  <pageSetup paperSize="9" fitToHeight="3" orientation="landscape" blackAndWhite="1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3">
    <pageSetUpPr fitToPage="1"/>
  </sheetPr>
  <dimension ref="A1:Q25"/>
  <sheetViews>
    <sheetView showGridLines="0" workbookViewId="0">
      <selection activeCell="P21" sqref="P21"/>
    </sheetView>
  </sheetViews>
  <sheetFormatPr defaultRowHeight="12.75" x14ac:dyDescent="0.2"/>
  <cols>
    <col min="1" max="1" width="53.5703125" style="20" bestFit="1" customWidth="1"/>
    <col min="2" max="14" width="2.5703125" style="20" hidden="1" customWidth="1"/>
    <col min="15" max="15" width="6.42578125" style="20" bestFit="1" customWidth="1"/>
    <col min="16" max="17" width="20.7109375" style="20" customWidth="1"/>
    <col min="18" max="16384" width="9.140625" style="20"/>
  </cols>
  <sheetData>
    <row r="1" ht="30" customHeight="1" x14ac:dyDescent="0.2"/>
    <row r="2" hidden="1" x14ac:dyDescent="0.2"/>
    <row r="3" hidden="1" x14ac:dyDescent="0.2"/>
    <row r="4" hidden="1" x14ac:dyDescent="0.2"/>
    <row r="5" hidden="1" x14ac:dyDescent="0.2"/>
    <row r="6" hidden="1" x14ac:dyDescent="0.2"/>
    <row r="7" hidden="1" x14ac:dyDescent="0.2"/>
    <row r="8" hidden="1" x14ac:dyDescent="0.2"/>
    <row r="9" hidden="1" x14ac:dyDescent="0.2"/>
    <row r="10" hidden="1" x14ac:dyDescent="0.2"/>
    <row r="11" hidden="1" x14ac:dyDescent="0.2"/>
    <row r="12" hidden="1" x14ac:dyDescent="0.2"/>
    <row r="13" hidden="1" x14ac:dyDescent="0.2"/>
    <row r="14" hidden="1" x14ac:dyDescent="0.2"/>
    <row r="15" hidden="1" x14ac:dyDescent="0.2"/>
    <row r="16" hidden="1" x14ac:dyDescent="0.2"/>
    <row r="17" spans="1:17" ht="20.100000000000001" customHeight="1" x14ac:dyDescent="0.2">
      <c r="A17" s="279" t="s">
        <v>14879</v>
      </c>
      <c r="B17" s="279"/>
      <c r="C17" s="279"/>
      <c r="D17" s="279"/>
      <c r="E17" s="279"/>
      <c r="F17" s="279"/>
      <c r="G17" s="279"/>
      <c r="H17" s="279"/>
      <c r="I17" s="279"/>
      <c r="J17" s="279"/>
      <c r="K17" s="279"/>
      <c r="L17" s="279"/>
      <c r="M17" s="279"/>
      <c r="N17" s="279"/>
      <c r="O17" s="279"/>
      <c r="P17" s="279"/>
      <c r="Q17" s="279"/>
    </row>
    <row r="18" spans="1:17" x14ac:dyDescent="0.2">
      <c r="A18" s="281" t="s">
        <v>13062</v>
      </c>
      <c r="B18" s="281"/>
      <c r="C18" s="281"/>
      <c r="D18" s="281"/>
      <c r="E18" s="281"/>
      <c r="F18" s="281"/>
      <c r="G18" s="281"/>
      <c r="H18" s="281"/>
      <c r="I18" s="281"/>
      <c r="J18" s="281"/>
      <c r="K18" s="281"/>
      <c r="L18" s="281"/>
      <c r="M18" s="281"/>
      <c r="N18" s="281"/>
      <c r="O18" s="281"/>
      <c r="P18" s="281"/>
      <c r="Q18" s="281"/>
    </row>
    <row r="19" spans="1:17" ht="39.950000000000003" customHeight="1" x14ac:dyDescent="0.2">
      <c r="A19" s="30" t="s">
        <v>12192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30" t="s">
        <v>12193</v>
      </c>
      <c r="P19" s="30" t="s">
        <v>13063</v>
      </c>
      <c r="Q19" s="23" t="s">
        <v>10985</v>
      </c>
    </row>
    <row r="20" spans="1:17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</row>
    <row r="21" spans="1:17" ht="25.5" x14ac:dyDescent="0.25">
      <c r="A21" s="25" t="s">
        <v>14881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87">
        <v>1</v>
      </c>
      <c r="Q21" s="87">
        <v>1</v>
      </c>
    </row>
    <row r="22" spans="1:17" ht="38.25" x14ac:dyDescent="0.25">
      <c r="A22" s="25" t="s">
        <v>14882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87">
        <v>0</v>
      </c>
      <c r="Q22" s="87">
        <v>0</v>
      </c>
    </row>
    <row r="23" spans="1:17" ht="15.75" x14ac:dyDescent="0.25">
      <c r="A23" s="25" t="s">
        <v>14883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87">
        <v>0</v>
      </c>
      <c r="Q23" s="87">
        <v>0</v>
      </c>
    </row>
    <row r="24" spans="1:17" ht="15.75" x14ac:dyDescent="0.25">
      <c r="A24" s="25" t="s">
        <v>14884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2">
        <v>0</v>
      </c>
      <c r="Q24" s="87">
        <v>0</v>
      </c>
    </row>
    <row r="25" spans="1:17" ht="39.950000000000003" customHeight="1" x14ac:dyDescent="0.25">
      <c r="A25" s="24" t="s">
        <v>14885</v>
      </c>
      <c r="O25" s="103">
        <v>5</v>
      </c>
      <c r="P25" s="43">
        <v>2</v>
      </c>
    </row>
  </sheetData>
  <sheetProtection password="D949" sheet="1" objects="1" scenarios="1" selectLockedCells="1"/>
  <mergeCells count="2">
    <mergeCell ref="A17:Q17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4 P25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4">
    <pageSetUpPr fitToPage="1"/>
  </sheetPr>
  <dimension ref="A1:Y70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2" sqref="P22"/>
    </sheetView>
  </sheetViews>
  <sheetFormatPr defaultRowHeight="12.75" x14ac:dyDescent="0.2"/>
  <cols>
    <col min="1" max="1" width="52.7109375" style="20" customWidth="1"/>
    <col min="2" max="14" width="2.42578125" style="20" hidden="1" customWidth="1"/>
    <col min="15" max="15" width="6.42578125" style="20" bestFit="1" customWidth="1"/>
    <col min="16" max="20" width="12.7109375" style="20" customWidth="1"/>
    <col min="21" max="21" width="13.7109375" style="20" customWidth="1"/>
    <col min="22" max="25" width="12.7109375" style="20" customWidth="1"/>
    <col min="26" max="16384" width="9.140625" style="20"/>
  </cols>
  <sheetData>
    <row r="1" spans="1:25" ht="30" customHeight="1" x14ac:dyDescent="0.2"/>
    <row r="2" spans="1:25" hidden="1" x14ac:dyDescent="0.2"/>
    <row r="3" spans="1:25" hidden="1" x14ac:dyDescent="0.2"/>
    <row r="4" spans="1:25" hidden="1" x14ac:dyDescent="0.2"/>
    <row r="5" spans="1:25" hidden="1" x14ac:dyDescent="0.2"/>
    <row r="6" spans="1:25" hidden="1" x14ac:dyDescent="0.2"/>
    <row r="7" spans="1:25" hidden="1" x14ac:dyDescent="0.2"/>
    <row r="8" spans="1:25" hidden="1" x14ac:dyDescent="0.2"/>
    <row r="9" spans="1:25" hidden="1" x14ac:dyDescent="0.2"/>
    <row r="10" spans="1:25" hidden="1" x14ac:dyDescent="0.2"/>
    <row r="11" spans="1:25" hidden="1" x14ac:dyDescent="0.2"/>
    <row r="12" spans="1:25" hidden="1" x14ac:dyDescent="0.2"/>
    <row r="13" spans="1:25" hidden="1" x14ac:dyDescent="0.2"/>
    <row r="14" spans="1:25" hidden="1" x14ac:dyDescent="0.2"/>
    <row r="15" spans="1:25" ht="20.100000000000001" customHeight="1" x14ac:dyDescent="0.2">
      <c r="A15" s="280" t="s">
        <v>13850</v>
      </c>
      <c r="B15" s="279"/>
      <c r="C15" s="279"/>
      <c r="D15" s="279"/>
      <c r="E15" s="279"/>
      <c r="F15" s="279"/>
      <c r="G15" s="279"/>
      <c r="H15" s="279"/>
      <c r="I15" s="279"/>
      <c r="J15" s="279"/>
      <c r="K15" s="279"/>
      <c r="L15" s="279"/>
      <c r="M15" s="279"/>
      <c r="N15" s="279"/>
      <c r="O15" s="279"/>
      <c r="P15" s="279"/>
      <c r="Q15" s="279"/>
      <c r="R15" s="279"/>
      <c r="S15" s="279"/>
      <c r="T15" s="279"/>
      <c r="U15" s="279"/>
      <c r="V15" s="279"/>
      <c r="W15" s="279"/>
      <c r="X15" s="279"/>
      <c r="Y15" s="279"/>
    </row>
    <row r="16" spans="1:25" x14ac:dyDescent="0.2">
      <c r="A16" s="281" t="s">
        <v>13851</v>
      </c>
      <c r="B16" s="281"/>
      <c r="C16" s="281"/>
      <c r="D16" s="281"/>
      <c r="E16" s="281"/>
      <c r="F16" s="281"/>
      <c r="G16" s="281"/>
      <c r="H16" s="281"/>
      <c r="I16" s="281"/>
      <c r="J16" s="281"/>
      <c r="K16" s="281"/>
      <c r="L16" s="281"/>
      <c r="M16" s="281"/>
      <c r="N16" s="281"/>
      <c r="O16" s="281"/>
      <c r="P16" s="281"/>
      <c r="Q16" s="281"/>
      <c r="R16" s="281"/>
      <c r="S16" s="281"/>
      <c r="T16" s="281"/>
      <c r="U16" s="281"/>
      <c r="V16" s="281"/>
      <c r="W16" s="281"/>
      <c r="X16" s="281"/>
      <c r="Y16" s="281"/>
    </row>
    <row r="17" spans="1:25" ht="30" customHeight="1" x14ac:dyDescent="0.2">
      <c r="A17" s="283" t="s">
        <v>12192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3" t="s">
        <v>12193</v>
      </c>
      <c r="P17" s="283" t="s">
        <v>13163</v>
      </c>
      <c r="Q17" s="283" t="s">
        <v>13164</v>
      </c>
      <c r="R17" s="283"/>
      <c r="S17" s="283" t="s">
        <v>14575</v>
      </c>
      <c r="T17" s="293" t="s">
        <v>14576</v>
      </c>
      <c r="U17" s="294"/>
      <c r="V17" s="295"/>
      <c r="W17" s="283" t="s">
        <v>14577</v>
      </c>
      <c r="X17" s="283"/>
      <c r="Y17" s="283" t="s">
        <v>10195</v>
      </c>
    </row>
    <row r="18" spans="1:25" ht="30" customHeight="1" x14ac:dyDescent="0.2">
      <c r="A18" s="28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/>
      <c r="P18" s="283"/>
      <c r="Q18" s="290" t="s">
        <v>14880</v>
      </c>
      <c r="R18" s="290" t="s">
        <v>10196</v>
      </c>
      <c r="S18" s="283"/>
      <c r="T18" s="290" t="s">
        <v>14880</v>
      </c>
      <c r="U18" s="293" t="s">
        <v>10197</v>
      </c>
      <c r="V18" s="295"/>
      <c r="W18" s="290" t="s">
        <v>14880</v>
      </c>
      <c r="X18" s="290" t="s">
        <v>10198</v>
      </c>
      <c r="Y18" s="283"/>
    </row>
    <row r="19" spans="1:25" ht="103.5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83"/>
      <c r="Q19" s="292"/>
      <c r="R19" s="292"/>
      <c r="S19" s="283"/>
      <c r="T19" s="292"/>
      <c r="U19" s="23" t="s">
        <v>13848</v>
      </c>
      <c r="V19" s="23" t="s">
        <v>13849</v>
      </c>
      <c r="W19" s="292"/>
      <c r="X19" s="292"/>
      <c r="Y19" s="283"/>
    </row>
    <row r="20" spans="1:25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</row>
    <row r="21" spans="1:25" ht="15.75" x14ac:dyDescent="0.25">
      <c r="A21" s="31" t="s">
        <v>16858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45">
        <f>SUM(P22,P26,P60,P61)</f>
        <v>283</v>
      </c>
      <c r="Q21" s="145">
        <f t="shared" ref="Q21:Y21" si="0">SUM(Q22,Q26,Q60,Q61)</f>
        <v>279</v>
      </c>
      <c r="R21" s="145">
        <f t="shared" si="0"/>
        <v>277</v>
      </c>
      <c r="S21" s="114">
        <f t="shared" si="0"/>
        <v>273</v>
      </c>
      <c r="T21" s="114">
        <f t="shared" si="0"/>
        <v>8</v>
      </c>
      <c r="U21" s="114">
        <f t="shared" si="0"/>
        <v>4</v>
      </c>
      <c r="V21" s="114">
        <f t="shared" si="0"/>
        <v>4</v>
      </c>
      <c r="W21" s="114">
        <f t="shared" si="0"/>
        <v>7</v>
      </c>
      <c r="X21" s="114">
        <f t="shared" si="0"/>
        <v>7</v>
      </c>
      <c r="Y21" s="114">
        <f t="shared" si="0"/>
        <v>274</v>
      </c>
    </row>
    <row r="22" spans="1:25" ht="25.5" x14ac:dyDescent="0.25">
      <c r="A22" s="31" t="s">
        <v>13420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46">
        <v>21</v>
      </c>
      <c r="Q22" s="146">
        <v>21</v>
      </c>
      <c r="R22" s="146">
        <v>21</v>
      </c>
      <c r="S22" s="87">
        <v>20</v>
      </c>
      <c r="T22" s="87">
        <v>0</v>
      </c>
      <c r="U22" s="87">
        <v>0</v>
      </c>
      <c r="V22" s="87">
        <v>0</v>
      </c>
      <c r="W22" s="87">
        <v>0</v>
      </c>
      <c r="X22" s="87">
        <v>0</v>
      </c>
      <c r="Y22" s="87">
        <v>20</v>
      </c>
    </row>
    <row r="23" spans="1:25" ht="25.5" x14ac:dyDescent="0.25">
      <c r="A23" s="35" t="s">
        <v>16860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46">
        <v>9</v>
      </c>
      <c r="Q23" s="146">
        <v>9</v>
      </c>
      <c r="R23" s="146">
        <v>9</v>
      </c>
      <c r="S23" s="87">
        <v>9</v>
      </c>
      <c r="T23" s="87">
        <v>0</v>
      </c>
      <c r="U23" s="87">
        <v>0</v>
      </c>
      <c r="V23" s="87">
        <v>0</v>
      </c>
      <c r="W23" s="87">
        <v>0</v>
      </c>
      <c r="X23" s="87">
        <v>0</v>
      </c>
      <c r="Y23" s="87">
        <v>9</v>
      </c>
    </row>
    <row r="24" spans="1:25" ht="15.75" x14ac:dyDescent="0.25">
      <c r="A24" s="35" t="s">
        <v>13421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46">
        <v>11</v>
      </c>
      <c r="Q24" s="146">
        <v>11</v>
      </c>
      <c r="R24" s="146">
        <v>11</v>
      </c>
      <c r="S24" s="87">
        <v>10</v>
      </c>
      <c r="T24" s="87">
        <v>0</v>
      </c>
      <c r="U24" s="87">
        <v>0</v>
      </c>
      <c r="V24" s="87">
        <v>0</v>
      </c>
      <c r="W24" s="87">
        <v>0</v>
      </c>
      <c r="X24" s="87">
        <v>0</v>
      </c>
      <c r="Y24" s="87">
        <v>10</v>
      </c>
    </row>
    <row r="25" spans="1:25" ht="15.75" x14ac:dyDescent="0.25">
      <c r="A25" s="35" t="s">
        <v>13422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46">
        <v>1</v>
      </c>
      <c r="Q25" s="146">
        <v>1</v>
      </c>
      <c r="R25" s="146">
        <v>1</v>
      </c>
      <c r="S25" s="87">
        <v>1</v>
      </c>
      <c r="T25" s="87">
        <v>0</v>
      </c>
      <c r="U25" s="87">
        <v>0</v>
      </c>
      <c r="V25" s="87">
        <v>0</v>
      </c>
      <c r="W25" s="87">
        <v>0</v>
      </c>
      <c r="X25" s="87">
        <v>0</v>
      </c>
      <c r="Y25" s="87">
        <v>1</v>
      </c>
    </row>
    <row r="26" spans="1:25" ht="25.5" x14ac:dyDescent="0.25">
      <c r="A26" s="31" t="s">
        <v>16861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45">
        <f>SUM(P27,P48,P49,P53:P59)</f>
        <v>161</v>
      </c>
      <c r="Q26" s="145">
        <f t="shared" ref="Q26:Y26" si="1">SUM(Q27,Q48,Q49,Q53:Q59)</f>
        <v>155</v>
      </c>
      <c r="R26" s="145">
        <f t="shared" si="1"/>
        <v>153</v>
      </c>
      <c r="S26" s="114">
        <f t="shared" si="1"/>
        <v>149</v>
      </c>
      <c r="T26" s="114">
        <f t="shared" si="1"/>
        <v>7</v>
      </c>
      <c r="U26" s="114">
        <f t="shared" si="1"/>
        <v>3</v>
      </c>
      <c r="V26" s="114">
        <f t="shared" si="1"/>
        <v>4</v>
      </c>
      <c r="W26" s="114">
        <f t="shared" si="1"/>
        <v>6</v>
      </c>
      <c r="X26" s="114">
        <f t="shared" si="1"/>
        <v>6</v>
      </c>
      <c r="Y26" s="114">
        <f t="shared" si="1"/>
        <v>150</v>
      </c>
    </row>
    <row r="27" spans="1:25" ht="25.5" x14ac:dyDescent="0.25">
      <c r="A27" s="35" t="s">
        <v>16862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45">
        <f>SUM(P28:P38,P42:P47)</f>
        <v>146</v>
      </c>
      <c r="Q27" s="145">
        <f t="shared" ref="Q27:Y27" si="2">SUM(Q28:Q38,Q42:Q47)</f>
        <v>140</v>
      </c>
      <c r="R27" s="145">
        <f t="shared" si="2"/>
        <v>138</v>
      </c>
      <c r="S27" s="114">
        <f t="shared" si="2"/>
        <v>134</v>
      </c>
      <c r="T27" s="114">
        <f t="shared" si="2"/>
        <v>4</v>
      </c>
      <c r="U27" s="114">
        <f t="shared" si="2"/>
        <v>2</v>
      </c>
      <c r="V27" s="114">
        <f t="shared" si="2"/>
        <v>2</v>
      </c>
      <c r="W27" s="114">
        <f t="shared" si="2"/>
        <v>4</v>
      </c>
      <c r="X27" s="114">
        <f t="shared" si="2"/>
        <v>4</v>
      </c>
      <c r="Y27" s="114">
        <f t="shared" si="2"/>
        <v>134</v>
      </c>
    </row>
    <row r="28" spans="1:25" ht="51" x14ac:dyDescent="0.25">
      <c r="A28" s="35" t="s">
        <v>12530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46">
        <v>46</v>
      </c>
      <c r="Q28" s="146">
        <v>44</v>
      </c>
      <c r="R28" s="146">
        <v>43</v>
      </c>
      <c r="S28" s="87">
        <v>40</v>
      </c>
      <c r="T28" s="87">
        <v>2</v>
      </c>
      <c r="U28" s="87">
        <v>2</v>
      </c>
      <c r="V28" s="87">
        <v>0</v>
      </c>
      <c r="W28" s="87">
        <v>0</v>
      </c>
      <c r="X28" s="87">
        <v>0</v>
      </c>
      <c r="Y28" s="87">
        <v>42</v>
      </c>
    </row>
    <row r="29" spans="1:25" ht="15.75" x14ac:dyDescent="0.25">
      <c r="A29" s="35" t="s">
        <v>15742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46">
        <v>17</v>
      </c>
      <c r="Q29" s="146">
        <v>15</v>
      </c>
      <c r="R29" s="146">
        <v>15</v>
      </c>
      <c r="S29" s="87">
        <v>15</v>
      </c>
      <c r="T29" s="87">
        <v>1</v>
      </c>
      <c r="U29" s="87">
        <v>0</v>
      </c>
      <c r="V29" s="87">
        <v>1</v>
      </c>
      <c r="W29" s="87">
        <v>1</v>
      </c>
      <c r="X29" s="87">
        <v>1</v>
      </c>
      <c r="Y29" s="87">
        <v>15</v>
      </c>
    </row>
    <row r="30" spans="1:25" ht="15.75" x14ac:dyDescent="0.25">
      <c r="A30" s="35" t="s">
        <v>12531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146">
        <v>0</v>
      </c>
      <c r="Q30" s="146">
        <v>0</v>
      </c>
      <c r="R30" s="146">
        <v>0</v>
      </c>
      <c r="S30" s="87">
        <v>0</v>
      </c>
      <c r="T30" s="87">
        <v>0</v>
      </c>
      <c r="U30" s="87">
        <v>0</v>
      </c>
      <c r="V30" s="87">
        <v>0</v>
      </c>
      <c r="W30" s="87">
        <v>0</v>
      </c>
      <c r="X30" s="87">
        <v>0</v>
      </c>
      <c r="Y30" s="87">
        <v>0</v>
      </c>
    </row>
    <row r="31" spans="1:25" ht="15.75" x14ac:dyDescent="0.25">
      <c r="A31" s="35" t="s">
        <v>16844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146">
        <v>10</v>
      </c>
      <c r="Q31" s="146">
        <v>10</v>
      </c>
      <c r="R31" s="146">
        <v>10</v>
      </c>
      <c r="S31" s="87">
        <v>10</v>
      </c>
      <c r="T31" s="87">
        <v>0</v>
      </c>
      <c r="U31" s="87">
        <v>0</v>
      </c>
      <c r="V31" s="87">
        <v>0</v>
      </c>
      <c r="W31" s="87">
        <v>0</v>
      </c>
      <c r="X31" s="87">
        <v>0</v>
      </c>
      <c r="Y31" s="87">
        <v>10</v>
      </c>
    </row>
    <row r="32" spans="1:25" ht="15.75" x14ac:dyDescent="0.25">
      <c r="A32" s="35" t="s">
        <v>12532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146">
        <v>3</v>
      </c>
      <c r="Q32" s="146">
        <v>2</v>
      </c>
      <c r="R32" s="146">
        <v>2</v>
      </c>
      <c r="S32" s="87">
        <v>2</v>
      </c>
      <c r="T32" s="87">
        <v>0</v>
      </c>
      <c r="U32" s="87">
        <v>0</v>
      </c>
      <c r="V32" s="87">
        <v>0</v>
      </c>
      <c r="W32" s="87">
        <v>0</v>
      </c>
      <c r="X32" s="87">
        <v>0</v>
      </c>
      <c r="Y32" s="87">
        <v>2</v>
      </c>
    </row>
    <row r="33" spans="1:25" ht="15.75" x14ac:dyDescent="0.25">
      <c r="A33" s="35" t="s">
        <v>16845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146">
        <v>3</v>
      </c>
      <c r="Q33" s="146">
        <v>4</v>
      </c>
      <c r="R33" s="146">
        <v>4</v>
      </c>
      <c r="S33" s="87">
        <v>4</v>
      </c>
      <c r="T33" s="87">
        <v>0</v>
      </c>
      <c r="U33" s="87">
        <v>0</v>
      </c>
      <c r="V33" s="87">
        <v>0</v>
      </c>
      <c r="W33" s="87">
        <v>0</v>
      </c>
      <c r="X33" s="87">
        <v>0</v>
      </c>
      <c r="Y33" s="87">
        <v>4</v>
      </c>
    </row>
    <row r="34" spans="1:25" ht="15.75" x14ac:dyDescent="0.25">
      <c r="A34" s="35" t="s">
        <v>16846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146">
        <v>16</v>
      </c>
      <c r="Q34" s="146">
        <v>14</v>
      </c>
      <c r="R34" s="146">
        <v>13</v>
      </c>
      <c r="S34" s="87">
        <v>13</v>
      </c>
      <c r="T34" s="87">
        <v>1</v>
      </c>
      <c r="U34" s="87">
        <v>0</v>
      </c>
      <c r="V34" s="87">
        <v>1</v>
      </c>
      <c r="W34" s="87">
        <v>0</v>
      </c>
      <c r="X34" s="87">
        <v>0</v>
      </c>
      <c r="Y34" s="87">
        <v>14</v>
      </c>
    </row>
    <row r="35" spans="1:25" ht="15.75" x14ac:dyDescent="0.25">
      <c r="A35" s="35" t="s">
        <v>16847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146">
        <v>4</v>
      </c>
      <c r="Q35" s="146">
        <v>5</v>
      </c>
      <c r="R35" s="146">
        <v>5</v>
      </c>
      <c r="S35" s="87">
        <v>5</v>
      </c>
      <c r="T35" s="87">
        <v>0</v>
      </c>
      <c r="U35" s="87">
        <v>0</v>
      </c>
      <c r="V35" s="87">
        <v>0</v>
      </c>
      <c r="W35" s="87">
        <v>0</v>
      </c>
      <c r="X35" s="87">
        <v>0</v>
      </c>
      <c r="Y35" s="87">
        <v>5</v>
      </c>
    </row>
    <row r="36" spans="1:25" ht="15.75" x14ac:dyDescent="0.25">
      <c r="A36" s="35" t="s">
        <v>16848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146">
        <v>5</v>
      </c>
      <c r="Q36" s="146">
        <v>6</v>
      </c>
      <c r="R36" s="146">
        <v>6</v>
      </c>
      <c r="S36" s="87">
        <v>6</v>
      </c>
      <c r="T36" s="87">
        <v>0</v>
      </c>
      <c r="U36" s="87">
        <v>0</v>
      </c>
      <c r="V36" s="87">
        <v>0</v>
      </c>
      <c r="W36" s="87">
        <v>0</v>
      </c>
      <c r="X36" s="87">
        <v>0</v>
      </c>
      <c r="Y36" s="87">
        <v>6</v>
      </c>
    </row>
    <row r="37" spans="1:25" ht="15.75" x14ac:dyDescent="0.25">
      <c r="A37" s="35" t="s">
        <v>16849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146">
        <v>3</v>
      </c>
      <c r="Q37" s="146">
        <v>3</v>
      </c>
      <c r="R37" s="146">
        <v>3</v>
      </c>
      <c r="S37" s="87">
        <v>4</v>
      </c>
      <c r="T37" s="87">
        <v>0</v>
      </c>
      <c r="U37" s="87">
        <v>0</v>
      </c>
      <c r="V37" s="87">
        <v>0</v>
      </c>
      <c r="W37" s="87">
        <v>0</v>
      </c>
      <c r="X37" s="87">
        <v>0</v>
      </c>
      <c r="Y37" s="87">
        <v>4</v>
      </c>
    </row>
    <row r="38" spans="1:25" ht="15.75" x14ac:dyDescent="0.25">
      <c r="A38" s="35" t="s">
        <v>16850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37">
        <v>18</v>
      </c>
      <c r="P38" s="146">
        <v>12</v>
      </c>
      <c r="Q38" s="146">
        <v>11</v>
      </c>
      <c r="R38" s="146">
        <v>11</v>
      </c>
      <c r="S38" s="87">
        <v>11</v>
      </c>
      <c r="T38" s="87">
        <v>0</v>
      </c>
      <c r="U38" s="87">
        <v>0</v>
      </c>
      <c r="V38" s="87">
        <v>0</v>
      </c>
      <c r="W38" s="87">
        <v>1</v>
      </c>
      <c r="X38" s="87">
        <v>1</v>
      </c>
      <c r="Y38" s="87">
        <v>10</v>
      </c>
    </row>
    <row r="39" spans="1:25" ht="25.5" x14ac:dyDescent="0.25">
      <c r="A39" s="35" t="s">
        <v>16851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37">
        <v>19</v>
      </c>
      <c r="P39" s="146">
        <v>4</v>
      </c>
      <c r="Q39" s="146">
        <v>4</v>
      </c>
      <c r="R39" s="146">
        <v>4</v>
      </c>
      <c r="S39" s="87">
        <v>4</v>
      </c>
      <c r="T39" s="87">
        <v>0</v>
      </c>
      <c r="U39" s="87">
        <v>0</v>
      </c>
      <c r="V39" s="87">
        <v>0</v>
      </c>
      <c r="W39" s="87">
        <v>1</v>
      </c>
      <c r="X39" s="87">
        <v>1</v>
      </c>
      <c r="Y39" s="87">
        <v>3</v>
      </c>
    </row>
    <row r="40" spans="1:25" ht="15.75" x14ac:dyDescent="0.25">
      <c r="A40" s="35" t="s">
        <v>16852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146">
        <v>5</v>
      </c>
      <c r="Q40" s="146">
        <v>4</v>
      </c>
      <c r="R40" s="146">
        <v>4</v>
      </c>
      <c r="S40" s="87">
        <v>4</v>
      </c>
      <c r="T40" s="87">
        <v>0</v>
      </c>
      <c r="U40" s="87">
        <v>0</v>
      </c>
      <c r="V40" s="87">
        <v>0</v>
      </c>
      <c r="W40" s="87">
        <v>0</v>
      </c>
      <c r="X40" s="87">
        <v>0</v>
      </c>
      <c r="Y40" s="87">
        <v>4</v>
      </c>
    </row>
    <row r="41" spans="1:25" ht="15.75" x14ac:dyDescent="0.25">
      <c r="A41" s="35" t="s">
        <v>16853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146">
        <v>3</v>
      </c>
      <c r="Q41" s="146">
        <v>3</v>
      </c>
      <c r="R41" s="146">
        <v>3</v>
      </c>
      <c r="S41" s="87">
        <v>3</v>
      </c>
      <c r="T41" s="87">
        <v>0</v>
      </c>
      <c r="U41" s="87">
        <v>0</v>
      </c>
      <c r="V41" s="87">
        <v>0</v>
      </c>
      <c r="W41" s="87">
        <v>0</v>
      </c>
      <c r="X41" s="87">
        <v>0</v>
      </c>
      <c r="Y41" s="87">
        <v>3</v>
      </c>
    </row>
    <row r="42" spans="1:25" ht="15.75" x14ac:dyDescent="0.25">
      <c r="A42" s="35" t="s">
        <v>16854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146">
        <v>12</v>
      </c>
      <c r="Q42" s="146">
        <v>12</v>
      </c>
      <c r="R42" s="146">
        <v>12</v>
      </c>
      <c r="S42" s="87">
        <v>11</v>
      </c>
      <c r="T42" s="87">
        <v>0</v>
      </c>
      <c r="U42" s="87">
        <v>0</v>
      </c>
      <c r="V42" s="87">
        <v>0</v>
      </c>
      <c r="W42" s="87">
        <v>1</v>
      </c>
      <c r="X42" s="87">
        <v>1</v>
      </c>
      <c r="Y42" s="87">
        <v>10</v>
      </c>
    </row>
    <row r="43" spans="1:25" ht="15.75" x14ac:dyDescent="0.25">
      <c r="A43" s="35" t="s">
        <v>12533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146">
        <v>5</v>
      </c>
      <c r="Q43" s="146">
        <v>5</v>
      </c>
      <c r="R43" s="146">
        <v>5</v>
      </c>
      <c r="S43" s="87">
        <v>5</v>
      </c>
      <c r="T43" s="87">
        <v>0</v>
      </c>
      <c r="U43" s="87">
        <v>0</v>
      </c>
      <c r="V43" s="87">
        <v>0</v>
      </c>
      <c r="W43" s="87">
        <v>0</v>
      </c>
      <c r="X43" s="87">
        <v>0</v>
      </c>
      <c r="Y43" s="87">
        <v>5</v>
      </c>
    </row>
    <row r="44" spans="1:25" ht="15.75" x14ac:dyDescent="0.25">
      <c r="A44" s="35" t="s">
        <v>16855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37">
        <v>24</v>
      </c>
      <c r="P44" s="146">
        <v>2</v>
      </c>
      <c r="Q44" s="146">
        <v>2</v>
      </c>
      <c r="R44" s="146">
        <v>2</v>
      </c>
      <c r="S44" s="87">
        <v>2</v>
      </c>
      <c r="T44" s="87">
        <v>0</v>
      </c>
      <c r="U44" s="87">
        <v>0</v>
      </c>
      <c r="V44" s="87">
        <v>0</v>
      </c>
      <c r="W44" s="87">
        <v>0</v>
      </c>
      <c r="X44" s="87">
        <v>0</v>
      </c>
      <c r="Y44" s="87">
        <v>2</v>
      </c>
    </row>
    <row r="45" spans="1:25" ht="15.75" x14ac:dyDescent="0.25">
      <c r="A45" s="35" t="s">
        <v>16856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37">
        <v>25</v>
      </c>
      <c r="P45" s="146">
        <v>2</v>
      </c>
      <c r="Q45" s="146">
        <v>1</v>
      </c>
      <c r="R45" s="146">
        <v>1</v>
      </c>
      <c r="S45" s="87">
        <v>2</v>
      </c>
      <c r="T45" s="87">
        <v>0</v>
      </c>
      <c r="U45" s="87">
        <v>0</v>
      </c>
      <c r="V45" s="87">
        <v>0</v>
      </c>
      <c r="W45" s="87">
        <v>0</v>
      </c>
      <c r="X45" s="87">
        <v>0</v>
      </c>
      <c r="Y45" s="87">
        <v>2</v>
      </c>
    </row>
    <row r="46" spans="1:25" ht="15.75" x14ac:dyDescent="0.25">
      <c r="A46" s="35" t="s">
        <v>16857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37">
        <v>26</v>
      </c>
      <c r="P46" s="146">
        <v>3</v>
      </c>
      <c r="Q46" s="146">
        <v>3</v>
      </c>
      <c r="R46" s="146">
        <v>3</v>
      </c>
      <c r="S46" s="87">
        <v>4</v>
      </c>
      <c r="T46" s="87">
        <v>0</v>
      </c>
      <c r="U46" s="87">
        <v>0</v>
      </c>
      <c r="V46" s="87">
        <v>0</v>
      </c>
      <c r="W46" s="87">
        <v>1</v>
      </c>
      <c r="X46" s="87">
        <v>1</v>
      </c>
      <c r="Y46" s="87">
        <v>3</v>
      </c>
    </row>
    <row r="47" spans="1:25" ht="15.75" x14ac:dyDescent="0.25">
      <c r="A47" s="35" t="s">
        <v>12534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37">
        <v>27</v>
      </c>
      <c r="P47" s="146">
        <v>3</v>
      </c>
      <c r="Q47" s="146">
        <v>3</v>
      </c>
      <c r="R47" s="146">
        <v>3</v>
      </c>
      <c r="S47" s="87">
        <v>0</v>
      </c>
      <c r="T47" s="87">
        <v>0</v>
      </c>
      <c r="U47" s="87">
        <v>0</v>
      </c>
      <c r="V47" s="87">
        <v>0</v>
      </c>
      <c r="W47" s="87">
        <v>0</v>
      </c>
      <c r="X47" s="87">
        <v>0</v>
      </c>
      <c r="Y47" s="87">
        <v>0</v>
      </c>
    </row>
    <row r="48" spans="1:25" ht="15.75" x14ac:dyDescent="0.25">
      <c r="A48" s="35" t="s">
        <v>12535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37">
        <v>28</v>
      </c>
      <c r="P48" s="146">
        <v>1</v>
      </c>
      <c r="Q48" s="146">
        <v>1</v>
      </c>
      <c r="R48" s="146">
        <v>1</v>
      </c>
      <c r="S48" s="87">
        <v>1</v>
      </c>
      <c r="T48" s="87">
        <v>0</v>
      </c>
      <c r="U48" s="87">
        <v>0</v>
      </c>
      <c r="V48" s="87">
        <v>0</v>
      </c>
      <c r="W48" s="87">
        <v>0</v>
      </c>
      <c r="X48" s="87">
        <v>0</v>
      </c>
      <c r="Y48" s="87">
        <v>1</v>
      </c>
    </row>
    <row r="49" spans="1:25" ht="15.75" x14ac:dyDescent="0.25">
      <c r="A49" s="35" t="s">
        <v>12536</v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37">
        <v>29</v>
      </c>
      <c r="P49" s="146">
        <v>0</v>
      </c>
      <c r="Q49" s="146">
        <v>0</v>
      </c>
      <c r="R49" s="146">
        <v>0</v>
      </c>
      <c r="S49" s="87">
        <v>0</v>
      </c>
      <c r="T49" s="87">
        <v>0</v>
      </c>
      <c r="U49" s="87">
        <v>0</v>
      </c>
      <c r="V49" s="87">
        <v>0</v>
      </c>
      <c r="W49" s="87">
        <v>0</v>
      </c>
      <c r="X49" s="87">
        <v>0</v>
      </c>
      <c r="Y49" s="87">
        <v>0</v>
      </c>
    </row>
    <row r="50" spans="1:25" ht="25.5" x14ac:dyDescent="0.25">
      <c r="A50" s="35" t="s">
        <v>15416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37">
        <v>30</v>
      </c>
      <c r="P50" s="146">
        <v>0</v>
      </c>
      <c r="Q50" s="146">
        <v>0</v>
      </c>
      <c r="R50" s="146">
        <v>0</v>
      </c>
      <c r="S50" s="87">
        <v>0</v>
      </c>
      <c r="T50" s="87">
        <v>0</v>
      </c>
      <c r="U50" s="87">
        <v>0</v>
      </c>
      <c r="V50" s="87">
        <v>0</v>
      </c>
      <c r="W50" s="87">
        <v>0</v>
      </c>
      <c r="X50" s="87">
        <v>0</v>
      </c>
      <c r="Y50" s="87">
        <v>0</v>
      </c>
    </row>
    <row r="51" spans="1:25" ht="15.75" x14ac:dyDescent="0.25">
      <c r="A51" s="35" t="s">
        <v>15417</v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37">
        <v>31</v>
      </c>
      <c r="P51" s="146">
        <v>0</v>
      </c>
      <c r="Q51" s="146">
        <v>0</v>
      </c>
      <c r="R51" s="146">
        <v>0</v>
      </c>
      <c r="S51" s="87">
        <v>0</v>
      </c>
      <c r="T51" s="87">
        <v>0</v>
      </c>
      <c r="U51" s="87">
        <v>0</v>
      </c>
      <c r="V51" s="87">
        <v>0</v>
      </c>
      <c r="W51" s="87">
        <v>0</v>
      </c>
      <c r="X51" s="87">
        <v>0</v>
      </c>
      <c r="Y51" s="87">
        <v>0</v>
      </c>
    </row>
    <row r="52" spans="1:25" ht="15.75" x14ac:dyDescent="0.25">
      <c r="A52" s="35" t="s">
        <v>15418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37">
        <v>32</v>
      </c>
      <c r="P52" s="146">
        <v>0</v>
      </c>
      <c r="Q52" s="146">
        <v>0</v>
      </c>
      <c r="R52" s="146">
        <v>0</v>
      </c>
      <c r="S52" s="87">
        <v>0</v>
      </c>
      <c r="T52" s="87">
        <v>0</v>
      </c>
      <c r="U52" s="87">
        <v>0</v>
      </c>
      <c r="V52" s="87">
        <v>0</v>
      </c>
      <c r="W52" s="87">
        <v>0</v>
      </c>
      <c r="X52" s="87">
        <v>0</v>
      </c>
      <c r="Y52" s="87">
        <v>0</v>
      </c>
    </row>
    <row r="53" spans="1:25" ht="15.75" x14ac:dyDescent="0.25">
      <c r="A53" s="35" t="s">
        <v>15419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37">
        <v>33</v>
      </c>
      <c r="P53" s="146">
        <v>1</v>
      </c>
      <c r="Q53" s="146">
        <v>1</v>
      </c>
      <c r="R53" s="146">
        <v>1</v>
      </c>
      <c r="S53" s="87">
        <v>1</v>
      </c>
      <c r="T53" s="87">
        <v>0</v>
      </c>
      <c r="U53" s="87">
        <v>0</v>
      </c>
      <c r="V53" s="87">
        <v>0</v>
      </c>
      <c r="W53" s="87">
        <v>0</v>
      </c>
      <c r="X53" s="87">
        <v>0</v>
      </c>
      <c r="Y53" s="87">
        <v>1</v>
      </c>
    </row>
    <row r="54" spans="1:25" ht="15.75" x14ac:dyDescent="0.25">
      <c r="A54" s="35" t="s">
        <v>15420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37">
        <v>34</v>
      </c>
      <c r="P54" s="146">
        <v>0</v>
      </c>
      <c r="Q54" s="146">
        <v>0</v>
      </c>
      <c r="R54" s="146">
        <v>0</v>
      </c>
      <c r="S54" s="87">
        <v>0</v>
      </c>
      <c r="T54" s="87">
        <v>3</v>
      </c>
      <c r="U54" s="87">
        <v>1</v>
      </c>
      <c r="V54" s="87">
        <v>2</v>
      </c>
      <c r="W54" s="87">
        <v>0</v>
      </c>
      <c r="X54" s="87">
        <v>0</v>
      </c>
      <c r="Y54" s="87">
        <v>3</v>
      </c>
    </row>
    <row r="55" spans="1:25" ht="15.75" x14ac:dyDescent="0.25">
      <c r="A55" s="35" t="s">
        <v>15421</v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37">
        <v>35</v>
      </c>
      <c r="P55" s="146">
        <v>1</v>
      </c>
      <c r="Q55" s="146">
        <v>1</v>
      </c>
      <c r="R55" s="146">
        <v>1</v>
      </c>
      <c r="S55" s="87">
        <v>1</v>
      </c>
      <c r="T55" s="87">
        <v>0</v>
      </c>
      <c r="U55" s="87">
        <v>0</v>
      </c>
      <c r="V55" s="87">
        <v>0</v>
      </c>
      <c r="W55" s="87">
        <v>1</v>
      </c>
      <c r="X55" s="87">
        <v>1</v>
      </c>
      <c r="Y55" s="87">
        <v>0</v>
      </c>
    </row>
    <row r="56" spans="1:25" ht="15.75" x14ac:dyDescent="0.25">
      <c r="A56" s="35" t="s">
        <v>15422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37">
        <v>36</v>
      </c>
      <c r="P56" s="146">
        <v>8</v>
      </c>
      <c r="Q56" s="146">
        <v>8</v>
      </c>
      <c r="R56" s="146">
        <v>8</v>
      </c>
      <c r="S56" s="87">
        <v>8</v>
      </c>
      <c r="T56" s="87">
        <v>0</v>
      </c>
      <c r="U56" s="87">
        <v>0</v>
      </c>
      <c r="V56" s="87">
        <v>0</v>
      </c>
      <c r="W56" s="87">
        <v>1</v>
      </c>
      <c r="X56" s="87">
        <v>1</v>
      </c>
      <c r="Y56" s="87">
        <v>7</v>
      </c>
    </row>
    <row r="57" spans="1:25" ht="15.75" x14ac:dyDescent="0.25">
      <c r="A57" s="35" t="s">
        <v>15423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146">
        <v>1</v>
      </c>
      <c r="Q57" s="146">
        <v>1</v>
      </c>
      <c r="R57" s="146">
        <v>1</v>
      </c>
      <c r="S57" s="87">
        <v>1</v>
      </c>
      <c r="T57" s="87">
        <v>0</v>
      </c>
      <c r="U57" s="87">
        <v>0</v>
      </c>
      <c r="V57" s="87">
        <v>0</v>
      </c>
      <c r="W57" s="87">
        <v>0</v>
      </c>
      <c r="X57" s="87">
        <v>0</v>
      </c>
      <c r="Y57" s="87">
        <v>1</v>
      </c>
    </row>
    <row r="58" spans="1:25" ht="15.75" x14ac:dyDescent="0.25">
      <c r="A58" s="35" t="s">
        <v>15424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146">
        <v>0</v>
      </c>
      <c r="Q58" s="146">
        <v>0</v>
      </c>
      <c r="R58" s="146">
        <v>0</v>
      </c>
      <c r="S58" s="87">
        <v>0</v>
      </c>
      <c r="T58" s="87">
        <v>0</v>
      </c>
      <c r="U58" s="87">
        <v>0</v>
      </c>
      <c r="V58" s="87">
        <v>0</v>
      </c>
      <c r="W58" s="87">
        <v>0</v>
      </c>
      <c r="X58" s="87">
        <v>0</v>
      </c>
      <c r="Y58" s="87">
        <v>0</v>
      </c>
    </row>
    <row r="59" spans="1:25" ht="15.75" x14ac:dyDescent="0.25">
      <c r="A59" s="35" t="s">
        <v>15425</v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37">
        <v>39</v>
      </c>
      <c r="P59" s="146">
        <v>3</v>
      </c>
      <c r="Q59" s="146">
        <v>3</v>
      </c>
      <c r="R59" s="146">
        <v>3</v>
      </c>
      <c r="S59" s="87">
        <v>3</v>
      </c>
      <c r="T59" s="87">
        <v>0</v>
      </c>
      <c r="U59" s="87">
        <v>0</v>
      </c>
      <c r="V59" s="87">
        <v>0</v>
      </c>
      <c r="W59" s="87">
        <v>0</v>
      </c>
      <c r="X59" s="87">
        <v>0</v>
      </c>
      <c r="Y59" s="87">
        <v>3</v>
      </c>
    </row>
    <row r="60" spans="1:25" ht="15.75" x14ac:dyDescent="0.25">
      <c r="A60" s="31" t="s">
        <v>14068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37">
        <v>40</v>
      </c>
      <c r="P60" s="146">
        <v>7</v>
      </c>
      <c r="Q60" s="146">
        <v>7</v>
      </c>
      <c r="R60" s="146">
        <v>7</v>
      </c>
      <c r="S60" s="87">
        <v>7</v>
      </c>
      <c r="T60" s="87">
        <v>0</v>
      </c>
      <c r="U60" s="87">
        <v>0</v>
      </c>
      <c r="V60" s="87">
        <v>0</v>
      </c>
      <c r="W60" s="87">
        <v>0</v>
      </c>
      <c r="X60" s="87">
        <v>0</v>
      </c>
      <c r="Y60" s="87">
        <v>7</v>
      </c>
    </row>
    <row r="61" spans="1:25" ht="15.75" x14ac:dyDescent="0.25">
      <c r="A61" s="35" t="s">
        <v>14069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37">
        <v>41</v>
      </c>
      <c r="P61" s="146">
        <v>94</v>
      </c>
      <c r="Q61" s="146">
        <v>96</v>
      </c>
      <c r="R61" s="146">
        <v>96</v>
      </c>
      <c r="S61" s="87">
        <v>97</v>
      </c>
      <c r="T61" s="87">
        <v>1</v>
      </c>
      <c r="U61" s="87">
        <v>1</v>
      </c>
      <c r="V61" s="87">
        <v>0</v>
      </c>
      <c r="W61" s="87">
        <v>1</v>
      </c>
      <c r="X61" s="87">
        <v>1</v>
      </c>
      <c r="Y61" s="87">
        <v>97</v>
      </c>
    </row>
    <row r="62" spans="1:25" ht="25.5" x14ac:dyDescent="0.25">
      <c r="A62" s="35" t="s">
        <v>14070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37">
        <v>42</v>
      </c>
      <c r="P62" s="146">
        <v>0</v>
      </c>
      <c r="Q62" s="146">
        <v>0</v>
      </c>
      <c r="R62" s="146">
        <v>0</v>
      </c>
      <c r="S62" s="87">
        <v>0</v>
      </c>
      <c r="T62" s="87">
        <v>0</v>
      </c>
      <c r="U62" s="87">
        <v>0</v>
      </c>
      <c r="V62" s="87">
        <v>0</v>
      </c>
      <c r="W62" s="87">
        <v>0</v>
      </c>
      <c r="X62" s="87">
        <v>0</v>
      </c>
      <c r="Y62" s="87">
        <v>0</v>
      </c>
    </row>
    <row r="63" spans="1:25" ht="15.75" x14ac:dyDescent="0.25">
      <c r="A63" s="35" t="s">
        <v>14071</v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37">
        <v>43</v>
      </c>
      <c r="P63" s="146">
        <v>0</v>
      </c>
      <c r="Q63" s="146">
        <v>0</v>
      </c>
      <c r="R63" s="146">
        <v>0</v>
      </c>
      <c r="S63" s="87">
        <v>0</v>
      </c>
      <c r="T63" s="87">
        <v>0</v>
      </c>
      <c r="U63" s="87">
        <v>0</v>
      </c>
      <c r="V63" s="87">
        <v>0</v>
      </c>
      <c r="W63" s="87">
        <v>0</v>
      </c>
      <c r="X63" s="87">
        <v>0</v>
      </c>
      <c r="Y63" s="87">
        <v>0</v>
      </c>
    </row>
    <row r="64" spans="1:25" ht="15.75" x14ac:dyDescent="0.25">
      <c r="A64" s="35" t="s">
        <v>14072</v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37">
        <v>44</v>
      </c>
      <c r="P64" s="146">
        <v>0</v>
      </c>
      <c r="Q64" s="146">
        <v>0</v>
      </c>
      <c r="R64" s="146">
        <v>0</v>
      </c>
      <c r="S64" s="87">
        <v>0</v>
      </c>
      <c r="T64" s="87">
        <v>0</v>
      </c>
      <c r="U64" s="87">
        <v>0</v>
      </c>
      <c r="V64" s="87">
        <v>0</v>
      </c>
      <c r="W64" s="87">
        <v>0</v>
      </c>
      <c r="X64" s="87">
        <v>0</v>
      </c>
      <c r="Y64" s="87">
        <v>0</v>
      </c>
    </row>
    <row r="65" spans="1:25" ht="51" x14ac:dyDescent="0.25">
      <c r="A65" s="35" t="s">
        <v>14073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37">
        <v>45</v>
      </c>
      <c r="P65" s="146">
        <v>1</v>
      </c>
      <c r="Q65" s="146">
        <v>1</v>
      </c>
      <c r="R65" s="146">
        <v>1</v>
      </c>
      <c r="S65" s="87">
        <v>1</v>
      </c>
      <c r="T65" s="87">
        <v>0</v>
      </c>
      <c r="U65" s="87">
        <v>0</v>
      </c>
      <c r="V65" s="87">
        <v>0</v>
      </c>
      <c r="W65" s="87">
        <v>0</v>
      </c>
      <c r="X65" s="87">
        <v>0</v>
      </c>
      <c r="Y65" s="87">
        <v>1</v>
      </c>
    </row>
    <row r="66" spans="1:25" ht="15.75" x14ac:dyDescent="0.25">
      <c r="A66" s="35" t="s">
        <v>14074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37">
        <v>46</v>
      </c>
      <c r="P66" s="146">
        <v>1</v>
      </c>
      <c r="Q66" s="146">
        <v>1</v>
      </c>
      <c r="R66" s="146">
        <v>1</v>
      </c>
      <c r="S66" s="87">
        <v>1</v>
      </c>
      <c r="T66" s="87">
        <v>0</v>
      </c>
      <c r="U66" s="87">
        <v>0</v>
      </c>
      <c r="V66" s="87">
        <v>0</v>
      </c>
      <c r="W66" s="87">
        <v>0</v>
      </c>
      <c r="X66" s="87">
        <v>0</v>
      </c>
      <c r="Y66" s="87">
        <v>1</v>
      </c>
    </row>
    <row r="67" spans="1:25" ht="38.25" x14ac:dyDescent="0.25">
      <c r="A67" s="35" t="s">
        <v>12626</v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37">
        <v>47</v>
      </c>
      <c r="P67" s="146">
        <v>4</v>
      </c>
      <c r="Q67" s="146">
        <v>4</v>
      </c>
      <c r="R67" s="146">
        <v>4</v>
      </c>
      <c r="S67" s="87">
        <v>4</v>
      </c>
      <c r="T67" s="87">
        <v>0</v>
      </c>
      <c r="U67" s="87">
        <v>0</v>
      </c>
      <c r="V67" s="87">
        <v>0</v>
      </c>
      <c r="W67" s="87">
        <v>0</v>
      </c>
      <c r="X67" s="87">
        <v>0</v>
      </c>
      <c r="Y67" s="87">
        <v>4</v>
      </c>
    </row>
    <row r="68" spans="1:25" ht="15.75" x14ac:dyDescent="0.25">
      <c r="A68" s="35" t="s">
        <v>12627</v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37">
        <v>48</v>
      </c>
      <c r="P68" s="146">
        <v>4</v>
      </c>
      <c r="Q68" s="146">
        <v>4</v>
      </c>
      <c r="R68" s="146">
        <v>4</v>
      </c>
      <c r="S68" s="87">
        <v>4</v>
      </c>
      <c r="T68" s="87">
        <v>0</v>
      </c>
      <c r="U68" s="87">
        <v>0</v>
      </c>
      <c r="V68" s="87">
        <v>0</v>
      </c>
      <c r="W68" s="87">
        <v>0</v>
      </c>
      <c r="X68" s="87">
        <v>0</v>
      </c>
      <c r="Y68" s="87">
        <v>4</v>
      </c>
    </row>
    <row r="70" spans="1:25" x14ac:dyDescent="0.2">
      <c r="A70" s="302" t="s">
        <v>13852</v>
      </c>
      <c r="B70" s="302"/>
      <c r="C70" s="302"/>
      <c r="D70" s="302"/>
      <c r="E70" s="302"/>
      <c r="F70" s="302"/>
      <c r="G70" s="302"/>
      <c r="H70" s="302"/>
      <c r="I70" s="302"/>
      <c r="J70" s="302"/>
      <c r="K70" s="302"/>
      <c r="L70" s="302"/>
      <c r="M70" s="302"/>
      <c r="N70" s="302"/>
      <c r="O70" s="302"/>
      <c r="P70" s="302"/>
      <c r="Q70" s="302"/>
      <c r="R70" s="302"/>
      <c r="S70" s="302"/>
      <c r="T70" s="302"/>
      <c r="U70" s="302"/>
      <c r="V70" s="302"/>
      <c r="W70" s="302"/>
      <c r="X70" s="302"/>
      <c r="Y70" s="302"/>
    </row>
  </sheetData>
  <sheetProtection password="D949" sheet="1" objects="1" scenarios="1" selectLockedCells="1"/>
  <mergeCells count="17">
    <mergeCell ref="A70:Y70"/>
    <mergeCell ref="Q18:Q19"/>
    <mergeCell ref="R18:R19"/>
    <mergeCell ref="T18:T19"/>
    <mergeCell ref="U18:V18"/>
    <mergeCell ref="A15:Y15"/>
    <mergeCell ref="A16:Y16"/>
    <mergeCell ref="A17:A19"/>
    <mergeCell ref="O17:O19"/>
    <mergeCell ref="P17:P19"/>
    <mergeCell ref="Q17:R17"/>
    <mergeCell ref="S17:S19"/>
    <mergeCell ref="T17:V17"/>
    <mergeCell ref="W17:X17"/>
    <mergeCell ref="Y17:Y19"/>
    <mergeCell ref="W18:W19"/>
    <mergeCell ref="X18:X19"/>
  </mergeCells>
  <phoneticPr fontId="10" type="noConversion"/>
  <dataValidations count="3">
    <dataValidation type="whole" allowBlank="1" showInputMessage="1" showErrorMessage="1" errorTitle="Ошибка ввода" error="Попытка ввести данные отличные от числовых или целочисленных" sqref="S22:Y25 S28:Y68">
      <formula1>0</formula1>
      <formula2>999999999999</formula2>
    </dataValidation>
    <dataValidation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P21:Y21 P26:Y27"/>
    <dataValidation type="custom" allowBlank="1" showInputMessage="1" showErrorMessage="1" errorTitle="Ошибка ввода" error="Попытка ввести: данные отличные от числовых; отрицательное число; более двух знаков после запятой" sqref="P22:R25 P28:R68">
      <formula1>IF(AND(INT(P22*100)=P22*100,P22&gt;=0),TRUE,FALSE)</formula1>
    </dataValidation>
  </dataValidations>
  <pageMargins left="0.39370078740157483" right="0.39370078740157483" top="0.39370078740157483" bottom="0.39370078740157483" header="0" footer="0"/>
  <pageSetup paperSize="9" scale="75" fitToHeight="3" orientation="landscape" blackAndWhite="1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75"/>
  <dimension ref="A1:AJ77"/>
  <sheetViews>
    <sheetView showGridLines="0" tabSelected="1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V76" sqref="V76:X76"/>
    </sheetView>
  </sheetViews>
  <sheetFormatPr defaultRowHeight="12.75" x14ac:dyDescent="0.2"/>
  <cols>
    <col min="1" max="1" width="52.7109375" style="20" customWidth="1"/>
    <col min="2" max="14" width="2.5703125" style="20" hidden="1" customWidth="1"/>
    <col min="15" max="15" width="6.28515625" style="20" customWidth="1"/>
    <col min="16" max="36" width="11.7109375" style="20" customWidth="1"/>
    <col min="37" max="16384" width="9.140625" style="20"/>
  </cols>
  <sheetData>
    <row r="1" spans="1:36" ht="30" customHeight="1" x14ac:dyDescent="0.2"/>
    <row r="2" spans="1:36" hidden="1" x14ac:dyDescent="0.2"/>
    <row r="3" spans="1:36" hidden="1" x14ac:dyDescent="0.2"/>
    <row r="4" spans="1:36" hidden="1" x14ac:dyDescent="0.2"/>
    <row r="5" spans="1:36" hidden="1" x14ac:dyDescent="0.2"/>
    <row r="6" spans="1:36" hidden="1" x14ac:dyDescent="0.2"/>
    <row r="7" spans="1:36" hidden="1" x14ac:dyDescent="0.2"/>
    <row r="8" spans="1:36" hidden="1" x14ac:dyDescent="0.2"/>
    <row r="9" spans="1:36" hidden="1" x14ac:dyDescent="0.2"/>
    <row r="10" spans="1:36" hidden="1" x14ac:dyDescent="0.2"/>
    <row r="11" spans="1:36" hidden="1" x14ac:dyDescent="0.2"/>
    <row r="12" spans="1:36" hidden="1" x14ac:dyDescent="0.2"/>
    <row r="13" spans="1:36" hidden="1" x14ac:dyDescent="0.2"/>
    <row r="14" spans="1:36" ht="20.100000000000001" hidden="1" customHeight="1" x14ac:dyDescent="0.2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</row>
    <row r="15" spans="1:36" ht="39.950000000000003" customHeight="1" x14ac:dyDescent="0.2"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80" t="s">
        <v>13866</v>
      </c>
      <c r="Q15" s="280"/>
      <c r="R15" s="280"/>
      <c r="S15" s="280"/>
      <c r="T15" s="280"/>
      <c r="U15" s="280"/>
      <c r="V15" s="280"/>
      <c r="W15" s="280"/>
      <c r="X15" s="280"/>
      <c r="Y15" s="280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</row>
    <row r="16" spans="1:36" x14ac:dyDescent="0.2"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281" t="s">
        <v>13062</v>
      </c>
      <c r="Q16" s="281"/>
      <c r="R16" s="281"/>
      <c r="S16" s="281"/>
      <c r="T16" s="281"/>
      <c r="U16" s="281"/>
      <c r="V16" s="281"/>
      <c r="W16" s="281"/>
      <c r="X16" s="281"/>
      <c r="Y16" s="281"/>
      <c r="Z16" s="104"/>
      <c r="AA16" s="104"/>
      <c r="AB16" s="104"/>
      <c r="AC16" s="104"/>
      <c r="AD16" s="104"/>
      <c r="AE16" s="104"/>
      <c r="AF16" s="104"/>
      <c r="AG16" s="104"/>
      <c r="AH16" s="104"/>
      <c r="AI16" s="104"/>
      <c r="AJ16" s="104"/>
    </row>
    <row r="17" spans="1:36" x14ac:dyDescent="0.2">
      <c r="A17" s="283" t="s">
        <v>12192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3" t="s">
        <v>12193</v>
      </c>
      <c r="P17" s="283" t="s">
        <v>13853</v>
      </c>
      <c r="Q17" s="283" t="s">
        <v>13854</v>
      </c>
      <c r="R17" s="283"/>
      <c r="S17" s="283"/>
      <c r="T17" s="283"/>
      <c r="U17" s="283"/>
      <c r="V17" s="283"/>
      <c r="W17" s="283"/>
      <c r="X17" s="283"/>
      <c r="Y17" s="283"/>
      <c r="Z17" s="283"/>
      <c r="AA17" s="283"/>
      <c r="AB17" s="283"/>
      <c r="AC17" s="283"/>
      <c r="AD17" s="283"/>
      <c r="AE17" s="283"/>
      <c r="AF17" s="283"/>
      <c r="AG17" s="283"/>
      <c r="AH17" s="283"/>
      <c r="AI17" s="283"/>
      <c r="AJ17" s="283"/>
    </row>
    <row r="18" spans="1:36" x14ac:dyDescent="0.2">
      <c r="A18" s="28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/>
      <c r="P18" s="283"/>
      <c r="Q18" s="283" t="s">
        <v>13855</v>
      </c>
      <c r="R18" s="283"/>
      <c r="S18" s="283" t="s">
        <v>13856</v>
      </c>
      <c r="T18" s="283"/>
      <c r="U18" s="283" t="s">
        <v>13857</v>
      </c>
      <c r="V18" s="283"/>
      <c r="W18" s="283" t="s">
        <v>13858</v>
      </c>
      <c r="X18" s="283"/>
      <c r="Y18" s="283" t="s">
        <v>13859</v>
      </c>
      <c r="Z18" s="283"/>
      <c r="AA18" s="283" t="s">
        <v>13860</v>
      </c>
      <c r="AB18" s="283"/>
      <c r="AC18" s="283" t="s">
        <v>13861</v>
      </c>
      <c r="AD18" s="283"/>
      <c r="AE18" s="283" t="s">
        <v>13862</v>
      </c>
      <c r="AF18" s="283"/>
      <c r="AG18" s="283" t="s">
        <v>13863</v>
      </c>
      <c r="AH18" s="283"/>
      <c r="AI18" s="283" t="s">
        <v>13864</v>
      </c>
      <c r="AJ18" s="283"/>
    </row>
    <row r="19" spans="1:36" ht="25.5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83"/>
      <c r="Q19" s="23" t="s">
        <v>14880</v>
      </c>
      <c r="R19" s="23" t="s">
        <v>13865</v>
      </c>
      <c r="S19" s="23" t="s">
        <v>14880</v>
      </c>
      <c r="T19" s="23" t="s">
        <v>13865</v>
      </c>
      <c r="U19" s="23" t="s">
        <v>14880</v>
      </c>
      <c r="V19" s="23" t="s">
        <v>13865</v>
      </c>
      <c r="W19" s="23" t="s">
        <v>14880</v>
      </c>
      <c r="X19" s="23" t="s">
        <v>13865</v>
      </c>
      <c r="Y19" s="23" t="s">
        <v>14880</v>
      </c>
      <c r="Z19" s="23" t="s">
        <v>13865</v>
      </c>
      <c r="AA19" s="23" t="s">
        <v>14880</v>
      </c>
      <c r="AB19" s="23" t="s">
        <v>13865</v>
      </c>
      <c r="AC19" s="23" t="s">
        <v>14880</v>
      </c>
      <c r="AD19" s="23" t="s">
        <v>13865</v>
      </c>
      <c r="AE19" s="23" t="s">
        <v>14880</v>
      </c>
      <c r="AF19" s="23" t="s">
        <v>13865</v>
      </c>
      <c r="AG19" s="23" t="s">
        <v>14880</v>
      </c>
      <c r="AH19" s="23" t="s">
        <v>13865</v>
      </c>
      <c r="AI19" s="23" t="s">
        <v>14880</v>
      </c>
      <c r="AJ19" s="23" t="s">
        <v>13865</v>
      </c>
    </row>
    <row r="20" spans="1:36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</row>
    <row r="21" spans="1:36" ht="15.75" x14ac:dyDescent="0.25">
      <c r="A21" s="31" t="s">
        <v>16858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10">
        <f>SUM(Q21,S21,U21,W21,Y21,AA21,AC21,AE21,AG21,AI21)</f>
        <v>274</v>
      </c>
      <c r="Q21" s="114">
        <f>SUM(Q22,Q26,Q60,Q61)</f>
        <v>3</v>
      </c>
      <c r="R21" s="114">
        <f t="shared" ref="R21:AJ21" si="0">SUM(R22,R26,R60,R61)</f>
        <v>2</v>
      </c>
      <c r="S21" s="114">
        <f t="shared" si="0"/>
        <v>7</v>
      </c>
      <c r="T21" s="114">
        <f t="shared" si="0"/>
        <v>5</v>
      </c>
      <c r="U21" s="114">
        <f t="shared" si="0"/>
        <v>14</v>
      </c>
      <c r="V21" s="114">
        <f t="shared" si="0"/>
        <v>12</v>
      </c>
      <c r="W21" s="114">
        <f t="shared" si="0"/>
        <v>29</v>
      </c>
      <c r="X21" s="114">
        <f t="shared" si="0"/>
        <v>27</v>
      </c>
      <c r="Y21" s="114">
        <f t="shared" si="0"/>
        <v>53</v>
      </c>
      <c r="Z21" s="114">
        <f t="shared" si="0"/>
        <v>42</v>
      </c>
      <c r="AA21" s="114">
        <f t="shared" si="0"/>
        <v>51</v>
      </c>
      <c r="AB21" s="114">
        <f t="shared" si="0"/>
        <v>42</v>
      </c>
      <c r="AC21" s="114">
        <f t="shared" si="0"/>
        <v>47</v>
      </c>
      <c r="AD21" s="114">
        <f t="shared" si="0"/>
        <v>34</v>
      </c>
      <c r="AE21" s="114">
        <f t="shared" si="0"/>
        <v>42</v>
      </c>
      <c r="AF21" s="114">
        <f t="shared" si="0"/>
        <v>33</v>
      </c>
      <c r="AG21" s="114">
        <f t="shared" si="0"/>
        <v>23</v>
      </c>
      <c r="AH21" s="114">
        <f t="shared" si="0"/>
        <v>18</v>
      </c>
      <c r="AI21" s="114">
        <f t="shared" si="0"/>
        <v>5</v>
      </c>
      <c r="AJ21" s="114">
        <f t="shared" si="0"/>
        <v>2</v>
      </c>
    </row>
    <row r="22" spans="1:36" ht="25.5" x14ac:dyDescent="0.25">
      <c r="A22" s="31" t="s">
        <v>13420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10">
        <f t="shared" ref="P22:P68" si="1">SUM(Q22,S22,U22,W22,Y22,AA22,AC22,AE22,AG22,AI22)</f>
        <v>20</v>
      </c>
      <c r="Q22" s="87">
        <v>0</v>
      </c>
      <c r="R22" s="87">
        <v>0</v>
      </c>
      <c r="S22" s="87">
        <v>0</v>
      </c>
      <c r="T22" s="87">
        <v>0</v>
      </c>
      <c r="U22" s="87">
        <v>0</v>
      </c>
      <c r="V22" s="87">
        <v>0</v>
      </c>
      <c r="W22" s="87">
        <v>1</v>
      </c>
      <c r="X22" s="87">
        <v>1</v>
      </c>
      <c r="Y22" s="87">
        <v>6</v>
      </c>
      <c r="Z22" s="87">
        <v>4</v>
      </c>
      <c r="AA22" s="87">
        <v>5</v>
      </c>
      <c r="AB22" s="87">
        <v>5</v>
      </c>
      <c r="AC22" s="87">
        <v>2</v>
      </c>
      <c r="AD22" s="87">
        <v>1</v>
      </c>
      <c r="AE22" s="87">
        <v>4</v>
      </c>
      <c r="AF22" s="87">
        <v>4</v>
      </c>
      <c r="AG22" s="87">
        <v>1</v>
      </c>
      <c r="AH22" s="87">
        <v>1</v>
      </c>
      <c r="AI22" s="87">
        <v>1</v>
      </c>
      <c r="AJ22" s="87">
        <v>1</v>
      </c>
    </row>
    <row r="23" spans="1:36" ht="25.5" x14ac:dyDescent="0.25">
      <c r="A23" s="35" t="s">
        <v>16860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10">
        <f t="shared" si="1"/>
        <v>9</v>
      </c>
      <c r="Q23" s="87">
        <v>0</v>
      </c>
      <c r="R23" s="87">
        <v>0</v>
      </c>
      <c r="S23" s="87">
        <v>0</v>
      </c>
      <c r="T23" s="87">
        <v>0</v>
      </c>
      <c r="U23" s="87">
        <v>0</v>
      </c>
      <c r="V23" s="87">
        <v>0</v>
      </c>
      <c r="W23" s="87">
        <v>1</v>
      </c>
      <c r="X23" s="87">
        <v>1</v>
      </c>
      <c r="Y23" s="87">
        <v>3</v>
      </c>
      <c r="Z23" s="87">
        <v>2</v>
      </c>
      <c r="AA23" s="87">
        <v>3</v>
      </c>
      <c r="AB23" s="87">
        <v>3</v>
      </c>
      <c r="AC23" s="87">
        <v>1</v>
      </c>
      <c r="AD23" s="87">
        <v>1</v>
      </c>
      <c r="AE23" s="87">
        <v>1</v>
      </c>
      <c r="AF23" s="87">
        <v>1</v>
      </c>
      <c r="AG23" s="87">
        <v>0</v>
      </c>
      <c r="AH23" s="87">
        <v>0</v>
      </c>
      <c r="AI23" s="87">
        <v>0</v>
      </c>
      <c r="AJ23" s="87">
        <v>0</v>
      </c>
    </row>
    <row r="24" spans="1:36" ht="15.75" x14ac:dyDescent="0.25">
      <c r="A24" s="35" t="s">
        <v>13421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10">
        <f t="shared" si="1"/>
        <v>10</v>
      </c>
      <c r="Q24" s="87">
        <v>0</v>
      </c>
      <c r="R24" s="87">
        <v>0</v>
      </c>
      <c r="S24" s="87">
        <v>0</v>
      </c>
      <c r="T24" s="87">
        <v>0</v>
      </c>
      <c r="U24" s="87">
        <v>0</v>
      </c>
      <c r="V24" s="87">
        <v>0</v>
      </c>
      <c r="W24" s="87">
        <v>0</v>
      </c>
      <c r="X24" s="87">
        <v>0</v>
      </c>
      <c r="Y24" s="87">
        <v>3</v>
      </c>
      <c r="Z24" s="87">
        <v>2</v>
      </c>
      <c r="AA24" s="87">
        <v>1</v>
      </c>
      <c r="AB24" s="87">
        <v>1</v>
      </c>
      <c r="AC24" s="87">
        <v>1</v>
      </c>
      <c r="AD24" s="87">
        <v>0</v>
      </c>
      <c r="AE24" s="87">
        <v>3</v>
      </c>
      <c r="AF24" s="87">
        <v>3</v>
      </c>
      <c r="AG24" s="87">
        <v>1</v>
      </c>
      <c r="AH24" s="87">
        <v>1</v>
      </c>
      <c r="AI24" s="87">
        <v>1</v>
      </c>
      <c r="AJ24" s="87">
        <v>1</v>
      </c>
    </row>
    <row r="25" spans="1:36" ht="15.75" x14ac:dyDescent="0.25">
      <c r="A25" s="35" t="s">
        <v>13422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10">
        <f t="shared" si="1"/>
        <v>1</v>
      </c>
      <c r="Q25" s="87">
        <v>0</v>
      </c>
      <c r="R25" s="87">
        <v>0</v>
      </c>
      <c r="S25" s="87">
        <v>0</v>
      </c>
      <c r="T25" s="87">
        <v>0</v>
      </c>
      <c r="U25" s="87">
        <v>0</v>
      </c>
      <c r="V25" s="87">
        <v>0</v>
      </c>
      <c r="W25" s="87">
        <v>0</v>
      </c>
      <c r="X25" s="87">
        <v>0</v>
      </c>
      <c r="Y25" s="87">
        <v>0</v>
      </c>
      <c r="Z25" s="87">
        <v>0</v>
      </c>
      <c r="AA25" s="87">
        <v>1</v>
      </c>
      <c r="AB25" s="87">
        <v>1</v>
      </c>
      <c r="AC25" s="87">
        <v>0</v>
      </c>
      <c r="AD25" s="87">
        <v>0</v>
      </c>
      <c r="AE25" s="87">
        <v>0</v>
      </c>
      <c r="AF25" s="87">
        <v>0</v>
      </c>
      <c r="AG25" s="87">
        <v>0</v>
      </c>
      <c r="AH25" s="87">
        <v>0</v>
      </c>
      <c r="AI25" s="87">
        <v>0</v>
      </c>
      <c r="AJ25" s="87">
        <v>0</v>
      </c>
    </row>
    <row r="26" spans="1:36" ht="25.5" x14ac:dyDescent="0.25">
      <c r="A26" s="31" t="s">
        <v>16861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10">
        <f t="shared" si="1"/>
        <v>150</v>
      </c>
      <c r="Q26" s="114">
        <f>SUM(Q27,Q48,Q49,Q53:Q59)</f>
        <v>2</v>
      </c>
      <c r="R26" s="114">
        <f t="shared" ref="R26:AJ26" si="2">SUM(R27,R48,R49,R53:R59)</f>
        <v>1</v>
      </c>
      <c r="S26" s="114">
        <f t="shared" si="2"/>
        <v>6</v>
      </c>
      <c r="T26" s="114">
        <f t="shared" si="2"/>
        <v>4</v>
      </c>
      <c r="U26" s="114">
        <f t="shared" si="2"/>
        <v>8</v>
      </c>
      <c r="V26" s="114">
        <f t="shared" si="2"/>
        <v>7</v>
      </c>
      <c r="W26" s="114">
        <f t="shared" si="2"/>
        <v>17</v>
      </c>
      <c r="X26" s="114">
        <f t="shared" si="2"/>
        <v>16</v>
      </c>
      <c r="Y26" s="114">
        <f t="shared" si="2"/>
        <v>35</v>
      </c>
      <c r="Z26" s="114">
        <f t="shared" si="2"/>
        <v>29</v>
      </c>
      <c r="AA26" s="114">
        <f t="shared" si="2"/>
        <v>30</v>
      </c>
      <c r="AB26" s="114">
        <f t="shared" si="2"/>
        <v>28</v>
      </c>
      <c r="AC26" s="114">
        <f t="shared" si="2"/>
        <v>24</v>
      </c>
      <c r="AD26" s="114">
        <f t="shared" si="2"/>
        <v>21</v>
      </c>
      <c r="AE26" s="114">
        <f t="shared" si="2"/>
        <v>13</v>
      </c>
      <c r="AF26" s="114">
        <f t="shared" si="2"/>
        <v>12</v>
      </c>
      <c r="AG26" s="114">
        <f t="shared" si="2"/>
        <v>13</v>
      </c>
      <c r="AH26" s="114">
        <f t="shared" si="2"/>
        <v>11</v>
      </c>
      <c r="AI26" s="114">
        <f t="shared" si="2"/>
        <v>2</v>
      </c>
      <c r="AJ26" s="114">
        <f t="shared" si="2"/>
        <v>1</v>
      </c>
    </row>
    <row r="27" spans="1:36" ht="25.5" x14ac:dyDescent="0.25">
      <c r="A27" s="35" t="s">
        <v>16862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10">
        <f t="shared" si="1"/>
        <v>134</v>
      </c>
      <c r="Q27" s="114">
        <f>SUM(Q28:Q38,Q42:Q47)</f>
        <v>1</v>
      </c>
      <c r="R27" s="114">
        <f t="shared" ref="R27:AJ27" si="3">SUM(R28:R38,R42:R47)</f>
        <v>0</v>
      </c>
      <c r="S27" s="114">
        <f t="shared" si="3"/>
        <v>5</v>
      </c>
      <c r="T27" s="114">
        <f t="shared" si="3"/>
        <v>3</v>
      </c>
      <c r="U27" s="114">
        <f t="shared" si="3"/>
        <v>8</v>
      </c>
      <c r="V27" s="114">
        <f t="shared" si="3"/>
        <v>7</v>
      </c>
      <c r="W27" s="114">
        <f t="shared" si="3"/>
        <v>14</v>
      </c>
      <c r="X27" s="114">
        <f t="shared" si="3"/>
        <v>13</v>
      </c>
      <c r="Y27" s="114">
        <f t="shared" si="3"/>
        <v>30</v>
      </c>
      <c r="Z27" s="114">
        <f t="shared" si="3"/>
        <v>24</v>
      </c>
      <c r="AA27" s="114">
        <f t="shared" si="3"/>
        <v>28</v>
      </c>
      <c r="AB27" s="114">
        <f t="shared" si="3"/>
        <v>26</v>
      </c>
      <c r="AC27" s="114">
        <f t="shared" si="3"/>
        <v>21</v>
      </c>
      <c r="AD27" s="114">
        <f t="shared" si="3"/>
        <v>19</v>
      </c>
      <c r="AE27" s="114">
        <f t="shared" si="3"/>
        <v>13</v>
      </c>
      <c r="AF27" s="114">
        <f t="shared" si="3"/>
        <v>12</v>
      </c>
      <c r="AG27" s="114">
        <f t="shared" si="3"/>
        <v>12</v>
      </c>
      <c r="AH27" s="114">
        <f t="shared" si="3"/>
        <v>10</v>
      </c>
      <c r="AI27" s="114">
        <f t="shared" si="3"/>
        <v>2</v>
      </c>
      <c r="AJ27" s="114">
        <f t="shared" si="3"/>
        <v>1</v>
      </c>
    </row>
    <row r="28" spans="1:36" ht="51" x14ac:dyDescent="0.25">
      <c r="A28" s="35" t="s">
        <v>12530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10">
        <f t="shared" si="1"/>
        <v>42</v>
      </c>
      <c r="Q28" s="87">
        <v>0</v>
      </c>
      <c r="R28" s="87">
        <v>0</v>
      </c>
      <c r="S28" s="87">
        <v>1</v>
      </c>
      <c r="T28" s="87">
        <v>1</v>
      </c>
      <c r="U28" s="87">
        <v>3</v>
      </c>
      <c r="V28" s="87">
        <v>3</v>
      </c>
      <c r="W28" s="87">
        <v>6</v>
      </c>
      <c r="X28" s="87">
        <v>6</v>
      </c>
      <c r="Y28" s="87">
        <v>12</v>
      </c>
      <c r="Z28" s="87">
        <v>12</v>
      </c>
      <c r="AA28" s="87">
        <v>8</v>
      </c>
      <c r="AB28" s="87">
        <v>8</v>
      </c>
      <c r="AC28" s="87">
        <v>7</v>
      </c>
      <c r="AD28" s="87">
        <v>7</v>
      </c>
      <c r="AE28" s="87">
        <v>3</v>
      </c>
      <c r="AF28" s="87">
        <v>3</v>
      </c>
      <c r="AG28" s="87">
        <v>2</v>
      </c>
      <c r="AH28" s="87">
        <v>2</v>
      </c>
      <c r="AI28" s="87">
        <v>0</v>
      </c>
      <c r="AJ28" s="87">
        <v>0</v>
      </c>
    </row>
    <row r="29" spans="1:36" ht="15.75" x14ac:dyDescent="0.25">
      <c r="A29" s="35" t="s">
        <v>15742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10">
        <f t="shared" si="1"/>
        <v>15</v>
      </c>
      <c r="Q29" s="87">
        <v>0</v>
      </c>
      <c r="R29" s="87">
        <v>0</v>
      </c>
      <c r="S29" s="87">
        <v>0</v>
      </c>
      <c r="T29" s="87">
        <v>0</v>
      </c>
      <c r="U29" s="87">
        <v>1</v>
      </c>
      <c r="V29" s="87">
        <v>1</v>
      </c>
      <c r="W29" s="87">
        <v>0</v>
      </c>
      <c r="X29" s="87">
        <v>0</v>
      </c>
      <c r="Y29" s="87">
        <v>3</v>
      </c>
      <c r="Z29" s="87">
        <v>3</v>
      </c>
      <c r="AA29" s="87">
        <v>5</v>
      </c>
      <c r="AB29" s="87">
        <v>5</v>
      </c>
      <c r="AC29" s="87">
        <v>2</v>
      </c>
      <c r="AD29" s="87">
        <v>2</v>
      </c>
      <c r="AE29" s="87">
        <v>0</v>
      </c>
      <c r="AF29" s="87">
        <v>0</v>
      </c>
      <c r="AG29" s="87">
        <v>3</v>
      </c>
      <c r="AH29" s="87">
        <v>3</v>
      </c>
      <c r="AI29" s="87">
        <v>1</v>
      </c>
      <c r="AJ29" s="87">
        <v>1</v>
      </c>
    </row>
    <row r="30" spans="1:36" ht="15.75" x14ac:dyDescent="0.25">
      <c r="A30" s="35" t="s">
        <v>12531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110">
        <f t="shared" si="1"/>
        <v>0</v>
      </c>
      <c r="Q30" s="87">
        <v>0</v>
      </c>
      <c r="R30" s="87">
        <v>0</v>
      </c>
      <c r="S30" s="87">
        <v>0</v>
      </c>
      <c r="T30" s="87">
        <v>0</v>
      </c>
      <c r="U30" s="87">
        <v>0</v>
      </c>
      <c r="V30" s="87">
        <v>0</v>
      </c>
      <c r="W30" s="87">
        <v>0</v>
      </c>
      <c r="X30" s="87">
        <v>0</v>
      </c>
      <c r="Y30" s="87">
        <v>0</v>
      </c>
      <c r="Z30" s="87">
        <v>0</v>
      </c>
      <c r="AA30" s="87">
        <v>0</v>
      </c>
      <c r="AB30" s="87">
        <v>0</v>
      </c>
      <c r="AC30" s="87">
        <v>0</v>
      </c>
      <c r="AD30" s="87">
        <v>0</v>
      </c>
      <c r="AE30" s="87">
        <v>0</v>
      </c>
      <c r="AF30" s="87">
        <v>0</v>
      </c>
      <c r="AG30" s="87">
        <v>0</v>
      </c>
      <c r="AH30" s="87">
        <v>0</v>
      </c>
      <c r="AI30" s="87">
        <v>0</v>
      </c>
      <c r="AJ30" s="87">
        <v>0</v>
      </c>
    </row>
    <row r="31" spans="1:36" ht="15.75" x14ac:dyDescent="0.25">
      <c r="A31" s="35" t="s">
        <v>16844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110">
        <f t="shared" si="1"/>
        <v>10</v>
      </c>
      <c r="Q31" s="87">
        <v>0</v>
      </c>
      <c r="R31" s="87">
        <v>0</v>
      </c>
      <c r="S31" s="87">
        <v>1</v>
      </c>
      <c r="T31" s="87">
        <v>0</v>
      </c>
      <c r="U31" s="87">
        <v>1</v>
      </c>
      <c r="V31" s="87">
        <v>1</v>
      </c>
      <c r="W31" s="87">
        <v>0</v>
      </c>
      <c r="X31" s="87">
        <v>0</v>
      </c>
      <c r="Y31" s="87">
        <v>2</v>
      </c>
      <c r="Z31" s="87">
        <v>1</v>
      </c>
      <c r="AA31" s="87">
        <v>2</v>
      </c>
      <c r="AB31" s="87">
        <v>2</v>
      </c>
      <c r="AC31" s="87">
        <v>1</v>
      </c>
      <c r="AD31" s="87">
        <v>1</v>
      </c>
      <c r="AE31" s="87">
        <v>2</v>
      </c>
      <c r="AF31" s="87">
        <v>2</v>
      </c>
      <c r="AG31" s="87">
        <v>1</v>
      </c>
      <c r="AH31" s="87">
        <v>0</v>
      </c>
      <c r="AI31" s="87">
        <v>0</v>
      </c>
      <c r="AJ31" s="87">
        <v>0</v>
      </c>
    </row>
    <row r="32" spans="1:36" ht="15.75" x14ac:dyDescent="0.25">
      <c r="A32" s="35" t="s">
        <v>12532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110">
        <f t="shared" si="1"/>
        <v>2</v>
      </c>
      <c r="Q32" s="87">
        <v>0</v>
      </c>
      <c r="R32" s="87">
        <v>0</v>
      </c>
      <c r="S32" s="87">
        <v>0</v>
      </c>
      <c r="T32" s="87">
        <v>0</v>
      </c>
      <c r="U32" s="87">
        <v>0</v>
      </c>
      <c r="V32" s="87">
        <v>0</v>
      </c>
      <c r="W32" s="87">
        <v>0</v>
      </c>
      <c r="X32" s="87">
        <v>0</v>
      </c>
      <c r="Y32" s="87">
        <v>0</v>
      </c>
      <c r="Z32" s="87">
        <v>0</v>
      </c>
      <c r="AA32" s="87">
        <v>1</v>
      </c>
      <c r="AB32" s="87">
        <v>1</v>
      </c>
      <c r="AC32" s="87">
        <v>0</v>
      </c>
      <c r="AD32" s="87">
        <v>0</v>
      </c>
      <c r="AE32" s="87">
        <v>0</v>
      </c>
      <c r="AF32" s="87">
        <v>0</v>
      </c>
      <c r="AG32" s="87">
        <v>0</v>
      </c>
      <c r="AH32" s="87">
        <v>0</v>
      </c>
      <c r="AI32" s="87">
        <v>1</v>
      </c>
      <c r="AJ32" s="87">
        <v>0</v>
      </c>
    </row>
    <row r="33" spans="1:36" ht="15.75" x14ac:dyDescent="0.25">
      <c r="A33" s="35" t="s">
        <v>16845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110">
        <f t="shared" si="1"/>
        <v>4</v>
      </c>
      <c r="Q33" s="87">
        <v>0</v>
      </c>
      <c r="R33" s="87">
        <v>0</v>
      </c>
      <c r="S33" s="87">
        <v>0</v>
      </c>
      <c r="T33" s="87">
        <v>0</v>
      </c>
      <c r="U33" s="87">
        <v>0</v>
      </c>
      <c r="V33" s="87">
        <v>0</v>
      </c>
      <c r="W33" s="87">
        <v>0</v>
      </c>
      <c r="X33" s="87">
        <v>0</v>
      </c>
      <c r="Y33" s="87">
        <v>1</v>
      </c>
      <c r="Z33" s="87">
        <v>0</v>
      </c>
      <c r="AA33" s="87">
        <v>0</v>
      </c>
      <c r="AB33" s="87">
        <v>0</v>
      </c>
      <c r="AC33" s="87">
        <v>2</v>
      </c>
      <c r="AD33" s="87">
        <v>2</v>
      </c>
      <c r="AE33" s="87">
        <v>0</v>
      </c>
      <c r="AF33" s="87">
        <v>0</v>
      </c>
      <c r="AG33" s="87">
        <v>1</v>
      </c>
      <c r="AH33" s="87">
        <v>1</v>
      </c>
      <c r="AI33" s="87">
        <v>0</v>
      </c>
      <c r="AJ33" s="87">
        <v>0</v>
      </c>
    </row>
    <row r="34" spans="1:36" ht="15.75" x14ac:dyDescent="0.25">
      <c r="A34" s="35" t="s">
        <v>16846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110">
        <f t="shared" si="1"/>
        <v>14</v>
      </c>
      <c r="Q34" s="87">
        <v>0</v>
      </c>
      <c r="R34" s="87">
        <v>0</v>
      </c>
      <c r="S34" s="87">
        <v>1</v>
      </c>
      <c r="T34" s="87">
        <v>0</v>
      </c>
      <c r="U34" s="87">
        <v>1</v>
      </c>
      <c r="V34" s="87">
        <v>0</v>
      </c>
      <c r="W34" s="87">
        <v>2</v>
      </c>
      <c r="X34" s="87">
        <v>2</v>
      </c>
      <c r="Y34" s="87">
        <v>3</v>
      </c>
      <c r="Z34" s="87">
        <v>1</v>
      </c>
      <c r="AA34" s="87">
        <v>3</v>
      </c>
      <c r="AB34" s="87">
        <v>3</v>
      </c>
      <c r="AC34" s="87">
        <v>2</v>
      </c>
      <c r="AD34" s="87">
        <v>2</v>
      </c>
      <c r="AE34" s="87">
        <v>1</v>
      </c>
      <c r="AF34" s="87">
        <v>1</v>
      </c>
      <c r="AG34" s="87">
        <v>1</v>
      </c>
      <c r="AH34" s="87">
        <v>1</v>
      </c>
      <c r="AI34" s="87">
        <v>0</v>
      </c>
      <c r="AJ34" s="87">
        <v>0</v>
      </c>
    </row>
    <row r="35" spans="1:36" ht="15.75" x14ac:dyDescent="0.25">
      <c r="A35" s="35" t="s">
        <v>16847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110">
        <f t="shared" si="1"/>
        <v>5</v>
      </c>
      <c r="Q35" s="87">
        <v>0</v>
      </c>
      <c r="R35" s="87">
        <v>0</v>
      </c>
      <c r="S35" s="87">
        <v>0</v>
      </c>
      <c r="T35" s="87">
        <v>0</v>
      </c>
      <c r="U35" s="87">
        <v>1</v>
      </c>
      <c r="V35" s="87">
        <v>1</v>
      </c>
      <c r="W35" s="87">
        <v>0</v>
      </c>
      <c r="X35" s="87">
        <v>0</v>
      </c>
      <c r="Y35" s="87">
        <v>2</v>
      </c>
      <c r="Z35" s="87">
        <v>1</v>
      </c>
      <c r="AA35" s="87">
        <v>1</v>
      </c>
      <c r="AB35" s="87">
        <v>1</v>
      </c>
      <c r="AC35" s="87">
        <v>0</v>
      </c>
      <c r="AD35" s="87">
        <v>0</v>
      </c>
      <c r="AE35" s="87">
        <v>1</v>
      </c>
      <c r="AF35" s="87">
        <v>1</v>
      </c>
      <c r="AG35" s="87">
        <v>0</v>
      </c>
      <c r="AH35" s="87">
        <v>0</v>
      </c>
      <c r="AI35" s="87">
        <v>0</v>
      </c>
      <c r="AJ35" s="87">
        <v>0</v>
      </c>
    </row>
    <row r="36" spans="1:36" ht="15.75" x14ac:dyDescent="0.25">
      <c r="A36" s="35" t="s">
        <v>16848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110">
        <f t="shared" si="1"/>
        <v>6</v>
      </c>
      <c r="Q36" s="87">
        <v>0</v>
      </c>
      <c r="R36" s="87">
        <v>0</v>
      </c>
      <c r="S36" s="87">
        <v>0</v>
      </c>
      <c r="T36" s="87">
        <v>0</v>
      </c>
      <c r="U36" s="87">
        <v>0</v>
      </c>
      <c r="V36" s="87">
        <v>0</v>
      </c>
      <c r="W36" s="87">
        <v>1</v>
      </c>
      <c r="X36" s="87">
        <v>1</v>
      </c>
      <c r="Y36" s="87">
        <v>0</v>
      </c>
      <c r="Z36" s="87">
        <v>0</v>
      </c>
      <c r="AA36" s="87">
        <v>3</v>
      </c>
      <c r="AB36" s="87">
        <v>3</v>
      </c>
      <c r="AC36" s="87">
        <v>2</v>
      </c>
      <c r="AD36" s="87">
        <v>2</v>
      </c>
      <c r="AE36" s="87">
        <v>0</v>
      </c>
      <c r="AF36" s="87">
        <v>0</v>
      </c>
      <c r="AG36" s="87">
        <v>0</v>
      </c>
      <c r="AH36" s="87">
        <v>0</v>
      </c>
      <c r="AI36" s="87">
        <v>0</v>
      </c>
      <c r="AJ36" s="87">
        <v>0</v>
      </c>
    </row>
    <row r="37" spans="1:36" ht="15.75" x14ac:dyDescent="0.25">
      <c r="A37" s="35" t="s">
        <v>16849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110">
        <f t="shared" si="1"/>
        <v>4</v>
      </c>
      <c r="Q37" s="87">
        <v>0</v>
      </c>
      <c r="R37" s="87">
        <v>0</v>
      </c>
      <c r="S37" s="87">
        <v>1</v>
      </c>
      <c r="T37" s="87">
        <v>1</v>
      </c>
      <c r="U37" s="87">
        <v>0</v>
      </c>
      <c r="V37" s="87">
        <v>0</v>
      </c>
      <c r="W37" s="87">
        <v>0</v>
      </c>
      <c r="X37" s="87">
        <v>0</v>
      </c>
      <c r="Y37" s="87">
        <v>0</v>
      </c>
      <c r="Z37" s="87">
        <v>0</v>
      </c>
      <c r="AA37" s="87">
        <v>1</v>
      </c>
      <c r="AB37" s="87">
        <v>1</v>
      </c>
      <c r="AC37" s="87">
        <v>1</v>
      </c>
      <c r="AD37" s="87">
        <v>1</v>
      </c>
      <c r="AE37" s="87">
        <v>1</v>
      </c>
      <c r="AF37" s="87">
        <v>1</v>
      </c>
      <c r="AG37" s="87">
        <v>0</v>
      </c>
      <c r="AH37" s="87">
        <v>0</v>
      </c>
      <c r="AI37" s="87">
        <v>0</v>
      </c>
      <c r="AJ37" s="87">
        <v>0</v>
      </c>
    </row>
    <row r="38" spans="1:36" ht="15.75" x14ac:dyDescent="0.25">
      <c r="A38" s="35" t="s">
        <v>16850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37">
        <v>18</v>
      </c>
      <c r="P38" s="110">
        <f t="shared" si="1"/>
        <v>10</v>
      </c>
      <c r="Q38" s="87">
        <v>0</v>
      </c>
      <c r="R38" s="87">
        <v>0</v>
      </c>
      <c r="S38" s="87">
        <v>1</v>
      </c>
      <c r="T38" s="87">
        <v>1</v>
      </c>
      <c r="U38" s="87">
        <v>0</v>
      </c>
      <c r="V38" s="87">
        <v>0</v>
      </c>
      <c r="W38" s="87">
        <v>2</v>
      </c>
      <c r="X38" s="87">
        <v>2</v>
      </c>
      <c r="Y38" s="87">
        <v>1</v>
      </c>
      <c r="Z38" s="87">
        <v>1</v>
      </c>
      <c r="AA38" s="87">
        <v>1</v>
      </c>
      <c r="AB38" s="87">
        <v>1</v>
      </c>
      <c r="AC38" s="87">
        <v>2</v>
      </c>
      <c r="AD38" s="87">
        <v>2</v>
      </c>
      <c r="AE38" s="87">
        <v>3</v>
      </c>
      <c r="AF38" s="87">
        <v>3</v>
      </c>
      <c r="AG38" s="87">
        <v>0</v>
      </c>
      <c r="AH38" s="87">
        <v>0</v>
      </c>
      <c r="AI38" s="87">
        <v>0</v>
      </c>
      <c r="AJ38" s="87">
        <v>0</v>
      </c>
    </row>
    <row r="39" spans="1:36" ht="25.5" x14ac:dyDescent="0.25">
      <c r="A39" s="35" t="s">
        <v>16851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37">
        <v>19</v>
      </c>
      <c r="P39" s="110">
        <f t="shared" si="1"/>
        <v>3</v>
      </c>
      <c r="Q39" s="87">
        <v>0</v>
      </c>
      <c r="R39" s="87">
        <v>0</v>
      </c>
      <c r="S39" s="87">
        <v>0</v>
      </c>
      <c r="T39" s="87">
        <v>0</v>
      </c>
      <c r="U39" s="87">
        <v>0</v>
      </c>
      <c r="V39" s="87">
        <v>0</v>
      </c>
      <c r="W39" s="87">
        <v>1</v>
      </c>
      <c r="X39" s="87">
        <v>1</v>
      </c>
      <c r="Y39" s="87">
        <v>1</v>
      </c>
      <c r="Z39" s="87">
        <v>1</v>
      </c>
      <c r="AA39" s="87">
        <v>0</v>
      </c>
      <c r="AB39" s="87">
        <v>0</v>
      </c>
      <c r="AC39" s="87">
        <v>0</v>
      </c>
      <c r="AD39" s="87">
        <v>0</v>
      </c>
      <c r="AE39" s="87">
        <v>1</v>
      </c>
      <c r="AF39" s="87">
        <v>1</v>
      </c>
      <c r="AG39" s="87">
        <v>0</v>
      </c>
      <c r="AH39" s="87">
        <v>0</v>
      </c>
      <c r="AI39" s="87">
        <v>0</v>
      </c>
      <c r="AJ39" s="87">
        <v>0</v>
      </c>
    </row>
    <row r="40" spans="1:36" ht="15.75" x14ac:dyDescent="0.25">
      <c r="A40" s="35" t="s">
        <v>16852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110">
        <f t="shared" si="1"/>
        <v>4</v>
      </c>
      <c r="Q40" s="87">
        <v>0</v>
      </c>
      <c r="R40" s="87">
        <v>0</v>
      </c>
      <c r="S40" s="87">
        <v>1</v>
      </c>
      <c r="T40" s="87">
        <v>1</v>
      </c>
      <c r="U40" s="87">
        <v>0</v>
      </c>
      <c r="V40" s="87">
        <v>0</v>
      </c>
      <c r="W40" s="87">
        <v>0</v>
      </c>
      <c r="X40" s="87">
        <v>0</v>
      </c>
      <c r="Y40" s="87">
        <v>0</v>
      </c>
      <c r="Z40" s="87">
        <v>0</v>
      </c>
      <c r="AA40" s="87">
        <v>1</v>
      </c>
      <c r="AB40" s="87">
        <v>1</v>
      </c>
      <c r="AC40" s="87">
        <v>0</v>
      </c>
      <c r="AD40" s="87">
        <v>0</v>
      </c>
      <c r="AE40" s="87">
        <v>2</v>
      </c>
      <c r="AF40" s="87">
        <v>2</v>
      </c>
      <c r="AG40" s="87">
        <v>0</v>
      </c>
      <c r="AH40" s="87">
        <v>0</v>
      </c>
      <c r="AI40" s="87">
        <v>0</v>
      </c>
      <c r="AJ40" s="87">
        <v>0</v>
      </c>
    </row>
    <row r="41" spans="1:36" ht="15.75" x14ac:dyDescent="0.25">
      <c r="A41" s="35" t="s">
        <v>16853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110">
        <f t="shared" si="1"/>
        <v>3</v>
      </c>
      <c r="Q41" s="87">
        <v>0</v>
      </c>
      <c r="R41" s="87">
        <v>0</v>
      </c>
      <c r="S41" s="87">
        <v>0</v>
      </c>
      <c r="T41" s="87">
        <v>0</v>
      </c>
      <c r="U41" s="87">
        <v>0</v>
      </c>
      <c r="V41" s="87">
        <v>0</v>
      </c>
      <c r="W41" s="87">
        <v>1</v>
      </c>
      <c r="X41" s="87">
        <v>1</v>
      </c>
      <c r="Y41" s="87">
        <v>0</v>
      </c>
      <c r="Z41" s="87">
        <v>0</v>
      </c>
      <c r="AA41" s="87">
        <v>0</v>
      </c>
      <c r="AB41" s="87">
        <v>0</v>
      </c>
      <c r="AC41" s="87">
        <v>2</v>
      </c>
      <c r="AD41" s="87">
        <v>2</v>
      </c>
      <c r="AE41" s="87">
        <v>0</v>
      </c>
      <c r="AF41" s="87">
        <v>0</v>
      </c>
      <c r="AG41" s="87">
        <v>0</v>
      </c>
      <c r="AH41" s="87">
        <v>0</v>
      </c>
      <c r="AI41" s="87">
        <v>0</v>
      </c>
      <c r="AJ41" s="87">
        <v>0</v>
      </c>
    </row>
    <row r="42" spans="1:36" ht="15.75" x14ac:dyDescent="0.25">
      <c r="A42" s="35" t="s">
        <v>16854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110">
        <f t="shared" si="1"/>
        <v>10</v>
      </c>
      <c r="Q42" s="87">
        <v>1</v>
      </c>
      <c r="R42" s="87">
        <v>0</v>
      </c>
      <c r="S42" s="87">
        <v>0</v>
      </c>
      <c r="T42" s="87">
        <v>0</v>
      </c>
      <c r="U42" s="87">
        <v>1</v>
      </c>
      <c r="V42" s="87">
        <v>1</v>
      </c>
      <c r="W42" s="87">
        <v>1</v>
      </c>
      <c r="X42" s="87">
        <v>1</v>
      </c>
      <c r="Y42" s="87">
        <v>3</v>
      </c>
      <c r="Z42" s="87">
        <v>3</v>
      </c>
      <c r="AA42" s="87">
        <v>2</v>
      </c>
      <c r="AB42" s="87">
        <v>1</v>
      </c>
      <c r="AC42" s="87">
        <v>2</v>
      </c>
      <c r="AD42" s="87">
        <v>0</v>
      </c>
      <c r="AE42" s="87">
        <v>0</v>
      </c>
      <c r="AF42" s="87">
        <v>0</v>
      </c>
      <c r="AG42" s="87">
        <v>0</v>
      </c>
      <c r="AH42" s="87">
        <v>0</v>
      </c>
      <c r="AI42" s="87">
        <v>0</v>
      </c>
      <c r="AJ42" s="87">
        <v>0</v>
      </c>
    </row>
    <row r="43" spans="1:36" ht="15.75" x14ac:dyDescent="0.25">
      <c r="A43" s="35" t="s">
        <v>12533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110">
        <f t="shared" si="1"/>
        <v>5</v>
      </c>
      <c r="Q43" s="87">
        <v>0</v>
      </c>
      <c r="R43" s="87">
        <v>0</v>
      </c>
      <c r="S43" s="87">
        <v>0</v>
      </c>
      <c r="T43" s="87">
        <v>0</v>
      </c>
      <c r="U43" s="87">
        <v>0</v>
      </c>
      <c r="V43" s="87">
        <v>0</v>
      </c>
      <c r="W43" s="87">
        <v>1</v>
      </c>
      <c r="X43" s="87">
        <v>0</v>
      </c>
      <c r="Y43" s="87">
        <v>2</v>
      </c>
      <c r="Z43" s="87">
        <v>2</v>
      </c>
      <c r="AA43" s="87">
        <v>0</v>
      </c>
      <c r="AB43" s="87">
        <v>0</v>
      </c>
      <c r="AC43" s="87">
        <v>0</v>
      </c>
      <c r="AD43" s="87">
        <v>0</v>
      </c>
      <c r="AE43" s="87">
        <v>1</v>
      </c>
      <c r="AF43" s="87">
        <v>0</v>
      </c>
      <c r="AG43" s="87">
        <v>1</v>
      </c>
      <c r="AH43" s="87">
        <v>0</v>
      </c>
      <c r="AI43" s="87">
        <v>0</v>
      </c>
      <c r="AJ43" s="87">
        <v>0</v>
      </c>
    </row>
    <row r="44" spans="1:36" ht="15.75" x14ac:dyDescent="0.25">
      <c r="A44" s="35" t="s">
        <v>16855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37">
        <v>24</v>
      </c>
      <c r="P44" s="110">
        <f t="shared" si="1"/>
        <v>2</v>
      </c>
      <c r="Q44" s="87">
        <v>0</v>
      </c>
      <c r="R44" s="87">
        <v>0</v>
      </c>
      <c r="S44" s="87">
        <v>0</v>
      </c>
      <c r="T44" s="87">
        <v>0</v>
      </c>
      <c r="U44" s="87">
        <v>0</v>
      </c>
      <c r="V44" s="87">
        <v>0</v>
      </c>
      <c r="W44" s="87">
        <v>0</v>
      </c>
      <c r="X44" s="87">
        <v>0</v>
      </c>
      <c r="Y44" s="87">
        <v>0</v>
      </c>
      <c r="Z44" s="87">
        <v>0</v>
      </c>
      <c r="AA44" s="87">
        <v>0</v>
      </c>
      <c r="AB44" s="87">
        <v>0</v>
      </c>
      <c r="AC44" s="87">
        <v>0</v>
      </c>
      <c r="AD44" s="87">
        <v>0</v>
      </c>
      <c r="AE44" s="87">
        <v>0</v>
      </c>
      <c r="AF44" s="87">
        <v>0</v>
      </c>
      <c r="AG44" s="87">
        <v>2</v>
      </c>
      <c r="AH44" s="87">
        <v>2</v>
      </c>
      <c r="AI44" s="87">
        <v>0</v>
      </c>
      <c r="AJ44" s="87">
        <v>0</v>
      </c>
    </row>
    <row r="45" spans="1:36" ht="15.75" x14ac:dyDescent="0.25">
      <c r="A45" s="35" t="s">
        <v>16856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37">
        <v>25</v>
      </c>
      <c r="P45" s="110">
        <f t="shared" si="1"/>
        <v>2</v>
      </c>
      <c r="Q45" s="87">
        <v>0</v>
      </c>
      <c r="R45" s="87">
        <v>0</v>
      </c>
      <c r="S45" s="87">
        <v>0</v>
      </c>
      <c r="T45" s="87">
        <v>0</v>
      </c>
      <c r="U45" s="87">
        <v>0</v>
      </c>
      <c r="V45" s="87">
        <v>0</v>
      </c>
      <c r="W45" s="87">
        <v>0</v>
      </c>
      <c r="X45" s="87">
        <v>0</v>
      </c>
      <c r="Y45" s="87">
        <v>0</v>
      </c>
      <c r="Z45" s="87">
        <v>0</v>
      </c>
      <c r="AA45" s="87">
        <v>0</v>
      </c>
      <c r="AB45" s="87">
        <v>0</v>
      </c>
      <c r="AC45" s="87">
        <v>0</v>
      </c>
      <c r="AD45" s="87">
        <v>0</v>
      </c>
      <c r="AE45" s="87">
        <v>1</v>
      </c>
      <c r="AF45" s="87">
        <v>1</v>
      </c>
      <c r="AG45" s="87">
        <v>1</v>
      </c>
      <c r="AH45" s="87">
        <v>1</v>
      </c>
      <c r="AI45" s="87">
        <v>0</v>
      </c>
      <c r="AJ45" s="87">
        <v>0</v>
      </c>
    </row>
    <row r="46" spans="1:36" ht="15.75" x14ac:dyDescent="0.25">
      <c r="A46" s="35" t="s">
        <v>16857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37">
        <v>26</v>
      </c>
      <c r="P46" s="110">
        <f t="shared" si="1"/>
        <v>3</v>
      </c>
      <c r="Q46" s="87">
        <v>0</v>
      </c>
      <c r="R46" s="87">
        <v>0</v>
      </c>
      <c r="S46" s="87">
        <v>0</v>
      </c>
      <c r="T46" s="87">
        <v>0</v>
      </c>
      <c r="U46" s="87">
        <v>0</v>
      </c>
      <c r="V46" s="87">
        <v>0</v>
      </c>
      <c r="W46" s="87">
        <v>1</v>
      </c>
      <c r="X46" s="87">
        <v>1</v>
      </c>
      <c r="Y46" s="87">
        <v>1</v>
      </c>
      <c r="Z46" s="87">
        <v>0</v>
      </c>
      <c r="AA46" s="87">
        <v>1</v>
      </c>
      <c r="AB46" s="87">
        <v>0</v>
      </c>
      <c r="AC46" s="87">
        <v>0</v>
      </c>
      <c r="AD46" s="87">
        <v>0</v>
      </c>
      <c r="AE46" s="87">
        <v>0</v>
      </c>
      <c r="AF46" s="87">
        <v>0</v>
      </c>
      <c r="AG46" s="87">
        <v>0</v>
      </c>
      <c r="AH46" s="87">
        <v>0</v>
      </c>
      <c r="AI46" s="87">
        <v>0</v>
      </c>
      <c r="AJ46" s="87">
        <v>0</v>
      </c>
    </row>
    <row r="47" spans="1:36" ht="15.75" x14ac:dyDescent="0.25">
      <c r="A47" s="35" t="s">
        <v>12534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37">
        <v>27</v>
      </c>
      <c r="P47" s="110">
        <f t="shared" si="1"/>
        <v>0</v>
      </c>
      <c r="Q47" s="87">
        <v>0</v>
      </c>
      <c r="R47" s="87">
        <v>0</v>
      </c>
      <c r="S47" s="87">
        <v>0</v>
      </c>
      <c r="T47" s="87">
        <v>0</v>
      </c>
      <c r="U47" s="87">
        <v>0</v>
      </c>
      <c r="V47" s="87">
        <v>0</v>
      </c>
      <c r="W47" s="87">
        <v>0</v>
      </c>
      <c r="X47" s="87">
        <v>0</v>
      </c>
      <c r="Y47" s="87">
        <v>0</v>
      </c>
      <c r="Z47" s="87">
        <v>0</v>
      </c>
      <c r="AA47" s="87">
        <v>0</v>
      </c>
      <c r="AB47" s="87">
        <v>0</v>
      </c>
      <c r="AC47" s="87">
        <v>0</v>
      </c>
      <c r="AD47" s="87">
        <v>0</v>
      </c>
      <c r="AE47" s="87">
        <v>0</v>
      </c>
      <c r="AF47" s="87">
        <v>0</v>
      </c>
      <c r="AG47" s="87">
        <v>0</v>
      </c>
      <c r="AH47" s="87">
        <v>0</v>
      </c>
      <c r="AI47" s="87">
        <v>0</v>
      </c>
      <c r="AJ47" s="87">
        <v>0</v>
      </c>
    </row>
    <row r="48" spans="1:36" ht="15.75" x14ac:dyDescent="0.25">
      <c r="A48" s="35" t="s">
        <v>12535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37">
        <v>28</v>
      </c>
      <c r="P48" s="110">
        <f t="shared" si="1"/>
        <v>1</v>
      </c>
      <c r="Q48" s="87">
        <v>0</v>
      </c>
      <c r="R48" s="87">
        <v>0</v>
      </c>
      <c r="S48" s="87">
        <v>0</v>
      </c>
      <c r="T48" s="87">
        <v>0</v>
      </c>
      <c r="U48" s="87">
        <v>0</v>
      </c>
      <c r="V48" s="87">
        <v>0</v>
      </c>
      <c r="W48" s="87">
        <v>0</v>
      </c>
      <c r="X48" s="87">
        <v>0</v>
      </c>
      <c r="Y48" s="87">
        <v>1</v>
      </c>
      <c r="Z48" s="87">
        <v>1</v>
      </c>
      <c r="AA48" s="87">
        <v>0</v>
      </c>
      <c r="AB48" s="87">
        <v>0</v>
      </c>
      <c r="AC48" s="87">
        <v>0</v>
      </c>
      <c r="AD48" s="87">
        <v>0</v>
      </c>
      <c r="AE48" s="87">
        <v>0</v>
      </c>
      <c r="AF48" s="87">
        <v>0</v>
      </c>
      <c r="AG48" s="87">
        <v>0</v>
      </c>
      <c r="AH48" s="87">
        <v>0</v>
      </c>
      <c r="AI48" s="87">
        <v>0</v>
      </c>
      <c r="AJ48" s="87">
        <v>0</v>
      </c>
    </row>
    <row r="49" spans="1:36" ht="15.75" x14ac:dyDescent="0.25">
      <c r="A49" s="35" t="s">
        <v>12536</v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37">
        <v>29</v>
      </c>
      <c r="P49" s="110">
        <f t="shared" si="1"/>
        <v>0</v>
      </c>
      <c r="Q49" s="87">
        <v>0</v>
      </c>
      <c r="R49" s="87">
        <v>0</v>
      </c>
      <c r="S49" s="87">
        <v>0</v>
      </c>
      <c r="T49" s="87">
        <v>0</v>
      </c>
      <c r="U49" s="87">
        <v>0</v>
      </c>
      <c r="V49" s="87">
        <v>0</v>
      </c>
      <c r="W49" s="87">
        <v>0</v>
      </c>
      <c r="X49" s="87">
        <v>0</v>
      </c>
      <c r="Y49" s="87">
        <v>0</v>
      </c>
      <c r="Z49" s="87">
        <v>0</v>
      </c>
      <c r="AA49" s="87">
        <v>0</v>
      </c>
      <c r="AB49" s="87">
        <v>0</v>
      </c>
      <c r="AC49" s="87">
        <v>0</v>
      </c>
      <c r="AD49" s="87">
        <v>0</v>
      </c>
      <c r="AE49" s="87">
        <v>0</v>
      </c>
      <c r="AF49" s="87">
        <v>0</v>
      </c>
      <c r="AG49" s="87">
        <v>0</v>
      </c>
      <c r="AH49" s="87">
        <v>0</v>
      </c>
      <c r="AI49" s="87">
        <v>0</v>
      </c>
      <c r="AJ49" s="87">
        <v>0</v>
      </c>
    </row>
    <row r="50" spans="1:36" ht="25.5" x14ac:dyDescent="0.25">
      <c r="A50" s="35" t="s">
        <v>15416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37">
        <v>30</v>
      </c>
      <c r="P50" s="110">
        <f t="shared" si="1"/>
        <v>0</v>
      </c>
      <c r="Q50" s="87">
        <v>0</v>
      </c>
      <c r="R50" s="87">
        <v>0</v>
      </c>
      <c r="S50" s="87">
        <v>0</v>
      </c>
      <c r="T50" s="87">
        <v>0</v>
      </c>
      <c r="U50" s="87">
        <v>0</v>
      </c>
      <c r="V50" s="87">
        <v>0</v>
      </c>
      <c r="W50" s="87">
        <v>0</v>
      </c>
      <c r="X50" s="87">
        <v>0</v>
      </c>
      <c r="Y50" s="87">
        <v>0</v>
      </c>
      <c r="Z50" s="87">
        <v>0</v>
      </c>
      <c r="AA50" s="87">
        <v>0</v>
      </c>
      <c r="AB50" s="87">
        <v>0</v>
      </c>
      <c r="AC50" s="87">
        <v>0</v>
      </c>
      <c r="AD50" s="87">
        <v>0</v>
      </c>
      <c r="AE50" s="87">
        <v>0</v>
      </c>
      <c r="AF50" s="87">
        <v>0</v>
      </c>
      <c r="AG50" s="87">
        <v>0</v>
      </c>
      <c r="AH50" s="87">
        <v>0</v>
      </c>
      <c r="AI50" s="87">
        <v>0</v>
      </c>
      <c r="AJ50" s="87">
        <v>0</v>
      </c>
    </row>
    <row r="51" spans="1:36" ht="15.75" x14ac:dyDescent="0.25">
      <c r="A51" s="35" t="s">
        <v>15417</v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37">
        <v>31</v>
      </c>
      <c r="P51" s="110">
        <f t="shared" si="1"/>
        <v>0</v>
      </c>
      <c r="Q51" s="87">
        <v>0</v>
      </c>
      <c r="R51" s="87">
        <v>0</v>
      </c>
      <c r="S51" s="87">
        <v>0</v>
      </c>
      <c r="T51" s="87">
        <v>0</v>
      </c>
      <c r="U51" s="87">
        <v>0</v>
      </c>
      <c r="V51" s="87">
        <v>0</v>
      </c>
      <c r="W51" s="87">
        <v>0</v>
      </c>
      <c r="X51" s="87">
        <v>0</v>
      </c>
      <c r="Y51" s="87">
        <v>0</v>
      </c>
      <c r="Z51" s="87">
        <v>0</v>
      </c>
      <c r="AA51" s="87">
        <v>0</v>
      </c>
      <c r="AB51" s="87">
        <v>0</v>
      </c>
      <c r="AC51" s="87">
        <v>0</v>
      </c>
      <c r="AD51" s="87">
        <v>0</v>
      </c>
      <c r="AE51" s="87">
        <v>0</v>
      </c>
      <c r="AF51" s="87">
        <v>0</v>
      </c>
      <c r="AG51" s="87">
        <v>0</v>
      </c>
      <c r="AH51" s="87">
        <v>0</v>
      </c>
      <c r="AI51" s="87">
        <v>0</v>
      </c>
      <c r="AJ51" s="87">
        <v>0</v>
      </c>
    </row>
    <row r="52" spans="1:36" ht="15.75" x14ac:dyDescent="0.25">
      <c r="A52" s="35" t="s">
        <v>15418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37">
        <v>32</v>
      </c>
      <c r="P52" s="110">
        <f t="shared" si="1"/>
        <v>0</v>
      </c>
      <c r="Q52" s="87">
        <v>0</v>
      </c>
      <c r="R52" s="87">
        <v>0</v>
      </c>
      <c r="S52" s="87">
        <v>0</v>
      </c>
      <c r="T52" s="87">
        <v>0</v>
      </c>
      <c r="U52" s="87">
        <v>0</v>
      </c>
      <c r="V52" s="87">
        <v>0</v>
      </c>
      <c r="W52" s="87">
        <v>0</v>
      </c>
      <c r="X52" s="87">
        <v>0</v>
      </c>
      <c r="Y52" s="87">
        <v>0</v>
      </c>
      <c r="Z52" s="87">
        <v>0</v>
      </c>
      <c r="AA52" s="87">
        <v>0</v>
      </c>
      <c r="AB52" s="87">
        <v>0</v>
      </c>
      <c r="AC52" s="87">
        <v>0</v>
      </c>
      <c r="AD52" s="87">
        <v>0</v>
      </c>
      <c r="AE52" s="87">
        <v>0</v>
      </c>
      <c r="AF52" s="87">
        <v>0</v>
      </c>
      <c r="AG52" s="87">
        <v>0</v>
      </c>
      <c r="AH52" s="87">
        <v>0</v>
      </c>
      <c r="AI52" s="87">
        <v>0</v>
      </c>
      <c r="AJ52" s="87">
        <v>0</v>
      </c>
    </row>
    <row r="53" spans="1:36" ht="15.75" x14ac:dyDescent="0.25">
      <c r="A53" s="35" t="s">
        <v>15419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37">
        <v>33</v>
      </c>
      <c r="P53" s="110">
        <f t="shared" si="1"/>
        <v>1</v>
      </c>
      <c r="Q53" s="87">
        <v>0</v>
      </c>
      <c r="R53" s="87">
        <v>0</v>
      </c>
      <c r="S53" s="87">
        <v>0</v>
      </c>
      <c r="T53" s="87">
        <v>0</v>
      </c>
      <c r="U53" s="87">
        <v>0</v>
      </c>
      <c r="V53" s="87">
        <v>0</v>
      </c>
      <c r="W53" s="87">
        <v>1</v>
      </c>
      <c r="X53" s="87">
        <v>1</v>
      </c>
      <c r="Y53" s="87">
        <v>0</v>
      </c>
      <c r="Z53" s="87">
        <v>0</v>
      </c>
      <c r="AA53" s="87">
        <v>0</v>
      </c>
      <c r="AB53" s="87">
        <v>0</v>
      </c>
      <c r="AC53" s="87">
        <v>0</v>
      </c>
      <c r="AD53" s="87">
        <v>0</v>
      </c>
      <c r="AE53" s="87">
        <v>0</v>
      </c>
      <c r="AF53" s="87">
        <v>0</v>
      </c>
      <c r="AG53" s="87">
        <v>0</v>
      </c>
      <c r="AH53" s="87">
        <v>0</v>
      </c>
      <c r="AI53" s="87">
        <v>0</v>
      </c>
      <c r="AJ53" s="87">
        <v>0</v>
      </c>
    </row>
    <row r="54" spans="1:36" ht="15.75" x14ac:dyDescent="0.25">
      <c r="A54" s="35" t="s">
        <v>15420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37">
        <v>34</v>
      </c>
      <c r="P54" s="110">
        <f t="shared" si="1"/>
        <v>3</v>
      </c>
      <c r="Q54" s="87">
        <v>1</v>
      </c>
      <c r="R54" s="87">
        <v>1</v>
      </c>
      <c r="S54" s="87">
        <v>0</v>
      </c>
      <c r="T54" s="87">
        <v>0</v>
      </c>
      <c r="U54" s="87">
        <v>0</v>
      </c>
      <c r="V54" s="87">
        <v>0</v>
      </c>
      <c r="W54" s="87">
        <v>0</v>
      </c>
      <c r="X54" s="87">
        <v>0</v>
      </c>
      <c r="Y54" s="87">
        <v>1</v>
      </c>
      <c r="Z54" s="87">
        <v>1</v>
      </c>
      <c r="AA54" s="87">
        <v>1</v>
      </c>
      <c r="AB54" s="87">
        <v>1</v>
      </c>
      <c r="AC54" s="87">
        <v>0</v>
      </c>
      <c r="AD54" s="87">
        <v>0</v>
      </c>
      <c r="AE54" s="87">
        <v>0</v>
      </c>
      <c r="AF54" s="87">
        <v>0</v>
      </c>
      <c r="AG54" s="87">
        <v>0</v>
      </c>
      <c r="AH54" s="87">
        <v>0</v>
      </c>
      <c r="AI54" s="87">
        <v>0</v>
      </c>
      <c r="AJ54" s="87">
        <v>0</v>
      </c>
    </row>
    <row r="55" spans="1:36" ht="15.75" x14ac:dyDescent="0.25">
      <c r="A55" s="35" t="s">
        <v>15421</v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37">
        <v>35</v>
      </c>
      <c r="P55" s="110">
        <f t="shared" si="1"/>
        <v>0</v>
      </c>
      <c r="Q55" s="87">
        <v>0</v>
      </c>
      <c r="R55" s="87">
        <v>0</v>
      </c>
      <c r="S55" s="87">
        <v>0</v>
      </c>
      <c r="T55" s="87">
        <v>0</v>
      </c>
      <c r="U55" s="87">
        <v>0</v>
      </c>
      <c r="V55" s="87">
        <v>0</v>
      </c>
      <c r="W55" s="87">
        <v>0</v>
      </c>
      <c r="X55" s="87">
        <v>0</v>
      </c>
      <c r="Y55" s="87">
        <v>0</v>
      </c>
      <c r="Z55" s="87">
        <v>0</v>
      </c>
      <c r="AA55" s="87">
        <v>0</v>
      </c>
      <c r="AB55" s="87">
        <v>0</v>
      </c>
      <c r="AC55" s="87">
        <v>0</v>
      </c>
      <c r="AD55" s="87">
        <v>0</v>
      </c>
      <c r="AE55" s="87">
        <v>0</v>
      </c>
      <c r="AF55" s="87">
        <v>0</v>
      </c>
      <c r="AG55" s="87">
        <v>0</v>
      </c>
      <c r="AH55" s="87">
        <v>0</v>
      </c>
      <c r="AI55" s="87">
        <v>0</v>
      </c>
      <c r="AJ55" s="87">
        <v>0</v>
      </c>
    </row>
    <row r="56" spans="1:36" ht="15.75" x14ac:dyDescent="0.25">
      <c r="A56" s="35" t="s">
        <v>15422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37">
        <v>36</v>
      </c>
      <c r="P56" s="110">
        <f t="shared" si="1"/>
        <v>7</v>
      </c>
      <c r="Q56" s="87">
        <v>0</v>
      </c>
      <c r="R56" s="87">
        <v>0</v>
      </c>
      <c r="S56" s="87">
        <v>0</v>
      </c>
      <c r="T56" s="87">
        <v>0</v>
      </c>
      <c r="U56" s="87">
        <v>0</v>
      </c>
      <c r="V56" s="87">
        <v>0</v>
      </c>
      <c r="W56" s="87">
        <v>1</v>
      </c>
      <c r="X56" s="87">
        <v>1</v>
      </c>
      <c r="Y56" s="87">
        <v>2</v>
      </c>
      <c r="Z56" s="87">
        <v>2</v>
      </c>
      <c r="AA56" s="87">
        <v>1</v>
      </c>
      <c r="AB56" s="87">
        <v>1</v>
      </c>
      <c r="AC56" s="87">
        <v>2</v>
      </c>
      <c r="AD56" s="87">
        <v>2</v>
      </c>
      <c r="AE56" s="87">
        <v>0</v>
      </c>
      <c r="AF56" s="87">
        <v>0</v>
      </c>
      <c r="AG56" s="87">
        <v>1</v>
      </c>
      <c r="AH56" s="87">
        <v>1</v>
      </c>
      <c r="AI56" s="87">
        <v>0</v>
      </c>
      <c r="AJ56" s="87">
        <v>0</v>
      </c>
    </row>
    <row r="57" spans="1:36" ht="15.75" x14ac:dyDescent="0.25">
      <c r="A57" s="35" t="s">
        <v>15423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110">
        <f t="shared" si="1"/>
        <v>1</v>
      </c>
      <c r="Q57" s="87">
        <v>0</v>
      </c>
      <c r="R57" s="87">
        <v>0</v>
      </c>
      <c r="S57" s="87">
        <v>0</v>
      </c>
      <c r="T57" s="87">
        <v>0</v>
      </c>
      <c r="U57" s="87">
        <v>0</v>
      </c>
      <c r="V57" s="87">
        <v>0</v>
      </c>
      <c r="W57" s="87">
        <v>0</v>
      </c>
      <c r="X57" s="87">
        <v>0</v>
      </c>
      <c r="Y57" s="87">
        <v>0</v>
      </c>
      <c r="Z57" s="87">
        <v>0</v>
      </c>
      <c r="AA57" s="87">
        <v>0</v>
      </c>
      <c r="AB57" s="87">
        <v>0</v>
      </c>
      <c r="AC57" s="87">
        <v>1</v>
      </c>
      <c r="AD57" s="87">
        <v>0</v>
      </c>
      <c r="AE57" s="87">
        <v>0</v>
      </c>
      <c r="AF57" s="87">
        <v>0</v>
      </c>
      <c r="AG57" s="87">
        <v>0</v>
      </c>
      <c r="AH57" s="87">
        <v>0</v>
      </c>
      <c r="AI57" s="87">
        <v>0</v>
      </c>
      <c r="AJ57" s="87">
        <v>0</v>
      </c>
    </row>
    <row r="58" spans="1:36" ht="15.75" x14ac:dyDescent="0.25">
      <c r="A58" s="35" t="s">
        <v>15424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110">
        <f t="shared" si="1"/>
        <v>0</v>
      </c>
      <c r="Q58" s="87">
        <v>0</v>
      </c>
      <c r="R58" s="87">
        <v>0</v>
      </c>
      <c r="S58" s="87">
        <v>0</v>
      </c>
      <c r="T58" s="87">
        <v>0</v>
      </c>
      <c r="U58" s="87">
        <v>0</v>
      </c>
      <c r="V58" s="87">
        <v>0</v>
      </c>
      <c r="W58" s="87">
        <v>0</v>
      </c>
      <c r="X58" s="87">
        <v>0</v>
      </c>
      <c r="Y58" s="87">
        <v>0</v>
      </c>
      <c r="Z58" s="87">
        <v>0</v>
      </c>
      <c r="AA58" s="87">
        <v>0</v>
      </c>
      <c r="AB58" s="87">
        <v>0</v>
      </c>
      <c r="AC58" s="87">
        <v>0</v>
      </c>
      <c r="AD58" s="87">
        <v>0</v>
      </c>
      <c r="AE58" s="87">
        <v>0</v>
      </c>
      <c r="AF58" s="87">
        <v>0</v>
      </c>
      <c r="AG58" s="87">
        <v>0</v>
      </c>
      <c r="AH58" s="87">
        <v>0</v>
      </c>
      <c r="AI58" s="87">
        <v>0</v>
      </c>
      <c r="AJ58" s="87">
        <v>0</v>
      </c>
    </row>
    <row r="59" spans="1:36" ht="15.75" x14ac:dyDescent="0.25">
      <c r="A59" s="35" t="s">
        <v>15425</v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37">
        <v>39</v>
      </c>
      <c r="P59" s="110">
        <f t="shared" si="1"/>
        <v>3</v>
      </c>
      <c r="Q59" s="87">
        <v>0</v>
      </c>
      <c r="R59" s="87">
        <v>0</v>
      </c>
      <c r="S59" s="87">
        <v>1</v>
      </c>
      <c r="T59" s="87">
        <v>1</v>
      </c>
      <c r="U59" s="87">
        <v>0</v>
      </c>
      <c r="V59" s="87">
        <v>0</v>
      </c>
      <c r="W59" s="87">
        <v>1</v>
      </c>
      <c r="X59" s="87">
        <v>1</v>
      </c>
      <c r="Y59" s="87">
        <v>1</v>
      </c>
      <c r="Z59" s="87">
        <v>1</v>
      </c>
      <c r="AA59" s="87">
        <v>0</v>
      </c>
      <c r="AB59" s="87">
        <v>0</v>
      </c>
      <c r="AC59" s="87">
        <v>0</v>
      </c>
      <c r="AD59" s="87">
        <v>0</v>
      </c>
      <c r="AE59" s="87">
        <v>0</v>
      </c>
      <c r="AF59" s="87">
        <v>0</v>
      </c>
      <c r="AG59" s="87">
        <v>0</v>
      </c>
      <c r="AH59" s="87">
        <v>0</v>
      </c>
      <c r="AI59" s="87">
        <v>0</v>
      </c>
      <c r="AJ59" s="87">
        <v>0</v>
      </c>
    </row>
    <row r="60" spans="1:36" ht="15.75" x14ac:dyDescent="0.25">
      <c r="A60" s="31" t="s">
        <v>14068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37">
        <v>40</v>
      </c>
      <c r="P60" s="110">
        <f t="shared" si="1"/>
        <v>7</v>
      </c>
      <c r="Q60" s="87">
        <v>0</v>
      </c>
      <c r="R60" s="87">
        <v>0</v>
      </c>
      <c r="S60" s="87">
        <v>1</v>
      </c>
      <c r="T60" s="87">
        <v>1</v>
      </c>
      <c r="U60" s="87">
        <v>1</v>
      </c>
      <c r="V60" s="87">
        <v>1</v>
      </c>
      <c r="W60" s="87">
        <v>1</v>
      </c>
      <c r="X60" s="87">
        <v>1</v>
      </c>
      <c r="Y60" s="87">
        <v>1</v>
      </c>
      <c r="Z60" s="87">
        <v>1</v>
      </c>
      <c r="AA60" s="87">
        <v>0</v>
      </c>
      <c r="AB60" s="87">
        <v>0</v>
      </c>
      <c r="AC60" s="87">
        <v>0</v>
      </c>
      <c r="AD60" s="87">
        <v>0</v>
      </c>
      <c r="AE60" s="87">
        <v>1</v>
      </c>
      <c r="AF60" s="87">
        <v>1</v>
      </c>
      <c r="AG60" s="87">
        <v>2</v>
      </c>
      <c r="AH60" s="87">
        <v>1</v>
      </c>
      <c r="AI60" s="87">
        <v>0</v>
      </c>
      <c r="AJ60" s="87">
        <v>0</v>
      </c>
    </row>
    <row r="61" spans="1:36" ht="15.75" x14ac:dyDescent="0.25">
      <c r="A61" s="35" t="s">
        <v>14069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37">
        <v>41</v>
      </c>
      <c r="P61" s="110">
        <f t="shared" si="1"/>
        <v>97</v>
      </c>
      <c r="Q61" s="87">
        <v>1</v>
      </c>
      <c r="R61" s="87">
        <v>1</v>
      </c>
      <c r="S61" s="87">
        <v>0</v>
      </c>
      <c r="T61" s="87">
        <v>0</v>
      </c>
      <c r="U61" s="87">
        <v>5</v>
      </c>
      <c r="V61" s="87">
        <v>4</v>
      </c>
      <c r="W61" s="87">
        <v>10</v>
      </c>
      <c r="X61" s="87">
        <v>9</v>
      </c>
      <c r="Y61" s="87">
        <v>11</v>
      </c>
      <c r="Z61" s="87">
        <v>8</v>
      </c>
      <c r="AA61" s="87">
        <v>16</v>
      </c>
      <c r="AB61" s="87">
        <v>9</v>
      </c>
      <c r="AC61" s="87">
        <v>21</v>
      </c>
      <c r="AD61" s="87">
        <v>12</v>
      </c>
      <c r="AE61" s="87">
        <v>24</v>
      </c>
      <c r="AF61" s="87">
        <v>16</v>
      </c>
      <c r="AG61" s="87">
        <v>7</v>
      </c>
      <c r="AH61" s="87">
        <v>5</v>
      </c>
      <c r="AI61" s="87">
        <v>2</v>
      </c>
      <c r="AJ61" s="87">
        <v>0</v>
      </c>
    </row>
    <row r="62" spans="1:36" ht="25.5" x14ac:dyDescent="0.25">
      <c r="A62" s="35" t="s">
        <v>14070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37">
        <v>42</v>
      </c>
      <c r="P62" s="110">
        <f t="shared" si="1"/>
        <v>0</v>
      </c>
      <c r="Q62" s="87">
        <v>0</v>
      </c>
      <c r="R62" s="87">
        <v>0</v>
      </c>
      <c r="S62" s="87">
        <v>0</v>
      </c>
      <c r="T62" s="87">
        <v>0</v>
      </c>
      <c r="U62" s="87">
        <v>0</v>
      </c>
      <c r="V62" s="87">
        <v>0</v>
      </c>
      <c r="W62" s="87">
        <v>0</v>
      </c>
      <c r="X62" s="87">
        <v>0</v>
      </c>
      <c r="Y62" s="87">
        <v>0</v>
      </c>
      <c r="Z62" s="87">
        <v>0</v>
      </c>
      <c r="AA62" s="87">
        <v>0</v>
      </c>
      <c r="AB62" s="87">
        <v>0</v>
      </c>
      <c r="AC62" s="87">
        <v>0</v>
      </c>
      <c r="AD62" s="87">
        <v>0</v>
      </c>
      <c r="AE62" s="87">
        <v>0</v>
      </c>
      <c r="AF62" s="87">
        <v>0</v>
      </c>
      <c r="AG62" s="87">
        <v>0</v>
      </c>
      <c r="AH62" s="87">
        <v>0</v>
      </c>
      <c r="AI62" s="87">
        <v>0</v>
      </c>
      <c r="AJ62" s="87">
        <v>0</v>
      </c>
    </row>
    <row r="63" spans="1:36" ht="15.75" x14ac:dyDescent="0.25">
      <c r="A63" s="35" t="s">
        <v>14071</v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37">
        <v>43</v>
      </c>
      <c r="P63" s="110">
        <f t="shared" si="1"/>
        <v>0</v>
      </c>
      <c r="Q63" s="87">
        <v>0</v>
      </c>
      <c r="R63" s="87">
        <v>0</v>
      </c>
      <c r="S63" s="87">
        <v>0</v>
      </c>
      <c r="T63" s="87">
        <v>0</v>
      </c>
      <c r="U63" s="87">
        <v>0</v>
      </c>
      <c r="V63" s="87">
        <v>0</v>
      </c>
      <c r="W63" s="87">
        <v>0</v>
      </c>
      <c r="X63" s="87">
        <v>0</v>
      </c>
      <c r="Y63" s="87">
        <v>0</v>
      </c>
      <c r="Z63" s="87">
        <v>0</v>
      </c>
      <c r="AA63" s="87">
        <v>0</v>
      </c>
      <c r="AB63" s="87">
        <v>0</v>
      </c>
      <c r="AC63" s="87">
        <v>0</v>
      </c>
      <c r="AD63" s="87">
        <v>0</v>
      </c>
      <c r="AE63" s="87">
        <v>0</v>
      </c>
      <c r="AF63" s="87">
        <v>0</v>
      </c>
      <c r="AG63" s="87">
        <v>0</v>
      </c>
      <c r="AH63" s="87">
        <v>0</v>
      </c>
      <c r="AI63" s="87">
        <v>0</v>
      </c>
      <c r="AJ63" s="87">
        <v>0</v>
      </c>
    </row>
    <row r="64" spans="1:36" ht="15.75" x14ac:dyDescent="0.25">
      <c r="A64" s="35" t="s">
        <v>14072</v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37">
        <v>44</v>
      </c>
      <c r="P64" s="110">
        <f t="shared" si="1"/>
        <v>0</v>
      </c>
      <c r="Q64" s="87">
        <v>0</v>
      </c>
      <c r="R64" s="87">
        <v>0</v>
      </c>
      <c r="S64" s="87">
        <v>0</v>
      </c>
      <c r="T64" s="87">
        <v>0</v>
      </c>
      <c r="U64" s="87">
        <v>0</v>
      </c>
      <c r="V64" s="87">
        <v>0</v>
      </c>
      <c r="W64" s="87">
        <v>0</v>
      </c>
      <c r="X64" s="87">
        <v>0</v>
      </c>
      <c r="Y64" s="87">
        <v>0</v>
      </c>
      <c r="Z64" s="87">
        <v>0</v>
      </c>
      <c r="AA64" s="87">
        <v>0</v>
      </c>
      <c r="AB64" s="87">
        <v>0</v>
      </c>
      <c r="AC64" s="87">
        <v>0</v>
      </c>
      <c r="AD64" s="87">
        <v>0</v>
      </c>
      <c r="AE64" s="87">
        <v>0</v>
      </c>
      <c r="AF64" s="87">
        <v>0</v>
      </c>
      <c r="AG64" s="87">
        <v>0</v>
      </c>
      <c r="AH64" s="87">
        <v>0</v>
      </c>
      <c r="AI64" s="87">
        <v>0</v>
      </c>
      <c r="AJ64" s="87">
        <v>0</v>
      </c>
    </row>
    <row r="65" spans="1:36" ht="51" x14ac:dyDescent="0.25">
      <c r="A65" s="35" t="s">
        <v>14073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37">
        <v>45</v>
      </c>
      <c r="P65" s="110">
        <f t="shared" si="1"/>
        <v>1</v>
      </c>
      <c r="Q65" s="87">
        <v>0</v>
      </c>
      <c r="R65" s="87">
        <v>0</v>
      </c>
      <c r="S65" s="87">
        <v>0</v>
      </c>
      <c r="T65" s="87">
        <v>0</v>
      </c>
      <c r="U65" s="87">
        <v>0</v>
      </c>
      <c r="V65" s="87">
        <v>0</v>
      </c>
      <c r="W65" s="87">
        <v>0</v>
      </c>
      <c r="X65" s="87">
        <v>0</v>
      </c>
      <c r="Y65" s="87">
        <v>0</v>
      </c>
      <c r="Z65" s="87">
        <v>0</v>
      </c>
      <c r="AA65" s="87">
        <v>0</v>
      </c>
      <c r="AB65" s="87">
        <v>0</v>
      </c>
      <c r="AC65" s="87">
        <v>1</v>
      </c>
      <c r="AD65" s="87">
        <v>1</v>
      </c>
      <c r="AE65" s="87">
        <v>0</v>
      </c>
      <c r="AF65" s="87">
        <v>0</v>
      </c>
      <c r="AG65" s="87">
        <v>0</v>
      </c>
      <c r="AH65" s="87">
        <v>0</v>
      </c>
      <c r="AI65" s="87">
        <v>0</v>
      </c>
      <c r="AJ65" s="87">
        <v>0</v>
      </c>
    </row>
    <row r="66" spans="1:36" ht="15.75" x14ac:dyDescent="0.25">
      <c r="A66" s="35" t="s">
        <v>14074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37">
        <v>46</v>
      </c>
      <c r="P66" s="110">
        <f t="shared" si="1"/>
        <v>1</v>
      </c>
      <c r="Q66" s="87">
        <v>0</v>
      </c>
      <c r="R66" s="87">
        <v>0</v>
      </c>
      <c r="S66" s="87">
        <v>0</v>
      </c>
      <c r="T66" s="87">
        <v>0</v>
      </c>
      <c r="U66" s="87">
        <v>0</v>
      </c>
      <c r="V66" s="87">
        <v>0</v>
      </c>
      <c r="W66" s="87">
        <v>0</v>
      </c>
      <c r="X66" s="87">
        <v>0</v>
      </c>
      <c r="Y66" s="87">
        <v>0</v>
      </c>
      <c r="Z66" s="87">
        <v>0</v>
      </c>
      <c r="AA66" s="87">
        <v>0</v>
      </c>
      <c r="AB66" s="87">
        <v>0</v>
      </c>
      <c r="AC66" s="87">
        <v>1</v>
      </c>
      <c r="AD66" s="87">
        <v>1</v>
      </c>
      <c r="AE66" s="87">
        <v>0</v>
      </c>
      <c r="AF66" s="87">
        <v>0</v>
      </c>
      <c r="AG66" s="87">
        <v>0</v>
      </c>
      <c r="AH66" s="87">
        <v>0</v>
      </c>
      <c r="AI66" s="87">
        <v>0</v>
      </c>
      <c r="AJ66" s="87">
        <v>0</v>
      </c>
    </row>
    <row r="67" spans="1:36" ht="38.25" x14ac:dyDescent="0.25">
      <c r="A67" s="35" t="s">
        <v>12626</v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37">
        <v>47</v>
      </c>
      <c r="P67" s="110">
        <f t="shared" si="1"/>
        <v>4</v>
      </c>
      <c r="Q67" s="87">
        <v>0</v>
      </c>
      <c r="R67" s="87">
        <v>0</v>
      </c>
      <c r="S67" s="87">
        <v>0</v>
      </c>
      <c r="T67" s="87">
        <v>0</v>
      </c>
      <c r="U67" s="87">
        <v>0</v>
      </c>
      <c r="V67" s="87">
        <v>0</v>
      </c>
      <c r="W67" s="87">
        <v>1</v>
      </c>
      <c r="X67" s="87">
        <v>0</v>
      </c>
      <c r="Y67" s="87">
        <v>0</v>
      </c>
      <c r="Z67" s="87">
        <v>0</v>
      </c>
      <c r="AA67" s="87">
        <v>3</v>
      </c>
      <c r="AB67" s="87">
        <v>3</v>
      </c>
      <c r="AC67" s="87">
        <v>0</v>
      </c>
      <c r="AD67" s="87">
        <v>0</v>
      </c>
      <c r="AE67" s="87">
        <v>0</v>
      </c>
      <c r="AF67" s="87">
        <v>0</v>
      </c>
      <c r="AG67" s="87">
        <v>0</v>
      </c>
      <c r="AH67" s="87">
        <v>0</v>
      </c>
      <c r="AI67" s="87">
        <v>0</v>
      </c>
      <c r="AJ67" s="87">
        <v>0</v>
      </c>
    </row>
    <row r="68" spans="1:36" ht="15.75" x14ac:dyDescent="0.25">
      <c r="A68" s="35" t="s">
        <v>12627</v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37">
        <v>48</v>
      </c>
      <c r="P68" s="110">
        <f t="shared" si="1"/>
        <v>4</v>
      </c>
      <c r="Q68" s="87">
        <v>0</v>
      </c>
      <c r="R68" s="87">
        <v>0</v>
      </c>
      <c r="S68" s="87">
        <v>0</v>
      </c>
      <c r="T68" s="87">
        <v>0</v>
      </c>
      <c r="U68" s="87">
        <v>0</v>
      </c>
      <c r="V68" s="87">
        <v>0</v>
      </c>
      <c r="W68" s="87">
        <v>1</v>
      </c>
      <c r="X68" s="87">
        <v>0</v>
      </c>
      <c r="Y68" s="87">
        <v>0</v>
      </c>
      <c r="Z68" s="87">
        <v>0</v>
      </c>
      <c r="AA68" s="87">
        <v>3</v>
      </c>
      <c r="AB68" s="87">
        <v>3</v>
      </c>
      <c r="AC68" s="87">
        <v>0</v>
      </c>
      <c r="AD68" s="87">
        <v>0</v>
      </c>
      <c r="AE68" s="87">
        <v>0</v>
      </c>
      <c r="AF68" s="87">
        <v>0</v>
      </c>
      <c r="AG68" s="87">
        <v>0</v>
      </c>
      <c r="AH68" s="87">
        <v>0</v>
      </c>
      <c r="AI68" s="87">
        <v>0</v>
      </c>
      <c r="AJ68" s="87">
        <v>0</v>
      </c>
    </row>
    <row r="70" spans="1:36" x14ac:dyDescent="0.2">
      <c r="B70" s="54"/>
      <c r="C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 t="s">
        <v>12631</v>
      </c>
      <c r="Q70" s="54"/>
      <c r="R70" s="54"/>
      <c r="S70" s="54"/>
      <c r="T70" s="54"/>
      <c r="U70" s="54"/>
      <c r="V70" s="54"/>
      <c r="W70" s="54"/>
      <c r="X70" s="54"/>
      <c r="Y70" s="54"/>
      <c r="Z70" s="54"/>
      <c r="AA70" s="54"/>
      <c r="AB70" s="54"/>
      <c r="AC70" s="54"/>
      <c r="AD70" s="54"/>
      <c r="AE70" s="54"/>
      <c r="AF70" s="54"/>
      <c r="AG70" s="54"/>
      <c r="AH70" s="54"/>
      <c r="AI70" s="54"/>
      <c r="AJ70" s="54"/>
    </row>
    <row r="72" spans="1:36" ht="75.75" customHeight="1" x14ac:dyDescent="0.2"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307" t="s">
        <v>21435</v>
      </c>
      <c r="Q72" s="307"/>
      <c r="R72" s="6"/>
      <c r="S72" s="6"/>
      <c r="T72" s="6"/>
      <c r="U72" s="6"/>
      <c r="V72" s="6"/>
      <c r="W72" s="6"/>
      <c r="X72" s="6"/>
      <c r="Y72" s="6"/>
    </row>
    <row r="73" spans="1:36" ht="15.75" customHeight="1" x14ac:dyDescent="0.2"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P73" s="308" t="s">
        <v>10780</v>
      </c>
      <c r="Q73" s="309"/>
      <c r="R73" s="305" t="s">
        <v>21782</v>
      </c>
      <c r="S73" s="305"/>
      <c r="T73" s="305"/>
      <c r="V73" s="305" t="s">
        <v>21783</v>
      </c>
      <c r="W73" s="305"/>
      <c r="X73" s="305"/>
      <c r="Y73" s="108"/>
    </row>
    <row r="74" spans="1:36" x14ac:dyDescent="0.2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R74" s="306" t="s">
        <v>10781</v>
      </c>
      <c r="S74" s="306"/>
      <c r="T74" s="306"/>
      <c r="V74" s="306" t="s">
        <v>10782</v>
      </c>
      <c r="W74" s="306"/>
      <c r="X74" s="306"/>
      <c r="Y74" s="109" t="s">
        <v>10783</v>
      </c>
    </row>
    <row r="75" spans="1:36" x14ac:dyDescent="0.2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R75" s="6"/>
      <c r="S75" s="6"/>
      <c r="T75" s="6"/>
      <c r="V75" s="6"/>
      <c r="W75" s="6"/>
      <c r="X75" s="6"/>
    </row>
    <row r="76" spans="1:36" ht="15.75" x14ac:dyDescent="0.2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R76" s="305" t="s">
        <v>21784</v>
      </c>
      <c r="S76" s="305"/>
      <c r="T76" s="305"/>
      <c r="V76" s="303">
        <v>42658</v>
      </c>
      <c r="W76" s="303"/>
      <c r="X76" s="303"/>
    </row>
    <row r="77" spans="1:36" ht="12.75" customHeight="1" x14ac:dyDescent="0.2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R77" s="306" t="s">
        <v>10784</v>
      </c>
      <c r="S77" s="306"/>
      <c r="T77" s="306"/>
      <c r="V77" s="304" t="s">
        <v>10785</v>
      </c>
      <c r="W77" s="304"/>
      <c r="X77" s="304"/>
    </row>
  </sheetData>
  <sheetProtection password="D949" sheet="1" objects="1" scenarios="1" selectLockedCells="1"/>
  <mergeCells count="26">
    <mergeCell ref="P15:Y15"/>
    <mergeCell ref="AE18:AF18"/>
    <mergeCell ref="P16:Y16"/>
    <mergeCell ref="V76:X76"/>
    <mergeCell ref="V77:X77"/>
    <mergeCell ref="V73:X73"/>
    <mergeCell ref="V74:X74"/>
    <mergeCell ref="P72:Q72"/>
    <mergeCell ref="P73:Q73"/>
    <mergeCell ref="R76:T76"/>
    <mergeCell ref="R77:T77"/>
    <mergeCell ref="R73:T73"/>
    <mergeCell ref="R74:T74"/>
    <mergeCell ref="A17:A19"/>
    <mergeCell ref="O17:O19"/>
    <mergeCell ref="P17:P19"/>
    <mergeCell ref="Q17:AJ17"/>
    <mergeCell ref="Q18:R18"/>
    <mergeCell ref="S18:T18"/>
    <mergeCell ref="AI18:AJ18"/>
    <mergeCell ref="W18:X18"/>
    <mergeCell ref="Y18:Z18"/>
    <mergeCell ref="AA18:AB18"/>
    <mergeCell ref="AG18:AH18"/>
    <mergeCell ref="AC18:AD18"/>
    <mergeCell ref="U18:V18"/>
  </mergeCells>
  <phoneticPr fontId="10" type="noConversion"/>
  <dataValidations count="4">
    <dataValidation type="date" allowBlank="1" showInputMessage="1" showErrorMessage="1" sqref="V76">
      <formula1>40179</formula1>
      <formula2>44196</formula2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2:AJ25 Q28:AJ68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68"/>
    <dataValidation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Q21:AJ21 Q26:AJ27"/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rowBreaks count="1" manualBreakCount="1">
    <brk id="46" max="16383" man="1"/>
  </rowBreaks>
  <colBreaks count="1" manualBreakCount="1">
    <brk id="25" max="1048575" man="1"/>
  </colBreaks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6"/>
  <dimension ref="A1:E4773"/>
  <sheetViews>
    <sheetView workbookViewId="0">
      <selection activeCell="C2" sqref="C2"/>
    </sheetView>
  </sheetViews>
  <sheetFormatPr defaultRowHeight="12.75" x14ac:dyDescent="0.2"/>
  <cols>
    <col min="1" max="2" width="7.7109375" style="63" customWidth="1"/>
    <col min="3" max="3" width="156.42578125" style="63" bestFit="1" customWidth="1"/>
    <col min="4" max="4" width="7.7109375" style="75" customWidth="1"/>
    <col min="5" max="5" width="7.7109375" style="76" customWidth="1"/>
    <col min="6" max="16384" width="9.140625" style="63"/>
  </cols>
  <sheetData>
    <row r="1" spans="1:5" x14ac:dyDescent="0.2">
      <c r="A1" s="60"/>
      <c r="B1" s="60"/>
      <c r="C1" s="60"/>
      <c r="D1" s="61"/>
      <c r="E1" s="62"/>
    </row>
    <row r="2" spans="1:5" ht="15" x14ac:dyDescent="0.2">
      <c r="A2" s="64">
        <v>1</v>
      </c>
      <c r="B2" s="65">
        <v>10047</v>
      </c>
      <c r="C2" s="66" t="s">
        <v>12257</v>
      </c>
      <c r="D2" s="67">
        <v>1</v>
      </c>
      <c r="E2" s="68" t="s">
        <v>12258</v>
      </c>
    </row>
    <row r="3" spans="1:5" ht="15" x14ac:dyDescent="0.2">
      <c r="A3" s="64">
        <v>2</v>
      </c>
      <c r="B3" s="65">
        <v>10122</v>
      </c>
      <c r="C3" s="66" t="s">
        <v>12259</v>
      </c>
      <c r="D3" s="67">
        <v>2</v>
      </c>
      <c r="E3" s="68" t="s">
        <v>12260</v>
      </c>
    </row>
    <row r="4" spans="1:5" ht="15" x14ac:dyDescent="0.2">
      <c r="A4" s="64">
        <v>3</v>
      </c>
      <c r="B4" s="65">
        <v>10490</v>
      </c>
      <c r="C4" s="66" t="s">
        <v>12261</v>
      </c>
      <c r="D4" s="67">
        <v>3</v>
      </c>
      <c r="E4" s="68" t="s">
        <v>12262</v>
      </c>
    </row>
    <row r="5" spans="1:5" ht="15" x14ac:dyDescent="0.2">
      <c r="A5" s="64">
        <v>4</v>
      </c>
      <c r="B5" s="65">
        <v>11078</v>
      </c>
      <c r="C5" s="66" t="s">
        <v>12263</v>
      </c>
      <c r="D5" s="67">
        <v>4</v>
      </c>
      <c r="E5" s="68" t="s">
        <v>12264</v>
      </c>
    </row>
    <row r="6" spans="1:5" ht="15" x14ac:dyDescent="0.2">
      <c r="A6" s="64">
        <v>5</v>
      </c>
      <c r="B6" s="65">
        <v>11144</v>
      </c>
      <c r="C6" s="66" t="s">
        <v>12265</v>
      </c>
      <c r="D6" s="67">
        <v>5</v>
      </c>
      <c r="E6" s="68" t="s">
        <v>12266</v>
      </c>
    </row>
    <row r="7" spans="1:5" ht="15" x14ac:dyDescent="0.2">
      <c r="A7" s="64">
        <v>6</v>
      </c>
      <c r="B7" s="65">
        <v>11213</v>
      </c>
      <c r="C7" s="66" t="s">
        <v>12267</v>
      </c>
      <c r="D7" s="67">
        <v>6</v>
      </c>
      <c r="E7" s="68" t="s">
        <v>12268</v>
      </c>
    </row>
    <row r="8" spans="1:5" ht="15" x14ac:dyDescent="0.2">
      <c r="A8" s="64">
        <v>7</v>
      </c>
      <c r="B8" s="65">
        <v>11289</v>
      </c>
      <c r="C8" s="66" t="s">
        <v>12269</v>
      </c>
      <c r="D8" s="67">
        <v>7</v>
      </c>
      <c r="E8" s="68" t="s">
        <v>12262</v>
      </c>
    </row>
    <row r="9" spans="1:5" ht="15" x14ac:dyDescent="0.2">
      <c r="A9" s="64">
        <v>8</v>
      </c>
      <c r="B9" s="65">
        <v>11394</v>
      </c>
      <c r="C9" s="66" t="s">
        <v>12270</v>
      </c>
      <c r="D9" s="67">
        <v>8</v>
      </c>
      <c r="E9" s="69">
        <v>2</v>
      </c>
    </row>
    <row r="10" spans="1:5" ht="15" x14ac:dyDescent="0.2">
      <c r="A10" s="64">
        <v>9</v>
      </c>
      <c r="B10" s="65">
        <v>11422</v>
      </c>
      <c r="C10" s="66" t="s">
        <v>12271</v>
      </c>
      <c r="D10" s="67">
        <v>9</v>
      </c>
      <c r="E10" s="69">
        <v>1</v>
      </c>
    </row>
    <row r="11" spans="1:5" ht="15" x14ac:dyDescent="0.2">
      <c r="A11" s="64">
        <v>10</v>
      </c>
      <c r="B11" s="65">
        <v>11447</v>
      </c>
      <c r="C11" s="66" t="s">
        <v>12272</v>
      </c>
      <c r="D11" s="67">
        <v>10</v>
      </c>
      <c r="E11" s="68" t="s">
        <v>12273</v>
      </c>
    </row>
    <row r="12" spans="1:5" ht="15" x14ac:dyDescent="0.2">
      <c r="A12" s="64">
        <v>11</v>
      </c>
      <c r="B12" s="65">
        <v>11453</v>
      </c>
      <c r="C12" s="66" t="s">
        <v>12274</v>
      </c>
      <c r="D12" s="67">
        <v>11</v>
      </c>
      <c r="E12" s="68" t="s">
        <v>12275</v>
      </c>
    </row>
    <row r="13" spans="1:5" ht="15" x14ac:dyDescent="0.2">
      <c r="A13" s="64">
        <v>12</v>
      </c>
      <c r="B13" s="65">
        <v>11463</v>
      </c>
      <c r="C13" s="70" t="s">
        <v>12276</v>
      </c>
      <c r="D13" s="67">
        <v>12</v>
      </c>
      <c r="E13" s="68" t="s">
        <v>12275</v>
      </c>
    </row>
    <row r="14" spans="1:5" ht="15" x14ac:dyDescent="0.2">
      <c r="A14" s="64">
        <v>13</v>
      </c>
      <c r="B14" s="65">
        <v>11465</v>
      </c>
      <c r="C14" s="66" t="s">
        <v>12277</v>
      </c>
      <c r="D14" s="67">
        <v>13</v>
      </c>
      <c r="E14" s="68" t="s">
        <v>12278</v>
      </c>
    </row>
    <row r="15" spans="1:5" ht="15" x14ac:dyDescent="0.2">
      <c r="A15" s="64">
        <v>14</v>
      </c>
      <c r="B15" s="65">
        <v>11476</v>
      </c>
      <c r="C15" s="66" t="s">
        <v>12279</v>
      </c>
      <c r="D15" s="67">
        <v>14</v>
      </c>
      <c r="E15" s="69">
        <v>1</v>
      </c>
    </row>
    <row r="16" spans="1:5" ht="15" x14ac:dyDescent="0.2">
      <c r="A16" s="64">
        <v>15</v>
      </c>
      <c r="B16" s="65">
        <v>11607</v>
      </c>
      <c r="C16" s="66" t="s">
        <v>12280</v>
      </c>
      <c r="D16" s="67">
        <v>15</v>
      </c>
      <c r="E16" s="68" t="s">
        <v>12281</v>
      </c>
    </row>
    <row r="17" spans="1:5" ht="15" x14ac:dyDescent="0.2">
      <c r="A17" s="64">
        <v>16</v>
      </c>
      <c r="B17" s="65">
        <v>11614</v>
      </c>
      <c r="C17" s="66" t="s">
        <v>15067</v>
      </c>
      <c r="D17" s="67">
        <v>16</v>
      </c>
      <c r="E17" s="68" t="s">
        <v>12281</v>
      </c>
    </row>
    <row r="18" spans="1:5" ht="15" x14ac:dyDescent="0.2">
      <c r="A18" s="64">
        <v>17</v>
      </c>
      <c r="B18" s="65">
        <v>11622</v>
      </c>
      <c r="C18" s="66" t="s">
        <v>15068</v>
      </c>
      <c r="D18" s="67">
        <v>17</v>
      </c>
      <c r="E18" s="68" t="s">
        <v>15069</v>
      </c>
    </row>
    <row r="19" spans="1:5" ht="15" x14ac:dyDescent="0.2">
      <c r="A19" s="64">
        <v>18</v>
      </c>
      <c r="B19" s="65">
        <v>11646</v>
      </c>
      <c r="C19" s="66" t="s">
        <v>15070</v>
      </c>
      <c r="D19" s="67">
        <v>18</v>
      </c>
      <c r="E19" s="68" t="s">
        <v>12262</v>
      </c>
    </row>
    <row r="20" spans="1:5" ht="15" x14ac:dyDescent="0.2">
      <c r="A20" s="64">
        <v>19</v>
      </c>
      <c r="B20" s="65">
        <v>11768</v>
      </c>
      <c r="C20" s="66" t="s">
        <v>15071</v>
      </c>
      <c r="D20" s="67">
        <v>19</v>
      </c>
      <c r="E20" s="68" t="s">
        <v>15072</v>
      </c>
    </row>
    <row r="21" spans="1:5" ht="15" x14ac:dyDescent="0.2">
      <c r="A21" s="64">
        <v>20</v>
      </c>
      <c r="B21" s="65">
        <v>11781</v>
      </c>
      <c r="C21" s="66" t="s">
        <v>15073</v>
      </c>
      <c r="D21" s="67">
        <v>20</v>
      </c>
      <c r="E21" s="69">
        <v>2</v>
      </c>
    </row>
    <row r="22" spans="1:5" ht="15" x14ac:dyDescent="0.2">
      <c r="A22" s="64">
        <v>21</v>
      </c>
      <c r="B22" s="65">
        <v>11786</v>
      </c>
      <c r="C22" s="66" t="s">
        <v>15074</v>
      </c>
      <c r="D22" s="67">
        <v>21</v>
      </c>
      <c r="E22" s="69">
        <v>1</v>
      </c>
    </row>
    <row r="23" spans="1:5" ht="15" x14ac:dyDescent="0.2">
      <c r="A23" s="64">
        <v>22</v>
      </c>
      <c r="B23" s="65">
        <v>11802</v>
      </c>
      <c r="C23" s="66" t="s">
        <v>15075</v>
      </c>
      <c r="D23" s="67">
        <v>22</v>
      </c>
      <c r="E23" s="68" t="s">
        <v>12262</v>
      </c>
    </row>
    <row r="24" spans="1:5" ht="15" x14ac:dyDescent="0.2">
      <c r="A24" s="64">
        <v>23</v>
      </c>
      <c r="B24" s="65">
        <v>11804</v>
      </c>
      <c r="C24" s="66" t="s">
        <v>15076</v>
      </c>
      <c r="D24" s="67">
        <v>23</v>
      </c>
      <c r="E24" s="68" t="s">
        <v>12260</v>
      </c>
    </row>
    <row r="25" spans="1:5" ht="15" x14ac:dyDescent="0.2">
      <c r="A25" s="64">
        <v>24</v>
      </c>
      <c r="B25" s="65">
        <v>11806</v>
      </c>
      <c r="C25" s="66" t="s">
        <v>15077</v>
      </c>
      <c r="D25" s="67">
        <v>24</v>
      </c>
      <c r="E25" s="68" t="s">
        <v>12266</v>
      </c>
    </row>
    <row r="26" spans="1:5" ht="15" x14ac:dyDescent="0.2">
      <c r="A26" s="64">
        <v>25</v>
      </c>
      <c r="B26" s="65">
        <v>11827</v>
      </c>
      <c r="C26" s="66" t="s">
        <v>15078</v>
      </c>
      <c r="D26" s="67">
        <v>25</v>
      </c>
      <c r="E26" s="68" t="s">
        <v>12260</v>
      </c>
    </row>
    <row r="27" spans="1:5" ht="15" x14ac:dyDescent="0.2">
      <c r="A27" s="64">
        <v>26</v>
      </c>
      <c r="B27" s="65">
        <v>11830</v>
      </c>
      <c r="C27" s="66" t="s">
        <v>15079</v>
      </c>
      <c r="D27" s="67">
        <v>26</v>
      </c>
      <c r="E27" s="68" t="s">
        <v>12260</v>
      </c>
    </row>
    <row r="28" spans="1:5" ht="15" x14ac:dyDescent="0.2">
      <c r="A28" s="64">
        <v>27</v>
      </c>
      <c r="B28" s="65">
        <v>11833</v>
      </c>
      <c r="C28" s="70" t="s">
        <v>15080</v>
      </c>
      <c r="D28" s="67">
        <v>27</v>
      </c>
      <c r="E28" s="68" t="s">
        <v>12260</v>
      </c>
    </row>
    <row r="29" spans="1:5" ht="15" x14ac:dyDescent="0.2">
      <c r="A29" s="64">
        <v>28</v>
      </c>
      <c r="B29" s="65">
        <v>11856</v>
      </c>
      <c r="C29" s="66" t="s">
        <v>15081</v>
      </c>
      <c r="D29" s="67">
        <v>28</v>
      </c>
      <c r="E29" s="68" t="s">
        <v>12275</v>
      </c>
    </row>
    <row r="30" spans="1:5" ht="15" x14ac:dyDescent="0.2">
      <c r="A30" s="64">
        <v>29</v>
      </c>
      <c r="B30" s="65">
        <v>11997</v>
      </c>
      <c r="C30" s="66" t="s">
        <v>15082</v>
      </c>
      <c r="D30" s="67">
        <v>29</v>
      </c>
      <c r="E30" s="69">
        <v>3</v>
      </c>
    </row>
    <row r="31" spans="1:5" ht="15" x14ac:dyDescent="0.2">
      <c r="A31" s="64">
        <v>30</v>
      </c>
      <c r="B31" s="65">
        <v>12212</v>
      </c>
      <c r="C31" s="66" t="s">
        <v>15083</v>
      </c>
      <c r="D31" s="67">
        <v>30</v>
      </c>
      <c r="E31" s="69">
        <v>2</v>
      </c>
    </row>
    <row r="32" spans="1:5" ht="15" x14ac:dyDescent="0.2">
      <c r="A32" s="64">
        <v>31</v>
      </c>
      <c r="B32" s="65">
        <v>12229</v>
      </c>
      <c r="C32" s="66" t="s">
        <v>15084</v>
      </c>
      <c r="D32" s="67">
        <v>31</v>
      </c>
      <c r="E32" s="68" t="s">
        <v>12266</v>
      </c>
    </row>
    <row r="33" spans="1:5" ht="15" x14ac:dyDescent="0.2">
      <c r="A33" s="64">
        <v>32</v>
      </c>
      <c r="B33" s="65">
        <v>12231</v>
      </c>
      <c r="C33" s="66" t="s">
        <v>15085</v>
      </c>
      <c r="D33" s="67">
        <v>32</v>
      </c>
      <c r="E33" s="69">
        <v>3</v>
      </c>
    </row>
    <row r="34" spans="1:5" ht="15" x14ac:dyDescent="0.2">
      <c r="A34" s="64">
        <v>33</v>
      </c>
      <c r="B34" s="65">
        <v>12233</v>
      </c>
      <c r="C34" s="66" t="s">
        <v>15086</v>
      </c>
      <c r="D34" s="67">
        <v>33</v>
      </c>
      <c r="E34" s="68" t="s">
        <v>12262</v>
      </c>
    </row>
    <row r="35" spans="1:5" ht="15" x14ac:dyDescent="0.2">
      <c r="A35" s="64">
        <v>34</v>
      </c>
      <c r="B35" s="65">
        <v>12269</v>
      </c>
      <c r="C35" s="66" t="s">
        <v>15087</v>
      </c>
      <c r="D35" s="67">
        <v>34</v>
      </c>
      <c r="E35" s="68" t="s">
        <v>15069</v>
      </c>
    </row>
    <row r="36" spans="1:5" ht="15" x14ac:dyDescent="0.2">
      <c r="A36" s="64">
        <v>35</v>
      </c>
      <c r="B36" s="65">
        <v>12460</v>
      </c>
      <c r="C36" s="66" t="s">
        <v>13757</v>
      </c>
      <c r="D36" s="67">
        <v>35</v>
      </c>
      <c r="E36" s="68" t="s">
        <v>12264</v>
      </c>
    </row>
    <row r="37" spans="1:5" ht="15" x14ac:dyDescent="0.2">
      <c r="A37" s="64">
        <v>36</v>
      </c>
      <c r="B37" s="65">
        <v>12571</v>
      </c>
      <c r="C37" s="66" t="s">
        <v>13758</v>
      </c>
      <c r="D37" s="67">
        <v>36</v>
      </c>
      <c r="E37" s="68" t="s">
        <v>15069</v>
      </c>
    </row>
    <row r="38" spans="1:5" ht="15" x14ac:dyDescent="0.2">
      <c r="A38" s="64">
        <v>37</v>
      </c>
      <c r="B38" s="65">
        <v>12618</v>
      </c>
      <c r="C38" s="66" t="s">
        <v>13759</v>
      </c>
      <c r="D38" s="67">
        <v>37</v>
      </c>
      <c r="E38" s="69">
        <v>1</v>
      </c>
    </row>
    <row r="39" spans="1:5" ht="15" x14ac:dyDescent="0.2">
      <c r="A39" s="64">
        <v>38</v>
      </c>
      <c r="B39" s="65">
        <v>12719</v>
      </c>
      <c r="C39" s="66" t="s">
        <v>13760</v>
      </c>
      <c r="D39" s="67">
        <v>38</v>
      </c>
      <c r="E39" s="68" t="s">
        <v>12266</v>
      </c>
    </row>
    <row r="40" spans="1:5" ht="15" x14ac:dyDescent="0.2">
      <c r="A40" s="64">
        <v>39</v>
      </c>
      <c r="B40" s="65">
        <v>12720</v>
      </c>
      <c r="C40" s="66" t="s">
        <v>13761</v>
      </c>
      <c r="D40" s="67">
        <v>39</v>
      </c>
      <c r="E40" s="68" t="s">
        <v>15072</v>
      </c>
    </row>
    <row r="41" spans="1:5" ht="15" x14ac:dyDescent="0.2">
      <c r="A41" s="64">
        <v>40</v>
      </c>
      <c r="B41" s="65">
        <v>12747</v>
      </c>
      <c r="C41" s="66" t="s">
        <v>13762</v>
      </c>
      <c r="D41" s="67">
        <v>40</v>
      </c>
      <c r="E41" s="69">
        <v>2</v>
      </c>
    </row>
    <row r="42" spans="1:5" ht="15" x14ac:dyDescent="0.2">
      <c r="A42" s="64">
        <v>41</v>
      </c>
      <c r="B42" s="65">
        <v>12759</v>
      </c>
      <c r="C42" s="66" t="s">
        <v>13763</v>
      </c>
      <c r="D42" s="67">
        <v>41</v>
      </c>
      <c r="E42" s="68" t="s">
        <v>15072</v>
      </c>
    </row>
    <row r="43" spans="1:5" ht="15" x14ac:dyDescent="0.2">
      <c r="A43" s="64">
        <v>42</v>
      </c>
      <c r="B43" s="65">
        <v>12776</v>
      </c>
      <c r="C43" s="66" t="s">
        <v>13764</v>
      </c>
      <c r="D43" s="67">
        <v>42</v>
      </c>
      <c r="E43" s="68" t="s">
        <v>12264</v>
      </c>
    </row>
    <row r="44" spans="1:5" ht="15" x14ac:dyDescent="0.2">
      <c r="A44" s="64">
        <v>43</v>
      </c>
      <c r="B44" s="65">
        <v>12913</v>
      </c>
      <c r="C44" s="66" t="s">
        <v>13765</v>
      </c>
      <c r="D44" s="67">
        <v>43</v>
      </c>
      <c r="E44" s="68" t="s">
        <v>12268</v>
      </c>
    </row>
    <row r="45" spans="1:5" ht="15" x14ac:dyDescent="0.2">
      <c r="A45" s="64">
        <v>44</v>
      </c>
      <c r="B45" s="65">
        <v>12916</v>
      </c>
      <c r="C45" s="66" t="s">
        <v>13766</v>
      </c>
      <c r="D45" s="67">
        <v>44</v>
      </c>
      <c r="E45" s="68" t="s">
        <v>13767</v>
      </c>
    </row>
    <row r="46" spans="1:5" ht="15" x14ac:dyDescent="0.2">
      <c r="A46" s="64">
        <v>45</v>
      </c>
      <c r="B46" s="65">
        <v>12985</v>
      </c>
      <c r="C46" s="66" t="s">
        <v>13768</v>
      </c>
      <c r="D46" s="67">
        <v>45</v>
      </c>
      <c r="E46" s="68" t="s">
        <v>12281</v>
      </c>
    </row>
    <row r="47" spans="1:5" ht="15" x14ac:dyDescent="0.2">
      <c r="A47" s="64">
        <v>46</v>
      </c>
      <c r="B47" s="65">
        <v>13108</v>
      </c>
      <c r="C47" s="66" t="s">
        <v>13769</v>
      </c>
      <c r="D47" s="67">
        <v>46</v>
      </c>
      <c r="E47" s="68" t="s">
        <v>15072</v>
      </c>
    </row>
    <row r="48" spans="1:5" ht="15" x14ac:dyDescent="0.2">
      <c r="A48" s="64">
        <v>47</v>
      </c>
      <c r="B48" s="65">
        <v>13148</v>
      </c>
      <c r="C48" s="66" t="s">
        <v>13770</v>
      </c>
      <c r="D48" s="67">
        <v>47</v>
      </c>
      <c r="E48" s="68" t="s">
        <v>13771</v>
      </c>
    </row>
    <row r="49" spans="1:5" ht="15" x14ac:dyDescent="0.2">
      <c r="A49" s="64">
        <v>48</v>
      </c>
      <c r="B49" s="65">
        <v>13162</v>
      </c>
      <c r="C49" s="66" t="s">
        <v>13772</v>
      </c>
      <c r="D49" s="67">
        <v>48</v>
      </c>
      <c r="E49" s="68" t="s">
        <v>12268</v>
      </c>
    </row>
    <row r="50" spans="1:5" ht="15" x14ac:dyDescent="0.2">
      <c r="A50" s="64">
        <v>49</v>
      </c>
      <c r="B50" s="65">
        <v>13219</v>
      </c>
      <c r="C50" s="66" t="s">
        <v>13773</v>
      </c>
      <c r="D50" s="67">
        <v>49</v>
      </c>
      <c r="E50" s="69">
        <v>1</v>
      </c>
    </row>
    <row r="51" spans="1:5" ht="15" x14ac:dyDescent="0.2">
      <c r="A51" s="64">
        <v>50</v>
      </c>
      <c r="B51" s="65">
        <v>13247</v>
      </c>
      <c r="C51" s="66" t="s">
        <v>13774</v>
      </c>
      <c r="D51" s="67">
        <v>50</v>
      </c>
      <c r="E51" s="69">
        <v>1</v>
      </c>
    </row>
    <row r="52" spans="1:5" ht="15" x14ac:dyDescent="0.2">
      <c r="A52" s="64">
        <v>51</v>
      </c>
      <c r="B52" s="65">
        <v>13251</v>
      </c>
      <c r="C52" s="66" t="s">
        <v>13775</v>
      </c>
      <c r="D52" s="67">
        <v>51</v>
      </c>
      <c r="E52" s="69">
        <v>1</v>
      </c>
    </row>
    <row r="53" spans="1:5" ht="15" x14ac:dyDescent="0.2">
      <c r="A53" s="64">
        <v>52</v>
      </c>
      <c r="B53" s="65">
        <v>13259</v>
      </c>
      <c r="C53" s="70" t="s">
        <v>13776</v>
      </c>
      <c r="D53" s="67">
        <v>52</v>
      </c>
      <c r="E53" s="68" t="s">
        <v>12268</v>
      </c>
    </row>
    <row r="54" spans="1:5" ht="15" x14ac:dyDescent="0.2">
      <c r="A54" s="64">
        <v>53</v>
      </c>
      <c r="B54" s="65">
        <v>13261</v>
      </c>
      <c r="C54" s="66" t="s">
        <v>13777</v>
      </c>
      <c r="D54" s="67">
        <v>53</v>
      </c>
      <c r="E54" s="69">
        <v>2</v>
      </c>
    </row>
    <row r="55" spans="1:5" ht="15" x14ac:dyDescent="0.2">
      <c r="A55" s="64">
        <v>54</v>
      </c>
      <c r="B55" s="65">
        <v>13263</v>
      </c>
      <c r="C55" s="70" t="s">
        <v>13778</v>
      </c>
      <c r="D55" s="67">
        <v>54</v>
      </c>
      <c r="E55" s="68" t="s">
        <v>12281</v>
      </c>
    </row>
    <row r="56" spans="1:5" ht="15" x14ac:dyDescent="0.2">
      <c r="A56" s="64">
        <v>55</v>
      </c>
      <c r="B56" s="65">
        <v>13265</v>
      </c>
      <c r="C56" s="70" t="s">
        <v>13779</v>
      </c>
      <c r="D56" s="67">
        <v>55</v>
      </c>
      <c r="E56" s="68" t="s">
        <v>12268</v>
      </c>
    </row>
    <row r="57" spans="1:5" ht="15" x14ac:dyDescent="0.2">
      <c r="A57" s="64">
        <v>56</v>
      </c>
      <c r="B57" s="65">
        <v>13267</v>
      </c>
      <c r="C57" s="66" t="s">
        <v>13780</v>
      </c>
      <c r="D57" s="67">
        <v>56</v>
      </c>
      <c r="E57" s="68" t="s">
        <v>12260</v>
      </c>
    </row>
    <row r="58" spans="1:5" ht="15" x14ac:dyDescent="0.2">
      <c r="A58" s="64">
        <v>57</v>
      </c>
      <c r="B58" s="65">
        <v>13269</v>
      </c>
      <c r="C58" s="66" t="s">
        <v>13781</v>
      </c>
      <c r="D58" s="67">
        <v>57</v>
      </c>
      <c r="E58" s="68" t="s">
        <v>12281</v>
      </c>
    </row>
    <row r="59" spans="1:5" ht="15" x14ac:dyDescent="0.2">
      <c r="A59" s="64">
        <v>58</v>
      </c>
      <c r="B59" s="65">
        <v>13271</v>
      </c>
      <c r="C59" s="66" t="s">
        <v>11068</v>
      </c>
      <c r="D59" s="67">
        <v>58</v>
      </c>
      <c r="E59" s="68" t="s">
        <v>12260</v>
      </c>
    </row>
    <row r="60" spans="1:5" ht="15" x14ac:dyDescent="0.2">
      <c r="A60" s="64">
        <v>59</v>
      </c>
      <c r="B60" s="65">
        <v>13275</v>
      </c>
      <c r="C60" s="66" t="s">
        <v>11069</v>
      </c>
      <c r="D60" s="67">
        <v>59</v>
      </c>
      <c r="E60" s="69">
        <v>4</v>
      </c>
    </row>
    <row r="61" spans="1:5" ht="15" x14ac:dyDescent="0.2">
      <c r="A61" s="64">
        <v>60</v>
      </c>
      <c r="B61" s="65">
        <v>13276</v>
      </c>
      <c r="C61" s="66" t="s">
        <v>11070</v>
      </c>
      <c r="D61" s="67">
        <v>60</v>
      </c>
      <c r="E61" s="68" t="s">
        <v>12266</v>
      </c>
    </row>
    <row r="62" spans="1:5" ht="15" x14ac:dyDescent="0.2">
      <c r="A62" s="64">
        <v>61</v>
      </c>
      <c r="B62" s="65">
        <v>13289</v>
      </c>
      <c r="C62" s="70" t="s">
        <v>11071</v>
      </c>
      <c r="D62" s="67">
        <v>61</v>
      </c>
      <c r="E62" s="68" t="s">
        <v>12268</v>
      </c>
    </row>
    <row r="63" spans="1:5" ht="15" x14ac:dyDescent="0.2">
      <c r="A63" s="64">
        <v>62</v>
      </c>
      <c r="B63" s="65">
        <v>13301</v>
      </c>
      <c r="C63" s="66" t="s">
        <v>11072</v>
      </c>
      <c r="D63" s="67">
        <v>62</v>
      </c>
      <c r="E63" s="68" t="s">
        <v>15069</v>
      </c>
    </row>
    <row r="64" spans="1:5" ht="15" x14ac:dyDescent="0.2">
      <c r="A64" s="64">
        <v>63</v>
      </c>
      <c r="B64" s="65">
        <v>13302</v>
      </c>
      <c r="C64" s="66" t="s">
        <v>11073</v>
      </c>
      <c r="D64" s="67">
        <v>63</v>
      </c>
      <c r="E64" s="68" t="s">
        <v>12260</v>
      </c>
    </row>
    <row r="65" spans="1:5" ht="15" x14ac:dyDescent="0.2">
      <c r="A65" s="64">
        <v>64</v>
      </c>
      <c r="B65" s="65">
        <v>13304</v>
      </c>
      <c r="C65" s="66" t="s">
        <v>11074</v>
      </c>
      <c r="D65" s="67">
        <v>64</v>
      </c>
      <c r="E65" s="68" t="s">
        <v>12281</v>
      </c>
    </row>
    <row r="66" spans="1:5" ht="15" x14ac:dyDescent="0.2">
      <c r="A66" s="64">
        <v>65</v>
      </c>
      <c r="B66" s="65">
        <v>13306</v>
      </c>
      <c r="C66" s="66" t="s">
        <v>11075</v>
      </c>
      <c r="D66" s="67">
        <v>65</v>
      </c>
      <c r="E66" s="68" t="s">
        <v>15069</v>
      </c>
    </row>
    <row r="67" spans="1:5" ht="15" x14ac:dyDescent="0.2">
      <c r="A67" s="64">
        <v>66</v>
      </c>
      <c r="B67" s="65">
        <v>13310</v>
      </c>
      <c r="C67" s="70" t="s">
        <v>11076</v>
      </c>
      <c r="D67" s="67">
        <v>66</v>
      </c>
      <c r="E67" s="68" t="s">
        <v>11077</v>
      </c>
    </row>
    <row r="68" spans="1:5" ht="15" x14ac:dyDescent="0.2">
      <c r="A68" s="64">
        <v>67</v>
      </c>
      <c r="B68" s="65">
        <v>13312</v>
      </c>
      <c r="C68" s="66" t="s">
        <v>11078</v>
      </c>
      <c r="D68" s="67">
        <v>67</v>
      </c>
      <c r="E68" s="68" t="s">
        <v>12260</v>
      </c>
    </row>
    <row r="69" spans="1:5" ht="15" x14ac:dyDescent="0.2">
      <c r="A69" s="64">
        <v>68</v>
      </c>
      <c r="B69" s="65">
        <v>13313</v>
      </c>
      <c r="C69" s="70" t="s">
        <v>11079</v>
      </c>
      <c r="D69" s="67">
        <v>68</v>
      </c>
      <c r="E69" s="68" t="s">
        <v>12260</v>
      </c>
    </row>
    <row r="70" spans="1:5" ht="15" x14ac:dyDescent="0.2">
      <c r="A70" s="64">
        <v>69</v>
      </c>
      <c r="B70" s="65">
        <v>13315</v>
      </c>
      <c r="C70" s="70" t="s">
        <v>11080</v>
      </c>
      <c r="D70" s="67">
        <v>69</v>
      </c>
      <c r="E70" s="68" t="s">
        <v>12268</v>
      </c>
    </row>
    <row r="71" spans="1:5" ht="15" x14ac:dyDescent="0.2">
      <c r="A71" s="64">
        <v>70</v>
      </c>
      <c r="B71" s="65">
        <v>13317</v>
      </c>
      <c r="C71" s="66" t="s">
        <v>11081</v>
      </c>
      <c r="D71" s="67">
        <v>70</v>
      </c>
      <c r="E71" s="68" t="s">
        <v>12275</v>
      </c>
    </row>
    <row r="72" spans="1:5" ht="15" x14ac:dyDescent="0.2">
      <c r="A72" s="64">
        <v>71</v>
      </c>
      <c r="B72" s="65">
        <v>13319</v>
      </c>
      <c r="C72" s="70" t="s">
        <v>11082</v>
      </c>
      <c r="D72" s="67">
        <v>71</v>
      </c>
      <c r="E72" s="68" t="s">
        <v>12266</v>
      </c>
    </row>
    <row r="73" spans="1:5" ht="15" x14ac:dyDescent="0.2">
      <c r="A73" s="64">
        <v>72</v>
      </c>
      <c r="B73" s="65">
        <v>13321</v>
      </c>
      <c r="C73" s="66" t="s">
        <v>11083</v>
      </c>
      <c r="D73" s="67">
        <v>72</v>
      </c>
      <c r="E73" s="68" t="s">
        <v>12275</v>
      </c>
    </row>
    <row r="74" spans="1:5" ht="15" x14ac:dyDescent="0.2">
      <c r="A74" s="64">
        <v>73</v>
      </c>
      <c r="B74" s="65">
        <v>13322</v>
      </c>
      <c r="C74" s="70" t="s">
        <v>11084</v>
      </c>
      <c r="D74" s="67">
        <v>73</v>
      </c>
      <c r="E74" s="68" t="s">
        <v>12262</v>
      </c>
    </row>
    <row r="75" spans="1:5" ht="15" x14ac:dyDescent="0.2">
      <c r="A75" s="64">
        <v>74</v>
      </c>
      <c r="B75" s="65">
        <v>13324</v>
      </c>
      <c r="C75" s="66" t="s">
        <v>12306</v>
      </c>
      <c r="D75" s="67">
        <v>74</v>
      </c>
      <c r="E75" s="68" t="s">
        <v>12281</v>
      </c>
    </row>
    <row r="76" spans="1:5" ht="15" x14ac:dyDescent="0.2">
      <c r="A76" s="64">
        <v>75</v>
      </c>
      <c r="B76" s="65">
        <v>13361</v>
      </c>
      <c r="C76" s="66" t="s">
        <v>12307</v>
      </c>
      <c r="D76" s="67">
        <v>75</v>
      </c>
      <c r="E76" s="68" t="s">
        <v>12266</v>
      </c>
    </row>
    <row r="77" spans="1:5" ht="15" x14ac:dyDescent="0.2">
      <c r="A77" s="64">
        <v>76</v>
      </c>
      <c r="B77" s="65">
        <v>13413</v>
      </c>
      <c r="C77" s="66" t="s">
        <v>12308</v>
      </c>
      <c r="D77" s="67">
        <v>76</v>
      </c>
      <c r="E77" s="68" t="s">
        <v>15072</v>
      </c>
    </row>
    <row r="78" spans="1:5" ht="15" x14ac:dyDescent="0.2">
      <c r="A78" s="64">
        <v>77</v>
      </c>
      <c r="B78" s="65">
        <v>13450</v>
      </c>
      <c r="C78" s="66" t="s">
        <v>12309</v>
      </c>
      <c r="D78" s="67">
        <v>77</v>
      </c>
      <c r="E78" s="68" t="s">
        <v>13771</v>
      </c>
    </row>
    <row r="79" spans="1:5" ht="15" x14ac:dyDescent="0.2">
      <c r="A79" s="64">
        <v>78</v>
      </c>
      <c r="B79" s="65">
        <v>13460</v>
      </c>
      <c r="C79" s="66" t="s">
        <v>12310</v>
      </c>
      <c r="D79" s="67">
        <v>78</v>
      </c>
      <c r="E79" s="69">
        <v>1</v>
      </c>
    </row>
    <row r="80" spans="1:5" ht="15" x14ac:dyDescent="0.2">
      <c r="A80" s="64">
        <v>79</v>
      </c>
      <c r="B80" s="65">
        <v>13495</v>
      </c>
      <c r="C80" s="70" t="s">
        <v>12311</v>
      </c>
      <c r="D80" s="67">
        <v>79</v>
      </c>
      <c r="E80" s="69">
        <v>2</v>
      </c>
    </row>
    <row r="81" spans="1:5" ht="15" x14ac:dyDescent="0.2">
      <c r="A81" s="64">
        <v>80</v>
      </c>
      <c r="B81" s="65">
        <v>13527</v>
      </c>
      <c r="C81" s="66" t="s">
        <v>12312</v>
      </c>
      <c r="D81" s="67">
        <v>80</v>
      </c>
      <c r="E81" s="68" t="s">
        <v>12268</v>
      </c>
    </row>
    <row r="82" spans="1:5" ht="15" x14ac:dyDescent="0.2">
      <c r="A82" s="64">
        <v>81</v>
      </c>
      <c r="B82" s="65">
        <v>13598</v>
      </c>
      <c r="C82" s="66" t="s">
        <v>12313</v>
      </c>
      <c r="D82" s="67">
        <v>81</v>
      </c>
      <c r="E82" s="68" t="s">
        <v>12281</v>
      </c>
    </row>
    <row r="83" spans="1:5" ht="15" x14ac:dyDescent="0.2">
      <c r="A83" s="64">
        <v>82</v>
      </c>
      <c r="B83" s="65">
        <v>13616</v>
      </c>
      <c r="C83" s="66" t="s">
        <v>12314</v>
      </c>
      <c r="D83" s="67">
        <v>82</v>
      </c>
      <c r="E83" s="68" t="s">
        <v>12266</v>
      </c>
    </row>
    <row r="84" spans="1:5" ht="15" x14ac:dyDescent="0.2">
      <c r="A84" s="64">
        <v>83</v>
      </c>
      <c r="B84" s="65">
        <v>13631</v>
      </c>
      <c r="C84" s="66" t="s">
        <v>13423</v>
      </c>
      <c r="D84" s="67">
        <v>83</v>
      </c>
      <c r="E84" s="68" t="s">
        <v>12281</v>
      </c>
    </row>
    <row r="85" spans="1:5" ht="15" x14ac:dyDescent="0.2">
      <c r="A85" s="64">
        <v>84</v>
      </c>
      <c r="B85" s="65">
        <v>13650</v>
      </c>
      <c r="C85" s="66" t="s">
        <v>13424</v>
      </c>
      <c r="D85" s="67">
        <v>84</v>
      </c>
      <c r="E85" s="68" t="s">
        <v>12262</v>
      </c>
    </row>
    <row r="86" spans="1:5" ht="15" x14ac:dyDescent="0.2">
      <c r="A86" s="64">
        <v>85</v>
      </c>
      <c r="B86" s="65">
        <v>13652</v>
      </c>
      <c r="C86" s="66" t="s">
        <v>13425</v>
      </c>
      <c r="D86" s="67">
        <v>85</v>
      </c>
      <c r="E86" s="68" t="s">
        <v>12260</v>
      </c>
    </row>
    <row r="87" spans="1:5" ht="15" x14ac:dyDescent="0.2">
      <c r="A87" s="64">
        <v>86</v>
      </c>
      <c r="B87" s="65">
        <v>13689</v>
      </c>
      <c r="C87" s="66" t="s">
        <v>11979</v>
      </c>
      <c r="D87" s="67">
        <v>86</v>
      </c>
      <c r="E87" s="68" t="s">
        <v>12275</v>
      </c>
    </row>
    <row r="88" spans="1:5" ht="15" x14ac:dyDescent="0.2">
      <c r="A88" s="64">
        <v>87</v>
      </c>
      <c r="B88" s="65">
        <v>13775</v>
      </c>
      <c r="C88" s="66" t="s">
        <v>11980</v>
      </c>
      <c r="D88" s="67">
        <v>87</v>
      </c>
      <c r="E88" s="68" t="s">
        <v>12260</v>
      </c>
    </row>
    <row r="89" spans="1:5" ht="15" x14ac:dyDescent="0.2">
      <c r="A89" s="64">
        <v>88</v>
      </c>
      <c r="B89" s="65">
        <v>13786</v>
      </c>
      <c r="C89" s="66" t="s">
        <v>11981</v>
      </c>
      <c r="D89" s="67">
        <v>88</v>
      </c>
      <c r="E89" s="68" t="s">
        <v>12260</v>
      </c>
    </row>
    <row r="90" spans="1:5" ht="15" x14ac:dyDescent="0.2">
      <c r="A90" s="64">
        <v>89</v>
      </c>
      <c r="B90" s="65">
        <v>13790</v>
      </c>
      <c r="C90" s="66" t="s">
        <v>11982</v>
      </c>
      <c r="D90" s="67">
        <v>89</v>
      </c>
      <c r="E90" s="68" t="s">
        <v>12260</v>
      </c>
    </row>
    <row r="91" spans="1:5" ht="15" x14ac:dyDescent="0.2">
      <c r="A91" s="64">
        <v>90</v>
      </c>
      <c r="B91" s="65">
        <v>13891</v>
      </c>
      <c r="C91" s="66" t="s">
        <v>11983</v>
      </c>
      <c r="D91" s="67">
        <v>90</v>
      </c>
      <c r="E91" s="68" t="s">
        <v>12264</v>
      </c>
    </row>
    <row r="92" spans="1:5" ht="15" x14ac:dyDescent="0.2">
      <c r="A92" s="64">
        <v>91</v>
      </c>
      <c r="B92" s="65">
        <v>13910</v>
      </c>
      <c r="C92" s="66" t="s">
        <v>11984</v>
      </c>
      <c r="D92" s="67">
        <v>91</v>
      </c>
      <c r="E92" s="68" t="s">
        <v>12260</v>
      </c>
    </row>
    <row r="93" spans="1:5" ht="15" x14ac:dyDescent="0.2">
      <c r="A93" s="64">
        <v>92</v>
      </c>
      <c r="B93" s="65">
        <v>13967</v>
      </c>
      <c r="C93" s="66" t="s">
        <v>11985</v>
      </c>
      <c r="D93" s="67">
        <v>92</v>
      </c>
      <c r="E93" s="68" t="s">
        <v>12268</v>
      </c>
    </row>
    <row r="94" spans="1:5" ht="15" x14ac:dyDescent="0.2">
      <c r="A94" s="64">
        <v>93</v>
      </c>
      <c r="B94" s="65">
        <v>13977</v>
      </c>
      <c r="C94" s="66" t="s">
        <v>11986</v>
      </c>
      <c r="D94" s="67">
        <v>93</v>
      </c>
      <c r="E94" s="68" t="s">
        <v>15069</v>
      </c>
    </row>
    <row r="95" spans="1:5" ht="15" x14ac:dyDescent="0.2">
      <c r="A95" s="64">
        <v>94</v>
      </c>
      <c r="B95" s="65">
        <v>14021</v>
      </c>
      <c r="C95" s="66" t="s">
        <v>11987</v>
      </c>
      <c r="D95" s="67">
        <v>94</v>
      </c>
      <c r="E95" s="68" t="s">
        <v>12268</v>
      </c>
    </row>
    <row r="96" spans="1:5" ht="15" x14ac:dyDescent="0.2">
      <c r="A96" s="64">
        <v>95</v>
      </c>
      <c r="B96" s="65">
        <v>17545</v>
      </c>
      <c r="C96" s="66" t="s">
        <v>11988</v>
      </c>
      <c r="D96" s="67">
        <v>95</v>
      </c>
      <c r="E96" s="69">
        <v>2</v>
      </c>
    </row>
    <row r="97" spans="1:5" ht="15" x14ac:dyDescent="0.2">
      <c r="A97" s="64">
        <v>96</v>
      </c>
      <c r="B97" s="65">
        <v>14121</v>
      </c>
      <c r="C97" s="70" t="s">
        <v>10786</v>
      </c>
      <c r="D97" s="67">
        <v>96</v>
      </c>
      <c r="E97" s="68" t="s">
        <v>12281</v>
      </c>
    </row>
    <row r="98" spans="1:5" ht="15" x14ac:dyDescent="0.2">
      <c r="A98" s="64">
        <v>97</v>
      </c>
      <c r="B98" s="65">
        <v>14185</v>
      </c>
      <c r="C98" s="66" t="s">
        <v>10787</v>
      </c>
      <c r="D98" s="67">
        <v>97</v>
      </c>
      <c r="E98" s="68" t="s">
        <v>12268</v>
      </c>
    </row>
    <row r="99" spans="1:5" ht="15" x14ac:dyDescent="0.2">
      <c r="A99" s="64">
        <v>98</v>
      </c>
      <c r="B99" s="65">
        <v>14341</v>
      </c>
      <c r="C99" s="66" t="s">
        <v>10788</v>
      </c>
      <c r="D99" s="67">
        <v>98</v>
      </c>
      <c r="E99" s="68" t="s">
        <v>12260</v>
      </c>
    </row>
    <row r="100" spans="1:5" ht="15" x14ac:dyDescent="0.2">
      <c r="A100" s="64">
        <v>99</v>
      </c>
      <c r="B100" s="65">
        <v>14377</v>
      </c>
      <c r="C100" s="66" t="s">
        <v>10789</v>
      </c>
      <c r="D100" s="67">
        <v>99</v>
      </c>
      <c r="E100" s="69">
        <v>5</v>
      </c>
    </row>
    <row r="101" spans="1:5" ht="15" x14ac:dyDescent="0.2">
      <c r="A101" s="64">
        <v>100</v>
      </c>
      <c r="B101" s="65">
        <v>14386</v>
      </c>
      <c r="C101" s="66" t="s">
        <v>10790</v>
      </c>
      <c r="D101" s="67">
        <v>100</v>
      </c>
      <c r="E101" s="68" t="s">
        <v>12268</v>
      </c>
    </row>
    <row r="102" spans="1:5" ht="15" x14ac:dyDescent="0.2">
      <c r="A102" s="64">
        <v>101</v>
      </c>
      <c r="B102" s="65">
        <v>14444</v>
      </c>
      <c r="C102" s="70" t="s">
        <v>10791</v>
      </c>
      <c r="D102" s="67">
        <v>101</v>
      </c>
      <c r="E102" s="68" t="s">
        <v>10792</v>
      </c>
    </row>
    <row r="103" spans="1:5" ht="15" x14ac:dyDescent="0.2">
      <c r="A103" s="64">
        <v>102</v>
      </c>
      <c r="B103" s="65">
        <v>14455</v>
      </c>
      <c r="C103" s="66" t="s">
        <v>10793</v>
      </c>
      <c r="D103" s="67">
        <v>102</v>
      </c>
      <c r="E103" s="68" t="s">
        <v>10794</v>
      </c>
    </row>
    <row r="104" spans="1:5" ht="15" x14ac:dyDescent="0.2">
      <c r="A104" s="64">
        <v>103</v>
      </c>
      <c r="B104" s="65">
        <v>14720</v>
      </c>
      <c r="C104" s="66" t="s">
        <v>10795</v>
      </c>
      <c r="D104" s="67">
        <v>103</v>
      </c>
      <c r="E104" s="69">
        <v>3</v>
      </c>
    </row>
    <row r="105" spans="1:5" ht="15" x14ac:dyDescent="0.2">
      <c r="A105" s="64">
        <v>104</v>
      </c>
      <c r="B105" s="65">
        <v>14757</v>
      </c>
      <c r="C105" s="66" t="s">
        <v>10796</v>
      </c>
      <c r="D105" s="67">
        <v>104</v>
      </c>
      <c r="E105" s="68" t="s">
        <v>12266</v>
      </c>
    </row>
    <row r="106" spans="1:5" ht="15" x14ac:dyDescent="0.2">
      <c r="A106" s="64">
        <v>105</v>
      </c>
      <c r="B106" s="65">
        <v>15068</v>
      </c>
      <c r="C106" s="66" t="s">
        <v>10797</v>
      </c>
      <c r="D106" s="67">
        <v>105</v>
      </c>
      <c r="E106" s="68" t="s">
        <v>12262</v>
      </c>
    </row>
    <row r="107" spans="1:5" ht="15" x14ac:dyDescent="0.2">
      <c r="A107" s="64">
        <v>106</v>
      </c>
      <c r="B107" s="65">
        <v>15121</v>
      </c>
      <c r="C107" s="66" t="s">
        <v>10798</v>
      </c>
      <c r="D107" s="67">
        <v>106</v>
      </c>
      <c r="E107" s="69">
        <v>3</v>
      </c>
    </row>
    <row r="108" spans="1:5" ht="15" x14ac:dyDescent="0.2">
      <c r="A108" s="64">
        <v>107</v>
      </c>
      <c r="B108" s="65">
        <v>15126</v>
      </c>
      <c r="C108" s="66" t="s">
        <v>10799</v>
      </c>
      <c r="D108" s="67">
        <v>107</v>
      </c>
      <c r="E108" s="69">
        <v>1</v>
      </c>
    </row>
    <row r="109" spans="1:5" ht="15" x14ac:dyDescent="0.2">
      <c r="A109" s="64">
        <v>108</v>
      </c>
      <c r="B109" s="65">
        <v>15250</v>
      </c>
      <c r="C109" s="66" t="s">
        <v>10800</v>
      </c>
      <c r="D109" s="67">
        <v>108</v>
      </c>
      <c r="E109" s="68" t="s">
        <v>12258</v>
      </c>
    </row>
    <row r="110" spans="1:5" ht="15" x14ac:dyDescent="0.2">
      <c r="A110" s="64">
        <v>109</v>
      </c>
      <c r="B110" s="65">
        <v>15349</v>
      </c>
      <c r="C110" s="66" t="s">
        <v>12410</v>
      </c>
      <c r="D110" s="67">
        <v>109</v>
      </c>
      <c r="E110" s="68" t="s">
        <v>12266</v>
      </c>
    </row>
    <row r="111" spans="1:5" ht="15" x14ac:dyDescent="0.2">
      <c r="A111" s="64">
        <v>110</v>
      </c>
      <c r="B111" s="65">
        <v>15478</v>
      </c>
      <c r="C111" s="66" t="s">
        <v>10913</v>
      </c>
      <c r="D111" s="67">
        <v>110</v>
      </c>
      <c r="E111" s="69">
        <v>3</v>
      </c>
    </row>
    <row r="112" spans="1:5" ht="15" x14ac:dyDescent="0.2">
      <c r="A112" s="64">
        <v>111</v>
      </c>
      <c r="B112" s="65">
        <v>15503</v>
      </c>
      <c r="C112" s="66" t="s">
        <v>10914</v>
      </c>
      <c r="D112" s="67">
        <v>111</v>
      </c>
      <c r="E112" s="68" t="s">
        <v>12260</v>
      </c>
    </row>
    <row r="113" spans="1:5" ht="15" x14ac:dyDescent="0.2">
      <c r="A113" s="64">
        <v>112</v>
      </c>
      <c r="B113" s="65">
        <v>15505</v>
      </c>
      <c r="C113" s="66" t="s">
        <v>10915</v>
      </c>
      <c r="D113" s="67">
        <v>112</v>
      </c>
      <c r="E113" s="68" t="s">
        <v>12268</v>
      </c>
    </row>
    <row r="114" spans="1:5" ht="15" x14ac:dyDescent="0.2">
      <c r="A114" s="64">
        <v>113</v>
      </c>
      <c r="B114" s="65">
        <v>15594</v>
      </c>
      <c r="C114" s="66" t="s">
        <v>10916</v>
      </c>
      <c r="D114" s="67">
        <v>113</v>
      </c>
      <c r="E114" s="68" t="s">
        <v>12281</v>
      </c>
    </row>
    <row r="115" spans="1:5" ht="15" x14ac:dyDescent="0.2">
      <c r="A115" s="64">
        <v>114</v>
      </c>
      <c r="B115" s="65">
        <v>15636</v>
      </c>
      <c r="C115" s="66" t="s">
        <v>10917</v>
      </c>
      <c r="D115" s="67">
        <v>114</v>
      </c>
      <c r="E115" s="68" t="s">
        <v>12266</v>
      </c>
    </row>
    <row r="116" spans="1:5" ht="15" x14ac:dyDescent="0.2">
      <c r="A116" s="64">
        <v>115</v>
      </c>
      <c r="B116" s="65">
        <v>15643</v>
      </c>
      <c r="C116" s="66" t="s">
        <v>10918</v>
      </c>
      <c r="D116" s="67">
        <v>115</v>
      </c>
      <c r="E116" s="68" t="s">
        <v>12260</v>
      </c>
    </row>
    <row r="117" spans="1:5" ht="15" x14ac:dyDescent="0.2">
      <c r="A117" s="64">
        <v>116</v>
      </c>
      <c r="B117" s="65">
        <v>15705</v>
      </c>
      <c r="C117" s="66" t="s">
        <v>10919</v>
      </c>
      <c r="D117" s="67">
        <v>116</v>
      </c>
      <c r="E117" s="68" t="s">
        <v>12275</v>
      </c>
    </row>
    <row r="118" spans="1:5" ht="15" x14ac:dyDescent="0.2">
      <c r="A118" s="64">
        <v>117</v>
      </c>
      <c r="B118" s="65">
        <v>15778</v>
      </c>
      <c r="C118" s="66" t="s">
        <v>10920</v>
      </c>
      <c r="D118" s="67">
        <v>117</v>
      </c>
      <c r="E118" s="68" t="s">
        <v>12262</v>
      </c>
    </row>
    <row r="119" spans="1:5" ht="15" x14ac:dyDescent="0.2">
      <c r="A119" s="64">
        <v>118</v>
      </c>
      <c r="B119" s="65">
        <v>15860</v>
      </c>
      <c r="C119" s="66" t="s">
        <v>10921</v>
      </c>
      <c r="D119" s="67">
        <v>118</v>
      </c>
      <c r="E119" s="68" t="s">
        <v>12262</v>
      </c>
    </row>
    <row r="120" spans="1:5" ht="15" x14ac:dyDescent="0.2">
      <c r="A120" s="64">
        <v>119</v>
      </c>
      <c r="B120" s="65">
        <v>15972</v>
      </c>
      <c r="C120" s="66" t="s">
        <v>10929</v>
      </c>
      <c r="D120" s="67">
        <v>119</v>
      </c>
      <c r="E120" s="69">
        <v>2</v>
      </c>
    </row>
    <row r="121" spans="1:5" ht="15" x14ac:dyDescent="0.2">
      <c r="A121" s="64">
        <v>120</v>
      </c>
      <c r="B121" s="65">
        <v>16020</v>
      </c>
      <c r="C121" s="66" t="s">
        <v>10930</v>
      </c>
      <c r="D121" s="67">
        <v>120</v>
      </c>
      <c r="E121" s="69">
        <v>4</v>
      </c>
    </row>
    <row r="122" spans="1:5" ht="15" x14ac:dyDescent="0.2">
      <c r="A122" s="64">
        <v>121</v>
      </c>
      <c r="B122" s="65">
        <v>16067</v>
      </c>
      <c r="C122" s="66" t="s">
        <v>10931</v>
      </c>
      <c r="D122" s="67">
        <v>121</v>
      </c>
      <c r="E122" s="68" t="s">
        <v>12262</v>
      </c>
    </row>
    <row r="123" spans="1:5" ht="15" x14ac:dyDescent="0.2">
      <c r="A123" s="64">
        <v>122</v>
      </c>
      <c r="B123" s="65">
        <v>16199</v>
      </c>
      <c r="C123" s="70" t="s">
        <v>12425</v>
      </c>
      <c r="D123" s="67">
        <v>122</v>
      </c>
      <c r="E123" s="68" t="s">
        <v>12262</v>
      </c>
    </row>
    <row r="124" spans="1:5" ht="15" x14ac:dyDescent="0.2">
      <c r="A124" s="64">
        <v>123</v>
      </c>
      <c r="B124" s="65">
        <v>16271</v>
      </c>
      <c r="C124" s="66" t="s">
        <v>12426</v>
      </c>
      <c r="D124" s="67">
        <v>123</v>
      </c>
      <c r="E124" s="68" t="s">
        <v>12268</v>
      </c>
    </row>
    <row r="125" spans="1:5" ht="15" x14ac:dyDescent="0.2">
      <c r="A125" s="64">
        <v>124</v>
      </c>
      <c r="B125" s="65">
        <v>16413</v>
      </c>
      <c r="C125" s="66" t="s">
        <v>12427</v>
      </c>
      <c r="D125" s="67">
        <v>124</v>
      </c>
      <c r="E125" s="68" t="s">
        <v>12428</v>
      </c>
    </row>
    <row r="126" spans="1:5" ht="15" x14ac:dyDescent="0.2">
      <c r="A126" s="64">
        <v>125</v>
      </c>
      <c r="B126" s="65">
        <v>16426</v>
      </c>
      <c r="C126" s="66" t="s">
        <v>12429</v>
      </c>
      <c r="D126" s="67">
        <v>125</v>
      </c>
      <c r="E126" s="68" t="s">
        <v>15072</v>
      </c>
    </row>
    <row r="127" spans="1:5" ht="15" x14ac:dyDescent="0.2">
      <c r="A127" s="64">
        <v>126</v>
      </c>
      <c r="B127" s="65">
        <v>16521</v>
      </c>
      <c r="C127" s="66" t="s">
        <v>12430</v>
      </c>
      <c r="D127" s="67">
        <v>126</v>
      </c>
      <c r="E127" s="68" t="s">
        <v>12262</v>
      </c>
    </row>
    <row r="128" spans="1:5" ht="15" x14ac:dyDescent="0.2">
      <c r="A128" s="64">
        <v>127</v>
      </c>
      <c r="B128" s="65">
        <v>16523</v>
      </c>
      <c r="C128" s="66" t="s">
        <v>12431</v>
      </c>
      <c r="D128" s="67">
        <v>127</v>
      </c>
      <c r="E128" s="68" t="s">
        <v>12260</v>
      </c>
    </row>
    <row r="129" spans="1:5" ht="15" x14ac:dyDescent="0.2">
      <c r="A129" s="64">
        <v>128</v>
      </c>
      <c r="B129" s="65">
        <v>16608</v>
      </c>
      <c r="C129" s="66" t="s">
        <v>12432</v>
      </c>
      <c r="D129" s="67">
        <v>128</v>
      </c>
      <c r="E129" s="68" t="s">
        <v>12262</v>
      </c>
    </row>
    <row r="130" spans="1:5" ht="15" x14ac:dyDescent="0.2">
      <c r="A130" s="64">
        <v>129</v>
      </c>
      <c r="B130" s="65">
        <v>16771</v>
      </c>
      <c r="C130" s="66" t="s">
        <v>12433</v>
      </c>
      <c r="D130" s="67">
        <v>129</v>
      </c>
      <c r="E130" s="68" t="s">
        <v>15072</v>
      </c>
    </row>
    <row r="131" spans="1:5" ht="15" x14ac:dyDescent="0.2">
      <c r="A131" s="64">
        <v>130</v>
      </c>
      <c r="B131" s="65">
        <v>16781</v>
      </c>
      <c r="C131" s="66" t="s">
        <v>12434</v>
      </c>
      <c r="D131" s="67">
        <v>130</v>
      </c>
      <c r="E131" s="68" t="s">
        <v>12428</v>
      </c>
    </row>
    <row r="132" spans="1:5" ht="15" x14ac:dyDescent="0.2">
      <c r="A132" s="64">
        <v>131</v>
      </c>
      <c r="B132" s="65">
        <v>16831</v>
      </c>
      <c r="C132" s="66" t="s">
        <v>12435</v>
      </c>
      <c r="D132" s="67">
        <v>131</v>
      </c>
      <c r="E132" s="68" t="s">
        <v>12266</v>
      </c>
    </row>
    <row r="133" spans="1:5" ht="15" x14ac:dyDescent="0.2">
      <c r="A133" s="64">
        <v>132</v>
      </c>
      <c r="B133" s="65">
        <v>17244</v>
      </c>
      <c r="C133" s="66" t="s">
        <v>12436</v>
      </c>
      <c r="D133" s="67">
        <v>132</v>
      </c>
      <c r="E133" s="69">
        <v>2</v>
      </c>
    </row>
    <row r="134" spans="1:5" ht="15" x14ac:dyDescent="0.2">
      <c r="A134" s="64">
        <v>133</v>
      </c>
      <c r="B134" s="65">
        <v>17248</v>
      </c>
      <c r="C134" s="66" t="s">
        <v>12437</v>
      </c>
      <c r="D134" s="67">
        <v>133</v>
      </c>
      <c r="E134" s="68" t="s">
        <v>12266</v>
      </c>
    </row>
    <row r="135" spans="1:5" ht="15" x14ac:dyDescent="0.2">
      <c r="A135" s="64">
        <v>134</v>
      </c>
      <c r="B135" s="65">
        <v>17256</v>
      </c>
      <c r="C135" s="66" t="s">
        <v>12438</v>
      </c>
      <c r="D135" s="67">
        <v>134</v>
      </c>
      <c r="E135" s="68" t="s">
        <v>12266</v>
      </c>
    </row>
    <row r="136" spans="1:5" ht="15" x14ac:dyDescent="0.2">
      <c r="A136" s="64">
        <v>135</v>
      </c>
      <c r="B136" s="65">
        <v>17282</v>
      </c>
      <c r="C136" s="66" t="s">
        <v>12439</v>
      </c>
      <c r="D136" s="67">
        <v>135</v>
      </c>
      <c r="E136" s="68" t="s">
        <v>15072</v>
      </c>
    </row>
    <row r="137" spans="1:5" ht="15" x14ac:dyDescent="0.2">
      <c r="A137" s="64">
        <v>136</v>
      </c>
      <c r="B137" s="65">
        <v>17314</v>
      </c>
      <c r="C137" s="66" t="s">
        <v>12440</v>
      </c>
      <c r="D137" s="67">
        <v>136</v>
      </c>
      <c r="E137" s="68" t="s">
        <v>13767</v>
      </c>
    </row>
    <row r="138" spans="1:5" ht="15" x14ac:dyDescent="0.2">
      <c r="A138" s="64">
        <v>137</v>
      </c>
      <c r="B138" s="65">
        <v>17328</v>
      </c>
      <c r="C138" s="66" t="s">
        <v>12441</v>
      </c>
      <c r="D138" s="67">
        <v>137</v>
      </c>
      <c r="E138" s="68" t="s">
        <v>12268</v>
      </c>
    </row>
    <row r="139" spans="1:5" ht="15" x14ac:dyDescent="0.2">
      <c r="A139" s="64">
        <v>138</v>
      </c>
      <c r="B139" s="65">
        <v>17436</v>
      </c>
      <c r="C139" s="66" t="s">
        <v>12442</v>
      </c>
      <c r="D139" s="67">
        <v>138</v>
      </c>
      <c r="E139" s="68" t="s">
        <v>12262</v>
      </c>
    </row>
    <row r="140" spans="1:5" ht="15" x14ac:dyDescent="0.2">
      <c r="A140" s="64">
        <v>139</v>
      </c>
      <c r="B140" s="65">
        <v>17542</v>
      </c>
      <c r="C140" s="66" t="s">
        <v>12443</v>
      </c>
      <c r="D140" s="67">
        <v>139</v>
      </c>
      <c r="E140" s="69">
        <v>2</v>
      </c>
    </row>
    <row r="141" spans="1:5" ht="15" x14ac:dyDescent="0.2">
      <c r="A141" s="64">
        <v>140</v>
      </c>
      <c r="B141" s="65">
        <v>17543</v>
      </c>
      <c r="C141" s="66" t="s">
        <v>12444</v>
      </c>
      <c r="D141" s="67">
        <v>140</v>
      </c>
      <c r="E141" s="68" t="s">
        <v>15072</v>
      </c>
    </row>
    <row r="142" spans="1:5" ht="15" x14ac:dyDescent="0.2">
      <c r="A142" s="64">
        <v>141</v>
      </c>
      <c r="B142" s="65">
        <v>17544</v>
      </c>
      <c r="C142" s="66" t="s">
        <v>12445</v>
      </c>
      <c r="D142" s="67">
        <v>141</v>
      </c>
      <c r="E142" s="68" t="s">
        <v>12262</v>
      </c>
    </row>
    <row r="143" spans="1:5" ht="15" x14ac:dyDescent="0.2">
      <c r="A143" s="64">
        <v>142</v>
      </c>
      <c r="B143" s="65">
        <v>17546</v>
      </c>
      <c r="C143" s="66" t="s">
        <v>12446</v>
      </c>
      <c r="D143" s="67">
        <v>142</v>
      </c>
      <c r="E143" s="68" t="s">
        <v>13771</v>
      </c>
    </row>
    <row r="144" spans="1:5" ht="15" x14ac:dyDescent="0.2">
      <c r="A144" s="64">
        <v>143</v>
      </c>
      <c r="B144" s="65">
        <v>17547</v>
      </c>
      <c r="C144" s="66" t="s">
        <v>12447</v>
      </c>
      <c r="D144" s="67">
        <v>143</v>
      </c>
      <c r="E144" s="68" t="s">
        <v>15072</v>
      </c>
    </row>
    <row r="145" spans="1:5" ht="15" x14ac:dyDescent="0.2">
      <c r="A145" s="64">
        <v>144</v>
      </c>
      <c r="B145" s="65">
        <v>17553</v>
      </c>
      <c r="C145" s="66" t="s">
        <v>12448</v>
      </c>
      <c r="D145" s="67">
        <v>144</v>
      </c>
      <c r="E145" s="68" t="s">
        <v>10792</v>
      </c>
    </row>
    <row r="146" spans="1:5" ht="15" x14ac:dyDescent="0.2">
      <c r="A146" s="64">
        <v>145</v>
      </c>
      <c r="B146" s="65">
        <v>17562</v>
      </c>
      <c r="C146" s="66" t="s">
        <v>12449</v>
      </c>
      <c r="D146" s="67">
        <v>145</v>
      </c>
      <c r="E146" s="68" t="s">
        <v>12260</v>
      </c>
    </row>
    <row r="147" spans="1:5" ht="15" x14ac:dyDescent="0.2">
      <c r="A147" s="64">
        <v>146</v>
      </c>
      <c r="B147" s="65">
        <v>17787</v>
      </c>
      <c r="C147" s="66" t="s">
        <v>12450</v>
      </c>
      <c r="D147" s="67">
        <v>146</v>
      </c>
      <c r="E147" s="68" t="s">
        <v>12262</v>
      </c>
    </row>
    <row r="148" spans="1:5" ht="15" x14ac:dyDescent="0.2">
      <c r="A148" s="64">
        <v>147</v>
      </c>
      <c r="B148" s="65">
        <v>17840</v>
      </c>
      <c r="C148" s="66" t="s">
        <v>12451</v>
      </c>
      <c r="D148" s="67">
        <v>147</v>
      </c>
      <c r="E148" s="68" t="s">
        <v>13767</v>
      </c>
    </row>
    <row r="149" spans="1:5" ht="15" x14ac:dyDescent="0.2">
      <c r="A149" s="64">
        <v>148</v>
      </c>
      <c r="B149" s="65">
        <v>18000</v>
      </c>
      <c r="C149" s="66" t="s">
        <v>12452</v>
      </c>
      <c r="D149" s="67">
        <v>148</v>
      </c>
      <c r="E149" s="68" t="s">
        <v>12268</v>
      </c>
    </row>
    <row r="150" spans="1:5" ht="15" x14ac:dyDescent="0.2">
      <c r="A150" s="64">
        <v>149</v>
      </c>
      <c r="B150" s="65">
        <v>18005</v>
      </c>
      <c r="C150" s="66" t="s">
        <v>12453</v>
      </c>
      <c r="D150" s="67">
        <v>149</v>
      </c>
      <c r="E150" s="69">
        <v>2</v>
      </c>
    </row>
    <row r="151" spans="1:5" ht="15" x14ac:dyDescent="0.2">
      <c r="A151" s="64">
        <v>150</v>
      </c>
      <c r="B151" s="65">
        <v>18114</v>
      </c>
      <c r="C151" s="66" t="s">
        <v>12454</v>
      </c>
      <c r="D151" s="67">
        <v>150</v>
      </c>
      <c r="E151" s="69">
        <v>1</v>
      </c>
    </row>
    <row r="152" spans="1:5" ht="15" x14ac:dyDescent="0.2">
      <c r="A152" s="64">
        <v>151</v>
      </c>
      <c r="B152" s="65">
        <v>18370</v>
      </c>
      <c r="C152" s="66" t="s">
        <v>12455</v>
      </c>
      <c r="D152" s="67">
        <v>151</v>
      </c>
      <c r="E152" s="68" t="s">
        <v>15072</v>
      </c>
    </row>
    <row r="153" spans="1:5" ht="15" x14ac:dyDescent="0.2">
      <c r="A153" s="64">
        <v>152</v>
      </c>
      <c r="B153" s="65">
        <v>18598</v>
      </c>
      <c r="C153" s="70" t="s">
        <v>12456</v>
      </c>
      <c r="D153" s="67">
        <v>152</v>
      </c>
      <c r="E153" s="68" t="s">
        <v>12262</v>
      </c>
    </row>
    <row r="154" spans="1:5" ht="15" x14ac:dyDescent="0.2">
      <c r="A154" s="64">
        <v>153</v>
      </c>
      <c r="B154" s="65">
        <v>18602</v>
      </c>
      <c r="C154" s="66" t="s">
        <v>12457</v>
      </c>
      <c r="D154" s="67">
        <v>153</v>
      </c>
      <c r="E154" s="68" t="s">
        <v>13767</v>
      </c>
    </row>
    <row r="155" spans="1:5" ht="15" x14ac:dyDescent="0.2">
      <c r="A155" s="64">
        <v>154</v>
      </c>
      <c r="B155" s="65">
        <v>18621</v>
      </c>
      <c r="C155" s="66" t="s">
        <v>12458</v>
      </c>
      <c r="D155" s="67">
        <v>154</v>
      </c>
      <c r="E155" s="69">
        <v>3</v>
      </c>
    </row>
    <row r="156" spans="1:5" ht="15" x14ac:dyDescent="0.2">
      <c r="A156" s="64">
        <v>155</v>
      </c>
      <c r="B156" s="65">
        <v>18722</v>
      </c>
      <c r="C156" s="66" t="s">
        <v>12459</v>
      </c>
      <c r="D156" s="67">
        <v>155</v>
      </c>
      <c r="E156" s="69">
        <v>2</v>
      </c>
    </row>
    <row r="157" spans="1:5" ht="15" x14ac:dyDescent="0.2">
      <c r="A157" s="64">
        <v>156</v>
      </c>
      <c r="B157" s="65">
        <v>18854</v>
      </c>
      <c r="C157" s="66" t="s">
        <v>12460</v>
      </c>
      <c r="D157" s="67">
        <v>156</v>
      </c>
      <c r="E157" s="69">
        <v>2</v>
      </c>
    </row>
    <row r="158" spans="1:5" ht="15" x14ac:dyDescent="0.2">
      <c r="A158" s="64">
        <v>157</v>
      </c>
      <c r="B158" s="65">
        <v>18858</v>
      </c>
      <c r="C158" s="66" t="s">
        <v>12461</v>
      </c>
      <c r="D158" s="67">
        <v>157</v>
      </c>
      <c r="E158" s="68" t="s">
        <v>15072</v>
      </c>
    </row>
    <row r="159" spans="1:5" ht="15" x14ac:dyDescent="0.2">
      <c r="A159" s="64">
        <v>158</v>
      </c>
      <c r="B159" s="65">
        <v>18883</v>
      </c>
      <c r="C159" s="66" t="s">
        <v>12462</v>
      </c>
      <c r="D159" s="67">
        <v>158</v>
      </c>
      <c r="E159" s="68" t="s">
        <v>15072</v>
      </c>
    </row>
    <row r="160" spans="1:5" ht="15" x14ac:dyDescent="0.2">
      <c r="A160" s="64">
        <v>159</v>
      </c>
      <c r="B160" s="65">
        <v>18885</v>
      </c>
      <c r="C160" s="66" t="s">
        <v>12463</v>
      </c>
      <c r="D160" s="67">
        <v>159</v>
      </c>
      <c r="E160" s="68" t="s">
        <v>12266</v>
      </c>
    </row>
    <row r="161" spans="1:5" ht="15" x14ac:dyDescent="0.2">
      <c r="A161" s="64">
        <v>160</v>
      </c>
      <c r="B161" s="65">
        <v>18897</v>
      </c>
      <c r="C161" s="66" t="s">
        <v>12464</v>
      </c>
      <c r="D161" s="67">
        <v>160</v>
      </c>
      <c r="E161" s="68" t="s">
        <v>12260</v>
      </c>
    </row>
    <row r="162" spans="1:5" ht="15" x14ac:dyDescent="0.2">
      <c r="A162" s="64">
        <v>161</v>
      </c>
      <c r="B162" s="65">
        <v>19081</v>
      </c>
      <c r="C162" s="66" t="s">
        <v>12465</v>
      </c>
      <c r="D162" s="67">
        <v>161</v>
      </c>
      <c r="E162" s="68" t="s">
        <v>12281</v>
      </c>
    </row>
    <row r="163" spans="1:5" ht="15" x14ac:dyDescent="0.2">
      <c r="A163" s="64">
        <v>162</v>
      </c>
      <c r="B163" s="65">
        <v>19203</v>
      </c>
      <c r="C163" s="66" t="s">
        <v>12466</v>
      </c>
      <c r="D163" s="67">
        <v>162</v>
      </c>
      <c r="E163" s="68" t="s">
        <v>12260</v>
      </c>
    </row>
    <row r="164" spans="1:5" ht="15" x14ac:dyDescent="0.2">
      <c r="A164" s="64">
        <v>163</v>
      </c>
      <c r="B164" s="65">
        <v>19213</v>
      </c>
      <c r="C164" s="66" t="s">
        <v>12467</v>
      </c>
      <c r="D164" s="67">
        <v>163</v>
      </c>
      <c r="E164" s="68" t="s">
        <v>12266</v>
      </c>
    </row>
    <row r="165" spans="1:5" ht="15" x14ac:dyDescent="0.2">
      <c r="A165" s="64">
        <v>164</v>
      </c>
      <c r="B165" s="65">
        <v>19217</v>
      </c>
      <c r="C165" s="66" t="s">
        <v>12468</v>
      </c>
      <c r="D165" s="67">
        <v>164</v>
      </c>
      <c r="E165" s="68" t="s">
        <v>12262</v>
      </c>
    </row>
    <row r="166" spans="1:5" ht="15" x14ac:dyDescent="0.2">
      <c r="A166" s="64">
        <v>165</v>
      </c>
      <c r="B166" s="65">
        <v>19258</v>
      </c>
      <c r="C166" s="66" t="s">
        <v>12469</v>
      </c>
      <c r="D166" s="67">
        <v>165</v>
      </c>
      <c r="E166" s="69">
        <v>2</v>
      </c>
    </row>
    <row r="167" spans="1:5" ht="15" x14ac:dyDescent="0.2">
      <c r="A167" s="64">
        <v>166</v>
      </c>
      <c r="B167" s="65">
        <v>19258</v>
      </c>
      <c r="C167" s="66" t="s">
        <v>12470</v>
      </c>
      <c r="D167" s="67">
        <v>166</v>
      </c>
      <c r="E167" s="69">
        <v>1</v>
      </c>
    </row>
    <row r="168" spans="1:5" ht="15" x14ac:dyDescent="0.2">
      <c r="A168" s="64">
        <v>167</v>
      </c>
      <c r="B168" s="65">
        <v>19293</v>
      </c>
      <c r="C168" s="70" t="s">
        <v>12471</v>
      </c>
      <c r="D168" s="67">
        <v>167</v>
      </c>
      <c r="E168" s="68" t="s">
        <v>12264</v>
      </c>
    </row>
    <row r="169" spans="1:5" ht="15" x14ac:dyDescent="0.2">
      <c r="A169" s="64">
        <v>168</v>
      </c>
      <c r="B169" s="65">
        <v>19455</v>
      </c>
      <c r="C169" s="66" t="s">
        <v>12472</v>
      </c>
      <c r="D169" s="67">
        <v>168</v>
      </c>
      <c r="E169" s="69">
        <v>2</v>
      </c>
    </row>
    <row r="170" spans="1:5" ht="15" x14ac:dyDescent="0.2">
      <c r="A170" s="64">
        <v>169</v>
      </c>
      <c r="B170" s="65">
        <v>19555</v>
      </c>
      <c r="C170" s="66" t="s">
        <v>12473</v>
      </c>
      <c r="D170" s="67">
        <v>169</v>
      </c>
      <c r="E170" s="68" t="s">
        <v>12264</v>
      </c>
    </row>
    <row r="171" spans="1:5" ht="15" x14ac:dyDescent="0.2">
      <c r="A171" s="64">
        <v>170</v>
      </c>
      <c r="B171" s="65">
        <v>19575</v>
      </c>
      <c r="C171" s="66" t="s">
        <v>12474</v>
      </c>
      <c r="D171" s="67">
        <v>170</v>
      </c>
      <c r="E171" s="69">
        <v>1</v>
      </c>
    </row>
    <row r="172" spans="1:5" ht="15" x14ac:dyDescent="0.2">
      <c r="A172" s="64">
        <v>171</v>
      </c>
      <c r="B172" s="65">
        <v>19723</v>
      </c>
      <c r="C172" s="66" t="s">
        <v>12475</v>
      </c>
      <c r="D172" s="67">
        <v>171</v>
      </c>
      <c r="E172" s="69">
        <v>1</v>
      </c>
    </row>
    <row r="173" spans="1:5" ht="15" x14ac:dyDescent="0.2">
      <c r="A173" s="64">
        <v>172</v>
      </c>
      <c r="B173" s="65">
        <v>19778</v>
      </c>
      <c r="C173" s="66" t="s">
        <v>12476</v>
      </c>
      <c r="D173" s="67">
        <v>172</v>
      </c>
      <c r="E173" s="68" t="s">
        <v>12477</v>
      </c>
    </row>
    <row r="174" spans="1:5" ht="15" x14ac:dyDescent="0.2">
      <c r="A174" s="64">
        <v>173</v>
      </c>
      <c r="B174" s="65">
        <v>19821</v>
      </c>
      <c r="C174" s="66" t="s">
        <v>12478</v>
      </c>
      <c r="D174" s="67">
        <v>173</v>
      </c>
      <c r="E174" s="68" t="s">
        <v>13771</v>
      </c>
    </row>
    <row r="175" spans="1:5" ht="15" x14ac:dyDescent="0.2">
      <c r="A175" s="64">
        <v>174</v>
      </c>
      <c r="B175" s="65">
        <v>19861</v>
      </c>
      <c r="C175" s="66" t="s">
        <v>10994</v>
      </c>
      <c r="D175" s="67">
        <v>174</v>
      </c>
      <c r="E175" s="68" t="s">
        <v>10995</v>
      </c>
    </row>
    <row r="176" spans="1:5" ht="15" x14ac:dyDescent="0.2">
      <c r="A176" s="64">
        <v>175</v>
      </c>
      <c r="B176" s="65">
        <v>19954</v>
      </c>
      <c r="C176" s="66" t="s">
        <v>10996</v>
      </c>
      <c r="D176" s="67">
        <v>175</v>
      </c>
      <c r="E176" s="68" t="s">
        <v>12266</v>
      </c>
    </row>
    <row r="177" spans="1:5" ht="15" x14ac:dyDescent="0.2">
      <c r="A177" s="64">
        <v>176</v>
      </c>
      <c r="B177" s="65">
        <v>10016</v>
      </c>
      <c r="C177" s="66" t="s">
        <v>10997</v>
      </c>
      <c r="D177" s="67">
        <v>1</v>
      </c>
      <c r="E177" s="69">
        <v>3</v>
      </c>
    </row>
    <row r="178" spans="1:5" ht="15" x14ac:dyDescent="0.2">
      <c r="A178" s="64">
        <v>177</v>
      </c>
      <c r="B178" s="65">
        <v>11308</v>
      </c>
      <c r="C178" s="66" t="s">
        <v>10998</v>
      </c>
      <c r="D178" s="67">
        <v>2</v>
      </c>
      <c r="E178" s="68" t="s">
        <v>12260</v>
      </c>
    </row>
    <row r="179" spans="1:5" ht="15" x14ac:dyDescent="0.2">
      <c r="A179" s="64">
        <v>178</v>
      </c>
      <c r="B179" s="65">
        <v>11504</v>
      </c>
      <c r="C179" s="66" t="s">
        <v>11838</v>
      </c>
      <c r="D179" s="67">
        <v>3</v>
      </c>
      <c r="E179" s="68" t="s">
        <v>13767</v>
      </c>
    </row>
    <row r="180" spans="1:5" ht="15" x14ac:dyDescent="0.2">
      <c r="A180" s="64">
        <v>179</v>
      </c>
      <c r="B180" s="65">
        <v>11664</v>
      </c>
      <c r="C180" s="66" t="s">
        <v>11839</v>
      </c>
      <c r="D180" s="67">
        <v>4</v>
      </c>
      <c r="E180" s="68" t="s">
        <v>12266</v>
      </c>
    </row>
    <row r="181" spans="1:5" ht="15" x14ac:dyDescent="0.2">
      <c r="A181" s="64">
        <v>180</v>
      </c>
      <c r="B181" s="65">
        <v>11670</v>
      </c>
      <c r="C181" s="66" t="s">
        <v>11840</v>
      </c>
      <c r="D181" s="67">
        <v>5</v>
      </c>
      <c r="E181" s="68" t="s">
        <v>12264</v>
      </c>
    </row>
    <row r="182" spans="1:5" ht="15" x14ac:dyDescent="0.2">
      <c r="A182" s="64">
        <v>181</v>
      </c>
      <c r="B182" s="65">
        <v>11971</v>
      </c>
      <c r="C182" s="66" t="s">
        <v>11841</v>
      </c>
      <c r="D182" s="67">
        <v>6</v>
      </c>
      <c r="E182" s="68" t="s">
        <v>12262</v>
      </c>
    </row>
    <row r="183" spans="1:5" ht="15" x14ac:dyDescent="0.2">
      <c r="A183" s="64">
        <v>182</v>
      </c>
      <c r="B183" s="65">
        <v>11978</v>
      </c>
      <c r="C183" s="66" t="s">
        <v>11842</v>
      </c>
      <c r="D183" s="67">
        <v>7</v>
      </c>
      <c r="E183" s="68" t="s">
        <v>12262</v>
      </c>
    </row>
    <row r="184" spans="1:5" ht="15" x14ac:dyDescent="0.2">
      <c r="A184" s="64">
        <v>183</v>
      </c>
      <c r="B184" s="65">
        <v>12176</v>
      </c>
      <c r="C184" s="66" t="s">
        <v>11843</v>
      </c>
      <c r="D184" s="67">
        <v>8</v>
      </c>
      <c r="E184" s="68" t="s">
        <v>12264</v>
      </c>
    </row>
    <row r="185" spans="1:5" ht="15" x14ac:dyDescent="0.2">
      <c r="A185" s="64">
        <v>184</v>
      </c>
      <c r="B185" s="65">
        <v>12180</v>
      </c>
      <c r="C185" s="70" t="s">
        <v>11844</v>
      </c>
      <c r="D185" s="67">
        <v>9</v>
      </c>
      <c r="E185" s="68" t="s">
        <v>12262</v>
      </c>
    </row>
    <row r="186" spans="1:5" ht="15" x14ac:dyDescent="0.2">
      <c r="A186" s="64">
        <v>185</v>
      </c>
      <c r="B186" s="65">
        <v>12264</v>
      </c>
      <c r="C186" s="66" t="s">
        <v>11845</v>
      </c>
      <c r="D186" s="67">
        <v>10</v>
      </c>
      <c r="E186" s="68" t="s">
        <v>13767</v>
      </c>
    </row>
    <row r="187" spans="1:5" ht="15" x14ac:dyDescent="0.2">
      <c r="A187" s="64">
        <v>186</v>
      </c>
      <c r="B187" s="65">
        <v>12334</v>
      </c>
      <c r="C187" s="66" t="s">
        <v>11846</v>
      </c>
      <c r="D187" s="67">
        <v>11</v>
      </c>
      <c r="E187" s="68" t="s">
        <v>13767</v>
      </c>
    </row>
    <row r="188" spans="1:5" ht="15" x14ac:dyDescent="0.2">
      <c r="A188" s="64">
        <v>187</v>
      </c>
      <c r="B188" s="65">
        <v>12817</v>
      </c>
      <c r="C188" s="70" t="s">
        <v>11847</v>
      </c>
      <c r="D188" s="67">
        <v>12</v>
      </c>
      <c r="E188" s="68" t="s">
        <v>12258</v>
      </c>
    </row>
    <row r="189" spans="1:5" ht="15" x14ac:dyDescent="0.2">
      <c r="A189" s="64">
        <v>188</v>
      </c>
      <c r="B189" s="65">
        <v>12867</v>
      </c>
      <c r="C189" s="66" t="s">
        <v>11848</v>
      </c>
      <c r="D189" s="67">
        <v>13</v>
      </c>
      <c r="E189" s="68" t="s">
        <v>12262</v>
      </c>
    </row>
    <row r="190" spans="1:5" ht="15" x14ac:dyDescent="0.2">
      <c r="A190" s="64">
        <v>189</v>
      </c>
      <c r="B190" s="65">
        <v>12936</v>
      </c>
      <c r="C190" s="66" t="s">
        <v>11849</v>
      </c>
      <c r="D190" s="67">
        <v>14</v>
      </c>
      <c r="E190" s="68" t="s">
        <v>12281</v>
      </c>
    </row>
    <row r="191" spans="1:5" ht="15" x14ac:dyDescent="0.2">
      <c r="A191" s="64">
        <v>190</v>
      </c>
      <c r="B191" s="65">
        <v>13384</v>
      </c>
      <c r="C191" s="70" t="s">
        <v>11097</v>
      </c>
      <c r="D191" s="67">
        <v>15</v>
      </c>
      <c r="E191" s="68" t="s">
        <v>12281</v>
      </c>
    </row>
    <row r="192" spans="1:5" ht="15" x14ac:dyDescent="0.2">
      <c r="A192" s="64">
        <v>191</v>
      </c>
      <c r="B192" s="65">
        <v>13392</v>
      </c>
      <c r="C192" s="66" t="s">
        <v>11098</v>
      </c>
      <c r="D192" s="67">
        <v>16</v>
      </c>
      <c r="E192" s="68" t="s">
        <v>15069</v>
      </c>
    </row>
    <row r="193" spans="1:5" ht="15" x14ac:dyDescent="0.2">
      <c r="A193" s="64">
        <v>192</v>
      </c>
      <c r="B193" s="65">
        <v>13394</v>
      </c>
      <c r="C193" s="66" t="s">
        <v>11099</v>
      </c>
      <c r="D193" s="67">
        <v>17</v>
      </c>
      <c r="E193" s="68" t="s">
        <v>15069</v>
      </c>
    </row>
    <row r="194" spans="1:5" ht="15" x14ac:dyDescent="0.2">
      <c r="A194" s="64">
        <v>193</v>
      </c>
      <c r="B194" s="65">
        <v>13395</v>
      </c>
      <c r="C194" s="66" t="s">
        <v>11100</v>
      </c>
      <c r="D194" s="67">
        <v>18</v>
      </c>
      <c r="E194" s="68" t="s">
        <v>12281</v>
      </c>
    </row>
    <row r="195" spans="1:5" ht="15" x14ac:dyDescent="0.2">
      <c r="A195" s="64">
        <v>194</v>
      </c>
      <c r="B195" s="65">
        <v>14129</v>
      </c>
      <c r="C195" s="66" t="s">
        <v>11101</v>
      </c>
      <c r="D195" s="67">
        <v>19</v>
      </c>
      <c r="E195" s="69">
        <v>4</v>
      </c>
    </row>
    <row r="196" spans="1:5" ht="15" x14ac:dyDescent="0.2">
      <c r="A196" s="64">
        <v>195</v>
      </c>
      <c r="B196" s="65">
        <v>14485</v>
      </c>
      <c r="C196" s="66" t="s">
        <v>11102</v>
      </c>
      <c r="D196" s="67">
        <v>20</v>
      </c>
      <c r="E196" s="68" t="s">
        <v>12264</v>
      </c>
    </row>
    <row r="197" spans="1:5" ht="15" x14ac:dyDescent="0.2">
      <c r="A197" s="64">
        <v>196</v>
      </c>
      <c r="B197" s="65">
        <v>14487</v>
      </c>
      <c r="C197" s="66" t="s">
        <v>11103</v>
      </c>
      <c r="D197" s="67">
        <v>21</v>
      </c>
      <c r="E197" s="68" t="s">
        <v>12281</v>
      </c>
    </row>
    <row r="198" spans="1:5" ht="15" x14ac:dyDescent="0.2">
      <c r="A198" s="64">
        <v>197</v>
      </c>
      <c r="B198" s="65">
        <v>14493</v>
      </c>
      <c r="C198" s="66" t="s">
        <v>11104</v>
      </c>
      <c r="D198" s="67">
        <v>22</v>
      </c>
      <c r="E198" s="68" t="s">
        <v>13771</v>
      </c>
    </row>
    <row r="199" spans="1:5" ht="15" x14ac:dyDescent="0.2">
      <c r="A199" s="64">
        <v>198</v>
      </c>
      <c r="B199" s="65">
        <v>14495</v>
      </c>
      <c r="C199" s="66" t="s">
        <v>11105</v>
      </c>
      <c r="D199" s="67">
        <v>23</v>
      </c>
      <c r="E199" s="68" t="s">
        <v>13771</v>
      </c>
    </row>
    <row r="200" spans="1:5" ht="15" x14ac:dyDescent="0.2">
      <c r="A200" s="64">
        <v>199</v>
      </c>
      <c r="B200" s="65">
        <v>14497</v>
      </c>
      <c r="C200" s="66" t="s">
        <v>11106</v>
      </c>
      <c r="D200" s="67">
        <v>24</v>
      </c>
      <c r="E200" s="68" t="s">
        <v>12258</v>
      </c>
    </row>
    <row r="201" spans="1:5" ht="15" x14ac:dyDescent="0.2">
      <c r="A201" s="64">
        <v>200</v>
      </c>
      <c r="B201" s="65">
        <v>14862</v>
      </c>
      <c r="C201" s="66" t="s">
        <v>11107</v>
      </c>
      <c r="D201" s="67">
        <v>25</v>
      </c>
      <c r="E201" s="68" t="s">
        <v>13767</v>
      </c>
    </row>
    <row r="202" spans="1:5" ht="15" x14ac:dyDescent="0.2">
      <c r="A202" s="64">
        <v>201</v>
      </c>
      <c r="B202" s="65">
        <v>14923</v>
      </c>
      <c r="C202" s="66" t="s">
        <v>11108</v>
      </c>
      <c r="D202" s="67">
        <v>26</v>
      </c>
      <c r="E202" s="68" t="s">
        <v>15069</v>
      </c>
    </row>
    <row r="203" spans="1:5" ht="15" x14ac:dyDescent="0.2">
      <c r="A203" s="64">
        <v>202</v>
      </c>
      <c r="B203" s="65">
        <v>15000</v>
      </c>
      <c r="C203" s="66" t="s">
        <v>11109</v>
      </c>
      <c r="D203" s="67">
        <v>27</v>
      </c>
      <c r="E203" s="68" t="s">
        <v>15069</v>
      </c>
    </row>
    <row r="204" spans="1:5" ht="15" x14ac:dyDescent="0.2">
      <c r="A204" s="64">
        <v>203</v>
      </c>
      <c r="B204" s="65">
        <v>15228</v>
      </c>
      <c r="C204" s="66" t="s">
        <v>11110</v>
      </c>
      <c r="D204" s="67">
        <v>28</v>
      </c>
      <c r="E204" s="69">
        <v>2</v>
      </c>
    </row>
    <row r="205" spans="1:5" ht="15" x14ac:dyDescent="0.2">
      <c r="A205" s="64">
        <v>204</v>
      </c>
      <c r="B205" s="65">
        <v>15379</v>
      </c>
      <c r="C205" s="66" t="s">
        <v>11111</v>
      </c>
      <c r="D205" s="67">
        <v>29</v>
      </c>
      <c r="E205" s="68" t="s">
        <v>12281</v>
      </c>
    </row>
    <row r="206" spans="1:5" ht="15" x14ac:dyDescent="0.2">
      <c r="A206" s="64">
        <v>205</v>
      </c>
      <c r="B206" s="65">
        <v>15687</v>
      </c>
      <c r="C206" s="70" t="s">
        <v>11112</v>
      </c>
      <c r="D206" s="67">
        <v>30</v>
      </c>
      <c r="E206" s="69">
        <v>4</v>
      </c>
    </row>
    <row r="207" spans="1:5" ht="15" x14ac:dyDescent="0.2">
      <c r="A207" s="64">
        <v>206</v>
      </c>
      <c r="B207" s="65">
        <v>15768</v>
      </c>
      <c r="C207" s="66" t="s">
        <v>11113</v>
      </c>
      <c r="D207" s="67">
        <v>31</v>
      </c>
      <c r="E207" s="69">
        <v>5</v>
      </c>
    </row>
    <row r="208" spans="1:5" ht="15" x14ac:dyDescent="0.2">
      <c r="A208" s="64">
        <v>207</v>
      </c>
      <c r="B208" s="65">
        <v>15960</v>
      </c>
      <c r="C208" s="66" t="s">
        <v>11114</v>
      </c>
      <c r="D208" s="67">
        <v>32</v>
      </c>
      <c r="E208" s="69">
        <v>4</v>
      </c>
    </row>
    <row r="209" spans="1:5" ht="15" x14ac:dyDescent="0.2">
      <c r="A209" s="64">
        <v>208</v>
      </c>
      <c r="B209" s="65">
        <v>16197</v>
      </c>
      <c r="C209" s="66" t="s">
        <v>11115</v>
      </c>
      <c r="D209" s="67">
        <v>33</v>
      </c>
      <c r="E209" s="68" t="s">
        <v>12262</v>
      </c>
    </row>
    <row r="210" spans="1:5" ht="15" x14ac:dyDescent="0.2">
      <c r="A210" s="64">
        <v>209</v>
      </c>
      <c r="B210" s="65">
        <v>16209</v>
      </c>
      <c r="C210" s="66" t="s">
        <v>11116</v>
      </c>
      <c r="D210" s="67">
        <v>34</v>
      </c>
      <c r="E210" s="68" t="s">
        <v>12262</v>
      </c>
    </row>
    <row r="211" spans="1:5" ht="15" x14ac:dyDescent="0.2">
      <c r="A211" s="64">
        <v>210</v>
      </c>
      <c r="B211" s="65">
        <v>16219</v>
      </c>
      <c r="C211" s="66" t="s">
        <v>11117</v>
      </c>
      <c r="D211" s="67">
        <v>35</v>
      </c>
      <c r="E211" s="68" t="s">
        <v>12281</v>
      </c>
    </row>
    <row r="212" spans="1:5" ht="15" x14ac:dyDescent="0.2">
      <c r="A212" s="64">
        <v>211</v>
      </c>
      <c r="B212" s="65">
        <v>16259</v>
      </c>
      <c r="C212" s="66" t="s">
        <v>11118</v>
      </c>
      <c r="D212" s="67">
        <v>36</v>
      </c>
      <c r="E212" s="69">
        <v>2</v>
      </c>
    </row>
    <row r="213" spans="1:5" ht="15" x14ac:dyDescent="0.2">
      <c r="A213" s="64">
        <v>212</v>
      </c>
      <c r="B213" s="65">
        <v>16626</v>
      </c>
      <c r="C213" s="66" t="s">
        <v>11119</v>
      </c>
      <c r="D213" s="67">
        <v>37</v>
      </c>
      <c r="E213" s="68" t="s">
        <v>12260</v>
      </c>
    </row>
    <row r="214" spans="1:5" ht="15" x14ac:dyDescent="0.2">
      <c r="A214" s="64">
        <v>213</v>
      </c>
      <c r="B214" s="65">
        <v>16628</v>
      </c>
      <c r="C214" s="66" t="s">
        <v>11120</v>
      </c>
      <c r="D214" s="67">
        <v>38</v>
      </c>
      <c r="E214" s="68" t="s">
        <v>15069</v>
      </c>
    </row>
    <row r="215" spans="1:5" ht="15" x14ac:dyDescent="0.2">
      <c r="A215" s="64">
        <v>214</v>
      </c>
      <c r="B215" s="65">
        <v>18286</v>
      </c>
      <c r="C215" s="66" t="s">
        <v>11121</v>
      </c>
      <c r="D215" s="67">
        <v>39</v>
      </c>
      <c r="E215" s="68" t="s">
        <v>13771</v>
      </c>
    </row>
    <row r="216" spans="1:5" ht="15" x14ac:dyDescent="0.2">
      <c r="A216" s="64">
        <v>215</v>
      </c>
      <c r="B216" s="65">
        <v>18671</v>
      </c>
      <c r="C216" s="66" t="s">
        <v>11122</v>
      </c>
      <c r="D216" s="67">
        <v>40</v>
      </c>
      <c r="E216" s="68" t="s">
        <v>15072</v>
      </c>
    </row>
    <row r="217" spans="1:5" ht="15" x14ac:dyDescent="0.2">
      <c r="A217" s="64">
        <v>216</v>
      </c>
      <c r="B217" s="65">
        <v>18736</v>
      </c>
      <c r="C217" s="66" t="s">
        <v>11123</v>
      </c>
      <c r="D217" s="67">
        <v>41</v>
      </c>
      <c r="E217" s="69">
        <v>3</v>
      </c>
    </row>
    <row r="218" spans="1:5" ht="15" x14ac:dyDescent="0.2">
      <c r="A218" s="64">
        <v>217</v>
      </c>
      <c r="B218" s="65">
        <v>18865</v>
      </c>
      <c r="C218" s="66" t="s">
        <v>11124</v>
      </c>
      <c r="D218" s="67">
        <v>42</v>
      </c>
      <c r="E218" s="68" t="s">
        <v>12258</v>
      </c>
    </row>
    <row r="219" spans="1:5" ht="15" x14ac:dyDescent="0.2">
      <c r="A219" s="64">
        <v>218</v>
      </c>
      <c r="B219" s="65">
        <v>18867</v>
      </c>
      <c r="C219" s="66" t="s">
        <v>11125</v>
      </c>
      <c r="D219" s="67">
        <v>43</v>
      </c>
      <c r="E219" s="68" t="s">
        <v>12281</v>
      </c>
    </row>
    <row r="220" spans="1:5" ht="15" x14ac:dyDescent="0.2">
      <c r="A220" s="64">
        <v>219</v>
      </c>
      <c r="B220" s="65">
        <v>18984</v>
      </c>
      <c r="C220" s="66" t="s">
        <v>11126</v>
      </c>
      <c r="D220" s="67">
        <v>44</v>
      </c>
      <c r="E220" s="68" t="s">
        <v>13767</v>
      </c>
    </row>
    <row r="221" spans="1:5" ht="15" x14ac:dyDescent="0.2">
      <c r="A221" s="64">
        <v>220</v>
      </c>
      <c r="B221" s="65">
        <v>19219</v>
      </c>
      <c r="C221" s="66" t="s">
        <v>11127</v>
      </c>
      <c r="D221" s="67">
        <v>45</v>
      </c>
      <c r="E221" s="68" t="s">
        <v>13767</v>
      </c>
    </row>
    <row r="222" spans="1:5" ht="15" x14ac:dyDescent="0.2">
      <c r="A222" s="64">
        <v>221</v>
      </c>
      <c r="B222" s="65">
        <v>19252</v>
      </c>
      <c r="C222" s="66" t="s">
        <v>11128</v>
      </c>
      <c r="D222" s="67">
        <v>46</v>
      </c>
      <c r="E222" s="68" t="s">
        <v>13767</v>
      </c>
    </row>
    <row r="223" spans="1:5" ht="15" x14ac:dyDescent="0.2">
      <c r="A223" s="64">
        <v>222</v>
      </c>
      <c r="B223" s="65">
        <v>19411</v>
      </c>
      <c r="C223" s="66" t="s">
        <v>11129</v>
      </c>
      <c r="D223" s="67">
        <v>47</v>
      </c>
      <c r="E223" s="68" t="s">
        <v>12281</v>
      </c>
    </row>
    <row r="224" spans="1:5" ht="15" x14ac:dyDescent="0.2">
      <c r="A224" s="64">
        <v>223</v>
      </c>
      <c r="B224" s="65">
        <v>19421</v>
      </c>
      <c r="C224" s="66" t="s">
        <v>11130</v>
      </c>
      <c r="D224" s="67">
        <v>48</v>
      </c>
      <c r="E224" s="68" t="s">
        <v>12264</v>
      </c>
    </row>
    <row r="225" spans="1:5" ht="15" x14ac:dyDescent="0.2">
      <c r="A225" s="64">
        <v>224</v>
      </c>
      <c r="B225" s="65">
        <v>19430</v>
      </c>
      <c r="C225" s="66" t="s">
        <v>11131</v>
      </c>
      <c r="D225" s="67">
        <v>49</v>
      </c>
      <c r="E225" s="68" t="s">
        <v>12260</v>
      </c>
    </row>
    <row r="226" spans="1:5" ht="15" x14ac:dyDescent="0.2">
      <c r="A226" s="64">
        <v>225</v>
      </c>
      <c r="B226" s="65">
        <v>19568</v>
      </c>
      <c r="C226" s="66" t="s">
        <v>11132</v>
      </c>
      <c r="D226" s="67">
        <v>50</v>
      </c>
      <c r="E226" s="68" t="s">
        <v>12266</v>
      </c>
    </row>
    <row r="227" spans="1:5" ht="15" x14ac:dyDescent="0.2">
      <c r="A227" s="64">
        <v>226</v>
      </c>
      <c r="B227" s="65">
        <v>19613</v>
      </c>
      <c r="C227" s="66" t="s">
        <v>11133</v>
      </c>
      <c r="D227" s="67">
        <v>51</v>
      </c>
      <c r="E227" s="68" t="s">
        <v>12264</v>
      </c>
    </row>
    <row r="228" spans="1:5" ht="15" x14ac:dyDescent="0.2">
      <c r="A228" s="64">
        <v>227</v>
      </c>
      <c r="B228" s="65">
        <v>11618</v>
      </c>
      <c r="C228" s="66" t="s">
        <v>11134</v>
      </c>
      <c r="D228" s="67">
        <v>52</v>
      </c>
      <c r="E228" s="68" t="s">
        <v>12258</v>
      </c>
    </row>
    <row r="229" spans="1:5" ht="15" x14ac:dyDescent="0.2">
      <c r="A229" s="64">
        <v>228</v>
      </c>
      <c r="B229" s="65">
        <v>11620</v>
      </c>
      <c r="C229" s="66" t="s">
        <v>11135</v>
      </c>
      <c r="D229" s="67">
        <v>53</v>
      </c>
      <c r="E229" s="68" t="s">
        <v>12260</v>
      </c>
    </row>
    <row r="230" spans="1:5" ht="15" x14ac:dyDescent="0.2">
      <c r="A230" s="64">
        <v>229</v>
      </c>
      <c r="B230" s="65">
        <v>13057</v>
      </c>
      <c r="C230" s="66" t="s">
        <v>11136</v>
      </c>
      <c r="D230" s="67">
        <v>54</v>
      </c>
      <c r="E230" s="68" t="s">
        <v>12275</v>
      </c>
    </row>
    <row r="231" spans="1:5" ht="15" x14ac:dyDescent="0.2">
      <c r="A231" s="64">
        <v>230</v>
      </c>
      <c r="B231" s="65">
        <v>14985</v>
      </c>
      <c r="C231" s="66" t="s">
        <v>11137</v>
      </c>
      <c r="D231" s="67">
        <v>55</v>
      </c>
      <c r="E231" s="68" t="s">
        <v>11138</v>
      </c>
    </row>
    <row r="232" spans="1:5" ht="15" x14ac:dyDescent="0.2">
      <c r="A232" s="64">
        <v>231</v>
      </c>
      <c r="B232" s="65">
        <v>15926</v>
      </c>
      <c r="C232" s="66" t="s">
        <v>12585</v>
      </c>
      <c r="D232" s="67">
        <v>56</v>
      </c>
      <c r="E232" s="71">
        <v>2.4</v>
      </c>
    </row>
    <row r="233" spans="1:5" ht="15" x14ac:dyDescent="0.2">
      <c r="A233" s="64">
        <v>232</v>
      </c>
      <c r="B233" s="65">
        <v>18334</v>
      </c>
      <c r="C233" s="70" t="s">
        <v>12586</v>
      </c>
      <c r="D233" s="67">
        <v>57</v>
      </c>
      <c r="E233" s="68" t="s">
        <v>10792</v>
      </c>
    </row>
    <row r="234" spans="1:5" ht="15" x14ac:dyDescent="0.2">
      <c r="A234" s="64">
        <v>233</v>
      </c>
      <c r="B234" s="65">
        <v>18336</v>
      </c>
      <c r="C234" s="66" t="s">
        <v>12587</v>
      </c>
      <c r="D234" s="67">
        <v>58</v>
      </c>
      <c r="E234" s="68" t="s">
        <v>10792</v>
      </c>
    </row>
    <row r="235" spans="1:5" ht="15" x14ac:dyDescent="0.2">
      <c r="A235" s="64">
        <v>234</v>
      </c>
      <c r="B235" s="65">
        <v>18338</v>
      </c>
      <c r="C235" s="66" t="s">
        <v>13436</v>
      </c>
      <c r="D235" s="67">
        <v>59</v>
      </c>
      <c r="E235" s="68" t="s">
        <v>12281</v>
      </c>
    </row>
    <row r="236" spans="1:5" ht="15" x14ac:dyDescent="0.2">
      <c r="A236" s="64">
        <v>235</v>
      </c>
      <c r="B236" s="65">
        <v>18342</v>
      </c>
      <c r="C236" s="70" t="s">
        <v>13437</v>
      </c>
      <c r="D236" s="67">
        <v>60</v>
      </c>
      <c r="E236" s="68" t="s">
        <v>10792</v>
      </c>
    </row>
    <row r="237" spans="1:5" ht="15" x14ac:dyDescent="0.2">
      <c r="A237" s="64">
        <v>236</v>
      </c>
      <c r="B237" s="65">
        <v>18350</v>
      </c>
      <c r="C237" s="66" t="s">
        <v>13438</v>
      </c>
      <c r="D237" s="67">
        <v>61</v>
      </c>
      <c r="E237" s="68" t="s">
        <v>12281</v>
      </c>
    </row>
    <row r="238" spans="1:5" ht="15" x14ac:dyDescent="0.2">
      <c r="A238" s="64">
        <v>237</v>
      </c>
      <c r="B238" s="65">
        <v>19752</v>
      </c>
      <c r="C238" s="66" t="s">
        <v>13439</v>
      </c>
      <c r="D238" s="67">
        <v>62</v>
      </c>
      <c r="E238" s="68" t="s">
        <v>12262</v>
      </c>
    </row>
    <row r="239" spans="1:5" ht="15" x14ac:dyDescent="0.2">
      <c r="A239" s="64">
        <v>238</v>
      </c>
      <c r="B239" s="65">
        <v>19756</v>
      </c>
      <c r="C239" s="66" t="s">
        <v>13440</v>
      </c>
      <c r="D239" s="67">
        <v>63</v>
      </c>
      <c r="E239" s="68" t="s">
        <v>12260</v>
      </c>
    </row>
    <row r="240" spans="1:5" ht="15" x14ac:dyDescent="0.2">
      <c r="A240" s="64">
        <v>239</v>
      </c>
      <c r="B240" s="65">
        <v>19905</v>
      </c>
      <c r="C240" s="66" t="s">
        <v>13441</v>
      </c>
      <c r="D240" s="67">
        <v>64</v>
      </c>
      <c r="E240" s="68" t="s">
        <v>12260</v>
      </c>
    </row>
    <row r="241" spans="1:5" ht="15" x14ac:dyDescent="0.2">
      <c r="A241" s="64">
        <v>240</v>
      </c>
      <c r="B241" s="65">
        <v>19906</v>
      </c>
      <c r="C241" s="66" t="s">
        <v>13442</v>
      </c>
      <c r="D241" s="67">
        <v>65</v>
      </c>
      <c r="E241" s="68" t="s">
        <v>12260</v>
      </c>
    </row>
    <row r="242" spans="1:5" ht="15" x14ac:dyDescent="0.2">
      <c r="A242" s="64">
        <v>241</v>
      </c>
      <c r="B242" s="65">
        <v>10038</v>
      </c>
      <c r="C242" s="66" t="s">
        <v>13443</v>
      </c>
      <c r="D242" s="67">
        <v>66</v>
      </c>
      <c r="E242" s="68" t="s">
        <v>12281</v>
      </c>
    </row>
    <row r="243" spans="1:5" ht="15" x14ac:dyDescent="0.2">
      <c r="A243" s="64">
        <v>242</v>
      </c>
      <c r="B243" s="65">
        <v>11317</v>
      </c>
      <c r="C243" s="66" t="s">
        <v>13444</v>
      </c>
      <c r="D243" s="67">
        <v>67</v>
      </c>
      <c r="E243" s="68" t="s">
        <v>12281</v>
      </c>
    </row>
    <row r="244" spans="1:5" ht="15" x14ac:dyDescent="0.2">
      <c r="A244" s="64">
        <v>243</v>
      </c>
      <c r="B244" s="65">
        <v>11324</v>
      </c>
      <c r="C244" s="66" t="s">
        <v>13445</v>
      </c>
      <c r="D244" s="67">
        <v>68</v>
      </c>
      <c r="E244" s="69">
        <v>4</v>
      </c>
    </row>
    <row r="245" spans="1:5" ht="15" x14ac:dyDescent="0.2">
      <c r="A245" s="64">
        <v>244</v>
      </c>
      <c r="B245" s="65">
        <v>11482</v>
      </c>
      <c r="C245" s="66" t="s">
        <v>13446</v>
      </c>
      <c r="D245" s="67">
        <v>69</v>
      </c>
      <c r="E245" s="68" t="s">
        <v>12281</v>
      </c>
    </row>
    <row r="246" spans="1:5" ht="15" x14ac:dyDescent="0.2">
      <c r="A246" s="64">
        <v>245</v>
      </c>
      <c r="B246" s="65">
        <v>11654</v>
      </c>
      <c r="C246" s="66" t="s">
        <v>13447</v>
      </c>
      <c r="D246" s="67">
        <v>70</v>
      </c>
      <c r="E246" s="68" t="s">
        <v>12258</v>
      </c>
    </row>
    <row r="247" spans="1:5" ht="15" x14ac:dyDescent="0.2">
      <c r="A247" s="64">
        <v>246</v>
      </c>
      <c r="B247" s="65">
        <v>11967</v>
      </c>
      <c r="C247" s="66" t="s">
        <v>13448</v>
      </c>
      <c r="D247" s="67">
        <v>71</v>
      </c>
      <c r="E247" s="68" t="s">
        <v>12264</v>
      </c>
    </row>
    <row r="248" spans="1:5" ht="15" x14ac:dyDescent="0.2">
      <c r="A248" s="64">
        <v>247</v>
      </c>
      <c r="B248" s="65">
        <v>12426</v>
      </c>
      <c r="C248" s="66" t="s">
        <v>13449</v>
      </c>
      <c r="D248" s="67">
        <v>72</v>
      </c>
      <c r="E248" s="68" t="s">
        <v>12260</v>
      </c>
    </row>
    <row r="249" spans="1:5" ht="15" x14ac:dyDescent="0.2">
      <c r="A249" s="64">
        <v>248</v>
      </c>
      <c r="B249" s="65">
        <v>12801</v>
      </c>
      <c r="C249" s="66" t="s">
        <v>13450</v>
      </c>
      <c r="D249" s="67">
        <v>73</v>
      </c>
      <c r="E249" s="68" t="s">
        <v>13771</v>
      </c>
    </row>
    <row r="250" spans="1:5" ht="15" x14ac:dyDescent="0.2">
      <c r="A250" s="64">
        <v>249</v>
      </c>
      <c r="B250" s="65">
        <v>12978</v>
      </c>
      <c r="C250" s="66" t="s">
        <v>13451</v>
      </c>
      <c r="D250" s="67">
        <v>74</v>
      </c>
      <c r="E250" s="68" t="s">
        <v>12281</v>
      </c>
    </row>
    <row r="251" spans="1:5" ht="15" x14ac:dyDescent="0.2">
      <c r="A251" s="64">
        <v>250</v>
      </c>
      <c r="B251" s="65">
        <v>13144</v>
      </c>
      <c r="C251" s="66" t="s">
        <v>13452</v>
      </c>
      <c r="D251" s="67">
        <v>75</v>
      </c>
      <c r="E251" s="68" t="s">
        <v>12260</v>
      </c>
    </row>
    <row r="252" spans="1:5" ht="15" x14ac:dyDescent="0.2">
      <c r="A252" s="64">
        <v>251</v>
      </c>
      <c r="B252" s="65">
        <v>15002</v>
      </c>
      <c r="C252" s="66" t="s">
        <v>13453</v>
      </c>
      <c r="D252" s="67">
        <v>76</v>
      </c>
      <c r="E252" s="68" t="s">
        <v>10792</v>
      </c>
    </row>
    <row r="253" spans="1:5" ht="15" x14ac:dyDescent="0.2">
      <c r="A253" s="64">
        <v>252</v>
      </c>
      <c r="B253" s="65">
        <v>15477</v>
      </c>
      <c r="C253" s="66" t="s">
        <v>13454</v>
      </c>
      <c r="D253" s="67">
        <v>77</v>
      </c>
      <c r="E253" s="68" t="s">
        <v>12281</v>
      </c>
    </row>
    <row r="254" spans="1:5" ht="15" x14ac:dyDescent="0.2">
      <c r="A254" s="64">
        <v>253</v>
      </c>
      <c r="B254" s="65">
        <v>16932</v>
      </c>
      <c r="C254" s="66" t="s">
        <v>13455</v>
      </c>
      <c r="D254" s="67">
        <v>78</v>
      </c>
      <c r="E254" s="68" t="s">
        <v>12258</v>
      </c>
    </row>
    <row r="255" spans="1:5" ht="15" x14ac:dyDescent="0.2">
      <c r="A255" s="64">
        <v>254</v>
      </c>
      <c r="B255" s="65">
        <v>17489</v>
      </c>
      <c r="C255" s="66" t="s">
        <v>13456</v>
      </c>
      <c r="D255" s="67">
        <v>79</v>
      </c>
      <c r="E255" s="68" t="s">
        <v>12264</v>
      </c>
    </row>
    <row r="256" spans="1:5" ht="15" x14ac:dyDescent="0.2">
      <c r="A256" s="64">
        <v>255</v>
      </c>
      <c r="B256" s="65">
        <v>17914</v>
      </c>
      <c r="C256" s="66" t="s">
        <v>13457</v>
      </c>
      <c r="D256" s="67">
        <v>80</v>
      </c>
      <c r="E256" s="68" t="s">
        <v>12264</v>
      </c>
    </row>
    <row r="257" spans="1:5" ht="15" x14ac:dyDescent="0.2">
      <c r="A257" s="64">
        <v>256</v>
      </c>
      <c r="B257" s="65">
        <v>17928</v>
      </c>
      <c r="C257" s="66" t="s">
        <v>13458</v>
      </c>
      <c r="D257" s="67">
        <v>81</v>
      </c>
      <c r="E257" s="68" t="s">
        <v>13767</v>
      </c>
    </row>
    <row r="258" spans="1:5" ht="15" x14ac:dyDescent="0.2">
      <c r="A258" s="64">
        <v>257</v>
      </c>
      <c r="B258" s="65">
        <v>18085</v>
      </c>
      <c r="C258" s="66" t="s">
        <v>13459</v>
      </c>
      <c r="D258" s="67">
        <v>82</v>
      </c>
      <c r="E258" s="68" t="s">
        <v>15069</v>
      </c>
    </row>
    <row r="259" spans="1:5" ht="15" x14ac:dyDescent="0.2">
      <c r="A259" s="64">
        <v>258</v>
      </c>
      <c r="B259" s="65">
        <v>11783</v>
      </c>
      <c r="C259" s="70" t="s">
        <v>13460</v>
      </c>
      <c r="D259" s="67">
        <v>83</v>
      </c>
      <c r="E259" s="68" t="s">
        <v>12281</v>
      </c>
    </row>
    <row r="260" spans="1:5" ht="15" x14ac:dyDescent="0.2">
      <c r="A260" s="64">
        <v>259</v>
      </c>
      <c r="B260" s="65">
        <v>19547</v>
      </c>
      <c r="C260" s="66" t="s">
        <v>13461</v>
      </c>
      <c r="D260" s="67">
        <v>84</v>
      </c>
      <c r="E260" s="68" t="s">
        <v>12258</v>
      </c>
    </row>
    <row r="261" spans="1:5" ht="15" x14ac:dyDescent="0.2">
      <c r="A261" s="64">
        <v>260</v>
      </c>
      <c r="B261" s="65">
        <v>19700</v>
      </c>
      <c r="C261" s="66" t="s">
        <v>13462</v>
      </c>
      <c r="D261" s="67">
        <v>85</v>
      </c>
      <c r="E261" s="68" t="s">
        <v>12281</v>
      </c>
    </row>
    <row r="262" spans="1:5" ht="15" x14ac:dyDescent="0.2">
      <c r="A262" s="64">
        <v>261</v>
      </c>
      <c r="B262" s="65">
        <v>19709</v>
      </c>
      <c r="C262" s="66" t="s">
        <v>13463</v>
      </c>
      <c r="D262" s="67">
        <v>86</v>
      </c>
      <c r="E262" s="68" t="s">
        <v>10792</v>
      </c>
    </row>
    <row r="263" spans="1:5" ht="15" x14ac:dyDescent="0.2">
      <c r="A263" s="64">
        <v>262</v>
      </c>
      <c r="B263" s="65">
        <v>19710</v>
      </c>
      <c r="C263" s="66" t="s">
        <v>13464</v>
      </c>
      <c r="D263" s="67">
        <v>87</v>
      </c>
      <c r="E263" s="68" t="s">
        <v>12281</v>
      </c>
    </row>
    <row r="264" spans="1:5" ht="15" x14ac:dyDescent="0.2">
      <c r="A264" s="64">
        <v>263</v>
      </c>
      <c r="B264" s="65">
        <v>19718</v>
      </c>
      <c r="C264" s="66" t="s">
        <v>13465</v>
      </c>
      <c r="D264" s="67">
        <v>88</v>
      </c>
      <c r="E264" s="68" t="s">
        <v>15069</v>
      </c>
    </row>
    <row r="265" spans="1:5" ht="15" x14ac:dyDescent="0.2">
      <c r="A265" s="64">
        <v>264</v>
      </c>
      <c r="B265" s="65">
        <v>11170</v>
      </c>
      <c r="C265" s="66" t="s">
        <v>13466</v>
      </c>
      <c r="D265" s="67">
        <v>89</v>
      </c>
      <c r="E265" s="68" t="s">
        <v>12268</v>
      </c>
    </row>
    <row r="266" spans="1:5" ht="15" x14ac:dyDescent="0.2">
      <c r="A266" s="64">
        <v>265</v>
      </c>
      <c r="B266" s="65">
        <v>11999</v>
      </c>
      <c r="C266" s="66" t="s">
        <v>13467</v>
      </c>
      <c r="D266" s="67">
        <v>90</v>
      </c>
      <c r="E266" s="69">
        <v>2</v>
      </c>
    </row>
    <row r="267" spans="1:5" ht="15" x14ac:dyDescent="0.2">
      <c r="A267" s="64">
        <v>266</v>
      </c>
      <c r="B267" s="65">
        <v>12522</v>
      </c>
      <c r="C267" s="66" t="s">
        <v>13468</v>
      </c>
      <c r="D267" s="67">
        <v>91</v>
      </c>
      <c r="E267" s="68" t="s">
        <v>12266</v>
      </c>
    </row>
    <row r="268" spans="1:5" ht="15" x14ac:dyDescent="0.2">
      <c r="A268" s="64">
        <v>267</v>
      </c>
      <c r="B268" s="65">
        <v>12673</v>
      </c>
      <c r="C268" s="66" t="s">
        <v>13469</v>
      </c>
      <c r="D268" s="67">
        <v>92</v>
      </c>
      <c r="E268" s="68" t="s">
        <v>12262</v>
      </c>
    </row>
    <row r="269" spans="1:5" ht="15" x14ac:dyDescent="0.2">
      <c r="A269" s="64">
        <v>268</v>
      </c>
      <c r="B269" s="65">
        <v>12981</v>
      </c>
      <c r="C269" s="66" t="s">
        <v>13470</v>
      </c>
      <c r="D269" s="67">
        <v>93</v>
      </c>
      <c r="E269" s="68" t="s">
        <v>12281</v>
      </c>
    </row>
    <row r="270" spans="1:5" ht="15" x14ac:dyDescent="0.2">
      <c r="A270" s="64">
        <v>269</v>
      </c>
      <c r="B270" s="65">
        <v>13026</v>
      </c>
      <c r="C270" s="66" t="s">
        <v>13471</v>
      </c>
      <c r="D270" s="67">
        <v>94</v>
      </c>
      <c r="E270" s="68" t="s">
        <v>12281</v>
      </c>
    </row>
    <row r="271" spans="1:5" ht="15" x14ac:dyDescent="0.2">
      <c r="A271" s="64">
        <v>270</v>
      </c>
      <c r="B271" s="65">
        <v>13225</v>
      </c>
      <c r="C271" s="66" t="s">
        <v>13472</v>
      </c>
      <c r="D271" s="67">
        <v>95</v>
      </c>
      <c r="E271" s="68" t="s">
        <v>12260</v>
      </c>
    </row>
    <row r="272" spans="1:5" ht="15" x14ac:dyDescent="0.2">
      <c r="A272" s="64">
        <v>271</v>
      </c>
      <c r="B272" s="65">
        <v>13227</v>
      </c>
      <c r="C272" s="66" t="s">
        <v>13473</v>
      </c>
      <c r="D272" s="67">
        <v>96</v>
      </c>
      <c r="E272" s="68" t="s">
        <v>12281</v>
      </c>
    </row>
    <row r="273" spans="1:5" ht="15" x14ac:dyDescent="0.2">
      <c r="A273" s="64">
        <v>272</v>
      </c>
      <c r="B273" s="65">
        <v>13229</v>
      </c>
      <c r="C273" s="70" t="s">
        <v>13474</v>
      </c>
      <c r="D273" s="67">
        <v>97</v>
      </c>
      <c r="E273" s="68" t="s">
        <v>12260</v>
      </c>
    </row>
    <row r="274" spans="1:5" ht="15" x14ac:dyDescent="0.2">
      <c r="A274" s="64">
        <v>273</v>
      </c>
      <c r="B274" s="65">
        <v>13231</v>
      </c>
      <c r="C274" s="70" t="s">
        <v>13475</v>
      </c>
      <c r="D274" s="67">
        <v>98</v>
      </c>
      <c r="E274" s="68" t="s">
        <v>15069</v>
      </c>
    </row>
    <row r="275" spans="1:5" ht="15" x14ac:dyDescent="0.2">
      <c r="A275" s="64">
        <v>274</v>
      </c>
      <c r="B275" s="65">
        <v>13901</v>
      </c>
      <c r="C275" s="66" t="s">
        <v>13476</v>
      </c>
      <c r="D275" s="67">
        <v>99</v>
      </c>
      <c r="E275" s="68" t="s">
        <v>12281</v>
      </c>
    </row>
    <row r="276" spans="1:5" ht="15" x14ac:dyDescent="0.2">
      <c r="A276" s="64">
        <v>275</v>
      </c>
      <c r="B276" s="65">
        <v>14854</v>
      </c>
      <c r="C276" s="66" t="s">
        <v>13477</v>
      </c>
      <c r="D276" s="67">
        <v>100</v>
      </c>
      <c r="E276" s="68" t="s">
        <v>12258</v>
      </c>
    </row>
    <row r="277" spans="1:5" ht="15" x14ac:dyDescent="0.2">
      <c r="A277" s="64">
        <v>276</v>
      </c>
      <c r="B277" s="65">
        <v>14921</v>
      </c>
      <c r="C277" s="66" t="s">
        <v>13478</v>
      </c>
      <c r="D277" s="67">
        <v>101</v>
      </c>
      <c r="E277" s="68" t="s">
        <v>10794</v>
      </c>
    </row>
    <row r="278" spans="1:5" ht="15" x14ac:dyDescent="0.2">
      <c r="A278" s="64">
        <v>277</v>
      </c>
      <c r="B278" s="65">
        <v>14956</v>
      </c>
      <c r="C278" s="66" t="s">
        <v>14480</v>
      </c>
      <c r="D278" s="67">
        <v>102</v>
      </c>
      <c r="E278" s="68" t="s">
        <v>10794</v>
      </c>
    </row>
    <row r="279" spans="1:5" ht="15" x14ac:dyDescent="0.2">
      <c r="A279" s="64">
        <v>278</v>
      </c>
      <c r="B279" s="65">
        <v>15062</v>
      </c>
      <c r="C279" s="66" t="s">
        <v>14481</v>
      </c>
      <c r="D279" s="67">
        <v>103</v>
      </c>
      <c r="E279" s="68" t="s">
        <v>12281</v>
      </c>
    </row>
    <row r="280" spans="1:5" ht="15" x14ac:dyDescent="0.2">
      <c r="A280" s="64">
        <v>279</v>
      </c>
      <c r="B280" s="65">
        <v>15655</v>
      </c>
      <c r="C280" s="70" t="s">
        <v>14482</v>
      </c>
      <c r="D280" s="67">
        <v>104</v>
      </c>
      <c r="E280" s="68" t="s">
        <v>15069</v>
      </c>
    </row>
    <row r="281" spans="1:5" ht="15" x14ac:dyDescent="0.2">
      <c r="A281" s="64">
        <v>280</v>
      </c>
      <c r="B281" s="65">
        <v>16069</v>
      </c>
      <c r="C281" s="70" t="s">
        <v>14483</v>
      </c>
      <c r="D281" s="67">
        <v>105</v>
      </c>
      <c r="E281" s="68" t="s">
        <v>12428</v>
      </c>
    </row>
    <row r="282" spans="1:5" ht="15" x14ac:dyDescent="0.2">
      <c r="A282" s="64">
        <v>281</v>
      </c>
      <c r="B282" s="65">
        <v>16934</v>
      </c>
      <c r="C282" s="66" t="s">
        <v>14484</v>
      </c>
      <c r="D282" s="67">
        <v>106</v>
      </c>
      <c r="E282" s="68" t="s">
        <v>12258</v>
      </c>
    </row>
    <row r="283" spans="1:5" ht="15" x14ac:dyDescent="0.2">
      <c r="A283" s="64">
        <v>282</v>
      </c>
      <c r="B283" s="65">
        <v>17002</v>
      </c>
      <c r="C283" s="66" t="s">
        <v>14485</v>
      </c>
      <c r="D283" s="67">
        <v>107</v>
      </c>
      <c r="E283" s="69">
        <v>4</v>
      </c>
    </row>
    <row r="284" spans="1:5" ht="15" x14ac:dyDescent="0.2">
      <c r="A284" s="64">
        <v>283</v>
      </c>
      <c r="B284" s="65">
        <v>17056</v>
      </c>
      <c r="C284" s="66" t="s">
        <v>14486</v>
      </c>
      <c r="D284" s="67">
        <v>108</v>
      </c>
      <c r="E284" s="68" t="s">
        <v>15069</v>
      </c>
    </row>
    <row r="285" spans="1:5" ht="15" x14ac:dyDescent="0.2">
      <c r="A285" s="64">
        <v>284</v>
      </c>
      <c r="B285" s="65">
        <v>17379</v>
      </c>
      <c r="C285" s="66" t="s">
        <v>14487</v>
      </c>
      <c r="D285" s="67">
        <v>109</v>
      </c>
      <c r="E285" s="68" t="s">
        <v>12266</v>
      </c>
    </row>
    <row r="286" spans="1:5" ht="15" x14ac:dyDescent="0.2">
      <c r="A286" s="64">
        <v>285</v>
      </c>
      <c r="B286" s="65">
        <v>17499</v>
      </c>
      <c r="C286" s="66" t="s">
        <v>14488</v>
      </c>
      <c r="D286" s="67">
        <v>110</v>
      </c>
      <c r="E286" s="68" t="s">
        <v>12262</v>
      </c>
    </row>
    <row r="287" spans="1:5" ht="15" x14ac:dyDescent="0.2">
      <c r="A287" s="64">
        <v>286</v>
      </c>
      <c r="B287" s="65">
        <v>17712</v>
      </c>
      <c r="C287" s="66" t="s">
        <v>14489</v>
      </c>
      <c r="D287" s="67">
        <v>111</v>
      </c>
      <c r="E287" s="68" t="s">
        <v>10792</v>
      </c>
    </row>
    <row r="288" spans="1:5" ht="15" x14ac:dyDescent="0.2">
      <c r="A288" s="64">
        <v>287</v>
      </c>
      <c r="B288" s="65">
        <v>18031</v>
      </c>
      <c r="C288" s="66" t="s">
        <v>14490</v>
      </c>
      <c r="D288" s="67">
        <v>112</v>
      </c>
      <c r="E288" s="68" t="s">
        <v>12281</v>
      </c>
    </row>
    <row r="289" spans="1:5" ht="15" x14ac:dyDescent="0.2">
      <c r="A289" s="64">
        <v>288</v>
      </c>
      <c r="B289" s="65">
        <v>18407</v>
      </c>
      <c r="C289" s="66" t="s">
        <v>14491</v>
      </c>
      <c r="D289" s="67">
        <v>113</v>
      </c>
      <c r="E289" s="69">
        <v>2</v>
      </c>
    </row>
    <row r="290" spans="1:5" ht="15" x14ac:dyDescent="0.2">
      <c r="A290" s="64">
        <v>289</v>
      </c>
      <c r="B290" s="65">
        <v>19100</v>
      </c>
      <c r="C290" s="66" t="s">
        <v>14492</v>
      </c>
      <c r="D290" s="67">
        <v>114</v>
      </c>
      <c r="E290" s="68" t="s">
        <v>12260</v>
      </c>
    </row>
    <row r="291" spans="1:5" ht="15" x14ac:dyDescent="0.2">
      <c r="A291" s="64">
        <v>290</v>
      </c>
      <c r="B291" s="65">
        <v>19104</v>
      </c>
      <c r="C291" s="66" t="s">
        <v>14499</v>
      </c>
      <c r="D291" s="67">
        <v>115</v>
      </c>
      <c r="E291" s="68" t="s">
        <v>12260</v>
      </c>
    </row>
    <row r="292" spans="1:5" ht="15" x14ac:dyDescent="0.2">
      <c r="A292" s="64">
        <v>291</v>
      </c>
      <c r="B292" s="65">
        <v>19111</v>
      </c>
      <c r="C292" s="66" t="s">
        <v>14500</v>
      </c>
      <c r="D292" s="67">
        <v>116</v>
      </c>
      <c r="E292" s="69">
        <v>4</v>
      </c>
    </row>
    <row r="293" spans="1:5" ht="15" x14ac:dyDescent="0.2">
      <c r="A293" s="64">
        <v>292</v>
      </c>
      <c r="B293" s="65">
        <v>19302</v>
      </c>
      <c r="C293" s="70" t="s">
        <v>14501</v>
      </c>
      <c r="D293" s="67">
        <v>117</v>
      </c>
      <c r="E293" s="69">
        <v>2</v>
      </c>
    </row>
    <row r="294" spans="1:5" ht="15" x14ac:dyDescent="0.2">
      <c r="A294" s="64">
        <v>293</v>
      </c>
      <c r="B294" s="65">
        <v>19703</v>
      </c>
      <c r="C294" s="66" t="s">
        <v>14502</v>
      </c>
      <c r="D294" s="67">
        <v>118</v>
      </c>
      <c r="E294" s="68" t="s">
        <v>12281</v>
      </c>
    </row>
    <row r="295" spans="1:5" ht="15" x14ac:dyDescent="0.2">
      <c r="A295" s="64">
        <v>294</v>
      </c>
      <c r="B295" s="65">
        <v>11853</v>
      </c>
      <c r="C295" s="70" t="s">
        <v>14503</v>
      </c>
      <c r="D295" s="67">
        <v>119</v>
      </c>
      <c r="E295" s="68" t="s">
        <v>12260</v>
      </c>
    </row>
    <row r="296" spans="1:5" ht="15" x14ac:dyDescent="0.2">
      <c r="A296" s="64">
        <v>295</v>
      </c>
      <c r="B296" s="65">
        <v>11883</v>
      </c>
      <c r="C296" s="66" t="s">
        <v>13117</v>
      </c>
      <c r="D296" s="67">
        <v>120</v>
      </c>
      <c r="E296" s="68" t="s">
        <v>12262</v>
      </c>
    </row>
    <row r="297" spans="1:5" ht="15" x14ac:dyDescent="0.2">
      <c r="A297" s="64">
        <v>296</v>
      </c>
      <c r="B297" s="65">
        <v>12242</v>
      </c>
      <c r="C297" s="66" t="s">
        <v>13118</v>
      </c>
      <c r="D297" s="67">
        <v>121</v>
      </c>
      <c r="E297" s="68" t="s">
        <v>12281</v>
      </c>
    </row>
    <row r="298" spans="1:5" ht="15" x14ac:dyDescent="0.2">
      <c r="A298" s="64">
        <v>297</v>
      </c>
      <c r="B298" s="65">
        <v>12273</v>
      </c>
      <c r="C298" s="66" t="s">
        <v>13119</v>
      </c>
      <c r="D298" s="67">
        <v>122</v>
      </c>
      <c r="E298" s="68" t="s">
        <v>12260</v>
      </c>
    </row>
    <row r="299" spans="1:5" ht="15" x14ac:dyDescent="0.2">
      <c r="A299" s="64">
        <v>298</v>
      </c>
      <c r="B299" s="65">
        <v>12277</v>
      </c>
      <c r="C299" s="66" t="s">
        <v>13120</v>
      </c>
      <c r="D299" s="67">
        <v>123</v>
      </c>
      <c r="E299" s="68" t="s">
        <v>12260</v>
      </c>
    </row>
    <row r="300" spans="1:5" ht="15" x14ac:dyDescent="0.2">
      <c r="A300" s="64">
        <v>299</v>
      </c>
      <c r="B300" s="65">
        <v>13063</v>
      </c>
      <c r="C300" s="66" t="s">
        <v>13121</v>
      </c>
      <c r="D300" s="67">
        <v>124</v>
      </c>
      <c r="E300" s="68" t="s">
        <v>12260</v>
      </c>
    </row>
    <row r="301" spans="1:5" ht="15" x14ac:dyDescent="0.2">
      <c r="A301" s="64">
        <v>300</v>
      </c>
      <c r="B301" s="65">
        <v>14879</v>
      </c>
      <c r="C301" s="66" t="s">
        <v>13122</v>
      </c>
      <c r="D301" s="67">
        <v>125</v>
      </c>
      <c r="E301" s="68" t="s">
        <v>12266</v>
      </c>
    </row>
    <row r="302" spans="1:5" ht="15" x14ac:dyDescent="0.2">
      <c r="A302" s="64">
        <v>301</v>
      </c>
      <c r="B302" s="65">
        <v>14899</v>
      </c>
      <c r="C302" s="66" t="s">
        <v>13123</v>
      </c>
      <c r="D302" s="67">
        <v>126</v>
      </c>
      <c r="E302" s="68" t="s">
        <v>12278</v>
      </c>
    </row>
    <row r="303" spans="1:5" ht="15" x14ac:dyDescent="0.2">
      <c r="A303" s="64">
        <v>302</v>
      </c>
      <c r="B303" s="65">
        <v>14901</v>
      </c>
      <c r="C303" s="66" t="s">
        <v>13124</v>
      </c>
      <c r="D303" s="67">
        <v>127</v>
      </c>
      <c r="E303" s="68" t="s">
        <v>10794</v>
      </c>
    </row>
    <row r="304" spans="1:5" ht="15" x14ac:dyDescent="0.2">
      <c r="A304" s="64">
        <v>303</v>
      </c>
      <c r="B304" s="65">
        <v>14914</v>
      </c>
      <c r="C304" s="66" t="s">
        <v>13125</v>
      </c>
      <c r="D304" s="67">
        <v>128</v>
      </c>
      <c r="E304" s="68" t="s">
        <v>10794</v>
      </c>
    </row>
    <row r="305" spans="1:5" ht="15" x14ac:dyDescent="0.2">
      <c r="A305" s="64">
        <v>304</v>
      </c>
      <c r="B305" s="65">
        <v>14987</v>
      </c>
      <c r="C305" s="66" t="s">
        <v>13126</v>
      </c>
      <c r="D305" s="67">
        <v>129</v>
      </c>
      <c r="E305" s="68" t="s">
        <v>12428</v>
      </c>
    </row>
    <row r="306" spans="1:5" ht="15" x14ac:dyDescent="0.2">
      <c r="A306" s="64">
        <v>305</v>
      </c>
      <c r="B306" s="65">
        <v>14989</v>
      </c>
      <c r="C306" s="66" t="s">
        <v>13127</v>
      </c>
      <c r="D306" s="67">
        <v>130</v>
      </c>
      <c r="E306" s="68" t="s">
        <v>12278</v>
      </c>
    </row>
    <row r="307" spans="1:5" ht="15" x14ac:dyDescent="0.2">
      <c r="A307" s="64">
        <v>306</v>
      </c>
      <c r="B307" s="65">
        <v>15004</v>
      </c>
      <c r="C307" s="66" t="s">
        <v>13128</v>
      </c>
      <c r="D307" s="67">
        <v>131</v>
      </c>
      <c r="E307" s="68" t="s">
        <v>10794</v>
      </c>
    </row>
    <row r="308" spans="1:5" ht="15" x14ac:dyDescent="0.2">
      <c r="A308" s="64">
        <v>307</v>
      </c>
      <c r="B308" s="65">
        <v>15090</v>
      </c>
      <c r="C308" s="66" t="s">
        <v>13129</v>
      </c>
      <c r="D308" s="67">
        <v>132</v>
      </c>
      <c r="E308" s="68" t="s">
        <v>12264</v>
      </c>
    </row>
    <row r="309" spans="1:5" ht="15" x14ac:dyDescent="0.2">
      <c r="A309" s="64">
        <v>308</v>
      </c>
      <c r="B309" s="65">
        <v>15208</v>
      </c>
      <c r="C309" s="66" t="s">
        <v>13130</v>
      </c>
      <c r="D309" s="67">
        <v>133</v>
      </c>
      <c r="E309" s="68" t="s">
        <v>12266</v>
      </c>
    </row>
    <row r="310" spans="1:5" ht="15" x14ac:dyDescent="0.2">
      <c r="A310" s="64">
        <v>309</v>
      </c>
      <c r="B310" s="65">
        <v>15474</v>
      </c>
      <c r="C310" s="66" t="s">
        <v>13131</v>
      </c>
      <c r="D310" s="67">
        <v>134</v>
      </c>
      <c r="E310" s="68" t="s">
        <v>12262</v>
      </c>
    </row>
    <row r="311" spans="1:5" ht="15" x14ac:dyDescent="0.2">
      <c r="A311" s="64">
        <v>310</v>
      </c>
      <c r="B311" s="65">
        <v>10021</v>
      </c>
      <c r="C311" s="70" t="s">
        <v>13132</v>
      </c>
      <c r="D311" s="67">
        <v>135</v>
      </c>
      <c r="E311" s="68" t="s">
        <v>12262</v>
      </c>
    </row>
    <row r="312" spans="1:5" ht="15" x14ac:dyDescent="0.2">
      <c r="A312" s="64">
        <v>311</v>
      </c>
      <c r="B312" s="65">
        <v>16045</v>
      </c>
      <c r="C312" s="66" t="s">
        <v>13133</v>
      </c>
      <c r="D312" s="67">
        <v>136</v>
      </c>
      <c r="E312" s="68" t="s">
        <v>12281</v>
      </c>
    </row>
    <row r="313" spans="1:5" ht="15" x14ac:dyDescent="0.2">
      <c r="A313" s="64">
        <v>312</v>
      </c>
      <c r="B313" s="65">
        <v>16107</v>
      </c>
      <c r="C313" s="66" t="s">
        <v>11629</v>
      </c>
      <c r="D313" s="67">
        <v>137</v>
      </c>
      <c r="E313" s="68" t="s">
        <v>12260</v>
      </c>
    </row>
    <row r="314" spans="1:5" ht="15" x14ac:dyDescent="0.2">
      <c r="A314" s="64">
        <v>313</v>
      </c>
      <c r="B314" s="65">
        <v>16799</v>
      </c>
      <c r="C314" s="66" t="s">
        <v>11630</v>
      </c>
      <c r="D314" s="67">
        <v>138</v>
      </c>
      <c r="E314" s="68" t="s">
        <v>12281</v>
      </c>
    </row>
    <row r="315" spans="1:5" ht="15" x14ac:dyDescent="0.2">
      <c r="A315" s="64">
        <v>314</v>
      </c>
      <c r="B315" s="65">
        <v>17485</v>
      </c>
      <c r="C315" s="66" t="s">
        <v>11631</v>
      </c>
      <c r="D315" s="67">
        <v>139</v>
      </c>
      <c r="E315" s="68" t="s">
        <v>12262</v>
      </c>
    </row>
    <row r="316" spans="1:5" ht="15" x14ac:dyDescent="0.2">
      <c r="A316" s="64">
        <v>315</v>
      </c>
      <c r="B316" s="65">
        <v>17983</v>
      </c>
      <c r="C316" s="66" t="s">
        <v>11632</v>
      </c>
      <c r="D316" s="67">
        <v>140</v>
      </c>
      <c r="E316" s="68" t="s">
        <v>12262</v>
      </c>
    </row>
    <row r="317" spans="1:5" ht="15" x14ac:dyDescent="0.2">
      <c r="A317" s="64">
        <v>316</v>
      </c>
      <c r="B317" s="65">
        <v>17985</v>
      </c>
      <c r="C317" s="66" t="s">
        <v>11633</v>
      </c>
      <c r="D317" s="67">
        <v>141</v>
      </c>
      <c r="E317" s="68" t="s">
        <v>12262</v>
      </c>
    </row>
    <row r="318" spans="1:5" ht="15" x14ac:dyDescent="0.2">
      <c r="A318" s="64">
        <v>317</v>
      </c>
      <c r="B318" s="65">
        <v>17986</v>
      </c>
      <c r="C318" s="66" t="s">
        <v>11634</v>
      </c>
      <c r="D318" s="67">
        <v>142</v>
      </c>
      <c r="E318" s="68" t="s">
        <v>12260</v>
      </c>
    </row>
    <row r="319" spans="1:5" ht="15" x14ac:dyDescent="0.2">
      <c r="A319" s="64">
        <v>318</v>
      </c>
      <c r="B319" s="65">
        <v>18355</v>
      </c>
      <c r="C319" s="66" t="s">
        <v>11635</v>
      </c>
      <c r="D319" s="67">
        <v>143</v>
      </c>
      <c r="E319" s="68" t="s">
        <v>12281</v>
      </c>
    </row>
    <row r="320" spans="1:5" ht="15" x14ac:dyDescent="0.2">
      <c r="A320" s="64">
        <v>319</v>
      </c>
      <c r="B320" s="65">
        <v>18641</v>
      </c>
      <c r="C320" s="66" t="s">
        <v>11636</v>
      </c>
      <c r="D320" s="67">
        <v>144</v>
      </c>
      <c r="E320" s="68" t="s">
        <v>12262</v>
      </c>
    </row>
    <row r="321" spans="1:5" ht="15" x14ac:dyDescent="0.2">
      <c r="A321" s="64">
        <v>320</v>
      </c>
      <c r="B321" s="65">
        <v>18809</v>
      </c>
      <c r="C321" s="66" t="s">
        <v>11637</v>
      </c>
      <c r="D321" s="67">
        <v>145</v>
      </c>
      <c r="E321" s="68" t="s">
        <v>12260</v>
      </c>
    </row>
    <row r="322" spans="1:5" ht="15" x14ac:dyDescent="0.2">
      <c r="A322" s="64">
        <v>321</v>
      </c>
      <c r="B322" s="65">
        <v>18891</v>
      </c>
      <c r="C322" s="66" t="s">
        <v>11638</v>
      </c>
      <c r="D322" s="67">
        <v>146</v>
      </c>
      <c r="E322" s="68" t="s">
        <v>12260</v>
      </c>
    </row>
    <row r="323" spans="1:5" ht="15" x14ac:dyDescent="0.2">
      <c r="A323" s="64">
        <v>322</v>
      </c>
      <c r="B323" s="65">
        <v>19149</v>
      </c>
      <c r="C323" s="66" t="s">
        <v>11639</v>
      </c>
      <c r="D323" s="67">
        <v>147</v>
      </c>
      <c r="E323" s="68" t="s">
        <v>10995</v>
      </c>
    </row>
    <row r="324" spans="1:5" ht="15" x14ac:dyDescent="0.2">
      <c r="A324" s="64">
        <v>323</v>
      </c>
      <c r="B324" s="65">
        <v>19151</v>
      </c>
      <c r="C324" s="70" t="s">
        <v>11640</v>
      </c>
      <c r="D324" s="67">
        <v>148</v>
      </c>
      <c r="E324" s="68" t="s">
        <v>12281</v>
      </c>
    </row>
    <row r="325" spans="1:5" ht="15" x14ac:dyDescent="0.2">
      <c r="A325" s="64">
        <v>324</v>
      </c>
      <c r="B325" s="65">
        <v>19153</v>
      </c>
      <c r="C325" s="70" t="s">
        <v>11641</v>
      </c>
      <c r="D325" s="67">
        <v>149</v>
      </c>
      <c r="E325" s="68" t="s">
        <v>12260</v>
      </c>
    </row>
    <row r="326" spans="1:5" ht="15" x14ac:dyDescent="0.2">
      <c r="A326" s="64">
        <v>325</v>
      </c>
      <c r="B326" s="65">
        <v>19158</v>
      </c>
      <c r="C326" s="70" t="s">
        <v>11642</v>
      </c>
      <c r="D326" s="67">
        <v>150</v>
      </c>
      <c r="E326" s="68" t="s">
        <v>12281</v>
      </c>
    </row>
    <row r="327" spans="1:5" ht="15" x14ac:dyDescent="0.2">
      <c r="A327" s="64">
        <v>326</v>
      </c>
      <c r="B327" s="65">
        <v>19163</v>
      </c>
      <c r="C327" s="70" t="s">
        <v>11643</v>
      </c>
      <c r="D327" s="67">
        <v>151</v>
      </c>
      <c r="E327" s="68" t="s">
        <v>12260</v>
      </c>
    </row>
    <row r="328" spans="1:5" ht="15" x14ac:dyDescent="0.2">
      <c r="A328" s="64">
        <v>327</v>
      </c>
      <c r="B328" s="65">
        <v>19165</v>
      </c>
      <c r="C328" s="70" t="s">
        <v>11644</v>
      </c>
      <c r="D328" s="67">
        <v>152</v>
      </c>
      <c r="E328" s="68" t="s">
        <v>12262</v>
      </c>
    </row>
    <row r="329" spans="1:5" ht="15" x14ac:dyDescent="0.2">
      <c r="A329" s="64">
        <v>328</v>
      </c>
      <c r="B329" s="65">
        <v>19479</v>
      </c>
      <c r="C329" s="66" t="s">
        <v>11645</v>
      </c>
      <c r="D329" s="67">
        <v>153</v>
      </c>
      <c r="E329" s="68" t="s">
        <v>12260</v>
      </c>
    </row>
    <row r="330" spans="1:5" ht="15" x14ac:dyDescent="0.2">
      <c r="A330" s="64">
        <v>329</v>
      </c>
      <c r="B330" s="65">
        <v>19606</v>
      </c>
      <c r="C330" s="66" t="s">
        <v>11646</v>
      </c>
      <c r="D330" s="67">
        <v>154</v>
      </c>
      <c r="E330" s="68" t="s">
        <v>12281</v>
      </c>
    </row>
    <row r="331" spans="1:5" ht="15" x14ac:dyDescent="0.2">
      <c r="A331" s="64">
        <v>330</v>
      </c>
      <c r="B331" s="65">
        <v>19630</v>
      </c>
      <c r="C331" s="66" t="s">
        <v>11647</v>
      </c>
      <c r="D331" s="67">
        <v>155</v>
      </c>
      <c r="E331" s="68" t="s">
        <v>12260</v>
      </c>
    </row>
    <row r="332" spans="1:5" ht="15" x14ac:dyDescent="0.2">
      <c r="A332" s="64">
        <v>331</v>
      </c>
      <c r="B332" s="65">
        <v>19765</v>
      </c>
      <c r="C332" s="66" t="s">
        <v>11648</v>
      </c>
      <c r="D332" s="67">
        <v>156</v>
      </c>
      <c r="E332" s="68" t="s">
        <v>12262</v>
      </c>
    </row>
    <row r="333" spans="1:5" ht="15" x14ac:dyDescent="0.2">
      <c r="A333" s="64">
        <v>332</v>
      </c>
      <c r="B333" s="65">
        <v>19939</v>
      </c>
      <c r="C333" s="66" t="s">
        <v>11649</v>
      </c>
      <c r="D333" s="67">
        <v>157</v>
      </c>
      <c r="E333" s="68" t="s">
        <v>12260</v>
      </c>
    </row>
    <row r="334" spans="1:5" ht="15" x14ac:dyDescent="0.2">
      <c r="A334" s="64">
        <v>333</v>
      </c>
      <c r="B334" s="65">
        <v>19940</v>
      </c>
      <c r="C334" s="66" t="s">
        <v>11650</v>
      </c>
      <c r="D334" s="67">
        <v>158</v>
      </c>
      <c r="E334" s="68" t="s">
        <v>10995</v>
      </c>
    </row>
    <row r="335" spans="1:5" ht="15" x14ac:dyDescent="0.2">
      <c r="A335" s="64">
        <v>334</v>
      </c>
      <c r="B335" s="65">
        <v>10051</v>
      </c>
      <c r="C335" s="66" t="s">
        <v>11651</v>
      </c>
      <c r="D335" s="67">
        <v>159</v>
      </c>
      <c r="E335" s="68" t="s">
        <v>12428</v>
      </c>
    </row>
    <row r="336" spans="1:5" ht="15" x14ac:dyDescent="0.2">
      <c r="A336" s="64">
        <v>335</v>
      </c>
      <c r="B336" s="65">
        <v>10062</v>
      </c>
      <c r="C336" s="66" t="s">
        <v>11652</v>
      </c>
      <c r="D336" s="67">
        <v>160</v>
      </c>
      <c r="E336" s="68" t="s">
        <v>12268</v>
      </c>
    </row>
    <row r="337" spans="1:5" ht="15" x14ac:dyDescent="0.2">
      <c r="A337" s="64">
        <v>336</v>
      </c>
      <c r="B337" s="65">
        <v>11110</v>
      </c>
      <c r="C337" s="66" t="s">
        <v>11653</v>
      </c>
      <c r="D337" s="67">
        <v>161</v>
      </c>
      <c r="E337" s="68" t="s">
        <v>15069</v>
      </c>
    </row>
    <row r="338" spans="1:5" ht="15" x14ac:dyDescent="0.2">
      <c r="A338" s="64">
        <v>337</v>
      </c>
      <c r="B338" s="65">
        <v>11159</v>
      </c>
      <c r="C338" s="66" t="s">
        <v>14516</v>
      </c>
      <c r="D338" s="67">
        <v>162</v>
      </c>
      <c r="E338" s="68" t="s">
        <v>12266</v>
      </c>
    </row>
    <row r="339" spans="1:5" ht="15" x14ac:dyDescent="0.2">
      <c r="A339" s="64">
        <v>338</v>
      </c>
      <c r="B339" s="65">
        <v>11490</v>
      </c>
      <c r="C339" s="66" t="s">
        <v>14517</v>
      </c>
      <c r="D339" s="67">
        <v>163</v>
      </c>
      <c r="E339" s="68" t="s">
        <v>15072</v>
      </c>
    </row>
    <row r="340" spans="1:5" ht="15" x14ac:dyDescent="0.2">
      <c r="A340" s="64">
        <v>339</v>
      </c>
      <c r="B340" s="65">
        <v>11629</v>
      </c>
      <c r="C340" s="66" t="s">
        <v>14518</v>
      </c>
      <c r="D340" s="67">
        <v>164</v>
      </c>
      <c r="E340" s="68" t="s">
        <v>12260</v>
      </c>
    </row>
    <row r="341" spans="1:5" ht="15" x14ac:dyDescent="0.2">
      <c r="A341" s="64">
        <v>340</v>
      </c>
      <c r="B341" s="65">
        <v>12985</v>
      </c>
      <c r="C341" s="66" t="s">
        <v>13768</v>
      </c>
      <c r="D341" s="67">
        <v>165</v>
      </c>
      <c r="E341" s="68" t="s">
        <v>12281</v>
      </c>
    </row>
    <row r="342" spans="1:5" ht="15" x14ac:dyDescent="0.2">
      <c r="A342" s="64">
        <v>341</v>
      </c>
      <c r="B342" s="65">
        <v>13045</v>
      </c>
      <c r="C342" s="66" t="s">
        <v>14519</v>
      </c>
      <c r="D342" s="67">
        <v>166</v>
      </c>
      <c r="E342" s="68" t="s">
        <v>12262</v>
      </c>
    </row>
    <row r="343" spans="1:5" ht="15" x14ac:dyDescent="0.2">
      <c r="A343" s="64">
        <v>342</v>
      </c>
      <c r="B343" s="65">
        <v>13131</v>
      </c>
      <c r="C343" s="66" t="s">
        <v>14520</v>
      </c>
      <c r="D343" s="67">
        <v>167</v>
      </c>
      <c r="E343" s="68" t="s">
        <v>12281</v>
      </c>
    </row>
    <row r="344" spans="1:5" ht="15" x14ac:dyDescent="0.2">
      <c r="A344" s="64">
        <v>343</v>
      </c>
      <c r="B344" s="65">
        <v>13334</v>
      </c>
      <c r="C344" s="66" t="s">
        <v>14521</v>
      </c>
      <c r="D344" s="67">
        <v>168</v>
      </c>
      <c r="E344" s="68" t="s">
        <v>12262</v>
      </c>
    </row>
    <row r="345" spans="1:5" ht="15" x14ac:dyDescent="0.2">
      <c r="A345" s="64">
        <v>344</v>
      </c>
      <c r="B345" s="65">
        <v>13417</v>
      </c>
      <c r="C345" s="66" t="s">
        <v>14522</v>
      </c>
      <c r="D345" s="67">
        <v>169</v>
      </c>
      <c r="E345" s="68" t="s">
        <v>12258</v>
      </c>
    </row>
    <row r="346" spans="1:5" ht="15" x14ac:dyDescent="0.2">
      <c r="A346" s="64">
        <v>345</v>
      </c>
      <c r="B346" s="65">
        <v>13422</v>
      </c>
      <c r="C346" s="66" t="s">
        <v>13507</v>
      </c>
      <c r="D346" s="67">
        <v>170</v>
      </c>
      <c r="E346" s="68" t="s">
        <v>10792</v>
      </c>
    </row>
    <row r="347" spans="1:5" ht="15" x14ac:dyDescent="0.2">
      <c r="A347" s="64">
        <v>346</v>
      </c>
      <c r="B347" s="65">
        <v>13424</v>
      </c>
      <c r="C347" s="66" t="s">
        <v>13508</v>
      </c>
      <c r="D347" s="67">
        <v>171</v>
      </c>
      <c r="E347" s="68" t="s">
        <v>12266</v>
      </c>
    </row>
    <row r="348" spans="1:5" ht="15" x14ac:dyDescent="0.2">
      <c r="A348" s="64">
        <v>347</v>
      </c>
      <c r="B348" s="65">
        <v>13450</v>
      </c>
      <c r="C348" s="66" t="s">
        <v>12309</v>
      </c>
      <c r="D348" s="67">
        <v>172</v>
      </c>
      <c r="E348" s="68" t="s">
        <v>13771</v>
      </c>
    </row>
    <row r="349" spans="1:5" ht="15" x14ac:dyDescent="0.2">
      <c r="A349" s="64">
        <v>348</v>
      </c>
      <c r="B349" s="65">
        <v>14440</v>
      </c>
      <c r="C349" s="66" t="s">
        <v>13509</v>
      </c>
      <c r="D349" s="67">
        <v>173</v>
      </c>
      <c r="E349" s="68" t="s">
        <v>12260</v>
      </c>
    </row>
    <row r="350" spans="1:5" ht="15" x14ac:dyDescent="0.2">
      <c r="A350" s="64">
        <v>349</v>
      </c>
      <c r="B350" s="65">
        <v>14525</v>
      </c>
      <c r="C350" s="70" t="s">
        <v>13510</v>
      </c>
      <c r="D350" s="67">
        <v>174</v>
      </c>
      <c r="E350" s="68" t="s">
        <v>12262</v>
      </c>
    </row>
    <row r="351" spans="1:5" ht="15" x14ac:dyDescent="0.2">
      <c r="A351" s="64">
        <v>350</v>
      </c>
      <c r="B351" s="65">
        <v>14964</v>
      </c>
      <c r="C351" s="66" t="s">
        <v>13511</v>
      </c>
      <c r="D351" s="67">
        <v>175</v>
      </c>
      <c r="E351" s="68" t="s">
        <v>10794</v>
      </c>
    </row>
    <row r="352" spans="1:5" ht="15" x14ac:dyDescent="0.2">
      <c r="A352" s="64">
        <v>351</v>
      </c>
      <c r="B352" s="65">
        <v>15064</v>
      </c>
      <c r="C352" s="66" t="s">
        <v>13512</v>
      </c>
      <c r="D352" s="67">
        <v>176</v>
      </c>
      <c r="E352" s="68" t="s">
        <v>12262</v>
      </c>
    </row>
    <row r="353" spans="1:5" ht="15" x14ac:dyDescent="0.2">
      <c r="A353" s="64">
        <v>352</v>
      </c>
      <c r="B353" s="65">
        <v>15555</v>
      </c>
      <c r="C353" s="70" t="s">
        <v>14866</v>
      </c>
      <c r="D353" s="67">
        <v>177</v>
      </c>
      <c r="E353" s="68" t="s">
        <v>12268</v>
      </c>
    </row>
    <row r="354" spans="1:5" ht="15" x14ac:dyDescent="0.2">
      <c r="A354" s="64">
        <v>353</v>
      </c>
      <c r="B354" s="65">
        <v>15772</v>
      </c>
      <c r="C354" s="70" t="s">
        <v>14867</v>
      </c>
      <c r="D354" s="67">
        <v>178</v>
      </c>
      <c r="E354" s="68" t="s">
        <v>15069</v>
      </c>
    </row>
    <row r="355" spans="1:5" ht="15" x14ac:dyDescent="0.2">
      <c r="A355" s="64">
        <v>354</v>
      </c>
      <c r="B355" s="65">
        <v>15882</v>
      </c>
      <c r="C355" s="66" t="s">
        <v>14868</v>
      </c>
      <c r="D355" s="67">
        <v>179</v>
      </c>
      <c r="E355" s="68" t="s">
        <v>12260</v>
      </c>
    </row>
    <row r="356" spans="1:5" ht="15" x14ac:dyDescent="0.2">
      <c r="A356" s="64">
        <v>355</v>
      </c>
      <c r="B356" s="65">
        <v>16139</v>
      </c>
      <c r="C356" s="66" t="s">
        <v>14869</v>
      </c>
      <c r="D356" s="67">
        <v>180</v>
      </c>
      <c r="E356" s="68" t="s">
        <v>10792</v>
      </c>
    </row>
    <row r="357" spans="1:5" ht="15" x14ac:dyDescent="0.2">
      <c r="A357" s="64">
        <v>356</v>
      </c>
      <c r="B357" s="65">
        <v>16265</v>
      </c>
      <c r="C357" s="66" t="s">
        <v>14870</v>
      </c>
      <c r="D357" s="67">
        <v>181</v>
      </c>
      <c r="E357" s="68" t="s">
        <v>12281</v>
      </c>
    </row>
    <row r="358" spans="1:5" ht="15" x14ac:dyDescent="0.2">
      <c r="A358" s="64">
        <v>357</v>
      </c>
      <c r="B358" s="65">
        <v>16415</v>
      </c>
      <c r="C358" s="66" t="s">
        <v>14871</v>
      </c>
      <c r="D358" s="67">
        <v>182</v>
      </c>
      <c r="E358" s="68" t="s">
        <v>12258</v>
      </c>
    </row>
    <row r="359" spans="1:5" ht="15" x14ac:dyDescent="0.2">
      <c r="A359" s="64">
        <v>358</v>
      </c>
      <c r="B359" s="65">
        <v>16417</v>
      </c>
      <c r="C359" s="70" t="s">
        <v>14872</v>
      </c>
      <c r="D359" s="67">
        <v>183</v>
      </c>
      <c r="E359" s="68" t="s">
        <v>12262</v>
      </c>
    </row>
    <row r="360" spans="1:5" ht="15" x14ac:dyDescent="0.2">
      <c r="A360" s="64">
        <v>359</v>
      </c>
      <c r="B360" s="65">
        <v>17236</v>
      </c>
      <c r="C360" s="66" t="s">
        <v>12282</v>
      </c>
      <c r="D360" s="67">
        <v>184</v>
      </c>
      <c r="E360" s="68" t="s">
        <v>12262</v>
      </c>
    </row>
    <row r="361" spans="1:5" ht="15" x14ac:dyDescent="0.2">
      <c r="A361" s="64">
        <v>360</v>
      </c>
      <c r="B361" s="65">
        <v>18377</v>
      </c>
      <c r="C361" s="70" t="s">
        <v>12283</v>
      </c>
      <c r="D361" s="67">
        <v>185</v>
      </c>
      <c r="E361" s="68" t="s">
        <v>13767</v>
      </c>
    </row>
    <row r="362" spans="1:5" ht="15" x14ac:dyDescent="0.2">
      <c r="A362" s="64">
        <v>361</v>
      </c>
      <c r="B362" s="65">
        <v>18182</v>
      </c>
      <c r="C362" s="66" t="s">
        <v>12284</v>
      </c>
      <c r="D362" s="67">
        <v>186</v>
      </c>
      <c r="E362" s="68" t="s">
        <v>12281</v>
      </c>
    </row>
    <row r="363" spans="1:5" ht="15" x14ac:dyDescent="0.2">
      <c r="A363" s="64">
        <v>362</v>
      </c>
      <c r="B363" s="65">
        <v>19457</v>
      </c>
      <c r="C363" s="66" t="s">
        <v>12285</v>
      </c>
      <c r="D363" s="67">
        <v>187</v>
      </c>
      <c r="E363" s="68" t="s">
        <v>13767</v>
      </c>
    </row>
    <row r="364" spans="1:5" ht="15" x14ac:dyDescent="0.2">
      <c r="A364" s="64">
        <v>363</v>
      </c>
      <c r="B364" s="65">
        <v>19552</v>
      </c>
      <c r="C364" s="66" t="s">
        <v>12286</v>
      </c>
      <c r="D364" s="67">
        <v>188</v>
      </c>
      <c r="E364" s="69">
        <v>1</v>
      </c>
    </row>
    <row r="365" spans="1:5" ht="15" x14ac:dyDescent="0.2">
      <c r="A365" s="64">
        <v>364</v>
      </c>
      <c r="B365" s="65">
        <v>19894</v>
      </c>
      <c r="C365" s="66" t="s">
        <v>12287</v>
      </c>
      <c r="D365" s="67">
        <v>189</v>
      </c>
      <c r="E365" s="68" t="s">
        <v>12264</v>
      </c>
    </row>
    <row r="366" spans="1:5" ht="15" x14ac:dyDescent="0.2">
      <c r="A366" s="64">
        <v>365</v>
      </c>
      <c r="B366" s="65">
        <v>12219</v>
      </c>
      <c r="C366" s="66" t="s">
        <v>12288</v>
      </c>
      <c r="D366" s="67">
        <v>190</v>
      </c>
      <c r="E366" s="68" t="s">
        <v>12266</v>
      </c>
    </row>
    <row r="367" spans="1:5" ht="15" x14ac:dyDescent="0.2">
      <c r="A367" s="64">
        <v>366</v>
      </c>
      <c r="B367" s="65">
        <v>13097</v>
      </c>
      <c r="C367" s="66" t="s">
        <v>13700</v>
      </c>
      <c r="D367" s="67">
        <v>191</v>
      </c>
      <c r="E367" s="68" t="s">
        <v>12268</v>
      </c>
    </row>
    <row r="368" spans="1:5" ht="15" x14ac:dyDescent="0.2">
      <c r="A368" s="64">
        <v>367</v>
      </c>
      <c r="B368" s="65">
        <v>14438</v>
      </c>
      <c r="C368" s="66" t="s">
        <v>13701</v>
      </c>
      <c r="D368" s="67">
        <v>192</v>
      </c>
      <c r="E368" s="68" t="s">
        <v>12262</v>
      </c>
    </row>
    <row r="369" spans="1:5" ht="15" x14ac:dyDescent="0.2">
      <c r="A369" s="64">
        <v>368</v>
      </c>
      <c r="B369" s="65">
        <v>15201</v>
      </c>
      <c r="C369" s="66" t="s">
        <v>13702</v>
      </c>
      <c r="D369" s="67">
        <v>193</v>
      </c>
      <c r="E369" s="68" t="s">
        <v>12260</v>
      </c>
    </row>
    <row r="370" spans="1:5" ht="15" x14ac:dyDescent="0.2">
      <c r="A370" s="64">
        <v>369</v>
      </c>
      <c r="B370" s="65">
        <v>15371</v>
      </c>
      <c r="C370" s="66" t="s">
        <v>13703</v>
      </c>
      <c r="D370" s="67">
        <v>194</v>
      </c>
      <c r="E370" s="68" t="s">
        <v>12266</v>
      </c>
    </row>
    <row r="371" spans="1:5" ht="15" x14ac:dyDescent="0.2">
      <c r="A371" s="64">
        <v>370</v>
      </c>
      <c r="B371" s="65">
        <v>15634</v>
      </c>
      <c r="C371" s="66" t="s">
        <v>11910</v>
      </c>
      <c r="D371" s="67">
        <v>195</v>
      </c>
      <c r="E371" s="69">
        <v>3</v>
      </c>
    </row>
    <row r="372" spans="1:5" ht="15" x14ac:dyDescent="0.2">
      <c r="A372" s="64">
        <v>371</v>
      </c>
      <c r="B372" s="65">
        <v>16352</v>
      </c>
      <c r="C372" s="66" t="s">
        <v>11911</v>
      </c>
      <c r="D372" s="67">
        <v>196</v>
      </c>
      <c r="E372" s="68" t="s">
        <v>12262</v>
      </c>
    </row>
    <row r="373" spans="1:5" ht="15" x14ac:dyDescent="0.2">
      <c r="A373" s="64">
        <v>372</v>
      </c>
      <c r="B373" s="65">
        <v>16653</v>
      </c>
      <c r="C373" s="66" t="s">
        <v>11912</v>
      </c>
      <c r="D373" s="67">
        <v>197</v>
      </c>
      <c r="E373" s="68" t="s">
        <v>12281</v>
      </c>
    </row>
    <row r="374" spans="1:5" ht="15" x14ac:dyDescent="0.2">
      <c r="A374" s="64">
        <v>373</v>
      </c>
      <c r="B374" s="65">
        <v>17240</v>
      </c>
      <c r="C374" s="66" t="s">
        <v>11913</v>
      </c>
      <c r="D374" s="67">
        <v>198</v>
      </c>
      <c r="E374" s="68" t="s">
        <v>12262</v>
      </c>
    </row>
    <row r="375" spans="1:5" ht="15" x14ac:dyDescent="0.2">
      <c r="A375" s="64">
        <v>374</v>
      </c>
      <c r="B375" s="65">
        <v>18079</v>
      </c>
      <c r="C375" s="66" t="s">
        <v>11914</v>
      </c>
      <c r="D375" s="67">
        <v>199</v>
      </c>
      <c r="E375" s="68" t="s">
        <v>12281</v>
      </c>
    </row>
    <row r="376" spans="1:5" ht="15" x14ac:dyDescent="0.2">
      <c r="A376" s="64">
        <v>375</v>
      </c>
      <c r="B376" s="65">
        <v>19315</v>
      </c>
      <c r="C376" s="66" t="s">
        <v>11915</v>
      </c>
      <c r="D376" s="67">
        <v>200</v>
      </c>
      <c r="E376" s="69">
        <v>1</v>
      </c>
    </row>
    <row r="377" spans="1:5" ht="15" x14ac:dyDescent="0.2">
      <c r="A377" s="64">
        <v>376</v>
      </c>
      <c r="B377" s="65">
        <v>19491</v>
      </c>
      <c r="C377" s="66" t="s">
        <v>11916</v>
      </c>
      <c r="D377" s="67">
        <v>201</v>
      </c>
      <c r="E377" s="68" t="s">
        <v>11917</v>
      </c>
    </row>
    <row r="378" spans="1:5" ht="15" x14ac:dyDescent="0.2">
      <c r="A378" s="64">
        <v>377</v>
      </c>
      <c r="B378" s="65">
        <v>19942</v>
      </c>
      <c r="C378" s="66" t="s">
        <v>11918</v>
      </c>
      <c r="D378" s="67">
        <v>202</v>
      </c>
      <c r="E378" s="68" t="s">
        <v>12258</v>
      </c>
    </row>
    <row r="379" spans="1:5" ht="15" x14ac:dyDescent="0.2">
      <c r="A379" s="64">
        <v>378</v>
      </c>
      <c r="B379" s="65">
        <v>11161</v>
      </c>
      <c r="C379" s="66" t="s">
        <v>11919</v>
      </c>
      <c r="D379" s="67">
        <v>203</v>
      </c>
      <c r="E379" s="68" t="s">
        <v>12260</v>
      </c>
    </row>
    <row r="380" spans="1:5" ht="15" x14ac:dyDescent="0.2">
      <c r="A380" s="64">
        <v>379</v>
      </c>
      <c r="B380" s="65">
        <v>11449</v>
      </c>
      <c r="C380" s="70" t="s">
        <v>11920</v>
      </c>
      <c r="D380" s="67">
        <v>204</v>
      </c>
      <c r="E380" s="68" t="s">
        <v>12260</v>
      </c>
    </row>
    <row r="381" spans="1:5" ht="15" x14ac:dyDescent="0.2">
      <c r="A381" s="64">
        <v>380</v>
      </c>
      <c r="B381" s="65">
        <v>11735</v>
      </c>
      <c r="C381" s="66" t="s">
        <v>11921</v>
      </c>
      <c r="D381" s="67">
        <v>205</v>
      </c>
      <c r="E381" s="68" t="s">
        <v>12260</v>
      </c>
    </row>
    <row r="382" spans="1:5" ht="15" x14ac:dyDescent="0.2">
      <c r="A382" s="64">
        <v>381</v>
      </c>
      <c r="B382" s="65">
        <v>11747</v>
      </c>
      <c r="C382" s="66" t="s">
        <v>11922</v>
      </c>
      <c r="D382" s="67">
        <v>206</v>
      </c>
      <c r="E382" s="68" t="s">
        <v>12281</v>
      </c>
    </row>
    <row r="383" spans="1:5" ht="15" x14ac:dyDescent="0.2">
      <c r="A383" s="64">
        <v>382</v>
      </c>
      <c r="B383" s="65">
        <v>11945</v>
      </c>
      <c r="C383" s="66" t="s">
        <v>11923</v>
      </c>
      <c r="D383" s="67">
        <v>207</v>
      </c>
      <c r="E383" s="68" t="s">
        <v>12281</v>
      </c>
    </row>
    <row r="384" spans="1:5" ht="15" x14ac:dyDescent="0.2">
      <c r="A384" s="64">
        <v>383</v>
      </c>
      <c r="B384" s="65">
        <v>12580</v>
      </c>
      <c r="C384" s="66" t="s">
        <v>11924</v>
      </c>
      <c r="D384" s="67">
        <v>208</v>
      </c>
      <c r="E384" s="68" t="s">
        <v>10794</v>
      </c>
    </row>
    <row r="385" spans="1:5" ht="15" x14ac:dyDescent="0.2">
      <c r="A385" s="64">
        <v>384</v>
      </c>
      <c r="B385" s="65">
        <v>12597</v>
      </c>
      <c r="C385" s="66" t="s">
        <v>11925</v>
      </c>
      <c r="D385" s="67">
        <v>209</v>
      </c>
      <c r="E385" s="68" t="s">
        <v>12281</v>
      </c>
    </row>
    <row r="386" spans="1:5" ht="15" x14ac:dyDescent="0.2">
      <c r="A386" s="64">
        <v>385</v>
      </c>
      <c r="B386" s="65">
        <v>12853</v>
      </c>
      <c r="C386" s="66" t="s">
        <v>11926</v>
      </c>
      <c r="D386" s="67">
        <v>210</v>
      </c>
      <c r="E386" s="68" t="s">
        <v>12262</v>
      </c>
    </row>
    <row r="387" spans="1:5" ht="15" x14ac:dyDescent="0.2">
      <c r="A387" s="64">
        <v>386</v>
      </c>
      <c r="B387" s="65">
        <v>12959</v>
      </c>
      <c r="C387" s="66" t="s">
        <v>11927</v>
      </c>
      <c r="D387" s="67">
        <v>211</v>
      </c>
      <c r="E387" s="68" t="s">
        <v>12260</v>
      </c>
    </row>
    <row r="388" spans="1:5" ht="15" x14ac:dyDescent="0.2">
      <c r="A388" s="64">
        <v>387</v>
      </c>
      <c r="B388" s="65">
        <v>12991</v>
      </c>
      <c r="C388" s="66" t="s">
        <v>11928</v>
      </c>
      <c r="D388" s="67">
        <v>212</v>
      </c>
      <c r="E388" s="68" t="s">
        <v>12281</v>
      </c>
    </row>
    <row r="389" spans="1:5" ht="15" x14ac:dyDescent="0.2">
      <c r="A389" s="64">
        <v>388</v>
      </c>
      <c r="B389" s="65">
        <v>13095</v>
      </c>
      <c r="C389" s="66" t="s">
        <v>11929</v>
      </c>
      <c r="D389" s="67">
        <v>213</v>
      </c>
      <c r="E389" s="68" t="s">
        <v>12260</v>
      </c>
    </row>
    <row r="390" spans="1:5" ht="15" x14ac:dyDescent="0.2">
      <c r="A390" s="64">
        <v>389</v>
      </c>
      <c r="B390" s="65">
        <v>14420</v>
      </c>
      <c r="C390" s="66" t="s">
        <v>11930</v>
      </c>
      <c r="D390" s="67">
        <v>214</v>
      </c>
      <c r="E390" s="68" t="s">
        <v>12260</v>
      </c>
    </row>
    <row r="391" spans="1:5" ht="15" x14ac:dyDescent="0.2">
      <c r="A391" s="64">
        <v>390</v>
      </c>
      <c r="B391" s="65">
        <v>14919</v>
      </c>
      <c r="C391" s="70" t="s">
        <v>11931</v>
      </c>
      <c r="D391" s="67">
        <v>215</v>
      </c>
      <c r="E391" s="68" t="s">
        <v>12278</v>
      </c>
    </row>
    <row r="392" spans="1:5" ht="15" x14ac:dyDescent="0.2">
      <c r="A392" s="64">
        <v>391</v>
      </c>
      <c r="B392" s="65">
        <v>14986</v>
      </c>
      <c r="C392" s="66" t="s">
        <v>11932</v>
      </c>
      <c r="D392" s="67">
        <v>216</v>
      </c>
      <c r="E392" s="68" t="s">
        <v>10794</v>
      </c>
    </row>
    <row r="393" spans="1:5" ht="15" x14ac:dyDescent="0.2">
      <c r="A393" s="64">
        <v>392</v>
      </c>
      <c r="B393" s="65">
        <v>16456</v>
      </c>
      <c r="C393" s="66" t="s">
        <v>11933</v>
      </c>
      <c r="D393" s="67">
        <v>217</v>
      </c>
      <c r="E393" s="68" t="s">
        <v>12477</v>
      </c>
    </row>
    <row r="394" spans="1:5" ht="15" x14ac:dyDescent="0.2">
      <c r="A394" s="64">
        <v>393</v>
      </c>
      <c r="B394" s="65">
        <v>16460</v>
      </c>
      <c r="C394" s="66" t="s">
        <v>11934</v>
      </c>
      <c r="D394" s="67">
        <v>218</v>
      </c>
      <c r="E394" s="68" t="s">
        <v>12258</v>
      </c>
    </row>
    <row r="395" spans="1:5" ht="15" x14ac:dyDescent="0.2">
      <c r="A395" s="64">
        <v>394</v>
      </c>
      <c r="B395" s="65">
        <v>17636</v>
      </c>
      <c r="C395" s="66" t="s">
        <v>11935</v>
      </c>
      <c r="D395" s="67">
        <v>219</v>
      </c>
      <c r="E395" s="68" t="s">
        <v>12260</v>
      </c>
    </row>
    <row r="396" spans="1:5" ht="15" x14ac:dyDescent="0.2">
      <c r="A396" s="64">
        <v>395</v>
      </c>
      <c r="B396" s="65">
        <v>18365</v>
      </c>
      <c r="C396" s="70" t="s">
        <v>11936</v>
      </c>
      <c r="D396" s="67">
        <v>220</v>
      </c>
      <c r="E396" s="68" t="s">
        <v>12264</v>
      </c>
    </row>
    <row r="397" spans="1:5" ht="15" x14ac:dyDescent="0.2">
      <c r="A397" s="64">
        <v>396</v>
      </c>
      <c r="B397" s="65">
        <v>18452</v>
      </c>
      <c r="C397" s="70" t="s">
        <v>11937</v>
      </c>
      <c r="D397" s="67">
        <v>221</v>
      </c>
      <c r="E397" s="68" t="s">
        <v>10995</v>
      </c>
    </row>
    <row r="398" spans="1:5" ht="15" x14ac:dyDescent="0.2">
      <c r="A398" s="64">
        <v>397</v>
      </c>
      <c r="B398" s="65">
        <v>18466</v>
      </c>
      <c r="C398" s="66" t="s">
        <v>11938</v>
      </c>
      <c r="D398" s="67">
        <v>222</v>
      </c>
      <c r="E398" s="68" t="s">
        <v>12275</v>
      </c>
    </row>
    <row r="399" spans="1:5" ht="15" x14ac:dyDescent="0.2">
      <c r="A399" s="64">
        <v>398</v>
      </c>
      <c r="B399" s="65">
        <v>18494</v>
      </c>
      <c r="C399" s="70" t="s">
        <v>10189</v>
      </c>
      <c r="D399" s="67">
        <v>223</v>
      </c>
      <c r="E399" s="68" t="s">
        <v>10995</v>
      </c>
    </row>
    <row r="400" spans="1:5" ht="15" x14ac:dyDescent="0.2">
      <c r="A400" s="64">
        <v>399</v>
      </c>
      <c r="B400" s="65">
        <v>18511</v>
      </c>
      <c r="C400" s="66" t="s">
        <v>10190</v>
      </c>
      <c r="D400" s="67">
        <v>224</v>
      </c>
      <c r="E400" s="68" t="s">
        <v>10191</v>
      </c>
    </row>
    <row r="401" spans="1:5" ht="15" x14ac:dyDescent="0.2">
      <c r="A401" s="64">
        <v>400</v>
      </c>
      <c r="B401" s="65">
        <v>18522</v>
      </c>
      <c r="C401" s="70" t="s">
        <v>10192</v>
      </c>
      <c r="D401" s="67">
        <v>225</v>
      </c>
      <c r="E401" s="68" t="s">
        <v>13771</v>
      </c>
    </row>
    <row r="402" spans="1:5" ht="15" x14ac:dyDescent="0.2">
      <c r="A402" s="64">
        <v>401</v>
      </c>
      <c r="B402" s="65">
        <v>18524</v>
      </c>
      <c r="C402" s="66" t="s">
        <v>10193</v>
      </c>
      <c r="D402" s="67">
        <v>226</v>
      </c>
      <c r="E402" s="68" t="s">
        <v>13771</v>
      </c>
    </row>
    <row r="403" spans="1:5" ht="15" x14ac:dyDescent="0.2">
      <c r="A403" s="64">
        <v>402</v>
      </c>
      <c r="B403" s="65">
        <v>18526</v>
      </c>
      <c r="C403" s="66" t="s">
        <v>10194</v>
      </c>
      <c r="D403" s="67">
        <v>227</v>
      </c>
      <c r="E403" s="68" t="s">
        <v>15069</v>
      </c>
    </row>
    <row r="404" spans="1:5" ht="15" x14ac:dyDescent="0.2">
      <c r="A404" s="64">
        <v>403</v>
      </c>
      <c r="B404" s="65">
        <v>18540</v>
      </c>
      <c r="C404" s="66" t="s">
        <v>9202</v>
      </c>
      <c r="D404" s="67">
        <v>228</v>
      </c>
      <c r="E404" s="68" t="s">
        <v>12477</v>
      </c>
    </row>
    <row r="405" spans="1:5" ht="15" x14ac:dyDescent="0.2">
      <c r="A405" s="64">
        <v>404</v>
      </c>
      <c r="B405" s="65">
        <v>18542</v>
      </c>
      <c r="C405" s="66" t="s">
        <v>9203</v>
      </c>
      <c r="D405" s="67">
        <v>229</v>
      </c>
      <c r="E405" s="68" t="s">
        <v>12260</v>
      </c>
    </row>
    <row r="406" spans="1:5" ht="15" x14ac:dyDescent="0.2">
      <c r="A406" s="64">
        <v>405</v>
      </c>
      <c r="B406" s="65">
        <v>18545</v>
      </c>
      <c r="C406" s="66" t="s">
        <v>9204</v>
      </c>
      <c r="D406" s="67">
        <v>230</v>
      </c>
      <c r="E406" s="68" t="s">
        <v>13771</v>
      </c>
    </row>
    <row r="407" spans="1:5" ht="15" x14ac:dyDescent="0.2">
      <c r="A407" s="64">
        <v>406</v>
      </c>
      <c r="B407" s="65">
        <v>18549</v>
      </c>
      <c r="C407" s="66" t="s">
        <v>9205</v>
      </c>
      <c r="D407" s="67">
        <v>231</v>
      </c>
      <c r="E407" s="68" t="s">
        <v>12260</v>
      </c>
    </row>
    <row r="408" spans="1:5" ht="15" x14ac:dyDescent="0.2">
      <c r="A408" s="64">
        <v>407</v>
      </c>
      <c r="B408" s="65">
        <v>18551</v>
      </c>
      <c r="C408" s="66" t="s">
        <v>9206</v>
      </c>
      <c r="D408" s="67">
        <v>232</v>
      </c>
      <c r="E408" s="68" t="s">
        <v>12260</v>
      </c>
    </row>
    <row r="409" spans="1:5" ht="15" x14ac:dyDescent="0.2">
      <c r="A409" s="64">
        <v>408</v>
      </c>
      <c r="B409" s="65">
        <v>18552</v>
      </c>
      <c r="C409" s="66" t="s">
        <v>10218</v>
      </c>
      <c r="D409" s="67">
        <v>233</v>
      </c>
      <c r="E409" s="68" t="s">
        <v>12281</v>
      </c>
    </row>
    <row r="410" spans="1:5" ht="15" x14ac:dyDescent="0.2">
      <c r="A410" s="64">
        <v>409</v>
      </c>
      <c r="B410" s="65">
        <v>18559</v>
      </c>
      <c r="C410" s="70" t="s">
        <v>10219</v>
      </c>
      <c r="D410" s="67">
        <v>234</v>
      </c>
      <c r="E410" s="68" t="s">
        <v>10995</v>
      </c>
    </row>
    <row r="411" spans="1:5" ht="15" x14ac:dyDescent="0.2">
      <c r="A411" s="64">
        <v>410</v>
      </c>
      <c r="B411" s="65">
        <v>18560</v>
      </c>
      <c r="C411" s="70" t="s">
        <v>10220</v>
      </c>
      <c r="D411" s="67">
        <v>235</v>
      </c>
      <c r="E411" s="68" t="s">
        <v>12260</v>
      </c>
    </row>
    <row r="412" spans="1:5" ht="15" x14ac:dyDescent="0.2">
      <c r="A412" s="64">
        <v>411</v>
      </c>
      <c r="B412" s="65">
        <v>18590</v>
      </c>
      <c r="C412" s="70" t="s">
        <v>10221</v>
      </c>
      <c r="D412" s="67">
        <v>236</v>
      </c>
      <c r="E412" s="68" t="s">
        <v>10995</v>
      </c>
    </row>
    <row r="413" spans="1:5" ht="15" x14ac:dyDescent="0.2">
      <c r="A413" s="64">
        <v>412</v>
      </c>
      <c r="B413" s="65">
        <v>18596</v>
      </c>
      <c r="C413" s="70" t="s">
        <v>10222</v>
      </c>
      <c r="D413" s="67">
        <v>237</v>
      </c>
      <c r="E413" s="68" t="s">
        <v>12260</v>
      </c>
    </row>
    <row r="414" spans="1:5" ht="15" x14ac:dyDescent="0.2">
      <c r="A414" s="64">
        <v>413</v>
      </c>
      <c r="B414" s="65">
        <v>19789</v>
      </c>
      <c r="C414" s="70" t="s">
        <v>14920</v>
      </c>
      <c r="D414" s="67">
        <v>238</v>
      </c>
      <c r="E414" s="68" t="s">
        <v>10792</v>
      </c>
    </row>
    <row r="415" spans="1:5" ht="15" x14ac:dyDescent="0.2">
      <c r="A415" s="64">
        <v>414</v>
      </c>
      <c r="B415" s="65">
        <v>19792</v>
      </c>
      <c r="C415" s="66" t="s">
        <v>14921</v>
      </c>
      <c r="D415" s="67">
        <v>239</v>
      </c>
      <c r="E415" s="68" t="s">
        <v>11077</v>
      </c>
    </row>
    <row r="416" spans="1:5" ht="15" x14ac:dyDescent="0.2">
      <c r="A416" s="64">
        <v>415</v>
      </c>
      <c r="B416" s="65">
        <v>11121</v>
      </c>
      <c r="C416" s="66" t="s">
        <v>14922</v>
      </c>
      <c r="D416" s="67">
        <v>1</v>
      </c>
      <c r="E416" s="68" t="s">
        <v>13771</v>
      </c>
    </row>
    <row r="417" spans="1:5" ht="15" x14ac:dyDescent="0.2">
      <c r="A417" s="64">
        <v>416</v>
      </c>
      <c r="B417" s="65">
        <v>11140</v>
      </c>
      <c r="C417" s="66" t="s">
        <v>14923</v>
      </c>
      <c r="D417" s="67">
        <v>2</v>
      </c>
      <c r="E417" s="68" t="s">
        <v>12258</v>
      </c>
    </row>
    <row r="418" spans="1:5" ht="15" x14ac:dyDescent="0.2">
      <c r="A418" s="64">
        <v>417</v>
      </c>
      <c r="B418" s="65">
        <v>11141</v>
      </c>
      <c r="C418" s="70" t="s">
        <v>14924</v>
      </c>
      <c r="D418" s="67">
        <v>3</v>
      </c>
      <c r="E418" s="68" t="s">
        <v>12281</v>
      </c>
    </row>
    <row r="419" spans="1:5" ht="15" x14ac:dyDescent="0.2">
      <c r="A419" s="64">
        <v>418</v>
      </c>
      <c r="B419" s="65">
        <v>11196</v>
      </c>
      <c r="C419" s="66" t="s">
        <v>14925</v>
      </c>
      <c r="D419" s="67">
        <v>4</v>
      </c>
      <c r="E419" s="68" t="s">
        <v>12281</v>
      </c>
    </row>
    <row r="420" spans="1:5" ht="15" x14ac:dyDescent="0.2">
      <c r="A420" s="64">
        <v>419</v>
      </c>
      <c r="B420" s="65">
        <v>11889</v>
      </c>
      <c r="C420" s="66" t="s">
        <v>14926</v>
      </c>
      <c r="D420" s="67">
        <v>5</v>
      </c>
      <c r="E420" s="68" t="s">
        <v>12260</v>
      </c>
    </row>
    <row r="421" spans="1:5" ht="15" x14ac:dyDescent="0.2">
      <c r="A421" s="64">
        <v>420</v>
      </c>
      <c r="B421" s="65">
        <v>12266</v>
      </c>
      <c r="C421" s="66" t="s">
        <v>14927</v>
      </c>
      <c r="D421" s="67">
        <v>6</v>
      </c>
      <c r="E421" s="68" t="s">
        <v>12258</v>
      </c>
    </row>
    <row r="422" spans="1:5" ht="15" x14ac:dyDescent="0.2">
      <c r="A422" s="64">
        <v>421</v>
      </c>
      <c r="B422" s="65">
        <v>12282</v>
      </c>
      <c r="C422" s="66" t="s">
        <v>13566</v>
      </c>
      <c r="D422" s="67">
        <v>7</v>
      </c>
      <c r="E422" s="68" t="s">
        <v>12262</v>
      </c>
    </row>
    <row r="423" spans="1:5" ht="15" x14ac:dyDescent="0.2">
      <c r="A423" s="64">
        <v>422</v>
      </c>
      <c r="B423" s="65">
        <v>12529</v>
      </c>
      <c r="C423" s="66" t="s">
        <v>13567</v>
      </c>
      <c r="D423" s="67">
        <v>8</v>
      </c>
      <c r="E423" s="68" t="s">
        <v>12260</v>
      </c>
    </row>
    <row r="424" spans="1:5" ht="15" x14ac:dyDescent="0.2">
      <c r="A424" s="64">
        <v>423</v>
      </c>
      <c r="B424" s="65">
        <v>12531</v>
      </c>
      <c r="C424" s="66" t="s">
        <v>13782</v>
      </c>
      <c r="D424" s="67">
        <v>9</v>
      </c>
      <c r="E424" s="68" t="s">
        <v>13771</v>
      </c>
    </row>
    <row r="425" spans="1:5" ht="15" x14ac:dyDescent="0.2">
      <c r="A425" s="64">
        <v>424</v>
      </c>
      <c r="B425" s="65">
        <v>12533</v>
      </c>
      <c r="C425" s="70" t="s">
        <v>13783</v>
      </c>
      <c r="D425" s="67">
        <v>10</v>
      </c>
      <c r="E425" s="68" t="s">
        <v>15069</v>
      </c>
    </row>
    <row r="426" spans="1:5" ht="15" x14ac:dyDescent="0.2">
      <c r="A426" s="64">
        <v>425</v>
      </c>
      <c r="B426" s="65">
        <v>12680</v>
      </c>
      <c r="C426" s="66" t="s">
        <v>13784</v>
      </c>
      <c r="D426" s="67">
        <v>11</v>
      </c>
      <c r="E426" s="68" t="s">
        <v>12260</v>
      </c>
    </row>
    <row r="427" spans="1:5" ht="15" x14ac:dyDescent="0.2">
      <c r="A427" s="64">
        <v>426</v>
      </c>
      <c r="B427" s="65">
        <v>12689</v>
      </c>
      <c r="C427" s="66" t="s">
        <v>13785</v>
      </c>
      <c r="D427" s="67">
        <v>12</v>
      </c>
      <c r="E427" s="68" t="s">
        <v>12260</v>
      </c>
    </row>
    <row r="428" spans="1:5" ht="15" x14ac:dyDescent="0.2">
      <c r="A428" s="64">
        <v>427</v>
      </c>
      <c r="B428" s="65">
        <v>12736</v>
      </c>
      <c r="C428" s="70" t="s">
        <v>13786</v>
      </c>
      <c r="D428" s="67">
        <v>13</v>
      </c>
      <c r="E428" s="68" t="s">
        <v>10794</v>
      </c>
    </row>
    <row r="429" spans="1:5" ht="15" x14ac:dyDescent="0.2">
      <c r="A429" s="64">
        <v>428</v>
      </c>
      <c r="B429" s="65">
        <v>12738</v>
      </c>
      <c r="C429" s="70" t="s">
        <v>13787</v>
      </c>
      <c r="D429" s="67">
        <v>14</v>
      </c>
      <c r="E429" s="68" t="s">
        <v>12273</v>
      </c>
    </row>
    <row r="430" spans="1:5" ht="15" x14ac:dyDescent="0.2">
      <c r="A430" s="64">
        <v>429</v>
      </c>
      <c r="B430" s="65">
        <v>12740</v>
      </c>
      <c r="C430" s="70" t="s">
        <v>13788</v>
      </c>
      <c r="D430" s="67">
        <v>15</v>
      </c>
      <c r="E430" s="68" t="s">
        <v>10794</v>
      </c>
    </row>
    <row r="431" spans="1:5" ht="15" x14ac:dyDescent="0.2">
      <c r="A431" s="64">
        <v>430</v>
      </c>
      <c r="B431" s="65">
        <v>12741</v>
      </c>
      <c r="C431" s="70" t="s">
        <v>13789</v>
      </c>
      <c r="D431" s="67">
        <v>16</v>
      </c>
      <c r="E431" s="69">
        <v>6</v>
      </c>
    </row>
    <row r="432" spans="1:5" ht="15" x14ac:dyDescent="0.2">
      <c r="A432" s="64">
        <v>431</v>
      </c>
      <c r="B432" s="65">
        <v>12751</v>
      </c>
      <c r="C432" s="70" t="s">
        <v>13790</v>
      </c>
      <c r="D432" s="67">
        <v>17</v>
      </c>
      <c r="E432" s="68" t="s">
        <v>10792</v>
      </c>
    </row>
    <row r="433" spans="1:5" ht="15" x14ac:dyDescent="0.2">
      <c r="A433" s="64">
        <v>432</v>
      </c>
      <c r="B433" s="65">
        <v>12753</v>
      </c>
      <c r="C433" s="70" t="s">
        <v>13791</v>
      </c>
      <c r="D433" s="67">
        <v>18</v>
      </c>
      <c r="E433" s="68" t="s">
        <v>12260</v>
      </c>
    </row>
    <row r="434" spans="1:5" ht="15" x14ac:dyDescent="0.2">
      <c r="A434" s="64">
        <v>433</v>
      </c>
      <c r="B434" s="65">
        <v>13121</v>
      </c>
      <c r="C434" s="66" t="s">
        <v>13792</v>
      </c>
      <c r="D434" s="67">
        <v>19</v>
      </c>
      <c r="E434" s="68" t="s">
        <v>12260</v>
      </c>
    </row>
    <row r="435" spans="1:5" ht="15" x14ac:dyDescent="0.2">
      <c r="A435" s="64">
        <v>434</v>
      </c>
      <c r="B435" s="65">
        <v>13201</v>
      </c>
      <c r="C435" s="66" t="s">
        <v>13793</v>
      </c>
      <c r="D435" s="67">
        <v>20</v>
      </c>
      <c r="E435" s="68" t="s">
        <v>12260</v>
      </c>
    </row>
    <row r="436" spans="1:5" ht="15" x14ac:dyDescent="0.2">
      <c r="A436" s="64">
        <v>435</v>
      </c>
      <c r="B436" s="65">
        <v>13203</v>
      </c>
      <c r="C436" s="66" t="s">
        <v>13794</v>
      </c>
      <c r="D436" s="67">
        <v>21</v>
      </c>
      <c r="E436" s="68" t="s">
        <v>12281</v>
      </c>
    </row>
    <row r="437" spans="1:5" ht="15" x14ac:dyDescent="0.2">
      <c r="A437" s="64">
        <v>436</v>
      </c>
      <c r="B437" s="65">
        <v>13370</v>
      </c>
      <c r="C437" s="66" t="s">
        <v>13795</v>
      </c>
      <c r="D437" s="67">
        <v>22</v>
      </c>
      <c r="E437" s="68" t="s">
        <v>12281</v>
      </c>
    </row>
    <row r="438" spans="1:5" ht="15" x14ac:dyDescent="0.2">
      <c r="A438" s="64">
        <v>437</v>
      </c>
      <c r="B438" s="65">
        <v>13503</v>
      </c>
      <c r="C438" s="66" t="s">
        <v>13796</v>
      </c>
      <c r="D438" s="67">
        <v>23</v>
      </c>
      <c r="E438" s="69">
        <v>5</v>
      </c>
    </row>
    <row r="439" spans="1:5" ht="15" x14ac:dyDescent="0.2">
      <c r="A439" s="64">
        <v>438</v>
      </c>
      <c r="B439" s="65">
        <v>13505</v>
      </c>
      <c r="C439" s="66" t="s">
        <v>13797</v>
      </c>
      <c r="D439" s="67">
        <v>24</v>
      </c>
      <c r="E439" s="68" t="s">
        <v>13798</v>
      </c>
    </row>
    <row r="440" spans="1:5" ht="15" x14ac:dyDescent="0.2">
      <c r="A440" s="64">
        <v>439</v>
      </c>
      <c r="B440" s="65">
        <v>13507</v>
      </c>
      <c r="C440" s="66" t="s">
        <v>13799</v>
      </c>
      <c r="D440" s="67">
        <v>25</v>
      </c>
      <c r="E440" s="68" t="s">
        <v>13800</v>
      </c>
    </row>
    <row r="441" spans="1:5" ht="15" x14ac:dyDescent="0.2">
      <c r="A441" s="64">
        <v>440</v>
      </c>
      <c r="B441" s="65">
        <v>13509</v>
      </c>
      <c r="C441" s="66" t="s">
        <v>13801</v>
      </c>
      <c r="D441" s="67">
        <v>26</v>
      </c>
      <c r="E441" s="68" t="s">
        <v>13798</v>
      </c>
    </row>
    <row r="442" spans="1:5" ht="15" x14ac:dyDescent="0.2">
      <c r="A442" s="64">
        <v>441</v>
      </c>
      <c r="B442" s="65">
        <v>13511</v>
      </c>
      <c r="C442" s="66" t="s">
        <v>13802</v>
      </c>
      <c r="D442" s="67">
        <v>27</v>
      </c>
      <c r="E442" s="69">
        <v>5</v>
      </c>
    </row>
    <row r="443" spans="1:5" ht="15" x14ac:dyDescent="0.2">
      <c r="A443" s="64">
        <v>442</v>
      </c>
      <c r="B443" s="65">
        <v>13515</v>
      </c>
      <c r="C443" s="66" t="s">
        <v>13803</v>
      </c>
      <c r="D443" s="67">
        <v>28</v>
      </c>
      <c r="E443" s="68" t="s">
        <v>12428</v>
      </c>
    </row>
    <row r="444" spans="1:5" ht="15" x14ac:dyDescent="0.2">
      <c r="A444" s="64">
        <v>443</v>
      </c>
      <c r="B444" s="65">
        <v>13532</v>
      </c>
      <c r="C444" s="66" t="s">
        <v>13804</v>
      </c>
      <c r="D444" s="67">
        <v>29</v>
      </c>
      <c r="E444" s="69">
        <v>5</v>
      </c>
    </row>
    <row r="445" spans="1:5" ht="15" x14ac:dyDescent="0.2">
      <c r="A445" s="64">
        <v>444</v>
      </c>
      <c r="B445" s="65">
        <v>13534</v>
      </c>
      <c r="C445" s="66" t="s">
        <v>13805</v>
      </c>
      <c r="D445" s="67">
        <v>30</v>
      </c>
      <c r="E445" s="69">
        <v>4</v>
      </c>
    </row>
    <row r="446" spans="1:5" ht="15" x14ac:dyDescent="0.2">
      <c r="A446" s="64">
        <v>445</v>
      </c>
      <c r="B446" s="65">
        <v>13558</v>
      </c>
      <c r="C446" s="66" t="s">
        <v>13806</v>
      </c>
      <c r="D446" s="67">
        <v>31</v>
      </c>
      <c r="E446" s="68" t="s">
        <v>10794</v>
      </c>
    </row>
    <row r="447" spans="1:5" ht="15" x14ac:dyDescent="0.2">
      <c r="A447" s="64">
        <v>446</v>
      </c>
      <c r="B447" s="65">
        <v>13562</v>
      </c>
      <c r="C447" s="66" t="s">
        <v>13807</v>
      </c>
      <c r="D447" s="67">
        <v>32</v>
      </c>
      <c r="E447" s="68" t="s">
        <v>12428</v>
      </c>
    </row>
    <row r="448" spans="1:5" ht="15" x14ac:dyDescent="0.2">
      <c r="A448" s="64">
        <v>447</v>
      </c>
      <c r="B448" s="65">
        <v>13564</v>
      </c>
      <c r="C448" s="66" t="s">
        <v>13808</v>
      </c>
      <c r="D448" s="67">
        <v>33</v>
      </c>
      <c r="E448" s="68" t="s">
        <v>15069</v>
      </c>
    </row>
    <row r="449" spans="1:5" ht="15" x14ac:dyDescent="0.2">
      <c r="A449" s="64">
        <v>448</v>
      </c>
      <c r="B449" s="65">
        <v>13565</v>
      </c>
      <c r="C449" s="66" t="s">
        <v>13809</v>
      </c>
      <c r="D449" s="67">
        <v>34</v>
      </c>
      <c r="E449" s="68" t="s">
        <v>13810</v>
      </c>
    </row>
    <row r="450" spans="1:5" ht="15" x14ac:dyDescent="0.2">
      <c r="A450" s="64">
        <v>449</v>
      </c>
      <c r="B450" s="65">
        <v>13569</v>
      </c>
      <c r="C450" s="66" t="s">
        <v>12380</v>
      </c>
      <c r="D450" s="67">
        <v>35</v>
      </c>
      <c r="E450" s="69">
        <v>6</v>
      </c>
    </row>
    <row r="451" spans="1:5" ht="15" x14ac:dyDescent="0.2">
      <c r="A451" s="64">
        <v>450</v>
      </c>
      <c r="B451" s="65">
        <v>13583</v>
      </c>
      <c r="C451" s="66" t="s">
        <v>12381</v>
      </c>
      <c r="D451" s="67">
        <v>36</v>
      </c>
      <c r="E451" s="68" t="s">
        <v>12278</v>
      </c>
    </row>
    <row r="452" spans="1:5" ht="15" x14ac:dyDescent="0.2">
      <c r="A452" s="64">
        <v>451</v>
      </c>
      <c r="B452" s="65">
        <v>13589</v>
      </c>
      <c r="C452" s="70" t="s">
        <v>12382</v>
      </c>
      <c r="D452" s="67">
        <v>37</v>
      </c>
      <c r="E452" s="68" t="s">
        <v>12383</v>
      </c>
    </row>
    <row r="453" spans="1:5" ht="15" x14ac:dyDescent="0.2">
      <c r="A453" s="64">
        <v>452</v>
      </c>
      <c r="B453" s="65">
        <v>13600</v>
      </c>
      <c r="C453" s="66" t="s">
        <v>12384</v>
      </c>
      <c r="D453" s="67">
        <v>38</v>
      </c>
      <c r="E453" s="69">
        <v>5</v>
      </c>
    </row>
    <row r="454" spans="1:5" ht="15" x14ac:dyDescent="0.2">
      <c r="A454" s="64">
        <v>453</v>
      </c>
      <c r="B454" s="65">
        <v>13620</v>
      </c>
      <c r="C454" s="66" t="s">
        <v>12385</v>
      </c>
      <c r="D454" s="67">
        <v>39</v>
      </c>
      <c r="E454" s="68" t="s">
        <v>12273</v>
      </c>
    </row>
    <row r="455" spans="1:5" ht="15" x14ac:dyDescent="0.2">
      <c r="A455" s="64">
        <v>454</v>
      </c>
      <c r="B455" s="65">
        <v>13622</v>
      </c>
      <c r="C455" s="66" t="s">
        <v>12386</v>
      </c>
      <c r="D455" s="67">
        <v>40</v>
      </c>
      <c r="E455" s="69">
        <v>5</v>
      </c>
    </row>
    <row r="456" spans="1:5" ht="15" x14ac:dyDescent="0.2">
      <c r="A456" s="64">
        <v>455</v>
      </c>
      <c r="B456" s="65">
        <v>13662</v>
      </c>
      <c r="C456" s="70" t="s">
        <v>12387</v>
      </c>
      <c r="D456" s="67">
        <v>41</v>
      </c>
      <c r="E456" s="69">
        <v>6</v>
      </c>
    </row>
    <row r="457" spans="1:5" ht="15" x14ac:dyDescent="0.2">
      <c r="A457" s="64">
        <v>456</v>
      </c>
      <c r="B457" s="65">
        <v>13668</v>
      </c>
      <c r="C457" s="66" t="s">
        <v>12388</v>
      </c>
      <c r="D457" s="67">
        <v>42</v>
      </c>
      <c r="E457" s="69">
        <v>5</v>
      </c>
    </row>
    <row r="458" spans="1:5" ht="15" x14ac:dyDescent="0.2">
      <c r="A458" s="64">
        <v>457</v>
      </c>
      <c r="B458" s="65">
        <v>13681</v>
      </c>
      <c r="C458" s="66" t="s">
        <v>12389</v>
      </c>
      <c r="D458" s="67">
        <v>43</v>
      </c>
      <c r="E458" s="68" t="s">
        <v>12428</v>
      </c>
    </row>
    <row r="459" spans="1:5" ht="15" x14ac:dyDescent="0.2">
      <c r="A459" s="64">
        <v>458</v>
      </c>
      <c r="B459" s="65">
        <v>13683</v>
      </c>
      <c r="C459" s="66" t="s">
        <v>12217</v>
      </c>
      <c r="D459" s="67">
        <v>44</v>
      </c>
      <c r="E459" s="69">
        <v>6</v>
      </c>
    </row>
    <row r="460" spans="1:5" ht="15" x14ac:dyDescent="0.2">
      <c r="A460" s="64">
        <v>459</v>
      </c>
      <c r="B460" s="65">
        <v>13694</v>
      </c>
      <c r="C460" s="70" t="s">
        <v>12218</v>
      </c>
      <c r="D460" s="67">
        <v>45</v>
      </c>
      <c r="E460" s="69">
        <v>5</v>
      </c>
    </row>
    <row r="461" spans="1:5" ht="15" x14ac:dyDescent="0.2">
      <c r="A461" s="64">
        <v>460</v>
      </c>
      <c r="B461" s="65">
        <v>13706</v>
      </c>
      <c r="C461" s="66" t="s">
        <v>12219</v>
      </c>
      <c r="D461" s="67">
        <v>46</v>
      </c>
      <c r="E461" s="69">
        <v>5</v>
      </c>
    </row>
    <row r="462" spans="1:5" ht="15" x14ac:dyDescent="0.2">
      <c r="A462" s="64">
        <v>461</v>
      </c>
      <c r="B462" s="65">
        <v>13734</v>
      </c>
      <c r="C462" s="70" t="s">
        <v>12220</v>
      </c>
      <c r="D462" s="67">
        <v>47</v>
      </c>
      <c r="E462" s="69">
        <v>6</v>
      </c>
    </row>
    <row r="463" spans="1:5" ht="15" x14ac:dyDescent="0.2">
      <c r="A463" s="64">
        <v>462</v>
      </c>
      <c r="B463" s="65">
        <v>13736</v>
      </c>
      <c r="C463" s="66" t="s">
        <v>12221</v>
      </c>
      <c r="D463" s="67">
        <v>48</v>
      </c>
      <c r="E463" s="68" t="s">
        <v>12383</v>
      </c>
    </row>
    <row r="464" spans="1:5" ht="15" x14ac:dyDescent="0.2">
      <c r="A464" s="64">
        <v>463</v>
      </c>
      <c r="B464" s="65">
        <v>13753</v>
      </c>
      <c r="C464" s="66" t="s">
        <v>12222</v>
      </c>
      <c r="D464" s="67">
        <v>49</v>
      </c>
      <c r="E464" s="69">
        <v>6</v>
      </c>
    </row>
    <row r="465" spans="1:5" ht="15" x14ac:dyDescent="0.2">
      <c r="A465" s="64">
        <v>464</v>
      </c>
      <c r="B465" s="65">
        <v>13755</v>
      </c>
      <c r="C465" s="66" t="s">
        <v>12223</v>
      </c>
      <c r="D465" s="67">
        <v>50</v>
      </c>
      <c r="E465" s="68" t="s">
        <v>10794</v>
      </c>
    </row>
    <row r="466" spans="1:5" ht="15" x14ac:dyDescent="0.2">
      <c r="A466" s="64">
        <v>465</v>
      </c>
      <c r="B466" s="65">
        <v>13769</v>
      </c>
      <c r="C466" s="66" t="s">
        <v>12224</v>
      </c>
      <c r="D466" s="67">
        <v>51</v>
      </c>
      <c r="E466" s="69">
        <v>5</v>
      </c>
    </row>
    <row r="467" spans="1:5" ht="15" x14ac:dyDescent="0.2">
      <c r="A467" s="64">
        <v>466</v>
      </c>
      <c r="B467" s="65">
        <v>13771</v>
      </c>
      <c r="C467" s="66" t="s">
        <v>12225</v>
      </c>
      <c r="D467" s="67">
        <v>52</v>
      </c>
      <c r="E467" s="68" t="s">
        <v>13800</v>
      </c>
    </row>
    <row r="468" spans="1:5" ht="15" x14ac:dyDescent="0.2">
      <c r="A468" s="64">
        <v>467</v>
      </c>
      <c r="B468" s="65">
        <v>13781</v>
      </c>
      <c r="C468" s="70" t="s">
        <v>12226</v>
      </c>
      <c r="D468" s="67">
        <v>53</v>
      </c>
      <c r="E468" s="69">
        <v>6</v>
      </c>
    </row>
    <row r="469" spans="1:5" ht="15" x14ac:dyDescent="0.2">
      <c r="A469" s="64">
        <v>468</v>
      </c>
      <c r="B469" s="65">
        <v>13783</v>
      </c>
      <c r="C469" s="66" t="s">
        <v>12227</v>
      </c>
      <c r="D469" s="67">
        <v>54</v>
      </c>
      <c r="E469" s="68" t="s">
        <v>12383</v>
      </c>
    </row>
    <row r="470" spans="1:5" ht="15" x14ac:dyDescent="0.2">
      <c r="A470" s="64">
        <v>469</v>
      </c>
      <c r="B470" s="65">
        <v>13788</v>
      </c>
      <c r="C470" s="66" t="s">
        <v>12228</v>
      </c>
      <c r="D470" s="67">
        <v>55</v>
      </c>
      <c r="E470" s="68" t="s">
        <v>10794</v>
      </c>
    </row>
    <row r="471" spans="1:5" ht="15" x14ac:dyDescent="0.2">
      <c r="A471" s="64">
        <v>470</v>
      </c>
      <c r="B471" s="65">
        <v>13817</v>
      </c>
      <c r="C471" s="66" t="s">
        <v>10778</v>
      </c>
      <c r="D471" s="67">
        <v>56</v>
      </c>
      <c r="E471" s="69">
        <v>4</v>
      </c>
    </row>
    <row r="472" spans="1:5" ht="15" x14ac:dyDescent="0.2">
      <c r="A472" s="64">
        <v>471</v>
      </c>
      <c r="B472" s="65">
        <v>13830</v>
      </c>
      <c r="C472" s="66" t="s">
        <v>10779</v>
      </c>
      <c r="D472" s="67">
        <v>57</v>
      </c>
      <c r="E472" s="69">
        <v>4</v>
      </c>
    </row>
    <row r="473" spans="1:5" ht="15" x14ac:dyDescent="0.2">
      <c r="A473" s="64">
        <v>472</v>
      </c>
      <c r="B473" s="65">
        <v>13832</v>
      </c>
      <c r="C473" s="66" t="s">
        <v>15935</v>
      </c>
      <c r="D473" s="67">
        <v>58</v>
      </c>
      <c r="E473" s="68" t="s">
        <v>12383</v>
      </c>
    </row>
    <row r="474" spans="1:5" ht="15" x14ac:dyDescent="0.2">
      <c r="A474" s="64">
        <v>473</v>
      </c>
      <c r="B474" s="65">
        <v>13853</v>
      </c>
      <c r="C474" s="66" t="s">
        <v>15936</v>
      </c>
      <c r="D474" s="67">
        <v>59</v>
      </c>
      <c r="E474" s="68" t="s">
        <v>12278</v>
      </c>
    </row>
    <row r="475" spans="1:5" ht="15" x14ac:dyDescent="0.2">
      <c r="A475" s="64">
        <v>474</v>
      </c>
      <c r="B475" s="65">
        <v>13856</v>
      </c>
      <c r="C475" s="66" t="s">
        <v>15937</v>
      </c>
      <c r="D475" s="67">
        <v>60</v>
      </c>
      <c r="E475" s="69">
        <v>5</v>
      </c>
    </row>
    <row r="476" spans="1:5" ht="15" x14ac:dyDescent="0.2">
      <c r="A476" s="64">
        <v>475</v>
      </c>
      <c r="B476" s="65">
        <v>13860</v>
      </c>
      <c r="C476" s="66" t="s">
        <v>15938</v>
      </c>
      <c r="D476" s="67">
        <v>61</v>
      </c>
      <c r="E476" s="69">
        <v>5</v>
      </c>
    </row>
    <row r="477" spans="1:5" ht="15" x14ac:dyDescent="0.2">
      <c r="A477" s="64">
        <v>476</v>
      </c>
      <c r="B477" s="65">
        <v>13862</v>
      </c>
      <c r="C477" s="66" t="s">
        <v>15939</v>
      </c>
      <c r="D477" s="67">
        <v>62</v>
      </c>
      <c r="E477" s="69">
        <v>4</v>
      </c>
    </row>
    <row r="478" spans="1:5" ht="15" x14ac:dyDescent="0.2">
      <c r="A478" s="64">
        <v>477</v>
      </c>
      <c r="B478" s="65">
        <v>13876</v>
      </c>
      <c r="C478" s="70" t="s">
        <v>15940</v>
      </c>
      <c r="D478" s="67">
        <v>63</v>
      </c>
      <c r="E478" s="69">
        <v>5</v>
      </c>
    </row>
    <row r="479" spans="1:5" ht="15" x14ac:dyDescent="0.2">
      <c r="A479" s="64">
        <v>478</v>
      </c>
      <c r="B479" s="65">
        <v>13878</v>
      </c>
      <c r="C479" s="66" t="s">
        <v>15941</v>
      </c>
      <c r="D479" s="67">
        <v>64</v>
      </c>
      <c r="E479" s="69">
        <v>5</v>
      </c>
    </row>
    <row r="480" spans="1:5" ht="15" x14ac:dyDescent="0.2">
      <c r="A480" s="64">
        <v>479</v>
      </c>
      <c r="B480" s="65">
        <v>13884</v>
      </c>
      <c r="C480" s="66" t="s">
        <v>13658</v>
      </c>
      <c r="D480" s="67">
        <v>65</v>
      </c>
      <c r="E480" s="68" t="s">
        <v>10794</v>
      </c>
    </row>
    <row r="481" spans="1:5" ht="15" x14ac:dyDescent="0.2">
      <c r="A481" s="64">
        <v>480</v>
      </c>
      <c r="B481" s="65">
        <v>13904</v>
      </c>
      <c r="C481" s="66" t="s">
        <v>13659</v>
      </c>
      <c r="D481" s="67">
        <v>66</v>
      </c>
      <c r="E481" s="69">
        <v>5</v>
      </c>
    </row>
    <row r="482" spans="1:5" ht="15" x14ac:dyDescent="0.2">
      <c r="A482" s="64">
        <v>481</v>
      </c>
      <c r="B482" s="65">
        <v>14014</v>
      </c>
      <c r="C482" s="66" t="s">
        <v>13660</v>
      </c>
      <c r="D482" s="67">
        <v>67</v>
      </c>
      <c r="E482" s="69">
        <v>4</v>
      </c>
    </row>
    <row r="483" spans="1:5" ht="15" x14ac:dyDescent="0.2">
      <c r="A483" s="64">
        <v>482</v>
      </c>
      <c r="B483" s="65">
        <v>14082</v>
      </c>
      <c r="C483" s="66" t="s">
        <v>13661</v>
      </c>
      <c r="D483" s="67">
        <v>68</v>
      </c>
      <c r="E483" s="68" t="s">
        <v>13810</v>
      </c>
    </row>
    <row r="484" spans="1:5" ht="15" x14ac:dyDescent="0.2">
      <c r="A484" s="64">
        <v>483</v>
      </c>
      <c r="B484" s="65">
        <v>14114</v>
      </c>
      <c r="C484" s="66" t="s">
        <v>13662</v>
      </c>
      <c r="D484" s="67">
        <v>69</v>
      </c>
      <c r="E484" s="69">
        <v>5</v>
      </c>
    </row>
    <row r="485" spans="1:5" ht="15" x14ac:dyDescent="0.2">
      <c r="A485" s="64">
        <v>484</v>
      </c>
      <c r="B485" s="65">
        <v>14115</v>
      </c>
      <c r="C485" s="66" t="s">
        <v>13663</v>
      </c>
      <c r="D485" s="67">
        <v>70</v>
      </c>
      <c r="E485" s="69">
        <v>4</v>
      </c>
    </row>
    <row r="486" spans="1:5" ht="15" x14ac:dyDescent="0.2">
      <c r="A486" s="64">
        <v>485</v>
      </c>
      <c r="B486" s="65">
        <v>14117</v>
      </c>
      <c r="C486" s="66" t="s">
        <v>13664</v>
      </c>
      <c r="D486" s="67">
        <v>71</v>
      </c>
      <c r="E486" s="69">
        <v>3</v>
      </c>
    </row>
    <row r="487" spans="1:5" ht="15" x14ac:dyDescent="0.2">
      <c r="A487" s="64">
        <v>486</v>
      </c>
      <c r="B487" s="65">
        <v>14119</v>
      </c>
      <c r="C487" s="66" t="s">
        <v>13665</v>
      </c>
      <c r="D487" s="67">
        <v>72</v>
      </c>
      <c r="E487" s="68" t="s">
        <v>12268</v>
      </c>
    </row>
    <row r="488" spans="1:5" ht="15" x14ac:dyDescent="0.2">
      <c r="A488" s="64">
        <v>487</v>
      </c>
      <c r="B488" s="65">
        <v>14183</v>
      </c>
      <c r="C488" s="66" t="s">
        <v>13666</v>
      </c>
      <c r="D488" s="67">
        <v>73</v>
      </c>
      <c r="E488" s="68" t="s">
        <v>12273</v>
      </c>
    </row>
    <row r="489" spans="1:5" ht="15" x14ac:dyDescent="0.2">
      <c r="A489" s="64">
        <v>488</v>
      </c>
      <c r="B489" s="65">
        <v>14199</v>
      </c>
      <c r="C489" s="66" t="s">
        <v>13667</v>
      </c>
      <c r="D489" s="67">
        <v>74</v>
      </c>
      <c r="E489" s="68" t="s">
        <v>13810</v>
      </c>
    </row>
    <row r="490" spans="1:5" ht="15" x14ac:dyDescent="0.2">
      <c r="A490" s="64">
        <v>489</v>
      </c>
      <c r="B490" s="65">
        <v>14273</v>
      </c>
      <c r="C490" s="66" t="s">
        <v>13668</v>
      </c>
      <c r="D490" s="67">
        <v>75</v>
      </c>
      <c r="E490" s="68" t="s">
        <v>12428</v>
      </c>
    </row>
    <row r="491" spans="1:5" ht="15" x14ac:dyDescent="0.2">
      <c r="A491" s="64">
        <v>490</v>
      </c>
      <c r="B491" s="65">
        <v>14275</v>
      </c>
      <c r="C491" s="66" t="s">
        <v>13669</v>
      </c>
      <c r="D491" s="67">
        <v>76</v>
      </c>
      <c r="E491" s="68" t="s">
        <v>12273</v>
      </c>
    </row>
    <row r="492" spans="1:5" ht="15" x14ac:dyDescent="0.2">
      <c r="A492" s="64">
        <v>491</v>
      </c>
      <c r="B492" s="65">
        <v>14277</v>
      </c>
      <c r="C492" s="66" t="s">
        <v>13670</v>
      </c>
      <c r="D492" s="67">
        <v>77</v>
      </c>
      <c r="E492" s="68" t="s">
        <v>12273</v>
      </c>
    </row>
    <row r="493" spans="1:5" ht="15" x14ac:dyDescent="0.2">
      <c r="A493" s="64">
        <v>492</v>
      </c>
      <c r="B493" s="65">
        <v>14288</v>
      </c>
      <c r="C493" s="66" t="s">
        <v>13671</v>
      </c>
      <c r="D493" s="67">
        <v>78</v>
      </c>
      <c r="E493" s="68" t="s">
        <v>13810</v>
      </c>
    </row>
    <row r="494" spans="1:5" ht="15" x14ac:dyDescent="0.2">
      <c r="A494" s="64">
        <v>493</v>
      </c>
      <c r="B494" s="65">
        <v>14291</v>
      </c>
      <c r="C494" s="70" t="s">
        <v>13672</v>
      </c>
      <c r="D494" s="67">
        <v>79</v>
      </c>
      <c r="E494" s="69">
        <v>5</v>
      </c>
    </row>
    <row r="495" spans="1:5" ht="15" x14ac:dyDescent="0.2">
      <c r="A495" s="64">
        <v>494</v>
      </c>
      <c r="B495" s="65">
        <v>14293</v>
      </c>
      <c r="C495" s="66" t="s">
        <v>13673</v>
      </c>
      <c r="D495" s="67">
        <v>80</v>
      </c>
      <c r="E495" s="68" t="s">
        <v>13798</v>
      </c>
    </row>
    <row r="496" spans="1:5" ht="15" x14ac:dyDescent="0.2">
      <c r="A496" s="64">
        <v>495</v>
      </c>
      <c r="B496" s="65">
        <v>14303</v>
      </c>
      <c r="C496" s="66" t="s">
        <v>13674</v>
      </c>
      <c r="D496" s="67">
        <v>81</v>
      </c>
      <c r="E496" s="68" t="s">
        <v>13810</v>
      </c>
    </row>
    <row r="497" spans="1:5" ht="15" x14ac:dyDescent="0.2">
      <c r="A497" s="64">
        <v>496</v>
      </c>
      <c r="B497" s="65">
        <v>14324</v>
      </c>
      <c r="C497" s="66" t="s">
        <v>13675</v>
      </c>
      <c r="D497" s="67">
        <v>82</v>
      </c>
      <c r="E497" s="69">
        <v>5</v>
      </c>
    </row>
    <row r="498" spans="1:5" ht="15" x14ac:dyDescent="0.2">
      <c r="A498" s="64">
        <v>497</v>
      </c>
      <c r="B498" s="65">
        <v>14379</v>
      </c>
      <c r="C498" s="66" t="s">
        <v>13676</v>
      </c>
      <c r="D498" s="67">
        <v>83</v>
      </c>
      <c r="E498" s="69">
        <v>4</v>
      </c>
    </row>
    <row r="499" spans="1:5" ht="15" x14ac:dyDescent="0.2">
      <c r="A499" s="64">
        <v>498</v>
      </c>
      <c r="B499" s="65">
        <v>14390</v>
      </c>
      <c r="C499" s="66" t="s">
        <v>13677</v>
      </c>
      <c r="D499" s="67">
        <v>84</v>
      </c>
      <c r="E499" s="68" t="s">
        <v>12278</v>
      </c>
    </row>
    <row r="500" spans="1:5" ht="15" x14ac:dyDescent="0.2">
      <c r="A500" s="64">
        <v>499</v>
      </c>
      <c r="B500" s="65">
        <v>14397</v>
      </c>
      <c r="C500" s="66" t="s">
        <v>13678</v>
      </c>
      <c r="D500" s="67">
        <v>85</v>
      </c>
      <c r="E500" s="68" t="s">
        <v>10794</v>
      </c>
    </row>
    <row r="501" spans="1:5" ht="15" x14ac:dyDescent="0.2">
      <c r="A501" s="64">
        <v>500</v>
      </c>
      <c r="B501" s="65">
        <v>14407</v>
      </c>
      <c r="C501" s="66" t="s">
        <v>13679</v>
      </c>
      <c r="D501" s="67">
        <v>86</v>
      </c>
      <c r="E501" s="68" t="s">
        <v>12266</v>
      </c>
    </row>
    <row r="502" spans="1:5" ht="15" x14ac:dyDescent="0.2">
      <c r="A502" s="64">
        <v>501</v>
      </c>
      <c r="B502" s="65">
        <v>14411</v>
      </c>
      <c r="C502" s="66" t="s">
        <v>13680</v>
      </c>
      <c r="D502" s="67">
        <v>87</v>
      </c>
      <c r="E502" s="68" t="s">
        <v>10792</v>
      </c>
    </row>
    <row r="503" spans="1:5" ht="15" x14ac:dyDescent="0.2">
      <c r="A503" s="64">
        <v>502</v>
      </c>
      <c r="B503" s="65">
        <v>14413</v>
      </c>
      <c r="C503" s="66" t="s">
        <v>13681</v>
      </c>
      <c r="D503" s="67">
        <v>88</v>
      </c>
      <c r="E503" s="68" t="s">
        <v>12278</v>
      </c>
    </row>
    <row r="504" spans="1:5" ht="15" x14ac:dyDescent="0.2">
      <c r="A504" s="64">
        <v>503</v>
      </c>
      <c r="B504" s="65">
        <v>14480</v>
      </c>
      <c r="C504" s="66" t="s">
        <v>13686</v>
      </c>
      <c r="D504" s="67">
        <v>89</v>
      </c>
      <c r="E504" s="68" t="s">
        <v>12383</v>
      </c>
    </row>
    <row r="505" spans="1:5" ht="15" x14ac:dyDescent="0.2">
      <c r="A505" s="64">
        <v>504</v>
      </c>
      <c r="B505" s="65">
        <v>14554</v>
      </c>
      <c r="C505" s="66" t="s">
        <v>13687</v>
      </c>
      <c r="D505" s="67">
        <v>90</v>
      </c>
      <c r="E505" s="68" t="s">
        <v>11138</v>
      </c>
    </row>
    <row r="506" spans="1:5" ht="15" x14ac:dyDescent="0.2">
      <c r="A506" s="64">
        <v>505</v>
      </c>
      <c r="B506" s="65">
        <v>14558</v>
      </c>
      <c r="C506" s="70" t="s">
        <v>13688</v>
      </c>
      <c r="D506" s="67">
        <v>91</v>
      </c>
      <c r="E506" s="68" t="s">
        <v>12260</v>
      </c>
    </row>
    <row r="507" spans="1:5" ht="15" x14ac:dyDescent="0.2">
      <c r="A507" s="64">
        <v>506</v>
      </c>
      <c r="B507" s="65">
        <v>14571</v>
      </c>
      <c r="C507" s="66" t="s">
        <v>13689</v>
      </c>
      <c r="D507" s="67">
        <v>92</v>
      </c>
      <c r="E507" s="68" t="s">
        <v>12260</v>
      </c>
    </row>
    <row r="508" spans="1:5" ht="15" x14ac:dyDescent="0.2">
      <c r="A508" s="64">
        <v>507</v>
      </c>
      <c r="B508" s="65">
        <v>14575</v>
      </c>
      <c r="C508" s="66" t="s">
        <v>13690</v>
      </c>
      <c r="D508" s="67">
        <v>93</v>
      </c>
      <c r="E508" s="68" t="s">
        <v>11138</v>
      </c>
    </row>
    <row r="509" spans="1:5" ht="15" x14ac:dyDescent="0.2">
      <c r="A509" s="64">
        <v>508</v>
      </c>
      <c r="B509" s="65">
        <v>14577</v>
      </c>
      <c r="C509" s="66" t="s">
        <v>13691</v>
      </c>
      <c r="D509" s="67">
        <v>94</v>
      </c>
      <c r="E509" s="68" t="s">
        <v>12260</v>
      </c>
    </row>
    <row r="510" spans="1:5" ht="15" x14ac:dyDescent="0.2">
      <c r="A510" s="64">
        <v>509</v>
      </c>
      <c r="B510" s="65">
        <v>14582</v>
      </c>
      <c r="C510" s="66" t="s">
        <v>13692</v>
      </c>
      <c r="D510" s="67">
        <v>95</v>
      </c>
      <c r="E510" s="68" t="s">
        <v>12260</v>
      </c>
    </row>
    <row r="511" spans="1:5" ht="15" x14ac:dyDescent="0.2">
      <c r="A511" s="64">
        <v>510</v>
      </c>
      <c r="B511" s="65">
        <v>14587</v>
      </c>
      <c r="C511" s="66" t="s">
        <v>13693</v>
      </c>
      <c r="D511" s="67">
        <v>96</v>
      </c>
      <c r="E511" s="68" t="s">
        <v>12260</v>
      </c>
    </row>
    <row r="512" spans="1:5" ht="15" x14ac:dyDescent="0.2">
      <c r="A512" s="64">
        <v>511</v>
      </c>
      <c r="B512" s="65">
        <v>14601</v>
      </c>
      <c r="C512" s="66" t="s">
        <v>10346</v>
      </c>
      <c r="D512" s="67">
        <v>97</v>
      </c>
      <c r="E512" s="68" t="s">
        <v>12275</v>
      </c>
    </row>
    <row r="513" spans="1:5" ht="15" x14ac:dyDescent="0.2">
      <c r="A513" s="64">
        <v>512</v>
      </c>
      <c r="B513" s="65">
        <v>14603</v>
      </c>
      <c r="C513" s="66" t="s">
        <v>10347</v>
      </c>
      <c r="D513" s="67">
        <v>98</v>
      </c>
      <c r="E513" s="68" t="s">
        <v>12260</v>
      </c>
    </row>
    <row r="514" spans="1:5" ht="15" x14ac:dyDescent="0.2">
      <c r="A514" s="64">
        <v>513</v>
      </c>
      <c r="B514" s="65">
        <v>14612</v>
      </c>
      <c r="C514" s="66" t="s">
        <v>10348</v>
      </c>
      <c r="D514" s="67">
        <v>99</v>
      </c>
      <c r="E514" s="68" t="s">
        <v>12275</v>
      </c>
    </row>
    <row r="515" spans="1:5" ht="15" x14ac:dyDescent="0.2">
      <c r="A515" s="64">
        <v>514</v>
      </c>
      <c r="B515" s="65">
        <v>14614</v>
      </c>
      <c r="C515" s="66" t="s">
        <v>10349</v>
      </c>
      <c r="D515" s="67">
        <v>100</v>
      </c>
      <c r="E515" s="68" t="s">
        <v>12275</v>
      </c>
    </row>
    <row r="516" spans="1:5" ht="15" x14ac:dyDescent="0.2">
      <c r="A516" s="64">
        <v>515</v>
      </c>
      <c r="B516" s="65">
        <v>14621</v>
      </c>
      <c r="C516" s="70" t="s">
        <v>10350</v>
      </c>
      <c r="D516" s="67">
        <v>101</v>
      </c>
      <c r="E516" s="68" t="s">
        <v>12260</v>
      </c>
    </row>
    <row r="517" spans="1:5" ht="15" x14ac:dyDescent="0.2">
      <c r="A517" s="64">
        <v>516</v>
      </c>
      <c r="B517" s="65">
        <v>14624</v>
      </c>
      <c r="C517" s="70" t="s">
        <v>10351</v>
      </c>
      <c r="D517" s="67">
        <v>102</v>
      </c>
      <c r="E517" s="68" t="s">
        <v>12275</v>
      </c>
    </row>
    <row r="518" spans="1:5" ht="15" x14ac:dyDescent="0.2">
      <c r="A518" s="64">
        <v>517</v>
      </c>
      <c r="B518" s="65">
        <v>14626</v>
      </c>
      <c r="C518" s="70" t="s">
        <v>10352</v>
      </c>
      <c r="D518" s="67">
        <v>103</v>
      </c>
      <c r="E518" s="68" t="s">
        <v>12260</v>
      </c>
    </row>
    <row r="519" spans="1:5" ht="15" x14ac:dyDescent="0.2">
      <c r="A519" s="64">
        <v>518</v>
      </c>
      <c r="B519" s="65">
        <v>14627</v>
      </c>
      <c r="C519" s="70" t="s">
        <v>10353</v>
      </c>
      <c r="D519" s="67">
        <v>104</v>
      </c>
      <c r="E519" s="68" t="s">
        <v>12260</v>
      </c>
    </row>
    <row r="520" spans="1:5" ht="15" x14ac:dyDescent="0.2">
      <c r="A520" s="64">
        <v>519</v>
      </c>
      <c r="B520" s="65">
        <v>14629</v>
      </c>
      <c r="C520" s="70" t="s">
        <v>10354</v>
      </c>
      <c r="D520" s="67">
        <v>105</v>
      </c>
      <c r="E520" s="68" t="s">
        <v>12275</v>
      </c>
    </row>
    <row r="521" spans="1:5" ht="15" x14ac:dyDescent="0.2">
      <c r="A521" s="64">
        <v>520</v>
      </c>
      <c r="B521" s="65">
        <v>14633</v>
      </c>
      <c r="C521" s="66" t="s">
        <v>8899</v>
      </c>
      <c r="D521" s="67">
        <v>106</v>
      </c>
      <c r="E521" s="68" t="s">
        <v>12260</v>
      </c>
    </row>
    <row r="522" spans="1:5" ht="15" x14ac:dyDescent="0.2">
      <c r="A522" s="64">
        <v>521</v>
      </c>
      <c r="B522" s="65">
        <v>14635</v>
      </c>
      <c r="C522" s="66" t="s">
        <v>8900</v>
      </c>
      <c r="D522" s="67">
        <v>107</v>
      </c>
      <c r="E522" s="68" t="s">
        <v>12260</v>
      </c>
    </row>
    <row r="523" spans="1:5" ht="15" x14ac:dyDescent="0.2">
      <c r="A523" s="64">
        <v>522</v>
      </c>
      <c r="B523" s="65">
        <v>14637</v>
      </c>
      <c r="C523" s="66" t="s">
        <v>8901</v>
      </c>
      <c r="D523" s="67">
        <v>108</v>
      </c>
      <c r="E523" s="68" t="s">
        <v>12260</v>
      </c>
    </row>
    <row r="524" spans="1:5" ht="15" x14ac:dyDescent="0.2">
      <c r="A524" s="64">
        <v>523</v>
      </c>
      <c r="B524" s="65">
        <v>14641</v>
      </c>
      <c r="C524" s="66" t="s">
        <v>8902</v>
      </c>
      <c r="D524" s="67">
        <v>109</v>
      </c>
      <c r="E524" s="68" t="s">
        <v>12275</v>
      </c>
    </row>
    <row r="525" spans="1:5" ht="15" x14ac:dyDescent="0.2">
      <c r="A525" s="64">
        <v>524</v>
      </c>
      <c r="B525" s="65">
        <v>14642</v>
      </c>
      <c r="C525" s="66" t="s">
        <v>8903</v>
      </c>
      <c r="D525" s="67">
        <v>110</v>
      </c>
      <c r="E525" s="68" t="s">
        <v>12260</v>
      </c>
    </row>
    <row r="526" spans="1:5" ht="15" x14ac:dyDescent="0.2">
      <c r="A526" s="64">
        <v>525</v>
      </c>
      <c r="B526" s="65">
        <v>14645</v>
      </c>
      <c r="C526" s="66" t="s">
        <v>8904</v>
      </c>
      <c r="D526" s="67">
        <v>111</v>
      </c>
      <c r="E526" s="68" t="s">
        <v>11138</v>
      </c>
    </row>
    <row r="527" spans="1:5" ht="15" x14ac:dyDescent="0.2">
      <c r="A527" s="64">
        <v>526</v>
      </c>
      <c r="B527" s="65">
        <v>14652</v>
      </c>
      <c r="C527" s="66" t="s">
        <v>9806</v>
      </c>
      <c r="D527" s="67">
        <v>112</v>
      </c>
      <c r="E527" s="68" t="s">
        <v>12260</v>
      </c>
    </row>
    <row r="528" spans="1:5" ht="15" x14ac:dyDescent="0.2">
      <c r="A528" s="64">
        <v>527</v>
      </c>
      <c r="B528" s="65">
        <v>14656</v>
      </c>
      <c r="C528" s="66" t="s">
        <v>9807</v>
      </c>
      <c r="D528" s="67">
        <v>113</v>
      </c>
      <c r="E528" s="68" t="s">
        <v>12260</v>
      </c>
    </row>
    <row r="529" spans="1:5" ht="15" x14ac:dyDescent="0.2">
      <c r="A529" s="64">
        <v>528</v>
      </c>
      <c r="B529" s="65">
        <v>14703</v>
      </c>
      <c r="C529" s="66" t="s">
        <v>9808</v>
      </c>
      <c r="D529" s="67">
        <v>114</v>
      </c>
      <c r="E529" s="68" t="s">
        <v>12281</v>
      </c>
    </row>
    <row r="530" spans="1:5" ht="15" x14ac:dyDescent="0.2">
      <c r="A530" s="64">
        <v>529</v>
      </c>
      <c r="B530" s="65">
        <v>14977</v>
      </c>
      <c r="C530" s="66" t="s">
        <v>9809</v>
      </c>
      <c r="D530" s="67">
        <v>115</v>
      </c>
      <c r="E530" s="68" t="s">
        <v>13800</v>
      </c>
    </row>
    <row r="531" spans="1:5" ht="15" x14ac:dyDescent="0.2">
      <c r="A531" s="64">
        <v>530</v>
      </c>
      <c r="B531" s="65">
        <v>14993</v>
      </c>
      <c r="C531" s="66" t="s">
        <v>9810</v>
      </c>
      <c r="D531" s="67">
        <v>116</v>
      </c>
      <c r="E531" s="68" t="s">
        <v>12383</v>
      </c>
    </row>
    <row r="532" spans="1:5" ht="15" x14ac:dyDescent="0.2">
      <c r="A532" s="64">
        <v>531</v>
      </c>
      <c r="B532" s="65">
        <v>15214</v>
      </c>
      <c r="C532" s="70" t="s">
        <v>9811</v>
      </c>
      <c r="D532" s="67">
        <v>117</v>
      </c>
      <c r="E532" s="68" t="s">
        <v>12260</v>
      </c>
    </row>
    <row r="533" spans="1:5" ht="15" x14ac:dyDescent="0.2">
      <c r="A533" s="64">
        <v>532</v>
      </c>
      <c r="B533" s="65">
        <v>15216</v>
      </c>
      <c r="C533" s="70" t="s">
        <v>9812</v>
      </c>
      <c r="D533" s="67">
        <v>118</v>
      </c>
      <c r="E533" s="68" t="s">
        <v>10792</v>
      </c>
    </row>
    <row r="534" spans="1:5" ht="15" x14ac:dyDescent="0.2">
      <c r="A534" s="64">
        <v>533</v>
      </c>
      <c r="B534" s="65">
        <v>15220</v>
      </c>
      <c r="C534" s="70" t="s">
        <v>9813</v>
      </c>
      <c r="D534" s="67">
        <v>119</v>
      </c>
      <c r="E534" s="68" t="s">
        <v>12260</v>
      </c>
    </row>
    <row r="535" spans="1:5" ht="15" x14ac:dyDescent="0.2">
      <c r="A535" s="64">
        <v>534</v>
      </c>
      <c r="B535" s="65">
        <v>15222</v>
      </c>
      <c r="C535" s="70" t="s">
        <v>9814</v>
      </c>
      <c r="D535" s="67">
        <v>120</v>
      </c>
      <c r="E535" s="68" t="s">
        <v>15069</v>
      </c>
    </row>
    <row r="536" spans="1:5" ht="15" x14ac:dyDescent="0.2">
      <c r="A536" s="64">
        <v>535</v>
      </c>
      <c r="B536" s="65">
        <v>15224</v>
      </c>
      <c r="C536" s="66" t="s">
        <v>9815</v>
      </c>
      <c r="D536" s="67">
        <v>121</v>
      </c>
      <c r="E536" s="68" t="s">
        <v>12260</v>
      </c>
    </row>
    <row r="537" spans="1:5" ht="15" x14ac:dyDescent="0.2">
      <c r="A537" s="64">
        <v>536</v>
      </c>
      <c r="B537" s="65">
        <v>15416</v>
      </c>
      <c r="C537" s="66" t="s">
        <v>9816</v>
      </c>
      <c r="D537" s="67">
        <v>122</v>
      </c>
      <c r="E537" s="68" t="s">
        <v>12275</v>
      </c>
    </row>
    <row r="538" spans="1:5" ht="15" x14ac:dyDescent="0.2">
      <c r="A538" s="64">
        <v>537</v>
      </c>
      <c r="B538" s="65">
        <v>16071</v>
      </c>
      <c r="C538" s="70" t="s">
        <v>9817</v>
      </c>
      <c r="D538" s="67">
        <v>123</v>
      </c>
      <c r="E538" s="68" t="s">
        <v>12260</v>
      </c>
    </row>
    <row r="539" spans="1:5" ht="15" x14ac:dyDescent="0.2">
      <c r="A539" s="64">
        <v>538</v>
      </c>
      <c r="B539" s="65">
        <v>16445</v>
      </c>
      <c r="C539" s="66" t="s">
        <v>9818</v>
      </c>
      <c r="D539" s="67">
        <v>124</v>
      </c>
      <c r="E539" s="68" t="s">
        <v>12275</v>
      </c>
    </row>
    <row r="540" spans="1:5" ht="15" x14ac:dyDescent="0.2">
      <c r="A540" s="64">
        <v>539</v>
      </c>
      <c r="B540" s="65">
        <v>16462</v>
      </c>
      <c r="C540" s="66" t="s">
        <v>9819</v>
      </c>
      <c r="D540" s="67">
        <v>125</v>
      </c>
      <c r="E540" s="68" t="s">
        <v>12260</v>
      </c>
    </row>
    <row r="541" spans="1:5" ht="15" x14ac:dyDescent="0.2">
      <c r="A541" s="64">
        <v>540</v>
      </c>
      <c r="B541" s="65">
        <v>16540</v>
      </c>
      <c r="C541" s="66" t="s">
        <v>9820</v>
      </c>
      <c r="D541" s="67">
        <v>126</v>
      </c>
      <c r="E541" s="68" t="s">
        <v>12268</v>
      </c>
    </row>
    <row r="542" spans="1:5" ht="15" x14ac:dyDescent="0.2">
      <c r="A542" s="64">
        <v>541</v>
      </c>
      <c r="B542" s="65">
        <v>16600</v>
      </c>
      <c r="C542" s="66" t="s">
        <v>9821</v>
      </c>
      <c r="D542" s="67">
        <v>127</v>
      </c>
      <c r="E542" s="68" t="s">
        <v>12281</v>
      </c>
    </row>
    <row r="543" spans="1:5" ht="15" x14ac:dyDescent="0.2">
      <c r="A543" s="64">
        <v>542</v>
      </c>
      <c r="B543" s="65">
        <v>16671</v>
      </c>
      <c r="C543" s="66" t="s">
        <v>9822</v>
      </c>
      <c r="D543" s="67">
        <v>128</v>
      </c>
      <c r="E543" s="68" t="s">
        <v>12275</v>
      </c>
    </row>
    <row r="544" spans="1:5" ht="15" x14ac:dyDescent="0.2">
      <c r="A544" s="64">
        <v>543</v>
      </c>
      <c r="B544" s="65">
        <v>17530</v>
      </c>
      <c r="C544" s="66" t="s">
        <v>9823</v>
      </c>
      <c r="D544" s="67">
        <v>129</v>
      </c>
      <c r="E544" s="68" t="s">
        <v>13771</v>
      </c>
    </row>
    <row r="545" spans="1:5" ht="15" x14ac:dyDescent="0.2">
      <c r="A545" s="64">
        <v>544</v>
      </c>
      <c r="B545" s="65">
        <v>17532</v>
      </c>
      <c r="C545" s="66" t="s">
        <v>9824</v>
      </c>
      <c r="D545" s="67">
        <v>130</v>
      </c>
      <c r="E545" s="68" t="s">
        <v>15069</v>
      </c>
    </row>
    <row r="546" spans="1:5" ht="15" x14ac:dyDescent="0.2">
      <c r="A546" s="64">
        <v>545</v>
      </c>
      <c r="B546" s="65">
        <v>18074</v>
      </c>
      <c r="C546" s="70" t="s">
        <v>9825</v>
      </c>
      <c r="D546" s="67">
        <v>131</v>
      </c>
      <c r="E546" s="68" t="s">
        <v>12262</v>
      </c>
    </row>
    <row r="547" spans="1:5" ht="15" x14ac:dyDescent="0.2">
      <c r="A547" s="64">
        <v>546</v>
      </c>
      <c r="B547" s="65">
        <v>18075</v>
      </c>
      <c r="C547" s="66" t="s">
        <v>8475</v>
      </c>
      <c r="D547" s="67">
        <v>132</v>
      </c>
      <c r="E547" s="68" t="s">
        <v>12266</v>
      </c>
    </row>
    <row r="548" spans="1:5" ht="15" x14ac:dyDescent="0.2">
      <c r="A548" s="64">
        <v>547</v>
      </c>
      <c r="B548" s="65">
        <v>18483</v>
      </c>
      <c r="C548" s="66" t="s">
        <v>8476</v>
      </c>
      <c r="D548" s="67">
        <v>133</v>
      </c>
      <c r="E548" s="68" t="s">
        <v>12260</v>
      </c>
    </row>
    <row r="549" spans="1:5" ht="15" x14ac:dyDescent="0.2">
      <c r="A549" s="64">
        <v>548</v>
      </c>
      <c r="B549" s="65">
        <v>18489</v>
      </c>
      <c r="C549" s="70" t="s">
        <v>8477</v>
      </c>
      <c r="D549" s="67">
        <v>134</v>
      </c>
      <c r="E549" s="68" t="s">
        <v>12260</v>
      </c>
    </row>
    <row r="550" spans="1:5" ht="15" x14ac:dyDescent="0.2">
      <c r="A550" s="64">
        <v>549</v>
      </c>
      <c r="B550" s="65">
        <v>18492</v>
      </c>
      <c r="C550" s="66" t="s">
        <v>9317</v>
      </c>
      <c r="D550" s="67">
        <v>135</v>
      </c>
      <c r="E550" s="68" t="s">
        <v>12260</v>
      </c>
    </row>
    <row r="551" spans="1:5" ht="15" x14ac:dyDescent="0.2">
      <c r="A551" s="64">
        <v>550</v>
      </c>
      <c r="B551" s="65">
        <v>18576</v>
      </c>
      <c r="C551" s="66" t="s">
        <v>9318</v>
      </c>
      <c r="D551" s="67">
        <v>136</v>
      </c>
      <c r="E551" s="68" t="s">
        <v>12260</v>
      </c>
    </row>
    <row r="552" spans="1:5" ht="15" x14ac:dyDescent="0.2">
      <c r="A552" s="64">
        <v>551</v>
      </c>
      <c r="B552" s="65">
        <v>18859</v>
      </c>
      <c r="C552" s="66" t="s">
        <v>9319</v>
      </c>
      <c r="D552" s="67">
        <v>137</v>
      </c>
      <c r="E552" s="68" t="s">
        <v>12260</v>
      </c>
    </row>
    <row r="553" spans="1:5" ht="15" x14ac:dyDescent="0.2">
      <c r="A553" s="64">
        <v>552</v>
      </c>
      <c r="B553" s="65">
        <v>18880</v>
      </c>
      <c r="C553" s="66" t="s">
        <v>9847</v>
      </c>
      <c r="D553" s="67">
        <v>138</v>
      </c>
      <c r="E553" s="68" t="s">
        <v>12260</v>
      </c>
    </row>
    <row r="554" spans="1:5" ht="15" x14ac:dyDescent="0.2">
      <c r="A554" s="64">
        <v>553</v>
      </c>
      <c r="B554" s="65">
        <v>19083</v>
      </c>
      <c r="C554" s="66" t="s">
        <v>9848</v>
      </c>
      <c r="D554" s="67">
        <v>139</v>
      </c>
      <c r="E554" s="68" t="s">
        <v>12260</v>
      </c>
    </row>
    <row r="555" spans="1:5" ht="15" x14ac:dyDescent="0.2">
      <c r="A555" s="64">
        <v>554</v>
      </c>
      <c r="B555" s="65">
        <v>19233</v>
      </c>
      <c r="C555" s="66" t="s">
        <v>9849</v>
      </c>
      <c r="D555" s="67">
        <v>140</v>
      </c>
      <c r="E555" s="68" t="s">
        <v>11138</v>
      </c>
    </row>
    <row r="556" spans="1:5" ht="15" x14ac:dyDescent="0.2">
      <c r="A556" s="64">
        <v>555</v>
      </c>
      <c r="B556" s="65">
        <v>19234</v>
      </c>
      <c r="C556" s="66" t="s">
        <v>9850</v>
      </c>
      <c r="D556" s="67">
        <v>141</v>
      </c>
      <c r="E556" s="68" t="s">
        <v>10794</v>
      </c>
    </row>
    <row r="557" spans="1:5" ht="15" x14ac:dyDescent="0.2">
      <c r="A557" s="64">
        <v>556</v>
      </c>
      <c r="B557" s="65">
        <v>19496</v>
      </c>
      <c r="C557" s="66" t="s">
        <v>9851</v>
      </c>
      <c r="D557" s="67">
        <v>142</v>
      </c>
      <c r="E557" s="68" t="s">
        <v>12260</v>
      </c>
    </row>
    <row r="558" spans="1:5" ht="15" x14ac:dyDescent="0.2">
      <c r="A558" s="64">
        <v>557</v>
      </c>
      <c r="B558" s="65">
        <v>19526</v>
      </c>
      <c r="C558" s="66" t="s">
        <v>9852</v>
      </c>
      <c r="D558" s="67">
        <v>143</v>
      </c>
      <c r="E558" s="68" t="s">
        <v>12260</v>
      </c>
    </row>
    <row r="559" spans="1:5" ht="15" x14ac:dyDescent="0.2">
      <c r="A559" s="64">
        <v>558</v>
      </c>
      <c r="B559" s="65">
        <v>19727</v>
      </c>
      <c r="C559" s="66" t="s">
        <v>9853</v>
      </c>
      <c r="D559" s="67">
        <v>144</v>
      </c>
      <c r="E559" s="68" t="s">
        <v>12275</v>
      </c>
    </row>
    <row r="560" spans="1:5" ht="15" x14ac:dyDescent="0.2">
      <c r="A560" s="64">
        <v>559</v>
      </c>
      <c r="B560" s="65">
        <v>19798</v>
      </c>
      <c r="C560" s="70" t="s">
        <v>9854</v>
      </c>
      <c r="D560" s="67">
        <v>145</v>
      </c>
      <c r="E560" s="68" t="s">
        <v>13800</v>
      </c>
    </row>
    <row r="561" spans="1:5" ht="15" x14ac:dyDescent="0.2">
      <c r="A561" s="64">
        <v>560</v>
      </c>
      <c r="B561" s="65">
        <v>19800</v>
      </c>
      <c r="C561" s="66" t="s">
        <v>9855</v>
      </c>
      <c r="D561" s="67">
        <v>146</v>
      </c>
      <c r="E561" s="68" t="s">
        <v>12260</v>
      </c>
    </row>
    <row r="562" spans="1:5" ht="15" x14ac:dyDescent="0.2">
      <c r="A562" s="64">
        <v>561</v>
      </c>
      <c r="B562" s="65">
        <v>19804</v>
      </c>
      <c r="C562" s="66" t="s">
        <v>9856</v>
      </c>
      <c r="D562" s="67">
        <v>147</v>
      </c>
      <c r="E562" s="68" t="s">
        <v>12275</v>
      </c>
    </row>
    <row r="563" spans="1:5" ht="15" x14ac:dyDescent="0.2">
      <c r="A563" s="64">
        <v>562</v>
      </c>
      <c r="B563" s="65">
        <v>19806</v>
      </c>
      <c r="C563" s="66" t="s">
        <v>9857</v>
      </c>
      <c r="D563" s="67">
        <v>148</v>
      </c>
      <c r="E563" s="68" t="s">
        <v>12260</v>
      </c>
    </row>
    <row r="564" spans="1:5" ht="15" x14ac:dyDescent="0.2">
      <c r="A564" s="64">
        <v>563</v>
      </c>
      <c r="B564" s="65">
        <v>19808</v>
      </c>
      <c r="C564" s="66" t="s">
        <v>9858</v>
      </c>
      <c r="D564" s="67">
        <v>149</v>
      </c>
      <c r="E564" s="68" t="s">
        <v>12275</v>
      </c>
    </row>
    <row r="565" spans="1:5" ht="15" x14ac:dyDescent="0.2">
      <c r="A565" s="64">
        <v>564</v>
      </c>
      <c r="B565" s="65">
        <v>19810</v>
      </c>
      <c r="C565" s="66" t="s">
        <v>9859</v>
      </c>
      <c r="D565" s="67">
        <v>150</v>
      </c>
      <c r="E565" s="68" t="s">
        <v>12260</v>
      </c>
    </row>
    <row r="566" spans="1:5" ht="15" x14ac:dyDescent="0.2">
      <c r="A566" s="64">
        <v>565</v>
      </c>
      <c r="B566" s="65">
        <v>19812</v>
      </c>
      <c r="C566" s="66" t="s">
        <v>9860</v>
      </c>
      <c r="D566" s="67">
        <v>151</v>
      </c>
      <c r="E566" s="68" t="s">
        <v>12260</v>
      </c>
    </row>
    <row r="567" spans="1:5" ht="15" x14ac:dyDescent="0.2">
      <c r="A567" s="64">
        <v>566</v>
      </c>
      <c r="B567" s="65">
        <v>19814</v>
      </c>
      <c r="C567" s="66" t="s">
        <v>9861</v>
      </c>
      <c r="D567" s="67">
        <v>152</v>
      </c>
      <c r="E567" s="68" t="s">
        <v>12260</v>
      </c>
    </row>
    <row r="568" spans="1:5" ht="15" x14ac:dyDescent="0.2">
      <c r="A568" s="64">
        <v>567</v>
      </c>
      <c r="B568" s="65">
        <v>19829</v>
      </c>
      <c r="C568" s="70" t="s">
        <v>9862</v>
      </c>
      <c r="D568" s="67">
        <v>153</v>
      </c>
      <c r="E568" s="68" t="s">
        <v>12275</v>
      </c>
    </row>
    <row r="569" spans="1:5" ht="15" x14ac:dyDescent="0.2">
      <c r="A569" s="64">
        <v>568</v>
      </c>
      <c r="B569" s="65">
        <v>19933</v>
      </c>
      <c r="C569" s="66" t="s">
        <v>9863</v>
      </c>
      <c r="D569" s="67">
        <v>154</v>
      </c>
      <c r="E569" s="68" t="s">
        <v>12260</v>
      </c>
    </row>
    <row r="570" spans="1:5" ht="15" x14ac:dyDescent="0.2">
      <c r="A570" s="64">
        <v>569</v>
      </c>
      <c r="B570" s="65">
        <v>11295</v>
      </c>
      <c r="C570" s="66" t="s">
        <v>9864</v>
      </c>
      <c r="D570" s="67">
        <v>1</v>
      </c>
      <c r="E570" s="68" t="s">
        <v>11138</v>
      </c>
    </row>
    <row r="571" spans="1:5" ht="15" x14ac:dyDescent="0.2">
      <c r="A571" s="64">
        <v>570</v>
      </c>
      <c r="B571" s="65">
        <v>11307</v>
      </c>
      <c r="C571" s="66" t="s">
        <v>9865</v>
      </c>
      <c r="D571" s="67">
        <v>2</v>
      </c>
      <c r="E571" s="69">
        <v>2</v>
      </c>
    </row>
    <row r="572" spans="1:5" ht="15" x14ac:dyDescent="0.2">
      <c r="A572" s="64">
        <v>571</v>
      </c>
      <c r="B572" s="65">
        <v>11429</v>
      </c>
      <c r="C572" s="66" t="s">
        <v>9866</v>
      </c>
      <c r="D572" s="67">
        <v>3</v>
      </c>
      <c r="E572" s="68" t="s">
        <v>10794</v>
      </c>
    </row>
    <row r="573" spans="1:5" ht="15" x14ac:dyDescent="0.2">
      <c r="A573" s="64">
        <v>572</v>
      </c>
      <c r="B573" s="65">
        <v>11543</v>
      </c>
      <c r="C573" s="66" t="s">
        <v>9867</v>
      </c>
      <c r="D573" s="67">
        <v>4</v>
      </c>
      <c r="E573" s="68" t="s">
        <v>12266</v>
      </c>
    </row>
    <row r="574" spans="1:5" ht="15" x14ac:dyDescent="0.2">
      <c r="A574" s="64">
        <v>573</v>
      </c>
      <c r="B574" s="65">
        <v>11616</v>
      </c>
      <c r="C574" s="66" t="s">
        <v>9868</v>
      </c>
      <c r="D574" s="67">
        <v>5</v>
      </c>
      <c r="E574" s="68" t="s">
        <v>15072</v>
      </c>
    </row>
    <row r="575" spans="1:5" ht="15" x14ac:dyDescent="0.2">
      <c r="A575" s="64">
        <v>574</v>
      </c>
      <c r="B575" s="65">
        <v>11663</v>
      </c>
      <c r="C575" s="66" t="s">
        <v>9869</v>
      </c>
      <c r="D575" s="67">
        <v>6</v>
      </c>
      <c r="E575" s="68" t="s">
        <v>15069</v>
      </c>
    </row>
    <row r="576" spans="1:5" ht="15" x14ac:dyDescent="0.2">
      <c r="A576" s="64">
        <v>575</v>
      </c>
      <c r="B576" s="65">
        <v>11708</v>
      </c>
      <c r="C576" s="66" t="s">
        <v>9870</v>
      </c>
      <c r="D576" s="67">
        <v>7</v>
      </c>
      <c r="E576" s="68" t="s">
        <v>13767</v>
      </c>
    </row>
    <row r="577" spans="1:5" ht="15" x14ac:dyDescent="0.2">
      <c r="A577" s="64">
        <v>576</v>
      </c>
      <c r="B577" s="65">
        <v>11710</v>
      </c>
      <c r="C577" s="66" t="s">
        <v>8935</v>
      </c>
      <c r="D577" s="67">
        <v>8</v>
      </c>
      <c r="E577" s="68" t="s">
        <v>12264</v>
      </c>
    </row>
    <row r="578" spans="1:5" ht="15" x14ac:dyDescent="0.2">
      <c r="A578" s="64">
        <v>577</v>
      </c>
      <c r="B578" s="65">
        <v>11711</v>
      </c>
      <c r="C578" s="66" t="s">
        <v>8936</v>
      </c>
      <c r="D578" s="67">
        <v>9</v>
      </c>
      <c r="E578" s="68" t="s">
        <v>12264</v>
      </c>
    </row>
    <row r="579" spans="1:5" ht="15" x14ac:dyDescent="0.2">
      <c r="A579" s="64">
        <v>578</v>
      </c>
      <c r="B579" s="65">
        <v>11711</v>
      </c>
      <c r="C579" s="66" t="s">
        <v>8937</v>
      </c>
      <c r="D579" s="72"/>
      <c r="E579" s="68" t="s">
        <v>12264</v>
      </c>
    </row>
    <row r="580" spans="1:5" ht="15" x14ac:dyDescent="0.2">
      <c r="A580" s="64">
        <v>579</v>
      </c>
      <c r="B580" s="65">
        <v>11715</v>
      </c>
      <c r="C580" s="66" t="s">
        <v>8938</v>
      </c>
      <c r="D580" s="67">
        <v>10</v>
      </c>
      <c r="E580" s="68" t="s">
        <v>10794</v>
      </c>
    </row>
    <row r="581" spans="1:5" ht="15" x14ac:dyDescent="0.2">
      <c r="A581" s="64">
        <v>580</v>
      </c>
      <c r="B581" s="65">
        <v>11717</v>
      </c>
      <c r="C581" s="66" t="s">
        <v>8939</v>
      </c>
      <c r="D581" s="67">
        <v>11</v>
      </c>
      <c r="E581" s="68" t="s">
        <v>12264</v>
      </c>
    </row>
    <row r="582" spans="1:5" ht="15" x14ac:dyDescent="0.2">
      <c r="A582" s="64">
        <v>581</v>
      </c>
      <c r="B582" s="65">
        <v>11726</v>
      </c>
      <c r="C582" s="66" t="s">
        <v>8940</v>
      </c>
      <c r="D582" s="67">
        <v>12</v>
      </c>
      <c r="E582" s="69">
        <v>2</v>
      </c>
    </row>
    <row r="583" spans="1:5" ht="15" x14ac:dyDescent="0.2">
      <c r="A583" s="64">
        <v>582</v>
      </c>
      <c r="B583" s="65">
        <v>11887</v>
      </c>
      <c r="C583" s="70" t="s">
        <v>8941</v>
      </c>
      <c r="D583" s="67">
        <v>13</v>
      </c>
      <c r="E583" s="68" t="s">
        <v>12262</v>
      </c>
    </row>
    <row r="584" spans="1:5" ht="15" x14ac:dyDescent="0.2">
      <c r="A584" s="64">
        <v>583</v>
      </c>
      <c r="B584" s="65">
        <v>11891</v>
      </c>
      <c r="C584" s="66" t="s">
        <v>8942</v>
      </c>
      <c r="D584" s="67">
        <v>14</v>
      </c>
      <c r="E584" s="69">
        <v>3</v>
      </c>
    </row>
    <row r="585" spans="1:5" ht="15" x14ac:dyDescent="0.2">
      <c r="A585" s="64">
        <v>584</v>
      </c>
      <c r="B585" s="65">
        <v>13193</v>
      </c>
      <c r="C585" s="66" t="s">
        <v>8943</v>
      </c>
      <c r="D585" s="67">
        <v>15</v>
      </c>
      <c r="E585" s="68" t="s">
        <v>15069</v>
      </c>
    </row>
    <row r="586" spans="1:5" ht="15" x14ac:dyDescent="0.2">
      <c r="A586" s="64">
        <v>585</v>
      </c>
      <c r="B586" s="65">
        <v>13221</v>
      </c>
      <c r="C586" s="70" t="s">
        <v>9880</v>
      </c>
      <c r="D586" s="67">
        <v>16</v>
      </c>
      <c r="E586" s="69">
        <v>4</v>
      </c>
    </row>
    <row r="587" spans="1:5" ht="15" x14ac:dyDescent="0.2">
      <c r="A587" s="64">
        <v>586</v>
      </c>
      <c r="B587" s="65">
        <v>13357</v>
      </c>
      <c r="C587" s="66" t="s">
        <v>9881</v>
      </c>
      <c r="D587" s="67">
        <v>17</v>
      </c>
      <c r="E587" s="69">
        <v>2</v>
      </c>
    </row>
    <row r="588" spans="1:5" ht="15" x14ac:dyDescent="0.2">
      <c r="A588" s="64">
        <v>587</v>
      </c>
      <c r="B588" s="65">
        <v>13432</v>
      </c>
      <c r="C588" s="66" t="s">
        <v>9882</v>
      </c>
      <c r="D588" s="67">
        <v>18</v>
      </c>
      <c r="E588" s="68" t="s">
        <v>12260</v>
      </c>
    </row>
    <row r="589" spans="1:5" ht="15" x14ac:dyDescent="0.2">
      <c r="A589" s="64">
        <v>588</v>
      </c>
      <c r="B589" s="65">
        <v>13584</v>
      </c>
      <c r="C589" s="66" t="s">
        <v>12381</v>
      </c>
      <c r="D589" s="67">
        <v>19</v>
      </c>
      <c r="E589" s="68" t="s">
        <v>11077</v>
      </c>
    </row>
    <row r="590" spans="1:5" ht="15" x14ac:dyDescent="0.2">
      <c r="A590" s="64">
        <v>589</v>
      </c>
      <c r="B590" s="65">
        <v>13590</v>
      </c>
      <c r="C590" s="66" t="s">
        <v>9883</v>
      </c>
      <c r="D590" s="67">
        <v>20</v>
      </c>
      <c r="E590" s="68" t="s">
        <v>11138</v>
      </c>
    </row>
    <row r="591" spans="1:5" ht="15" x14ac:dyDescent="0.2">
      <c r="A591" s="64">
        <v>590</v>
      </c>
      <c r="B591" s="65">
        <v>13690</v>
      </c>
      <c r="C591" s="66" t="s">
        <v>9884</v>
      </c>
      <c r="D591" s="72"/>
      <c r="E591" s="68" t="s">
        <v>11138</v>
      </c>
    </row>
    <row r="592" spans="1:5" ht="15" x14ac:dyDescent="0.2">
      <c r="A592" s="64">
        <v>591</v>
      </c>
      <c r="B592" s="65">
        <v>13623</v>
      </c>
      <c r="C592" s="66" t="s">
        <v>9885</v>
      </c>
      <c r="D592" s="67">
        <v>21</v>
      </c>
      <c r="E592" s="68" t="s">
        <v>12428</v>
      </c>
    </row>
    <row r="593" spans="1:5" ht="15" x14ac:dyDescent="0.2">
      <c r="A593" s="64">
        <v>592</v>
      </c>
      <c r="B593" s="65">
        <v>13633</v>
      </c>
      <c r="C593" s="70" t="s">
        <v>9886</v>
      </c>
      <c r="D593" s="67">
        <v>22</v>
      </c>
      <c r="E593" s="68" t="s">
        <v>12268</v>
      </c>
    </row>
    <row r="594" spans="1:5" ht="15" x14ac:dyDescent="0.2">
      <c r="A594" s="64">
        <v>593</v>
      </c>
      <c r="B594" s="65">
        <v>13673</v>
      </c>
      <c r="C594" s="66" t="s">
        <v>9887</v>
      </c>
      <c r="D594" s="67">
        <v>23</v>
      </c>
      <c r="E594" s="68" t="s">
        <v>12273</v>
      </c>
    </row>
    <row r="595" spans="1:5" ht="15" x14ac:dyDescent="0.2">
      <c r="A595" s="64">
        <v>594</v>
      </c>
      <c r="B595" s="65">
        <v>13777</v>
      </c>
      <c r="C595" s="66" t="s">
        <v>9888</v>
      </c>
      <c r="D595" s="67">
        <v>24</v>
      </c>
      <c r="E595" s="68" t="s">
        <v>12281</v>
      </c>
    </row>
    <row r="596" spans="1:5" ht="15" x14ac:dyDescent="0.2">
      <c r="A596" s="64">
        <v>595</v>
      </c>
      <c r="B596" s="65">
        <v>13941</v>
      </c>
      <c r="C596" s="66" t="s">
        <v>9889</v>
      </c>
      <c r="D596" s="67">
        <v>25</v>
      </c>
      <c r="E596" s="68" t="s">
        <v>10792</v>
      </c>
    </row>
    <row r="597" spans="1:5" ht="15" x14ac:dyDescent="0.2">
      <c r="A597" s="64">
        <v>596</v>
      </c>
      <c r="B597" s="65">
        <v>13943</v>
      </c>
      <c r="C597" s="66" t="s">
        <v>9890</v>
      </c>
      <c r="D597" s="67">
        <v>26</v>
      </c>
      <c r="E597" s="68" t="s">
        <v>12273</v>
      </c>
    </row>
    <row r="598" spans="1:5" ht="15" x14ac:dyDescent="0.2">
      <c r="A598" s="64">
        <v>597</v>
      </c>
      <c r="B598" s="65">
        <v>13944</v>
      </c>
      <c r="C598" s="66" t="s">
        <v>9891</v>
      </c>
      <c r="D598" s="67">
        <v>27</v>
      </c>
      <c r="E598" s="68" t="s">
        <v>12268</v>
      </c>
    </row>
    <row r="599" spans="1:5" ht="15" x14ac:dyDescent="0.2">
      <c r="A599" s="64">
        <v>598</v>
      </c>
      <c r="B599" s="65">
        <v>14000</v>
      </c>
      <c r="C599" s="70" t="s">
        <v>9892</v>
      </c>
      <c r="D599" s="67">
        <v>28</v>
      </c>
      <c r="E599" s="68" t="s">
        <v>10794</v>
      </c>
    </row>
    <row r="600" spans="1:5" ht="15" x14ac:dyDescent="0.2">
      <c r="A600" s="64">
        <v>599</v>
      </c>
      <c r="B600" s="65">
        <v>14002</v>
      </c>
      <c r="C600" s="66" t="s">
        <v>9893</v>
      </c>
      <c r="D600" s="67">
        <v>29</v>
      </c>
      <c r="E600" s="68" t="s">
        <v>10794</v>
      </c>
    </row>
    <row r="601" spans="1:5" ht="15" x14ac:dyDescent="0.2">
      <c r="A601" s="64">
        <v>600</v>
      </c>
      <c r="B601" s="65">
        <v>14008</v>
      </c>
      <c r="C601" s="66" t="s">
        <v>9894</v>
      </c>
      <c r="D601" s="67">
        <v>30</v>
      </c>
      <c r="E601" s="69">
        <v>4</v>
      </c>
    </row>
    <row r="602" spans="1:5" ht="15" x14ac:dyDescent="0.2">
      <c r="A602" s="64">
        <v>601</v>
      </c>
      <c r="B602" s="65">
        <v>14084</v>
      </c>
      <c r="C602" s="66" t="s">
        <v>9895</v>
      </c>
      <c r="D602" s="67">
        <v>31</v>
      </c>
      <c r="E602" s="68" t="s">
        <v>10794</v>
      </c>
    </row>
    <row r="603" spans="1:5" ht="15" x14ac:dyDescent="0.2">
      <c r="A603" s="64">
        <v>602</v>
      </c>
      <c r="B603" s="65">
        <v>14089</v>
      </c>
      <c r="C603" s="66" t="s">
        <v>9896</v>
      </c>
      <c r="D603" s="67">
        <v>32</v>
      </c>
      <c r="E603" s="68" t="s">
        <v>15069</v>
      </c>
    </row>
    <row r="604" spans="1:5" ht="15" x14ac:dyDescent="0.2">
      <c r="A604" s="64">
        <v>603</v>
      </c>
      <c r="B604" s="65">
        <v>14110</v>
      </c>
      <c r="C604" s="66" t="s">
        <v>9897</v>
      </c>
      <c r="D604" s="67">
        <v>33</v>
      </c>
      <c r="E604" s="68" t="s">
        <v>12266</v>
      </c>
    </row>
    <row r="605" spans="1:5" ht="15" x14ac:dyDescent="0.2">
      <c r="A605" s="64">
        <v>604</v>
      </c>
      <c r="B605" s="65">
        <v>14125</v>
      </c>
      <c r="C605" s="66" t="s">
        <v>9898</v>
      </c>
      <c r="D605" s="67">
        <v>34</v>
      </c>
      <c r="E605" s="68" t="s">
        <v>12428</v>
      </c>
    </row>
    <row r="606" spans="1:5" ht="15" x14ac:dyDescent="0.2">
      <c r="A606" s="64">
        <v>605</v>
      </c>
      <c r="B606" s="65">
        <v>14169</v>
      </c>
      <c r="C606" s="66" t="s">
        <v>9899</v>
      </c>
      <c r="D606" s="67">
        <v>35</v>
      </c>
      <c r="E606" s="68" t="s">
        <v>10792</v>
      </c>
    </row>
    <row r="607" spans="1:5" ht="15" x14ac:dyDescent="0.2">
      <c r="A607" s="64">
        <v>606</v>
      </c>
      <c r="B607" s="65">
        <v>14184</v>
      </c>
      <c r="C607" s="66" t="s">
        <v>13666</v>
      </c>
      <c r="D607" s="67">
        <v>36</v>
      </c>
      <c r="E607" s="68" t="s">
        <v>11138</v>
      </c>
    </row>
    <row r="608" spans="1:5" ht="15" x14ac:dyDescent="0.2">
      <c r="A608" s="64">
        <v>607</v>
      </c>
      <c r="B608" s="65">
        <v>14187</v>
      </c>
      <c r="C608" s="66" t="s">
        <v>9900</v>
      </c>
      <c r="D608" s="67">
        <v>37</v>
      </c>
      <c r="E608" s="68" t="s">
        <v>15069</v>
      </c>
    </row>
    <row r="609" spans="1:5" ht="15" x14ac:dyDescent="0.2">
      <c r="A609" s="64">
        <v>608</v>
      </c>
      <c r="B609" s="65">
        <v>14196</v>
      </c>
      <c r="C609" s="66" t="s">
        <v>9901</v>
      </c>
      <c r="D609" s="67">
        <v>38</v>
      </c>
      <c r="E609" s="69">
        <v>3</v>
      </c>
    </row>
    <row r="610" spans="1:5" ht="15" x14ac:dyDescent="0.2">
      <c r="A610" s="64">
        <v>609</v>
      </c>
      <c r="B610" s="65">
        <v>14299</v>
      </c>
      <c r="C610" s="66" t="s">
        <v>11945</v>
      </c>
      <c r="D610" s="67">
        <v>39</v>
      </c>
      <c r="E610" s="68" t="s">
        <v>12266</v>
      </c>
    </row>
    <row r="611" spans="1:5" ht="15" x14ac:dyDescent="0.2">
      <c r="A611" s="64">
        <v>610</v>
      </c>
      <c r="B611" s="65">
        <v>14305</v>
      </c>
      <c r="C611" s="66" t="s">
        <v>11946</v>
      </c>
      <c r="D611" s="67">
        <v>40</v>
      </c>
      <c r="E611" s="68" t="s">
        <v>12428</v>
      </c>
    </row>
    <row r="612" spans="1:5" ht="15" x14ac:dyDescent="0.2">
      <c r="A612" s="64">
        <v>611</v>
      </c>
      <c r="B612" s="65">
        <v>14388</v>
      </c>
      <c r="C612" s="66" t="s">
        <v>13677</v>
      </c>
      <c r="D612" s="67">
        <v>41</v>
      </c>
      <c r="E612" s="68" t="s">
        <v>12278</v>
      </c>
    </row>
    <row r="613" spans="1:5" ht="15" x14ac:dyDescent="0.2">
      <c r="A613" s="64">
        <v>612</v>
      </c>
      <c r="B613" s="65">
        <v>14399</v>
      </c>
      <c r="C613" s="66" t="s">
        <v>11947</v>
      </c>
      <c r="D613" s="67">
        <v>42</v>
      </c>
      <c r="E613" s="68" t="s">
        <v>15069</v>
      </c>
    </row>
    <row r="614" spans="1:5" ht="15" x14ac:dyDescent="0.2">
      <c r="A614" s="64">
        <v>613</v>
      </c>
      <c r="B614" s="65">
        <v>14399</v>
      </c>
      <c r="C614" s="66" t="s">
        <v>11948</v>
      </c>
      <c r="D614" s="72"/>
      <c r="E614" s="68" t="s">
        <v>15069</v>
      </c>
    </row>
    <row r="615" spans="1:5" ht="15" x14ac:dyDescent="0.2">
      <c r="A615" s="64">
        <v>614</v>
      </c>
      <c r="B615" s="65">
        <v>14715</v>
      </c>
      <c r="C615" s="66" t="s">
        <v>11949</v>
      </c>
      <c r="D615" s="67">
        <v>43</v>
      </c>
      <c r="E615" s="68" t="s">
        <v>13767</v>
      </c>
    </row>
    <row r="616" spans="1:5" ht="15" x14ac:dyDescent="0.2">
      <c r="A616" s="64">
        <v>615</v>
      </c>
      <c r="B616" s="65">
        <v>15254</v>
      </c>
      <c r="C616" s="66" t="s">
        <v>11950</v>
      </c>
      <c r="D616" s="67">
        <v>44</v>
      </c>
      <c r="E616" s="68" t="s">
        <v>15069</v>
      </c>
    </row>
    <row r="617" spans="1:5" ht="15" x14ac:dyDescent="0.2">
      <c r="A617" s="64">
        <v>616</v>
      </c>
      <c r="B617" s="65">
        <v>15816</v>
      </c>
      <c r="C617" s="66" t="s">
        <v>11951</v>
      </c>
      <c r="D617" s="67">
        <v>45</v>
      </c>
      <c r="E617" s="68" t="s">
        <v>12428</v>
      </c>
    </row>
    <row r="618" spans="1:5" ht="15" x14ac:dyDescent="0.2">
      <c r="A618" s="64">
        <v>617</v>
      </c>
      <c r="B618" s="65">
        <v>16249</v>
      </c>
      <c r="C618" s="66" t="s">
        <v>11952</v>
      </c>
      <c r="D618" s="67">
        <v>46</v>
      </c>
      <c r="E618" s="68" t="s">
        <v>12266</v>
      </c>
    </row>
    <row r="619" spans="1:5" ht="15" x14ac:dyDescent="0.2">
      <c r="A619" s="64">
        <v>618</v>
      </c>
      <c r="B619" s="65">
        <v>17491</v>
      </c>
      <c r="C619" s="66" t="s">
        <v>11953</v>
      </c>
      <c r="D619" s="67">
        <v>47</v>
      </c>
      <c r="E619" s="68" t="s">
        <v>10794</v>
      </c>
    </row>
    <row r="620" spans="1:5" ht="15" x14ac:dyDescent="0.2">
      <c r="A620" s="64">
        <v>619</v>
      </c>
      <c r="B620" s="65">
        <v>17493</v>
      </c>
      <c r="C620" s="66" t="s">
        <v>11954</v>
      </c>
      <c r="D620" s="67">
        <v>48</v>
      </c>
      <c r="E620" s="68" t="s">
        <v>10792</v>
      </c>
    </row>
    <row r="621" spans="1:5" ht="15" x14ac:dyDescent="0.2">
      <c r="A621" s="64">
        <v>620</v>
      </c>
      <c r="B621" s="65">
        <v>17549</v>
      </c>
      <c r="C621" s="66" t="s">
        <v>11955</v>
      </c>
      <c r="D621" s="67">
        <v>49</v>
      </c>
      <c r="E621" s="68" t="s">
        <v>12266</v>
      </c>
    </row>
    <row r="622" spans="1:5" ht="15" x14ac:dyDescent="0.2">
      <c r="A622" s="64">
        <v>621</v>
      </c>
      <c r="B622" s="65">
        <v>17608</v>
      </c>
      <c r="C622" s="66" t="s">
        <v>11956</v>
      </c>
      <c r="D622" s="67">
        <v>50</v>
      </c>
      <c r="E622" s="68" t="s">
        <v>12268</v>
      </c>
    </row>
    <row r="623" spans="1:5" ht="15" x14ac:dyDescent="0.2">
      <c r="A623" s="64">
        <v>622</v>
      </c>
      <c r="B623" s="65">
        <v>18850</v>
      </c>
      <c r="C623" s="66" t="s">
        <v>11957</v>
      </c>
      <c r="D623" s="67">
        <v>51</v>
      </c>
      <c r="E623" s="68" t="s">
        <v>12264</v>
      </c>
    </row>
    <row r="624" spans="1:5" ht="15" x14ac:dyDescent="0.2">
      <c r="A624" s="64">
        <v>623</v>
      </c>
      <c r="B624" s="65">
        <v>18850</v>
      </c>
      <c r="C624" s="66" t="s">
        <v>11958</v>
      </c>
      <c r="D624" s="72"/>
      <c r="E624" s="68" t="s">
        <v>12264</v>
      </c>
    </row>
    <row r="625" spans="1:5" ht="15" x14ac:dyDescent="0.2">
      <c r="A625" s="64">
        <v>624</v>
      </c>
      <c r="B625" s="65">
        <v>19931</v>
      </c>
      <c r="C625" s="66" t="s">
        <v>11959</v>
      </c>
      <c r="D625" s="67">
        <v>52</v>
      </c>
      <c r="E625" s="68" t="s">
        <v>12275</v>
      </c>
    </row>
    <row r="626" spans="1:5" ht="15" x14ac:dyDescent="0.2">
      <c r="A626" s="64">
        <v>625</v>
      </c>
      <c r="B626" s="65">
        <v>10017</v>
      </c>
      <c r="C626" s="66" t="s">
        <v>11960</v>
      </c>
      <c r="D626" s="67">
        <v>53</v>
      </c>
      <c r="E626" s="69">
        <v>3</v>
      </c>
    </row>
    <row r="627" spans="1:5" ht="15" x14ac:dyDescent="0.2">
      <c r="A627" s="64">
        <v>626</v>
      </c>
      <c r="B627" s="65">
        <v>10665</v>
      </c>
      <c r="C627" s="66" t="s">
        <v>11961</v>
      </c>
      <c r="D627" s="67">
        <v>54</v>
      </c>
      <c r="E627" s="68" t="s">
        <v>12428</v>
      </c>
    </row>
    <row r="628" spans="1:5" ht="15" x14ac:dyDescent="0.2">
      <c r="A628" s="64">
        <v>627</v>
      </c>
      <c r="B628" s="65">
        <v>10931</v>
      </c>
      <c r="C628" s="66" t="s">
        <v>11962</v>
      </c>
      <c r="D628" s="67">
        <v>55</v>
      </c>
      <c r="E628" s="68" t="s">
        <v>12266</v>
      </c>
    </row>
    <row r="629" spans="1:5" ht="15" x14ac:dyDescent="0.2">
      <c r="A629" s="64">
        <v>628</v>
      </c>
      <c r="B629" s="65">
        <v>11545</v>
      </c>
      <c r="C629" s="66" t="s">
        <v>11963</v>
      </c>
      <c r="D629" s="67">
        <v>56</v>
      </c>
      <c r="E629" s="69">
        <v>2</v>
      </c>
    </row>
    <row r="630" spans="1:5" ht="15" x14ac:dyDescent="0.2">
      <c r="A630" s="64">
        <v>629</v>
      </c>
      <c r="B630" s="65">
        <v>11765</v>
      </c>
      <c r="C630" s="66" t="s">
        <v>11964</v>
      </c>
      <c r="D630" s="67">
        <v>57</v>
      </c>
      <c r="E630" s="68" t="s">
        <v>12262</v>
      </c>
    </row>
    <row r="631" spans="1:5" ht="15" x14ac:dyDescent="0.2">
      <c r="A631" s="64">
        <v>630</v>
      </c>
      <c r="B631" s="65">
        <v>11858</v>
      </c>
      <c r="C631" s="66" t="s">
        <v>11965</v>
      </c>
      <c r="D631" s="67">
        <v>58</v>
      </c>
      <c r="E631" s="68" t="s">
        <v>12262</v>
      </c>
    </row>
    <row r="632" spans="1:5" ht="15" x14ac:dyDescent="0.2">
      <c r="A632" s="64">
        <v>631</v>
      </c>
      <c r="B632" s="65">
        <v>11907</v>
      </c>
      <c r="C632" s="66" t="s">
        <v>11966</v>
      </c>
      <c r="D632" s="67">
        <v>59</v>
      </c>
      <c r="E632" s="68" t="s">
        <v>12260</v>
      </c>
    </row>
    <row r="633" spans="1:5" ht="15" x14ac:dyDescent="0.2">
      <c r="A633" s="64">
        <v>632</v>
      </c>
      <c r="B633" s="65">
        <v>12080</v>
      </c>
      <c r="C633" s="66" t="s">
        <v>11967</v>
      </c>
      <c r="D633" s="67">
        <v>60</v>
      </c>
      <c r="E633" s="69">
        <v>1</v>
      </c>
    </row>
    <row r="634" spans="1:5" ht="15" x14ac:dyDescent="0.2">
      <c r="A634" s="64">
        <v>633</v>
      </c>
      <c r="B634" s="65">
        <v>13040</v>
      </c>
      <c r="C634" s="66" t="s">
        <v>11968</v>
      </c>
      <c r="D634" s="67">
        <v>61</v>
      </c>
      <c r="E634" s="68" t="s">
        <v>12266</v>
      </c>
    </row>
    <row r="635" spans="1:5" ht="15" x14ac:dyDescent="0.2">
      <c r="A635" s="64">
        <v>634</v>
      </c>
      <c r="B635" s="65">
        <v>13106</v>
      </c>
      <c r="C635" s="66" t="s">
        <v>11969</v>
      </c>
      <c r="D635" s="67">
        <v>62</v>
      </c>
      <c r="E635" s="68" t="s">
        <v>12281</v>
      </c>
    </row>
    <row r="636" spans="1:5" ht="15" x14ac:dyDescent="0.2">
      <c r="A636" s="64">
        <v>635</v>
      </c>
      <c r="B636" s="65">
        <v>13368</v>
      </c>
      <c r="C636" s="66" t="s">
        <v>11970</v>
      </c>
      <c r="D636" s="67">
        <v>63</v>
      </c>
      <c r="E636" s="69">
        <v>1</v>
      </c>
    </row>
    <row r="637" spans="1:5" ht="15" x14ac:dyDescent="0.2">
      <c r="A637" s="64">
        <v>636</v>
      </c>
      <c r="B637" s="65">
        <v>13579</v>
      </c>
      <c r="C637" s="66" t="s">
        <v>11971</v>
      </c>
      <c r="D637" s="67">
        <v>64</v>
      </c>
      <c r="E637" s="68" t="s">
        <v>11972</v>
      </c>
    </row>
    <row r="638" spans="1:5" ht="15" x14ac:dyDescent="0.2">
      <c r="A638" s="64">
        <v>637</v>
      </c>
      <c r="B638" s="65">
        <v>13872</v>
      </c>
      <c r="C638" s="66" t="s">
        <v>11973</v>
      </c>
      <c r="D638" s="67">
        <v>65</v>
      </c>
      <c r="E638" s="68" t="s">
        <v>12260</v>
      </c>
    </row>
    <row r="639" spans="1:5" ht="15" x14ac:dyDescent="0.2">
      <c r="A639" s="64">
        <v>638</v>
      </c>
      <c r="B639" s="65">
        <v>13990</v>
      </c>
      <c r="C639" s="66" t="s">
        <v>11974</v>
      </c>
      <c r="D639" s="67">
        <v>66</v>
      </c>
      <c r="E639" s="68" t="s">
        <v>12266</v>
      </c>
    </row>
    <row r="640" spans="1:5" ht="15" x14ac:dyDescent="0.2">
      <c r="A640" s="64">
        <v>639</v>
      </c>
      <c r="B640" s="65">
        <v>14072</v>
      </c>
      <c r="C640" s="66" t="s">
        <v>11975</v>
      </c>
      <c r="D640" s="67">
        <v>67</v>
      </c>
      <c r="E640" s="68" t="s">
        <v>12281</v>
      </c>
    </row>
    <row r="641" spans="1:5" ht="15" x14ac:dyDescent="0.2">
      <c r="A641" s="64">
        <v>640</v>
      </c>
      <c r="B641" s="65">
        <v>14157</v>
      </c>
      <c r="C641" s="66" t="s">
        <v>11976</v>
      </c>
      <c r="D641" s="67">
        <v>68</v>
      </c>
      <c r="E641" s="68" t="s">
        <v>11977</v>
      </c>
    </row>
    <row r="642" spans="1:5" ht="15" x14ac:dyDescent="0.2">
      <c r="A642" s="64">
        <v>641</v>
      </c>
      <c r="B642" s="65">
        <v>15948</v>
      </c>
      <c r="C642" s="66" t="s">
        <v>11978</v>
      </c>
      <c r="D642" s="67">
        <v>69</v>
      </c>
      <c r="E642" s="68" t="s">
        <v>12260</v>
      </c>
    </row>
    <row r="643" spans="1:5" ht="15" x14ac:dyDescent="0.2">
      <c r="A643" s="64">
        <v>642</v>
      </c>
      <c r="B643" s="65">
        <v>17796</v>
      </c>
      <c r="C643" s="66" t="s">
        <v>10585</v>
      </c>
      <c r="D643" s="67">
        <v>70</v>
      </c>
      <c r="E643" s="69">
        <v>3</v>
      </c>
    </row>
    <row r="644" spans="1:5" ht="15" x14ac:dyDescent="0.2">
      <c r="A644" s="64">
        <v>643</v>
      </c>
      <c r="B644" s="65">
        <v>17865</v>
      </c>
      <c r="C644" s="66" t="s">
        <v>10586</v>
      </c>
      <c r="D644" s="67">
        <v>71</v>
      </c>
      <c r="E644" s="68" t="s">
        <v>12264</v>
      </c>
    </row>
    <row r="645" spans="1:5" ht="15" x14ac:dyDescent="0.2">
      <c r="A645" s="64">
        <v>644</v>
      </c>
      <c r="B645" s="65">
        <v>18385</v>
      </c>
      <c r="C645" s="66" t="s">
        <v>10587</v>
      </c>
      <c r="D645" s="67">
        <v>72</v>
      </c>
      <c r="E645" s="68" t="s">
        <v>12260</v>
      </c>
    </row>
    <row r="646" spans="1:5" ht="15" x14ac:dyDescent="0.2">
      <c r="A646" s="64">
        <v>645</v>
      </c>
      <c r="B646" s="65">
        <v>18626</v>
      </c>
      <c r="C646" s="66" t="s">
        <v>10588</v>
      </c>
      <c r="D646" s="67">
        <v>73</v>
      </c>
      <c r="E646" s="68" t="s">
        <v>15072</v>
      </c>
    </row>
    <row r="647" spans="1:5" ht="15" x14ac:dyDescent="0.2">
      <c r="A647" s="64">
        <v>646</v>
      </c>
      <c r="B647" s="65">
        <v>18914</v>
      </c>
      <c r="C647" s="66" t="s">
        <v>10589</v>
      </c>
      <c r="D647" s="67">
        <v>74</v>
      </c>
      <c r="E647" s="68" t="s">
        <v>12281</v>
      </c>
    </row>
    <row r="648" spans="1:5" ht="15" x14ac:dyDescent="0.2">
      <c r="A648" s="64">
        <v>647</v>
      </c>
      <c r="B648" s="65">
        <v>19356</v>
      </c>
      <c r="C648" s="66" t="s">
        <v>10590</v>
      </c>
      <c r="D648" s="67">
        <v>75</v>
      </c>
      <c r="E648" s="68" t="s">
        <v>12281</v>
      </c>
    </row>
    <row r="649" spans="1:5" ht="15" x14ac:dyDescent="0.2">
      <c r="A649" s="64">
        <v>648</v>
      </c>
      <c r="B649" s="65">
        <v>19362</v>
      </c>
      <c r="C649" s="66" t="s">
        <v>10591</v>
      </c>
      <c r="D649" s="67">
        <v>76</v>
      </c>
      <c r="E649" s="68" t="s">
        <v>12281</v>
      </c>
    </row>
    <row r="650" spans="1:5" ht="15" x14ac:dyDescent="0.2">
      <c r="A650" s="64">
        <v>649</v>
      </c>
      <c r="B650" s="65">
        <v>19532</v>
      </c>
      <c r="C650" s="66" t="s">
        <v>10592</v>
      </c>
      <c r="D650" s="67">
        <v>77</v>
      </c>
      <c r="E650" s="68" t="s">
        <v>12262</v>
      </c>
    </row>
    <row r="651" spans="1:5" ht="15" x14ac:dyDescent="0.2">
      <c r="A651" s="64">
        <v>650</v>
      </c>
      <c r="B651" s="65">
        <v>19627</v>
      </c>
      <c r="C651" s="70" t="s">
        <v>10593</v>
      </c>
      <c r="D651" s="67">
        <v>78</v>
      </c>
      <c r="E651" s="68" t="s">
        <v>12262</v>
      </c>
    </row>
    <row r="652" spans="1:5" ht="15" x14ac:dyDescent="0.2">
      <c r="A652" s="64">
        <v>651</v>
      </c>
      <c r="B652" s="65">
        <v>11036</v>
      </c>
      <c r="C652" s="66" t="s">
        <v>10594</v>
      </c>
      <c r="D652" s="67">
        <v>79</v>
      </c>
      <c r="E652" s="68" t="s">
        <v>12281</v>
      </c>
    </row>
    <row r="653" spans="1:5" ht="15" x14ac:dyDescent="0.2">
      <c r="A653" s="64">
        <v>652</v>
      </c>
      <c r="B653" s="65">
        <v>11706</v>
      </c>
      <c r="C653" s="66" t="s">
        <v>10595</v>
      </c>
      <c r="D653" s="67">
        <v>80</v>
      </c>
      <c r="E653" s="68" t="s">
        <v>15069</v>
      </c>
    </row>
    <row r="654" spans="1:5" ht="15" x14ac:dyDescent="0.2">
      <c r="A654" s="64">
        <v>653</v>
      </c>
      <c r="B654" s="65">
        <v>11719</v>
      </c>
      <c r="C654" s="66" t="s">
        <v>10596</v>
      </c>
      <c r="D654" s="67">
        <v>81</v>
      </c>
      <c r="E654" s="68" t="s">
        <v>12268</v>
      </c>
    </row>
    <row r="655" spans="1:5" ht="15" x14ac:dyDescent="0.2">
      <c r="A655" s="64">
        <v>654</v>
      </c>
      <c r="B655" s="65">
        <v>11721</v>
      </c>
      <c r="C655" s="66" t="s">
        <v>10597</v>
      </c>
      <c r="D655" s="67">
        <v>82</v>
      </c>
      <c r="E655" s="68" t="s">
        <v>12281</v>
      </c>
    </row>
    <row r="656" spans="1:5" ht="15" x14ac:dyDescent="0.2">
      <c r="A656" s="64">
        <v>655</v>
      </c>
      <c r="B656" s="65">
        <v>11723</v>
      </c>
      <c r="C656" s="66" t="s">
        <v>14428</v>
      </c>
      <c r="D656" s="67">
        <v>83</v>
      </c>
      <c r="E656" s="68" t="s">
        <v>12266</v>
      </c>
    </row>
    <row r="657" spans="1:5" ht="15" x14ac:dyDescent="0.2">
      <c r="A657" s="64">
        <v>656</v>
      </c>
      <c r="B657" s="65">
        <v>11963</v>
      </c>
      <c r="C657" s="66" t="s">
        <v>14429</v>
      </c>
      <c r="D657" s="67">
        <v>84</v>
      </c>
      <c r="E657" s="69">
        <v>6</v>
      </c>
    </row>
    <row r="658" spans="1:5" ht="15" x14ac:dyDescent="0.2">
      <c r="A658" s="64">
        <v>657</v>
      </c>
      <c r="B658" s="65">
        <v>13081</v>
      </c>
      <c r="C658" s="66" t="s">
        <v>14430</v>
      </c>
      <c r="D658" s="67">
        <v>85</v>
      </c>
      <c r="E658" s="69">
        <v>2</v>
      </c>
    </row>
    <row r="659" spans="1:5" ht="15" x14ac:dyDescent="0.2">
      <c r="A659" s="64">
        <v>658</v>
      </c>
      <c r="B659" s="65">
        <v>13469</v>
      </c>
      <c r="C659" s="70" t="s">
        <v>14431</v>
      </c>
      <c r="D659" s="67">
        <v>86</v>
      </c>
      <c r="E659" s="68" t="s">
        <v>12268</v>
      </c>
    </row>
    <row r="660" spans="1:5" ht="15" x14ac:dyDescent="0.2">
      <c r="A660" s="64">
        <v>659</v>
      </c>
      <c r="B660" s="65">
        <v>13702</v>
      </c>
      <c r="C660" s="70" t="s">
        <v>14432</v>
      </c>
      <c r="D660" s="67">
        <v>87</v>
      </c>
      <c r="E660" s="68" t="s">
        <v>12260</v>
      </c>
    </row>
    <row r="661" spans="1:5" ht="15" x14ac:dyDescent="0.2">
      <c r="A661" s="64">
        <v>660</v>
      </c>
      <c r="B661" s="65">
        <v>13710</v>
      </c>
      <c r="C661" s="70" t="s">
        <v>14433</v>
      </c>
      <c r="D661" s="67">
        <v>88</v>
      </c>
      <c r="E661" s="69">
        <v>5</v>
      </c>
    </row>
    <row r="662" spans="1:5" ht="15" x14ac:dyDescent="0.2">
      <c r="A662" s="64">
        <v>661</v>
      </c>
      <c r="B662" s="65">
        <v>13737</v>
      </c>
      <c r="C662" s="66" t="s">
        <v>14434</v>
      </c>
      <c r="D662" s="67">
        <v>89</v>
      </c>
      <c r="E662" s="68" t="s">
        <v>12281</v>
      </c>
    </row>
    <row r="663" spans="1:5" ht="15" x14ac:dyDescent="0.2">
      <c r="A663" s="64">
        <v>662</v>
      </c>
      <c r="B663" s="65">
        <v>14010</v>
      </c>
      <c r="C663" s="66" t="s">
        <v>14435</v>
      </c>
      <c r="D663" s="67">
        <v>90</v>
      </c>
      <c r="E663" s="68" t="s">
        <v>12262</v>
      </c>
    </row>
    <row r="664" spans="1:5" ht="15" x14ac:dyDescent="0.2">
      <c r="A664" s="64">
        <v>663</v>
      </c>
      <c r="B664" s="65">
        <v>14037</v>
      </c>
      <c r="C664" s="66" t="s">
        <v>14436</v>
      </c>
      <c r="D664" s="67">
        <v>91</v>
      </c>
      <c r="E664" s="69">
        <v>2</v>
      </c>
    </row>
    <row r="665" spans="1:5" ht="15" x14ac:dyDescent="0.2">
      <c r="A665" s="64">
        <v>664</v>
      </c>
      <c r="B665" s="65">
        <v>14208</v>
      </c>
      <c r="C665" s="66" t="s">
        <v>14437</v>
      </c>
      <c r="D665" s="67">
        <v>92</v>
      </c>
      <c r="E665" s="69">
        <v>2</v>
      </c>
    </row>
    <row r="666" spans="1:5" ht="15" x14ac:dyDescent="0.2">
      <c r="A666" s="64">
        <v>665</v>
      </c>
      <c r="B666" s="65">
        <v>14224</v>
      </c>
      <c r="C666" s="66" t="s">
        <v>14438</v>
      </c>
      <c r="D666" s="67">
        <v>93</v>
      </c>
      <c r="E666" s="68" t="s">
        <v>15069</v>
      </c>
    </row>
    <row r="667" spans="1:5" ht="15" x14ac:dyDescent="0.2">
      <c r="A667" s="64">
        <v>666</v>
      </c>
      <c r="B667" s="65">
        <v>14295</v>
      </c>
      <c r="C667" s="66" t="s">
        <v>14439</v>
      </c>
      <c r="D667" s="67">
        <v>94</v>
      </c>
      <c r="E667" s="68" t="s">
        <v>10794</v>
      </c>
    </row>
    <row r="668" spans="1:5" ht="15" x14ac:dyDescent="0.2">
      <c r="A668" s="64">
        <v>667</v>
      </c>
      <c r="B668" s="65">
        <v>14315</v>
      </c>
      <c r="C668" s="66" t="s">
        <v>14440</v>
      </c>
      <c r="D668" s="67">
        <v>95</v>
      </c>
      <c r="E668" s="68" t="s">
        <v>12258</v>
      </c>
    </row>
    <row r="669" spans="1:5" ht="15" x14ac:dyDescent="0.2">
      <c r="A669" s="64">
        <v>668</v>
      </c>
      <c r="B669" s="65">
        <v>19915</v>
      </c>
      <c r="C669" s="66" t="s">
        <v>14441</v>
      </c>
      <c r="D669" s="67">
        <v>96</v>
      </c>
      <c r="E669" s="68" t="s">
        <v>15069</v>
      </c>
    </row>
    <row r="670" spans="1:5" ht="15" x14ac:dyDescent="0.2">
      <c r="A670" s="64">
        <v>669</v>
      </c>
      <c r="B670" s="65">
        <v>12519</v>
      </c>
      <c r="C670" s="66" t="s">
        <v>14442</v>
      </c>
      <c r="D670" s="67">
        <v>97</v>
      </c>
      <c r="E670" s="68" t="s">
        <v>15069</v>
      </c>
    </row>
    <row r="671" spans="1:5" ht="15" x14ac:dyDescent="0.2">
      <c r="A671" s="64">
        <v>670</v>
      </c>
      <c r="B671" s="65">
        <v>14023</v>
      </c>
      <c r="C671" s="70" t="s">
        <v>14443</v>
      </c>
      <c r="D671" s="67">
        <v>98</v>
      </c>
      <c r="E671" s="69">
        <v>5</v>
      </c>
    </row>
    <row r="672" spans="1:5" ht="15" x14ac:dyDescent="0.2">
      <c r="A672" s="64">
        <v>671</v>
      </c>
      <c r="B672" s="65">
        <v>14339</v>
      </c>
      <c r="C672" s="66" t="s">
        <v>14444</v>
      </c>
      <c r="D672" s="67">
        <v>99</v>
      </c>
      <c r="E672" s="68" t="s">
        <v>12260</v>
      </c>
    </row>
    <row r="673" spans="1:5" ht="15" x14ac:dyDescent="0.2">
      <c r="A673" s="64">
        <v>672</v>
      </c>
      <c r="B673" s="65">
        <v>14556</v>
      </c>
      <c r="C673" s="66" t="s">
        <v>14445</v>
      </c>
      <c r="D673" s="67">
        <v>100</v>
      </c>
      <c r="E673" s="68" t="s">
        <v>10792</v>
      </c>
    </row>
    <row r="674" spans="1:5" ht="15" x14ac:dyDescent="0.2">
      <c r="A674" s="64">
        <v>673</v>
      </c>
      <c r="B674" s="65">
        <v>17495</v>
      </c>
      <c r="C674" s="66" t="s">
        <v>14446</v>
      </c>
      <c r="D674" s="67">
        <v>101</v>
      </c>
      <c r="E674" s="68" t="s">
        <v>12260</v>
      </c>
    </row>
    <row r="675" spans="1:5" ht="15" x14ac:dyDescent="0.2">
      <c r="A675" s="64">
        <v>674</v>
      </c>
      <c r="B675" s="65">
        <v>19912</v>
      </c>
      <c r="C675" s="70" t="s">
        <v>13031</v>
      </c>
      <c r="D675" s="67">
        <v>102</v>
      </c>
      <c r="E675" s="68" t="s">
        <v>10792</v>
      </c>
    </row>
    <row r="676" spans="1:5" ht="15" x14ac:dyDescent="0.2">
      <c r="A676" s="64">
        <v>675</v>
      </c>
      <c r="B676" s="65">
        <v>19914</v>
      </c>
      <c r="C676" s="66" t="s">
        <v>13032</v>
      </c>
      <c r="D676" s="67">
        <v>103</v>
      </c>
      <c r="E676" s="68" t="s">
        <v>10792</v>
      </c>
    </row>
    <row r="677" spans="1:5" ht="15" x14ac:dyDescent="0.2">
      <c r="A677" s="64">
        <v>676</v>
      </c>
      <c r="B677" s="65">
        <v>10418</v>
      </c>
      <c r="C677" s="66" t="s">
        <v>13033</v>
      </c>
      <c r="D677" s="67">
        <v>104</v>
      </c>
      <c r="E677" s="68" t="s">
        <v>12262</v>
      </c>
    </row>
    <row r="678" spans="1:5" ht="15" x14ac:dyDescent="0.2">
      <c r="A678" s="64">
        <v>677</v>
      </c>
      <c r="B678" s="65">
        <v>11725</v>
      </c>
      <c r="C678" s="66" t="s">
        <v>13034</v>
      </c>
      <c r="D678" s="67">
        <v>105</v>
      </c>
      <c r="E678" s="68" t="s">
        <v>12262</v>
      </c>
    </row>
    <row r="679" spans="1:5" ht="15" x14ac:dyDescent="0.2">
      <c r="A679" s="64">
        <v>678</v>
      </c>
      <c r="B679" s="65">
        <v>11847</v>
      </c>
      <c r="C679" s="66" t="s">
        <v>13035</v>
      </c>
      <c r="D679" s="67">
        <v>106</v>
      </c>
      <c r="E679" s="68" t="s">
        <v>12268</v>
      </c>
    </row>
    <row r="680" spans="1:5" ht="15" x14ac:dyDescent="0.2">
      <c r="A680" s="64">
        <v>679</v>
      </c>
      <c r="B680" s="65">
        <v>11849</v>
      </c>
      <c r="C680" s="66" t="s">
        <v>13036</v>
      </c>
      <c r="D680" s="67">
        <v>107</v>
      </c>
      <c r="E680" s="68" t="s">
        <v>12268</v>
      </c>
    </row>
    <row r="681" spans="1:5" ht="15" x14ac:dyDescent="0.2">
      <c r="A681" s="64">
        <v>680</v>
      </c>
      <c r="B681" s="65">
        <v>11885</v>
      </c>
      <c r="C681" s="66" t="s">
        <v>13037</v>
      </c>
      <c r="D681" s="67">
        <v>108</v>
      </c>
      <c r="E681" s="69">
        <v>4</v>
      </c>
    </row>
    <row r="682" spans="1:5" ht="15" x14ac:dyDescent="0.2">
      <c r="A682" s="64">
        <v>681</v>
      </c>
      <c r="B682" s="65">
        <v>11897</v>
      </c>
      <c r="C682" s="66" t="s">
        <v>13038</v>
      </c>
      <c r="D682" s="67">
        <v>109</v>
      </c>
      <c r="E682" s="68" t="s">
        <v>10794</v>
      </c>
    </row>
    <row r="683" spans="1:5" ht="15" x14ac:dyDescent="0.2">
      <c r="A683" s="64">
        <v>682</v>
      </c>
      <c r="B683" s="65">
        <v>13015</v>
      </c>
      <c r="C683" s="66" t="s">
        <v>13039</v>
      </c>
      <c r="D683" s="67">
        <v>110</v>
      </c>
      <c r="E683" s="68" t="s">
        <v>12268</v>
      </c>
    </row>
    <row r="684" spans="1:5" ht="15" x14ac:dyDescent="0.2">
      <c r="A684" s="64">
        <v>683</v>
      </c>
      <c r="B684" s="65">
        <v>13486</v>
      </c>
      <c r="C684" s="66" t="s">
        <v>13040</v>
      </c>
      <c r="D684" s="67">
        <v>111</v>
      </c>
      <c r="E684" s="69">
        <v>1</v>
      </c>
    </row>
    <row r="685" spans="1:5" ht="15" x14ac:dyDescent="0.2">
      <c r="A685" s="64">
        <v>684</v>
      </c>
      <c r="B685" s="65">
        <v>13704</v>
      </c>
      <c r="C685" s="66" t="s">
        <v>13041</v>
      </c>
      <c r="D685" s="67">
        <v>112</v>
      </c>
      <c r="E685" s="68" t="s">
        <v>10792</v>
      </c>
    </row>
    <row r="686" spans="1:5" ht="15" x14ac:dyDescent="0.2">
      <c r="A686" s="64">
        <v>685</v>
      </c>
      <c r="B686" s="65">
        <v>14730</v>
      </c>
      <c r="C686" s="66" t="s">
        <v>13042</v>
      </c>
      <c r="D686" s="67">
        <v>113</v>
      </c>
      <c r="E686" s="68" t="s">
        <v>12281</v>
      </c>
    </row>
    <row r="687" spans="1:5" ht="15" x14ac:dyDescent="0.2">
      <c r="A687" s="64">
        <v>686</v>
      </c>
      <c r="B687" s="65">
        <v>17320</v>
      </c>
      <c r="C687" s="66" t="s">
        <v>13043</v>
      </c>
      <c r="D687" s="67">
        <v>114</v>
      </c>
      <c r="E687" s="69">
        <v>2</v>
      </c>
    </row>
    <row r="688" spans="1:5" ht="15" x14ac:dyDescent="0.2">
      <c r="A688" s="64">
        <v>687</v>
      </c>
      <c r="B688" s="65">
        <v>19529</v>
      </c>
      <c r="C688" s="66" t="s">
        <v>13044</v>
      </c>
      <c r="D688" s="67">
        <v>115</v>
      </c>
      <c r="E688" s="69">
        <v>2</v>
      </c>
    </row>
    <row r="689" spans="1:5" ht="15" x14ac:dyDescent="0.2">
      <c r="A689" s="64">
        <v>688</v>
      </c>
      <c r="B689" s="65">
        <v>19679</v>
      </c>
      <c r="C689" s="66" t="s">
        <v>13045</v>
      </c>
      <c r="D689" s="67">
        <v>116</v>
      </c>
      <c r="E689" s="69">
        <v>2</v>
      </c>
    </row>
    <row r="690" spans="1:5" ht="15" x14ac:dyDescent="0.2">
      <c r="A690" s="64">
        <v>689</v>
      </c>
      <c r="B690" s="65">
        <v>19682</v>
      </c>
      <c r="C690" s="66" t="s">
        <v>13046</v>
      </c>
      <c r="D690" s="67">
        <v>117</v>
      </c>
      <c r="E690" s="69">
        <v>2</v>
      </c>
    </row>
    <row r="691" spans="1:5" ht="15" x14ac:dyDescent="0.2">
      <c r="A691" s="64">
        <v>690</v>
      </c>
      <c r="B691" s="65">
        <v>10041</v>
      </c>
      <c r="C691" s="66" t="s">
        <v>13047</v>
      </c>
      <c r="D691" s="67">
        <v>118</v>
      </c>
      <c r="E691" s="68" t="s">
        <v>10792</v>
      </c>
    </row>
    <row r="692" spans="1:5" ht="15" x14ac:dyDescent="0.2">
      <c r="A692" s="64">
        <v>691</v>
      </c>
      <c r="B692" s="65">
        <v>11534</v>
      </c>
      <c r="C692" s="66" t="s">
        <v>13048</v>
      </c>
      <c r="D692" s="67">
        <v>119</v>
      </c>
      <c r="E692" s="69">
        <v>3</v>
      </c>
    </row>
    <row r="693" spans="1:5" ht="15" x14ac:dyDescent="0.2">
      <c r="A693" s="64">
        <v>692</v>
      </c>
      <c r="B693" s="65">
        <v>11700</v>
      </c>
      <c r="C693" s="66" t="s">
        <v>13049</v>
      </c>
      <c r="D693" s="67">
        <v>120</v>
      </c>
      <c r="E693" s="69">
        <v>4</v>
      </c>
    </row>
    <row r="694" spans="1:5" ht="15" x14ac:dyDescent="0.2">
      <c r="A694" s="64">
        <v>693</v>
      </c>
      <c r="B694" s="65">
        <v>11766</v>
      </c>
      <c r="C694" s="70" t="s">
        <v>13050</v>
      </c>
      <c r="D694" s="67">
        <v>121</v>
      </c>
      <c r="E694" s="68" t="s">
        <v>12266</v>
      </c>
    </row>
    <row r="695" spans="1:5" ht="15" x14ac:dyDescent="0.2">
      <c r="A695" s="64">
        <v>694</v>
      </c>
      <c r="B695" s="65">
        <v>11863</v>
      </c>
      <c r="C695" s="66" t="s">
        <v>13051</v>
      </c>
      <c r="D695" s="67">
        <v>122</v>
      </c>
      <c r="E695" s="69">
        <v>4</v>
      </c>
    </row>
    <row r="696" spans="1:5" ht="15" x14ac:dyDescent="0.2">
      <c r="A696" s="64">
        <v>695</v>
      </c>
      <c r="B696" s="65">
        <v>12090</v>
      </c>
      <c r="C696" s="70" t="s">
        <v>13052</v>
      </c>
      <c r="D696" s="67">
        <v>123</v>
      </c>
      <c r="E696" s="69">
        <v>2</v>
      </c>
    </row>
    <row r="697" spans="1:5" ht="15" x14ac:dyDescent="0.2">
      <c r="A697" s="64">
        <v>696</v>
      </c>
      <c r="B697" s="65">
        <v>13886</v>
      </c>
      <c r="C697" s="66" t="s">
        <v>13053</v>
      </c>
      <c r="D697" s="67">
        <v>124</v>
      </c>
      <c r="E697" s="69">
        <v>2</v>
      </c>
    </row>
    <row r="698" spans="1:5" ht="15" x14ac:dyDescent="0.2">
      <c r="A698" s="64">
        <v>697</v>
      </c>
      <c r="B698" s="65">
        <v>13935</v>
      </c>
      <c r="C698" s="66" t="s">
        <v>13054</v>
      </c>
      <c r="D698" s="67">
        <v>125</v>
      </c>
      <c r="E698" s="68" t="s">
        <v>12428</v>
      </c>
    </row>
    <row r="699" spans="1:5" ht="15" x14ac:dyDescent="0.2">
      <c r="A699" s="64">
        <v>698</v>
      </c>
      <c r="B699" s="65">
        <v>13939</v>
      </c>
      <c r="C699" s="66" t="s">
        <v>13055</v>
      </c>
      <c r="D699" s="67">
        <v>126</v>
      </c>
      <c r="E699" s="69">
        <v>3</v>
      </c>
    </row>
    <row r="700" spans="1:5" ht="15" x14ac:dyDescent="0.2">
      <c r="A700" s="64">
        <v>699</v>
      </c>
      <c r="B700" s="65">
        <v>13956</v>
      </c>
      <c r="C700" s="66" t="s">
        <v>13056</v>
      </c>
      <c r="D700" s="67">
        <v>127</v>
      </c>
      <c r="E700" s="68" t="s">
        <v>12262</v>
      </c>
    </row>
    <row r="701" spans="1:5" ht="15" x14ac:dyDescent="0.2">
      <c r="A701" s="64">
        <v>700</v>
      </c>
      <c r="B701" s="65">
        <v>13981</v>
      </c>
      <c r="C701" s="66" t="s">
        <v>13057</v>
      </c>
      <c r="D701" s="67">
        <v>128</v>
      </c>
      <c r="E701" s="69">
        <v>2</v>
      </c>
    </row>
    <row r="702" spans="1:5" ht="15" x14ac:dyDescent="0.2">
      <c r="A702" s="64">
        <v>701</v>
      </c>
      <c r="B702" s="65">
        <v>14198</v>
      </c>
      <c r="C702" s="66" t="s">
        <v>11797</v>
      </c>
      <c r="D702" s="67">
        <v>129</v>
      </c>
      <c r="E702" s="68" t="s">
        <v>12262</v>
      </c>
    </row>
    <row r="703" spans="1:5" ht="15" x14ac:dyDescent="0.2">
      <c r="A703" s="64">
        <v>702</v>
      </c>
      <c r="B703" s="65">
        <v>14972</v>
      </c>
      <c r="C703" s="66" t="s">
        <v>11798</v>
      </c>
      <c r="D703" s="67">
        <v>130</v>
      </c>
      <c r="E703" s="69">
        <v>5</v>
      </c>
    </row>
    <row r="704" spans="1:5" ht="15" x14ac:dyDescent="0.2">
      <c r="A704" s="64">
        <v>703</v>
      </c>
      <c r="B704" s="65">
        <v>11540</v>
      </c>
      <c r="C704" s="66" t="s">
        <v>11799</v>
      </c>
      <c r="D704" s="67">
        <v>131</v>
      </c>
      <c r="E704" s="69">
        <v>3</v>
      </c>
    </row>
    <row r="705" spans="1:5" ht="15" x14ac:dyDescent="0.2">
      <c r="A705" s="64">
        <v>704</v>
      </c>
      <c r="B705" s="65">
        <v>11904</v>
      </c>
      <c r="C705" s="66" t="s">
        <v>11800</v>
      </c>
      <c r="D705" s="67">
        <v>132</v>
      </c>
      <c r="E705" s="69">
        <v>3</v>
      </c>
    </row>
    <row r="706" spans="1:5" ht="15" x14ac:dyDescent="0.2">
      <c r="A706" s="64">
        <v>705</v>
      </c>
      <c r="B706" s="65">
        <v>13800</v>
      </c>
      <c r="C706" s="66" t="s">
        <v>11801</v>
      </c>
      <c r="D706" s="67">
        <v>133</v>
      </c>
      <c r="E706" s="68" t="s">
        <v>12268</v>
      </c>
    </row>
    <row r="707" spans="1:5" ht="15" x14ac:dyDescent="0.2">
      <c r="A707" s="64">
        <v>706</v>
      </c>
      <c r="B707" s="65">
        <v>14333</v>
      </c>
      <c r="C707" s="66" t="s">
        <v>11802</v>
      </c>
      <c r="D707" s="67">
        <v>134</v>
      </c>
      <c r="E707" s="69">
        <v>4</v>
      </c>
    </row>
    <row r="708" spans="1:5" ht="15" x14ac:dyDescent="0.2">
      <c r="A708" s="64">
        <v>707</v>
      </c>
      <c r="B708" s="65">
        <v>16021</v>
      </c>
      <c r="C708" s="66" t="s">
        <v>11803</v>
      </c>
      <c r="D708" s="67">
        <v>135</v>
      </c>
      <c r="E708" s="68" t="s">
        <v>12428</v>
      </c>
    </row>
    <row r="709" spans="1:5" ht="15" x14ac:dyDescent="0.2">
      <c r="A709" s="64">
        <v>708</v>
      </c>
      <c r="B709" s="65">
        <v>17859</v>
      </c>
      <c r="C709" s="66" t="s">
        <v>11804</v>
      </c>
      <c r="D709" s="67">
        <v>136</v>
      </c>
      <c r="E709" s="68" t="s">
        <v>12268</v>
      </c>
    </row>
    <row r="710" spans="1:5" ht="15" x14ac:dyDescent="0.2">
      <c r="A710" s="64">
        <v>709</v>
      </c>
      <c r="B710" s="65">
        <v>18913</v>
      </c>
      <c r="C710" s="66" t="s">
        <v>11805</v>
      </c>
      <c r="D710" s="67">
        <v>137</v>
      </c>
      <c r="E710" s="68" t="s">
        <v>12266</v>
      </c>
    </row>
    <row r="711" spans="1:5" ht="15" x14ac:dyDescent="0.2">
      <c r="A711" s="64">
        <v>710</v>
      </c>
      <c r="B711" s="65">
        <v>11522</v>
      </c>
      <c r="C711" s="70" t="s">
        <v>11806</v>
      </c>
      <c r="D711" s="67">
        <v>138</v>
      </c>
      <c r="E711" s="69">
        <v>3</v>
      </c>
    </row>
    <row r="712" spans="1:5" ht="15" x14ac:dyDescent="0.2">
      <c r="A712" s="64">
        <v>711</v>
      </c>
      <c r="B712" s="65">
        <v>11961</v>
      </c>
      <c r="C712" s="66" t="s">
        <v>11807</v>
      </c>
      <c r="D712" s="67">
        <v>139</v>
      </c>
      <c r="E712" s="69">
        <v>4</v>
      </c>
    </row>
    <row r="713" spans="1:5" ht="15" x14ac:dyDescent="0.2">
      <c r="A713" s="64">
        <v>712</v>
      </c>
      <c r="B713" s="65">
        <v>12057</v>
      </c>
      <c r="C713" s="66" t="s">
        <v>11808</v>
      </c>
      <c r="D713" s="67">
        <v>140</v>
      </c>
      <c r="E713" s="68" t="s">
        <v>13767</v>
      </c>
    </row>
    <row r="714" spans="1:5" ht="15" x14ac:dyDescent="0.2">
      <c r="A714" s="64">
        <v>713</v>
      </c>
      <c r="B714" s="65">
        <v>12833</v>
      </c>
      <c r="C714" s="66" t="s">
        <v>11809</v>
      </c>
      <c r="D714" s="67">
        <v>141</v>
      </c>
      <c r="E714" s="69">
        <v>5</v>
      </c>
    </row>
    <row r="715" spans="1:5" ht="15" x14ac:dyDescent="0.2">
      <c r="A715" s="64">
        <v>714</v>
      </c>
      <c r="B715" s="65">
        <v>13072</v>
      </c>
      <c r="C715" s="66" t="s">
        <v>11810</v>
      </c>
      <c r="D715" s="67">
        <v>142</v>
      </c>
      <c r="E715" s="69">
        <v>2</v>
      </c>
    </row>
    <row r="716" spans="1:5" ht="15" x14ac:dyDescent="0.2">
      <c r="A716" s="64">
        <v>715</v>
      </c>
      <c r="B716" s="65">
        <v>13255</v>
      </c>
      <c r="C716" s="66" t="s">
        <v>11811</v>
      </c>
      <c r="D716" s="67">
        <v>143</v>
      </c>
      <c r="E716" s="68" t="s">
        <v>12266</v>
      </c>
    </row>
    <row r="717" spans="1:5" ht="15" x14ac:dyDescent="0.2">
      <c r="A717" s="64">
        <v>716</v>
      </c>
      <c r="B717" s="65">
        <v>13671</v>
      </c>
      <c r="C717" s="66" t="s">
        <v>11812</v>
      </c>
      <c r="D717" s="67">
        <v>144</v>
      </c>
      <c r="E717" s="69">
        <v>4</v>
      </c>
    </row>
    <row r="718" spans="1:5" ht="15" x14ac:dyDescent="0.2">
      <c r="A718" s="64">
        <v>717</v>
      </c>
      <c r="B718" s="65">
        <v>13749</v>
      </c>
      <c r="C718" s="66" t="s">
        <v>11813</v>
      </c>
      <c r="D718" s="67">
        <v>145</v>
      </c>
      <c r="E718" s="68" t="s">
        <v>10794</v>
      </c>
    </row>
    <row r="719" spans="1:5" ht="15" x14ac:dyDescent="0.2">
      <c r="A719" s="64">
        <v>718</v>
      </c>
      <c r="B719" s="65">
        <v>14191</v>
      </c>
      <c r="C719" s="66" t="s">
        <v>11814</v>
      </c>
      <c r="D719" s="67">
        <v>146</v>
      </c>
      <c r="E719" s="68" t="s">
        <v>12268</v>
      </c>
    </row>
    <row r="720" spans="1:5" ht="15" x14ac:dyDescent="0.2">
      <c r="A720" s="64">
        <v>719</v>
      </c>
      <c r="B720" s="65">
        <v>14829</v>
      </c>
      <c r="C720" s="66" t="s">
        <v>11815</v>
      </c>
      <c r="D720" s="67">
        <v>147</v>
      </c>
      <c r="E720" s="69">
        <v>3</v>
      </c>
    </row>
    <row r="721" spans="1:5" ht="15" x14ac:dyDescent="0.2">
      <c r="A721" s="64">
        <v>720</v>
      </c>
      <c r="B721" s="65">
        <v>15240</v>
      </c>
      <c r="C721" s="66" t="s">
        <v>11816</v>
      </c>
      <c r="D721" s="67">
        <v>148</v>
      </c>
      <c r="E721" s="68" t="s">
        <v>12268</v>
      </c>
    </row>
    <row r="722" spans="1:5" ht="15" x14ac:dyDescent="0.2">
      <c r="A722" s="64">
        <v>721</v>
      </c>
      <c r="B722" s="65">
        <v>17215</v>
      </c>
      <c r="C722" s="66" t="s">
        <v>11817</v>
      </c>
      <c r="D722" s="67">
        <v>149</v>
      </c>
      <c r="E722" s="69">
        <v>2</v>
      </c>
    </row>
    <row r="723" spans="1:5" ht="15" x14ac:dyDescent="0.2">
      <c r="A723" s="64">
        <v>722</v>
      </c>
      <c r="B723" s="65">
        <v>17278</v>
      </c>
      <c r="C723" s="66" t="s">
        <v>11818</v>
      </c>
      <c r="D723" s="67">
        <v>150</v>
      </c>
      <c r="E723" s="69">
        <v>2</v>
      </c>
    </row>
    <row r="724" spans="1:5" ht="15" x14ac:dyDescent="0.2">
      <c r="A724" s="64">
        <v>723</v>
      </c>
      <c r="B724" s="65">
        <v>17846</v>
      </c>
      <c r="C724" s="66" t="s">
        <v>11819</v>
      </c>
      <c r="D724" s="67">
        <v>151</v>
      </c>
      <c r="E724" s="68" t="s">
        <v>10794</v>
      </c>
    </row>
    <row r="725" spans="1:5" ht="15" x14ac:dyDescent="0.2">
      <c r="A725" s="64">
        <v>724</v>
      </c>
      <c r="B725" s="65">
        <v>17966</v>
      </c>
      <c r="C725" s="66" t="s">
        <v>11820</v>
      </c>
      <c r="D725" s="67">
        <v>152</v>
      </c>
      <c r="E725" s="69">
        <v>3</v>
      </c>
    </row>
    <row r="726" spans="1:5" ht="15" x14ac:dyDescent="0.2">
      <c r="A726" s="64">
        <v>725</v>
      </c>
      <c r="B726" s="65">
        <v>19130</v>
      </c>
      <c r="C726" s="66" t="s">
        <v>11821</v>
      </c>
      <c r="D726" s="67">
        <v>153</v>
      </c>
      <c r="E726" s="69">
        <v>4</v>
      </c>
    </row>
    <row r="727" spans="1:5" ht="15" x14ac:dyDescent="0.2">
      <c r="A727" s="64">
        <v>726</v>
      </c>
      <c r="B727" s="65">
        <v>10659</v>
      </c>
      <c r="C727" s="66" t="s">
        <v>11822</v>
      </c>
      <c r="D727" s="67">
        <v>154</v>
      </c>
      <c r="E727" s="68" t="s">
        <v>10794</v>
      </c>
    </row>
    <row r="728" spans="1:5" ht="15" x14ac:dyDescent="0.2">
      <c r="A728" s="64">
        <v>727</v>
      </c>
      <c r="B728" s="65">
        <v>11397</v>
      </c>
      <c r="C728" s="66" t="s">
        <v>11823</v>
      </c>
      <c r="D728" s="67">
        <v>155</v>
      </c>
      <c r="E728" s="69">
        <v>4</v>
      </c>
    </row>
    <row r="729" spans="1:5" ht="15" x14ac:dyDescent="0.2">
      <c r="A729" s="64">
        <v>728</v>
      </c>
      <c r="B729" s="65">
        <v>12691</v>
      </c>
      <c r="C729" s="66" t="s">
        <v>11824</v>
      </c>
      <c r="D729" s="67">
        <v>156</v>
      </c>
      <c r="E729" s="69">
        <v>2</v>
      </c>
    </row>
    <row r="730" spans="1:5" ht="15" x14ac:dyDescent="0.2">
      <c r="A730" s="64">
        <v>729</v>
      </c>
      <c r="B730" s="65">
        <v>12718</v>
      </c>
      <c r="C730" s="66" t="s">
        <v>11825</v>
      </c>
      <c r="D730" s="67">
        <v>157</v>
      </c>
      <c r="E730" s="69">
        <v>2</v>
      </c>
    </row>
    <row r="731" spans="1:5" ht="15" x14ac:dyDescent="0.2">
      <c r="A731" s="64">
        <v>730</v>
      </c>
      <c r="B731" s="65">
        <v>13136</v>
      </c>
      <c r="C731" s="66" t="s">
        <v>11826</v>
      </c>
      <c r="D731" s="67">
        <v>158</v>
      </c>
      <c r="E731" s="69">
        <v>2</v>
      </c>
    </row>
    <row r="732" spans="1:5" ht="15" x14ac:dyDescent="0.2">
      <c r="A732" s="64">
        <v>731</v>
      </c>
      <c r="B732" s="65">
        <v>13840</v>
      </c>
      <c r="C732" s="66" t="s">
        <v>12931</v>
      </c>
      <c r="D732" s="67">
        <v>159</v>
      </c>
      <c r="E732" s="68" t="s">
        <v>12428</v>
      </c>
    </row>
    <row r="733" spans="1:5" ht="15" x14ac:dyDescent="0.2">
      <c r="A733" s="64">
        <v>732</v>
      </c>
      <c r="B733" s="65">
        <v>13842</v>
      </c>
      <c r="C733" s="66" t="s">
        <v>12932</v>
      </c>
      <c r="D733" s="67">
        <v>160</v>
      </c>
      <c r="E733" s="68" t="s">
        <v>10794</v>
      </c>
    </row>
    <row r="734" spans="1:5" ht="15" x14ac:dyDescent="0.2">
      <c r="A734" s="64">
        <v>733</v>
      </c>
      <c r="B734" s="65">
        <v>13846</v>
      </c>
      <c r="C734" s="66" t="s">
        <v>12933</v>
      </c>
      <c r="D734" s="67">
        <v>161</v>
      </c>
      <c r="E734" s="68" t="s">
        <v>10794</v>
      </c>
    </row>
    <row r="735" spans="1:5" ht="15" x14ac:dyDescent="0.2">
      <c r="A735" s="64">
        <v>734</v>
      </c>
      <c r="B735" s="65">
        <v>14263</v>
      </c>
      <c r="C735" s="66" t="s">
        <v>12934</v>
      </c>
      <c r="D735" s="67">
        <v>162</v>
      </c>
      <c r="E735" s="68" t="s">
        <v>10794</v>
      </c>
    </row>
    <row r="736" spans="1:5" ht="15" x14ac:dyDescent="0.2">
      <c r="A736" s="64">
        <v>735</v>
      </c>
      <c r="B736" s="65">
        <v>17123</v>
      </c>
      <c r="C736" s="66" t="s">
        <v>12935</v>
      </c>
      <c r="D736" s="67">
        <v>163</v>
      </c>
      <c r="E736" s="68" t="s">
        <v>12428</v>
      </c>
    </row>
    <row r="737" spans="1:5" ht="15" x14ac:dyDescent="0.2">
      <c r="A737" s="64">
        <v>736</v>
      </c>
      <c r="B737" s="65">
        <v>19173</v>
      </c>
      <c r="C737" s="66" t="s">
        <v>12936</v>
      </c>
      <c r="D737" s="67">
        <v>164</v>
      </c>
      <c r="E737" s="68" t="s">
        <v>13767</v>
      </c>
    </row>
    <row r="738" spans="1:5" ht="15" x14ac:dyDescent="0.2">
      <c r="A738" s="64">
        <v>737</v>
      </c>
      <c r="B738" s="65">
        <v>10765</v>
      </c>
      <c r="C738" s="66" t="s">
        <v>12937</v>
      </c>
      <c r="D738" s="67">
        <v>165</v>
      </c>
      <c r="E738" s="68" t="s">
        <v>10792</v>
      </c>
    </row>
    <row r="739" spans="1:5" ht="15" x14ac:dyDescent="0.2">
      <c r="A739" s="64">
        <v>738</v>
      </c>
      <c r="B739" s="65">
        <v>10826</v>
      </c>
      <c r="C739" s="66" t="s">
        <v>12938</v>
      </c>
      <c r="D739" s="67">
        <v>166</v>
      </c>
      <c r="E739" s="68" t="s">
        <v>10792</v>
      </c>
    </row>
    <row r="740" spans="1:5" ht="15" x14ac:dyDescent="0.2">
      <c r="A740" s="64">
        <v>739</v>
      </c>
      <c r="B740" s="65">
        <v>10836</v>
      </c>
      <c r="C740" s="66" t="s">
        <v>12939</v>
      </c>
      <c r="D740" s="67">
        <v>167</v>
      </c>
      <c r="E740" s="68" t="s">
        <v>12428</v>
      </c>
    </row>
    <row r="741" spans="1:5" ht="15" x14ac:dyDescent="0.2">
      <c r="A741" s="64">
        <v>740</v>
      </c>
      <c r="B741" s="65">
        <v>14103</v>
      </c>
      <c r="C741" s="66" t="s">
        <v>12940</v>
      </c>
      <c r="D741" s="67">
        <v>168</v>
      </c>
      <c r="E741" s="69">
        <v>4</v>
      </c>
    </row>
    <row r="742" spans="1:5" ht="15" x14ac:dyDescent="0.2">
      <c r="A742" s="64">
        <v>741</v>
      </c>
      <c r="B742" s="65">
        <v>11739</v>
      </c>
      <c r="C742" s="66" t="s">
        <v>12941</v>
      </c>
      <c r="D742" s="67">
        <v>1</v>
      </c>
      <c r="E742" s="68" t="s">
        <v>10794</v>
      </c>
    </row>
    <row r="743" spans="1:5" ht="15" x14ac:dyDescent="0.2">
      <c r="A743" s="64">
        <v>742</v>
      </c>
      <c r="B743" s="65">
        <v>12192</v>
      </c>
      <c r="C743" s="70" t="s">
        <v>12942</v>
      </c>
      <c r="D743" s="67">
        <v>2</v>
      </c>
      <c r="E743" s="68" t="s">
        <v>12281</v>
      </c>
    </row>
    <row r="744" spans="1:5" ht="15" x14ac:dyDescent="0.2">
      <c r="A744" s="64">
        <v>743</v>
      </c>
      <c r="B744" s="65">
        <v>12714</v>
      </c>
      <c r="C744" s="66" t="s">
        <v>12943</v>
      </c>
      <c r="D744" s="67">
        <v>3</v>
      </c>
      <c r="E744" s="68" t="s">
        <v>10794</v>
      </c>
    </row>
    <row r="745" spans="1:5" ht="15" x14ac:dyDescent="0.2">
      <c r="A745" s="64">
        <v>744</v>
      </c>
      <c r="B745" s="65">
        <v>13654</v>
      </c>
      <c r="C745" s="66" t="s">
        <v>12944</v>
      </c>
      <c r="D745" s="67">
        <v>4</v>
      </c>
      <c r="E745" s="68" t="s">
        <v>13800</v>
      </c>
    </row>
    <row r="746" spans="1:5" ht="15" x14ac:dyDescent="0.2">
      <c r="A746" s="64">
        <v>745</v>
      </c>
      <c r="B746" s="65">
        <v>15796</v>
      </c>
      <c r="C746" s="66" t="s">
        <v>12945</v>
      </c>
      <c r="D746" s="67">
        <v>5</v>
      </c>
      <c r="E746" s="69">
        <v>6</v>
      </c>
    </row>
    <row r="747" spans="1:5" ht="15" x14ac:dyDescent="0.2">
      <c r="A747" s="64">
        <v>746</v>
      </c>
      <c r="B747" s="65">
        <v>14382</v>
      </c>
      <c r="C747" s="66" t="s">
        <v>12946</v>
      </c>
      <c r="D747" s="67">
        <v>6</v>
      </c>
      <c r="E747" s="69">
        <v>4</v>
      </c>
    </row>
    <row r="748" spans="1:5" ht="15" x14ac:dyDescent="0.2">
      <c r="A748" s="64">
        <v>747</v>
      </c>
      <c r="B748" s="65">
        <v>14552</v>
      </c>
      <c r="C748" s="66" t="s">
        <v>12947</v>
      </c>
      <c r="D748" s="67">
        <v>7</v>
      </c>
      <c r="E748" s="68" t="s">
        <v>10792</v>
      </c>
    </row>
    <row r="749" spans="1:5" ht="15" x14ac:dyDescent="0.2">
      <c r="A749" s="64">
        <v>748</v>
      </c>
      <c r="B749" s="65">
        <v>14759</v>
      </c>
      <c r="C749" s="66" t="s">
        <v>11675</v>
      </c>
      <c r="D749" s="67">
        <v>8</v>
      </c>
      <c r="E749" s="69">
        <v>4</v>
      </c>
    </row>
    <row r="750" spans="1:5" ht="15" x14ac:dyDescent="0.2">
      <c r="A750" s="64">
        <v>749</v>
      </c>
      <c r="B750" s="65">
        <v>14910</v>
      </c>
      <c r="C750" s="66" t="s">
        <v>11676</v>
      </c>
      <c r="D750" s="67">
        <v>9</v>
      </c>
      <c r="E750" s="68" t="s">
        <v>12383</v>
      </c>
    </row>
    <row r="751" spans="1:5" ht="15" x14ac:dyDescent="0.2">
      <c r="A751" s="64">
        <v>750</v>
      </c>
      <c r="B751" s="65">
        <v>15248</v>
      </c>
      <c r="C751" s="66" t="s">
        <v>11677</v>
      </c>
      <c r="D751" s="67">
        <v>10</v>
      </c>
      <c r="E751" s="68" t="s">
        <v>12281</v>
      </c>
    </row>
    <row r="752" spans="1:5" ht="15" x14ac:dyDescent="0.2">
      <c r="A752" s="64">
        <v>751</v>
      </c>
      <c r="B752" s="65">
        <v>16292</v>
      </c>
      <c r="C752" s="66" t="s">
        <v>11678</v>
      </c>
      <c r="D752" s="67">
        <v>11</v>
      </c>
      <c r="E752" s="68" t="s">
        <v>12428</v>
      </c>
    </row>
    <row r="753" spans="1:5" ht="15" x14ac:dyDescent="0.2">
      <c r="A753" s="64">
        <v>752</v>
      </c>
      <c r="B753" s="65">
        <v>17330</v>
      </c>
      <c r="C753" s="66" t="s">
        <v>11679</v>
      </c>
      <c r="D753" s="67">
        <v>12</v>
      </c>
      <c r="E753" s="68" t="s">
        <v>12262</v>
      </c>
    </row>
    <row r="754" spans="1:5" ht="15" x14ac:dyDescent="0.2">
      <c r="A754" s="64">
        <v>753</v>
      </c>
      <c r="B754" s="65">
        <v>17391</v>
      </c>
      <c r="C754" s="66" t="s">
        <v>11680</v>
      </c>
      <c r="D754" s="67">
        <v>13</v>
      </c>
      <c r="E754" s="68" t="s">
        <v>12281</v>
      </c>
    </row>
    <row r="755" spans="1:5" ht="15" x14ac:dyDescent="0.2">
      <c r="A755" s="64">
        <v>754</v>
      </c>
      <c r="B755" s="65">
        <v>17534</v>
      </c>
      <c r="C755" s="66" t="s">
        <v>10991</v>
      </c>
      <c r="D755" s="67">
        <v>14</v>
      </c>
      <c r="E755" s="68" t="s">
        <v>12266</v>
      </c>
    </row>
    <row r="756" spans="1:5" ht="15" x14ac:dyDescent="0.2">
      <c r="A756" s="64">
        <v>755</v>
      </c>
      <c r="B756" s="65">
        <v>17536</v>
      </c>
      <c r="C756" s="66" t="s">
        <v>10992</v>
      </c>
      <c r="D756" s="67">
        <v>15</v>
      </c>
      <c r="E756" s="68" t="s">
        <v>12281</v>
      </c>
    </row>
    <row r="757" spans="1:5" ht="15" x14ac:dyDescent="0.2">
      <c r="A757" s="64">
        <v>756</v>
      </c>
      <c r="B757" s="65">
        <v>19638</v>
      </c>
      <c r="C757" s="66" t="s">
        <v>10993</v>
      </c>
      <c r="D757" s="67">
        <v>16</v>
      </c>
      <c r="E757" s="68" t="s">
        <v>12262</v>
      </c>
    </row>
    <row r="758" spans="1:5" ht="15" x14ac:dyDescent="0.2">
      <c r="A758" s="64">
        <v>757</v>
      </c>
      <c r="B758" s="65">
        <v>11297</v>
      </c>
      <c r="C758" s="66" t="s">
        <v>9871</v>
      </c>
      <c r="D758" s="67">
        <v>1</v>
      </c>
      <c r="E758" s="68" t="s">
        <v>10794</v>
      </c>
    </row>
    <row r="759" spans="1:5" ht="15" x14ac:dyDescent="0.2">
      <c r="A759" s="64">
        <v>758</v>
      </c>
      <c r="B759" s="65">
        <v>11587</v>
      </c>
      <c r="C759" s="66" t="s">
        <v>9872</v>
      </c>
      <c r="D759" s="67">
        <v>2</v>
      </c>
      <c r="E759" s="68" t="s">
        <v>11077</v>
      </c>
    </row>
    <row r="760" spans="1:5" ht="15" x14ac:dyDescent="0.2">
      <c r="A760" s="64">
        <v>759</v>
      </c>
      <c r="B760" s="65">
        <v>11588</v>
      </c>
      <c r="C760" s="70" t="s">
        <v>9873</v>
      </c>
      <c r="D760" s="67">
        <v>3</v>
      </c>
      <c r="E760" s="68" t="s">
        <v>10792</v>
      </c>
    </row>
    <row r="761" spans="1:5" ht="15" x14ac:dyDescent="0.2">
      <c r="A761" s="64">
        <v>760</v>
      </c>
      <c r="B761" s="65">
        <v>11590</v>
      </c>
      <c r="C761" s="70" t="s">
        <v>9874</v>
      </c>
      <c r="D761" s="67">
        <v>4</v>
      </c>
      <c r="E761" s="68" t="s">
        <v>15069</v>
      </c>
    </row>
    <row r="762" spans="1:5" ht="15" x14ac:dyDescent="0.2">
      <c r="A762" s="64">
        <v>761</v>
      </c>
      <c r="B762" s="65">
        <v>13257</v>
      </c>
      <c r="C762" s="70" t="s">
        <v>9875</v>
      </c>
      <c r="D762" s="67">
        <v>5</v>
      </c>
      <c r="E762" s="68" t="s">
        <v>12266</v>
      </c>
    </row>
    <row r="763" spans="1:5" ht="15" x14ac:dyDescent="0.2">
      <c r="A763" s="64">
        <v>762</v>
      </c>
      <c r="B763" s="65">
        <v>13592</v>
      </c>
      <c r="C763" s="66" t="s">
        <v>9876</v>
      </c>
      <c r="D763" s="67">
        <v>6</v>
      </c>
      <c r="E763" s="68" t="s">
        <v>10792</v>
      </c>
    </row>
    <row r="764" spans="1:5" ht="15" x14ac:dyDescent="0.2">
      <c r="A764" s="64">
        <v>763</v>
      </c>
      <c r="B764" s="65">
        <v>14754</v>
      </c>
      <c r="C764" s="66" t="s">
        <v>9877</v>
      </c>
      <c r="D764" s="67">
        <v>7</v>
      </c>
      <c r="E764" s="68" t="s">
        <v>12273</v>
      </c>
    </row>
    <row r="765" spans="1:5" ht="15" x14ac:dyDescent="0.2">
      <c r="A765" s="64">
        <v>764</v>
      </c>
      <c r="B765" s="65">
        <v>14755</v>
      </c>
      <c r="C765" s="70" t="s">
        <v>9878</v>
      </c>
      <c r="D765" s="67">
        <v>8</v>
      </c>
      <c r="E765" s="68" t="s">
        <v>12273</v>
      </c>
    </row>
    <row r="766" spans="1:5" ht="15" x14ac:dyDescent="0.2">
      <c r="A766" s="64">
        <v>765</v>
      </c>
      <c r="B766" s="65">
        <v>15722</v>
      </c>
      <c r="C766" s="70" t="s">
        <v>9879</v>
      </c>
      <c r="D766" s="67">
        <v>9</v>
      </c>
      <c r="E766" s="69">
        <v>5</v>
      </c>
    </row>
    <row r="767" spans="1:5" ht="15" x14ac:dyDescent="0.2">
      <c r="A767" s="64">
        <v>766</v>
      </c>
      <c r="B767" s="65">
        <v>15862</v>
      </c>
      <c r="C767" s="66" t="s">
        <v>11001</v>
      </c>
      <c r="D767" s="67">
        <v>10</v>
      </c>
      <c r="E767" s="68" t="s">
        <v>12428</v>
      </c>
    </row>
    <row r="768" spans="1:5" ht="15" x14ac:dyDescent="0.2">
      <c r="A768" s="64">
        <v>767</v>
      </c>
      <c r="B768" s="65">
        <v>15910</v>
      </c>
      <c r="C768" s="66" t="s">
        <v>11002</v>
      </c>
      <c r="D768" s="67">
        <v>11</v>
      </c>
      <c r="E768" s="68" t="s">
        <v>15069</v>
      </c>
    </row>
    <row r="769" spans="1:5" ht="15" x14ac:dyDescent="0.2">
      <c r="A769" s="64">
        <v>768</v>
      </c>
      <c r="B769" s="65">
        <v>16247</v>
      </c>
      <c r="C769" s="66" t="s">
        <v>11003</v>
      </c>
      <c r="D769" s="67">
        <v>12</v>
      </c>
      <c r="E769" s="68" t="s">
        <v>15069</v>
      </c>
    </row>
    <row r="770" spans="1:5" ht="15" x14ac:dyDescent="0.2">
      <c r="A770" s="64">
        <v>769</v>
      </c>
      <c r="B770" s="65">
        <v>16839</v>
      </c>
      <c r="C770" s="66" t="s">
        <v>11004</v>
      </c>
      <c r="D770" s="67">
        <v>13</v>
      </c>
      <c r="E770" s="68" t="s">
        <v>10794</v>
      </c>
    </row>
    <row r="771" spans="1:5" ht="15" x14ac:dyDescent="0.2">
      <c r="A771" s="64">
        <v>770</v>
      </c>
      <c r="B771" s="65">
        <v>16840</v>
      </c>
      <c r="C771" s="66" t="s">
        <v>11005</v>
      </c>
      <c r="D771" s="67">
        <v>14</v>
      </c>
      <c r="E771" s="68" t="s">
        <v>13800</v>
      </c>
    </row>
    <row r="772" spans="1:5" ht="15" x14ac:dyDescent="0.2">
      <c r="A772" s="64">
        <v>771</v>
      </c>
      <c r="B772" s="65">
        <v>16842</v>
      </c>
      <c r="C772" s="66" t="s">
        <v>10775</v>
      </c>
      <c r="D772" s="67">
        <v>15</v>
      </c>
      <c r="E772" s="68" t="s">
        <v>12428</v>
      </c>
    </row>
    <row r="773" spans="1:5" ht="15" x14ac:dyDescent="0.2">
      <c r="A773" s="64">
        <v>772</v>
      </c>
      <c r="B773" s="65">
        <v>17162</v>
      </c>
      <c r="C773" s="66" t="s">
        <v>10776</v>
      </c>
      <c r="D773" s="67">
        <v>16</v>
      </c>
      <c r="E773" s="68" t="s">
        <v>12266</v>
      </c>
    </row>
    <row r="774" spans="1:5" ht="15" x14ac:dyDescent="0.2">
      <c r="A774" s="64">
        <v>773</v>
      </c>
      <c r="B774" s="65">
        <v>18497</v>
      </c>
      <c r="C774" s="66" t="s">
        <v>10777</v>
      </c>
      <c r="D774" s="67">
        <v>17</v>
      </c>
      <c r="E774" s="68" t="s">
        <v>10794</v>
      </c>
    </row>
    <row r="775" spans="1:5" ht="15" x14ac:dyDescent="0.2">
      <c r="A775" s="64">
        <v>774</v>
      </c>
      <c r="B775" s="65">
        <v>19312</v>
      </c>
      <c r="C775" s="66" t="s">
        <v>9644</v>
      </c>
      <c r="D775" s="67">
        <v>18</v>
      </c>
      <c r="E775" s="69">
        <v>4</v>
      </c>
    </row>
    <row r="776" spans="1:5" ht="15" x14ac:dyDescent="0.2">
      <c r="A776" s="64">
        <v>775</v>
      </c>
      <c r="B776" s="65">
        <v>19838</v>
      </c>
      <c r="C776" s="66" t="s">
        <v>9645</v>
      </c>
      <c r="D776" s="67">
        <v>19</v>
      </c>
      <c r="E776" s="68" t="s">
        <v>10794</v>
      </c>
    </row>
    <row r="777" spans="1:5" ht="15" x14ac:dyDescent="0.2">
      <c r="A777" s="64">
        <v>776</v>
      </c>
      <c r="B777" s="65">
        <v>11292</v>
      </c>
      <c r="C777" s="66" t="s">
        <v>9646</v>
      </c>
      <c r="D777" s="67">
        <v>20</v>
      </c>
      <c r="E777" s="68" t="s">
        <v>13798</v>
      </c>
    </row>
    <row r="778" spans="1:5" ht="15" x14ac:dyDescent="0.2">
      <c r="A778" s="64">
        <v>777</v>
      </c>
      <c r="B778" s="65">
        <v>11294</v>
      </c>
      <c r="C778" s="66" t="s">
        <v>9647</v>
      </c>
      <c r="D778" s="67">
        <v>21</v>
      </c>
      <c r="E778" s="69">
        <v>5</v>
      </c>
    </row>
    <row r="779" spans="1:5" ht="15" x14ac:dyDescent="0.2">
      <c r="A779" s="64">
        <v>778</v>
      </c>
      <c r="B779" s="65">
        <v>11838</v>
      </c>
      <c r="C779" s="66" t="s">
        <v>9648</v>
      </c>
      <c r="D779" s="67">
        <v>22</v>
      </c>
      <c r="E779" s="69">
        <v>4</v>
      </c>
    </row>
    <row r="780" spans="1:5" ht="15" x14ac:dyDescent="0.2">
      <c r="A780" s="64">
        <v>779</v>
      </c>
      <c r="B780" s="65">
        <v>12191</v>
      </c>
      <c r="C780" s="66" t="s">
        <v>9649</v>
      </c>
      <c r="D780" s="67">
        <v>23</v>
      </c>
      <c r="E780" s="68" t="s">
        <v>12266</v>
      </c>
    </row>
    <row r="781" spans="1:5" ht="15" x14ac:dyDescent="0.2">
      <c r="A781" s="64">
        <v>780</v>
      </c>
      <c r="B781" s="65">
        <v>13548</v>
      </c>
      <c r="C781" s="66" t="s">
        <v>9650</v>
      </c>
      <c r="D781" s="67">
        <v>24</v>
      </c>
      <c r="E781" s="68" t="s">
        <v>12273</v>
      </c>
    </row>
    <row r="782" spans="1:5" ht="15" x14ac:dyDescent="0.2">
      <c r="A782" s="64">
        <v>781</v>
      </c>
      <c r="B782" s="65">
        <v>13908</v>
      </c>
      <c r="C782" s="66" t="s">
        <v>9651</v>
      </c>
      <c r="D782" s="67">
        <v>25</v>
      </c>
      <c r="E782" s="68" t="s">
        <v>15069</v>
      </c>
    </row>
    <row r="783" spans="1:5" ht="15" x14ac:dyDescent="0.2">
      <c r="A783" s="64">
        <v>782</v>
      </c>
      <c r="B783" s="65">
        <v>13969</v>
      </c>
      <c r="C783" s="66" t="s">
        <v>9652</v>
      </c>
      <c r="D783" s="67">
        <v>26</v>
      </c>
      <c r="E783" s="68" t="s">
        <v>9653</v>
      </c>
    </row>
    <row r="784" spans="1:5" ht="15" x14ac:dyDescent="0.2">
      <c r="A784" s="64">
        <v>783</v>
      </c>
      <c r="B784" s="65">
        <v>13973</v>
      </c>
      <c r="C784" s="66" t="s">
        <v>10801</v>
      </c>
      <c r="D784" s="67">
        <v>27</v>
      </c>
      <c r="E784" s="68" t="s">
        <v>12428</v>
      </c>
    </row>
    <row r="785" spans="1:5" ht="15" x14ac:dyDescent="0.2">
      <c r="A785" s="64">
        <v>784</v>
      </c>
      <c r="B785" s="65">
        <v>13979</v>
      </c>
      <c r="C785" s="66" t="s">
        <v>10802</v>
      </c>
      <c r="D785" s="67">
        <v>28</v>
      </c>
      <c r="E785" s="68" t="s">
        <v>10792</v>
      </c>
    </row>
    <row r="786" spans="1:5" ht="15" x14ac:dyDescent="0.2">
      <c r="A786" s="64">
        <v>785</v>
      </c>
      <c r="B786" s="65">
        <v>14012</v>
      </c>
      <c r="C786" s="66" t="s">
        <v>10803</v>
      </c>
      <c r="D786" s="67">
        <v>29</v>
      </c>
      <c r="E786" s="68" t="s">
        <v>12383</v>
      </c>
    </row>
    <row r="787" spans="1:5" ht="15" x14ac:dyDescent="0.2">
      <c r="A787" s="64">
        <v>786</v>
      </c>
      <c r="B787" s="65">
        <v>14065</v>
      </c>
      <c r="C787" s="66" t="s">
        <v>10804</v>
      </c>
      <c r="D787" s="67">
        <v>30</v>
      </c>
      <c r="E787" s="68" t="s">
        <v>10794</v>
      </c>
    </row>
    <row r="788" spans="1:5" ht="15" x14ac:dyDescent="0.2">
      <c r="A788" s="64">
        <v>787</v>
      </c>
      <c r="B788" s="65">
        <v>15764</v>
      </c>
      <c r="C788" s="66" t="s">
        <v>10805</v>
      </c>
      <c r="D788" s="67">
        <v>31</v>
      </c>
      <c r="E788" s="68" t="s">
        <v>15069</v>
      </c>
    </row>
    <row r="789" spans="1:5" ht="15" x14ac:dyDescent="0.2">
      <c r="A789" s="64">
        <v>788</v>
      </c>
      <c r="B789" s="65">
        <v>15818</v>
      </c>
      <c r="C789" s="66" t="s">
        <v>10806</v>
      </c>
      <c r="D789" s="67">
        <v>32</v>
      </c>
      <c r="E789" s="68" t="s">
        <v>12273</v>
      </c>
    </row>
    <row r="790" spans="1:5" ht="15" x14ac:dyDescent="0.2">
      <c r="A790" s="64">
        <v>789</v>
      </c>
      <c r="B790" s="65">
        <v>15824</v>
      </c>
      <c r="C790" s="66" t="s">
        <v>10807</v>
      </c>
      <c r="D790" s="67">
        <v>33</v>
      </c>
      <c r="E790" s="68" t="s">
        <v>11138</v>
      </c>
    </row>
    <row r="791" spans="1:5" ht="15" x14ac:dyDescent="0.2">
      <c r="A791" s="64">
        <v>790</v>
      </c>
      <c r="B791" s="65">
        <v>15832</v>
      </c>
      <c r="C791" s="66" t="s">
        <v>10808</v>
      </c>
      <c r="D791" s="67">
        <v>34</v>
      </c>
      <c r="E791" s="68" t="s">
        <v>10792</v>
      </c>
    </row>
    <row r="792" spans="1:5" ht="15" x14ac:dyDescent="0.2">
      <c r="A792" s="64">
        <v>791</v>
      </c>
      <c r="B792" s="65">
        <v>15866</v>
      </c>
      <c r="C792" s="66" t="s">
        <v>10809</v>
      </c>
      <c r="D792" s="67">
        <v>35</v>
      </c>
      <c r="E792" s="68" t="s">
        <v>12281</v>
      </c>
    </row>
    <row r="793" spans="1:5" ht="15" x14ac:dyDescent="0.2">
      <c r="A793" s="64">
        <v>792</v>
      </c>
      <c r="B793" s="65">
        <v>15868</v>
      </c>
      <c r="C793" s="66" t="s">
        <v>10810</v>
      </c>
      <c r="D793" s="67">
        <v>36</v>
      </c>
      <c r="E793" s="68" t="s">
        <v>15069</v>
      </c>
    </row>
    <row r="794" spans="1:5" ht="15" x14ac:dyDescent="0.2">
      <c r="A794" s="64">
        <v>793</v>
      </c>
      <c r="B794" s="65">
        <v>15870</v>
      </c>
      <c r="C794" s="66" t="s">
        <v>12233</v>
      </c>
      <c r="D794" s="67">
        <v>37</v>
      </c>
      <c r="E794" s="68" t="s">
        <v>13800</v>
      </c>
    </row>
    <row r="795" spans="1:5" ht="15" x14ac:dyDescent="0.2">
      <c r="A795" s="64">
        <v>794</v>
      </c>
      <c r="B795" s="65">
        <v>15876</v>
      </c>
      <c r="C795" s="66" t="s">
        <v>12234</v>
      </c>
      <c r="D795" s="67">
        <v>38</v>
      </c>
      <c r="E795" s="68" t="s">
        <v>12262</v>
      </c>
    </row>
    <row r="796" spans="1:5" ht="15" x14ac:dyDescent="0.2">
      <c r="A796" s="64">
        <v>795</v>
      </c>
      <c r="B796" s="65">
        <v>15908</v>
      </c>
      <c r="C796" s="66" t="s">
        <v>12235</v>
      </c>
      <c r="D796" s="67">
        <v>39</v>
      </c>
      <c r="E796" s="68" t="s">
        <v>12281</v>
      </c>
    </row>
    <row r="797" spans="1:5" ht="15" x14ac:dyDescent="0.2">
      <c r="A797" s="64">
        <v>796</v>
      </c>
      <c r="B797" s="65">
        <v>15950</v>
      </c>
      <c r="C797" s="66" t="s">
        <v>12236</v>
      </c>
      <c r="D797" s="67">
        <v>40</v>
      </c>
      <c r="E797" s="68" t="s">
        <v>12428</v>
      </c>
    </row>
    <row r="798" spans="1:5" ht="15" x14ac:dyDescent="0.2">
      <c r="A798" s="64">
        <v>797</v>
      </c>
      <c r="B798" s="65">
        <v>16835</v>
      </c>
      <c r="C798" s="66" t="s">
        <v>12237</v>
      </c>
      <c r="D798" s="67">
        <v>41</v>
      </c>
      <c r="E798" s="68" t="s">
        <v>10794</v>
      </c>
    </row>
    <row r="799" spans="1:5" ht="15" x14ac:dyDescent="0.2">
      <c r="A799" s="64">
        <v>798</v>
      </c>
      <c r="B799" s="65">
        <v>16837</v>
      </c>
      <c r="C799" s="66" t="s">
        <v>12238</v>
      </c>
      <c r="D799" s="67">
        <v>42</v>
      </c>
      <c r="E799" s="68" t="s">
        <v>12268</v>
      </c>
    </row>
    <row r="800" spans="1:5" ht="15" x14ac:dyDescent="0.2">
      <c r="A800" s="64">
        <v>799</v>
      </c>
      <c r="B800" s="65">
        <v>18496</v>
      </c>
      <c r="C800" s="66" t="s">
        <v>12239</v>
      </c>
      <c r="D800" s="67">
        <v>43</v>
      </c>
      <c r="E800" s="68" t="s">
        <v>12281</v>
      </c>
    </row>
    <row r="801" spans="1:5" ht="15" x14ac:dyDescent="0.2">
      <c r="A801" s="64">
        <v>800</v>
      </c>
      <c r="B801" s="65">
        <v>11045</v>
      </c>
      <c r="C801" s="66" t="s">
        <v>12240</v>
      </c>
      <c r="D801" s="67">
        <v>1</v>
      </c>
      <c r="E801" s="68" t="s">
        <v>12281</v>
      </c>
    </row>
    <row r="802" spans="1:5" ht="15" x14ac:dyDescent="0.2">
      <c r="A802" s="64">
        <v>801</v>
      </c>
      <c r="B802" s="65">
        <v>11521</v>
      </c>
      <c r="C802" s="70" t="s">
        <v>11006</v>
      </c>
      <c r="D802" s="67">
        <v>2</v>
      </c>
      <c r="E802" s="68" t="s">
        <v>12266</v>
      </c>
    </row>
    <row r="803" spans="1:5" ht="15" x14ac:dyDescent="0.2">
      <c r="A803" s="64">
        <v>802</v>
      </c>
      <c r="B803" s="65">
        <v>12132</v>
      </c>
      <c r="C803" s="66" t="s">
        <v>11007</v>
      </c>
      <c r="D803" s="67">
        <v>3</v>
      </c>
      <c r="E803" s="68" t="s">
        <v>12264</v>
      </c>
    </row>
    <row r="804" spans="1:5" ht="15" x14ac:dyDescent="0.2">
      <c r="A804" s="64">
        <v>803</v>
      </c>
      <c r="B804" s="65">
        <v>12698</v>
      </c>
      <c r="C804" s="70" t="s">
        <v>11008</v>
      </c>
      <c r="D804" s="67">
        <v>4</v>
      </c>
      <c r="E804" s="68" t="s">
        <v>12266</v>
      </c>
    </row>
    <row r="805" spans="1:5" ht="15" x14ac:dyDescent="0.2">
      <c r="A805" s="64">
        <v>804</v>
      </c>
      <c r="B805" s="65">
        <v>12780</v>
      </c>
      <c r="C805" s="66" t="s">
        <v>11009</v>
      </c>
      <c r="D805" s="67">
        <v>5</v>
      </c>
      <c r="E805" s="68" t="s">
        <v>12262</v>
      </c>
    </row>
    <row r="806" spans="1:5" ht="15" x14ac:dyDescent="0.2">
      <c r="A806" s="64">
        <v>805</v>
      </c>
      <c r="B806" s="65">
        <v>12815</v>
      </c>
      <c r="C806" s="66" t="s">
        <v>11010</v>
      </c>
      <c r="D806" s="67">
        <v>6</v>
      </c>
      <c r="E806" s="68" t="s">
        <v>12258</v>
      </c>
    </row>
    <row r="807" spans="1:5" ht="15" x14ac:dyDescent="0.2">
      <c r="A807" s="64">
        <v>806</v>
      </c>
      <c r="B807" s="65">
        <v>12942</v>
      </c>
      <c r="C807" s="66" t="s">
        <v>11011</v>
      </c>
      <c r="D807" s="67">
        <v>7</v>
      </c>
      <c r="E807" s="68" t="s">
        <v>12260</v>
      </c>
    </row>
    <row r="808" spans="1:5" ht="15" x14ac:dyDescent="0.2">
      <c r="A808" s="64">
        <v>807</v>
      </c>
      <c r="B808" s="65">
        <v>13666</v>
      </c>
      <c r="C808" s="66" t="s">
        <v>11012</v>
      </c>
      <c r="D808" s="67">
        <v>8</v>
      </c>
      <c r="E808" s="68" t="s">
        <v>12266</v>
      </c>
    </row>
    <row r="809" spans="1:5" ht="15" x14ac:dyDescent="0.2">
      <c r="A809" s="64">
        <v>808</v>
      </c>
      <c r="B809" s="65">
        <v>13723</v>
      </c>
      <c r="C809" s="66" t="s">
        <v>11013</v>
      </c>
      <c r="D809" s="67">
        <v>9</v>
      </c>
      <c r="E809" s="68" t="s">
        <v>13771</v>
      </c>
    </row>
    <row r="810" spans="1:5" ht="15" x14ac:dyDescent="0.2">
      <c r="A810" s="64">
        <v>809</v>
      </c>
      <c r="B810" s="65">
        <v>13792</v>
      </c>
      <c r="C810" s="66" t="s">
        <v>11014</v>
      </c>
      <c r="D810" s="67">
        <v>10</v>
      </c>
      <c r="E810" s="68" t="s">
        <v>12275</v>
      </c>
    </row>
    <row r="811" spans="1:5" ht="15" x14ac:dyDescent="0.2">
      <c r="A811" s="64">
        <v>810</v>
      </c>
      <c r="B811" s="65">
        <v>13854</v>
      </c>
      <c r="C811" s="66" t="s">
        <v>11015</v>
      </c>
      <c r="D811" s="67">
        <v>11</v>
      </c>
      <c r="E811" s="68" t="s">
        <v>12268</v>
      </c>
    </row>
    <row r="812" spans="1:5" ht="15" x14ac:dyDescent="0.2">
      <c r="A812" s="64">
        <v>811</v>
      </c>
      <c r="B812" s="65">
        <v>14104</v>
      </c>
      <c r="C812" s="66" t="s">
        <v>12940</v>
      </c>
      <c r="D812" s="67">
        <v>12</v>
      </c>
      <c r="E812" s="68" t="s">
        <v>12262</v>
      </c>
    </row>
    <row r="813" spans="1:5" ht="15" x14ac:dyDescent="0.2">
      <c r="A813" s="64">
        <v>812</v>
      </c>
      <c r="B813" s="65">
        <v>14216</v>
      </c>
      <c r="C813" s="66" t="s">
        <v>11016</v>
      </c>
      <c r="D813" s="67">
        <v>13</v>
      </c>
      <c r="E813" s="68" t="s">
        <v>15069</v>
      </c>
    </row>
    <row r="814" spans="1:5" ht="15" x14ac:dyDescent="0.2">
      <c r="A814" s="64">
        <v>813</v>
      </c>
      <c r="B814" s="65">
        <v>14267</v>
      </c>
      <c r="C814" s="70" t="s">
        <v>11017</v>
      </c>
      <c r="D814" s="67">
        <v>14</v>
      </c>
      <c r="E814" s="68" t="s">
        <v>12281</v>
      </c>
    </row>
    <row r="815" spans="1:5" ht="15" x14ac:dyDescent="0.2">
      <c r="A815" s="64">
        <v>814</v>
      </c>
      <c r="B815" s="65">
        <v>14364</v>
      </c>
      <c r="C815" s="66" t="s">
        <v>11018</v>
      </c>
      <c r="D815" s="67">
        <v>15</v>
      </c>
      <c r="E815" s="68" t="s">
        <v>11019</v>
      </c>
    </row>
    <row r="816" spans="1:5" ht="15" x14ac:dyDescent="0.2">
      <c r="A816" s="64">
        <v>815</v>
      </c>
      <c r="B816" s="65">
        <v>14401</v>
      </c>
      <c r="C816" s="66" t="s">
        <v>11020</v>
      </c>
      <c r="D816" s="67">
        <v>16</v>
      </c>
      <c r="E816" s="68" t="s">
        <v>12266</v>
      </c>
    </row>
    <row r="817" spans="1:5" ht="15" x14ac:dyDescent="0.2">
      <c r="A817" s="64">
        <v>816</v>
      </c>
      <c r="B817" s="65">
        <v>14810</v>
      </c>
      <c r="C817" s="66" t="s">
        <v>11021</v>
      </c>
      <c r="D817" s="67">
        <v>17</v>
      </c>
      <c r="E817" s="68" t="s">
        <v>12266</v>
      </c>
    </row>
    <row r="818" spans="1:5" ht="15" x14ac:dyDescent="0.2">
      <c r="A818" s="64">
        <v>817</v>
      </c>
      <c r="B818" s="65">
        <v>14852</v>
      </c>
      <c r="C818" s="66" t="s">
        <v>11022</v>
      </c>
      <c r="D818" s="67">
        <v>18</v>
      </c>
      <c r="E818" s="68" t="s">
        <v>11138</v>
      </c>
    </row>
    <row r="819" spans="1:5" ht="15" x14ac:dyDescent="0.2">
      <c r="A819" s="64">
        <v>818</v>
      </c>
      <c r="B819" s="65">
        <v>15230</v>
      </c>
      <c r="C819" s="66" t="s">
        <v>11023</v>
      </c>
      <c r="D819" s="67">
        <v>19</v>
      </c>
      <c r="E819" s="68" t="s">
        <v>15072</v>
      </c>
    </row>
    <row r="820" spans="1:5" ht="15" x14ac:dyDescent="0.2">
      <c r="A820" s="64">
        <v>819</v>
      </c>
      <c r="B820" s="65">
        <v>15327</v>
      </c>
      <c r="C820" s="66" t="s">
        <v>11024</v>
      </c>
      <c r="D820" s="67">
        <v>20</v>
      </c>
      <c r="E820" s="68" t="s">
        <v>12258</v>
      </c>
    </row>
    <row r="821" spans="1:5" ht="15" x14ac:dyDescent="0.2">
      <c r="A821" s="64">
        <v>820</v>
      </c>
      <c r="B821" s="65">
        <v>15760</v>
      </c>
      <c r="C821" s="66" t="s">
        <v>11025</v>
      </c>
      <c r="D821" s="67">
        <v>21</v>
      </c>
      <c r="E821" s="68" t="s">
        <v>12262</v>
      </c>
    </row>
    <row r="822" spans="1:5" ht="15" x14ac:dyDescent="0.2">
      <c r="A822" s="64">
        <v>821</v>
      </c>
      <c r="B822" s="65">
        <v>15880</v>
      </c>
      <c r="C822" s="66" t="s">
        <v>11026</v>
      </c>
      <c r="D822" s="67">
        <v>22</v>
      </c>
      <c r="E822" s="68" t="s">
        <v>12258</v>
      </c>
    </row>
    <row r="823" spans="1:5" ht="15" x14ac:dyDescent="0.2">
      <c r="A823" s="64">
        <v>822</v>
      </c>
      <c r="B823" s="65">
        <v>15884</v>
      </c>
      <c r="C823" s="66" t="s">
        <v>11027</v>
      </c>
      <c r="D823" s="67">
        <v>23</v>
      </c>
      <c r="E823" s="68" t="s">
        <v>12428</v>
      </c>
    </row>
    <row r="824" spans="1:5" ht="15" x14ac:dyDescent="0.2">
      <c r="A824" s="64">
        <v>823</v>
      </c>
      <c r="B824" s="65">
        <v>15886</v>
      </c>
      <c r="C824" s="66" t="s">
        <v>11028</v>
      </c>
      <c r="D824" s="67">
        <v>24</v>
      </c>
      <c r="E824" s="69">
        <v>3</v>
      </c>
    </row>
    <row r="825" spans="1:5" ht="15" x14ac:dyDescent="0.2">
      <c r="A825" s="64">
        <v>824</v>
      </c>
      <c r="B825" s="65">
        <v>16356</v>
      </c>
      <c r="C825" s="66" t="s">
        <v>11029</v>
      </c>
      <c r="D825" s="67">
        <v>25</v>
      </c>
      <c r="E825" s="68" t="s">
        <v>12266</v>
      </c>
    </row>
    <row r="826" spans="1:5" ht="15" x14ac:dyDescent="0.2">
      <c r="A826" s="64">
        <v>825</v>
      </c>
      <c r="B826" s="65">
        <v>16659</v>
      </c>
      <c r="C826" s="66" t="s">
        <v>11030</v>
      </c>
      <c r="D826" s="67">
        <v>26</v>
      </c>
      <c r="E826" s="68" t="s">
        <v>12273</v>
      </c>
    </row>
    <row r="827" spans="1:5" ht="15" x14ac:dyDescent="0.2">
      <c r="A827" s="64">
        <v>826</v>
      </c>
      <c r="B827" s="65">
        <v>16717</v>
      </c>
      <c r="C827" s="66" t="s">
        <v>11031</v>
      </c>
      <c r="D827" s="67">
        <v>27</v>
      </c>
      <c r="E827" s="68" t="s">
        <v>12281</v>
      </c>
    </row>
    <row r="828" spans="1:5" ht="15" x14ac:dyDescent="0.2">
      <c r="A828" s="64">
        <v>827</v>
      </c>
      <c r="B828" s="65">
        <v>16913</v>
      </c>
      <c r="C828" s="66" t="s">
        <v>11032</v>
      </c>
      <c r="D828" s="67">
        <v>28</v>
      </c>
      <c r="E828" s="68" t="s">
        <v>12262</v>
      </c>
    </row>
    <row r="829" spans="1:5" ht="15" x14ac:dyDescent="0.2">
      <c r="A829" s="64">
        <v>828</v>
      </c>
      <c r="B829" s="65">
        <v>16938</v>
      </c>
      <c r="C829" s="66" t="s">
        <v>11033</v>
      </c>
      <c r="D829" s="67">
        <v>29</v>
      </c>
      <c r="E829" s="68" t="s">
        <v>12258</v>
      </c>
    </row>
    <row r="830" spans="1:5" ht="15" x14ac:dyDescent="0.2">
      <c r="A830" s="64">
        <v>829</v>
      </c>
      <c r="B830" s="65">
        <v>17170</v>
      </c>
      <c r="C830" s="66" t="s">
        <v>11034</v>
      </c>
      <c r="D830" s="67">
        <v>30</v>
      </c>
      <c r="E830" s="68" t="s">
        <v>12264</v>
      </c>
    </row>
    <row r="831" spans="1:5" ht="15" x14ac:dyDescent="0.2">
      <c r="A831" s="64">
        <v>830</v>
      </c>
      <c r="B831" s="65">
        <v>17511</v>
      </c>
      <c r="C831" s="66" t="s">
        <v>11035</v>
      </c>
      <c r="D831" s="67">
        <v>31</v>
      </c>
      <c r="E831" s="68" t="s">
        <v>13767</v>
      </c>
    </row>
    <row r="832" spans="1:5" ht="15" x14ac:dyDescent="0.2">
      <c r="A832" s="64">
        <v>831</v>
      </c>
      <c r="B832" s="65">
        <v>17889</v>
      </c>
      <c r="C832" s="66" t="s">
        <v>11036</v>
      </c>
      <c r="D832" s="67">
        <v>32</v>
      </c>
      <c r="E832" s="68" t="s">
        <v>12281</v>
      </c>
    </row>
    <row r="833" spans="1:5" ht="15" x14ac:dyDescent="0.2">
      <c r="A833" s="64">
        <v>832</v>
      </c>
      <c r="B833" s="65">
        <v>17972</v>
      </c>
      <c r="C833" s="66" t="s">
        <v>11037</v>
      </c>
      <c r="D833" s="67">
        <v>33</v>
      </c>
      <c r="E833" s="68" t="s">
        <v>13771</v>
      </c>
    </row>
    <row r="834" spans="1:5" ht="15" x14ac:dyDescent="0.2">
      <c r="A834" s="64">
        <v>833</v>
      </c>
      <c r="B834" s="65">
        <v>18572</v>
      </c>
      <c r="C834" s="66" t="s">
        <v>11038</v>
      </c>
      <c r="D834" s="67">
        <v>34</v>
      </c>
      <c r="E834" s="68" t="s">
        <v>10794</v>
      </c>
    </row>
    <row r="835" spans="1:5" ht="15" x14ac:dyDescent="0.2">
      <c r="A835" s="64">
        <v>834</v>
      </c>
      <c r="B835" s="65">
        <v>18581</v>
      </c>
      <c r="C835" s="66" t="s">
        <v>11039</v>
      </c>
      <c r="D835" s="67">
        <v>35</v>
      </c>
      <c r="E835" s="68" t="s">
        <v>12268</v>
      </c>
    </row>
    <row r="836" spans="1:5" ht="15" x14ac:dyDescent="0.2">
      <c r="A836" s="64">
        <v>835</v>
      </c>
      <c r="B836" s="65">
        <v>18681</v>
      </c>
      <c r="C836" s="70" t="s">
        <v>11040</v>
      </c>
      <c r="D836" s="67">
        <v>36</v>
      </c>
      <c r="E836" s="68" t="s">
        <v>13767</v>
      </c>
    </row>
    <row r="837" spans="1:5" ht="15" x14ac:dyDescent="0.2">
      <c r="A837" s="64">
        <v>836</v>
      </c>
      <c r="B837" s="65">
        <v>19110</v>
      </c>
      <c r="C837" s="66" t="s">
        <v>11041</v>
      </c>
      <c r="D837" s="67">
        <v>37</v>
      </c>
      <c r="E837" s="68" t="s">
        <v>12275</v>
      </c>
    </row>
    <row r="838" spans="1:5" ht="15" x14ac:dyDescent="0.2">
      <c r="A838" s="64">
        <v>837</v>
      </c>
      <c r="B838" s="65">
        <v>19254</v>
      </c>
      <c r="C838" s="66" t="s">
        <v>11042</v>
      </c>
      <c r="D838" s="67">
        <v>38</v>
      </c>
      <c r="E838" s="68" t="s">
        <v>13767</v>
      </c>
    </row>
    <row r="839" spans="1:5" ht="15" x14ac:dyDescent="0.2">
      <c r="A839" s="64">
        <v>838</v>
      </c>
      <c r="B839" s="65">
        <v>19257</v>
      </c>
      <c r="C839" s="66" t="s">
        <v>11043</v>
      </c>
      <c r="D839" s="67">
        <v>39</v>
      </c>
      <c r="E839" s="68" t="s">
        <v>13767</v>
      </c>
    </row>
    <row r="840" spans="1:5" ht="15" x14ac:dyDescent="0.2">
      <c r="A840" s="64">
        <v>839</v>
      </c>
      <c r="B840" s="65">
        <v>19365</v>
      </c>
      <c r="C840" s="66" t="s">
        <v>11044</v>
      </c>
      <c r="D840" s="67">
        <v>40</v>
      </c>
      <c r="E840" s="68" t="s">
        <v>12260</v>
      </c>
    </row>
    <row r="841" spans="1:5" ht="15" x14ac:dyDescent="0.2">
      <c r="A841" s="64">
        <v>840</v>
      </c>
      <c r="B841" s="65">
        <v>19622</v>
      </c>
      <c r="C841" s="66" t="s">
        <v>11045</v>
      </c>
      <c r="D841" s="67">
        <v>41</v>
      </c>
      <c r="E841" s="68" t="s">
        <v>12262</v>
      </c>
    </row>
    <row r="842" spans="1:5" ht="15" x14ac:dyDescent="0.2">
      <c r="A842" s="64">
        <v>841</v>
      </c>
      <c r="B842" s="65">
        <v>19698</v>
      </c>
      <c r="C842" s="66" t="s">
        <v>11046</v>
      </c>
      <c r="D842" s="67">
        <v>42</v>
      </c>
      <c r="E842" s="68" t="s">
        <v>13767</v>
      </c>
    </row>
    <row r="843" spans="1:5" ht="15" x14ac:dyDescent="0.2">
      <c r="A843" s="64">
        <v>842</v>
      </c>
      <c r="B843" s="65">
        <v>11290</v>
      </c>
      <c r="C843" s="66" t="s">
        <v>11047</v>
      </c>
      <c r="D843" s="67">
        <v>43</v>
      </c>
      <c r="E843" s="68" t="s">
        <v>12266</v>
      </c>
    </row>
    <row r="844" spans="1:5" ht="15" x14ac:dyDescent="0.2">
      <c r="A844" s="64">
        <v>843</v>
      </c>
      <c r="B844" s="65">
        <v>11420</v>
      </c>
      <c r="C844" s="66" t="s">
        <v>11048</v>
      </c>
      <c r="D844" s="67">
        <v>44</v>
      </c>
      <c r="E844" s="68" t="s">
        <v>15069</v>
      </c>
    </row>
    <row r="845" spans="1:5" ht="15" x14ac:dyDescent="0.2">
      <c r="A845" s="64">
        <v>844</v>
      </c>
      <c r="B845" s="65">
        <v>11467</v>
      </c>
      <c r="C845" s="66" t="s">
        <v>11049</v>
      </c>
      <c r="D845" s="67">
        <v>45</v>
      </c>
      <c r="E845" s="68" t="s">
        <v>10792</v>
      </c>
    </row>
    <row r="846" spans="1:5" ht="15" x14ac:dyDescent="0.2">
      <c r="A846" s="64">
        <v>845</v>
      </c>
      <c r="B846" s="65">
        <v>11469</v>
      </c>
      <c r="C846" s="66" t="s">
        <v>11050</v>
      </c>
      <c r="D846" s="67">
        <v>46</v>
      </c>
      <c r="E846" s="68" t="s">
        <v>12428</v>
      </c>
    </row>
    <row r="847" spans="1:5" ht="15" x14ac:dyDescent="0.2">
      <c r="A847" s="64">
        <v>846</v>
      </c>
      <c r="B847" s="65">
        <v>11609</v>
      </c>
      <c r="C847" s="66" t="s">
        <v>11051</v>
      </c>
      <c r="D847" s="67">
        <v>47</v>
      </c>
      <c r="E847" s="68" t="s">
        <v>11077</v>
      </c>
    </row>
    <row r="848" spans="1:5" ht="15" x14ac:dyDescent="0.2">
      <c r="A848" s="64">
        <v>847</v>
      </c>
      <c r="B848" s="65">
        <v>11612</v>
      </c>
      <c r="C848" s="66" t="s">
        <v>11052</v>
      </c>
      <c r="D848" s="67">
        <v>48</v>
      </c>
      <c r="E848" s="68" t="s">
        <v>12383</v>
      </c>
    </row>
    <row r="849" spans="1:5" ht="15" x14ac:dyDescent="0.2">
      <c r="A849" s="64">
        <v>848</v>
      </c>
      <c r="B849" s="65">
        <v>11697</v>
      </c>
      <c r="C849" s="66" t="s">
        <v>11053</v>
      </c>
      <c r="D849" s="67">
        <v>49</v>
      </c>
      <c r="E849" s="68" t="s">
        <v>10794</v>
      </c>
    </row>
    <row r="850" spans="1:5" ht="15" x14ac:dyDescent="0.2">
      <c r="A850" s="64">
        <v>849</v>
      </c>
      <c r="B850" s="65">
        <v>11699</v>
      </c>
      <c r="C850" s="66" t="s">
        <v>11054</v>
      </c>
      <c r="D850" s="67">
        <v>50</v>
      </c>
      <c r="E850" s="68" t="s">
        <v>12278</v>
      </c>
    </row>
    <row r="851" spans="1:5" ht="15" x14ac:dyDescent="0.2">
      <c r="A851" s="64">
        <v>850</v>
      </c>
      <c r="B851" s="65">
        <v>11704</v>
      </c>
      <c r="C851" s="66" t="s">
        <v>11055</v>
      </c>
      <c r="D851" s="67">
        <v>51</v>
      </c>
      <c r="E851" s="68" t="s">
        <v>12383</v>
      </c>
    </row>
    <row r="852" spans="1:5" ht="15" x14ac:dyDescent="0.2">
      <c r="A852" s="64">
        <v>851</v>
      </c>
      <c r="B852" s="65">
        <v>11756</v>
      </c>
      <c r="C852" s="66" t="s">
        <v>11056</v>
      </c>
      <c r="D852" s="67">
        <v>52</v>
      </c>
      <c r="E852" s="68" t="s">
        <v>12281</v>
      </c>
    </row>
    <row r="853" spans="1:5" ht="15" x14ac:dyDescent="0.2">
      <c r="A853" s="64">
        <v>852</v>
      </c>
      <c r="B853" s="65">
        <v>13596</v>
      </c>
      <c r="C853" s="66" t="s">
        <v>11057</v>
      </c>
      <c r="D853" s="67">
        <v>53</v>
      </c>
      <c r="E853" s="68" t="s">
        <v>12260</v>
      </c>
    </row>
    <row r="854" spans="1:5" ht="15" x14ac:dyDescent="0.2">
      <c r="A854" s="64">
        <v>853</v>
      </c>
      <c r="B854" s="65">
        <v>14897</v>
      </c>
      <c r="C854" s="66" t="s">
        <v>11058</v>
      </c>
      <c r="D854" s="67">
        <v>54</v>
      </c>
      <c r="E854" s="69">
        <v>6</v>
      </c>
    </row>
    <row r="855" spans="1:5" ht="15" x14ac:dyDescent="0.2">
      <c r="A855" s="64">
        <v>854</v>
      </c>
      <c r="B855" s="65">
        <v>18409</v>
      </c>
      <c r="C855" s="66" t="s">
        <v>11059</v>
      </c>
      <c r="D855" s="67">
        <v>55</v>
      </c>
      <c r="E855" s="68" t="s">
        <v>12262</v>
      </c>
    </row>
    <row r="856" spans="1:5" ht="15" x14ac:dyDescent="0.2">
      <c r="A856" s="64">
        <v>855</v>
      </c>
      <c r="B856" s="65">
        <v>19220</v>
      </c>
      <c r="C856" s="66" t="s">
        <v>11060</v>
      </c>
      <c r="D856" s="67">
        <v>56</v>
      </c>
      <c r="E856" s="69">
        <v>3</v>
      </c>
    </row>
    <row r="857" spans="1:5" ht="15" x14ac:dyDescent="0.2">
      <c r="A857" s="64">
        <v>856</v>
      </c>
      <c r="B857" s="65">
        <v>13664</v>
      </c>
      <c r="C857" s="66" t="s">
        <v>11061</v>
      </c>
      <c r="D857" s="67">
        <v>57</v>
      </c>
      <c r="E857" s="69">
        <v>3</v>
      </c>
    </row>
    <row r="858" spans="1:5" ht="15" x14ac:dyDescent="0.2">
      <c r="A858" s="64">
        <v>857</v>
      </c>
      <c r="B858" s="65">
        <v>13698</v>
      </c>
      <c r="C858" s="66" t="s">
        <v>11062</v>
      </c>
      <c r="D858" s="67">
        <v>58</v>
      </c>
      <c r="E858" s="68" t="s">
        <v>11077</v>
      </c>
    </row>
    <row r="859" spans="1:5" ht="15" x14ac:dyDescent="0.2">
      <c r="A859" s="64">
        <v>858</v>
      </c>
      <c r="B859" s="65">
        <v>13721</v>
      </c>
      <c r="C859" s="66" t="s">
        <v>11063</v>
      </c>
      <c r="D859" s="67">
        <v>59</v>
      </c>
      <c r="E859" s="68" t="s">
        <v>11138</v>
      </c>
    </row>
    <row r="860" spans="1:5" ht="15" x14ac:dyDescent="0.2">
      <c r="A860" s="64">
        <v>859</v>
      </c>
      <c r="B860" s="65">
        <v>13729</v>
      </c>
      <c r="C860" s="66" t="s">
        <v>11064</v>
      </c>
      <c r="D860" s="67">
        <v>60</v>
      </c>
      <c r="E860" s="68" t="s">
        <v>12268</v>
      </c>
    </row>
    <row r="861" spans="1:5" ht="15" x14ac:dyDescent="0.2">
      <c r="A861" s="64">
        <v>860</v>
      </c>
      <c r="B861" s="65">
        <v>14463</v>
      </c>
      <c r="C861" s="66" t="s">
        <v>11065</v>
      </c>
      <c r="D861" s="67">
        <v>61</v>
      </c>
      <c r="E861" s="68" t="s">
        <v>12260</v>
      </c>
    </row>
    <row r="862" spans="1:5" ht="15" x14ac:dyDescent="0.2">
      <c r="A862" s="64">
        <v>861</v>
      </c>
      <c r="B862" s="65">
        <v>14773</v>
      </c>
      <c r="C862" s="66" t="s">
        <v>11066</v>
      </c>
      <c r="D862" s="67">
        <v>62</v>
      </c>
      <c r="E862" s="69">
        <v>3</v>
      </c>
    </row>
    <row r="863" spans="1:5" ht="15" x14ac:dyDescent="0.2">
      <c r="A863" s="64">
        <v>862</v>
      </c>
      <c r="B863" s="65">
        <v>14822</v>
      </c>
      <c r="C863" s="66" t="s">
        <v>11067</v>
      </c>
      <c r="D863" s="67">
        <v>63</v>
      </c>
      <c r="E863" s="68" t="s">
        <v>12264</v>
      </c>
    </row>
    <row r="864" spans="1:5" ht="15" x14ac:dyDescent="0.2">
      <c r="A864" s="64">
        <v>863</v>
      </c>
      <c r="B864" s="65">
        <v>15590</v>
      </c>
      <c r="C864" s="66" t="s">
        <v>13720</v>
      </c>
      <c r="D864" s="67">
        <v>64</v>
      </c>
      <c r="E864" s="68" t="s">
        <v>12268</v>
      </c>
    </row>
    <row r="865" spans="1:5" ht="15" x14ac:dyDescent="0.2">
      <c r="A865" s="64">
        <v>864</v>
      </c>
      <c r="B865" s="65">
        <v>15689</v>
      </c>
      <c r="C865" s="66" t="s">
        <v>13721</v>
      </c>
      <c r="D865" s="67">
        <v>65</v>
      </c>
      <c r="E865" s="68" t="s">
        <v>12428</v>
      </c>
    </row>
    <row r="866" spans="1:5" ht="15" x14ac:dyDescent="0.2">
      <c r="A866" s="64">
        <v>865</v>
      </c>
      <c r="B866" s="65">
        <v>15701</v>
      </c>
      <c r="C866" s="66" t="s">
        <v>13722</v>
      </c>
      <c r="D866" s="67">
        <v>66</v>
      </c>
      <c r="E866" s="68" t="s">
        <v>10792</v>
      </c>
    </row>
    <row r="867" spans="1:5" ht="15" x14ac:dyDescent="0.2">
      <c r="A867" s="64">
        <v>866</v>
      </c>
      <c r="B867" s="65">
        <v>15788</v>
      </c>
      <c r="C867" s="66" t="s">
        <v>13723</v>
      </c>
      <c r="D867" s="67">
        <v>67</v>
      </c>
      <c r="E867" s="68" t="s">
        <v>12268</v>
      </c>
    </row>
    <row r="868" spans="1:5" ht="15" x14ac:dyDescent="0.2">
      <c r="A868" s="64">
        <v>867</v>
      </c>
      <c r="B868" s="65">
        <v>16023</v>
      </c>
      <c r="C868" s="66" t="s">
        <v>13724</v>
      </c>
      <c r="D868" s="67">
        <v>68</v>
      </c>
      <c r="E868" s="68" t="s">
        <v>12268</v>
      </c>
    </row>
    <row r="869" spans="1:5" ht="15" x14ac:dyDescent="0.2">
      <c r="A869" s="64">
        <v>868</v>
      </c>
      <c r="B869" s="65">
        <v>16638</v>
      </c>
      <c r="C869" s="66" t="s">
        <v>13725</v>
      </c>
      <c r="D869" s="67">
        <v>69</v>
      </c>
      <c r="E869" s="68" t="s">
        <v>12268</v>
      </c>
    </row>
    <row r="870" spans="1:5" ht="15" x14ac:dyDescent="0.2">
      <c r="A870" s="64">
        <v>869</v>
      </c>
      <c r="B870" s="65">
        <v>16642</v>
      </c>
      <c r="C870" s="66" t="s">
        <v>13726</v>
      </c>
      <c r="D870" s="67">
        <v>70</v>
      </c>
      <c r="E870" s="68" t="s">
        <v>12428</v>
      </c>
    </row>
    <row r="871" spans="1:5" ht="15" x14ac:dyDescent="0.2">
      <c r="A871" s="64">
        <v>870</v>
      </c>
      <c r="B871" s="65">
        <v>16719</v>
      </c>
      <c r="C871" s="66" t="s">
        <v>15041</v>
      </c>
      <c r="D871" s="67">
        <v>71</v>
      </c>
      <c r="E871" s="68" t="s">
        <v>12264</v>
      </c>
    </row>
    <row r="872" spans="1:5" ht="15" x14ac:dyDescent="0.2">
      <c r="A872" s="64">
        <v>871</v>
      </c>
      <c r="B872" s="65">
        <v>16721</v>
      </c>
      <c r="C872" s="66" t="s">
        <v>15042</v>
      </c>
      <c r="D872" s="67">
        <v>72</v>
      </c>
      <c r="E872" s="68" t="s">
        <v>12260</v>
      </c>
    </row>
    <row r="873" spans="1:5" ht="15" x14ac:dyDescent="0.2">
      <c r="A873" s="64">
        <v>872</v>
      </c>
      <c r="B873" s="65">
        <v>16756</v>
      </c>
      <c r="C873" s="66" t="s">
        <v>15043</v>
      </c>
      <c r="D873" s="67">
        <v>73</v>
      </c>
      <c r="E873" s="68" t="s">
        <v>15069</v>
      </c>
    </row>
    <row r="874" spans="1:5" ht="15" x14ac:dyDescent="0.2">
      <c r="A874" s="64">
        <v>873</v>
      </c>
      <c r="B874" s="65">
        <v>16758</v>
      </c>
      <c r="C874" s="66" t="s">
        <v>15044</v>
      </c>
      <c r="D874" s="67">
        <v>74</v>
      </c>
      <c r="E874" s="68" t="s">
        <v>12275</v>
      </c>
    </row>
    <row r="875" spans="1:5" ht="15" x14ac:dyDescent="0.2">
      <c r="A875" s="64">
        <v>874</v>
      </c>
      <c r="B875" s="65">
        <v>16760</v>
      </c>
      <c r="C875" s="66" t="s">
        <v>15045</v>
      </c>
      <c r="D875" s="67">
        <v>75</v>
      </c>
      <c r="E875" s="68" t="s">
        <v>12275</v>
      </c>
    </row>
    <row r="876" spans="1:5" ht="15" x14ac:dyDescent="0.2">
      <c r="A876" s="64">
        <v>875</v>
      </c>
      <c r="B876" s="65">
        <v>16764</v>
      </c>
      <c r="C876" s="66" t="s">
        <v>15046</v>
      </c>
      <c r="D876" s="67">
        <v>76</v>
      </c>
      <c r="E876" s="68" t="s">
        <v>12428</v>
      </c>
    </row>
    <row r="877" spans="1:5" ht="15" x14ac:dyDescent="0.2">
      <c r="A877" s="64">
        <v>876</v>
      </c>
      <c r="B877" s="65">
        <v>16765</v>
      </c>
      <c r="C877" s="66" t="s">
        <v>15047</v>
      </c>
      <c r="D877" s="67">
        <v>77</v>
      </c>
      <c r="E877" s="68" t="s">
        <v>12268</v>
      </c>
    </row>
    <row r="878" spans="1:5" ht="15" x14ac:dyDescent="0.2">
      <c r="A878" s="64">
        <v>877</v>
      </c>
      <c r="B878" s="65">
        <v>16767</v>
      </c>
      <c r="C878" s="66" t="s">
        <v>15048</v>
      </c>
      <c r="D878" s="67">
        <v>78</v>
      </c>
      <c r="E878" s="68" t="s">
        <v>13771</v>
      </c>
    </row>
    <row r="879" spans="1:5" ht="15" x14ac:dyDescent="0.2">
      <c r="A879" s="64">
        <v>878</v>
      </c>
      <c r="B879" s="65">
        <v>17627</v>
      </c>
      <c r="C879" s="66" t="s">
        <v>15049</v>
      </c>
      <c r="D879" s="67">
        <v>79</v>
      </c>
      <c r="E879" s="68" t="s">
        <v>12275</v>
      </c>
    </row>
    <row r="880" spans="1:5" ht="15" x14ac:dyDescent="0.2">
      <c r="A880" s="64">
        <v>879</v>
      </c>
      <c r="B880" s="65">
        <v>18769</v>
      </c>
      <c r="C880" s="66" t="s">
        <v>15050</v>
      </c>
      <c r="D880" s="67">
        <v>80</v>
      </c>
      <c r="E880" s="68" t="s">
        <v>12273</v>
      </c>
    </row>
    <row r="881" spans="1:5" ht="15" x14ac:dyDescent="0.2">
      <c r="A881" s="64">
        <v>880</v>
      </c>
      <c r="B881" s="65">
        <v>18771</v>
      </c>
      <c r="C881" s="66" t="s">
        <v>15051</v>
      </c>
      <c r="D881" s="67">
        <v>81</v>
      </c>
      <c r="E881" s="68" t="s">
        <v>12278</v>
      </c>
    </row>
    <row r="882" spans="1:5" ht="15" x14ac:dyDescent="0.2">
      <c r="A882" s="64">
        <v>881</v>
      </c>
      <c r="B882" s="65">
        <v>18773</v>
      </c>
      <c r="C882" s="66" t="s">
        <v>15052</v>
      </c>
      <c r="D882" s="67">
        <v>82</v>
      </c>
      <c r="E882" s="68" t="s">
        <v>13798</v>
      </c>
    </row>
    <row r="883" spans="1:5" ht="15" x14ac:dyDescent="0.2">
      <c r="A883" s="64">
        <v>882</v>
      </c>
      <c r="B883" s="65">
        <v>18777</v>
      </c>
      <c r="C883" s="66" t="s">
        <v>15053</v>
      </c>
      <c r="D883" s="67">
        <v>83</v>
      </c>
      <c r="E883" s="68" t="s">
        <v>12383</v>
      </c>
    </row>
    <row r="884" spans="1:5" ht="15" x14ac:dyDescent="0.2">
      <c r="A884" s="64">
        <v>883</v>
      </c>
      <c r="B884" s="65">
        <v>18779</v>
      </c>
      <c r="C884" s="66" t="s">
        <v>15054</v>
      </c>
      <c r="D884" s="67">
        <v>84</v>
      </c>
      <c r="E884" s="68" t="s">
        <v>12273</v>
      </c>
    </row>
    <row r="885" spans="1:5" ht="15" x14ac:dyDescent="0.2">
      <c r="A885" s="64">
        <v>884</v>
      </c>
      <c r="B885" s="65">
        <v>18781</v>
      </c>
      <c r="C885" s="66" t="s">
        <v>15055</v>
      </c>
      <c r="D885" s="67">
        <v>85</v>
      </c>
      <c r="E885" s="68" t="s">
        <v>13800</v>
      </c>
    </row>
    <row r="886" spans="1:5" ht="15" x14ac:dyDescent="0.2">
      <c r="A886" s="64">
        <v>885</v>
      </c>
      <c r="B886" s="65">
        <v>11337</v>
      </c>
      <c r="C886" s="66" t="s">
        <v>15056</v>
      </c>
      <c r="D886" s="67">
        <v>86</v>
      </c>
      <c r="E886" s="68" t="s">
        <v>10792</v>
      </c>
    </row>
    <row r="887" spans="1:5" ht="15" x14ac:dyDescent="0.2">
      <c r="A887" s="64">
        <v>886</v>
      </c>
      <c r="B887" s="65">
        <v>11340</v>
      </c>
      <c r="C887" s="66" t="s">
        <v>15057</v>
      </c>
      <c r="D887" s="67">
        <v>87</v>
      </c>
      <c r="E887" s="68" t="s">
        <v>10792</v>
      </c>
    </row>
    <row r="888" spans="1:5" ht="15" x14ac:dyDescent="0.2">
      <c r="A888" s="64">
        <v>887</v>
      </c>
      <c r="B888" s="65">
        <v>11345</v>
      </c>
      <c r="C888" s="66" t="s">
        <v>15058</v>
      </c>
      <c r="D888" s="67">
        <v>88</v>
      </c>
      <c r="E888" s="68" t="s">
        <v>13800</v>
      </c>
    </row>
    <row r="889" spans="1:5" ht="15" x14ac:dyDescent="0.2">
      <c r="A889" s="64">
        <v>888</v>
      </c>
      <c r="B889" s="65">
        <v>11350</v>
      </c>
      <c r="C889" s="66" t="s">
        <v>15059</v>
      </c>
      <c r="D889" s="67">
        <v>89</v>
      </c>
      <c r="E889" s="68" t="s">
        <v>12275</v>
      </c>
    </row>
    <row r="890" spans="1:5" ht="15" x14ac:dyDescent="0.2">
      <c r="A890" s="64">
        <v>889</v>
      </c>
      <c r="B890" s="65">
        <v>11386</v>
      </c>
      <c r="C890" s="66" t="s">
        <v>15060</v>
      </c>
      <c r="D890" s="67">
        <v>90</v>
      </c>
      <c r="E890" s="69">
        <v>2</v>
      </c>
    </row>
    <row r="891" spans="1:5" ht="15" x14ac:dyDescent="0.2">
      <c r="A891" s="64">
        <v>890</v>
      </c>
      <c r="B891" s="65">
        <v>12376</v>
      </c>
      <c r="C891" s="70" t="s">
        <v>15061</v>
      </c>
      <c r="D891" s="67">
        <v>91</v>
      </c>
      <c r="E891" s="69">
        <v>3</v>
      </c>
    </row>
    <row r="892" spans="1:5" ht="15" x14ac:dyDescent="0.2">
      <c r="A892" s="64">
        <v>891</v>
      </c>
      <c r="B892" s="65">
        <v>12591</v>
      </c>
      <c r="C892" s="66" t="s">
        <v>15062</v>
      </c>
      <c r="D892" s="67">
        <v>92</v>
      </c>
      <c r="E892" s="68" t="s">
        <v>15072</v>
      </c>
    </row>
    <row r="893" spans="1:5" ht="15" x14ac:dyDescent="0.2">
      <c r="A893" s="64">
        <v>892</v>
      </c>
      <c r="B893" s="65">
        <v>13382</v>
      </c>
      <c r="C893" s="66" t="s">
        <v>15063</v>
      </c>
      <c r="D893" s="67">
        <v>93</v>
      </c>
      <c r="E893" s="68" t="s">
        <v>12281</v>
      </c>
    </row>
    <row r="894" spans="1:5" ht="15" x14ac:dyDescent="0.2">
      <c r="A894" s="64">
        <v>893</v>
      </c>
      <c r="B894" s="65">
        <v>13612</v>
      </c>
      <c r="C894" s="66" t="s">
        <v>15064</v>
      </c>
      <c r="D894" s="67">
        <v>94</v>
      </c>
      <c r="E894" s="68" t="s">
        <v>13767</v>
      </c>
    </row>
    <row r="895" spans="1:5" ht="15" x14ac:dyDescent="0.2">
      <c r="A895" s="64">
        <v>894</v>
      </c>
      <c r="B895" s="65">
        <v>13864</v>
      </c>
      <c r="C895" s="66" t="s">
        <v>15065</v>
      </c>
      <c r="D895" s="67">
        <v>95</v>
      </c>
      <c r="E895" s="68" t="s">
        <v>12273</v>
      </c>
    </row>
    <row r="896" spans="1:5" ht="15" x14ac:dyDescent="0.2">
      <c r="A896" s="64">
        <v>895</v>
      </c>
      <c r="B896" s="65">
        <v>14053</v>
      </c>
      <c r="C896" s="66" t="s">
        <v>15066</v>
      </c>
      <c r="D896" s="67">
        <v>96</v>
      </c>
      <c r="E896" s="68" t="s">
        <v>10792</v>
      </c>
    </row>
    <row r="897" spans="1:5" ht="15" x14ac:dyDescent="0.2">
      <c r="A897" s="64">
        <v>896</v>
      </c>
      <c r="B897" s="65">
        <v>14127</v>
      </c>
      <c r="C897" s="66" t="s">
        <v>10072</v>
      </c>
      <c r="D897" s="67">
        <v>97</v>
      </c>
      <c r="E897" s="68" t="s">
        <v>13771</v>
      </c>
    </row>
    <row r="898" spans="1:5" ht="15" x14ac:dyDescent="0.2">
      <c r="A898" s="64">
        <v>897</v>
      </c>
      <c r="B898" s="65">
        <v>14189</v>
      </c>
      <c r="C898" s="66" t="s">
        <v>10073</v>
      </c>
      <c r="D898" s="67">
        <v>98</v>
      </c>
      <c r="E898" s="69">
        <v>2</v>
      </c>
    </row>
    <row r="899" spans="1:5" ht="15" x14ac:dyDescent="0.2">
      <c r="A899" s="64">
        <v>898</v>
      </c>
      <c r="B899" s="65">
        <v>14335</v>
      </c>
      <c r="C899" s="70" t="s">
        <v>10074</v>
      </c>
      <c r="D899" s="67">
        <v>99</v>
      </c>
      <c r="E899" s="68" t="s">
        <v>12428</v>
      </c>
    </row>
    <row r="900" spans="1:5" ht="15" x14ac:dyDescent="0.2">
      <c r="A900" s="64">
        <v>899</v>
      </c>
      <c r="B900" s="65">
        <v>15665</v>
      </c>
      <c r="C900" s="66" t="s">
        <v>10075</v>
      </c>
      <c r="D900" s="67">
        <v>100</v>
      </c>
      <c r="E900" s="68" t="s">
        <v>12262</v>
      </c>
    </row>
    <row r="901" spans="1:5" ht="15" x14ac:dyDescent="0.2">
      <c r="A901" s="64">
        <v>900</v>
      </c>
      <c r="B901" s="65">
        <v>15890</v>
      </c>
      <c r="C901" s="66" t="s">
        <v>10076</v>
      </c>
      <c r="D901" s="67">
        <v>101</v>
      </c>
      <c r="E901" s="68" t="s">
        <v>11138</v>
      </c>
    </row>
    <row r="902" spans="1:5" ht="15" x14ac:dyDescent="0.2">
      <c r="A902" s="64">
        <v>901</v>
      </c>
      <c r="B902" s="65">
        <v>15892</v>
      </c>
      <c r="C902" s="66" t="s">
        <v>10077</v>
      </c>
      <c r="D902" s="67">
        <v>102</v>
      </c>
      <c r="E902" s="68" t="s">
        <v>12260</v>
      </c>
    </row>
    <row r="903" spans="1:5" ht="15" x14ac:dyDescent="0.2">
      <c r="A903" s="64">
        <v>902</v>
      </c>
      <c r="B903" s="65">
        <v>15940</v>
      </c>
      <c r="C903" s="66" t="s">
        <v>10078</v>
      </c>
      <c r="D903" s="67">
        <v>103</v>
      </c>
      <c r="E903" s="68" t="s">
        <v>12281</v>
      </c>
    </row>
    <row r="904" spans="1:5" ht="15" x14ac:dyDescent="0.2">
      <c r="A904" s="64">
        <v>903</v>
      </c>
      <c r="B904" s="65">
        <v>16015</v>
      </c>
      <c r="C904" s="66" t="s">
        <v>10079</v>
      </c>
      <c r="D904" s="67">
        <v>104</v>
      </c>
      <c r="E904" s="68" t="s">
        <v>12266</v>
      </c>
    </row>
    <row r="905" spans="1:5" ht="15" x14ac:dyDescent="0.2">
      <c r="A905" s="64">
        <v>904</v>
      </c>
      <c r="B905" s="65">
        <v>16504</v>
      </c>
      <c r="C905" s="66" t="s">
        <v>10080</v>
      </c>
      <c r="D905" s="67">
        <v>105</v>
      </c>
      <c r="E905" s="68" t="s">
        <v>13767</v>
      </c>
    </row>
    <row r="906" spans="1:5" ht="15" x14ac:dyDescent="0.2">
      <c r="A906" s="64">
        <v>905</v>
      </c>
      <c r="B906" s="65">
        <v>16750</v>
      </c>
      <c r="C906" s="66" t="s">
        <v>14120</v>
      </c>
      <c r="D906" s="67">
        <v>106</v>
      </c>
      <c r="E906" s="68" t="s">
        <v>12258</v>
      </c>
    </row>
    <row r="907" spans="1:5" ht="15" x14ac:dyDescent="0.2">
      <c r="A907" s="64">
        <v>906</v>
      </c>
      <c r="B907" s="65">
        <v>16754</v>
      </c>
      <c r="C907" s="66" t="s">
        <v>14121</v>
      </c>
      <c r="D907" s="67">
        <v>107</v>
      </c>
      <c r="E907" s="68" t="s">
        <v>13767</v>
      </c>
    </row>
    <row r="908" spans="1:5" ht="15" x14ac:dyDescent="0.2">
      <c r="A908" s="64">
        <v>907</v>
      </c>
      <c r="B908" s="65">
        <v>16810</v>
      </c>
      <c r="C908" s="66" t="s">
        <v>14122</v>
      </c>
      <c r="D908" s="67">
        <v>108</v>
      </c>
      <c r="E908" s="68" t="s">
        <v>12281</v>
      </c>
    </row>
    <row r="909" spans="1:5" ht="15" x14ac:dyDescent="0.2">
      <c r="A909" s="64">
        <v>908</v>
      </c>
      <c r="B909" s="65">
        <v>17034</v>
      </c>
      <c r="C909" s="66" t="s">
        <v>14123</v>
      </c>
      <c r="D909" s="67">
        <v>109</v>
      </c>
      <c r="E909" s="68" t="s">
        <v>12262</v>
      </c>
    </row>
    <row r="910" spans="1:5" ht="15" x14ac:dyDescent="0.2">
      <c r="A910" s="64">
        <v>909</v>
      </c>
      <c r="B910" s="65">
        <v>17089</v>
      </c>
      <c r="C910" s="70" t="s">
        <v>14124</v>
      </c>
      <c r="D910" s="67">
        <v>110</v>
      </c>
      <c r="E910" s="68" t="s">
        <v>12262</v>
      </c>
    </row>
    <row r="911" spans="1:5" ht="15" x14ac:dyDescent="0.2">
      <c r="A911" s="64">
        <v>910</v>
      </c>
      <c r="B911" s="65">
        <v>17104</v>
      </c>
      <c r="C911" s="66" t="s">
        <v>14125</v>
      </c>
      <c r="D911" s="67">
        <v>111</v>
      </c>
      <c r="E911" s="68" t="s">
        <v>10792</v>
      </c>
    </row>
    <row r="912" spans="1:5" ht="15" x14ac:dyDescent="0.2">
      <c r="A912" s="64">
        <v>911</v>
      </c>
      <c r="B912" s="65">
        <v>17205</v>
      </c>
      <c r="C912" s="66" t="s">
        <v>14126</v>
      </c>
      <c r="D912" s="67">
        <v>112</v>
      </c>
      <c r="E912" s="69">
        <v>2</v>
      </c>
    </row>
    <row r="913" spans="1:5" ht="15" x14ac:dyDescent="0.2">
      <c r="A913" s="64">
        <v>912</v>
      </c>
      <c r="B913" s="65">
        <v>17621</v>
      </c>
      <c r="C913" s="66" t="s">
        <v>14127</v>
      </c>
      <c r="D913" s="67">
        <v>113</v>
      </c>
      <c r="E913" s="68" t="s">
        <v>13767</v>
      </c>
    </row>
    <row r="914" spans="1:5" ht="15" x14ac:dyDescent="0.2">
      <c r="A914" s="64">
        <v>913</v>
      </c>
      <c r="B914" s="65">
        <v>17646</v>
      </c>
      <c r="C914" s="66" t="s">
        <v>14128</v>
      </c>
      <c r="D914" s="67">
        <v>114</v>
      </c>
      <c r="E914" s="68" t="s">
        <v>12264</v>
      </c>
    </row>
    <row r="915" spans="1:5" ht="15" x14ac:dyDescent="0.2">
      <c r="A915" s="64">
        <v>914</v>
      </c>
      <c r="B915" s="65">
        <v>18557</v>
      </c>
      <c r="C915" s="70" t="s">
        <v>14129</v>
      </c>
      <c r="D915" s="67">
        <v>115</v>
      </c>
      <c r="E915" s="68" t="s">
        <v>12268</v>
      </c>
    </row>
    <row r="916" spans="1:5" ht="15" x14ac:dyDescent="0.2">
      <c r="A916" s="64">
        <v>915</v>
      </c>
      <c r="B916" s="65">
        <v>19089</v>
      </c>
      <c r="C916" s="66" t="s">
        <v>14130</v>
      </c>
      <c r="D916" s="67">
        <v>116</v>
      </c>
      <c r="E916" s="68" t="s">
        <v>12266</v>
      </c>
    </row>
    <row r="917" spans="1:5" ht="15" x14ac:dyDescent="0.2">
      <c r="A917" s="64">
        <v>916</v>
      </c>
      <c r="B917" s="65">
        <v>19287</v>
      </c>
      <c r="C917" s="66" t="s">
        <v>14131</v>
      </c>
      <c r="D917" s="67">
        <v>117</v>
      </c>
      <c r="E917" s="69">
        <v>1</v>
      </c>
    </row>
    <row r="918" spans="1:5" ht="15" x14ac:dyDescent="0.2">
      <c r="A918" s="64">
        <v>917</v>
      </c>
      <c r="B918" s="65">
        <v>11138</v>
      </c>
      <c r="C918" s="66" t="s">
        <v>12696</v>
      </c>
      <c r="D918" s="67">
        <v>118</v>
      </c>
      <c r="E918" s="68" t="s">
        <v>12268</v>
      </c>
    </row>
    <row r="919" spans="1:5" ht="15" x14ac:dyDescent="0.2">
      <c r="A919" s="64">
        <v>918</v>
      </c>
      <c r="B919" s="65">
        <v>11326</v>
      </c>
      <c r="C919" s="66" t="s">
        <v>12697</v>
      </c>
      <c r="D919" s="67">
        <v>119</v>
      </c>
      <c r="E919" s="68" t="s">
        <v>12262</v>
      </c>
    </row>
    <row r="920" spans="1:5" ht="15" x14ac:dyDescent="0.2">
      <c r="A920" s="64">
        <v>919</v>
      </c>
      <c r="B920" s="65">
        <v>11335</v>
      </c>
      <c r="C920" s="66" t="s">
        <v>12698</v>
      </c>
      <c r="D920" s="67">
        <v>120</v>
      </c>
      <c r="E920" s="68" t="s">
        <v>10794</v>
      </c>
    </row>
    <row r="921" spans="1:5" ht="15" x14ac:dyDescent="0.2">
      <c r="A921" s="64">
        <v>920</v>
      </c>
      <c r="B921" s="65">
        <v>11344</v>
      </c>
      <c r="C921" s="66" t="s">
        <v>12699</v>
      </c>
      <c r="D921" s="67">
        <v>121</v>
      </c>
      <c r="E921" s="68" t="s">
        <v>13800</v>
      </c>
    </row>
    <row r="922" spans="1:5" ht="15" x14ac:dyDescent="0.2">
      <c r="A922" s="64">
        <v>921</v>
      </c>
      <c r="B922" s="65">
        <v>11347</v>
      </c>
      <c r="C922" s="66" t="s">
        <v>12700</v>
      </c>
      <c r="D922" s="67">
        <v>122</v>
      </c>
      <c r="E922" s="68" t="s">
        <v>12701</v>
      </c>
    </row>
    <row r="923" spans="1:5" ht="15" x14ac:dyDescent="0.2">
      <c r="A923" s="64">
        <v>922</v>
      </c>
      <c r="B923" s="65">
        <v>11349</v>
      </c>
      <c r="C923" s="66" t="s">
        <v>12702</v>
      </c>
      <c r="D923" s="67">
        <v>123</v>
      </c>
      <c r="E923" s="68" t="s">
        <v>10792</v>
      </c>
    </row>
    <row r="924" spans="1:5" ht="15" x14ac:dyDescent="0.2">
      <c r="A924" s="64">
        <v>923</v>
      </c>
      <c r="B924" s="65">
        <v>11354</v>
      </c>
      <c r="C924" s="66" t="s">
        <v>12703</v>
      </c>
      <c r="D924" s="67">
        <v>124</v>
      </c>
      <c r="E924" s="68" t="s">
        <v>12428</v>
      </c>
    </row>
    <row r="925" spans="1:5" ht="15" x14ac:dyDescent="0.2">
      <c r="A925" s="64">
        <v>924</v>
      </c>
      <c r="B925" s="65">
        <v>11489</v>
      </c>
      <c r="C925" s="66" t="s">
        <v>12704</v>
      </c>
      <c r="D925" s="67">
        <v>125</v>
      </c>
      <c r="E925" s="68" t="s">
        <v>12281</v>
      </c>
    </row>
    <row r="926" spans="1:5" ht="15" x14ac:dyDescent="0.2">
      <c r="A926" s="64">
        <v>925</v>
      </c>
      <c r="B926" s="65">
        <v>11758</v>
      </c>
      <c r="C926" s="66" t="s">
        <v>12705</v>
      </c>
      <c r="D926" s="67">
        <v>126</v>
      </c>
      <c r="E926" s="69">
        <v>2</v>
      </c>
    </row>
    <row r="927" spans="1:5" ht="15" x14ac:dyDescent="0.2">
      <c r="A927" s="64">
        <v>926</v>
      </c>
      <c r="B927" s="65">
        <v>11984</v>
      </c>
      <c r="C927" s="66" t="s">
        <v>12706</v>
      </c>
      <c r="D927" s="67">
        <v>127</v>
      </c>
      <c r="E927" s="68" t="s">
        <v>12707</v>
      </c>
    </row>
    <row r="928" spans="1:5" ht="15" x14ac:dyDescent="0.2">
      <c r="A928" s="64">
        <v>927</v>
      </c>
      <c r="B928" s="65">
        <v>12183</v>
      </c>
      <c r="C928" s="70" t="s">
        <v>12708</v>
      </c>
      <c r="D928" s="67">
        <v>129</v>
      </c>
      <c r="E928" s="68" t="s">
        <v>10794</v>
      </c>
    </row>
    <row r="929" spans="1:5" ht="15" x14ac:dyDescent="0.2">
      <c r="A929" s="64">
        <v>928</v>
      </c>
      <c r="B929" s="65">
        <v>12541</v>
      </c>
      <c r="C929" s="66" t="s">
        <v>12709</v>
      </c>
      <c r="D929" s="67">
        <v>128</v>
      </c>
      <c r="E929" s="68" t="s">
        <v>12260</v>
      </c>
    </row>
    <row r="930" spans="1:5" ht="15" x14ac:dyDescent="0.2">
      <c r="A930" s="64">
        <v>929</v>
      </c>
      <c r="B930" s="65">
        <v>12664</v>
      </c>
      <c r="C930" s="66" t="s">
        <v>12710</v>
      </c>
      <c r="D930" s="67">
        <v>129</v>
      </c>
      <c r="E930" s="68" t="s">
        <v>12281</v>
      </c>
    </row>
    <row r="931" spans="1:5" ht="15" x14ac:dyDescent="0.2">
      <c r="A931" s="64">
        <v>930</v>
      </c>
      <c r="B931" s="65">
        <v>14328</v>
      </c>
      <c r="C931" s="66" t="s">
        <v>12711</v>
      </c>
      <c r="D931" s="67">
        <v>130</v>
      </c>
      <c r="E931" s="68" t="s">
        <v>12281</v>
      </c>
    </row>
    <row r="932" spans="1:5" ht="15" x14ac:dyDescent="0.2">
      <c r="A932" s="64">
        <v>931</v>
      </c>
      <c r="B932" s="65">
        <v>15888</v>
      </c>
      <c r="C932" s="66" t="s">
        <v>12343</v>
      </c>
      <c r="D932" s="67">
        <v>131</v>
      </c>
      <c r="E932" s="68" t="s">
        <v>12258</v>
      </c>
    </row>
    <row r="933" spans="1:5" ht="15" x14ac:dyDescent="0.2">
      <c r="A933" s="64">
        <v>932</v>
      </c>
      <c r="B933" s="65">
        <v>16468</v>
      </c>
      <c r="C933" s="66" t="s">
        <v>12344</v>
      </c>
      <c r="D933" s="67">
        <v>132</v>
      </c>
      <c r="E933" s="68" t="s">
        <v>12268</v>
      </c>
    </row>
    <row r="934" spans="1:5" ht="15" x14ac:dyDescent="0.2">
      <c r="A934" s="64">
        <v>933</v>
      </c>
      <c r="B934" s="65">
        <v>16748</v>
      </c>
      <c r="C934" s="66" t="s">
        <v>12345</v>
      </c>
      <c r="D934" s="67">
        <v>133</v>
      </c>
      <c r="E934" s="68" t="s">
        <v>12281</v>
      </c>
    </row>
    <row r="935" spans="1:5" ht="15" x14ac:dyDescent="0.2">
      <c r="A935" s="64">
        <v>934</v>
      </c>
      <c r="B935" s="65">
        <v>16752</v>
      </c>
      <c r="C935" s="66" t="s">
        <v>12346</v>
      </c>
      <c r="D935" s="67">
        <v>134</v>
      </c>
      <c r="E935" s="68" t="s">
        <v>12268</v>
      </c>
    </row>
    <row r="936" spans="1:5" ht="15" x14ac:dyDescent="0.2">
      <c r="A936" s="64">
        <v>935</v>
      </c>
      <c r="B936" s="65">
        <v>16995</v>
      </c>
      <c r="C936" s="66" t="s">
        <v>12347</v>
      </c>
      <c r="D936" s="67">
        <v>135</v>
      </c>
      <c r="E936" s="68" t="s">
        <v>11138</v>
      </c>
    </row>
    <row r="937" spans="1:5" ht="15" x14ac:dyDescent="0.2">
      <c r="A937" s="64">
        <v>936</v>
      </c>
      <c r="B937" s="65">
        <v>17058</v>
      </c>
      <c r="C937" s="66" t="s">
        <v>12348</v>
      </c>
      <c r="D937" s="67">
        <v>136</v>
      </c>
      <c r="E937" s="68" t="s">
        <v>12281</v>
      </c>
    </row>
    <row r="938" spans="1:5" ht="15" x14ac:dyDescent="0.2">
      <c r="A938" s="64">
        <v>937</v>
      </c>
      <c r="B938" s="65">
        <v>17579</v>
      </c>
      <c r="C938" s="66" t="s">
        <v>12349</v>
      </c>
      <c r="D938" s="67">
        <v>137</v>
      </c>
      <c r="E938" s="68" t="s">
        <v>15072</v>
      </c>
    </row>
    <row r="939" spans="1:5" ht="15" x14ac:dyDescent="0.2">
      <c r="A939" s="64">
        <v>938</v>
      </c>
      <c r="B939" s="65">
        <v>17968</v>
      </c>
      <c r="C939" s="66" t="s">
        <v>12350</v>
      </c>
      <c r="D939" s="67">
        <v>138</v>
      </c>
      <c r="E939" s="68" t="s">
        <v>12264</v>
      </c>
    </row>
    <row r="940" spans="1:5" ht="15" x14ac:dyDescent="0.2">
      <c r="A940" s="64">
        <v>939</v>
      </c>
      <c r="B940" s="65">
        <v>18123</v>
      </c>
      <c r="C940" s="66" t="s">
        <v>12351</v>
      </c>
      <c r="D940" s="67">
        <v>139</v>
      </c>
      <c r="E940" s="68" t="s">
        <v>12266</v>
      </c>
    </row>
    <row r="941" spans="1:5" ht="15" x14ac:dyDescent="0.2">
      <c r="A941" s="64">
        <v>940</v>
      </c>
      <c r="B941" s="65">
        <v>18344</v>
      </c>
      <c r="C941" s="66" t="s">
        <v>12352</v>
      </c>
      <c r="D941" s="67">
        <v>140</v>
      </c>
      <c r="E941" s="68" t="s">
        <v>10794</v>
      </c>
    </row>
    <row r="942" spans="1:5" ht="15" x14ac:dyDescent="0.2">
      <c r="A942" s="64">
        <v>941</v>
      </c>
      <c r="B942" s="65">
        <v>19236</v>
      </c>
      <c r="C942" s="70" t="s">
        <v>12353</v>
      </c>
      <c r="D942" s="67">
        <v>141</v>
      </c>
      <c r="E942" s="68" t="s">
        <v>12262</v>
      </c>
    </row>
    <row r="943" spans="1:5" ht="15" x14ac:dyDescent="0.2">
      <c r="A943" s="64">
        <v>942</v>
      </c>
      <c r="B943" s="65">
        <v>19903</v>
      </c>
      <c r="C943" s="66" t="s">
        <v>12354</v>
      </c>
      <c r="D943" s="67">
        <v>142</v>
      </c>
      <c r="E943" s="68" t="s">
        <v>12281</v>
      </c>
    </row>
    <row r="944" spans="1:5" ht="15" x14ac:dyDescent="0.2">
      <c r="A944" s="64">
        <v>943</v>
      </c>
      <c r="B944" s="65">
        <v>19908</v>
      </c>
      <c r="C944" s="66" t="s">
        <v>12355</v>
      </c>
      <c r="D944" s="67">
        <v>143</v>
      </c>
      <c r="E944" s="68" t="s">
        <v>12260</v>
      </c>
    </row>
    <row r="945" spans="1:5" ht="15" x14ac:dyDescent="0.2">
      <c r="A945" s="64">
        <v>944</v>
      </c>
      <c r="B945" s="65">
        <v>10107</v>
      </c>
      <c r="C945" s="66" t="s">
        <v>12356</v>
      </c>
      <c r="D945" s="67">
        <v>144</v>
      </c>
      <c r="E945" s="68" t="s">
        <v>12428</v>
      </c>
    </row>
    <row r="946" spans="1:5" ht="15" x14ac:dyDescent="0.2">
      <c r="A946" s="64">
        <v>945</v>
      </c>
      <c r="B946" s="65">
        <v>10467</v>
      </c>
      <c r="C946" s="66" t="s">
        <v>12357</v>
      </c>
      <c r="D946" s="67">
        <v>145</v>
      </c>
      <c r="E946" s="68" t="s">
        <v>12428</v>
      </c>
    </row>
    <row r="947" spans="1:5" ht="15" x14ac:dyDescent="0.2">
      <c r="A947" s="64">
        <v>946</v>
      </c>
      <c r="B947" s="65">
        <v>10643</v>
      </c>
      <c r="C947" s="66" t="s">
        <v>12358</v>
      </c>
      <c r="D947" s="67">
        <v>146</v>
      </c>
      <c r="E947" s="68" t="s">
        <v>12428</v>
      </c>
    </row>
    <row r="948" spans="1:5" ht="15" x14ac:dyDescent="0.2">
      <c r="A948" s="64">
        <v>947</v>
      </c>
      <c r="B948" s="65">
        <v>11702</v>
      </c>
      <c r="C948" s="66" t="s">
        <v>12359</v>
      </c>
      <c r="D948" s="67">
        <v>147</v>
      </c>
      <c r="E948" s="68" t="s">
        <v>10792</v>
      </c>
    </row>
    <row r="949" spans="1:5" ht="15" x14ac:dyDescent="0.2">
      <c r="A949" s="64">
        <v>948</v>
      </c>
      <c r="B949" s="65">
        <v>16645</v>
      </c>
      <c r="C949" s="66" t="s">
        <v>12360</v>
      </c>
      <c r="D949" s="67">
        <v>148</v>
      </c>
      <c r="E949" s="68" t="s">
        <v>11138</v>
      </c>
    </row>
    <row r="950" spans="1:5" ht="15" x14ac:dyDescent="0.2">
      <c r="A950" s="64">
        <v>949</v>
      </c>
      <c r="B950" s="65">
        <v>17577</v>
      </c>
      <c r="C950" s="66" t="s">
        <v>12361</v>
      </c>
      <c r="D950" s="67">
        <v>149</v>
      </c>
      <c r="E950" s="69">
        <v>3</v>
      </c>
    </row>
    <row r="951" spans="1:5" ht="15" x14ac:dyDescent="0.2">
      <c r="A951" s="64">
        <v>950</v>
      </c>
      <c r="B951" s="65">
        <v>19588</v>
      </c>
      <c r="C951" s="66" t="s">
        <v>12362</v>
      </c>
      <c r="D951" s="67">
        <v>150</v>
      </c>
      <c r="E951" s="69">
        <v>2</v>
      </c>
    </row>
    <row r="952" spans="1:5" ht="15" x14ac:dyDescent="0.2">
      <c r="A952" s="64">
        <v>951</v>
      </c>
      <c r="B952" s="65">
        <v>10410</v>
      </c>
      <c r="C952" s="66" t="s">
        <v>12363</v>
      </c>
      <c r="D952" s="67">
        <v>151</v>
      </c>
      <c r="E952" s="68" t="s">
        <v>11917</v>
      </c>
    </row>
    <row r="953" spans="1:5" ht="15" x14ac:dyDescent="0.2">
      <c r="A953" s="64">
        <v>952</v>
      </c>
      <c r="B953" s="65">
        <v>10531</v>
      </c>
      <c r="C953" s="66" t="s">
        <v>12364</v>
      </c>
      <c r="D953" s="67">
        <v>152</v>
      </c>
      <c r="E953" s="68" t="s">
        <v>13800</v>
      </c>
    </row>
    <row r="954" spans="1:5" ht="15" x14ac:dyDescent="0.2">
      <c r="A954" s="64">
        <v>953</v>
      </c>
      <c r="B954" s="65">
        <v>10546</v>
      </c>
      <c r="C954" s="66" t="s">
        <v>12365</v>
      </c>
      <c r="D954" s="67">
        <v>153</v>
      </c>
      <c r="E954" s="68" t="s">
        <v>12366</v>
      </c>
    </row>
    <row r="955" spans="1:5" ht="15" x14ac:dyDescent="0.2">
      <c r="A955" s="64">
        <v>954</v>
      </c>
      <c r="B955" s="65">
        <v>10569</v>
      </c>
      <c r="C955" s="66" t="s">
        <v>12367</v>
      </c>
      <c r="D955" s="67">
        <v>154</v>
      </c>
      <c r="E955" s="68" t="s">
        <v>10792</v>
      </c>
    </row>
    <row r="956" spans="1:5" ht="15" x14ac:dyDescent="0.2">
      <c r="A956" s="64">
        <v>955</v>
      </c>
      <c r="B956" s="65">
        <v>10600</v>
      </c>
      <c r="C956" s="66" t="s">
        <v>12368</v>
      </c>
      <c r="D956" s="67">
        <v>155</v>
      </c>
      <c r="E956" s="68" t="s">
        <v>10792</v>
      </c>
    </row>
    <row r="957" spans="1:5" ht="15" x14ac:dyDescent="0.2">
      <c r="A957" s="64">
        <v>956</v>
      </c>
      <c r="B957" s="65">
        <v>10605</v>
      </c>
      <c r="C957" s="66" t="s">
        <v>12369</v>
      </c>
      <c r="D957" s="67">
        <v>156</v>
      </c>
      <c r="E957" s="68" t="s">
        <v>12260</v>
      </c>
    </row>
    <row r="958" spans="1:5" ht="15" x14ac:dyDescent="0.2">
      <c r="A958" s="64">
        <v>957</v>
      </c>
      <c r="B958" s="65">
        <v>10622</v>
      </c>
      <c r="C958" s="66" t="s">
        <v>12370</v>
      </c>
      <c r="D958" s="67">
        <v>157</v>
      </c>
      <c r="E958" s="68" t="s">
        <v>12371</v>
      </c>
    </row>
    <row r="959" spans="1:5" ht="15" x14ac:dyDescent="0.2">
      <c r="A959" s="64">
        <v>958</v>
      </c>
      <c r="B959" s="65">
        <v>10679</v>
      </c>
      <c r="C959" s="66" t="s">
        <v>12372</v>
      </c>
      <c r="D959" s="67">
        <v>158</v>
      </c>
      <c r="E959" s="69">
        <v>3</v>
      </c>
    </row>
    <row r="960" spans="1:5" ht="15" x14ac:dyDescent="0.2">
      <c r="A960" s="64">
        <v>959</v>
      </c>
      <c r="B960" s="65">
        <v>10710</v>
      </c>
      <c r="C960" s="66" t="s">
        <v>12373</v>
      </c>
      <c r="D960" s="67">
        <v>159</v>
      </c>
      <c r="E960" s="69">
        <v>4</v>
      </c>
    </row>
    <row r="961" spans="1:5" ht="15" x14ac:dyDescent="0.2">
      <c r="A961" s="64">
        <v>960</v>
      </c>
      <c r="B961" s="65">
        <v>10773</v>
      </c>
      <c r="C961" s="66" t="s">
        <v>12374</v>
      </c>
      <c r="D961" s="67">
        <v>160</v>
      </c>
      <c r="E961" s="68" t="s">
        <v>12428</v>
      </c>
    </row>
    <row r="962" spans="1:5" ht="15" x14ac:dyDescent="0.2">
      <c r="A962" s="64">
        <v>961</v>
      </c>
      <c r="B962" s="65">
        <v>10780</v>
      </c>
      <c r="C962" s="66" t="s">
        <v>12375</v>
      </c>
      <c r="D962" s="67">
        <v>161</v>
      </c>
      <c r="E962" s="68" t="s">
        <v>12268</v>
      </c>
    </row>
    <row r="963" spans="1:5" ht="15" x14ac:dyDescent="0.2">
      <c r="A963" s="64">
        <v>962</v>
      </c>
      <c r="B963" s="65">
        <v>10802</v>
      </c>
      <c r="C963" s="66" t="s">
        <v>12376</v>
      </c>
      <c r="D963" s="67">
        <v>162</v>
      </c>
      <c r="E963" s="69">
        <v>3</v>
      </c>
    </row>
    <row r="964" spans="1:5" ht="15" x14ac:dyDescent="0.2">
      <c r="A964" s="64">
        <v>963</v>
      </c>
      <c r="B964" s="65">
        <v>10808</v>
      </c>
      <c r="C964" s="66" t="s">
        <v>12402</v>
      </c>
      <c r="D964" s="67">
        <v>163</v>
      </c>
      <c r="E964" s="68" t="s">
        <v>12281</v>
      </c>
    </row>
    <row r="965" spans="1:5" ht="15" x14ac:dyDescent="0.2">
      <c r="A965" s="64">
        <v>964</v>
      </c>
      <c r="B965" s="65">
        <v>10828</v>
      </c>
      <c r="C965" s="66" t="s">
        <v>12403</v>
      </c>
      <c r="D965" s="67">
        <v>164</v>
      </c>
      <c r="E965" s="68" t="s">
        <v>12268</v>
      </c>
    </row>
    <row r="966" spans="1:5" ht="15" x14ac:dyDescent="0.2">
      <c r="A966" s="64">
        <v>965</v>
      </c>
      <c r="B966" s="65">
        <v>10871</v>
      </c>
      <c r="C966" s="66" t="s">
        <v>10912</v>
      </c>
      <c r="D966" s="67">
        <v>165</v>
      </c>
      <c r="E966" s="68" t="s">
        <v>13800</v>
      </c>
    </row>
    <row r="967" spans="1:5" ht="15" x14ac:dyDescent="0.2">
      <c r="A967" s="64">
        <v>966</v>
      </c>
      <c r="B967" s="65">
        <v>10943</v>
      </c>
      <c r="C967" s="66" t="s">
        <v>9769</v>
      </c>
      <c r="D967" s="67">
        <v>166</v>
      </c>
      <c r="E967" s="69">
        <v>3</v>
      </c>
    </row>
    <row r="968" spans="1:5" ht="15" x14ac:dyDescent="0.2">
      <c r="A968" s="64">
        <v>967</v>
      </c>
      <c r="B968" s="65">
        <v>11023</v>
      </c>
      <c r="C968" s="66" t="s">
        <v>9770</v>
      </c>
      <c r="D968" s="67">
        <v>167</v>
      </c>
      <c r="E968" s="68" t="s">
        <v>13800</v>
      </c>
    </row>
    <row r="969" spans="1:5" ht="15" x14ac:dyDescent="0.2">
      <c r="A969" s="64">
        <v>968</v>
      </c>
      <c r="B969" s="65">
        <v>11174</v>
      </c>
      <c r="C969" s="66" t="s">
        <v>9771</v>
      </c>
      <c r="D969" s="67">
        <v>168</v>
      </c>
      <c r="E969" s="68" t="s">
        <v>10794</v>
      </c>
    </row>
    <row r="970" spans="1:5" ht="15" x14ac:dyDescent="0.2">
      <c r="A970" s="64">
        <v>969</v>
      </c>
      <c r="B970" s="65">
        <v>11611</v>
      </c>
      <c r="C970" s="66" t="s">
        <v>9772</v>
      </c>
      <c r="D970" s="67">
        <v>169</v>
      </c>
      <c r="E970" s="68" t="s">
        <v>13800</v>
      </c>
    </row>
    <row r="971" spans="1:5" ht="15" x14ac:dyDescent="0.2">
      <c r="A971" s="64">
        <v>970</v>
      </c>
      <c r="B971" s="65">
        <v>11784</v>
      </c>
      <c r="C971" s="66" t="s">
        <v>9773</v>
      </c>
      <c r="D971" s="67">
        <v>170</v>
      </c>
      <c r="E971" s="68" t="s">
        <v>12260</v>
      </c>
    </row>
    <row r="972" spans="1:5" ht="15" x14ac:dyDescent="0.2">
      <c r="A972" s="64">
        <v>971</v>
      </c>
      <c r="B972" s="65">
        <v>12106</v>
      </c>
      <c r="C972" s="70" t="s">
        <v>9774</v>
      </c>
      <c r="D972" s="67">
        <v>171</v>
      </c>
      <c r="E972" s="68" t="s">
        <v>12268</v>
      </c>
    </row>
    <row r="973" spans="1:5" ht="15" x14ac:dyDescent="0.2">
      <c r="A973" s="64">
        <v>972</v>
      </c>
      <c r="B973" s="65">
        <v>12170</v>
      </c>
      <c r="C973" s="66" t="s">
        <v>9775</v>
      </c>
      <c r="D973" s="67">
        <v>172</v>
      </c>
      <c r="E973" s="69">
        <v>2</v>
      </c>
    </row>
    <row r="974" spans="1:5" ht="15" x14ac:dyDescent="0.2">
      <c r="A974" s="64">
        <v>973</v>
      </c>
      <c r="B974" s="65">
        <v>12628</v>
      </c>
      <c r="C974" s="70" t="s">
        <v>9776</v>
      </c>
      <c r="D974" s="67">
        <v>173</v>
      </c>
      <c r="E974" s="68" t="s">
        <v>15072</v>
      </c>
    </row>
    <row r="975" spans="1:5" ht="15" x14ac:dyDescent="0.2">
      <c r="A975" s="64">
        <v>974</v>
      </c>
      <c r="B975" s="65">
        <v>13433</v>
      </c>
      <c r="C975" s="66" t="s">
        <v>9882</v>
      </c>
      <c r="D975" s="67">
        <v>174</v>
      </c>
      <c r="E975" s="68" t="s">
        <v>12383</v>
      </c>
    </row>
    <row r="976" spans="1:5" ht="15" x14ac:dyDescent="0.2">
      <c r="A976" s="64">
        <v>975</v>
      </c>
      <c r="B976" s="65">
        <v>13556</v>
      </c>
      <c r="C976" s="66" t="s">
        <v>9777</v>
      </c>
      <c r="D976" s="67">
        <v>175</v>
      </c>
      <c r="E976" s="69">
        <v>2</v>
      </c>
    </row>
    <row r="977" spans="1:5" ht="15" x14ac:dyDescent="0.2">
      <c r="A977" s="64">
        <v>976</v>
      </c>
      <c r="B977" s="65">
        <v>13765</v>
      </c>
      <c r="C977" s="66" t="s">
        <v>9778</v>
      </c>
      <c r="D977" s="67">
        <v>176</v>
      </c>
      <c r="E977" s="68" t="s">
        <v>12383</v>
      </c>
    </row>
    <row r="978" spans="1:5" ht="15" x14ac:dyDescent="0.2">
      <c r="A978" s="64">
        <v>977</v>
      </c>
      <c r="B978" s="65">
        <v>13767</v>
      </c>
      <c r="C978" s="66" t="s">
        <v>9779</v>
      </c>
      <c r="D978" s="67">
        <v>177</v>
      </c>
      <c r="E978" s="69">
        <v>4</v>
      </c>
    </row>
    <row r="979" spans="1:5" ht="15" x14ac:dyDescent="0.2">
      <c r="A979" s="64">
        <v>978</v>
      </c>
      <c r="B979" s="65">
        <v>13794</v>
      </c>
      <c r="C979" s="66" t="s">
        <v>9780</v>
      </c>
      <c r="D979" s="67">
        <v>178</v>
      </c>
      <c r="E979" s="69">
        <v>2</v>
      </c>
    </row>
    <row r="980" spans="1:5" ht="15" x14ac:dyDescent="0.2">
      <c r="A980" s="64">
        <v>979</v>
      </c>
      <c r="B980" s="65">
        <v>13893</v>
      </c>
      <c r="C980" s="66" t="s">
        <v>9781</v>
      </c>
      <c r="D980" s="67">
        <v>179</v>
      </c>
      <c r="E980" s="68" t="s">
        <v>10794</v>
      </c>
    </row>
    <row r="981" spans="1:5" ht="15" x14ac:dyDescent="0.2">
      <c r="A981" s="64">
        <v>980</v>
      </c>
      <c r="B981" s="65">
        <v>14313</v>
      </c>
      <c r="C981" s="66" t="s">
        <v>9782</v>
      </c>
      <c r="D981" s="67">
        <v>180</v>
      </c>
      <c r="E981" s="68" t="s">
        <v>9783</v>
      </c>
    </row>
    <row r="982" spans="1:5" ht="15" x14ac:dyDescent="0.2">
      <c r="A982" s="64">
        <v>981</v>
      </c>
      <c r="B982" s="65">
        <v>14403</v>
      </c>
      <c r="C982" s="66" t="s">
        <v>9784</v>
      </c>
      <c r="D982" s="67">
        <v>181</v>
      </c>
      <c r="E982" s="68" t="s">
        <v>10792</v>
      </c>
    </row>
    <row r="983" spans="1:5" ht="15" x14ac:dyDescent="0.2">
      <c r="A983" s="64">
        <v>982</v>
      </c>
      <c r="B983" s="65">
        <v>15626</v>
      </c>
      <c r="C983" s="66" t="s">
        <v>9785</v>
      </c>
      <c r="D983" s="67">
        <v>182</v>
      </c>
      <c r="E983" s="68" t="s">
        <v>12266</v>
      </c>
    </row>
    <row r="984" spans="1:5" ht="15" x14ac:dyDescent="0.2">
      <c r="A984" s="64">
        <v>983</v>
      </c>
      <c r="B984" s="65">
        <v>17060</v>
      </c>
      <c r="C984" s="66" t="s">
        <v>9786</v>
      </c>
      <c r="D984" s="67">
        <v>183</v>
      </c>
      <c r="E984" s="68" t="s">
        <v>12371</v>
      </c>
    </row>
    <row r="985" spans="1:5" ht="15" x14ac:dyDescent="0.2">
      <c r="A985" s="64">
        <v>984</v>
      </c>
      <c r="B985" s="65">
        <v>17632</v>
      </c>
      <c r="C985" s="66" t="s">
        <v>9787</v>
      </c>
      <c r="D985" s="67">
        <v>184</v>
      </c>
      <c r="E985" s="68" t="s">
        <v>12266</v>
      </c>
    </row>
    <row r="986" spans="1:5" ht="15" x14ac:dyDescent="0.2">
      <c r="A986" s="64">
        <v>985</v>
      </c>
      <c r="B986" s="65">
        <v>17708</v>
      </c>
      <c r="C986" s="66" t="s">
        <v>9788</v>
      </c>
      <c r="D986" s="67">
        <v>185</v>
      </c>
      <c r="E986" s="68" t="s">
        <v>12266</v>
      </c>
    </row>
    <row r="987" spans="1:5" ht="15" x14ac:dyDescent="0.2">
      <c r="A987" s="64">
        <v>986</v>
      </c>
      <c r="B987" s="65">
        <v>18440</v>
      </c>
      <c r="C987" s="70" t="s">
        <v>9789</v>
      </c>
      <c r="D987" s="67">
        <v>186</v>
      </c>
      <c r="E987" s="68" t="s">
        <v>12266</v>
      </c>
    </row>
    <row r="988" spans="1:5" ht="30" x14ac:dyDescent="0.2">
      <c r="A988" s="64">
        <v>987</v>
      </c>
      <c r="B988" s="65">
        <v>18660</v>
      </c>
      <c r="C988" s="66" t="s">
        <v>9790</v>
      </c>
      <c r="D988" s="67">
        <v>187</v>
      </c>
      <c r="E988" s="68" t="s">
        <v>9791</v>
      </c>
    </row>
    <row r="989" spans="1:5" ht="15" x14ac:dyDescent="0.2">
      <c r="A989" s="64">
        <v>988</v>
      </c>
      <c r="B989" s="65">
        <v>19169</v>
      </c>
      <c r="C989" s="66" t="s">
        <v>9792</v>
      </c>
      <c r="D989" s="67">
        <v>188</v>
      </c>
      <c r="E989" s="68" t="s">
        <v>12266</v>
      </c>
    </row>
    <row r="990" spans="1:5" ht="15" x14ac:dyDescent="0.2">
      <c r="A990" s="64">
        <v>989</v>
      </c>
      <c r="B990" s="65">
        <v>19171</v>
      </c>
      <c r="C990" s="70" t="s">
        <v>9793</v>
      </c>
      <c r="D990" s="67">
        <v>189</v>
      </c>
      <c r="E990" s="69">
        <v>2</v>
      </c>
    </row>
    <row r="991" spans="1:5" ht="15" x14ac:dyDescent="0.2">
      <c r="A991" s="64">
        <v>990</v>
      </c>
      <c r="B991" s="65">
        <v>11186</v>
      </c>
      <c r="C991" s="66" t="s">
        <v>9794</v>
      </c>
      <c r="D991" s="67">
        <v>190</v>
      </c>
      <c r="E991" s="68" t="s">
        <v>9795</v>
      </c>
    </row>
    <row r="992" spans="1:5" ht="15" x14ac:dyDescent="0.2">
      <c r="A992" s="64">
        <v>991</v>
      </c>
      <c r="B992" s="65">
        <v>11541</v>
      </c>
      <c r="C992" s="66" t="s">
        <v>9796</v>
      </c>
      <c r="D992" s="67">
        <v>191</v>
      </c>
      <c r="E992" s="68" t="s">
        <v>12262</v>
      </c>
    </row>
    <row r="993" spans="1:5" ht="15" x14ac:dyDescent="0.2">
      <c r="A993" s="64">
        <v>992</v>
      </c>
      <c r="B993" s="65">
        <v>12130</v>
      </c>
      <c r="C993" s="66" t="s">
        <v>9797</v>
      </c>
      <c r="D993" s="67">
        <v>192</v>
      </c>
      <c r="E993" s="68" t="s">
        <v>12262</v>
      </c>
    </row>
    <row r="994" spans="1:5" ht="15" x14ac:dyDescent="0.2">
      <c r="A994" s="64">
        <v>993</v>
      </c>
      <c r="B994" s="65">
        <v>12587</v>
      </c>
      <c r="C994" s="66" t="s">
        <v>9798</v>
      </c>
      <c r="D994" s="67">
        <v>193</v>
      </c>
      <c r="E994" s="69">
        <v>4</v>
      </c>
    </row>
    <row r="995" spans="1:5" ht="15" x14ac:dyDescent="0.2">
      <c r="A995" s="64">
        <v>994</v>
      </c>
      <c r="B995" s="65">
        <v>13132</v>
      </c>
      <c r="C995" s="66" t="s">
        <v>9799</v>
      </c>
      <c r="D995" s="67">
        <v>194</v>
      </c>
      <c r="E995" s="69">
        <v>2</v>
      </c>
    </row>
    <row r="996" spans="1:5" ht="15" x14ac:dyDescent="0.2">
      <c r="A996" s="64">
        <v>995</v>
      </c>
      <c r="B996" s="65">
        <v>13996</v>
      </c>
      <c r="C996" s="66" t="s">
        <v>9800</v>
      </c>
      <c r="D996" s="67">
        <v>195</v>
      </c>
      <c r="E996" s="69">
        <v>4</v>
      </c>
    </row>
    <row r="997" spans="1:5" ht="15" x14ac:dyDescent="0.2">
      <c r="A997" s="64">
        <v>996</v>
      </c>
      <c r="B997" s="65">
        <v>14181</v>
      </c>
      <c r="C997" s="66" t="s">
        <v>9801</v>
      </c>
      <c r="D997" s="67">
        <v>196</v>
      </c>
      <c r="E997" s="69">
        <v>2</v>
      </c>
    </row>
    <row r="998" spans="1:5" ht="15" x14ac:dyDescent="0.2">
      <c r="A998" s="64">
        <v>997</v>
      </c>
      <c r="B998" s="65">
        <v>14239</v>
      </c>
      <c r="C998" s="66" t="s">
        <v>9802</v>
      </c>
      <c r="D998" s="67">
        <v>197</v>
      </c>
      <c r="E998" s="69">
        <v>3</v>
      </c>
    </row>
    <row r="999" spans="1:5" ht="15" x14ac:dyDescent="0.2">
      <c r="A999" s="64">
        <v>998</v>
      </c>
      <c r="B999" s="65">
        <v>14337</v>
      </c>
      <c r="C999" s="66" t="s">
        <v>9803</v>
      </c>
      <c r="D999" s="67">
        <v>198</v>
      </c>
      <c r="E999" s="68" t="s">
        <v>12266</v>
      </c>
    </row>
    <row r="1000" spans="1:5" ht="15" x14ac:dyDescent="0.2">
      <c r="A1000" s="64">
        <v>999</v>
      </c>
      <c r="B1000" s="65">
        <v>14405</v>
      </c>
      <c r="C1000" s="66" t="s">
        <v>10932</v>
      </c>
      <c r="D1000" s="67">
        <v>199</v>
      </c>
      <c r="E1000" s="68" t="s">
        <v>12262</v>
      </c>
    </row>
    <row r="1001" spans="1:5" ht="15" x14ac:dyDescent="0.2">
      <c r="A1001" s="64">
        <v>1000</v>
      </c>
      <c r="B1001" s="65">
        <v>15082</v>
      </c>
      <c r="C1001" s="66" t="s">
        <v>10933</v>
      </c>
      <c r="D1001" s="67">
        <v>200</v>
      </c>
      <c r="E1001" s="69">
        <v>2</v>
      </c>
    </row>
    <row r="1002" spans="1:5" ht="15" x14ac:dyDescent="0.2">
      <c r="A1002" s="64">
        <v>1001</v>
      </c>
      <c r="B1002" s="65">
        <v>15181</v>
      </c>
      <c r="C1002" s="66" t="s">
        <v>10934</v>
      </c>
      <c r="D1002" s="67">
        <v>201</v>
      </c>
      <c r="E1002" s="68" t="s">
        <v>10792</v>
      </c>
    </row>
    <row r="1003" spans="1:5" ht="15" x14ac:dyDescent="0.2">
      <c r="A1003" s="64">
        <v>1002</v>
      </c>
      <c r="B1003" s="65">
        <v>15746</v>
      </c>
      <c r="C1003" s="66" t="s">
        <v>10935</v>
      </c>
      <c r="D1003" s="67">
        <v>202</v>
      </c>
      <c r="E1003" s="69">
        <v>2</v>
      </c>
    </row>
    <row r="1004" spans="1:5" ht="15" x14ac:dyDescent="0.2">
      <c r="A1004" s="64">
        <v>1003</v>
      </c>
      <c r="B1004" s="65">
        <v>16237</v>
      </c>
      <c r="C1004" s="66" t="s">
        <v>11552</v>
      </c>
      <c r="D1004" s="67">
        <v>203</v>
      </c>
      <c r="E1004" s="68" t="s">
        <v>12266</v>
      </c>
    </row>
    <row r="1005" spans="1:5" ht="15" x14ac:dyDescent="0.2">
      <c r="A1005" s="64">
        <v>1004</v>
      </c>
      <c r="B1005" s="65">
        <v>16429</v>
      </c>
      <c r="C1005" s="66" t="s">
        <v>11553</v>
      </c>
      <c r="D1005" s="67">
        <v>204</v>
      </c>
      <c r="E1005" s="69">
        <v>3</v>
      </c>
    </row>
    <row r="1006" spans="1:5" ht="15" x14ac:dyDescent="0.2">
      <c r="A1006" s="64">
        <v>1005</v>
      </c>
      <c r="B1006" s="65">
        <v>16634</v>
      </c>
      <c r="C1006" s="66" t="s">
        <v>11554</v>
      </c>
      <c r="D1006" s="67">
        <v>205</v>
      </c>
      <c r="E1006" s="68" t="s">
        <v>12428</v>
      </c>
    </row>
    <row r="1007" spans="1:5" ht="15" x14ac:dyDescent="0.2">
      <c r="A1007" s="64">
        <v>1006</v>
      </c>
      <c r="B1007" s="65">
        <v>17064</v>
      </c>
      <c r="C1007" s="66" t="s">
        <v>11555</v>
      </c>
      <c r="D1007" s="67">
        <v>206</v>
      </c>
      <c r="E1007" s="68" t="s">
        <v>12281</v>
      </c>
    </row>
    <row r="1008" spans="1:5" ht="15" x14ac:dyDescent="0.2">
      <c r="A1008" s="64">
        <v>1007</v>
      </c>
      <c r="B1008" s="65">
        <v>17465</v>
      </c>
      <c r="C1008" s="66" t="s">
        <v>11556</v>
      </c>
      <c r="D1008" s="67">
        <v>207</v>
      </c>
      <c r="E1008" s="68" t="s">
        <v>12266</v>
      </c>
    </row>
    <row r="1009" spans="1:5" ht="15" x14ac:dyDescent="0.2">
      <c r="A1009" s="64">
        <v>1008</v>
      </c>
      <c r="B1009" s="65">
        <v>17623</v>
      </c>
      <c r="C1009" s="70" t="s">
        <v>11557</v>
      </c>
      <c r="D1009" s="67">
        <v>208</v>
      </c>
      <c r="E1009" s="68" t="s">
        <v>12266</v>
      </c>
    </row>
    <row r="1010" spans="1:5" ht="15" x14ac:dyDescent="0.2">
      <c r="A1010" s="64">
        <v>1009</v>
      </c>
      <c r="B1010" s="65">
        <v>17882</v>
      </c>
      <c r="C1010" s="66" t="s">
        <v>11558</v>
      </c>
      <c r="D1010" s="67">
        <v>209</v>
      </c>
      <c r="E1010" s="69">
        <v>2</v>
      </c>
    </row>
    <row r="1011" spans="1:5" ht="15" x14ac:dyDescent="0.2">
      <c r="A1011" s="64">
        <v>1010</v>
      </c>
      <c r="B1011" s="65">
        <v>18107</v>
      </c>
      <c r="C1011" s="66" t="s">
        <v>11559</v>
      </c>
      <c r="D1011" s="67">
        <v>210</v>
      </c>
      <c r="E1011" s="68" t="s">
        <v>12281</v>
      </c>
    </row>
    <row r="1012" spans="1:5" ht="15" x14ac:dyDescent="0.2">
      <c r="A1012" s="64">
        <v>1011</v>
      </c>
      <c r="B1012" s="65">
        <v>18673</v>
      </c>
      <c r="C1012" s="66" t="s">
        <v>11560</v>
      </c>
      <c r="D1012" s="67">
        <v>211</v>
      </c>
      <c r="E1012" s="68" t="s">
        <v>12262</v>
      </c>
    </row>
    <row r="1013" spans="1:5" ht="15" x14ac:dyDescent="0.2">
      <c r="A1013" s="64">
        <v>1012</v>
      </c>
      <c r="B1013" s="65">
        <v>18717</v>
      </c>
      <c r="C1013" s="66" t="s">
        <v>11561</v>
      </c>
      <c r="D1013" s="67">
        <v>212</v>
      </c>
      <c r="E1013" s="68" t="s">
        <v>13767</v>
      </c>
    </row>
    <row r="1014" spans="1:5" ht="15" x14ac:dyDescent="0.2">
      <c r="A1014" s="64">
        <v>1013</v>
      </c>
      <c r="B1014" s="65">
        <v>19058</v>
      </c>
      <c r="C1014" s="70" t="s">
        <v>11562</v>
      </c>
      <c r="D1014" s="67">
        <v>213</v>
      </c>
      <c r="E1014" s="68" t="s">
        <v>12266</v>
      </c>
    </row>
    <row r="1015" spans="1:5" ht="15" x14ac:dyDescent="0.2">
      <c r="A1015" s="64">
        <v>1014</v>
      </c>
      <c r="B1015" s="65">
        <v>19416</v>
      </c>
      <c r="C1015" s="66" t="s">
        <v>11563</v>
      </c>
      <c r="D1015" s="67">
        <v>214</v>
      </c>
      <c r="E1015" s="68" t="s">
        <v>12281</v>
      </c>
    </row>
    <row r="1016" spans="1:5" ht="15" x14ac:dyDescent="0.2">
      <c r="A1016" s="64">
        <v>1015</v>
      </c>
      <c r="B1016" s="65">
        <v>19561</v>
      </c>
      <c r="C1016" s="66" t="s">
        <v>11564</v>
      </c>
      <c r="D1016" s="67">
        <v>215</v>
      </c>
      <c r="E1016" s="68" t="s">
        <v>12268</v>
      </c>
    </row>
    <row r="1017" spans="1:5" ht="15" x14ac:dyDescent="0.2">
      <c r="A1017" s="64">
        <v>1016</v>
      </c>
      <c r="B1017" s="65">
        <v>19666</v>
      </c>
      <c r="C1017" s="70" t="s">
        <v>11565</v>
      </c>
      <c r="D1017" s="67">
        <v>216</v>
      </c>
      <c r="E1017" s="68" t="s">
        <v>12281</v>
      </c>
    </row>
    <row r="1018" spans="1:5" ht="15" x14ac:dyDescent="0.2">
      <c r="A1018" s="64">
        <v>1017</v>
      </c>
      <c r="B1018" s="65">
        <v>12983</v>
      </c>
      <c r="C1018" s="66" t="s">
        <v>13010</v>
      </c>
      <c r="D1018" s="67">
        <v>217</v>
      </c>
      <c r="E1018" s="68" t="s">
        <v>12262</v>
      </c>
    </row>
    <row r="1019" spans="1:5" ht="15" x14ac:dyDescent="0.2">
      <c r="A1019" s="64">
        <v>1018</v>
      </c>
      <c r="B1019" s="65">
        <v>13123</v>
      </c>
      <c r="C1019" s="66" t="s">
        <v>13011</v>
      </c>
      <c r="D1019" s="67">
        <v>218</v>
      </c>
      <c r="E1019" s="68" t="s">
        <v>12262</v>
      </c>
    </row>
    <row r="1020" spans="1:5" ht="15" x14ac:dyDescent="0.2">
      <c r="A1020" s="64">
        <v>1019</v>
      </c>
      <c r="B1020" s="65">
        <v>15183</v>
      </c>
      <c r="C1020" s="66" t="s">
        <v>13012</v>
      </c>
      <c r="D1020" s="67">
        <v>219</v>
      </c>
      <c r="E1020" s="69">
        <v>3</v>
      </c>
    </row>
    <row r="1021" spans="1:5" ht="15" x14ac:dyDescent="0.2">
      <c r="A1021" s="64">
        <v>1020</v>
      </c>
      <c r="B1021" s="65">
        <v>16619</v>
      </c>
      <c r="C1021" s="66" t="s">
        <v>13013</v>
      </c>
      <c r="D1021" s="67">
        <v>220</v>
      </c>
      <c r="E1021" s="68" t="s">
        <v>12262</v>
      </c>
    </row>
    <row r="1022" spans="1:5" ht="15" x14ac:dyDescent="0.2">
      <c r="A1022" s="64">
        <v>1021</v>
      </c>
      <c r="B1022" s="65">
        <v>17046</v>
      </c>
      <c r="C1022" s="66" t="s">
        <v>13014</v>
      </c>
      <c r="D1022" s="67">
        <v>221</v>
      </c>
      <c r="E1022" s="68" t="s">
        <v>12258</v>
      </c>
    </row>
    <row r="1023" spans="1:5" ht="15" x14ac:dyDescent="0.2">
      <c r="A1023" s="64">
        <v>1022</v>
      </c>
      <c r="B1023" s="65">
        <v>17616</v>
      </c>
      <c r="C1023" s="66" t="s">
        <v>13015</v>
      </c>
      <c r="D1023" s="67">
        <v>222</v>
      </c>
      <c r="E1023" s="68" t="s">
        <v>12266</v>
      </c>
    </row>
    <row r="1024" spans="1:5" ht="15" x14ac:dyDescent="0.2">
      <c r="A1024" s="64">
        <v>1023</v>
      </c>
      <c r="B1024" s="65">
        <v>18679</v>
      </c>
      <c r="C1024" s="70" t="s">
        <v>13016</v>
      </c>
      <c r="D1024" s="67">
        <v>223</v>
      </c>
      <c r="E1024" s="68" t="s">
        <v>13767</v>
      </c>
    </row>
    <row r="1025" spans="1:5" ht="15" x14ac:dyDescent="0.2">
      <c r="A1025" s="64">
        <v>1024</v>
      </c>
      <c r="B1025" s="65">
        <v>19773</v>
      </c>
      <c r="C1025" s="66" t="s">
        <v>13017</v>
      </c>
      <c r="D1025" s="67">
        <v>224</v>
      </c>
      <c r="E1025" s="68" t="s">
        <v>12281</v>
      </c>
    </row>
    <row r="1026" spans="1:5" ht="15" x14ac:dyDescent="0.2">
      <c r="A1026" s="64">
        <v>1025</v>
      </c>
      <c r="B1026" s="65">
        <v>12138</v>
      </c>
      <c r="C1026" s="66" t="s">
        <v>13018</v>
      </c>
      <c r="D1026" s="67">
        <v>1</v>
      </c>
      <c r="E1026" s="68" t="s">
        <v>15069</v>
      </c>
    </row>
    <row r="1027" spans="1:5" ht="15" x14ac:dyDescent="0.2">
      <c r="A1027" s="64">
        <v>1026</v>
      </c>
      <c r="B1027" s="65">
        <v>12163</v>
      </c>
      <c r="C1027" s="66" t="s">
        <v>13019</v>
      </c>
      <c r="D1027" s="67">
        <v>2</v>
      </c>
      <c r="E1027" s="68" t="s">
        <v>10792</v>
      </c>
    </row>
    <row r="1028" spans="1:5" ht="15" x14ac:dyDescent="0.2">
      <c r="A1028" s="64">
        <v>1027</v>
      </c>
      <c r="B1028" s="65">
        <v>13041</v>
      </c>
      <c r="C1028" s="66" t="s">
        <v>13020</v>
      </c>
      <c r="D1028" s="67">
        <v>3</v>
      </c>
      <c r="E1028" s="68" t="s">
        <v>10792</v>
      </c>
    </row>
    <row r="1029" spans="1:5" ht="15" x14ac:dyDescent="0.2">
      <c r="A1029" s="64">
        <v>1028</v>
      </c>
      <c r="B1029" s="65">
        <v>13711</v>
      </c>
      <c r="C1029" s="70" t="s">
        <v>13021</v>
      </c>
      <c r="D1029" s="67">
        <v>4</v>
      </c>
      <c r="E1029" s="68" t="s">
        <v>12262</v>
      </c>
    </row>
    <row r="1030" spans="1:5" ht="15" x14ac:dyDescent="0.2">
      <c r="A1030" s="64">
        <v>1029</v>
      </c>
      <c r="B1030" s="65">
        <v>14076</v>
      </c>
      <c r="C1030" s="66" t="s">
        <v>13022</v>
      </c>
      <c r="D1030" s="67">
        <v>5</v>
      </c>
      <c r="E1030" s="69">
        <v>2</v>
      </c>
    </row>
    <row r="1031" spans="1:5" ht="15" x14ac:dyDescent="0.2">
      <c r="A1031" s="64">
        <v>1030</v>
      </c>
      <c r="B1031" s="65">
        <v>14568</v>
      </c>
      <c r="C1031" s="66" t="s">
        <v>13023</v>
      </c>
      <c r="D1031" s="67">
        <v>6</v>
      </c>
      <c r="E1031" s="68" t="s">
        <v>12260</v>
      </c>
    </row>
    <row r="1032" spans="1:5" ht="15" x14ac:dyDescent="0.2">
      <c r="A1032" s="64">
        <v>1031</v>
      </c>
      <c r="B1032" s="65">
        <v>14569</v>
      </c>
      <c r="C1032" s="66" t="s">
        <v>13024</v>
      </c>
      <c r="D1032" s="67">
        <v>7</v>
      </c>
      <c r="E1032" s="68" t="s">
        <v>12281</v>
      </c>
    </row>
    <row r="1033" spans="1:5" ht="15" x14ac:dyDescent="0.2">
      <c r="A1033" s="64">
        <v>1032</v>
      </c>
      <c r="B1033" s="65">
        <v>15244</v>
      </c>
      <c r="C1033" s="66" t="s">
        <v>13025</v>
      </c>
      <c r="D1033" s="67">
        <v>8</v>
      </c>
      <c r="E1033" s="69">
        <v>2</v>
      </c>
    </row>
    <row r="1034" spans="1:5" ht="15" x14ac:dyDescent="0.2">
      <c r="A1034" s="64">
        <v>1033</v>
      </c>
      <c r="B1034" s="65">
        <v>16613</v>
      </c>
      <c r="C1034" s="66" t="s">
        <v>13026</v>
      </c>
      <c r="D1034" s="67">
        <v>9</v>
      </c>
      <c r="E1034" s="68" t="s">
        <v>12260</v>
      </c>
    </row>
    <row r="1035" spans="1:5" ht="15" x14ac:dyDescent="0.2">
      <c r="A1035" s="64">
        <v>1034</v>
      </c>
      <c r="B1035" s="65">
        <v>17359</v>
      </c>
      <c r="C1035" s="66" t="s">
        <v>13027</v>
      </c>
      <c r="D1035" s="67">
        <v>10</v>
      </c>
      <c r="E1035" s="68" t="s">
        <v>10792</v>
      </c>
    </row>
    <row r="1036" spans="1:5" ht="15" x14ac:dyDescent="0.2">
      <c r="A1036" s="64">
        <v>1035</v>
      </c>
      <c r="B1036" s="65">
        <v>17423</v>
      </c>
      <c r="C1036" s="66" t="s">
        <v>13028</v>
      </c>
      <c r="D1036" s="67">
        <v>11</v>
      </c>
      <c r="E1036" s="68" t="s">
        <v>12268</v>
      </c>
    </row>
    <row r="1037" spans="1:5" ht="15" x14ac:dyDescent="0.2">
      <c r="A1037" s="64">
        <v>1036</v>
      </c>
      <c r="B1037" s="65">
        <v>17867</v>
      </c>
      <c r="C1037" s="66" t="s">
        <v>13029</v>
      </c>
      <c r="D1037" s="67">
        <v>12</v>
      </c>
      <c r="E1037" s="68" t="s">
        <v>12268</v>
      </c>
    </row>
    <row r="1038" spans="1:5" ht="15" x14ac:dyDescent="0.2">
      <c r="A1038" s="64">
        <v>1037</v>
      </c>
      <c r="B1038" s="65">
        <v>18604</v>
      </c>
      <c r="C1038" s="66" t="s">
        <v>13030</v>
      </c>
      <c r="D1038" s="67">
        <v>13</v>
      </c>
      <c r="E1038" s="68" t="s">
        <v>15069</v>
      </c>
    </row>
    <row r="1039" spans="1:5" ht="15" x14ac:dyDescent="0.2">
      <c r="A1039" s="64">
        <v>1038</v>
      </c>
      <c r="B1039" s="65">
        <v>19497</v>
      </c>
      <c r="C1039" s="70" t="s">
        <v>11571</v>
      </c>
      <c r="D1039" s="67">
        <v>14</v>
      </c>
      <c r="E1039" s="68" t="s">
        <v>12260</v>
      </c>
    </row>
    <row r="1040" spans="1:5" ht="15" x14ac:dyDescent="0.2">
      <c r="A1040" s="64">
        <v>1039</v>
      </c>
      <c r="B1040" s="65">
        <v>19509</v>
      </c>
      <c r="C1040" s="66" t="s">
        <v>11572</v>
      </c>
      <c r="D1040" s="67">
        <v>15</v>
      </c>
      <c r="E1040" s="68" t="s">
        <v>12268</v>
      </c>
    </row>
    <row r="1041" spans="1:5" ht="15" x14ac:dyDescent="0.2">
      <c r="A1041" s="64">
        <v>1040</v>
      </c>
      <c r="B1041" s="65">
        <v>19582</v>
      </c>
      <c r="C1041" s="66" t="s">
        <v>11573</v>
      </c>
      <c r="D1041" s="67">
        <v>16</v>
      </c>
      <c r="E1041" s="68" t="s">
        <v>12262</v>
      </c>
    </row>
    <row r="1042" spans="1:5" ht="15" x14ac:dyDescent="0.2">
      <c r="A1042" s="64">
        <v>1041</v>
      </c>
      <c r="B1042" s="65">
        <v>19910</v>
      </c>
      <c r="C1042" s="70" t="s">
        <v>11574</v>
      </c>
      <c r="D1042" s="67">
        <v>17</v>
      </c>
      <c r="E1042" s="68" t="s">
        <v>12262</v>
      </c>
    </row>
    <row r="1043" spans="1:5" ht="15" x14ac:dyDescent="0.2">
      <c r="A1043" s="64">
        <v>1042</v>
      </c>
      <c r="B1043" s="65">
        <v>10058</v>
      </c>
      <c r="C1043" s="66" t="s">
        <v>11575</v>
      </c>
      <c r="D1043" s="67">
        <v>18</v>
      </c>
      <c r="E1043" s="68" t="s">
        <v>10794</v>
      </c>
    </row>
    <row r="1044" spans="1:5" ht="15" x14ac:dyDescent="0.2">
      <c r="A1044" s="64">
        <v>1043</v>
      </c>
      <c r="B1044" s="65">
        <v>10129</v>
      </c>
      <c r="C1044" s="66" t="s">
        <v>11576</v>
      </c>
      <c r="D1044" s="67">
        <v>19</v>
      </c>
      <c r="E1044" s="68" t="s">
        <v>10792</v>
      </c>
    </row>
    <row r="1045" spans="1:5" ht="15" x14ac:dyDescent="0.2">
      <c r="A1045" s="64">
        <v>1044</v>
      </c>
      <c r="B1045" s="65">
        <v>10131</v>
      </c>
      <c r="C1045" s="66" t="s">
        <v>11577</v>
      </c>
      <c r="D1045" s="67">
        <v>20</v>
      </c>
      <c r="E1045" s="68" t="s">
        <v>12281</v>
      </c>
    </row>
    <row r="1046" spans="1:5" ht="15" x14ac:dyDescent="0.2">
      <c r="A1046" s="64">
        <v>1045</v>
      </c>
      <c r="B1046" s="65">
        <v>10133</v>
      </c>
      <c r="C1046" s="66" t="s">
        <v>11578</v>
      </c>
      <c r="D1046" s="67">
        <v>21</v>
      </c>
      <c r="E1046" s="68" t="s">
        <v>12273</v>
      </c>
    </row>
    <row r="1047" spans="1:5" ht="15" x14ac:dyDescent="0.2">
      <c r="A1047" s="64">
        <v>1046</v>
      </c>
      <c r="B1047" s="65">
        <v>10137</v>
      </c>
      <c r="C1047" s="66" t="s">
        <v>10982</v>
      </c>
      <c r="D1047" s="67">
        <v>22</v>
      </c>
      <c r="E1047" s="68" t="s">
        <v>12281</v>
      </c>
    </row>
    <row r="1048" spans="1:5" ht="15" x14ac:dyDescent="0.2">
      <c r="A1048" s="64">
        <v>1047</v>
      </c>
      <c r="B1048" s="65">
        <v>10187</v>
      </c>
      <c r="C1048" s="70" t="s">
        <v>10983</v>
      </c>
      <c r="D1048" s="67">
        <v>23</v>
      </c>
      <c r="E1048" s="68" t="s">
        <v>12260</v>
      </c>
    </row>
    <row r="1049" spans="1:5" ht="15" x14ac:dyDescent="0.2">
      <c r="A1049" s="64">
        <v>1048</v>
      </c>
      <c r="B1049" s="65">
        <v>10265</v>
      </c>
      <c r="C1049" s="66" t="s">
        <v>10984</v>
      </c>
      <c r="D1049" s="67">
        <v>24</v>
      </c>
      <c r="E1049" s="68" t="s">
        <v>15069</v>
      </c>
    </row>
    <row r="1050" spans="1:5" ht="15" x14ac:dyDescent="0.2">
      <c r="A1050" s="64">
        <v>1049</v>
      </c>
      <c r="B1050" s="65">
        <v>10371</v>
      </c>
      <c r="C1050" s="66" t="s">
        <v>15321</v>
      </c>
      <c r="D1050" s="67">
        <v>25</v>
      </c>
      <c r="E1050" s="68" t="s">
        <v>10794</v>
      </c>
    </row>
    <row r="1051" spans="1:5" ht="15" x14ac:dyDescent="0.2">
      <c r="A1051" s="64">
        <v>1050</v>
      </c>
      <c r="B1051" s="65">
        <v>10548</v>
      </c>
      <c r="C1051" s="66" t="s">
        <v>15322</v>
      </c>
      <c r="D1051" s="67">
        <v>26</v>
      </c>
      <c r="E1051" s="68" t="s">
        <v>15069</v>
      </c>
    </row>
    <row r="1052" spans="1:5" ht="15" x14ac:dyDescent="0.2">
      <c r="A1052" s="64">
        <v>1051</v>
      </c>
      <c r="B1052" s="65">
        <v>10552</v>
      </c>
      <c r="C1052" s="66" t="s">
        <v>15323</v>
      </c>
      <c r="D1052" s="67">
        <v>27</v>
      </c>
      <c r="E1052" s="68" t="s">
        <v>15069</v>
      </c>
    </row>
    <row r="1053" spans="1:5" ht="15" x14ac:dyDescent="0.2">
      <c r="A1053" s="64">
        <v>1052</v>
      </c>
      <c r="B1053" s="65">
        <v>10651</v>
      </c>
      <c r="C1053" s="66" t="s">
        <v>15324</v>
      </c>
      <c r="D1053" s="67">
        <v>28</v>
      </c>
      <c r="E1053" s="68" t="s">
        <v>12273</v>
      </c>
    </row>
    <row r="1054" spans="1:5" ht="15" x14ac:dyDescent="0.2">
      <c r="A1054" s="64">
        <v>1053</v>
      </c>
      <c r="B1054" s="65">
        <v>10720</v>
      </c>
      <c r="C1054" s="66" t="s">
        <v>15325</v>
      </c>
      <c r="D1054" s="67">
        <v>29</v>
      </c>
      <c r="E1054" s="68" t="s">
        <v>12266</v>
      </c>
    </row>
    <row r="1055" spans="1:5" ht="15" x14ac:dyDescent="0.2">
      <c r="A1055" s="64">
        <v>1054</v>
      </c>
      <c r="B1055" s="65">
        <v>10731</v>
      </c>
      <c r="C1055" s="66" t="s">
        <v>15326</v>
      </c>
      <c r="D1055" s="67">
        <v>30</v>
      </c>
      <c r="E1055" s="69">
        <v>3</v>
      </c>
    </row>
    <row r="1056" spans="1:5" ht="15" x14ac:dyDescent="0.2">
      <c r="A1056" s="64">
        <v>1055</v>
      </c>
      <c r="B1056" s="65">
        <v>11511</v>
      </c>
      <c r="C1056" s="66" t="s">
        <v>15327</v>
      </c>
      <c r="D1056" s="67">
        <v>31</v>
      </c>
      <c r="E1056" s="68" t="s">
        <v>12268</v>
      </c>
    </row>
    <row r="1057" spans="1:5" ht="15" x14ac:dyDescent="0.2">
      <c r="A1057" s="64">
        <v>1056</v>
      </c>
      <c r="B1057" s="65">
        <v>11559</v>
      </c>
      <c r="C1057" s="70" t="s">
        <v>15328</v>
      </c>
      <c r="D1057" s="67">
        <v>32</v>
      </c>
      <c r="E1057" s="68" t="s">
        <v>12268</v>
      </c>
    </row>
    <row r="1058" spans="1:5" ht="15" x14ac:dyDescent="0.2">
      <c r="A1058" s="64">
        <v>1057</v>
      </c>
      <c r="B1058" s="65">
        <v>12139</v>
      </c>
      <c r="C1058" s="66" t="s">
        <v>15329</v>
      </c>
      <c r="D1058" s="67">
        <v>33</v>
      </c>
      <c r="E1058" s="69">
        <v>3</v>
      </c>
    </row>
    <row r="1059" spans="1:5" ht="15" x14ac:dyDescent="0.2">
      <c r="A1059" s="64">
        <v>1058</v>
      </c>
      <c r="B1059" s="65">
        <v>12726</v>
      </c>
      <c r="C1059" s="66" t="s">
        <v>15330</v>
      </c>
      <c r="D1059" s="67">
        <v>34</v>
      </c>
      <c r="E1059" s="68" t="s">
        <v>12281</v>
      </c>
    </row>
    <row r="1060" spans="1:5" ht="15" x14ac:dyDescent="0.2">
      <c r="A1060" s="64">
        <v>1059</v>
      </c>
      <c r="B1060" s="65">
        <v>12895</v>
      </c>
      <c r="C1060" s="66" t="s">
        <v>15331</v>
      </c>
      <c r="D1060" s="67">
        <v>35</v>
      </c>
      <c r="E1060" s="68" t="s">
        <v>12260</v>
      </c>
    </row>
    <row r="1061" spans="1:5" ht="15" x14ac:dyDescent="0.2">
      <c r="A1061" s="64">
        <v>1060</v>
      </c>
      <c r="B1061" s="65">
        <v>12899</v>
      </c>
      <c r="C1061" s="66" t="s">
        <v>15332</v>
      </c>
      <c r="D1061" s="67">
        <v>36</v>
      </c>
      <c r="E1061" s="69">
        <v>4</v>
      </c>
    </row>
    <row r="1062" spans="1:5" ht="15" x14ac:dyDescent="0.2">
      <c r="A1062" s="64">
        <v>1061</v>
      </c>
      <c r="B1062" s="65">
        <v>13410</v>
      </c>
      <c r="C1062" s="66" t="s">
        <v>15333</v>
      </c>
      <c r="D1062" s="67">
        <v>37</v>
      </c>
      <c r="E1062" s="68" t="s">
        <v>15069</v>
      </c>
    </row>
    <row r="1063" spans="1:5" ht="15" x14ac:dyDescent="0.2">
      <c r="A1063" s="64">
        <v>1062</v>
      </c>
      <c r="B1063" s="65">
        <v>14381</v>
      </c>
      <c r="C1063" s="66" t="s">
        <v>15334</v>
      </c>
      <c r="D1063" s="67">
        <v>38</v>
      </c>
      <c r="E1063" s="69">
        <v>5</v>
      </c>
    </row>
    <row r="1064" spans="1:5" ht="15" x14ac:dyDescent="0.2">
      <c r="A1064" s="64">
        <v>1063</v>
      </c>
      <c r="B1064" s="65">
        <v>14620</v>
      </c>
      <c r="C1064" s="66" t="s">
        <v>15335</v>
      </c>
      <c r="D1064" s="67">
        <v>39</v>
      </c>
      <c r="E1064" s="68" t="s">
        <v>10792</v>
      </c>
    </row>
    <row r="1065" spans="1:5" ht="15" x14ac:dyDescent="0.2">
      <c r="A1065" s="64">
        <v>1064</v>
      </c>
      <c r="B1065" s="65">
        <v>14940</v>
      </c>
      <c r="C1065" s="66" t="s">
        <v>15336</v>
      </c>
      <c r="D1065" s="67">
        <v>40</v>
      </c>
      <c r="E1065" s="68" t="s">
        <v>12428</v>
      </c>
    </row>
    <row r="1066" spans="1:5" ht="15" x14ac:dyDescent="0.2">
      <c r="A1066" s="64">
        <v>1065</v>
      </c>
      <c r="B1066" s="65">
        <v>15271</v>
      </c>
      <c r="C1066" s="66" t="s">
        <v>15337</v>
      </c>
      <c r="D1066" s="67">
        <v>41</v>
      </c>
      <c r="E1066" s="69">
        <v>3</v>
      </c>
    </row>
    <row r="1067" spans="1:5" ht="15" x14ac:dyDescent="0.2">
      <c r="A1067" s="64">
        <v>1066</v>
      </c>
      <c r="B1067" s="65">
        <v>15307</v>
      </c>
      <c r="C1067" s="66" t="s">
        <v>15338</v>
      </c>
      <c r="D1067" s="67">
        <v>42</v>
      </c>
      <c r="E1067" s="68" t="s">
        <v>12266</v>
      </c>
    </row>
    <row r="1068" spans="1:5" ht="15" x14ac:dyDescent="0.2">
      <c r="A1068" s="64">
        <v>1067</v>
      </c>
      <c r="B1068" s="65">
        <v>16288</v>
      </c>
      <c r="C1068" s="66" t="s">
        <v>15339</v>
      </c>
      <c r="D1068" s="67">
        <v>43</v>
      </c>
      <c r="E1068" s="69">
        <v>5</v>
      </c>
    </row>
    <row r="1069" spans="1:5" ht="15" x14ac:dyDescent="0.2">
      <c r="A1069" s="64">
        <v>1068</v>
      </c>
      <c r="B1069" s="65">
        <v>16581</v>
      </c>
      <c r="C1069" s="66" t="s">
        <v>12785</v>
      </c>
      <c r="D1069" s="67">
        <v>44</v>
      </c>
      <c r="E1069" s="68" t="s">
        <v>15069</v>
      </c>
    </row>
    <row r="1070" spans="1:5" ht="15" x14ac:dyDescent="0.2">
      <c r="A1070" s="64">
        <v>1069</v>
      </c>
      <c r="B1070" s="65">
        <v>16583</v>
      </c>
      <c r="C1070" s="66" t="s">
        <v>12786</v>
      </c>
      <c r="D1070" s="67">
        <v>45</v>
      </c>
      <c r="E1070" s="68" t="s">
        <v>10794</v>
      </c>
    </row>
    <row r="1071" spans="1:5" ht="15" x14ac:dyDescent="0.2">
      <c r="A1071" s="64">
        <v>1070</v>
      </c>
      <c r="B1071" s="65">
        <v>16585</v>
      </c>
      <c r="C1071" s="66" t="s">
        <v>12787</v>
      </c>
      <c r="D1071" s="67">
        <v>46</v>
      </c>
      <c r="E1071" s="68" t="s">
        <v>10792</v>
      </c>
    </row>
    <row r="1072" spans="1:5" ht="15" x14ac:dyDescent="0.2">
      <c r="A1072" s="64">
        <v>1071</v>
      </c>
      <c r="B1072" s="65">
        <v>16587</v>
      </c>
      <c r="C1072" s="66" t="s">
        <v>12788</v>
      </c>
      <c r="D1072" s="67">
        <v>47</v>
      </c>
      <c r="E1072" s="68" t="s">
        <v>10792</v>
      </c>
    </row>
    <row r="1073" spans="1:5" ht="15" x14ac:dyDescent="0.2">
      <c r="A1073" s="64">
        <v>1072</v>
      </c>
      <c r="B1073" s="65">
        <v>16589</v>
      </c>
      <c r="C1073" s="66" t="s">
        <v>14204</v>
      </c>
      <c r="D1073" s="67">
        <v>48</v>
      </c>
      <c r="E1073" s="68" t="s">
        <v>12268</v>
      </c>
    </row>
    <row r="1074" spans="1:5" ht="15" x14ac:dyDescent="0.2">
      <c r="A1074" s="64">
        <v>1073</v>
      </c>
      <c r="B1074" s="65">
        <v>16593</v>
      </c>
      <c r="C1074" s="66" t="s">
        <v>10081</v>
      </c>
      <c r="D1074" s="67">
        <v>49</v>
      </c>
      <c r="E1074" s="68" t="s">
        <v>12428</v>
      </c>
    </row>
    <row r="1075" spans="1:5" ht="15" x14ac:dyDescent="0.2">
      <c r="A1075" s="64">
        <v>1074</v>
      </c>
      <c r="B1075" s="65">
        <v>16594</v>
      </c>
      <c r="C1075" s="66" t="s">
        <v>10082</v>
      </c>
      <c r="D1075" s="67">
        <v>50</v>
      </c>
      <c r="E1075" s="68" t="s">
        <v>10792</v>
      </c>
    </row>
    <row r="1076" spans="1:5" ht="15" x14ac:dyDescent="0.2">
      <c r="A1076" s="64">
        <v>1075</v>
      </c>
      <c r="B1076" s="65">
        <v>16596</v>
      </c>
      <c r="C1076" s="66" t="s">
        <v>10083</v>
      </c>
      <c r="D1076" s="67">
        <v>51</v>
      </c>
      <c r="E1076" s="68" t="s">
        <v>10792</v>
      </c>
    </row>
    <row r="1077" spans="1:5" ht="15" x14ac:dyDescent="0.2">
      <c r="A1077" s="64">
        <v>1076</v>
      </c>
      <c r="B1077" s="65">
        <v>16598</v>
      </c>
      <c r="C1077" s="66" t="s">
        <v>10084</v>
      </c>
      <c r="D1077" s="67">
        <v>52</v>
      </c>
      <c r="E1077" s="68" t="s">
        <v>12428</v>
      </c>
    </row>
    <row r="1078" spans="1:5" ht="15" x14ac:dyDescent="0.2">
      <c r="A1078" s="64">
        <v>1077</v>
      </c>
      <c r="B1078" s="65">
        <v>16617</v>
      </c>
      <c r="C1078" s="66" t="s">
        <v>10085</v>
      </c>
      <c r="D1078" s="67">
        <v>53</v>
      </c>
      <c r="E1078" s="69">
        <v>3</v>
      </c>
    </row>
    <row r="1079" spans="1:5" ht="15" x14ac:dyDescent="0.2">
      <c r="A1079" s="64">
        <v>1078</v>
      </c>
      <c r="B1079" s="65">
        <v>16651</v>
      </c>
      <c r="C1079" s="70" t="s">
        <v>10086</v>
      </c>
      <c r="D1079" s="67">
        <v>54</v>
      </c>
      <c r="E1079" s="68" t="s">
        <v>10794</v>
      </c>
    </row>
    <row r="1080" spans="1:5" ht="15" x14ac:dyDescent="0.2">
      <c r="A1080" s="64">
        <v>1079</v>
      </c>
      <c r="B1080" s="65">
        <v>17252</v>
      </c>
      <c r="C1080" s="66" t="s">
        <v>10087</v>
      </c>
      <c r="D1080" s="67">
        <v>55</v>
      </c>
      <c r="E1080" s="68" t="s">
        <v>12268</v>
      </c>
    </row>
    <row r="1081" spans="1:5" ht="15" x14ac:dyDescent="0.2">
      <c r="A1081" s="64">
        <v>1080</v>
      </c>
      <c r="B1081" s="65">
        <v>17509</v>
      </c>
      <c r="C1081" s="66" t="s">
        <v>10088</v>
      </c>
      <c r="D1081" s="67">
        <v>56</v>
      </c>
      <c r="E1081" s="69">
        <v>2</v>
      </c>
    </row>
    <row r="1082" spans="1:5" ht="15" x14ac:dyDescent="0.2">
      <c r="A1082" s="64">
        <v>1081</v>
      </c>
      <c r="B1082" s="65">
        <v>17619</v>
      </c>
      <c r="C1082" s="66" t="s">
        <v>10089</v>
      </c>
      <c r="D1082" s="67">
        <v>57</v>
      </c>
      <c r="E1082" s="68" t="s">
        <v>15069</v>
      </c>
    </row>
    <row r="1083" spans="1:5" ht="15" x14ac:dyDescent="0.2">
      <c r="A1083" s="64">
        <v>1082</v>
      </c>
      <c r="B1083" s="65">
        <v>17625</v>
      </c>
      <c r="C1083" s="66" t="s">
        <v>10090</v>
      </c>
      <c r="D1083" s="67">
        <v>58</v>
      </c>
      <c r="E1083" s="69">
        <v>3</v>
      </c>
    </row>
    <row r="1084" spans="1:5" ht="15" x14ac:dyDescent="0.2">
      <c r="A1084" s="64">
        <v>1083</v>
      </c>
      <c r="B1084" s="65">
        <v>17634</v>
      </c>
      <c r="C1084" s="66" t="s">
        <v>10168</v>
      </c>
      <c r="D1084" s="67">
        <v>59</v>
      </c>
      <c r="E1084" s="68" t="s">
        <v>15069</v>
      </c>
    </row>
    <row r="1085" spans="1:5" ht="15" x14ac:dyDescent="0.2">
      <c r="A1085" s="64">
        <v>1084</v>
      </c>
      <c r="B1085" s="65">
        <v>17704</v>
      </c>
      <c r="C1085" s="66" t="s">
        <v>10169</v>
      </c>
      <c r="D1085" s="67">
        <v>60</v>
      </c>
      <c r="E1085" s="68" t="s">
        <v>12268</v>
      </c>
    </row>
    <row r="1086" spans="1:5" ht="15" x14ac:dyDescent="0.2">
      <c r="A1086" s="64">
        <v>1085</v>
      </c>
      <c r="B1086" s="65">
        <v>17826</v>
      </c>
      <c r="C1086" s="66" t="s">
        <v>10170</v>
      </c>
      <c r="D1086" s="67">
        <v>61</v>
      </c>
      <c r="E1086" s="68" t="s">
        <v>12268</v>
      </c>
    </row>
    <row r="1087" spans="1:5" ht="15" x14ac:dyDescent="0.2">
      <c r="A1087" s="64">
        <v>1086</v>
      </c>
      <c r="B1087" s="65">
        <v>18027</v>
      </c>
      <c r="C1087" s="66" t="s">
        <v>10171</v>
      </c>
      <c r="D1087" s="67">
        <v>62</v>
      </c>
      <c r="E1087" s="69">
        <v>3</v>
      </c>
    </row>
    <row r="1088" spans="1:5" ht="15" x14ac:dyDescent="0.2">
      <c r="A1088" s="64">
        <v>1087</v>
      </c>
      <c r="B1088" s="65">
        <v>19263</v>
      </c>
      <c r="C1088" s="66" t="s">
        <v>10172</v>
      </c>
      <c r="D1088" s="67">
        <v>63</v>
      </c>
      <c r="E1088" s="68" t="s">
        <v>12266</v>
      </c>
    </row>
    <row r="1089" spans="1:5" ht="15" x14ac:dyDescent="0.2">
      <c r="A1089" s="64">
        <v>1088</v>
      </c>
      <c r="B1089" s="65">
        <v>19488</v>
      </c>
      <c r="C1089" s="66" t="s">
        <v>10173</v>
      </c>
      <c r="D1089" s="67">
        <v>64</v>
      </c>
      <c r="E1089" s="68" t="s">
        <v>12266</v>
      </c>
    </row>
    <row r="1090" spans="1:5" ht="15" x14ac:dyDescent="0.2">
      <c r="A1090" s="64">
        <v>1089</v>
      </c>
      <c r="B1090" s="65">
        <v>19505</v>
      </c>
      <c r="C1090" s="66" t="s">
        <v>10174</v>
      </c>
      <c r="D1090" s="67">
        <v>65</v>
      </c>
      <c r="E1090" s="68" t="s">
        <v>15069</v>
      </c>
    </row>
    <row r="1091" spans="1:5" ht="15" x14ac:dyDescent="0.2">
      <c r="A1091" s="64">
        <v>1090</v>
      </c>
      <c r="B1091" s="65">
        <v>19506</v>
      </c>
      <c r="C1091" s="66" t="s">
        <v>10175</v>
      </c>
      <c r="D1091" s="67">
        <v>66</v>
      </c>
      <c r="E1091" s="68" t="s">
        <v>12428</v>
      </c>
    </row>
    <row r="1092" spans="1:5" ht="15" x14ac:dyDescent="0.2">
      <c r="A1092" s="64">
        <v>1091</v>
      </c>
      <c r="B1092" s="65">
        <v>19528</v>
      </c>
      <c r="C1092" s="66" t="s">
        <v>10176</v>
      </c>
      <c r="D1092" s="67">
        <v>67</v>
      </c>
      <c r="E1092" s="68" t="s">
        <v>15069</v>
      </c>
    </row>
    <row r="1093" spans="1:5" ht="15" x14ac:dyDescent="0.2">
      <c r="A1093" s="64">
        <v>1092</v>
      </c>
      <c r="B1093" s="65">
        <v>19628</v>
      </c>
      <c r="C1093" s="66" t="s">
        <v>10177</v>
      </c>
      <c r="D1093" s="67">
        <v>68</v>
      </c>
      <c r="E1093" s="69">
        <v>4</v>
      </c>
    </row>
    <row r="1094" spans="1:5" ht="15" x14ac:dyDescent="0.2">
      <c r="A1094" s="64">
        <v>1093</v>
      </c>
      <c r="B1094" s="65">
        <v>19771</v>
      </c>
      <c r="C1094" s="66" t="s">
        <v>10178</v>
      </c>
      <c r="D1094" s="67">
        <v>69</v>
      </c>
      <c r="E1094" s="68" t="s">
        <v>12281</v>
      </c>
    </row>
    <row r="1095" spans="1:5" ht="15" x14ac:dyDescent="0.2">
      <c r="A1095" s="64">
        <v>1094</v>
      </c>
      <c r="B1095" s="65">
        <v>19774</v>
      </c>
      <c r="C1095" s="66" t="s">
        <v>10179</v>
      </c>
      <c r="D1095" s="67">
        <v>70</v>
      </c>
      <c r="E1095" s="68" t="s">
        <v>12260</v>
      </c>
    </row>
    <row r="1096" spans="1:5" ht="15" x14ac:dyDescent="0.2">
      <c r="A1096" s="64">
        <v>1095</v>
      </c>
      <c r="B1096" s="65">
        <v>11357</v>
      </c>
      <c r="C1096" s="66" t="s">
        <v>10180</v>
      </c>
      <c r="D1096" s="67">
        <v>71</v>
      </c>
      <c r="E1096" s="68" t="s">
        <v>12260</v>
      </c>
    </row>
    <row r="1097" spans="1:5" ht="15" x14ac:dyDescent="0.2">
      <c r="A1097" s="64">
        <v>1096</v>
      </c>
      <c r="B1097" s="65">
        <v>11384</v>
      </c>
      <c r="C1097" s="66" t="s">
        <v>10181</v>
      </c>
      <c r="D1097" s="67">
        <v>72</v>
      </c>
      <c r="E1097" s="68" t="s">
        <v>12266</v>
      </c>
    </row>
    <row r="1098" spans="1:5" ht="15" x14ac:dyDescent="0.2">
      <c r="A1098" s="64">
        <v>1097</v>
      </c>
      <c r="B1098" s="65">
        <v>11487</v>
      </c>
      <c r="C1098" s="66" t="s">
        <v>10182</v>
      </c>
      <c r="D1098" s="67">
        <v>73</v>
      </c>
      <c r="E1098" s="68" t="s">
        <v>12281</v>
      </c>
    </row>
    <row r="1099" spans="1:5" ht="15" x14ac:dyDescent="0.2">
      <c r="A1099" s="64">
        <v>1098</v>
      </c>
      <c r="B1099" s="65">
        <v>12728</v>
      </c>
      <c r="C1099" s="70" t="s">
        <v>10183</v>
      </c>
      <c r="D1099" s="67">
        <v>74</v>
      </c>
      <c r="E1099" s="68" t="s">
        <v>15069</v>
      </c>
    </row>
    <row r="1100" spans="1:5" ht="15" x14ac:dyDescent="0.2">
      <c r="A1100" s="64">
        <v>1099</v>
      </c>
      <c r="B1100" s="65">
        <v>12891</v>
      </c>
      <c r="C1100" s="66" t="s">
        <v>10184</v>
      </c>
      <c r="D1100" s="67">
        <v>75</v>
      </c>
      <c r="E1100" s="68" t="s">
        <v>12266</v>
      </c>
    </row>
    <row r="1101" spans="1:5" ht="15" x14ac:dyDescent="0.2">
      <c r="A1101" s="64">
        <v>1100</v>
      </c>
      <c r="B1101" s="65">
        <v>13223</v>
      </c>
      <c r="C1101" s="66" t="s">
        <v>10185</v>
      </c>
      <c r="D1101" s="67">
        <v>76</v>
      </c>
      <c r="E1101" s="68" t="s">
        <v>15069</v>
      </c>
    </row>
    <row r="1102" spans="1:5" ht="15" x14ac:dyDescent="0.2">
      <c r="A1102" s="64">
        <v>1101</v>
      </c>
      <c r="B1102" s="65">
        <v>14677</v>
      </c>
      <c r="C1102" s="66" t="s">
        <v>10186</v>
      </c>
      <c r="D1102" s="67">
        <v>77</v>
      </c>
      <c r="E1102" s="68" t="s">
        <v>10792</v>
      </c>
    </row>
    <row r="1103" spans="1:5" ht="15" x14ac:dyDescent="0.2">
      <c r="A1103" s="64">
        <v>1102</v>
      </c>
      <c r="B1103" s="65">
        <v>14856</v>
      </c>
      <c r="C1103" s="66" t="s">
        <v>10187</v>
      </c>
      <c r="D1103" s="67">
        <v>78</v>
      </c>
      <c r="E1103" s="68" t="s">
        <v>12281</v>
      </c>
    </row>
    <row r="1104" spans="1:5" ht="15" x14ac:dyDescent="0.2">
      <c r="A1104" s="64">
        <v>1103</v>
      </c>
      <c r="B1104" s="65">
        <v>15669</v>
      </c>
      <c r="C1104" s="66" t="s">
        <v>10188</v>
      </c>
      <c r="D1104" s="67">
        <v>79</v>
      </c>
      <c r="E1104" s="68" t="s">
        <v>15069</v>
      </c>
    </row>
    <row r="1105" spans="1:5" ht="15" x14ac:dyDescent="0.2">
      <c r="A1105" s="64">
        <v>1104</v>
      </c>
      <c r="B1105" s="65">
        <v>16360</v>
      </c>
      <c r="C1105" s="66" t="s">
        <v>9191</v>
      </c>
      <c r="D1105" s="67">
        <v>80</v>
      </c>
      <c r="E1105" s="68" t="s">
        <v>12262</v>
      </c>
    </row>
    <row r="1106" spans="1:5" ht="15" x14ac:dyDescent="0.2">
      <c r="A1106" s="64">
        <v>1105</v>
      </c>
      <c r="B1106" s="65">
        <v>16511</v>
      </c>
      <c r="C1106" s="66" t="s">
        <v>14237</v>
      </c>
      <c r="D1106" s="67">
        <v>81</v>
      </c>
      <c r="E1106" s="68" t="s">
        <v>12266</v>
      </c>
    </row>
    <row r="1107" spans="1:5" ht="15" x14ac:dyDescent="0.2">
      <c r="A1107" s="64">
        <v>1106</v>
      </c>
      <c r="B1107" s="65">
        <v>16536</v>
      </c>
      <c r="C1107" s="66" t="s">
        <v>14238</v>
      </c>
      <c r="D1107" s="67">
        <v>82</v>
      </c>
      <c r="E1107" s="69">
        <v>3</v>
      </c>
    </row>
    <row r="1108" spans="1:5" ht="15" x14ac:dyDescent="0.2">
      <c r="A1108" s="64">
        <v>1107</v>
      </c>
      <c r="B1108" s="65">
        <v>16657</v>
      </c>
      <c r="C1108" s="66" t="s">
        <v>14239</v>
      </c>
      <c r="D1108" s="67">
        <v>83</v>
      </c>
      <c r="E1108" s="69">
        <v>2</v>
      </c>
    </row>
    <row r="1109" spans="1:5" ht="15" x14ac:dyDescent="0.2">
      <c r="A1109" s="64">
        <v>1108</v>
      </c>
      <c r="B1109" s="65">
        <v>17054</v>
      </c>
      <c r="C1109" s="66" t="s">
        <v>14240</v>
      </c>
      <c r="D1109" s="67">
        <v>84</v>
      </c>
      <c r="E1109" s="68" t="s">
        <v>10792</v>
      </c>
    </row>
    <row r="1110" spans="1:5" ht="15" x14ac:dyDescent="0.2">
      <c r="A1110" s="64">
        <v>1109</v>
      </c>
      <c r="B1110" s="65">
        <v>17227</v>
      </c>
      <c r="C1110" s="66" t="s">
        <v>14241</v>
      </c>
      <c r="D1110" s="67">
        <v>85</v>
      </c>
      <c r="E1110" s="69">
        <v>2</v>
      </c>
    </row>
    <row r="1111" spans="1:5" ht="15" x14ac:dyDescent="0.2">
      <c r="A1111" s="64">
        <v>1110</v>
      </c>
      <c r="B1111" s="65">
        <v>17369</v>
      </c>
      <c r="C1111" s="66" t="s">
        <v>14242</v>
      </c>
      <c r="D1111" s="67">
        <v>86</v>
      </c>
      <c r="E1111" s="68" t="s">
        <v>10792</v>
      </c>
    </row>
    <row r="1112" spans="1:5" ht="15" x14ac:dyDescent="0.2">
      <c r="A1112" s="64">
        <v>1111</v>
      </c>
      <c r="B1112" s="65">
        <v>17960</v>
      </c>
      <c r="C1112" s="66" t="s">
        <v>13976</v>
      </c>
      <c r="D1112" s="67">
        <v>87</v>
      </c>
      <c r="E1112" s="69">
        <v>3</v>
      </c>
    </row>
    <row r="1113" spans="1:5" ht="15" x14ac:dyDescent="0.2">
      <c r="A1113" s="64">
        <v>1112</v>
      </c>
      <c r="B1113" s="65">
        <v>19242</v>
      </c>
      <c r="C1113" s="66" t="s">
        <v>13977</v>
      </c>
      <c r="D1113" s="67">
        <v>88</v>
      </c>
      <c r="E1113" s="68" t="s">
        <v>12260</v>
      </c>
    </row>
    <row r="1114" spans="1:5" ht="15" x14ac:dyDescent="0.2">
      <c r="A1114" s="64">
        <v>1113</v>
      </c>
      <c r="B1114" s="65">
        <v>19598</v>
      </c>
      <c r="C1114" s="66" t="s">
        <v>13978</v>
      </c>
      <c r="D1114" s="67">
        <v>89</v>
      </c>
      <c r="E1114" s="68" t="s">
        <v>12266</v>
      </c>
    </row>
    <row r="1115" spans="1:5" ht="15" x14ac:dyDescent="0.2">
      <c r="A1115" s="64">
        <v>1114</v>
      </c>
      <c r="B1115" s="65">
        <v>10135</v>
      </c>
      <c r="C1115" s="66" t="s">
        <v>13979</v>
      </c>
      <c r="D1115" s="67">
        <v>90</v>
      </c>
      <c r="E1115" s="68" t="s">
        <v>12281</v>
      </c>
    </row>
    <row r="1116" spans="1:5" ht="15" x14ac:dyDescent="0.2">
      <c r="A1116" s="64">
        <v>1115</v>
      </c>
      <c r="B1116" s="65">
        <v>10300</v>
      </c>
      <c r="C1116" s="66" t="s">
        <v>13980</v>
      </c>
      <c r="D1116" s="67">
        <v>91</v>
      </c>
      <c r="E1116" s="68" t="s">
        <v>10792</v>
      </c>
    </row>
    <row r="1117" spans="1:5" ht="15" x14ac:dyDescent="0.2">
      <c r="A1117" s="64">
        <v>1116</v>
      </c>
      <c r="B1117" s="65">
        <v>10373</v>
      </c>
      <c r="C1117" s="66" t="s">
        <v>13981</v>
      </c>
      <c r="D1117" s="67">
        <v>92</v>
      </c>
      <c r="E1117" s="68" t="s">
        <v>10792</v>
      </c>
    </row>
    <row r="1118" spans="1:5" ht="15" x14ac:dyDescent="0.2">
      <c r="A1118" s="64">
        <v>1117</v>
      </c>
      <c r="B1118" s="65">
        <v>10435</v>
      </c>
      <c r="C1118" s="66" t="s">
        <v>13982</v>
      </c>
      <c r="D1118" s="67">
        <v>93</v>
      </c>
      <c r="E1118" s="69">
        <v>4</v>
      </c>
    </row>
    <row r="1119" spans="1:5" ht="15" x14ac:dyDescent="0.2">
      <c r="A1119" s="64">
        <v>1118</v>
      </c>
      <c r="B1119" s="65">
        <v>10513</v>
      </c>
      <c r="C1119" s="66" t="s">
        <v>13983</v>
      </c>
      <c r="D1119" s="67">
        <v>94</v>
      </c>
      <c r="E1119" s="68" t="s">
        <v>15069</v>
      </c>
    </row>
    <row r="1120" spans="1:5" ht="15" x14ac:dyDescent="0.2">
      <c r="A1120" s="64">
        <v>1119</v>
      </c>
      <c r="B1120" s="65">
        <v>11112</v>
      </c>
      <c r="C1120" s="66" t="s">
        <v>13984</v>
      </c>
      <c r="D1120" s="67">
        <v>95</v>
      </c>
      <c r="E1120" s="68" t="s">
        <v>15069</v>
      </c>
    </row>
    <row r="1121" spans="1:5" ht="15" x14ac:dyDescent="0.2">
      <c r="A1121" s="64">
        <v>1120</v>
      </c>
      <c r="B1121" s="65">
        <v>12066</v>
      </c>
      <c r="C1121" s="66" t="s">
        <v>13985</v>
      </c>
      <c r="D1121" s="67">
        <v>96</v>
      </c>
      <c r="E1121" s="68" t="s">
        <v>12262</v>
      </c>
    </row>
    <row r="1122" spans="1:5" ht="15" x14ac:dyDescent="0.2">
      <c r="A1122" s="64">
        <v>1121</v>
      </c>
      <c r="B1122" s="65">
        <v>15333</v>
      </c>
      <c r="C1122" s="66" t="s">
        <v>13986</v>
      </c>
      <c r="D1122" s="67">
        <v>97</v>
      </c>
      <c r="E1122" s="69">
        <v>1</v>
      </c>
    </row>
    <row r="1123" spans="1:5" ht="15" x14ac:dyDescent="0.2">
      <c r="A1123" s="64">
        <v>1122</v>
      </c>
      <c r="B1123" s="65">
        <v>15355</v>
      </c>
      <c r="C1123" s="66" t="s">
        <v>13987</v>
      </c>
      <c r="D1123" s="67">
        <v>98</v>
      </c>
      <c r="E1123" s="68" t="s">
        <v>12266</v>
      </c>
    </row>
    <row r="1124" spans="1:5" ht="15" x14ac:dyDescent="0.2">
      <c r="A1124" s="64">
        <v>1123</v>
      </c>
      <c r="B1124" s="65">
        <v>16580</v>
      </c>
      <c r="C1124" s="66" t="s">
        <v>13988</v>
      </c>
      <c r="D1124" s="67">
        <v>99</v>
      </c>
      <c r="E1124" s="68" t="s">
        <v>10792</v>
      </c>
    </row>
    <row r="1125" spans="1:5" ht="15" x14ac:dyDescent="0.2">
      <c r="A1125" s="64">
        <v>1124</v>
      </c>
      <c r="B1125" s="65">
        <v>17117</v>
      </c>
      <c r="C1125" s="66" t="s">
        <v>13989</v>
      </c>
      <c r="D1125" s="67">
        <v>100</v>
      </c>
      <c r="E1125" s="68" t="s">
        <v>15069</v>
      </c>
    </row>
    <row r="1126" spans="1:5" ht="15" x14ac:dyDescent="0.2">
      <c r="A1126" s="64">
        <v>1125</v>
      </c>
      <c r="B1126" s="65">
        <v>18218</v>
      </c>
      <c r="C1126" s="66" t="s">
        <v>13990</v>
      </c>
      <c r="D1126" s="67">
        <v>101</v>
      </c>
      <c r="E1126" s="69">
        <v>2</v>
      </c>
    </row>
    <row r="1127" spans="1:5" ht="15" x14ac:dyDescent="0.2">
      <c r="A1127" s="64">
        <v>1126</v>
      </c>
      <c r="B1127" s="65">
        <v>18333</v>
      </c>
      <c r="C1127" s="66" t="s">
        <v>13991</v>
      </c>
      <c r="D1127" s="67">
        <v>102</v>
      </c>
      <c r="E1127" s="69">
        <v>4</v>
      </c>
    </row>
    <row r="1128" spans="1:5" ht="15" x14ac:dyDescent="0.2">
      <c r="A1128" s="64">
        <v>1127</v>
      </c>
      <c r="B1128" s="65">
        <v>18749</v>
      </c>
      <c r="C1128" s="66" t="s">
        <v>13992</v>
      </c>
      <c r="D1128" s="67">
        <v>103</v>
      </c>
      <c r="E1128" s="68" t="s">
        <v>10792</v>
      </c>
    </row>
    <row r="1129" spans="1:5" ht="15" x14ac:dyDescent="0.2">
      <c r="A1129" s="64">
        <v>1128</v>
      </c>
      <c r="B1129" s="65">
        <v>18794</v>
      </c>
      <c r="C1129" s="66" t="s">
        <v>15292</v>
      </c>
      <c r="D1129" s="67">
        <v>104</v>
      </c>
      <c r="E1129" s="69">
        <v>4</v>
      </c>
    </row>
    <row r="1130" spans="1:5" ht="15" x14ac:dyDescent="0.2">
      <c r="A1130" s="64">
        <v>1129</v>
      </c>
      <c r="B1130" s="65">
        <v>19640</v>
      </c>
      <c r="C1130" s="66" t="s">
        <v>15293</v>
      </c>
      <c r="D1130" s="67">
        <v>105</v>
      </c>
      <c r="E1130" s="68" t="s">
        <v>12260</v>
      </c>
    </row>
    <row r="1131" spans="1:5" ht="15" x14ac:dyDescent="0.2">
      <c r="A1131" s="64">
        <v>1130</v>
      </c>
      <c r="B1131" s="65">
        <v>12095</v>
      </c>
      <c r="C1131" s="70" t="s">
        <v>15294</v>
      </c>
      <c r="D1131" s="67">
        <v>106</v>
      </c>
      <c r="E1131" s="68" t="s">
        <v>15069</v>
      </c>
    </row>
    <row r="1132" spans="1:5" ht="15" x14ac:dyDescent="0.2">
      <c r="A1132" s="64">
        <v>1131</v>
      </c>
      <c r="B1132" s="65">
        <v>16478</v>
      </c>
      <c r="C1132" s="66" t="s">
        <v>15295</v>
      </c>
      <c r="D1132" s="67">
        <v>107</v>
      </c>
      <c r="E1132" s="68" t="s">
        <v>12268</v>
      </c>
    </row>
    <row r="1133" spans="1:5" ht="15" x14ac:dyDescent="0.2">
      <c r="A1133" s="64">
        <v>1132</v>
      </c>
      <c r="B1133" s="65">
        <v>17136</v>
      </c>
      <c r="C1133" s="66" t="s">
        <v>15296</v>
      </c>
      <c r="D1133" s="67">
        <v>108</v>
      </c>
      <c r="E1133" s="68" t="s">
        <v>10792</v>
      </c>
    </row>
    <row r="1134" spans="1:5" ht="15" x14ac:dyDescent="0.2">
      <c r="A1134" s="64">
        <v>1133</v>
      </c>
      <c r="B1134" s="65">
        <v>18594</v>
      </c>
      <c r="C1134" s="66" t="s">
        <v>15297</v>
      </c>
      <c r="D1134" s="67">
        <v>109</v>
      </c>
      <c r="E1134" s="68" t="s">
        <v>10792</v>
      </c>
    </row>
    <row r="1135" spans="1:5" ht="15" x14ac:dyDescent="0.2">
      <c r="A1135" s="64">
        <v>1134</v>
      </c>
      <c r="B1135" s="65">
        <v>18792</v>
      </c>
      <c r="C1135" s="66" t="s">
        <v>15298</v>
      </c>
      <c r="D1135" s="67">
        <v>110</v>
      </c>
      <c r="E1135" s="68" t="s">
        <v>12260</v>
      </c>
    </row>
    <row r="1136" spans="1:5" ht="15" x14ac:dyDescent="0.2">
      <c r="A1136" s="64">
        <v>1135</v>
      </c>
      <c r="B1136" s="65">
        <v>18861</v>
      </c>
      <c r="C1136" s="66" t="s">
        <v>15299</v>
      </c>
      <c r="D1136" s="67">
        <v>111</v>
      </c>
      <c r="E1136" s="68" t="s">
        <v>12268</v>
      </c>
    </row>
    <row r="1137" spans="1:5" ht="15" x14ac:dyDescent="0.2">
      <c r="A1137" s="64">
        <v>1136</v>
      </c>
      <c r="B1137" s="65">
        <v>19451</v>
      </c>
      <c r="C1137" s="66" t="s">
        <v>15300</v>
      </c>
      <c r="D1137" s="67">
        <v>112</v>
      </c>
      <c r="E1137" s="68" t="s">
        <v>12266</v>
      </c>
    </row>
    <row r="1138" spans="1:5" ht="15" x14ac:dyDescent="0.2">
      <c r="A1138" s="64">
        <v>1137</v>
      </c>
      <c r="B1138" s="65">
        <v>19508</v>
      </c>
      <c r="C1138" s="66" t="s">
        <v>15301</v>
      </c>
      <c r="D1138" s="67">
        <v>113</v>
      </c>
      <c r="E1138" s="68" t="s">
        <v>12268</v>
      </c>
    </row>
    <row r="1139" spans="1:5" ht="15" x14ac:dyDescent="0.2">
      <c r="A1139" s="64">
        <v>1138</v>
      </c>
      <c r="B1139" s="65">
        <v>19696</v>
      </c>
      <c r="C1139" s="66" t="s">
        <v>15302</v>
      </c>
      <c r="D1139" s="67">
        <v>114</v>
      </c>
      <c r="E1139" s="69">
        <v>2</v>
      </c>
    </row>
    <row r="1140" spans="1:5" ht="15" x14ac:dyDescent="0.2">
      <c r="A1140" s="64">
        <v>1139</v>
      </c>
      <c r="B1140" s="65">
        <v>19760</v>
      </c>
      <c r="C1140" s="66" t="s">
        <v>15303</v>
      </c>
      <c r="D1140" s="67">
        <v>115</v>
      </c>
      <c r="E1140" s="68" t="s">
        <v>12262</v>
      </c>
    </row>
    <row r="1141" spans="1:5" ht="15" x14ac:dyDescent="0.2">
      <c r="A1141" s="64">
        <v>1140</v>
      </c>
      <c r="B1141" s="65">
        <v>10641</v>
      </c>
      <c r="C1141" s="66" t="s">
        <v>15304</v>
      </c>
      <c r="D1141" s="67">
        <v>1</v>
      </c>
      <c r="E1141" s="68" t="s">
        <v>12266</v>
      </c>
    </row>
    <row r="1142" spans="1:5" ht="15" x14ac:dyDescent="0.2">
      <c r="A1142" s="64">
        <v>1141</v>
      </c>
      <c r="B1142" s="65">
        <v>11079</v>
      </c>
      <c r="C1142" s="66" t="s">
        <v>15305</v>
      </c>
      <c r="D1142" s="67">
        <v>2</v>
      </c>
      <c r="E1142" s="68" t="s">
        <v>12258</v>
      </c>
    </row>
    <row r="1143" spans="1:5" ht="15" x14ac:dyDescent="0.2">
      <c r="A1143" s="64">
        <v>1142</v>
      </c>
      <c r="B1143" s="65">
        <v>13098</v>
      </c>
      <c r="C1143" s="66" t="s">
        <v>15306</v>
      </c>
      <c r="D1143" s="67">
        <v>3</v>
      </c>
      <c r="E1143" s="68" t="s">
        <v>12264</v>
      </c>
    </row>
    <row r="1144" spans="1:5" ht="15" x14ac:dyDescent="0.2">
      <c r="A1144" s="64">
        <v>1143</v>
      </c>
      <c r="B1144" s="65">
        <v>13560</v>
      </c>
      <c r="C1144" s="66" t="s">
        <v>15307</v>
      </c>
      <c r="D1144" s="67">
        <v>4</v>
      </c>
      <c r="E1144" s="68" t="s">
        <v>12281</v>
      </c>
    </row>
    <row r="1145" spans="1:5" ht="60" x14ac:dyDescent="0.2">
      <c r="A1145" s="64">
        <v>1144</v>
      </c>
      <c r="B1145" s="65">
        <v>13575</v>
      </c>
      <c r="C1145" s="70" t="s">
        <v>15308</v>
      </c>
      <c r="D1145" s="67">
        <v>5</v>
      </c>
      <c r="E1145" s="68" t="s">
        <v>15309</v>
      </c>
    </row>
    <row r="1146" spans="1:5" ht="15" x14ac:dyDescent="0.2">
      <c r="A1146" s="64">
        <v>1145</v>
      </c>
      <c r="B1146" s="65">
        <v>13577</v>
      </c>
      <c r="C1146" s="70" t="s">
        <v>15310</v>
      </c>
      <c r="D1146" s="67">
        <v>6</v>
      </c>
      <c r="E1146" s="68" t="s">
        <v>13798</v>
      </c>
    </row>
    <row r="1147" spans="1:5" ht="15" x14ac:dyDescent="0.2">
      <c r="A1147" s="64">
        <v>1146</v>
      </c>
      <c r="B1147" s="65">
        <v>13658</v>
      </c>
      <c r="C1147" s="66" t="s">
        <v>15311</v>
      </c>
      <c r="D1147" s="67">
        <v>7</v>
      </c>
      <c r="E1147" s="68" t="s">
        <v>13800</v>
      </c>
    </row>
    <row r="1148" spans="1:5" ht="15" x14ac:dyDescent="0.2">
      <c r="A1148" s="64">
        <v>1147</v>
      </c>
      <c r="B1148" s="65">
        <v>13660</v>
      </c>
      <c r="C1148" s="66" t="s">
        <v>15312</v>
      </c>
      <c r="D1148" s="67">
        <v>8</v>
      </c>
      <c r="E1148" s="68" t="s">
        <v>11077</v>
      </c>
    </row>
    <row r="1149" spans="1:5" ht="15" x14ac:dyDescent="0.2">
      <c r="A1149" s="64">
        <v>1148</v>
      </c>
      <c r="B1149" s="65">
        <v>13785</v>
      </c>
      <c r="C1149" s="66" t="s">
        <v>15313</v>
      </c>
      <c r="D1149" s="67">
        <v>9</v>
      </c>
      <c r="E1149" s="68" t="s">
        <v>11138</v>
      </c>
    </row>
    <row r="1150" spans="1:5" ht="15" x14ac:dyDescent="0.2">
      <c r="A1150" s="64">
        <v>1149</v>
      </c>
      <c r="B1150" s="65">
        <v>13929</v>
      </c>
      <c r="C1150" s="70" t="s">
        <v>15314</v>
      </c>
      <c r="D1150" s="67">
        <v>10</v>
      </c>
      <c r="E1150" s="68" t="s">
        <v>10995</v>
      </c>
    </row>
    <row r="1151" spans="1:5" ht="15" x14ac:dyDescent="0.2">
      <c r="A1151" s="64">
        <v>1150</v>
      </c>
      <c r="B1151" s="65">
        <v>13931</v>
      </c>
      <c r="C1151" s="70" t="s">
        <v>15315</v>
      </c>
      <c r="D1151" s="67">
        <v>11</v>
      </c>
      <c r="E1151" s="68" t="s">
        <v>11138</v>
      </c>
    </row>
    <row r="1152" spans="1:5" ht="15" x14ac:dyDescent="0.2">
      <c r="A1152" s="64">
        <v>1151</v>
      </c>
      <c r="B1152" s="65">
        <v>13971</v>
      </c>
      <c r="C1152" s="66" t="s">
        <v>15316</v>
      </c>
      <c r="D1152" s="67">
        <v>12</v>
      </c>
      <c r="E1152" s="68" t="s">
        <v>10792</v>
      </c>
    </row>
    <row r="1153" spans="1:5" ht="15" x14ac:dyDescent="0.2">
      <c r="A1153" s="64">
        <v>1152</v>
      </c>
      <c r="B1153" s="65">
        <v>14098</v>
      </c>
      <c r="C1153" s="66" t="s">
        <v>15317</v>
      </c>
      <c r="D1153" s="67">
        <v>13</v>
      </c>
      <c r="E1153" s="69">
        <v>4</v>
      </c>
    </row>
    <row r="1154" spans="1:5" ht="15" x14ac:dyDescent="0.2">
      <c r="A1154" s="64">
        <v>1153</v>
      </c>
      <c r="B1154" s="65">
        <v>14162</v>
      </c>
      <c r="C1154" s="66" t="s">
        <v>15318</v>
      </c>
      <c r="D1154" s="67">
        <v>14</v>
      </c>
      <c r="E1154" s="69">
        <v>3</v>
      </c>
    </row>
    <row r="1155" spans="1:5" ht="15" x14ac:dyDescent="0.2">
      <c r="A1155" s="64">
        <v>1154</v>
      </c>
      <c r="B1155" s="65">
        <v>14261</v>
      </c>
      <c r="C1155" s="66" t="s">
        <v>15319</v>
      </c>
      <c r="D1155" s="67">
        <v>15</v>
      </c>
      <c r="E1155" s="68" t="s">
        <v>15069</v>
      </c>
    </row>
    <row r="1156" spans="1:5" ht="15" x14ac:dyDescent="0.2">
      <c r="A1156" s="64">
        <v>1155</v>
      </c>
      <c r="B1156" s="65">
        <v>14347</v>
      </c>
      <c r="C1156" s="66" t="s">
        <v>15320</v>
      </c>
      <c r="D1156" s="67">
        <v>16</v>
      </c>
      <c r="E1156" s="68" t="s">
        <v>11077</v>
      </c>
    </row>
    <row r="1157" spans="1:5" ht="15" x14ac:dyDescent="0.2">
      <c r="A1157" s="64">
        <v>1156</v>
      </c>
      <c r="B1157" s="65">
        <v>14349</v>
      </c>
      <c r="C1157" s="66" t="s">
        <v>18444</v>
      </c>
      <c r="D1157" s="67">
        <v>17</v>
      </c>
      <c r="E1157" s="68" t="s">
        <v>11077</v>
      </c>
    </row>
    <row r="1158" spans="1:5" ht="15" x14ac:dyDescent="0.2">
      <c r="A1158" s="64">
        <v>1157</v>
      </c>
      <c r="B1158" s="65">
        <v>14415</v>
      </c>
      <c r="C1158" s="66" t="s">
        <v>18445</v>
      </c>
      <c r="D1158" s="67">
        <v>18</v>
      </c>
      <c r="E1158" s="68" t="s">
        <v>18446</v>
      </c>
    </row>
    <row r="1159" spans="1:5" ht="15" x14ac:dyDescent="0.2">
      <c r="A1159" s="64">
        <v>1158</v>
      </c>
      <c r="B1159" s="65">
        <v>14708</v>
      </c>
      <c r="C1159" s="66" t="s">
        <v>18447</v>
      </c>
      <c r="D1159" s="67">
        <v>19</v>
      </c>
      <c r="E1159" s="68" t="s">
        <v>10792</v>
      </c>
    </row>
    <row r="1160" spans="1:5" ht="15" x14ac:dyDescent="0.2">
      <c r="A1160" s="64">
        <v>1159</v>
      </c>
      <c r="B1160" s="65">
        <v>14710</v>
      </c>
      <c r="C1160" s="66" t="s">
        <v>18448</v>
      </c>
      <c r="D1160" s="67">
        <v>20</v>
      </c>
      <c r="E1160" s="68" t="s">
        <v>15069</v>
      </c>
    </row>
    <row r="1161" spans="1:5" ht="15" x14ac:dyDescent="0.2">
      <c r="A1161" s="64">
        <v>1160</v>
      </c>
      <c r="B1161" s="65">
        <v>14717</v>
      </c>
      <c r="C1161" s="66" t="s">
        <v>18449</v>
      </c>
      <c r="D1161" s="67">
        <v>21</v>
      </c>
      <c r="E1161" s="69">
        <v>2</v>
      </c>
    </row>
    <row r="1162" spans="1:5" ht="15" x14ac:dyDescent="0.2">
      <c r="A1162" s="64">
        <v>1161</v>
      </c>
      <c r="B1162" s="65">
        <v>14728</v>
      </c>
      <c r="C1162" s="66" t="s">
        <v>18450</v>
      </c>
      <c r="D1162" s="67">
        <v>22</v>
      </c>
      <c r="E1162" s="69">
        <v>2</v>
      </c>
    </row>
    <row r="1163" spans="1:5" ht="15" x14ac:dyDescent="0.2">
      <c r="A1163" s="64">
        <v>1162</v>
      </c>
      <c r="B1163" s="65">
        <v>15402</v>
      </c>
      <c r="C1163" s="66" t="s">
        <v>17629</v>
      </c>
      <c r="D1163" s="67">
        <v>23</v>
      </c>
      <c r="E1163" s="68" t="s">
        <v>12266</v>
      </c>
    </row>
    <row r="1164" spans="1:5" ht="15" x14ac:dyDescent="0.2">
      <c r="A1164" s="64">
        <v>1163</v>
      </c>
      <c r="B1164" s="65">
        <v>15408</v>
      </c>
      <c r="C1164" s="66" t="s">
        <v>17630</v>
      </c>
      <c r="D1164" s="67">
        <v>24</v>
      </c>
      <c r="E1164" s="69">
        <v>2</v>
      </c>
    </row>
    <row r="1165" spans="1:5" ht="45" x14ac:dyDescent="0.2">
      <c r="A1165" s="64">
        <v>1164</v>
      </c>
      <c r="B1165" s="65">
        <v>15562</v>
      </c>
      <c r="C1165" s="66" t="s">
        <v>17631</v>
      </c>
      <c r="D1165" s="67">
        <v>25</v>
      </c>
      <c r="E1165" s="68" t="s">
        <v>17632</v>
      </c>
    </row>
    <row r="1166" spans="1:5" ht="45" x14ac:dyDescent="0.2">
      <c r="A1166" s="64">
        <v>1165</v>
      </c>
      <c r="B1166" s="65">
        <v>16002</v>
      </c>
      <c r="C1166" s="66" t="s">
        <v>17633</v>
      </c>
      <c r="D1166" s="67">
        <v>26</v>
      </c>
      <c r="E1166" s="73" t="s">
        <v>17634</v>
      </c>
    </row>
    <row r="1167" spans="1:5" ht="45" x14ac:dyDescent="0.2">
      <c r="A1167" s="64">
        <v>1166</v>
      </c>
      <c r="B1167" s="65">
        <v>16035</v>
      </c>
      <c r="C1167" s="66" t="s">
        <v>17635</v>
      </c>
      <c r="D1167" s="67">
        <v>27</v>
      </c>
      <c r="E1167" s="73" t="s">
        <v>17634</v>
      </c>
    </row>
    <row r="1168" spans="1:5" ht="30" x14ac:dyDescent="0.2">
      <c r="A1168" s="64">
        <v>1167</v>
      </c>
      <c r="B1168" s="65">
        <v>16087</v>
      </c>
      <c r="C1168" s="70" t="s">
        <v>17636</v>
      </c>
      <c r="D1168" s="67">
        <v>28</v>
      </c>
      <c r="E1168" s="68" t="s">
        <v>17637</v>
      </c>
    </row>
    <row r="1169" spans="1:5" ht="15" x14ac:dyDescent="0.2">
      <c r="A1169" s="64">
        <v>1168</v>
      </c>
      <c r="B1169" s="65">
        <v>16068</v>
      </c>
      <c r="C1169" s="66" t="s">
        <v>17638</v>
      </c>
      <c r="D1169" s="67">
        <v>29</v>
      </c>
      <c r="E1169" s="69">
        <v>3</v>
      </c>
    </row>
    <row r="1170" spans="1:5" ht="15" x14ac:dyDescent="0.2">
      <c r="A1170" s="64">
        <v>1169</v>
      </c>
      <c r="B1170" s="65">
        <v>18499</v>
      </c>
      <c r="C1170" s="66" t="s">
        <v>17639</v>
      </c>
      <c r="D1170" s="67">
        <v>30</v>
      </c>
      <c r="E1170" s="68" t="s">
        <v>12281</v>
      </c>
    </row>
    <row r="1171" spans="1:5" ht="15" x14ac:dyDescent="0.2">
      <c r="A1171" s="64">
        <v>1170</v>
      </c>
      <c r="B1171" s="65">
        <v>18503</v>
      </c>
      <c r="C1171" s="66" t="s">
        <v>16650</v>
      </c>
      <c r="D1171" s="67">
        <v>31</v>
      </c>
      <c r="E1171" s="68" t="s">
        <v>12428</v>
      </c>
    </row>
    <row r="1172" spans="1:5" ht="15" x14ac:dyDescent="0.2">
      <c r="A1172" s="64">
        <v>1171</v>
      </c>
      <c r="B1172" s="65">
        <v>18505</v>
      </c>
      <c r="C1172" s="66" t="s">
        <v>16651</v>
      </c>
      <c r="D1172" s="67">
        <v>32</v>
      </c>
      <c r="E1172" s="68" t="s">
        <v>10794</v>
      </c>
    </row>
    <row r="1173" spans="1:5" ht="15" x14ac:dyDescent="0.2">
      <c r="A1173" s="64">
        <v>1172</v>
      </c>
      <c r="B1173" s="65">
        <v>18826</v>
      </c>
      <c r="C1173" s="66" t="s">
        <v>16652</v>
      </c>
      <c r="D1173" s="67">
        <v>33</v>
      </c>
      <c r="E1173" s="68" t="s">
        <v>13798</v>
      </c>
    </row>
    <row r="1174" spans="1:5" ht="15" x14ac:dyDescent="0.2">
      <c r="A1174" s="64">
        <v>1173</v>
      </c>
      <c r="B1174" s="65">
        <v>18828</v>
      </c>
      <c r="C1174" s="66" t="s">
        <v>14080</v>
      </c>
      <c r="D1174" s="67">
        <v>34</v>
      </c>
      <c r="E1174" s="68" t="s">
        <v>13810</v>
      </c>
    </row>
    <row r="1175" spans="1:5" ht="15" x14ac:dyDescent="0.2">
      <c r="A1175" s="64">
        <v>1174</v>
      </c>
      <c r="B1175" s="65">
        <v>18830</v>
      </c>
      <c r="C1175" s="66" t="s">
        <v>15429</v>
      </c>
      <c r="D1175" s="67">
        <v>35</v>
      </c>
      <c r="E1175" s="68" t="s">
        <v>13798</v>
      </c>
    </row>
    <row r="1176" spans="1:5" ht="15" x14ac:dyDescent="0.2">
      <c r="A1176" s="64">
        <v>1175</v>
      </c>
      <c r="B1176" s="65">
        <v>18832</v>
      </c>
      <c r="C1176" s="66" t="s">
        <v>15430</v>
      </c>
      <c r="D1176" s="67">
        <v>36</v>
      </c>
      <c r="E1176" s="69">
        <v>8</v>
      </c>
    </row>
    <row r="1177" spans="1:5" ht="45" x14ac:dyDescent="0.2">
      <c r="A1177" s="64">
        <v>1176</v>
      </c>
      <c r="B1177" s="65">
        <v>19735</v>
      </c>
      <c r="C1177" s="66" t="s">
        <v>15431</v>
      </c>
      <c r="D1177" s="67">
        <v>37</v>
      </c>
      <c r="E1177" s="73" t="s">
        <v>15432</v>
      </c>
    </row>
    <row r="1178" spans="1:5" ht="15" x14ac:dyDescent="0.2">
      <c r="A1178" s="64">
        <v>1177</v>
      </c>
      <c r="B1178" s="65">
        <v>19819</v>
      </c>
      <c r="C1178" s="66" t="s">
        <v>15433</v>
      </c>
      <c r="D1178" s="67">
        <v>38</v>
      </c>
      <c r="E1178" s="68" t="s">
        <v>11138</v>
      </c>
    </row>
    <row r="1179" spans="1:5" ht="15" x14ac:dyDescent="0.2">
      <c r="A1179" s="64">
        <v>1178</v>
      </c>
      <c r="B1179" s="65">
        <v>19831</v>
      </c>
      <c r="C1179" s="70" t="s">
        <v>15434</v>
      </c>
      <c r="D1179" s="67">
        <v>39</v>
      </c>
      <c r="E1179" s="68" t="s">
        <v>12260</v>
      </c>
    </row>
    <row r="1180" spans="1:5" ht="15" x14ac:dyDescent="0.2">
      <c r="A1180" s="64">
        <v>1179</v>
      </c>
      <c r="B1180" s="65">
        <v>19834</v>
      </c>
      <c r="C1180" s="66" t="s">
        <v>15435</v>
      </c>
      <c r="D1180" s="67">
        <v>40</v>
      </c>
      <c r="E1180" s="68" t="s">
        <v>11077</v>
      </c>
    </row>
    <row r="1181" spans="1:5" ht="15" x14ac:dyDescent="0.2">
      <c r="A1181" s="64">
        <v>1180</v>
      </c>
      <c r="B1181" s="65">
        <v>19836</v>
      </c>
      <c r="C1181" s="66" t="s">
        <v>15436</v>
      </c>
      <c r="D1181" s="67">
        <v>41</v>
      </c>
      <c r="E1181" s="69">
        <v>3</v>
      </c>
    </row>
    <row r="1182" spans="1:5" ht="15" x14ac:dyDescent="0.2">
      <c r="A1182" s="64">
        <v>1181</v>
      </c>
      <c r="B1182" s="65">
        <v>19840</v>
      </c>
      <c r="C1182" s="66" t="s">
        <v>15437</v>
      </c>
      <c r="D1182" s="67">
        <v>42</v>
      </c>
      <c r="E1182" s="69">
        <v>6</v>
      </c>
    </row>
    <row r="1183" spans="1:5" ht="15" x14ac:dyDescent="0.2">
      <c r="A1183" s="64">
        <v>1182</v>
      </c>
      <c r="B1183" s="65">
        <v>19842</v>
      </c>
      <c r="C1183" s="66" t="s">
        <v>15438</v>
      </c>
      <c r="D1183" s="67">
        <v>43</v>
      </c>
      <c r="E1183" s="68" t="s">
        <v>11077</v>
      </c>
    </row>
    <row r="1184" spans="1:5" ht="15" x14ac:dyDescent="0.2">
      <c r="A1184" s="64">
        <v>1183</v>
      </c>
      <c r="B1184" s="65">
        <v>19844</v>
      </c>
      <c r="C1184" s="66" t="s">
        <v>15439</v>
      </c>
      <c r="D1184" s="67">
        <v>44</v>
      </c>
      <c r="E1184" s="68" t="s">
        <v>12383</v>
      </c>
    </row>
    <row r="1185" spans="1:5" ht="15" x14ac:dyDescent="0.2">
      <c r="A1185" s="64">
        <v>1184</v>
      </c>
      <c r="B1185" s="65">
        <v>19848</v>
      </c>
      <c r="C1185" s="66" t="s">
        <v>15440</v>
      </c>
      <c r="D1185" s="67">
        <v>45</v>
      </c>
      <c r="E1185" s="68" t="s">
        <v>12278</v>
      </c>
    </row>
    <row r="1186" spans="1:5" ht="15" x14ac:dyDescent="0.2">
      <c r="A1186" s="64">
        <v>1185</v>
      </c>
      <c r="B1186" s="65">
        <v>19852</v>
      </c>
      <c r="C1186" s="66" t="s">
        <v>15441</v>
      </c>
      <c r="D1186" s="67">
        <v>46</v>
      </c>
      <c r="E1186" s="68" t="s">
        <v>11138</v>
      </c>
    </row>
    <row r="1187" spans="1:5" ht="15" x14ac:dyDescent="0.2">
      <c r="A1187" s="64">
        <v>1186</v>
      </c>
      <c r="B1187" s="65">
        <v>19867</v>
      </c>
      <c r="C1187" s="66" t="s">
        <v>15442</v>
      </c>
      <c r="D1187" s="67">
        <v>47</v>
      </c>
      <c r="E1187" s="68" t="s">
        <v>12281</v>
      </c>
    </row>
    <row r="1188" spans="1:5" ht="15" x14ac:dyDescent="0.2">
      <c r="A1188" s="64">
        <v>1187</v>
      </c>
      <c r="B1188" s="65">
        <v>19869</v>
      </c>
      <c r="C1188" s="66" t="s">
        <v>15443</v>
      </c>
      <c r="D1188" s="67">
        <v>48</v>
      </c>
      <c r="E1188" s="68" t="s">
        <v>12268</v>
      </c>
    </row>
    <row r="1189" spans="1:5" ht="15" x14ac:dyDescent="0.2">
      <c r="A1189" s="64">
        <v>1188</v>
      </c>
      <c r="B1189" s="65">
        <v>19870</v>
      </c>
      <c r="C1189" s="66" t="s">
        <v>15444</v>
      </c>
      <c r="D1189" s="67">
        <v>49</v>
      </c>
      <c r="E1189" s="69">
        <v>3</v>
      </c>
    </row>
    <row r="1190" spans="1:5" ht="15" x14ac:dyDescent="0.2">
      <c r="A1190" s="64">
        <v>1189</v>
      </c>
      <c r="B1190" s="65">
        <v>19917</v>
      </c>
      <c r="C1190" s="66" t="s">
        <v>15445</v>
      </c>
      <c r="D1190" s="67">
        <v>50</v>
      </c>
      <c r="E1190" s="68" t="s">
        <v>11138</v>
      </c>
    </row>
    <row r="1191" spans="1:5" ht="15" x14ac:dyDescent="0.2">
      <c r="A1191" s="64">
        <v>1190</v>
      </c>
      <c r="B1191" s="65">
        <v>18520</v>
      </c>
      <c r="C1191" s="66" t="s">
        <v>15446</v>
      </c>
      <c r="D1191" s="67">
        <v>51</v>
      </c>
      <c r="E1191" s="68" t="s">
        <v>12275</v>
      </c>
    </row>
    <row r="1192" spans="1:5" ht="15" x14ac:dyDescent="0.2">
      <c r="A1192" s="64">
        <v>1191</v>
      </c>
      <c r="B1192" s="65">
        <v>18531</v>
      </c>
      <c r="C1192" s="66" t="s">
        <v>15447</v>
      </c>
      <c r="D1192" s="67">
        <v>52</v>
      </c>
      <c r="E1192" s="68" t="s">
        <v>12275</v>
      </c>
    </row>
    <row r="1193" spans="1:5" ht="15" x14ac:dyDescent="0.2">
      <c r="A1193" s="64">
        <v>1192</v>
      </c>
      <c r="B1193" s="65">
        <v>18535</v>
      </c>
      <c r="C1193" s="66" t="s">
        <v>15448</v>
      </c>
      <c r="D1193" s="67">
        <v>53</v>
      </c>
      <c r="E1193" s="68" t="s">
        <v>12275</v>
      </c>
    </row>
    <row r="1194" spans="1:5" ht="15" x14ac:dyDescent="0.2">
      <c r="A1194" s="64">
        <v>1193</v>
      </c>
      <c r="B1194" s="65">
        <v>18537</v>
      </c>
      <c r="C1194" s="66" t="s">
        <v>15449</v>
      </c>
      <c r="D1194" s="67">
        <v>54</v>
      </c>
      <c r="E1194" s="68" t="s">
        <v>12281</v>
      </c>
    </row>
    <row r="1195" spans="1:5" ht="15" x14ac:dyDescent="0.2">
      <c r="A1195" s="64">
        <v>1194</v>
      </c>
      <c r="B1195" s="65">
        <v>18538</v>
      </c>
      <c r="C1195" s="66" t="s">
        <v>15450</v>
      </c>
      <c r="D1195" s="67">
        <v>55</v>
      </c>
      <c r="E1195" s="68" t="s">
        <v>10995</v>
      </c>
    </row>
    <row r="1196" spans="1:5" ht="15" x14ac:dyDescent="0.2">
      <c r="A1196" s="64">
        <v>1195</v>
      </c>
      <c r="B1196" s="65">
        <v>18544</v>
      </c>
      <c r="C1196" s="70" t="s">
        <v>15451</v>
      </c>
      <c r="D1196" s="67">
        <v>56</v>
      </c>
      <c r="E1196" s="68" t="s">
        <v>12260</v>
      </c>
    </row>
    <row r="1197" spans="1:5" ht="15" x14ac:dyDescent="0.2">
      <c r="A1197" s="64">
        <v>1196</v>
      </c>
      <c r="B1197" s="65">
        <v>19854</v>
      </c>
      <c r="C1197" s="66" t="s">
        <v>15452</v>
      </c>
      <c r="D1197" s="67">
        <v>57</v>
      </c>
      <c r="E1197" s="68" t="s">
        <v>10995</v>
      </c>
    </row>
    <row r="1198" spans="1:5" ht="15" x14ac:dyDescent="0.2">
      <c r="A1198" s="64">
        <v>1197</v>
      </c>
      <c r="B1198" s="65">
        <v>19855</v>
      </c>
      <c r="C1198" s="66" t="s">
        <v>15453</v>
      </c>
      <c r="D1198" s="67">
        <v>58</v>
      </c>
      <c r="E1198" s="68" t="s">
        <v>12275</v>
      </c>
    </row>
    <row r="1199" spans="1:5" ht="15" x14ac:dyDescent="0.2">
      <c r="A1199" s="64">
        <v>1198</v>
      </c>
      <c r="B1199" s="65">
        <v>19857</v>
      </c>
      <c r="C1199" s="66" t="s">
        <v>15454</v>
      </c>
      <c r="D1199" s="67">
        <v>59</v>
      </c>
      <c r="E1199" s="68" t="s">
        <v>12275</v>
      </c>
    </row>
    <row r="1200" spans="1:5" ht="15" x14ac:dyDescent="0.2">
      <c r="A1200" s="64">
        <v>1199</v>
      </c>
      <c r="B1200" s="65">
        <v>19859</v>
      </c>
      <c r="C1200" s="66" t="s">
        <v>15455</v>
      </c>
      <c r="D1200" s="67">
        <v>60</v>
      </c>
      <c r="E1200" s="68" t="s">
        <v>12275</v>
      </c>
    </row>
    <row r="1201" spans="1:5" ht="15" x14ac:dyDescent="0.2">
      <c r="A1201" s="64">
        <v>1200</v>
      </c>
      <c r="B1201" s="65">
        <v>19863</v>
      </c>
      <c r="C1201" s="66" t="s">
        <v>15456</v>
      </c>
      <c r="D1201" s="67">
        <v>61</v>
      </c>
      <c r="E1201" s="68" t="s">
        <v>12275</v>
      </c>
    </row>
    <row r="1202" spans="1:5" ht="15" x14ac:dyDescent="0.2">
      <c r="A1202" s="64">
        <v>1201</v>
      </c>
      <c r="B1202" s="65">
        <v>19919</v>
      </c>
      <c r="C1202" s="66" t="s">
        <v>15457</v>
      </c>
      <c r="D1202" s="67">
        <v>62</v>
      </c>
      <c r="E1202" s="68" t="s">
        <v>10995</v>
      </c>
    </row>
    <row r="1203" spans="1:5" ht="15" x14ac:dyDescent="0.2">
      <c r="A1203" s="64">
        <v>1202</v>
      </c>
      <c r="B1203" s="65">
        <v>19923</v>
      </c>
      <c r="C1203" s="66" t="s">
        <v>13891</v>
      </c>
      <c r="D1203" s="67">
        <v>63</v>
      </c>
      <c r="E1203" s="68" t="s">
        <v>12275</v>
      </c>
    </row>
    <row r="1204" spans="1:5" ht="15" x14ac:dyDescent="0.2">
      <c r="A1204" s="64">
        <v>1203</v>
      </c>
      <c r="B1204" s="65">
        <v>19927</v>
      </c>
      <c r="C1204" s="66" t="s">
        <v>15190</v>
      </c>
      <c r="D1204" s="67">
        <v>64</v>
      </c>
      <c r="E1204" s="68" t="s">
        <v>12275</v>
      </c>
    </row>
    <row r="1205" spans="1:5" ht="15" x14ac:dyDescent="0.2">
      <c r="A1205" s="64">
        <v>1204</v>
      </c>
      <c r="B1205" s="65">
        <v>19929</v>
      </c>
      <c r="C1205" s="66" t="s">
        <v>11681</v>
      </c>
      <c r="D1205" s="67">
        <v>65</v>
      </c>
      <c r="E1205" s="68" t="s">
        <v>12275</v>
      </c>
    </row>
    <row r="1206" spans="1:5" ht="15" x14ac:dyDescent="0.2">
      <c r="A1206" s="64">
        <v>1205</v>
      </c>
      <c r="B1206" s="65">
        <v>11339</v>
      </c>
      <c r="C1206" s="66" t="s">
        <v>11682</v>
      </c>
      <c r="D1206" s="67">
        <v>1</v>
      </c>
      <c r="E1206" s="68" t="s">
        <v>12262</v>
      </c>
    </row>
    <row r="1207" spans="1:5" ht="15" x14ac:dyDescent="0.2">
      <c r="A1207" s="64">
        <v>1206</v>
      </c>
      <c r="B1207" s="65">
        <v>11423</v>
      </c>
      <c r="C1207" s="70" t="s">
        <v>11683</v>
      </c>
      <c r="D1207" s="67">
        <v>2</v>
      </c>
      <c r="E1207" s="68" t="s">
        <v>15072</v>
      </c>
    </row>
    <row r="1208" spans="1:5" ht="15" x14ac:dyDescent="0.2">
      <c r="A1208" s="64">
        <v>1207</v>
      </c>
      <c r="B1208" s="65">
        <v>11484</v>
      </c>
      <c r="C1208" s="66" t="s">
        <v>11684</v>
      </c>
      <c r="D1208" s="67">
        <v>3</v>
      </c>
      <c r="E1208" s="68" t="s">
        <v>12262</v>
      </c>
    </row>
    <row r="1209" spans="1:5" ht="15" x14ac:dyDescent="0.2">
      <c r="A1209" s="64">
        <v>1208</v>
      </c>
      <c r="B1209" s="65">
        <v>11515</v>
      </c>
      <c r="C1209" s="66" t="s">
        <v>11685</v>
      </c>
      <c r="D1209" s="67">
        <v>4</v>
      </c>
      <c r="E1209" s="68" t="s">
        <v>12268</v>
      </c>
    </row>
    <row r="1210" spans="1:5" ht="15" x14ac:dyDescent="0.2">
      <c r="A1210" s="64">
        <v>1209</v>
      </c>
      <c r="B1210" s="65">
        <v>11989</v>
      </c>
      <c r="C1210" s="66" t="s">
        <v>11686</v>
      </c>
      <c r="D1210" s="67">
        <v>5</v>
      </c>
      <c r="E1210" s="68" t="s">
        <v>12262</v>
      </c>
    </row>
    <row r="1211" spans="1:5" ht="15" x14ac:dyDescent="0.2">
      <c r="A1211" s="64">
        <v>1210</v>
      </c>
      <c r="B1211" s="65">
        <v>12271</v>
      </c>
      <c r="C1211" s="66" t="s">
        <v>10381</v>
      </c>
      <c r="D1211" s="67">
        <v>6</v>
      </c>
      <c r="E1211" s="68" t="s">
        <v>12262</v>
      </c>
    </row>
    <row r="1212" spans="1:5" ht="15" x14ac:dyDescent="0.2">
      <c r="A1212" s="64">
        <v>1211</v>
      </c>
      <c r="B1212" s="65">
        <v>12275</v>
      </c>
      <c r="C1212" s="66" t="s">
        <v>10382</v>
      </c>
      <c r="D1212" s="67">
        <v>7</v>
      </c>
      <c r="E1212" s="68" t="s">
        <v>12262</v>
      </c>
    </row>
    <row r="1213" spans="1:5" ht="15" x14ac:dyDescent="0.2">
      <c r="A1213" s="64">
        <v>1212</v>
      </c>
      <c r="B1213" s="65">
        <v>13089</v>
      </c>
      <c r="C1213" s="66" t="s">
        <v>10383</v>
      </c>
      <c r="D1213" s="67">
        <v>8</v>
      </c>
      <c r="E1213" s="68" t="s">
        <v>12260</v>
      </c>
    </row>
    <row r="1214" spans="1:5" ht="15" x14ac:dyDescent="0.2">
      <c r="A1214" s="64">
        <v>1213</v>
      </c>
      <c r="B1214" s="65">
        <v>13332</v>
      </c>
      <c r="C1214" s="66" t="s">
        <v>10384</v>
      </c>
      <c r="D1214" s="67">
        <v>9</v>
      </c>
      <c r="E1214" s="68" t="s">
        <v>12262</v>
      </c>
    </row>
    <row r="1215" spans="1:5" ht="15" x14ac:dyDescent="0.2">
      <c r="A1215" s="64">
        <v>1214</v>
      </c>
      <c r="B1215" s="65">
        <v>13426</v>
      </c>
      <c r="C1215" s="66" t="s">
        <v>10385</v>
      </c>
      <c r="D1215" s="67">
        <v>10</v>
      </c>
      <c r="E1215" s="68" t="s">
        <v>12266</v>
      </c>
    </row>
    <row r="1216" spans="1:5" ht="15" x14ac:dyDescent="0.2">
      <c r="A1216" s="64">
        <v>1215</v>
      </c>
      <c r="B1216" s="65">
        <v>14794</v>
      </c>
      <c r="C1216" s="66" t="s">
        <v>10386</v>
      </c>
      <c r="D1216" s="67">
        <v>11</v>
      </c>
      <c r="E1216" s="68" t="s">
        <v>13767</v>
      </c>
    </row>
    <row r="1217" spans="1:5" ht="15" x14ac:dyDescent="0.2">
      <c r="A1217" s="64">
        <v>1216</v>
      </c>
      <c r="B1217" s="65">
        <v>14849</v>
      </c>
      <c r="C1217" s="66" t="s">
        <v>10387</v>
      </c>
      <c r="D1217" s="67">
        <v>12</v>
      </c>
      <c r="E1217" s="68" t="s">
        <v>12266</v>
      </c>
    </row>
    <row r="1218" spans="1:5" ht="15" x14ac:dyDescent="0.2">
      <c r="A1218" s="64">
        <v>1217</v>
      </c>
      <c r="B1218" s="65">
        <v>14915</v>
      </c>
      <c r="C1218" s="66" t="s">
        <v>11687</v>
      </c>
      <c r="D1218" s="67">
        <v>13</v>
      </c>
      <c r="E1218" s="68" t="s">
        <v>10794</v>
      </c>
    </row>
    <row r="1219" spans="1:5" ht="15" x14ac:dyDescent="0.2">
      <c r="A1219" s="64">
        <v>1218</v>
      </c>
      <c r="B1219" s="65">
        <v>14926</v>
      </c>
      <c r="C1219" s="66" t="s">
        <v>11688</v>
      </c>
      <c r="D1219" s="67">
        <v>14</v>
      </c>
      <c r="E1219" s="68" t="s">
        <v>12428</v>
      </c>
    </row>
    <row r="1220" spans="1:5" ht="15" x14ac:dyDescent="0.2">
      <c r="A1220" s="64">
        <v>1219</v>
      </c>
      <c r="B1220" s="65">
        <v>14932</v>
      </c>
      <c r="C1220" s="66" t="s">
        <v>11689</v>
      </c>
      <c r="D1220" s="67">
        <v>15</v>
      </c>
      <c r="E1220" s="68" t="s">
        <v>12428</v>
      </c>
    </row>
    <row r="1221" spans="1:5" ht="15" x14ac:dyDescent="0.2">
      <c r="A1221" s="64">
        <v>1220</v>
      </c>
      <c r="B1221" s="65">
        <v>14983</v>
      </c>
      <c r="C1221" s="66" t="s">
        <v>11690</v>
      </c>
      <c r="D1221" s="67">
        <v>16</v>
      </c>
      <c r="E1221" s="68" t="s">
        <v>13800</v>
      </c>
    </row>
    <row r="1222" spans="1:5" ht="15" x14ac:dyDescent="0.2">
      <c r="A1222" s="64">
        <v>1221</v>
      </c>
      <c r="B1222" s="65">
        <v>16575</v>
      </c>
      <c r="C1222" s="66" t="s">
        <v>11691</v>
      </c>
      <c r="D1222" s="67">
        <v>17</v>
      </c>
      <c r="E1222" s="68" t="s">
        <v>12262</v>
      </c>
    </row>
    <row r="1223" spans="1:5" ht="15" x14ac:dyDescent="0.2">
      <c r="A1223" s="64">
        <v>1222</v>
      </c>
      <c r="B1223" s="65">
        <v>16821</v>
      </c>
      <c r="C1223" s="66" t="s">
        <v>11692</v>
      </c>
      <c r="D1223" s="67">
        <v>18</v>
      </c>
      <c r="E1223" s="68" t="s">
        <v>12262</v>
      </c>
    </row>
    <row r="1224" spans="1:5" ht="15" x14ac:dyDescent="0.2">
      <c r="A1224" s="64">
        <v>1223</v>
      </c>
      <c r="B1224" s="65">
        <v>17108</v>
      </c>
      <c r="C1224" s="66" t="s">
        <v>14408</v>
      </c>
      <c r="D1224" s="67">
        <v>19</v>
      </c>
      <c r="E1224" s="68" t="s">
        <v>12266</v>
      </c>
    </row>
    <row r="1225" spans="1:5" ht="15" x14ac:dyDescent="0.2">
      <c r="A1225" s="64">
        <v>1224</v>
      </c>
      <c r="B1225" s="65">
        <v>17407</v>
      </c>
      <c r="C1225" s="66" t="s">
        <v>14409</v>
      </c>
      <c r="D1225" s="67">
        <v>20</v>
      </c>
      <c r="E1225" s="68" t="s">
        <v>15072</v>
      </c>
    </row>
    <row r="1226" spans="1:5" ht="15" x14ac:dyDescent="0.2">
      <c r="A1226" s="64">
        <v>1225</v>
      </c>
      <c r="B1226" s="65">
        <v>17477</v>
      </c>
      <c r="C1226" s="66" t="s">
        <v>14410</v>
      </c>
      <c r="D1226" s="67">
        <v>21</v>
      </c>
      <c r="E1226" s="69">
        <v>1</v>
      </c>
    </row>
    <row r="1227" spans="1:5" ht="15" x14ac:dyDescent="0.2">
      <c r="A1227" s="64">
        <v>1226</v>
      </c>
      <c r="B1227" s="65">
        <v>17918</v>
      </c>
      <c r="C1227" s="66" t="s">
        <v>14411</v>
      </c>
      <c r="D1227" s="67">
        <v>22</v>
      </c>
      <c r="E1227" s="68" t="s">
        <v>12262</v>
      </c>
    </row>
    <row r="1228" spans="1:5" ht="15" x14ac:dyDescent="0.2">
      <c r="A1228" s="64">
        <v>1227</v>
      </c>
      <c r="B1228" s="65">
        <v>17981</v>
      </c>
      <c r="C1228" s="66" t="s">
        <v>14412</v>
      </c>
      <c r="D1228" s="67">
        <v>23</v>
      </c>
      <c r="E1228" s="68" t="s">
        <v>12266</v>
      </c>
    </row>
    <row r="1229" spans="1:5" ht="15" x14ac:dyDescent="0.2">
      <c r="A1229" s="64">
        <v>1228</v>
      </c>
      <c r="B1229" s="65">
        <v>18077</v>
      </c>
      <c r="C1229" s="66" t="s">
        <v>14413</v>
      </c>
      <c r="D1229" s="67">
        <v>24</v>
      </c>
      <c r="E1229" s="68" t="s">
        <v>12266</v>
      </c>
    </row>
    <row r="1230" spans="1:5" ht="15" x14ac:dyDescent="0.2">
      <c r="A1230" s="64">
        <v>1229</v>
      </c>
      <c r="B1230" s="65">
        <v>18260</v>
      </c>
      <c r="C1230" s="66" t="s">
        <v>14414</v>
      </c>
      <c r="D1230" s="67">
        <v>25</v>
      </c>
      <c r="E1230" s="68" t="s">
        <v>12262</v>
      </c>
    </row>
    <row r="1231" spans="1:5" ht="15" x14ac:dyDescent="0.2">
      <c r="A1231" s="64">
        <v>1230</v>
      </c>
      <c r="B1231" s="65">
        <v>18296</v>
      </c>
      <c r="C1231" s="66" t="s">
        <v>14415</v>
      </c>
      <c r="D1231" s="67">
        <v>26</v>
      </c>
      <c r="E1231" s="68" t="s">
        <v>13771</v>
      </c>
    </row>
    <row r="1232" spans="1:5" ht="15" x14ac:dyDescent="0.2">
      <c r="A1232" s="64">
        <v>1231</v>
      </c>
      <c r="B1232" s="65">
        <v>18361</v>
      </c>
      <c r="C1232" s="66" t="s">
        <v>14416</v>
      </c>
      <c r="D1232" s="67">
        <v>27</v>
      </c>
      <c r="E1232" s="68" t="s">
        <v>12264</v>
      </c>
    </row>
    <row r="1233" spans="1:5" ht="15" x14ac:dyDescent="0.2">
      <c r="A1233" s="64">
        <v>1232</v>
      </c>
      <c r="B1233" s="65">
        <v>18427</v>
      </c>
      <c r="C1233" s="66" t="s">
        <v>15743</v>
      </c>
      <c r="D1233" s="67">
        <v>28</v>
      </c>
      <c r="E1233" s="68" t="s">
        <v>15072</v>
      </c>
    </row>
    <row r="1234" spans="1:5" ht="15" x14ac:dyDescent="0.2">
      <c r="A1234" s="64">
        <v>1233</v>
      </c>
      <c r="B1234" s="65">
        <v>18643</v>
      </c>
      <c r="C1234" s="66" t="s">
        <v>15744</v>
      </c>
      <c r="D1234" s="67">
        <v>29</v>
      </c>
      <c r="E1234" s="68" t="s">
        <v>12262</v>
      </c>
    </row>
    <row r="1235" spans="1:5" ht="15" x14ac:dyDescent="0.2">
      <c r="A1235" s="64">
        <v>1234</v>
      </c>
      <c r="B1235" s="65">
        <v>19199</v>
      </c>
      <c r="C1235" s="66" t="s">
        <v>15745</v>
      </c>
      <c r="D1235" s="67">
        <v>30</v>
      </c>
      <c r="E1235" s="68" t="s">
        <v>12268</v>
      </c>
    </row>
    <row r="1236" spans="1:5" ht="15" x14ac:dyDescent="0.2">
      <c r="A1236" s="64">
        <v>1235</v>
      </c>
      <c r="B1236" s="65">
        <v>19545</v>
      </c>
      <c r="C1236" s="66" t="s">
        <v>15746</v>
      </c>
      <c r="D1236" s="67">
        <v>31</v>
      </c>
      <c r="E1236" s="68" t="s">
        <v>12260</v>
      </c>
    </row>
    <row r="1237" spans="1:5" ht="15" x14ac:dyDescent="0.2">
      <c r="A1237" s="64">
        <v>1236</v>
      </c>
      <c r="B1237" s="65">
        <v>19546</v>
      </c>
      <c r="C1237" s="66" t="s">
        <v>15747</v>
      </c>
      <c r="D1237" s="67">
        <v>32</v>
      </c>
      <c r="E1237" s="68" t="s">
        <v>11138</v>
      </c>
    </row>
    <row r="1238" spans="1:5" ht="15" x14ac:dyDescent="0.2">
      <c r="A1238" s="64">
        <v>1237</v>
      </c>
      <c r="B1238" s="65">
        <v>19648</v>
      </c>
      <c r="C1238" s="66" t="s">
        <v>14141</v>
      </c>
      <c r="D1238" s="67">
        <v>33</v>
      </c>
      <c r="E1238" s="68" t="s">
        <v>12262</v>
      </c>
    </row>
    <row r="1239" spans="1:5" ht="15" x14ac:dyDescent="0.2">
      <c r="A1239" s="64">
        <v>1238</v>
      </c>
      <c r="B1239" s="65">
        <v>19796</v>
      </c>
      <c r="C1239" s="70" t="s">
        <v>14142</v>
      </c>
      <c r="D1239" s="67">
        <v>34</v>
      </c>
      <c r="E1239" s="68" t="s">
        <v>15069</v>
      </c>
    </row>
    <row r="1240" spans="1:5" ht="15" x14ac:dyDescent="0.2">
      <c r="A1240" s="64">
        <v>1239</v>
      </c>
      <c r="B1240" s="65">
        <v>10025</v>
      </c>
      <c r="C1240" s="70" t="s">
        <v>14143</v>
      </c>
      <c r="D1240" s="67">
        <v>1</v>
      </c>
      <c r="E1240" s="68" t="s">
        <v>12262</v>
      </c>
    </row>
    <row r="1241" spans="1:5" ht="15" x14ac:dyDescent="0.2">
      <c r="A1241" s="64">
        <v>1240</v>
      </c>
      <c r="B1241" s="65">
        <v>11322</v>
      </c>
      <c r="C1241" s="66" t="s">
        <v>14144</v>
      </c>
      <c r="D1241" s="67">
        <v>2</v>
      </c>
      <c r="E1241" s="68" t="s">
        <v>12266</v>
      </c>
    </row>
    <row r="1242" spans="1:5" ht="15" x14ac:dyDescent="0.2">
      <c r="A1242" s="64">
        <v>1241</v>
      </c>
      <c r="B1242" s="65">
        <v>11625</v>
      </c>
      <c r="C1242" s="70" t="s">
        <v>14145</v>
      </c>
      <c r="D1242" s="67">
        <v>3</v>
      </c>
      <c r="E1242" s="69">
        <v>1</v>
      </c>
    </row>
    <row r="1243" spans="1:5" ht="15" x14ac:dyDescent="0.2">
      <c r="A1243" s="64">
        <v>1242</v>
      </c>
      <c r="B1243" s="65">
        <v>12221</v>
      </c>
      <c r="C1243" s="66" t="s">
        <v>14146</v>
      </c>
      <c r="D1243" s="67">
        <v>4</v>
      </c>
      <c r="E1243" s="68" t="s">
        <v>12266</v>
      </c>
    </row>
    <row r="1244" spans="1:5" ht="15" x14ac:dyDescent="0.2">
      <c r="A1244" s="64">
        <v>1243</v>
      </c>
      <c r="B1244" s="65">
        <v>12245</v>
      </c>
      <c r="C1244" s="70" t="s">
        <v>14147</v>
      </c>
      <c r="D1244" s="67">
        <v>5</v>
      </c>
      <c r="E1244" s="68" t="s">
        <v>12266</v>
      </c>
    </row>
    <row r="1245" spans="1:5" ht="15" x14ac:dyDescent="0.2">
      <c r="A1245" s="64">
        <v>1244</v>
      </c>
      <c r="B1245" s="65">
        <v>12652</v>
      </c>
      <c r="C1245" s="66" t="s">
        <v>14148</v>
      </c>
      <c r="D1245" s="67">
        <v>6</v>
      </c>
      <c r="E1245" s="68" t="s">
        <v>15069</v>
      </c>
    </row>
    <row r="1246" spans="1:5" ht="15" x14ac:dyDescent="0.2">
      <c r="A1246" s="64">
        <v>1245</v>
      </c>
      <c r="B1246" s="65">
        <v>12951</v>
      </c>
      <c r="C1246" s="70" t="s">
        <v>17616</v>
      </c>
      <c r="D1246" s="67">
        <v>7</v>
      </c>
      <c r="E1246" s="68" t="s">
        <v>12281</v>
      </c>
    </row>
    <row r="1247" spans="1:5" ht="15" x14ac:dyDescent="0.2">
      <c r="A1247" s="64">
        <v>1246</v>
      </c>
      <c r="B1247" s="65">
        <v>14797</v>
      </c>
      <c r="C1247" s="70" t="s">
        <v>17617</v>
      </c>
      <c r="D1247" s="67">
        <v>8</v>
      </c>
      <c r="E1247" s="68" t="s">
        <v>15072</v>
      </c>
    </row>
    <row r="1248" spans="1:5" ht="15" x14ac:dyDescent="0.2">
      <c r="A1248" s="64">
        <v>1247</v>
      </c>
      <c r="B1248" s="65">
        <v>14958</v>
      </c>
      <c r="C1248" s="66" t="s">
        <v>17618</v>
      </c>
      <c r="D1248" s="67">
        <v>9</v>
      </c>
      <c r="E1248" s="68" t="s">
        <v>11138</v>
      </c>
    </row>
    <row r="1249" spans="1:5" ht="15" x14ac:dyDescent="0.2">
      <c r="A1249" s="64">
        <v>1248</v>
      </c>
      <c r="B1249" s="65">
        <v>16804</v>
      </c>
      <c r="C1249" s="66" t="s">
        <v>17619</v>
      </c>
      <c r="D1249" s="67">
        <v>10</v>
      </c>
      <c r="E1249" s="68" t="s">
        <v>12266</v>
      </c>
    </row>
    <row r="1250" spans="1:5" ht="15" x14ac:dyDescent="0.2">
      <c r="A1250" s="64">
        <v>1249</v>
      </c>
      <c r="B1250" s="65">
        <v>17871</v>
      </c>
      <c r="C1250" s="66" t="s">
        <v>17620</v>
      </c>
      <c r="D1250" s="67">
        <v>11</v>
      </c>
      <c r="E1250" s="69">
        <v>2</v>
      </c>
    </row>
    <row r="1251" spans="1:5" ht="15" x14ac:dyDescent="0.2">
      <c r="A1251" s="64">
        <v>1250</v>
      </c>
      <c r="B1251" s="65">
        <v>18083</v>
      </c>
      <c r="C1251" s="70" t="s">
        <v>17621</v>
      </c>
      <c r="D1251" s="67">
        <v>12</v>
      </c>
      <c r="E1251" s="68" t="s">
        <v>13767</v>
      </c>
    </row>
    <row r="1252" spans="1:5" ht="15" x14ac:dyDescent="0.2">
      <c r="A1252" s="64">
        <v>1251</v>
      </c>
      <c r="B1252" s="65">
        <v>18648</v>
      </c>
      <c r="C1252" s="70" t="s">
        <v>17622</v>
      </c>
      <c r="D1252" s="67">
        <v>13</v>
      </c>
      <c r="E1252" s="68" t="s">
        <v>15072</v>
      </c>
    </row>
    <row r="1253" spans="1:5" ht="15" x14ac:dyDescent="0.2">
      <c r="A1253" s="64">
        <v>1252</v>
      </c>
      <c r="B1253" s="65">
        <v>10036</v>
      </c>
      <c r="C1253" s="66" t="s">
        <v>17623</v>
      </c>
      <c r="D1253" s="67">
        <v>1</v>
      </c>
      <c r="E1253" s="68" t="s">
        <v>12268</v>
      </c>
    </row>
    <row r="1254" spans="1:5" ht="15" x14ac:dyDescent="0.2">
      <c r="A1254" s="64">
        <v>1253</v>
      </c>
      <c r="B1254" s="65">
        <v>12290</v>
      </c>
      <c r="C1254" s="66" t="s">
        <v>17624</v>
      </c>
      <c r="D1254" s="67">
        <v>2</v>
      </c>
      <c r="E1254" s="68" t="s">
        <v>12281</v>
      </c>
    </row>
    <row r="1255" spans="1:5" ht="15" x14ac:dyDescent="0.2">
      <c r="A1255" s="64">
        <v>1254</v>
      </c>
      <c r="B1255" s="65">
        <v>12382</v>
      </c>
      <c r="C1255" s="66" t="s">
        <v>18442</v>
      </c>
      <c r="D1255" s="67">
        <v>3</v>
      </c>
      <c r="E1255" s="68" t="s">
        <v>12281</v>
      </c>
    </row>
    <row r="1256" spans="1:5" ht="15" x14ac:dyDescent="0.2">
      <c r="A1256" s="64">
        <v>1255</v>
      </c>
      <c r="B1256" s="65">
        <v>12412</v>
      </c>
      <c r="C1256" s="66" t="s">
        <v>18443</v>
      </c>
      <c r="D1256" s="67">
        <v>4</v>
      </c>
      <c r="E1256" s="68" t="s">
        <v>13767</v>
      </c>
    </row>
    <row r="1257" spans="1:5" ht="15" x14ac:dyDescent="0.2">
      <c r="A1257" s="64">
        <v>1256</v>
      </c>
      <c r="B1257" s="65">
        <v>13051</v>
      </c>
      <c r="C1257" s="66" t="s">
        <v>12948</v>
      </c>
      <c r="D1257" s="67">
        <v>5</v>
      </c>
      <c r="E1257" s="68" t="s">
        <v>12262</v>
      </c>
    </row>
    <row r="1258" spans="1:5" ht="15" x14ac:dyDescent="0.2">
      <c r="A1258" s="64">
        <v>1257</v>
      </c>
      <c r="B1258" s="65">
        <v>14981</v>
      </c>
      <c r="C1258" s="66" t="s">
        <v>12949</v>
      </c>
      <c r="D1258" s="67">
        <v>6</v>
      </c>
      <c r="E1258" s="68" t="s">
        <v>12428</v>
      </c>
    </row>
    <row r="1259" spans="1:5" ht="15" x14ac:dyDescent="0.2">
      <c r="A1259" s="64">
        <v>1258</v>
      </c>
      <c r="B1259" s="65">
        <v>15281</v>
      </c>
      <c r="C1259" s="66" t="s">
        <v>12950</v>
      </c>
      <c r="D1259" s="67">
        <v>7</v>
      </c>
      <c r="E1259" s="68" t="s">
        <v>15069</v>
      </c>
    </row>
    <row r="1260" spans="1:5" ht="15" x14ac:dyDescent="0.2">
      <c r="A1260" s="64">
        <v>1259</v>
      </c>
      <c r="B1260" s="65">
        <v>18611</v>
      </c>
      <c r="C1260" s="66" t="s">
        <v>12951</v>
      </c>
      <c r="D1260" s="67">
        <v>8</v>
      </c>
      <c r="E1260" s="69">
        <v>3</v>
      </c>
    </row>
    <row r="1261" spans="1:5" ht="15" x14ac:dyDescent="0.2">
      <c r="A1261" s="64">
        <v>1260</v>
      </c>
      <c r="B1261" s="65">
        <v>18946</v>
      </c>
      <c r="C1261" s="66" t="s">
        <v>12952</v>
      </c>
      <c r="D1261" s="67">
        <v>9</v>
      </c>
      <c r="E1261" s="69">
        <v>3</v>
      </c>
    </row>
    <row r="1262" spans="1:5" ht="15" x14ac:dyDescent="0.2">
      <c r="A1262" s="64">
        <v>1261</v>
      </c>
      <c r="B1262" s="65">
        <v>12884</v>
      </c>
      <c r="C1262" s="66" t="s">
        <v>12953</v>
      </c>
      <c r="D1262" s="67">
        <v>1</v>
      </c>
      <c r="E1262" s="69">
        <v>3</v>
      </c>
    </row>
    <row r="1263" spans="1:5" ht="15" x14ac:dyDescent="0.2">
      <c r="A1263" s="64">
        <v>1262</v>
      </c>
      <c r="B1263" s="65">
        <v>13345</v>
      </c>
      <c r="C1263" s="66" t="s">
        <v>12954</v>
      </c>
      <c r="D1263" s="67">
        <v>2</v>
      </c>
      <c r="E1263" s="68" t="s">
        <v>12268</v>
      </c>
    </row>
    <row r="1264" spans="1:5" ht="15" x14ac:dyDescent="0.2">
      <c r="A1264" s="64">
        <v>1263</v>
      </c>
      <c r="B1264" s="65">
        <v>13813</v>
      </c>
      <c r="C1264" s="66" t="s">
        <v>12955</v>
      </c>
      <c r="D1264" s="67">
        <v>3</v>
      </c>
      <c r="E1264" s="68" t="s">
        <v>12268</v>
      </c>
    </row>
    <row r="1265" spans="1:5" ht="15" x14ac:dyDescent="0.2">
      <c r="A1265" s="64">
        <v>1264</v>
      </c>
      <c r="B1265" s="65">
        <v>14954</v>
      </c>
      <c r="C1265" s="70" t="s">
        <v>12956</v>
      </c>
      <c r="D1265" s="67">
        <v>4</v>
      </c>
      <c r="E1265" s="68" t="s">
        <v>10792</v>
      </c>
    </row>
    <row r="1266" spans="1:5" ht="15" x14ac:dyDescent="0.2">
      <c r="A1266" s="64">
        <v>1265</v>
      </c>
      <c r="B1266" s="65">
        <v>15277</v>
      </c>
      <c r="C1266" s="66" t="s">
        <v>12957</v>
      </c>
      <c r="D1266" s="67">
        <v>5</v>
      </c>
      <c r="E1266" s="69">
        <v>3</v>
      </c>
    </row>
    <row r="1267" spans="1:5" ht="15" x14ac:dyDescent="0.2">
      <c r="A1267" s="64">
        <v>1266</v>
      </c>
      <c r="B1267" s="65">
        <v>17127</v>
      </c>
      <c r="C1267" s="66" t="s">
        <v>12958</v>
      </c>
      <c r="D1267" s="67">
        <v>6</v>
      </c>
      <c r="E1267" s="69">
        <v>3</v>
      </c>
    </row>
    <row r="1268" spans="1:5" ht="15" x14ac:dyDescent="0.2">
      <c r="A1268" s="64">
        <v>1267</v>
      </c>
      <c r="B1268" s="65">
        <v>17231</v>
      </c>
      <c r="C1268" s="66" t="s">
        <v>12959</v>
      </c>
      <c r="D1268" s="67">
        <v>7</v>
      </c>
      <c r="E1268" s="68" t="s">
        <v>12268</v>
      </c>
    </row>
    <row r="1269" spans="1:5" ht="15" x14ac:dyDescent="0.2">
      <c r="A1269" s="64">
        <v>1268</v>
      </c>
      <c r="B1269" s="65">
        <v>18646</v>
      </c>
      <c r="C1269" s="66" t="s">
        <v>12960</v>
      </c>
      <c r="D1269" s="67">
        <v>8</v>
      </c>
      <c r="E1269" s="68" t="s">
        <v>12262</v>
      </c>
    </row>
    <row r="1270" spans="1:5" ht="15" x14ac:dyDescent="0.2">
      <c r="A1270" s="64">
        <v>1269</v>
      </c>
      <c r="B1270" s="65">
        <v>18784</v>
      </c>
      <c r="C1270" s="70" t="s">
        <v>12961</v>
      </c>
      <c r="D1270" s="67">
        <v>9</v>
      </c>
      <c r="E1270" s="68" t="s">
        <v>12266</v>
      </c>
    </row>
    <row r="1271" spans="1:5" ht="15" x14ac:dyDescent="0.2">
      <c r="A1271" s="64">
        <v>1270</v>
      </c>
      <c r="B1271" s="65">
        <v>18940</v>
      </c>
      <c r="C1271" s="66" t="s">
        <v>12962</v>
      </c>
      <c r="D1271" s="67">
        <v>10</v>
      </c>
      <c r="E1271" s="68" t="s">
        <v>12266</v>
      </c>
    </row>
    <row r="1272" spans="1:5" ht="15" x14ac:dyDescent="0.2">
      <c r="A1272" s="64">
        <v>1271</v>
      </c>
      <c r="B1272" s="65">
        <v>11272</v>
      </c>
      <c r="C1272" s="66" t="s">
        <v>12963</v>
      </c>
      <c r="D1272" s="67">
        <v>1</v>
      </c>
      <c r="E1272" s="68" t="s">
        <v>12262</v>
      </c>
    </row>
    <row r="1273" spans="1:5" ht="15" x14ac:dyDescent="0.2">
      <c r="A1273" s="64">
        <v>1272</v>
      </c>
      <c r="B1273" s="65">
        <v>11916</v>
      </c>
      <c r="C1273" s="66" t="s">
        <v>12964</v>
      </c>
      <c r="D1273" s="67">
        <v>2</v>
      </c>
      <c r="E1273" s="68" t="s">
        <v>12281</v>
      </c>
    </row>
    <row r="1274" spans="1:5" ht="15" x14ac:dyDescent="0.2">
      <c r="A1274" s="64">
        <v>1273</v>
      </c>
      <c r="B1274" s="65">
        <v>13093</v>
      </c>
      <c r="C1274" s="66" t="s">
        <v>12965</v>
      </c>
      <c r="D1274" s="67">
        <v>3</v>
      </c>
      <c r="E1274" s="68" t="s">
        <v>12268</v>
      </c>
    </row>
    <row r="1275" spans="1:5" ht="15" x14ac:dyDescent="0.2">
      <c r="A1275" s="64">
        <v>1274</v>
      </c>
      <c r="B1275" s="65">
        <v>17062</v>
      </c>
      <c r="C1275" s="66" t="s">
        <v>12966</v>
      </c>
      <c r="D1275" s="67">
        <v>4</v>
      </c>
      <c r="E1275" s="68" t="s">
        <v>12281</v>
      </c>
    </row>
    <row r="1276" spans="1:5" ht="15" x14ac:dyDescent="0.2">
      <c r="A1276" s="64">
        <v>1275</v>
      </c>
      <c r="B1276" s="65">
        <v>17363</v>
      </c>
      <c r="C1276" s="66" t="s">
        <v>12967</v>
      </c>
      <c r="D1276" s="67">
        <v>5</v>
      </c>
      <c r="E1276" s="68" t="s">
        <v>12262</v>
      </c>
    </row>
    <row r="1277" spans="1:5" ht="15" x14ac:dyDescent="0.2">
      <c r="A1277" s="64">
        <v>1276</v>
      </c>
      <c r="B1277" s="65">
        <v>17594</v>
      </c>
      <c r="C1277" s="66" t="s">
        <v>12968</v>
      </c>
      <c r="D1277" s="67">
        <v>6</v>
      </c>
      <c r="E1277" s="68" t="s">
        <v>12262</v>
      </c>
    </row>
    <row r="1278" spans="1:5" ht="15" x14ac:dyDescent="0.2">
      <c r="A1278" s="64">
        <v>1277</v>
      </c>
      <c r="B1278" s="65">
        <v>18087</v>
      </c>
      <c r="C1278" s="66" t="s">
        <v>12969</v>
      </c>
      <c r="D1278" s="67">
        <v>7</v>
      </c>
      <c r="E1278" s="68" t="s">
        <v>12262</v>
      </c>
    </row>
    <row r="1279" spans="1:5" ht="15" x14ac:dyDescent="0.2">
      <c r="A1279" s="64">
        <v>1278</v>
      </c>
      <c r="B1279" s="65">
        <v>18705</v>
      </c>
      <c r="C1279" s="66" t="s">
        <v>12970</v>
      </c>
      <c r="D1279" s="67">
        <v>8</v>
      </c>
      <c r="E1279" s="68" t="s">
        <v>12266</v>
      </c>
    </row>
    <row r="1280" spans="1:5" ht="15" x14ac:dyDescent="0.2">
      <c r="A1280" s="64">
        <v>1279</v>
      </c>
      <c r="B1280" s="65">
        <v>18721</v>
      </c>
      <c r="C1280" s="66" t="s">
        <v>12971</v>
      </c>
      <c r="D1280" s="67">
        <v>9</v>
      </c>
      <c r="E1280" s="68" t="s">
        <v>12262</v>
      </c>
    </row>
    <row r="1281" spans="1:5" ht="15" x14ac:dyDescent="0.2">
      <c r="A1281" s="64">
        <v>1280</v>
      </c>
      <c r="B1281" s="65">
        <v>18951</v>
      </c>
      <c r="C1281" s="66" t="s">
        <v>12972</v>
      </c>
      <c r="D1281" s="67">
        <v>10</v>
      </c>
      <c r="E1281" s="69">
        <v>2</v>
      </c>
    </row>
    <row r="1282" spans="1:5" ht="15" x14ac:dyDescent="0.2">
      <c r="A1282" s="64">
        <v>1281</v>
      </c>
      <c r="B1282" s="65">
        <v>19001</v>
      </c>
      <c r="C1282" s="66" t="s">
        <v>12973</v>
      </c>
      <c r="D1282" s="67">
        <v>11</v>
      </c>
      <c r="E1282" s="68" t="s">
        <v>15072</v>
      </c>
    </row>
    <row r="1283" spans="1:5" ht="15" x14ac:dyDescent="0.2">
      <c r="A1283" s="64">
        <v>1282</v>
      </c>
      <c r="B1283" s="65">
        <v>19304</v>
      </c>
      <c r="C1283" s="66" t="s">
        <v>12974</v>
      </c>
      <c r="D1283" s="67">
        <v>12</v>
      </c>
      <c r="E1283" s="68" t="s">
        <v>12266</v>
      </c>
    </row>
    <row r="1284" spans="1:5" ht="15" x14ac:dyDescent="0.2">
      <c r="A1284" s="64">
        <v>1283</v>
      </c>
      <c r="B1284" s="65">
        <v>19366</v>
      </c>
      <c r="C1284" s="66" t="s">
        <v>12975</v>
      </c>
      <c r="D1284" s="67">
        <v>13</v>
      </c>
      <c r="E1284" s="68" t="s">
        <v>12262</v>
      </c>
    </row>
    <row r="1285" spans="1:5" ht="15" x14ac:dyDescent="0.2">
      <c r="A1285" s="64">
        <v>1284</v>
      </c>
      <c r="B1285" s="65">
        <v>19761</v>
      </c>
      <c r="C1285" s="66" t="s">
        <v>15303</v>
      </c>
      <c r="D1285" s="67">
        <v>14</v>
      </c>
      <c r="E1285" s="68" t="s">
        <v>12281</v>
      </c>
    </row>
    <row r="1286" spans="1:5" ht="15" x14ac:dyDescent="0.2">
      <c r="A1286" s="64">
        <v>1285</v>
      </c>
      <c r="B1286" s="65">
        <v>10030</v>
      </c>
      <c r="C1286" s="66" t="s">
        <v>12976</v>
      </c>
      <c r="D1286" s="67">
        <v>1</v>
      </c>
      <c r="E1286" s="68" t="s">
        <v>12264</v>
      </c>
    </row>
    <row r="1287" spans="1:5" ht="15" x14ac:dyDescent="0.2">
      <c r="A1287" s="64">
        <v>1286</v>
      </c>
      <c r="B1287" s="65">
        <v>11486</v>
      </c>
      <c r="C1287" s="66" t="s">
        <v>12977</v>
      </c>
      <c r="D1287" s="67">
        <v>2</v>
      </c>
      <c r="E1287" s="68" t="s">
        <v>12281</v>
      </c>
    </row>
    <row r="1288" spans="1:5" ht="15" x14ac:dyDescent="0.2">
      <c r="A1288" s="64">
        <v>1287</v>
      </c>
      <c r="B1288" s="65">
        <v>12349</v>
      </c>
      <c r="C1288" s="66" t="s">
        <v>14382</v>
      </c>
      <c r="D1288" s="67">
        <v>3</v>
      </c>
      <c r="E1288" s="68" t="s">
        <v>12281</v>
      </c>
    </row>
    <row r="1289" spans="1:5" ht="15" x14ac:dyDescent="0.2">
      <c r="A1289" s="64">
        <v>1288</v>
      </c>
      <c r="B1289" s="65">
        <v>12358</v>
      </c>
      <c r="C1289" s="66" t="s">
        <v>14383</v>
      </c>
      <c r="D1289" s="67">
        <v>4</v>
      </c>
      <c r="E1289" s="68" t="s">
        <v>13767</v>
      </c>
    </row>
    <row r="1290" spans="1:5" ht="15" x14ac:dyDescent="0.2">
      <c r="A1290" s="64">
        <v>1289</v>
      </c>
      <c r="B1290" s="65">
        <v>12593</v>
      </c>
      <c r="C1290" s="66" t="s">
        <v>14384</v>
      </c>
      <c r="D1290" s="67">
        <v>5</v>
      </c>
      <c r="E1290" s="68" t="s">
        <v>12266</v>
      </c>
    </row>
    <row r="1291" spans="1:5" ht="15" x14ac:dyDescent="0.2">
      <c r="A1291" s="64">
        <v>1290</v>
      </c>
      <c r="B1291" s="65">
        <v>12694</v>
      </c>
      <c r="C1291" s="66" t="s">
        <v>14385</v>
      </c>
      <c r="D1291" s="67">
        <v>6</v>
      </c>
      <c r="E1291" s="68" t="s">
        <v>12268</v>
      </c>
    </row>
    <row r="1292" spans="1:5" ht="15" x14ac:dyDescent="0.2">
      <c r="A1292" s="64">
        <v>1291</v>
      </c>
      <c r="B1292" s="65">
        <v>12712</v>
      </c>
      <c r="C1292" s="66" t="s">
        <v>14386</v>
      </c>
      <c r="D1292" s="67">
        <v>7</v>
      </c>
      <c r="E1292" s="68" t="s">
        <v>12268</v>
      </c>
    </row>
    <row r="1293" spans="1:5" ht="15" x14ac:dyDescent="0.2">
      <c r="A1293" s="64">
        <v>1292</v>
      </c>
      <c r="B1293" s="65">
        <v>14035</v>
      </c>
      <c r="C1293" s="66" t="s">
        <v>14387</v>
      </c>
      <c r="D1293" s="67">
        <v>8</v>
      </c>
      <c r="E1293" s="68" t="s">
        <v>12258</v>
      </c>
    </row>
    <row r="1294" spans="1:5" ht="15" x14ac:dyDescent="0.2">
      <c r="A1294" s="64">
        <v>1293</v>
      </c>
      <c r="B1294" s="65">
        <v>14814</v>
      </c>
      <c r="C1294" s="66" t="s">
        <v>14388</v>
      </c>
      <c r="D1294" s="67">
        <v>9</v>
      </c>
      <c r="E1294" s="69">
        <v>2</v>
      </c>
    </row>
    <row r="1295" spans="1:5" ht="15" x14ac:dyDescent="0.2">
      <c r="A1295" s="64">
        <v>1294</v>
      </c>
      <c r="B1295" s="65">
        <v>14942</v>
      </c>
      <c r="C1295" s="66" t="s">
        <v>14389</v>
      </c>
      <c r="D1295" s="67">
        <v>10</v>
      </c>
      <c r="E1295" s="68" t="s">
        <v>10792</v>
      </c>
    </row>
    <row r="1296" spans="1:5" ht="15" x14ac:dyDescent="0.2">
      <c r="A1296" s="64">
        <v>1295</v>
      </c>
      <c r="B1296" s="65">
        <v>15034</v>
      </c>
      <c r="C1296" s="66" t="s">
        <v>14390</v>
      </c>
      <c r="D1296" s="67">
        <v>11</v>
      </c>
      <c r="E1296" s="68" t="s">
        <v>12264</v>
      </c>
    </row>
    <row r="1297" spans="1:5" ht="15" x14ac:dyDescent="0.2">
      <c r="A1297" s="64">
        <v>1296</v>
      </c>
      <c r="B1297" s="65">
        <v>15319</v>
      </c>
      <c r="C1297" s="66" t="s">
        <v>14391</v>
      </c>
      <c r="D1297" s="67">
        <v>12</v>
      </c>
      <c r="E1297" s="68" t="s">
        <v>15069</v>
      </c>
    </row>
    <row r="1298" spans="1:5" ht="15" x14ac:dyDescent="0.2">
      <c r="A1298" s="64">
        <v>1297</v>
      </c>
      <c r="B1298" s="65">
        <v>17803</v>
      </c>
      <c r="C1298" s="66" t="s">
        <v>14392</v>
      </c>
      <c r="D1298" s="67">
        <v>13</v>
      </c>
      <c r="E1298" s="68" t="s">
        <v>12428</v>
      </c>
    </row>
    <row r="1299" spans="1:5" ht="15" x14ac:dyDescent="0.2">
      <c r="A1299" s="64">
        <v>1298</v>
      </c>
      <c r="B1299" s="65">
        <v>19009</v>
      </c>
      <c r="C1299" s="66" t="s">
        <v>14393</v>
      </c>
      <c r="D1299" s="67">
        <v>14</v>
      </c>
      <c r="E1299" s="68" t="s">
        <v>12268</v>
      </c>
    </row>
    <row r="1300" spans="1:5" ht="15" x14ac:dyDescent="0.2">
      <c r="A1300" s="64">
        <v>1299</v>
      </c>
      <c r="B1300" s="65">
        <v>19036</v>
      </c>
      <c r="C1300" s="70" t="s">
        <v>14394</v>
      </c>
      <c r="D1300" s="67">
        <v>15</v>
      </c>
      <c r="E1300" s="68" t="s">
        <v>12262</v>
      </c>
    </row>
    <row r="1301" spans="1:5" ht="15" x14ac:dyDescent="0.2">
      <c r="A1301" s="64">
        <v>1300</v>
      </c>
      <c r="B1301" s="65">
        <v>19537</v>
      </c>
      <c r="C1301" s="66" t="s">
        <v>14395</v>
      </c>
      <c r="D1301" s="67">
        <v>16</v>
      </c>
      <c r="E1301" s="68" t="s">
        <v>12264</v>
      </c>
    </row>
    <row r="1302" spans="1:5" ht="15" x14ac:dyDescent="0.2">
      <c r="A1302" s="64">
        <v>1301</v>
      </c>
      <c r="B1302" s="65">
        <v>11878</v>
      </c>
      <c r="C1302" s="66" t="s">
        <v>14396</v>
      </c>
      <c r="D1302" s="67">
        <v>1</v>
      </c>
      <c r="E1302" s="68" t="s">
        <v>15072</v>
      </c>
    </row>
    <row r="1303" spans="1:5" ht="15" x14ac:dyDescent="0.2">
      <c r="A1303" s="64">
        <v>1302</v>
      </c>
      <c r="B1303" s="65">
        <v>12251</v>
      </c>
      <c r="C1303" s="66" t="s">
        <v>14397</v>
      </c>
      <c r="D1303" s="67">
        <v>2</v>
      </c>
      <c r="E1303" s="68" t="s">
        <v>13771</v>
      </c>
    </row>
    <row r="1304" spans="1:5" ht="15" x14ac:dyDescent="0.2">
      <c r="A1304" s="64">
        <v>1303</v>
      </c>
      <c r="B1304" s="65">
        <v>12295</v>
      </c>
      <c r="C1304" s="66" t="s">
        <v>14398</v>
      </c>
      <c r="D1304" s="67">
        <v>3</v>
      </c>
      <c r="E1304" s="68" t="s">
        <v>13767</v>
      </c>
    </row>
    <row r="1305" spans="1:5" ht="15" x14ac:dyDescent="0.2">
      <c r="A1305" s="64">
        <v>1304</v>
      </c>
      <c r="B1305" s="65">
        <v>12385</v>
      </c>
      <c r="C1305" s="66" t="s">
        <v>14399</v>
      </c>
      <c r="D1305" s="67">
        <v>4</v>
      </c>
      <c r="E1305" s="68" t="s">
        <v>12264</v>
      </c>
    </row>
    <row r="1306" spans="1:5" ht="15" x14ac:dyDescent="0.2">
      <c r="A1306" s="64">
        <v>1305</v>
      </c>
      <c r="B1306" s="65">
        <v>12408</v>
      </c>
      <c r="C1306" s="66" t="s">
        <v>14400</v>
      </c>
      <c r="D1306" s="67">
        <v>5</v>
      </c>
      <c r="E1306" s="68" t="s">
        <v>13767</v>
      </c>
    </row>
    <row r="1307" spans="1:5" ht="15" x14ac:dyDescent="0.2">
      <c r="A1307" s="64">
        <v>1306</v>
      </c>
      <c r="B1307" s="65">
        <v>12993</v>
      </c>
      <c r="C1307" s="66" t="s">
        <v>14401</v>
      </c>
      <c r="D1307" s="67">
        <v>6</v>
      </c>
      <c r="E1307" s="68" t="s">
        <v>12258</v>
      </c>
    </row>
    <row r="1308" spans="1:5" ht="15" x14ac:dyDescent="0.2">
      <c r="A1308" s="64">
        <v>1307</v>
      </c>
      <c r="B1308" s="65">
        <v>14457</v>
      </c>
      <c r="C1308" s="70" t="s">
        <v>14402</v>
      </c>
      <c r="D1308" s="67">
        <v>7</v>
      </c>
      <c r="E1308" s="68" t="s">
        <v>12278</v>
      </c>
    </row>
    <row r="1309" spans="1:5" ht="15" x14ac:dyDescent="0.2">
      <c r="A1309" s="64">
        <v>1308</v>
      </c>
      <c r="B1309" s="65">
        <v>16253</v>
      </c>
      <c r="C1309" s="66" t="s">
        <v>14403</v>
      </c>
      <c r="D1309" s="67">
        <v>8</v>
      </c>
      <c r="E1309" s="68" t="s">
        <v>12273</v>
      </c>
    </row>
    <row r="1310" spans="1:5" ht="15" x14ac:dyDescent="0.2">
      <c r="A1310" s="64">
        <v>1309</v>
      </c>
      <c r="B1310" s="65">
        <v>16825</v>
      </c>
      <c r="C1310" s="66" t="s">
        <v>14404</v>
      </c>
      <c r="D1310" s="67">
        <v>9</v>
      </c>
      <c r="E1310" s="69">
        <v>5</v>
      </c>
    </row>
    <row r="1311" spans="1:5" ht="15" x14ac:dyDescent="0.2">
      <c r="A1311" s="64">
        <v>1310</v>
      </c>
      <c r="B1311" s="65">
        <v>18172</v>
      </c>
      <c r="C1311" s="66" t="s">
        <v>14405</v>
      </c>
      <c r="D1311" s="67">
        <v>10</v>
      </c>
      <c r="E1311" s="68" t="s">
        <v>13767</v>
      </c>
    </row>
    <row r="1312" spans="1:5" ht="15" x14ac:dyDescent="0.2">
      <c r="A1312" s="64">
        <v>1311</v>
      </c>
      <c r="B1312" s="65">
        <v>18216</v>
      </c>
      <c r="C1312" s="66" t="s">
        <v>14406</v>
      </c>
      <c r="D1312" s="67">
        <v>11</v>
      </c>
      <c r="E1312" s="68" t="s">
        <v>12262</v>
      </c>
    </row>
    <row r="1313" spans="1:5" ht="15" x14ac:dyDescent="0.2">
      <c r="A1313" s="64">
        <v>1312</v>
      </c>
      <c r="B1313" s="65">
        <v>18292</v>
      </c>
      <c r="C1313" s="66" t="s">
        <v>14407</v>
      </c>
      <c r="D1313" s="67">
        <v>12</v>
      </c>
      <c r="E1313" s="68" t="s">
        <v>12273</v>
      </c>
    </row>
    <row r="1314" spans="1:5" ht="15" x14ac:dyDescent="0.2">
      <c r="A1314" s="64">
        <v>1313</v>
      </c>
      <c r="B1314" s="65">
        <v>18294</v>
      </c>
      <c r="C1314" s="66" t="s">
        <v>15458</v>
      </c>
      <c r="D1314" s="67">
        <v>13</v>
      </c>
      <c r="E1314" s="68" t="s">
        <v>12264</v>
      </c>
    </row>
    <row r="1315" spans="1:5" ht="15" x14ac:dyDescent="0.2">
      <c r="A1315" s="64">
        <v>1314</v>
      </c>
      <c r="B1315" s="65">
        <v>18305</v>
      </c>
      <c r="C1315" s="66" t="s">
        <v>15459</v>
      </c>
      <c r="D1315" s="67">
        <v>14</v>
      </c>
      <c r="E1315" s="68" t="s">
        <v>13767</v>
      </c>
    </row>
    <row r="1316" spans="1:5" ht="15" x14ac:dyDescent="0.2">
      <c r="A1316" s="64">
        <v>1315</v>
      </c>
      <c r="B1316" s="65">
        <v>18422</v>
      </c>
      <c r="C1316" s="70" t="s">
        <v>15460</v>
      </c>
      <c r="D1316" s="67">
        <v>15</v>
      </c>
      <c r="E1316" s="68" t="s">
        <v>15072</v>
      </c>
    </row>
    <row r="1317" spans="1:5" ht="15" x14ac:dyDescent="0.2">
      <c r="A1317" s="64">
        <v>1316</v>
      </c>
      <c r="B1317" s="65">
        <v>19306</v>
      </c>
      <c r="C1317" s="66" t="s">
        <v>15461</v>
      </c>
      <c r="D1317" s="67">
        <v>16</v>
      </c>
      <c r="E1317" s="69">
        <v>2</v>
      </c>
    </row>
    <row r="1318" spans="1:5" ht="15" x14ac:dyDescent="0.2">
      <c r="A1318" s="64">
        <v>1317</v>
      </c>
      <c r="B1318" s="65">
        <v>19782</v>
      </c>
      <c r="C1318" s="66" t="s">
        <v>15462</v>
      </c>
      <c r="D1318" s="67">
        <v>17</v>
      </c>
      <c r="E1318" s="68" t="s">
        <v>12260</v>
      </c>
    </row>
    <row r="1319" spans="1:5" ht="15" x14ac:dyDescent="0.2">
      <c r="A1319" s="64">
        <v>1318</v>
      </c>
      <c r="B1319" s="65">
        <v>19784</v>
      </c>
      <c r="C1319" s="66" t="s">
        <v>15463</v>
      </c>
      <c r="D1319" s="67">
        <v>18</v>
      </c>
      <c r="E1319" s="68" t="s">
        <v>12260</v>
      </c>
    </row>
    <row r="1320" spans="1:5" ht="15" x14ac:dyDescent="0.2">
      <c r="A1320" s="64">
        <v>1319</v>
      </c>
      <c r="B1320" s="65">
        <v>19786</v>
      </c>
      <c r="C1320" s="66" t="s">
        <v>15464</v>
      </c>
      <c r="D1320" s="67">
        <v>19</v>
      </c>
      <c r="E1320" s="68" t="s">
        <v>10792</v>
      </c>
    </row>
    <row r="1321" spans="1:5" ht="15" x14ac:dyDescent="0.2">
      <c r="A1321" s="64">
        <v>1320</v>
      </c>
      <c r="B1321" s="65">
        <v>19791</v>
      </c>
      <c r="C1321" s="66" t="s">
        <v>15465</v>
      </c>
      <c r="D1321" s="67">
        <v>20</v>
      </c>
      <c r="E1321" s="68" t="s">
        <v>10792</v>
      </c>
    </row>
    <row r="1322" spans="1:5" ht="15" x14ac:dyDescent="0.2">
      <c r="A1322" s="64">
        <v>1321</v>
      </c>
      <c r="B1322" s="65">
        <v>10534</v>
      </c>
      <c r="C1322" s="66" t="s">
        <v>15466</v>
      </c>
      <c r="D1322" s="67">
        <v>1</v>
      </c>
      <c r="E1322" s="68" t="s">
        <v>12281</v>
      </c>
    </row>
    <row r="1323" spans="1:5" ht="15" x14ac:dyDescent="0.2">
      <c r="A1323" s="64">
        <v>1322</v>
      </c>
      <c r="B1323" s="65">
        <v>11157</v>
      </c>
      <c r="C1323" s="66" t="s">
        <v>15467</v>
      </c>
      <c r="D1323" s="67">
        <v>2</v>
      </c>
      <c r="E1323" s="68" t="s">
        <v>12281</v>
      </c>
    </row>
    <row r="1324" spans="1:5" ht="15" x14ac:dyDescent="0.2">
      <c r="A1324" s="64">
        <v>1323</v>
      </c>
      <c r="B1324" s="65">
        <v>11163</v>
      </c>
      <c r="C1324" s="70" t="s">
        <v>15468</v>
      </c>
      <c r="D1324" s="67">
        <v>3</v>
      </c>
      <c r="E1324" s="68" t="s">
        <v>12268</v>
      </c>
    </row>
    <row r="1325" spans="1:5" ht="15" x14ac:dyDescent="0.2">
      <c r="A1325" s="64">
        <v>1324</v>
      </c>
      <c r="B1325" s="65">
        <v>11333</v>
      </c>
      <c r="C1325" s="66" t="s">
        <v>15469</v>
      </c>
      <c r="D1325" s="67">
        <v>4</v>
      </c>
      <c r="E1325" s="69">
        <v>4</v>
      </c>
    </row>
    <row r="1326" spans="1:5" ht="15" x14ac:dyDescent="0.2">
      <c r="A1326" s="64">
        <v>1325</v>
      </c>
      <c r="B1326" s="65">
        <v>11498</v>
      </c>
      <c r="C1326" s="66" t="s">
        <v>15470</v>
      </c>
      <c r="D1326" s="67">
        <v>5</v>
      </c>
      <c r="E1326" s="68" t="s">
        <v>12268</v>
      </c>
    </row>
    <row r="1327" spans="1:5" ht="15" x14ac:dyDescent="0.2">
      <c r="A1327" s="64">
        <v>1326</v>
      </c>
      <c r="B1327" s="65">
        <v>11925</v>
      </c>
      <c r="C1327" s="66" t="s">
        <v>15471</v>
      </c>
      <c r="D1327" s="67">
        <v>6</v>
      </c>
      <c r="E1327" s="68" t="s">
        <v>12268</v>
      </c>
    </row>
    <row r="1328" spans="1:5" ht="15" x14ac:dyDescent="0.2">
      <c r="A1328" s="64">
        <v>1327</v>
      </c>
      <c r="B1328" s="65">
        <v>12003</v>
      </c>
      <c r="C1328" s="66" t="s">
        <v>15472</v>
      </c>
      <c r="D1328" s="67">
        <v>7</v>
      </c>
      <c r="E1328" s="68" t="s">
        <v>12281</v>
      </c>
    </row>
    <row r="1329" spans="1:5" ht="15" x14ac:dyDescent="0.2">
      <c r="A1329" s="64">
        <v>1328</v>
      </c>
      <c r="B1329" s="65">
        <v>12008</v>
      </c>
      <c r="C1329" s="66" t="s">
        <v>15473</v>
      </c>
      <c r="D1329" s="67">
        <v>8</v>
      </c>
      <c r="E1329" s="68" t="s">
        <v>12281</v>
      </c>
    </row>
    <row r="1330" spans="1:5" ht="15" x14ac:dyDescent="0.2">
      <c r="A1330" s="64">
        <v>1329</v>
      </c>
      <c r="B1330" s="65">
        <v>12088</v>
      </c>
      <c r="C1330" s="70" t="s">
        <v>15474</v>
      </c>
      <c r="D1330" s="67">
        <v>9</v>
      </c>
      <c r="E1330" s="68" t="s">
        <v>12262</v>
      </c>
    </row>
    <row r="1331" spans="1:5" ht="15" x14ac:dyDescent="0.2">
      <c r="A1331" s="64">
        <v>1330</v>
      </c>
      <c r="B1331" s="65">
        <v>12121</v>
      </c>
      <c r="C1331" s="66" t="s">
        <v>14132</v>
      </c>
      <c r="D1331" s="67">
        <v>10</v>
      </c>
      <c r="E1331" s="68" t="s">
        <v>12268</v>
      </c>
    </row>
    <row r="1332" spans="1:5" ht="15" x14ac:dyDescent="0.2">
      <c r="A1332" s="64">
        <v>1331</v>
      </c>
      <c r="B1332" s="65">
        <v>12123</v>
      </c>
      <c r="C1332" s="70" t="s">
        <v>14133</v>
      </c>
      <c r="D1332" s="67">
        <v>11</v>
      </c>
      <c r="E1332" s="68" t="s">
        <v>12266</v>
      </c>
    </row>
    <row r="1333" spans="1:5" ht="15" x14ac:dyDescent="0.2">
      <c r="A1333" s="64">
        <v>1332</v>
      </c>
      <c r="B1333" s="65">
        <v>12284</v>
      </c>
      <c r="C1333" s="66" t="s">
        <v>14134</v>
      </c>
      <c r="D1333" s="67">
        <v>12</v>
      </c>
      <c r="E1333" s="68" t="s">
        <v>12262</v>
      </c>
    </row>
    <row r="1334" spans="1:5" ht="15" x14ac:dyDescent="0.2">
      <c r="A1334" s="64">
        <v>1333</v>
      </c>
      <c r="B1334" s="65">
        <v>12286</v>
      </c>
      <c r="C1334" s="66" t="s">
        <v>14135</v>
      </c>
      <c r="D1334" s="67">
        <v>13</v>
      </c>
      <c r="E1334" s="69">
        <v>2</v>
      </c>
    </row>
    <row r="1335" spans="1:5" ht="15" x14ac:dyDescent="0.2">
      <c r="A1335" s="64">
        <v>1334</v>
      </c>
      <c r="B1335" s="65">
        <v>12323</v>
      </c>
      <c r="C1335" s="66" t="s">
        <v>14136</v>
      </c>
      <c r="D1335" s="67">
        <v>14</v>
      </c>
      <c r="E1335" s="68" t="s">
        <v>12262</v>
      </c>
    </row>
    <row r="1336" spans="1:5" ht="15" x14ac:dyDescent="0.2">
      <c r="A1336" s="64">
        <v>1335</v>
      </c>
      <c r="B1336" s="65">
        <v>12567</v>
      </c>
      <c r="C1336" s="66" t="s">
        <v>14137</v>
      </c>
      <c r="D1336" s="67">
        <v>15</v>
      </c>
      <c r="E1336" s="68" t="s">
        <v>12262</v>
      </c>
    </row>
    <row r="1337" spans="1:5" ht="15" x14ac:dyDescent="0.2">
      <c r="A1337" s="64">
        <v>1336</v>
      </c>
      <c r="B1337" s="65">
        <v>12774</v>
      </c>
      <c r="C1337" s="66" t="s">
        <v>14138</v>
      </c>
      <c r="D1337" s="67">
        <v>16</v>
      </c>
      <c r="E1337" s="68" t="s">
        <v>12268</v>
      </c>
    </row>
    <row r="1338" spans="1:5" ht="15" x14ac:dyDescent="0.2">
      <c r="A1338" s="64">
        <v>1337</v>
      </c>
      <c r="B1338" s="65">
        <v>12922</v>
      </c>
      <c r="C1338" s="66" t="s">
        <v>14139</v>
      </c>
      <c r="D1338" s="67">
        <v>17</v>
      </c>
      <c r="E1338" s="68" t="s">
        <v>12281</v>
      </c>
    </row>
    <row r="1339" spans="1:5" ht="15" x14ac:dyDescent="0.2">
      <c r="A1339" s="64">
        <v>1338</v>
      </c>
      <c r="B1339" s="65">
        <v>13087</v>
      </c>
      <c r="C1339" s="66" t="s">
        <v>14140</v>
      </c>
      <c r="D1339" s="67">
        <v>18</v>
      </c>
      <c r="E1339" s="68" t="s">
        <v>15069</v>
      </c>
    </row>
    <row r="1340" spans="1:5" ht="15" x14ac:dyDescent="0.2">
      <c r="A1340" s="64">
        <v>1339</v>
      </c>
      <c r="B1340" s="65">
        <v>13150</v>
      </c>
      <c r="C1340" s="70" t="s">
        <v>15208</v>
      </c>
      <c r="D1340" s="67">
        <v>19</v>
      </c>
      <c r="E1340" s="68" t="s">
        <v>15069</v>
      </c>
    </row>
    <row r="1341" spans="1:5" ht="15" x14ac:dyDescent="0.2">
      <c r="A1341" s="64">
        <v>1340</v>
      </c>
      <c r="B1341" s="65">
        <v>13415</v>
      </c>
      <c r="C1341" s="66" t="s">
        <v>15209</v>
      </c>
      <c r="D1341" s="67">
        <v>20</v>
      </c>
      <c r="E1341" s="69">
        <v>3</v>
      </c>
    </row>
    <row r="1342" spans="1:5" ht="15" x14ac:dyDescent="0.2">
      <c r="A1342" s="64">
        <v>1341</v>
      </c>
      <c r="B1342" s="65">
        <v>15115</v>
      </c>
      <c r="C1342" s="66" t="s">
        <v>15210</v>
      </c>
      <c r="D1342" s="67">
        <v>21</v>
      </c>
      <c r="E1342" s="68" t="s">
        <v>12266</v>
      </c>
    </row>
    <row r="1343" spans="1:5" ht="15" x14ac:dyDescent="0.2">
      <c r="A1343" s="64">
        <v>1342</v>
      </c>
      <c r="B1343" s="65">
        <v>15151</v>
      </c>
      <c r="C1343" s="66" t="s">
        <v>15211</v>
      </c>
      <c r="D1343" s="67">
        <v>22</v>
      </c>
      <c r="E1343" s="69">
        <v>2</v>
      </c>
    </row>
    <row r="1344" spans="1:5" ht="15" x14ac:dyDescent="0.2">
      <c r="A1344" s="64">
        <v>1343</v>
      </c>
      <c r="B1344" s="65">
        <v>15153</v>
      </c>
      <c r="C1344" s="66" t="s">
        <v>15212</v>
      </c>
      <c r="D1344" s="67">
        <v>23</v>
      </c>
      <c r="E1344" s="69">
        <v>3</v>
      </c>
    </row>
    <row r="1345" spans="1:5" ht="15" x14ac:dyDescent="0.2">
      <c r="A1345" s="64">
        <v>1344</v>
      </c>
      <c r="B1345" s="65">
        <v>15246</v>
      </c>
      <c r="C1345" s="66" t="s">
        <v>15213</v>
      </c>
      <c r="D1345" s="67">
        <v>24</v>
      </c>
      <c r="E1345" s="68" t="s">
        <v>12262</v>
      </c>
    </row>
    <row r="1346" spans="1:5" ht="15" x14ac:dyDescent="0.2">
      <c r="A1346" s="64">
        <v>1345</v>
      </c>
      <c r="B1346" s="65">
        <v>15942</v>
      </c>
      <c r="C1346" s="66" t="s">
        <v>15214</v>
      </c>
      <c r="D1346" s="67">
        <v>25</v>
      </c>
      <c r="E1346" s="69">
        <v>3</v>
      </c>
    </row>
    <row r="1347" spans="1:5" ht="15" x14ac:dyDescent="0.2">
      <c r="A1347" s="64">
        <v>1346</v>
      </c>
      <c r="B1347" s="65">
        <v>16488</v>
      </c>
      <c r="C1347" s="66" t="s">
        <v>14151</v>
      </c>
      <c r="D1347" s="67">
        <v>26</v>
      </c>
      <c r="E1347" s="69">
        <v>3</v>
      </c>
    </row>
    <row r="1348" spans="1:5" ht="15" x14ac:dyDescent="0.2">
      <c r="A1348" s="64">
        <v>1347</v>
      </c>
      <c r="B1348" s="65">
        <v>16615</v>
      </c>
      <c r="C1348" s="66" t="s">
        <v>14152</v>
      </c>
      <c r="D1348" s="67">
        <v>27</v>
      </c>
      <c r="E1348" s="68" t="s">
        <v>10794</v>
      </c>
    </row>
    <row r="1349" spans="1:5" ht="15" x14ac:dyDescent="0.2">
      <c r="A1349" s="64">
        <v>1348</v>
      </c>
      <c r="B1349" s="65">
        <v>16701</v>
      </c>
      <c r="C1349" s="70" t="s">
        <v>14153</v>
      </c>
      <c r="D1349" s="67">
        <v>28</v>
      </c>
      <c r="E1349" s="68" t="s">
        <v>12262</v>
      </c>
    </row>
    <row r="1350" spans="1:5" ht="15" x14ac:dyDescent="0.2">
      <c r="A1350" s="64">
        <v>1349</v>
      </c>
      <c r="B1350" s="65">
        <v>16740</v>
      </c>
      <c r="C1350" s="66" t="s">
        <v>14154</v>
      </c>
      <c r="D1350" s="67">
        <v>29</v>
      </c>
      <c r="E1350" s="69">
        <v>4</v>
      </c>
    </row>
    <row r="1351" spans="1:5" ht="15" x14ac:dyDescent="0.2">
      <c r="A1351" s="64">
        <v>1350</v>
      </c>
      <c r="B1351" s="65">
        <v>16917</v>
      </c>
      <c r="C1351" s="70" t="s">
        <v>14155</v>
      </c>
      <c r="D1351" s="67">
        <v>30</v>
      </c>
      <c r="E1351" s="68" t="s">
        <v>12281</v>
      </c>
    </row>
    <row r="1352" spans="1:5" ht="15" x14ac:dyDescent="0.2">
      <c r="A1352" s="64">
        <v>1351</v>
      </c>
      <c r="B1352" s="65">
        <v>16942</v>
      </c>
      <c r="C1352" s="66" t="s">
        <v>14178</v>
      </c>
      <c r="D1352" s="67">
        <v>31</v>
      </c>
      <c r="E1352" s="68" t="s">
        <v>12262</v>
      </c>
    </row>
    <row r="1353" spans="1:5" ht="15" x14ac:dyDescent="0.2">
      <c r="A1353" s="64">
        <v>1352</v>
      </c>
      <c r="B1353" s="65">
        <v>17154</v>
      </c>
      <c r="C1353" s="66" t="s">
        <v>14179</v>
      </c>
      <c r="D1353" s="67">
        <v>32</v>
      </c>
      <c r="E1353" s="68" t="s">
        <v>12262</v>
      </c>
    </row>
    <row r="1354" spans="1:5" ht="15" x14ac:dyDescent="0.2">
      <c r="A1354" s="64">
        <v>1353</v>
      </c>
      <c r="B1354" s="65">
        <v>17361</v>
      </c>
      <c r="C1354" s="66" t="s">
        <v>14180</v>
      </c>
      <c r="D1354" s="67">
        <v>33</v>
      </c>
      <c r="E1354" s="68" t="s">
        <v>12268</v>
      </c>
    </row>
    <row r="1355" spans="1:5" ht="15" x14ac:dyDescent="0.2">
      <c r="A1355" s="64">
        <v>1354</v>
      </c>
      <c r="B1355" s="65">
        <v>17586</v>
      </c>
      <c r="C1355" s="66" t="s">
        <v>14181</v>
      </c>
      <c r="D1355" s="67">
        <v>34</v>
      </c>
      <c r="E1355" s="68" t="s">
        <v>12268</v>
      </c>
    </row>
    <row r="1356" spans="1:5" ht="15" x14ac:dyDescent="0.2">
      <c r="A1356" s="64">
        <v>1355</v>
      </c>
      <c r="B1356" s="65">
        <v>17777</v>
      </c>
      <c r="C1356" s="66" t="s">
        <v>14182</v>
      </c>
      <c r="D1356" s="67">
        <v>35</v>
      </c>
      <c r="E1356" s="69">
        <v>3</v>
      </c>
    </row>
    <row r="1357" spans="1:5" ht="15" x14ac:dyDescent="0.2">
      <c r="A1357" s="64">
        <v>1356</v>
      </c>
      <c r="B1357" s="65">
        <v>17792</v>
      </c>
      <c r="C1357" s="66" t="s">
        <v>14183</v>
      </c>
      <c r="D1357" s="67">
        <v>36</v>
      </c>
      <c r="E1357" s="68" t="s">
        <v>12268</v>
      </c>
    </row>
    <row r="1358" spans="1:5" ht="15" x14ac:dyDescent="0.2">
      <c r="A1358" s="64">
        <v>1357</v>
      </c>
      <c r="B1358" s="65">
        <v>17836</v>
      </c>
      <c r="C1358" s="66" t="s">
        <v>14184</v>
      </c>
      <c r="D1358" s="67">
        <v>37</v>
      </c>
      <c r="E1358" s="69">
        <v>2</v>
      </c>
    </row>
    <row r="1359" spans="1:5" ht="15" x14ac:dyDescent="0.2">
      <c r="A1359" s="64">
        <v>1358</v>
      </c>
      <c r="B1359" s="65">
        <v>17974</v>
      </c>
      <c r="C1359" s="66" t="s">
        <v>14185</v>
      </c>
      <c r="D1359" s="67">
        <v>38</v>
      </c>
      <c r="E1359" s="68" t="s">
        <v>12266</v>
      </c>
    </row>
    <row r="1360" spans="1:5" ht="15" x14ac:dyDescent="0.2">
      <c r="A1360" s="64">
        <v>1359</v>
      </c>
      <c r="B1360" s="65">
        <v>18357</v>
      </c>
      <c r="C1360" s="66" t="s">
        <v>14186</v>
      </c>
      <c r="D1360" s="67">
        <v>39</v>
      </c>
      <c r="E1360" s="68" t="s">
        <v>12266</v>
      </c>
    </row>
    <row r="1361" spans="1:5" ht="15" x14ac:dyDescent="0.2">
      <c r="A1361" s="64">
        <v>1360</v>
      </c>
      <c r="B1361" s="65">
        <v>18391</v>
      </c>
      <c r="C1361" s="66" t="s">
        <v>14187</v>
      </c>
      <c r="D1361" s="67">
        <v>40</v>
      </c>
      <c r="E1361" s="69">
        <v>3</v>
      </c>
    </row>
    <row r="1362" spans="1:5" ht="15" x14ac:dyDescent="0.2">
      <c r="A1362" s="64">
        <v>1361</v>
      </c>
      <c r="B1362" s="65">
        <v>18628</v>
      </c>
      <c r="C1362" s="66" t="s">
        <v>14188</v>
      </c>
      <c r="D1362" s="67">
        <v>41</v>
      </c>
      <c r="E1362" s="68" t="s">
        <v>12266</v>
      </c>
    </row>
    <row r="1363" spans="1:5" ht="15" x14ac:dyDescent="0.2">
      <c r="A1363" s="64">
        <v>1362</v>
      </c>
      <c r="B1363" s="65">
        <v>18665</v>
      </c>
      <c r="C1363" s="66" t="s">
        <v>14189</v>
      </c>
      <c r="D1363" s="67">
        <v>42</v>
      </c>
      <c r="E1363" s="68" t="s">
        <v>12268</v>
      </c>
    </row>
    <row r="1364" spans="1:5" ht="15" x14ac:dyDescent="0.2">
      <c r="A1364" s="64">
        <v>1363</v>
      </c>
      <c r="B1364" s="65">
        <v>18918</v>
      </c>
      <c r="C1364" s="66" t="s">
        <v>14190</v>
      </c>
      <c r="D1364" s="67">
        <v>43</v>
      </c>
      <c r="E1364" s="68" t="s">
        <v>13767</v>
      </c>
    </row>
    <row r="1365" spans="1:5" ht="15" x14ac:dyDescent="0.2">
      <c r="A1365" s="64">
        <v>1364</v>
      </c>
      <c r="B1365" s="65">
        <v>18998</v>
      </c>
      <c r="C1365" s="66" t="s">
        <v>14455</v>
      </c>
      <c r="D1365" s="67">
        <v>44</v>
      </c>
      <c r="E1365" s="68" t="s">
        <v>12266</v>
      </c>
    </row>
    <row r="1366" spans="1:5" ht="15" x14ac:dyDescent="0.2">
      <c r="A1366" s="64">
        <v>1365</v>
      </c>
      <c r="B1366" s="65">
        <v>19010</v>
      </c>
      <c r="C1366" s="70" t="s">
        <v>14456</v>
      </c>
      <c r="D1366" s="67">
        <v>45</v>
      </c>
      <c r="E1366" s="68" t="s">
        <v>12266</v>
      </c>
    </row>
    <row r="1367" spans="1:5" ht="15" x14ac:dyDescent="0.2">
      <c r="A1367" s="64">
        <v>1366</v>
      </c>
      <c r="B1367" s="65">
        <v>19160</v>
      </c>
      <c r="C1367" s="66" t="s">
        <v>14457</v>
      </c>
      <c r="D1367" s="67">
        <v>46</v>
      </c>
      <c r="E1367" s="68" t="s">
        <v>12260</v>
      </c>
    </row>
    <row r="1368" spans="1:5" ht="15" x14ac:dyDescent="0.2">
      <c r="A1368" s="64">
        <v>1367</v>
      </c>
      <c r="B1368" s="65">
        <v>19375</v>
      </c>
      <c r="C1368" s="66" t="s">
        <v>14458</v>
      </c>
      <c r="D1368" s="67">
        <v>47</v>
      </c>
      <c r="E1368" s="68" t="s">
        <v>12260</v>
      </c>
    </row>
    <row r="1369" spans="1:5" ht="15" x14ac:dyDescent="0.2">
      <c r="A1369" s="64">
        <v>1368</v>
      </c>
      <c r="B1369" s="65">
        <v>19376</v>
      </c>
      <c r="C1369" s="66" t="s">
        <v>14459</v>
      </c>
      <c r="D1369" s="67">
        <v>48</v>
      </c>
      <c r="E1369" s="68" t="s">
        <v>12260</v>
      </c>
    </row>
    <row r="1370" spans="1:5" ht="15" x14ac:dyDescent="0.2">
      <c r="A1370" s="64">
        <v>1369</v>
      </c>
      <c r="B1370" s="65">
        <v>19557</v>
      </c>
      <c r="C1370" s="66" t="s">
        <v>14460</v>
      </c>
      <c r="D1370" s="67">
        <v>49</v>
      </c>
      <c r="E1370" s="69">
        <v>2</v>
      </c>
    </row>
    <row r="1371" spans="1:5" ht="15" x14ac:dyDescent="0.2">
      <c r="A1371" s="64">
        <v>1370</v>
      </c>
      <c r="B1371" s="65">
        <v>19620</v>
      </c>
      <c r="C1371" s="66" t="s">
        <v>14461</v>
      </c>
      <c r="D1371" s="67">
        <v>50</v>
      </c>
      <c r="E1371" s="68" t="s">
        <v>12266</v>
      </c>
    </row>
    <row r="1372" spans="1:5" ht="15" x14ac:dyDescent="0.2">
      <c r="A1372" s="64">
        <v>1371</v>
      </c>
      <c r="B1372" s="65">
        <v>10484</v>
      </c>
      <c r="C1372" s="66" t="s">
        <v>14462</v>
      </c>
      <c r="D1372" s="67">
        <v>1</v>
      </c>
      <c r="E1372" s="68" t="s">
        <v>12281</v>
      </c>
    </row>
    <row r="1373" spans="1:5" ht="15" x14ac:dyDescent="0.2">
      <c r="A1373" s="64">
        <v>1372</v>
      </c>
      <c r="B1373" s="65">
        <v>11165</v>
      </c>
      <c r="C1373" s="66" t="s">
        <v>14463</v>
      </c>
      <c r="D1373" s="67">
        <v>2</v>
      </c>
      <c r="E1373" s="68" t="s">
        <v>10792</v>
      </c>
    </row>
    <row r="1374" spans="1:5" ht="15" x14ac:dyDescent="0.2">
      <c r="A1374" s="64">
        <v>1373</v>
      </c>
      <c r="B1374" s="65">
        <v>11910</v>
      </c>
      <c r="C1374" s="66" t="s">
        <v>14464</v>
      </c>
      <c r="D1374" s="67">
        <v>3</v>
      </c>
      <c r="E1374" s="68" t="s">
        <v>12268</v>
      </c>
    </row>
    <row r="1375" spans="1:5" ht="15" x14ac:dyDescent="0.2">
      <c r="A1375" s="64">
        <v>1374</v>
      </c>
      <c r="B1375" s="65">
        <v>12584</v>
      </c>
      <c r="C1375" s="66" t="s">
        <v>14465</v>
      </c>
      <c r="D1375" s="67">
        <v>4</v>
      </c>
      <c r="E1375" s="68" t="s">
        <v>15069</v>
      </c>
    </row>
    <row r="1376" spans="1:5" ht="15" x14ac:dyDescent="0.2">
      <c r="A1376" s="64">
        <v>1375</v>
      </c>
      <c r="B1376" s="65">
        <v>12771</v>
      </c>
      <c r="C1376" s="66" t="s">
        <v>14466</v>
      </c>
      <c r="D1376" s="67">
        <v>5</v>
      </c>
      <c r="E1376" s="68" t="s">
        <v>12281</v>
      </c>
    </row>
    <row r="1377" spans="1:5" ht="15" x14ac:dyDescent="0.2">
      <c r="A1377" s="64">
        <v>1376</v>
      </c>
      <c r="B1377" s="65">
        <v>12940</v>
      </c>
      <c r="C1377" s="66" t="s">
        <v>14467</v>
      </c>
      <c r="D1377" s="67">
        <v>6</v>
      </c>
      <c r="E1377" s="68" t="s">
        <v>12260</v>
      </c>
    </row>
    <row r="1378" spans="1:5" ht="15" x14ac:dyDescent="0.2">
      <c r="A1378" s="64">
        <v>1377</v>
      </c>
      <c r="B1378" s="65">
        <v>14999</v>
      </c>
      <c r="C1378" s="66" t="s">
        <v>14468</v>
      </c>
      <c r="D1378" s="67">
        <v>7</v>
      </c>
      <c r="E1378" s="68" t="s">
        <v>13800</v>
      </c>
    </row>
    <row r="1379" spans="1:5" ht="15" x14ac:dyDescent="0.2">
      <c r="A1379" s="64">
        <v>1378</v>
      </c>
      <c r="B1379" s="65">
        <v>16143</v>
      </c>
      <c r="C1379" s="66" t="s">
        <v>14469</v>
      </c>
      <c r="D1379" s="67">
        <v>8</v>
      </c>
      <c r="E1379" s="68" t="s">
        <v>15069</v>
      </c>
    </row>
    <row r="1380" spans="1:5" ht="15" x14ac:dyDescent="0.2">
      <c r="A1380" s="64">
        <v>1379</v>
      </c>
      <c r="B1380" s="65">
        <v>16655</v>
      </c>
      <c r="C1380" s="66" t="s">
        <v>14470</v>
      </c>
      <c r="D1380" s="67">
        <v>9</v>
      </c>
      <c r="E1380" s="68" t="s">
        <v>10794</v>
      </c>
    </row>
    <row r="1381" spans="1:5" ht="15" x14ac:dyDescent="0.2">
      <c r="A1381" s="64">
        <v>1380</v>
      </c>
      <c r="B1381" s="65">
        <v>16803</v>
      </c>
      <c r="C1381" s="66" t="s">
        <v>14471</v>
      </c>
      <c r="D1381" s="67">
        <v>10</v>
      </c>
      <c r="E1381" s="68" t="s">
        <v>10792</v>
      </c>
    </row>
    <row r="1382" spans="1:5" ht="15" x14ac:dyDescent="0.2">
      <c r="A1382" s="64">
        <v>1381</v>
      </c>
      <c r="B1382" s="65">
        <v>17020</v>
      </c>
      <c r="C1382" s="66" t="s">
        <v>14472</v>
      </c>
      <c r="D1382" s="67">
        <v>11</v>
      </c>
      <c r="E1382" s="68" t="s">
        <v>10995</v>
      </c>
    </row>
    <row r="1383" spans="1:5" ht="15" x14ac:dyDescent="0.2">
      <c r="A1383" s="64">
        <v>1382</v>
      </c>
      <c r="B1383" s="65">
        <v>17807</v>
      </c>
      <c r="C1383" s="66" t="s">
        <v>14473</v>
      </c>
      <c r="D1383" s="67">
        <v>12</v>
      </c>
      <c r="E1383" s="68" t="s">
        <v>12266</v>
      </c>
    </row>
    <row r="1384" spans="1:5" ht="15" x14ac:dyDescent="0.2">
      <c r="A1384" s="64">
        <v>1383</v>
      </c>
      <c r="B1384" s="65">
        <v>17874</v>
      </c>
      <c r="C1384" s="66" t="s">
        <v>14474</v>
      </c>
      <c r="D1384" s="67">
        <v>13</v>
      </c>
      <c r="E1384" s="68" t="s">
        <v>12268</v>
      </c>
    </row>
    <row r="1385" spans="1:5" ht="15" x14ac:dyDescent="0.2">
      <c r="A1385" s="64">
        <v>1384</v>
      </c>
      <c r="B1385" s="65">
        <v>17992</v>
      </c>
      <c r="C1385" s="66" t="s">
        <v>14475</v>
      </c>
      <c r="D1385" s="67">
        <v>14</v>
      </c>
      <c r="E1385" s="68" t="s">
        <v>12281</v>
      </c>
    </row>
    <row r="1386" spans="1:5" ht="15" x14ac:dyDescent="0.2">
      <c r="A1386" s="64">
        <v>1385</v>
      </c>
      <c r="B1386" s="65">
        <v>18118</v>
      </c>
      <c r="C1386" s="66" t="s">
        <v>14476</v>
      </c>
      <c r="D1386" s="67">
        <v>15</v>
      </c>
      <c r="E1386" s="68" t="s">
        <v>10792</v>
      </c>
    </row>
    <row r="1387" spans="1:5" ht="15" x14ac:dyDescent="0.2">
      <c r="A1387" s="64">
        <v>1386</v>
      </c>
      <c r="B1387" s="65">
        <v>18629</v>
      </c>
      <c r="C1387" s="66" t="s">
        <v>14477</v>
      </c>
      <c r="D1387" s="67">
        <v>16</v>
      </c>
      <c r="E1387" s="68" t="s">
        <v>12428</v>
      </c>
    </row>
    <row r="1388" spans="1:5" ht="15" x14ac:dyDescent="0.2">
      <c r="A1388" s="64">
        <v>1387</v>
      </c>
      <c r="B1388" s="65">
        <v>18742</v>
      </c>
      <c r="C1388" s="66" t="s">
        <v>14478</v>
      </c>
      <c r="D1388" s="67">
        <v>17</v>
      </c>
      <c r="E1388" s="68" t="s">
        <v>12281</v>
      </c>
    </row>
    <row r="1389" spans="1:5" ht="15" x14ac:dyDescent="0.2">
      <c r="A1389" s="64">
        <v>1388</v>
      </c>
      <c r="B1389" s="65">
        <v>19619</v>
      </c>
      <c r="C1389" s="66" t="s">
        <v>14479</v>
      </c>
      <c r="D1389" s="67">
        <v>18</v>
      </c>
      <c r="E1389" s="68" t="s">
        <v>12262</v>
      </c>
    </row>
    <row r="1390" spans="1:5" ht="15" x14ac:dyDescent="0.2">
      <c r="A1390" s="64">
        <v>1389</v>
      </c>
      <c r="B1390" s="65">
        <v>19632</v>
      </c>
      <c r="C1390" s="66" t="s">
        <v>13071</v>
      </c>
      <c r="D1390" s="67">
        <v>19</v>
      </c>
      <c r="E1390" s="68" t="s">
        <v>10792</v>
      </c>
    </row>
    <row r="1391" spans="1:5" ht="15" x14ac:dyDescent="0.2">
      <c r="A1391" s="64">
        <v>1390</v>
      </c>
      <c r="B1391" s="65">
        <v>10053</v>
      </c>
      <c r="C1391" s="66" t="s">
        <v>13072</v>
      </c>
      <c r="D1391" s="67">
        <v>1</v>
      </c>
      <c r="E1391" s="68" t="s">
        <v>13767</v>
      </c>
    </row>
    <row r="1392" spans="1:5" ht="15" x14ac:dyDescent="0.2">
      <c r="A1392" s="64">
        <v>1391</v>
      </c>
      <c r="B1392" s="65">
        <v>11410</v>
      </c>
      <c r="C1392" s="66" t="s">
        <v>13073</v>
      </c>
      <c r="D1392" s="67">
        <v>2</v>
      </c>
      <c r="E1392" s="68" t="s">
        <v>12262</v>
      </c>
    </row>
    <row r="1393" spans="1:5" ht="15" x14ac:dyDescent="0.2">
      <c r="A1393" s="64">
        <v>1392</v>
      </c>
      <c r="B1393" s="65">
        <v>11840</v>
      </c>
      <c r="C1393" s="66" t="s">
        <v>13074</v>
      </c>
      <c r="D1393" s="67">
        <v>3</v>
      </c>
      <c r="E1393" s="68" t="s">
        <v>15072</v>
      </c>
    </row>
    <row r="1394" spans="1:5" ht="15" x14ac:dyDescent="0.2">
      <c r="A1394" s="64">
        <v>1393</v>
      </c>
      <c r="B1394" s="65">
        <v>12612</v>
      </c>
      <c r="C1394" s="66" t="s">
        <v>13075</v>
      </c>
      <c r="D1394" s="67">
        <v>4</v>
      </c>
      <c r="E1394" s="68" t="s">
        <v>12260</v>
      </c>
    </row>
    <row r="1395" spans="1:5" ht="15" x14ac:dyDescent="0.2">
      <c r="A1395" s="64">
        <v>1394</v>
      </c>
      <c r="B1395" s="65">
        <v>13053</v>
      </c>
      <c r="C1395" s="66" t="s">
        <v>13076</v>
      </c>
      <c r="D1395" s="67">
        <v>5</v>
      </c>
      <c r="E1395" s="68" t="s">
        <v>12260</v>
      </c>
    </row>
    <row r="1396" spans="1:5" ht="15" x14ac:dyDescent="0.2">
      <c r="A1396" s="64">
        <v>1395</v>
      </c>
      <c r="B1396" s="65">
        <v>13351</v>
      </c>
      <c r="C1396" s="66" t="s">
        <v>11697</v>
      </c>
      <c r="D1396" s="67">
        <v>6</v>
      </c>
      <c r="E1396" s="68" t="s">
        <v>12262</v>
      </c>
    </row>
    <row r="1397" spans="1:5" ht="15" x14ac:dyDescent="0.2">
      <c r="A1397" s="64">
        <v>1396</v>
      </c>
      <c r="B1397" s="65">
        <v>13355</v>
      </c>
      <c r="C1397" s="66" t="s">
        <v>11698</v>
      </c>
      <c r="D1397" s="67">
        <v>7</v>
      </c>
      <c r="E1397" s="68" t="s">
        <v>12262</v>
      </c>
    </row>
    <row r="1398" spans="1:5" ht="15" x14ac:dyDescent="0.2">
      <c r="A1398" s="64">
        <v>1397</v>
      </c>
      <c r="B1398" s="65">
        <v>14771</v>
      </c>
      <c r="C1398" s="66" t="s">
        <v>11699</v>
      </c>
      <c r="D1398" s="67">
        <v>8</v>
      </c>
      <c r="E1398" s="68" t="s">
        <v>12262</v>
      </c>
    </row>
    <row r="1399" spans="1:5" ht="15" x14ac:dyDescent="0.2">
      <c r="A1399" s="64">
        <v>1398</v>
      </c>
      <c r="B1399" s="65">
        <v>14997</v>
      </c>
      <c r="C1399" s="66" t="s">
        <v>11700</v>
      </c>
      <c r="D1399" s="67">
        <v>9</v>
      </c>
      <c r="E1399" s="68" t="s">
        <v>10794</v>
      </c>
    </row>
    <row r="1400" spans="1:5" ht="15" x14ac:dyDescent="0.2">
      <c r="A1400" s="64">
        <v>1399</v>
      </c>
      <c r="B1400" s="65">
        <v>16458</v>
      </c>
      <c r="C1400" s="66" t="s">
        <v>11701</v>
      </c>
      <c r="D1400" s="67">
        <v>10</v>
      </c>
      <c r="E1400" s="68" t="s">
        <v>12264</v>
      </c>
    </row>
    <row r="1401" spans="1:5" ht="15" x14ac:dyDescent="0.2">
      <c r="A1401" s="64">
        <v>1400</v>
      </c>
      <c r="B1401" s="65">
        <v>16707</v>
      </c>
      <c r="C1401" s="66" t="s">
        <v>11702</v>
      </c>
      <c r="D1401" s="67">
        <v>11</v>
      </c>
      <c r="E1401" s="68" t="s">
        <v>12262</v>
      </c>
    </row>
    <row r="1402" spans="1:5" ht="15" x14ac:dyDescent="0.2">
      <c r="A1402" s="64">
        <v>1401</v>
      </c>
      <c r="B1402" s="65">
        <v>17444</v>
      </c>
      <c r="C1402" s="66" t="s">
        <v>11703</v>
      </c>
      <c r="D1402" s="67">
        <v>12</v>
      </c>
      <c r="E1402" s="68" t="s">
        <v>12258</v>
      </c>
    </row>
    <row r="1403" spans="1:5" ht="15" x14ac:dyDescent="0.2">
      <c r="A1403" s="64">
        <v>1402</v>
      </c>
      <c r="B1403" s="65">
        <v>17848</v>
      </c>
      <c r="C1403" s="70" t="s">
        <v>11704</v>
      </c>
      <c r="D1403" s="67">
        <v>13</v>
      </c>
      <c r="E1403" s="68" t="s">
        <v>12281</v>
      </c>
    </row>
    <row r="1404" spans="1:5" ht="15" x14ac:dyDescent="0.2">
      <c r="A1404" s="64">
        <v>1403</v>
      </c>
      <c r="B1404" s="65">
        <v>17872</v>
      </c>
      <c r="C1404" s="66" t="s">
        <v>11705</v>
      </c>
      <c r="D1404" s="67">
        <v>14</v>
      </c>
      <c r="E1404" s="69">
        <v>3</v>
      </c>
    </row>
    <row r="1405" spans="1:5" ht="15" x14ac:dyDescent="0.2">
      <c r="A1405" s="64">
        <v>1404</v>
      </c>
      <c r="B1405" s="65">
        <v>18220</v>
      </c>
      <c r="C1405" s="66" t="s">
        <v>11706</v>
      </c>
      <c r="D1405" s="67">
        <v>15</v>
      </c>
      <c r="E1405" s="68" t="s">
        <v>12266</v>
      </c>
    </row>
    <row r="1406" spans="1:5" ht="15" x14ac:dyDescent="0.2">
      <c r="A1406" s="64">
        <v>1405</v>
      </c>
      <c r="B1406" s="65">
        <v>18258</v>
      </c>
      <c r="C1406" s="66" t="s">
        <v>11707</v>
      </c>
      <c r="D1406" s="67">
        <v>16</v>
      </c>
      <c r="E1406" s="68" t="s">
        <v>12264</v>
      </c>
    </row>
    <row r="1407" spans="1:5" ht="15" x14ac:dyDescent="0.2">
      <c r="A1407" s="64">
        <v>1406</v>
      </c>
      <c r="B1407" s="65">
        <v>18264</v>
      </c>
      <c r="C1407" s="66" t="s">
        <v>11708</v>
      </c>
      <c r="D1407" s="67">
        <v>17</v>
      </c>
      <c r="E1407" s="68" t="s">
        <v>13771</v>
      </c>
    </row>
    <row r="1408" spans="1:5" ht="15" x14ac:dyDescent="0.2">
      <c r="A1408" s="64">
        <v>1407</v>
      </c>
      <c r="B1408" s="65">
        <v>18265</v>
      </c>
      <c r="C1408" s="66" t="s">
        <v>11709</v>
      </c>
      <c r="D1408" s="67">
        <v>18</v>
      </c>
      <c r="E1408" s="68" t="s">
        <v>12264</v>
      </c>
    </row>
    <row r="1409" spans="1:5" ht="15" x14ac:dyDescent="0.2">
      <c r="A1409" s="64">
        <v>1408</v>
      </c>
      <c r="B1409" s="65">
        <v>18277</v>
      </c>
      <c r="C1409" s="66" t="s">
        <v>11710</v>
      </c>
      <c r="D1409" s="67">
        <v>19</v>
      </c>
      <c r="E1409" s="68" t="s">
        <v>12262</v>
      </c>
    </row>
    <row r="1410" spans="1:5" ht="15" x14ac:dyDescent="0.2">
      <c r="A1410" s="64">
        <v>1409</v>
      </c>
      <c r="B1410" s="65">
        <v>18279</v>
      </c>
      <c r="C1410" s="66" t="s">
        <v>11711</v>
      </c>
      <c r="D1410" s="67">
        <v>20</v>
      </c>
      <c r="E1410" s="68" t="s">
        <v>13771</v>
      </c>
    </row>
    <row r="1411" spans="1:5" ht="15" x14ac:dyDescent="0.2">
      <c r="A1411" s="64">
        <v>1410</v>
      </c>
      <c r="B1411" s="65">
        <v>18312</v>
      </c>
      <c r="C1411" s="66" t="s">
        <v>11712</v>
      </c>
      <c r="D1411" s="67">
        <v>21</v>
      </c>
      <c r="E1411" s="68" t="s">
        <v>13771</v>
      </c>
    </row>
    <row r="1412" spans="1:5" ht="15" x14ac:dyDescent="0.2">
      <c r="A1412" s="64">
        <v>1411</v>
      </c>
      <c r="B1412" s="65">
        <v>18316</v>
      </c>
      <c r="C1412" s="66" t="s">
        <v>11713</v>
      </c>
      <c r="D1412" s="67">
        <v>22</v>
      </c>
      <c r="E1412" s="68" t="s">
        <v>13771</v>
      </c>
    </row>
    <row r="1413" spans="1:5" ht="15" x14ac:dyDescent="0.2">
      <c r="A1413" s="64">
        <v>1412</v>
      </c>
      <c r="B1413" s="65">
        <v>18964</v>
      </c>
      <c r="C1413" s="66" t="s">
        <v>11714</v>
      </c>
      <c r="D1413" s="67">
        <v>23</v>
      </c>
      <c r="E1413" s="69">
        <v>3</v>
      </c>
    </row>
    <row r="1414" spans="1:5" ht="15" x14ac:dyDescent="0.2">
      <c r="A1414" s="64">
        <v>1413</v>
      </c>
      <c r="B1414" s="65">
        <v>19131</v>
      </c>
      <c r="C1414" s="66" t="s">
        <v>11715</v>
      </c>
      <c r="D1414" s="67">
        <v>24</v>
      </c>
      <c r="E1414" s="68" t="s">
        <v>15072</v>
      </c>
    </row>
    <row r="1415" spans="1:5" ht="15" x14ac:dyDescent="0.2">
      <c r="A1415" s="64">
        <v>1414</v>
      </c>
      <c r="B1415" s="65">
        <v>19428</v>
      </c>
      <c r="C1415" s="66" t="s">
        <v>11716</v>
      </c>
      <c r="D1415" s="67">
        <v>25</v>
      </c>
      <c r="E1415" s="68" t="s">
        <v>12258</v>
      </c>
    </row>
    <row r="1416" spans="1:5" ht="15" x14ac:dyDescent="0.2">
      <c r="A1416" s="64">
        <v>1415</v>
      </c>
      <c r="B1416" s="65">
        <v>19817</v>
      </c>
      <c r="C1416" s="70" t="s">
        <v>11717</v>
      </c>
      <c r="D1416" s="67">
        <v>26</v>
      </c>
      <c r="E1416" s="68" t="s">
        <v>13771</v>
      </c>
    </row>
    <row r="1417" spans="1:5" ht="15" x14ac:dyDescent="0.2">
      <c r="A1417" s="64">
        <v>1416</v>
      </c>
      <c r="B1417" s="65">
        <v>10992</v>
      </c>
      <c r="C1417" s="70" t="s">
        <v>11718</v>
      </c>
      <c r="D1417" s="67">
        <v>27</v>
      </c>
      <c r="E1417" s="68" t="s">
        <v>12262</v>
      </c>
    </row>
    <row r="1418" spans="1:5" ht="15" x14ac:dyDescent="0.2">
      <c r="A1418" s="64">
        <v>1417</v>
      </c>
      <c r="B1418" s="65">
        <v>12501</v>
      </c>
      <c r="C1418" s="66" t="s">
        <v>11719</v>
      </c>
      <c r="D1418" s="67">
        <v>28</v>
      </c>
      <c r="E1418" s="68" t="s">
        <v>12266</v>
      </c>
    </row>
    <row r="1419" spans="1:5" ht="15" x14ac:dyDescent="0.2">
      <c r="A1419" s="64">
        <v>1418</v>
      </c>
      <c r="B1419" s="65">
        <v>12626</v>
      </c>
      <c r="C1419" s="66" t="s">
        <v>11720</v>
      </c>
      <c r="D1419" s="67">
        <v>29</v>
      </c>
      <c r="E1419" s="68" t="s">
        <v>12268</v>
      </c>
    </row>
    <row r="1420" spans="1:5" ht="15" x14ac:dyDescent="0.2">
      <c r="A1420" s="64">
        <v>1419</v>
      </c>
      <c r="B1420" s="65">
        <v>12629</v>
      </c>
      <c r="C1420" s="66" t="s">
        <v>11721</v>
      </c>
      <c r="D1420" s="67">
        <v>30</v>
      </c>
      <c r="E1420" s="68" t="s">
        <v>12266</v>
      </c>
    </row>
    <row r="1421" spans="1:5" ht="15" x14ac:dyDescent="0.2">
      <c r="A1421" s="64">
        <v>1420</v>
      </c>
      <c r="B1421" s="65">
        <v>12788</v>
      </c>
      <c r="C1421" s="66" t="s">
        <v>11722</v>
      </c>
      <c r="D1421" s="67">
        <v>31</v>
      </c>
      <c r="E1421" s="68" t="s">
        <v>12262</v>
      </c>
    </row>
    <row r="1422" spans="1:5" ht="15" x14ac:dyDescent="0.2">
      <c r="A1422" s="64">
        <v>1421</v>
      </c>
      <c r="B1422" s="65">
        <v>12792</v>
      </c>
      <c r="C1422" s="66" t="s">
        <v>11723</v>
      </c>
      <c r="D1422" s="67">
        <v>32</v>
      </c>
      <c r="E1422" s="68" t="s">
        <v>12266</v>
      </c>
    </row>
    <row r="1423" spans="1:5" ht="15" x14ac:dyDescent="0.2">
      <c r="A1423" s="64">
        <v>1422</v>
      </c>
      <c r="B1423" s="65">
        <v>12944</v>
      </c>
      <c r="C1423" s="66" t="s">
        <v>11724</v>
      </c>
      <c r="D1423" s="67">
        <v>33</v>
      </c>
      <c r="E1423" s="68" t="s">
        <v>15069</v>
      </c>
    </row>
    <row r="1424" spans="1:5" ht="15" x14ac:dyDescent="0.2">
      <c r="A1424" s="64">
        <v>1423</v>
      </c>
      <c r="B1424" s="65">
        <v>14875</v>
      </c>
      <c r="C1424" s="70" t="s">
        <v>11725</v>
      </c>
      <c r="D1424" s="67">
        <v>34</v>
      </c>
      <c r="E1424" s="69">
        <v>2</v>
      </c>
    </row>
    <row r="1425" spans="1:5" ht="15" x14ac:dyDescent="0.2">
      <c r="A1425" s="64">
        <v>1424</v>
      </c>
      <c r="B1425" s="65">
        <v>15058</v>
      </c>
      <c r="C1425" s="66" t="s">
        <v>11726</v>
      </c>
      <c r="D1425" s="67">
        <v>35</v>
      </c>
      <c r="E1425" s="68" t="s">
        <v>15069</v>
      </c>
    </row>
    <row r="1426" spans="1:5" ht="15" x14ac:dyDescent="0.2">
      <c r="A1426" s="64">
        <v>1425</v>
      </c>
      <c r="B1426" s="65">
        <v>15191</v>
      </c>
      <c r="C1426" s="66" t="s">
        <v>10606</v>
      </c>
      <c r="D1426" s="67">
        <v>36</v>
      </c>
      <c r="E1426" s="68" t="s">
        <v>12266</v>
      </c>
    </row>
    <row r="1427" spans="1:5" ht="15" x14ac:dyDescent="0.2">
      <c r="A1427" s="64">
        <v>1426</v>
      </c>
      <c r="B1427" s="65">
        <v>16517</v>
      </c>
      <c r="C1427" s="66" t="s">
        <v>10607</v>
      </c>
      <c r="D1427" s="67">
        <v>37</v>
      </c>
      <c r="E1427" s="69">
        <v>2</v>
      </c>
    </row>
    <row r="1428" spans="1:5" ht="15" x14ac:dyDescent="0.2">
      <c r="A1428" s="64">
        <v>1427</v>
      </c>
      <c r="B1428" s="65">
        <v>17018</v>
      </c>
      <c r="C1428" s="66" t="s">
        <v>11194</v>
      </c>
      <c r="D1428" s="67">
        <v>38</v>
      </c>
      <c r="E1428" s="68" t="s">
        <v>12281</v>
      </c>
    </row>
    <row r="1429" spans="1:5" ht="15" x14ac:dyDescent="0.2">
      <c r="A1429" s="64">
        <v>1428</v>
      </c>
      <c r="B1429" s="65">
        <v>17428</v>
      </c>
      <c r="C1429" s="66" t="s">
        <v>11195</v>
      </c>
      <c r="D1429" s="67">
        <v>39</v>
      </c>
      <c r="E1429" s="68" t="s">
        <v>12268</v>
      </c>
    </row>
    <row r="1430" spans="1:5" ht="15" x14ac:dyDescent="0.2">
      <c r="A1430" s="64">
        <v>1429</v>
      </c>
      <c r="B1430" s="65">
        <v>17844</v>
      </c>
      <c r="C1430" s="66" t="s">
        <v>11196</v>
      </c>
      <c r="D1430" s="67">
        <v>40</v>
      </c>
      <c r="E1430" s="69">
        <v>2</v>
      </c>
    </row>
    <row r="1431" spans="1:5" ht="15" x14ac:dyDescent="0.2">
      <c r="A1431" s="64">
        <v>1430</v>
      </c>
      <c r="B1431" s="65">
        <v>18707</v>
      </c>
      <c r="C1431" s="66" t="s">
        <v>11197</v>
      </c>
      <c r="D1431" s="67">
        <v>41</v>
      </c>
      <c r="E1431" s="68" t="s">
        <v>15072</v>
      </c>
    </row>
    <row r="1432" spans="1:5" ht="15" x14ac:dyDescent="0.2">
      <c r="A1432" s="64">
        <v>1431</v>
      </c>
      <c r="B1432" s="65">
        <v>11854</v>
      </c>
      <c r="C1432" s="66" t="s">
        <v>11198</v>
      </c>
      <c r="D1432" s="67">
        <v>42</v>
      </c>
      <c r="E1432" s="69">
        <v>3</v>
      </c>
    </row>
    <row r="1433" spans="1:5" ht="15" x14ac:dyDescent="0.2">
      <c r="A1433" s="64">
        <v>1432</v>
      </c>
      <c r="B1433" s="65">
        <v>11927</v>
      </c>
      <c r="C1433" s="66" t="s">
        <v>11199</v>
      </c>
      <c r="D1433" s="67">
        <v>43</v>
      </c>
      <c r="E1433" s="68" t="s">
        <v>12266</v>
      </c>
    </row>
    <row r="1434" spans="1:5" ht="15" x14ac:dyDescent="0.2">
      <c r="A1434" s="64">
        <v>1433</v>
      </c>
      <c r="B1434" s="65">
        <v>12098</v>
      </c>
      <c r="C1434" s="70" t="s">
        <v>11200</v>
      </c>
      <c r="D1434" s="67">
        <v>44</v>
      </c>
      <c r="E1434" s="68" t="s">
        <v>12262</v>
      </c>
    </row>
    <row r="1435" spans="1:5" ht="15" x14ac:dyDescent="0.2">
      <c r="A1435" s="64">
        <v>1434</v>
      </c>
      <c r="B1435" s="65">
        <v>12223</v>
      </c>
      <c r="C1435" s="66" t="s">
        <v>11201</v>
      </c>
      <c r="D1435" s="67">
        <v>45</v>
      </c>
      <c r="E1435" s="68" t="s">
        <v>11917</v>
      </c>
    </row>
    <row r="1436" spans="1:5" ht="15" x14ac:dyDescent="0.2">
      <c r="A1436" s="64">
        <v>1435</v>
      </c>
      <c r="B1436" s="65">
        <v>12360</v>
      </c>
      <c r="C1436" s="66" t="s">
        <v>11202</v>
      </c>
      <c r="D1436" s="67">
        <v>46</v>
      </c>
      <c r="E1436" s="69">
        <v>3</v>
      </c>
    </row>
    <row r="1437" spans="1:5" ht="15" x14ac:dyDescent="0.2">
      <c r="A1437" s="64">
        <v>1436</v>
      </c>
      <c r="B1437" s="65">
        <v>12616</v>
      </c>
      <c r="C1437" s="66" t="s">
        <v>11203</v>
      </c>
      <c r="D1437" s="67">
        <v>47</v>
      </c>
      <c r="E1437" s="68" t="s">
        <v>12260</v>
      </c>
    </row>
    <row r="1438" spans="1:5" ht="15" x14ac:dyDescent="0.2">
      <c r="A1438" s="64">
        <v>1437</v>
      </c>
      <c r="B1438" s="65">
        <v>12671</v>
      </c>
      <c r="C1438" s="66" t="s">
        <v>11204</v>
      </c>
      <c r="D1438" s="67">
        <v>48</v>
      </c>
      <c r="E1438" s="68" t="s">
        <v>13767</v>
      </c>
    </row>
    <row r="1439" spans="1:5" ht="15" x14ac:dyDescent="0.2">
      <c r="A1439" s="64">
        <v>1438</v>
      </c>
      <c r="B1439" s="65">
        <v>12911</v>
      </c>
      <c r="C1439" s="66" t="s">
        <v>11205</v>
      </c>
      <c r="D1439" s="67">
        <v>49</v>
      </c>
      <c r="E1439" s="68" t="s">
        <v>12266</v>
      </c>
    </row>
    <row r="1440" spans="1:5" ht="15" x14ac:dyDescent="0.2">
      <c r="A1440" s="64">
        <v>1439</v>
      </c>
      <c r="B1440" s="65">
        <v>14461</v>
      </c>
      <c r="C1440" s="66" t="s">
        <v>11206</v>
      </c>
      <c r="D1440" s="67">
        <v>50</v>
      </c>
      <c r="E1440" s="68" t="s">
        <v>12268</v>
      </c>
    </row>
    <row r="1441" spans="1:5" ht="15" x14ac:dyDescent="0.2">
      <c r="A1441" s="64">
        <v>1440</v>
      </c>
      <c r="B1441" s="65">
        <v>15147</v>
      </c>
      <c r="C1441" s="66" t="s">
        <v>11207</v>
      </c>
      <c r="D1441" s="67">
        <v>51</v>
      </c>
      <c r="E1441" s="68" t="s">
        <v>12266</v>
      </c>
    </row>
    <row r="1442" spans="1:5" ht="15" x14ac:dyDescent="0.2">
      <c r="A1442" s="64">
        <v>1441</v>
      </c>
      <c r="B1442" s="65">
        <v>15199</v>
      </c>
      <c r="C1442" s="66" t="s">
        <v>11208</v>
      </c>
      <c r="D1442" s="67">
        <v>52</v>
      </c>
      <c r="E1442" s="68" t="s">
        <v>15069</v>
      </c>
    </row>
    <row r="1443" spans="1:5" ht="15" x14ac:dyDescent="0.2">
      <c r="A1443" s="64">
        <v>1442</v>
      </c>
      <c r="B1443" s="65">
        <v>17148</v>
      </c>
      <c r="C1443" s="66" t="s">
        <v>11209</v>
      </c>
      <c r="D1443" s="67">
        <v>53</v>
      </c>
      <c r="E1443" s="68" t="s">
        <v>12281</v>
      </c>
    </row>
    <row r="1444" spans="1:5" ht="15" x14ac:dyDescent="0.2">
      <c r="A1444" s="64">
        <v>1443</v>
      </c>
      <c r="B1444" s="65">
        <v>17367</v>
      </c>
      <c r="C1444" s="66" t="s">
        <v>11210</v>
      </c>
      <c r="D1444" s="67">
        <v>54</v>
      </c>
      <c r="E1444" s="68" t="s">
        <v>12262</v>
      </c>
    </row>
    <row r="1445" spans="1:5" ht="15" x14ac:dyDescent="0.2">
      <c r="A1445" s="64">
        <v>1444</v>
      </c>
      <c r="B1445" s="65">
        <v>17658</v>
      </c>
      <c r="C1445" s="70" t="s">
        <v>11211</v>
      </c>
      <c r="D1445" s="67">
        <v>55</v>
      </c>
      <c r="E1445" s="68" t="s">
        <v>12268</v>
      </c>
    </row>
    <row r="1446" spans="1:5" ht="15" x14ac:dyDescent="0.2">
      <c r="A1446" s="64">
        <v>1445</v>
      </c>
      <c r="B1446" s="65">
        <v>18320</v>
      </c>
      <c r="C1446" s="66" t="s">
        <v>11212</v>
      </c>
      <c r="D1446" s="67">
        <v>56</v>
      </c>
      <c r="E1446" s="68" t="s">
        <v>13767</v>
      </c>
    </row>
    <row r="1447" spans="1:5" ht="15" x14ac:dyDescent="0.2">
      <c r="A1447" s="64">
        <v>1446</v>
      </c>
      <c r="B1447" s="65">
        <v>18709</v>
      </c>
      <c r="C1447" s="66" t="s">
        <v>11213</v>
      </c>
      <c r="D1447" s="67">
        <v>57</v>
      </c>
      <c r="E1447" s="68" t="s">
        <v>15072</v>
      </c>
    </row>
    <row r="1448" spans="1:5" ht="15" x14ac:dyDescent="0.2">
      <c r="A1448" s="64">
        <v>1447</v>
      </c>
      <c r="B1448" s="65">
        <v>19591</v>
      </c>
      <c r="C1448" s="66" t="s">
        <v>11214</v>
      </c>
      <c r="D1448" s="67">
        <v>58</v>
      </c>
      <c r="E1448" s="68" t="s">
        <v>15072</v>
      </c>
    </row>
    <row r="1449" spans="1:5" ht="15" x14ac:dyDescent="0.2">
      <c r="A1449" s="64">
        <v>1448</v>
      </c>
      <c r="B1449" s="65">
        <v>19676</v>
      </c>
      <c r="C1449" s="66" t="s">
        <v>11215</v>
      </c>
      <c r="D1449" s="67">
        <v>59</v>
      </c>
      <c r="E1449" s="68" t="s">
        <v>12281</v>
      </c>
    </row>
    <row r="1450" spans="1:5" ht="15" x14ac:dyDescent="0.2">
      <c r="A1450" s="64">
        <v>1449</v>
      </c>
      <c r="B1450" s="65">
        <v>10367</v>
      </c>
      <c r="C1450" s="66" t="s">
        <v>11216</v>
      </c>
      <c r="D1450" s="67">
        <v>60</v>
      </c>
      <c r="E1450" s="68" t="s">
        <v>12268</v>
      </c>
    </row>
    <row r="1451" spans="1:5" ht="15" x14ac:dyDescent="0.2">
      <c r="A1451" s="64">
        <v>1450</v>
      </c>
      <c r="B1451" s="65">
        <v>11129</v>
      </c>
      <c r="C1451" s="66" t="s">
        <v>11217</v>
      </c>
      <c r="D1451" s="67">
        <v>61</v>
      </c>
      <c r="E1451" s="68" t="s">
        <v>15072</v>
      </c>
    </row>
    <row r="1452" spans="1:5" ht="15" x14ac:dyDescent="0.2">
      <c r="A1452" s="64">
        <v>1451</v>
      </c>
      <c r="B1452" s="65">
        <v>11276</v>
      </c>
      <c r="C1452" s="66" t="s">
        <v>11218</v>
      </c>
      <c r="D1452" s="67">
        <v>62</v>
      </c>
      <c r="E1452" s="68" t="s">
        <v>12266</v>
      </c>
    </row>
    <row r="1453" spans="1:5" ht="15" x14ac:dyDescent="0.2">
      <c r="A1453" s="64">
        <v>1452</v>
      </c>
      <c r="B1453" s="65">
        <v>11282</v>
      </c>
      <c r="C1453" s="66" t="s">
        <v>11219</v>
      </c>
      <c r="D1453" s="67">
        <v>63</v>
      </c>
      <c r="E1453" s="68" t="s">
        <v>15069</v>
      </c>
    </row>
    <row r="1454" spans="1:5" ht="15" x14ac:dyDescent="0.2">
      <c r="A1454" s="64">
        <v>1453</v>
      </c>
      <c r="B1454" s="65">
        <v>11381</v>
      </c>
      <c r="C1454" s="66" t="s">
        <v>11220</v>
      </c>
      <c r="D1454" s="67">
        <v>64</v>
      </c>
      <c r="E1454" s="69">
        <v>3</v>
      </c>
    </row>
    <row r="1455" spans="1:5" ht="15" x14ac:dyDescent="0.2">
      <c r="A1455" s="64">
        <v>1454</v>
      </c>
      <c r="B1455" s="65">
        <v>11497</v>
      </c>
      <c r="C1455" s="66" t="s">
        <v>11221</v>
      </c>
      <c r="D1455" s="67">
        <v>65</v>
      </c>
      <c r="E1455" s="68" t="s">
        <v>12266</v>
      </c>
    </row>
    <row r="1456" spans="1:5" ht="15" x14ac:dyDescent="0.2">
      <c r="A1456" s="64">
        <v>1455</v>
      </c>
      <c r="B1456" s="65">
        <v>11596</v>
      </c>
      <c r="C1456" s="66" t="s">
        <v>10551</v>
      </c>
      <c r="D1456" s="67">
        <v>66</v>
      </c>
      <c r="E1456" s="68" t="s">
        <v>15072</v>
      </c>
    </row>
    <row r="1457" spans="1:5" ht="15" x14ac:dyDescent="0.2">
      <c r="A1457" s="64">
        <v>1456</v>
      </c>
      <c r="B1457" s="65">
        <v>12361</v>
      </c>
      <c r="C1457" s="66" t="s">
        <v>10552</v>
      </c>
      <c r="D1457" s="67">
        <v>67</v>
      </c>
      <c r="E1457" s="69">
        <v>3</v>
      </c>
    </row>
    <row r="1458" spans="1:5" ht="15" x14ac:dyDescent="0.2">
      <c r="A1458" s="64">
        <v>1457</v>
      </c>
      <c r="B1458" s="65">
        <v>12467</v>
      </c>
      <c r="C1458" s="66" t="s">
        <v>10553</v>
      </c>
      <c r="D1458" s="67">
        <v>68</v>
      </c>
      <c r="E1458" s="68" t="s">
        <v>10792</v>
      </c>
    </row>
    <row r="1459" spans="1:5" ht="15" x14ac:dyDescent="0.2">
      <c r="A1459" s="64">
        <v>1458</v>
      </c>
      <c r="B1459" s="65">
        <v>12523</v>
      </c>
      <c r="C1459" s="66" t="s">
        <v>10554</v>
      </c>
      <c r="D1459" s="67">
        <v>69</v>
      </c>
      <c r="E1459" s="68" t="s">
        <v>15069</v>
      </c>
    </row>
    <row r="1460" spans="1:5" ht="15" x14ac:dyDescent="0.2">
      <c r="A1460" s="64">
        <v>1459</v>
      </c>
      <c r="B1460" s="65">
        <v>12535</v>
      </c>
      <c r="C1460" s="66" t="s">
        <v>10555</v>
      </c>
      <c r="D1460" s="67">
        <v>70</v>
      </c>
      <c r="E1460" s="69">
        <v>3</v>
      </c>
    </row>
    <row r="1461" spans="1:5" ht="15" x14ac:dyDescent="0.2">
      <c r="A1461" s="64">
        <v>1460</v>
      </c>
      <c r="B1461" s="65">
        <v>12599</v>
      </c>
      <c r="C1461" s="66" t="s">
        <v>10556</v>
      </c>
      <c r="D1461" s="67">
        <v>71</v>
      </c>
      <c r="E1461" s="68" t="s">
        <v>12266</v>
      </c>
    </row>
    <row r="1462" spans="1:5" ht="15" x14ac:dyDescent="0.2">
      <c r="A1462" s="64">
        <v>1461</v>
      </c>
      <c r="B1462" s="65">
        <v>12873</v>
      </c>
      <c r="C1462" s="66" t="s">
        <v>10557</v>
      </c>
      <c r="D1462" s="67">
        <v>72</v>
      </c>
      <c r="E1462" s="69">
        <v>2</v>
      </c>
    </row>
    <row r="1463" spans="1:5" ht="15" x14ac:dyDescent="0.2">
      <c r="A1463" s="64">
        <v>1462</v>
      </c>
      <c r="B1463" s="65">
        <v>12961</v>
      </c>
      <c r="C1463" s="66" t="s">
        <v>10558</v>
      </c>
      <c r="D1463" s="67">
        <v>73</v>
      </c>
      <c r="E1463" s="68" t="s">
        <v>15069</v>
      </c>
    </row>
    <row r="1464" spans="1:5" ht="15" x14ac:dyDescent="0.2">
      <c r="A1464" s="64">
        <v>1463</v>
      </c>
      <c r="B1464" s="65">
        <v>13213</v>
      </c>
      <c r="C1464" s="66" t="s">
        <v>10559</v>
      </c>
      <c r="D1464" s="67">
        <v>74</v>
      </c>
      <c r="E1464" s="69">
        <v>2</v>
      </c>
    </row>
    <row r="1465" spans="1:5" ht="15" x14ac:dyDescent="0.2">
      <c r="A1465" s="64">
        <v>1464</v>
      </c>
      <c r="B1465" s="65">
        <v>13343</v>
      </c>
      <c r="C1465" s="66" t="s">
        <v>10560</v>
      </c>
      <c r="D1465" s="67">
        <v>75</v>
      </c>
      <c r="E1465" s="68" t="s">
        <v>12266</v>
      </c>
    </row>
    <row r="1466" spans="1:5" ht="15" x14ac:dyDescent="0.2">
      <c r="A1466" s="64">
        <v>1465</v>
      </c>
      <c r="B1466" s="65">
        <v>14662</v>
      </c>
      <c r="C1466" s="66" t="s">
        <v>10561</v>
      </c>
      <c r="D1466" s="67">
        <v>76</v>
      </c>
      <c r="E1466" s="68" t="s">
        <v>10792</v>
      </c>
    </row>
    <row r="1467" spans="1:5" ht="15" x14ac:dyDescent="0.2">
      <c r="A1467" s="64">
        <v>1466</v>
      </c>
      <c r="B1467" s="65">
        <v>15485</v>
      </c>
      <c r="C1467" s="66" t="s">
        <v>10562</v>
      </c>
      <c r="D1467" s="67">
        <v>77</v>
      </c>
      <c r="E1467" s="68" t="s">
        <v>12428</v>
      </c>
    </row>
    <row r="1468" spans="1:5" ht="15" x14ac:dyDescent="0.2">
      <c r="A1468" s="64">
        <v>1467</v>
      </c>
      <c r="B1468" s="65">
        <v>15924</v>
      </c>
      <c r="C1468" s="66" t="s">
        <v>10563</v>
      </c>
      <c r="D1468" s="67">
        <v>78</v>
      </c>
      <c r="E1468" s="69">
        <v>3</v>
      </c>
    </row>
    <row r="1469" spans="1:5" ht="15" x14ac:dyDescent="0.2">
      <c r="A1469" s="64">
        <v>1468</v>
      </c>
      <c r="B1469" s="65">
        <v>16233</v>
      </c>
      <c r="C1469" s="66" t="s">
        <v>10564</v>
      </c>
      <c r="D1469" s="67">
        <v>79</v>
      </c>
      <c r="E1469" s="68" t="s">
        <v>12266</v>
      </c>
    </row>
    <row r="1470" spans="1:5" ht="15" x14ac:dyDescent="0.2">
      <c r="A1470" s="64">
        <v>1469</v>
      </c>
      <c r="B1470" s="65">
        <v>16243</v>
      </c>
      <c r="C1470" s="66" t="s">
        <v>10565</v>
      </c>
      <c r="D1470" s="67">
        <v>80</v>
      </c>
      <c r="E1470" s="68" t="s">
        <v>12260</v>
      </c>
    </row>
    <row r="1471" spans="1:5" ht="15" x14ac:dyDescent="0.2">
      <c r="A1471" s="64">
        <v>1470</v>
      </c>
      <c r="B1471" s="65">
        <v>16245</v>
      </c>
      <c r="C1471" s="66" t="s">
        <v>10566</v>
      </c>
      <c r="D1471" s="67">
        <v>81</v>
      </c>
      <c r="E1471" s="68" t="s">
        <v>11977</v>
      </c>
    </row>
    <row r="1472" spans="1:5" ht="15" x14ac:dyDescent="0.2">
      <c r="A1472" s="64">
        <v>1471</v>
      </c>
      <c r="B1472" s="65">
        <v>16354</v>
      </c>
      <c r="C1472" s="66" t="s">
        <v>10567</v>
      </c>
      <c r="D1472" s="67">
        <v>82</v>
      </c>
      <c r="E1472" s="69">
        <v>4</v>
      </c>
    </row>
    <row r="1473" spans="1:5" ht="15" x14ac:dyDescent="0.2">
      <c r="A1473" s="64">
        <v>1472</v>
      </c>
      <c r="B1473" s="65">
        <v>17146</v>
      </c>
      <c r="C1473" s="66" t="s">
        <v>10568</v>
      </c>
      <c r="D1473" s="67">
        <v>83</v>
      </c>
      <c r="E1473" s="68" t="s">
        <v>12268</v>
      </c>
    </row>
    <row r="1474" spans="1:5" ht="15" x14ac:dyDescent="0.2">
      <c r="A1474" s="64">
        <v>1473</v>
      </c>
      <c r="B1474" s="65">
        <v>17365</v>
      </c>
      <c r="C1474" s="66" t="s">
        <v>10569</v>
      </c>
      <c r="D1474" s="67">
        <v>84</v>
      </c>
      <c r="E1474" s="68" t="s">
        <v>12266</v>
      </c>
    </row>
    <row r="1475" spans="1:5" ht="15" x14ac:dyDescent="0.2">
      <c r="A1475" s="64">
        <v>1474</v>
      </c>
      <c r="B1475" s="65">
        <v>17430</v>
      </c>
      <c r="C1475" s="66" t="s">
        <v>10570</v>
      </c>
      <c r="D1475" s="67">
        <v>85</v>
      </c>
      <c r="E1475" s="68" t="s">
        <v>12258</v>
      </c>
    </row>
    <row r="1476" spans="1:5" ht="15" x14ac:dyDescent="0.2">
      <c r="A1476" s="64">
        <v>1475</v>
      </c>
      <c r="B1476" s="65">
        <v>17453</v>
      </c>
      <c r="C1476" s="66" t="s">
        <v>10571</v>
      </c>
      <c r="D1476" s="67">
        <v>86</v>
      </c>
      <c r="E1476" s="68" t="s">
        <v>13767</v>
      </c>
    </row>
    <row r="1477" spans="1:5" ht="15" x14ac:dyDescent="0.2">
      <c r="A1477" s="64">
        <v>1476</v>
      </c>
      <c r="B1477" s="65">
        <v>17912</v>
      </c>
      <c r="C1477" s="66" t="s">
        <v>11239</v>
      </c>
      <c r="D1477" s="67">
        <v>87</v>
      </c>
      <c r="E1477" s="68" t="s">
        <v>12266</v>
      </c>
    </row>
    <row r="1478" spans="1:5" ht="15" x14ac:dyDescent="0.2">
      <c r="A1478" s="64">
        <v>1477</v>
      </c>
      <c r="B1478" s="65">
        <v>18442</v>
      </c>
      <c r="C1478" s="66" t="s">
        <v>11240</v>
      </c>
      <c r="D1478" s="67">
        <v>88</v>
      </c>
      <c r="E1478" s="68" t="s">
        <v>12262</v>
      </c>
    </row>
    <row r="1479" spans="1:5" ht="15" x14ac:dyDescent="0.2">
      <c r="A1479" s="64">
        <v>1478</v>
      </c>
      <c r="B1479" s="65">
        <v>18444</v>
      </c>
      <c r="C1479" s="70" t="s">
        <v>11241</v>
      </c>
      <c r="D1479" s="67">
        <v>89</v>
      </c>
      <c r="E1479" s="68" t="s">
        <v>12281</v>
      </c>
    </row>
    <row r="1480" spans="1:5" ht="15" x14ac:dyDescent="0.2">
      <c r="A1480" s="64">
        <v>1479</v>
      </c>
      <c r="B1480" s="65">
        <v>18445</v>
      </c>
      <c r="C1480" s="70" t="s">
        <v>11242</v>
      </c>
      <c r="D1480" s="67">
        <v>90</v>
      </c>
      <c r="E1480" s="68" t="s">
        <v>12268</v>
      </c>
    </row>
    <row r="1481" spans="1:5" ht="15" x14ac:dyDescent="0.2">
      <c r="A1481" s="64">
        <v>1480</v>
      </c>
      <c r="B1481" s="65">
        <v>18760</v>
      </c>
      <c r="C1481" s="66" t="s">
        <v>11243</v>
      </c>
      <c r="D1481" s="67">
        <v>91</v>
      </c>
      <c r="E1481" s="68" t="s">
        <v>12428</v>
      </c>
    </row>
    <row r="1482" spans="1:5" ht="15" x14ac:dyDescent="0.2">
      <c r="A1482" s="64">
        <v>1481</v>
      </c>
      <c r="B1482" s="65">
        <v>19029</v>
      </c>
      <c r="C1482" s="66" t="s">
        <v>11244</v>
      </c>
      <c r="D1482" s="67">
        <v>92</v>
      </c>
      <c r="E1482" s="68" t="s">
        <v>15072</v>
      </c>
    </row>
    <row r="1483" spans="1:5" ht="15" x14ac:dyDescent="0.2">
      <c r="A1483" s="64">
        <v>1482</v>
      </c>
      <c r="B1483" s="65">
        <v>19115</v>
      </c>
      <c r="C1483" s="66" t="s">
        <v>11245</v>
      </c>
      <c r="D1483" s="67">
        <v>93</v>
      </c>
      <c r="E1483" s="69">
        <v>3</v>
      </c>
    </row>
    <row r="1484" spans="1:5" ht="15" x14ac:dyDescent="0.2">
      <c r="A1484" s="64">
        <v>1483</v>
      </c>
      <c r="B1484" s="65">
        <v>19209</v>
      </c>
      <c r="C1484" s="66" t="s">
        <v>11246</v>
      </c>
      <c r="D1484" s="67">
        <v>94</v>
      </c>
      <c r="E1484" s="68" t="s">
        <v>12268</v>
      </c>
    </row>
    <row r="1485" spans="1:5" ht="15" x14ac:dyDescent="0.2">
      <c r="A1485" s="64">
        <v>1484</v>
      </c>
      <c r="B1485" s="65">
        <v>19742</v>
      </c>
      <c r="C1485" s="66" t="s">
        <v>11247</v>
      </c>
      <c r="D1485" s="67">
        <v>95</v>
      </c>
      <c r="E1485" s="69">
        <v>3</v>
      </c>
    </row>
    <row r="1486" spans="1:5" ht="15" x14ac:dyDescent="0.2">
      <c r="A1486" s="64">
        <v>1485</v>
      </c>
      <c r="B1486" s="65">
        <v>19935</v>
      </c>
      <c r="C1486" s="66" t="s">
        <v>11248</v>
      </c>
      <c r="D1486" s="67">
        <v>96</v>
      </c>
      <c r="E1486" s="69">
        <v>5</v>
      </c>
    </row>
    <row r="1487" spans="1:5" ht="15" x14ac:dyDescent="0.2">
      <c r="A1487" s="64">
        <v>1486</v>
      </c>
      <c r="B1487" s="65">
        <v>19944</v>
      </c>
      <c r="C1487" s="66" t="s">
        <v>11249</v>
      </c>
      <c r="D1487" s="67">
        <v>97</v>
      </c>
      <c r="E1487" s="68" t="s">
        <v>12260</v>
      </c>
    </row>
    <row r="1488" spans="1:5" ht="15" x14ac:dyDescent="0.2">
      <c r="A1488" s="64">
        <v>1487</v>
      </c>
      <c r="B1488" s="65">
        <v>11168</v>
      </c>
      <c r="C1488" s="66" t="s">
        <v>11250</v>
      </c>
      <c r="D1488" s="67">
        <v>98</v>
      </c>
      <c r="E1488" s="68" t="s">
        <v>12264</v>
      </c>
    </row>
    <row r="1489" spans="1:5" ht="15" x14ac:dyDescent="0.2">
      <c r="A1489" s="64">
        <v>1488</v>
      </c>
      <c r="B1489" s="65">
        <v>12023</v>
      </c>
      <c r="C1489" s="66" t="s">
        <v>11251</v>
      </c>
      <c r="D1489" s="67">
        <v>99</v>
      </c>
      <c r="E1489" s="68" t="s">
        <v>12264</v>
      </c>
    </row>
    <row r="1490" spans="1:5" ht="15" x14ac:dyDescent="0.2">
      <c r="A1490" s="64">
        <v>1489</v>
      </c>
      <c r="B1490" s="65">
        <v>12520</v>
      </c>
      <c r="C1490" s="66" t="s">
        <v>14442</v>
      </c>
      <c r="D1490" s="67">
        <v>100</v>
      </c>
      <c r="E1490" s="68" t="s">
        <v>12258</v>
      </c>
    </row>
    <row r="1491" spans="1:5" ht="15" x14ac:dyDescent="0.2">
      <c r="A1491" s="64">
        <v>1490</v>
      </c>
      <c r="B1491" s="65">
        <v>12644</v>
      </c>
      <c r="C1491" s="66" t="s">
        <v>11252</v>
      </c>
      <c r="D1491" s="67">
        <v>101</v>
      </c>
      <c r="E1491" s="68" t="s">
        <v>12264</v>
      </c>
    </row>
    <row r="1492" spans="1:5" ht="15" x14ac:dyDescent="0.2">
      <c r="A1492" s="64">
        <v>1491</v>
      </c>
      <c r="B1492" s="65">
        <v>15025</v>
      </c>
      <c r="C1492" s="66" t="s">
        <v>11253</v>
      </c>
      <c r="D1492" s="67">
        <v>102</v>
      </c>
      <c r="E1492" s="68" t="s">
        <v>12264</v>
      </c>
    </row>
    <row r="1493" spans="1:5" ht="15" x14ac:dyDescent="0.2">
      <c r="A1493" s="64">
        <v>1492</v>
      </c>
      <c r="B1493" s="65">
        <v>15027</v>
      </c>
      <c r="C1493" s="66" t="s">
        <v>11254</v>
      </c>
      <c r="D1493" s="67">
        <v>103</v>
      </c>
      <c r="E1493" s="68" t="s">
        <v>12258</v>
      </c>
    </row>
    <row r="1494" spans="1:5" ht="15" x14ac:dyDescent="0.2">
      <c r="A1494" s="64">
        <v>1493</v>
      </c>
      <c r="B1494" s="65">
        <v>15029</v>
      </c>
      <c r="C1494" s="66" t="s">
        <v>11255</v>
      </c>
      <c r="D1494" s="67">
        <v>104</v>
      </c>
      <c r="E1494" s="68" t="s">
        <v>13771</v>
      </c>
    </row>
    <row r="1495" spans="1:5" ht="15" x14ac:dyDescent="0.2">
      <c r="A1495" s="64">
        <v>1494</v>
      </c>
      <c r="B1495" s="65">
        <v>15047</v>
      </c>
      <c r="C1495" s="66" t="s">
        <v>11256</v>
      </c>
      <c r="D1495" s="67">
        <v>105</v>
      </c>
      <c r="E1495" s="68" t="s">
        <v>12264</v>
      </c>
    </row>
    <row r="1496" spans="1:5" ht="15" x14ac:dyDescent="0.2">
      <c r="A1496" s="64">
        <v>1495</v>
      </c>
      <c r="B1496" s="65">
        <v>15060</v>
      </c>
      <c r="C1496" s="66" t="s">
        <v>11257</v>
      </c>
      <c r="D1496" s="67">
        <v>106</v>
      </c>
      <c r="E1496" s="68" t="s">
        <v>15072</v>
      </c>
    </row>
    <row r="1497" spans="1:5" ht="15" x14ac:dyDescent="0.2">
      <c r="A1497" s="64">
        <v>1496</v>
      </c>
      <c r="B1497" s="65">
        <v>15236</v>
      </c>
      <c r="C1497" s="66" t="s">
        <v>11258</v>
      </c>
      <c r="D1497" s="67">
        <v>107</v>
      </c>
      <c r="E1497" s="68" t="s">
        <v>13771</v>
      </c>
    </row>
    <row r="1498" spans="1:5" ht="15" x14ac:dyDescent="0.2">
      <c r="A1498" s="64">
        <v>1497</v>
      </c>
      <c r="B1498" s="65">
        <v>16501</v>
      </c>
      <c r="C1498" s="66" t="s">
        <v>11259</v>
      </c>
      <c r="D1498" s="67">
        <v>108</v>
      </c>
      <c r="E1498" s="68" t="s">
        <v>15072</v>
      </c>
    </row>
    <row r="1499" spans="1:5" ht="15" x14ac:dyDescent="0.2">
      <c r="A1499" s="64">
        <v>1498</v>
      </c>
      <c r="B1499" s="65">
        <v>17100</v>
      </c>
      <c r="C1499" s="66" t="s">
        <v>11260</v>
      </c>
      <c r="D1499" s="67">
        <v>109</v>
      </c>
      <c r="E1499" s="68" t="s">
        <v>12264</v>
      </c>
    </row>
    <row r="1500" spans="1:5" ht="15" x14ac:dyDescent="0.2">
      <c r="A1500" s="64">
        <v>1499</v>
      </c>
      <c r="B1500" s="65">
        <v>17805</v>
      </c>
      <c r="C1500" s="66" t="s">
        <v>11261</v>
      </c>
      <c r="D1500" s="67">
        <v>110</v>
      </c>
      <c r="E1500" s="68" t="s">
        <v>12264</v>
      </c>
    </row>
    <row r="1501" spans="1:5" ht="15" x14ac:dyDescent="0.2">
      <c r="A1501" s="64">
        <v>1500</v>
      </c>
      <c r="B1501" s="65">
        <v>18211</v>
      </c>
      <c r="C1501" s="66" t="s">
        <v>11262</v>
      </c>
      <c r="D1501" s="67">
        <v>111</v>
      </c>
      <c r="E1501" s="68" t="s">
        <v>12281</v>
      </c>
    </row>
    <row r="1502" spans="1:5" ht="15" x14ac:dyDescent="0.2">
      <c r="A1502" s="64">
        <v>1501</v>
      </c>
      <c r="B1502" s="65">
        <v>18214</v>
      </c>
      <c r="C1502" s="70" t="s">
        <v>11263</v>
      </c>
      <c r="D1502" s="67">
        <v>112</v>
      </c>
      <c r="E1502" s="68" t="s">
        <v>12281</v>
      </c>
    </row>
    <row r="1503" spans="1:5" ht="15" x14ac:dyDescent="0.2">
      <c r="A1503" s="64">
        <v>1502</v>
      </c>
      <c r="B1503" s="65">
        <v>18481</v>
      </c>
      <c r="C1503" s="66" t="s">
        <v>11264</v>
      </c>
      <c r="D1503" s="67">
        <v>113</v>
      </c>
      <c r="E1503" s="68" t="s">
        <v>13771</v>
      </c>
    </row>
    <row r="1504" spans="1:5" ht="15" x14ac:dyDescent="0.2">
      <c r="A1504" s="64">
        <v>1503</v>
      </c>
      <c r="B1504" s="65">
        <v>10019</v>
      </c>
      <c r="C1504" s="70" t="s">
        <v>11265</v>
      </c>
      <c r="D1504" s="67">
        <v>114</v>
      </c>
      <c r="E1504" s="68" t="s">
        <v>12266</v>
      </c>
    </row>
    <row r="1505" spans="1:5" ht="15" x14ac:dyDescent="0.2">
      <c r="A1505" s="64">
        <v>1504</v>
      </c>
      <c r="B1505" s="65">
        <v>10039</v>
      </c>
      <c r="C1505" s="66" t="s">
        <v>10044</v>
      </c>
      <c r="D1505" s="67">
        <v>115</v>
      </c>
      <c r="E1505" s="68" t="s">
        <v>12264</v>
      </c>
    </row>
    <row r="1506" spans="1:5" ht="15" x14ac:dyDescent="0.2">
      <c r="A1506" s="64">
        <v>1505</v>
      </c>
      <c r="B1506" s="65">
        <v>10633</v>
      </c>
      <c r="C1506" s="66" t="s">
        <v>10045</v>
      </c>
      <c r="D1506" s="67">
        <v>116</v>
      </c>
      <c r="E1506" s="69">
        <v>4</v>
      </c>
    </row>
    <row r="1507" spans="1:5" ht="15" x14ac:dyDescent="0.2">
      <c r="A1507" s="64">
        <v>1506</v>
      </c>
      <c r="B1507" s="65">
        <v>11395</v>
      </c>
      <c r="C1507" s="66" t="s">
        <v>10046</v>
      </c>
      <c r="D1507" s="67">
        <v>117</v>
      </c>
      <c r="E1507" s="68" t="s">
        <v>12266</v>
      </c>
    </row>
    <row r="1508" spans="1:5" ht="15" x14ac:dyDescent="0.2">
      <c r="A1508" s="64">
        <v>1507</v>
      </c>
      <c r="B1508" s="65">
        <v>11980</v>
      </c>
      <c r="C1508" s="66" t="s">
        <v>10047</v>
      </c>
      <c r="D1508" s="67">
        <v>118</v>
      </c>
      <c r="E1508" s="68" t="s">
        <v>12266</v>
      </c>
    </row>
    <row r="1509" spans="1:5" ht="15" x14ac:dyDescent="0.2">
      <c r="A1509" s="64">
        <v>1508</v>
      </c>
      <c r="B1509" s="65">
        <v>12182</v>
      </c>
      <c r="C1509" s="66" t="s">
        <v>10048</v>
      </c>
      <c r="D1509" s="67">
        <v>119</v>
      </c>
      <c r="E1509" s="68" t="s">
        <v>13767</v>
      </c>
    </row>
    <row r="1510" spans="1:5" ht="15" x14ac:dyDescent="0.2">
      <c r="A1510" s="64">
        <v>1509</v>
      </c>
      <c r="B1510" s="65">
        <v>12420</v>
      </c>
      <c r="C1510" s="66" t="s">
        <v>10049</v>
      </c>
      <c r="D1510" s="67">
        <v>120</v>
      </c>
      <c r="E1510" s="68" t="s">
        <v>13767</v>
      </c>
    </row>
    <row r="1511" spans="1:5" ht="15" x14ac:dyDescent="0.2">
      <c r="A1511" s="64">
        <v>1510</v>
      </c>
      <c r="B1511" s="65">
        <v>12542</v>
      </c>
      <c r="C1511" s="66" t="s">
        <v>10050</v>
      </c>
      <c r="D1511" s="67">
        <v>121</v>
      </c>
      <c r="E1511" s="68" t="s">
        <v>13767</v>
      </c>
    </row>
    <row r="1512" spans="1:5" ht="15" x14ac:dyDescent="0.2">
      <c r="A1512" s="64">
        <v>1511</v>
      </c>
      <c r="B1512" s="65">
        <v>12585</v>
      </c>
      <c r="C1512" s="66" t="s">
        <v>10051</v>
      </c>
      <c r="D1512" s="67">
        <v>122</v>
      </c>
      <c r="E1512" s="68" t="s">
        <v>10792</v>
      </c>
    </row>
    <row r="1513" spans="1:5" ht="15" x14ac:dyDescent="0.2">
      <c r="A1513" s="64">
        <v>1512</v>
      </c>
      <c r="B1513" s="65">
        <v>12610</v>
      </c>
      <c r="C1513" s="70" t="s">
        <v>10052</v>
      </c>
      <c r="D1513" s="67">
        <v>123</v>
      </c>
      <c r="E1513" s="68" t="s">
        <v>12281</v>
      </c>
    </row>
    <row r="1514" spans="1:5" ht="15" x14ac:dyDescent="0.2">
      <c r="A1514" s="64">
        <v>1513</v>
      </c>
      <c r="B1514" s="65">
        <v>12930</v>
      </c>
      <c r="C1514" s="66" t="s">
        <v>10053</v>
      </c>
      <c r="D1514" s="67">
        <v>124</v>
      </c>
      <c r="E1514" s="68" t="s">
        <v>12281</v>
      </c>
    </row>
    <row r="1515" spans="1:5" ht="15" x14ac:dyDescent="0.2">
      <c r="A1515" s="64">
        <v>1514</v>
      </c>
      <c r="B1515" s="65">
        <v>13388</v>
      </c>
      <c r="C1515" s="66" t="s">
        <v>10054</v>
      </c>
      <c r="D1515" s="67">
        <v>125</v>
      </c>
      <c r="E1515" s="68" t="s">
        <v>15069</v>
      </c>
    </row>
    <row r="1516" spans="1:5" ht="15" x14ac:dyDescent="0.2">
      <c r="A1516" s="64">
        <v>1515</v>
      </c>
      <c r="B1516" s="65">
        <v>13874</v>
      </c>
      <c r="C1516" s="66" t="s">
        <v>10055</v>
      </c>
      <c r="D1516" s="67">
        <v>126</v>
      </c>
      <c r="E1516" s="68" t="s">
        <v>15069</v>
      </c>
    </row>
    <row r="1517" spans="1:5" ht="15" x14ac:dyDescent="0.2">
      <c r="A1517" s="64">
        <v>1516</v>
      </c>
      <c r="B1517" s="65">
        <v>13880</v>
      </c>
      <c r="C1517" s="66" t="s">
        <v>10056</v>
      </c>
      <c r="D1517" s="67">
        <v>127</v>
      </c>
      <c r="E1517" s="68" t="s">
        <v>12268</v>
      </c>
    </row>
    <row r="1518" spans="1:5" ht="15" x14ac:dyDescent="0.2">
      <c r="A1518" s="64">
        <v>1517</v>
      </c>
      <c r="B1518" s="65">
        <v>14460</v>
      </c>
      <c r="C1518" s="66" t="s">
        <v>10057</v>
      </c>
      <c r="D1518" s="67">
        <v>128</v>
      </c>
      <c r="E1518" s="68" t="s">
        <v>12262</v>
      </c>
    </row>
    <row r="1519" spans="1:5" ht="15" x14ac:dyDescent="0.2">
      <c r="A1519" s="64">
        <v>1518</v>
      </c>
      <c r="B1519" s="65">
        <v>14905</v>
      </c>
      <c r="C1519" s="66" t="s">
        <v>10091</v>
      </c>
      <c r="D1519" s="67">
        <v>129</v>
      </c>
      <c r="E1519" s="68" t="s">
        <v>12260</v>
      </c>
    </row>
    <row r="1520" spans="1:5" ht="15" x14ac:dyDescent="0.2">
      <c r="A1520" s="64">
        <v>1519</v>
      </c>
      <c r="B1520" s="65">
        <v>14975</v>
      </c>
      <c r="C1520" s="66" t="s">
        <v>11335</v>
      </c>
      <c r="D1520" s="67">
        <v>130</v>
      </c>
      <c r="E1520" s="68" t="s">
        <v>10794</v>
      </c>
    </row>
    <row r="1521" spans="1:5" ht="15" x14ac:dyDescent="0.2">
      <c r="A1521" s="64">
        <v>1520</v>
      </c>
      <c r="B1521" s="65">
        <v>15006</v>
      </c>
      <c r="C1521" s="66" t="s">
        <v>11336</v>
      </c>
      <c r="D1521" s="67">
        <v>131</v>
      </c>
      <c r="E1521" s="68" t="s">
        <v>12268</v>
      </c>
    </row>
    <row r="1522" spans="1:5" ht="15" x14ac:dyDescent="0.2">
      <c r="A1522" s="64">
        <v>1521</v>
      </c>
      <c r="B1522" s="65">
        <v>15010</v>
      </c>
      <c r="C1522" s="66" t="s">
        <v>11337</v>
      </c>
      <c r="D1522" s="67">
        <v>132</v>
      </c>
      <c r="E1522" s="68" t="s">
        <v>12262</v>
      </c>
    </row>
    <row r="1523" spans="1:5" ht="15" x14ac:dyDescent="0.2">
      <c r="A1523" s="64">
        <v>1522</v>
      </c>
      <c r="B1523" s="65">
        <v>15015</v>
      </c>
      <c r="C1523" s="66" t="s">
        <v>11338</v>
      </c>
      <c r="D1523" s="67">
        <v>133</v>
      </c>
      <c r="E1523" s="68" t="s">
        <v>12268</v>
      </c>
    </row>
    <row r="1524" spans="1:5" ht="15" x14ac:dyDescent="0.2">
      <c r="A1524" s="64">
        <v>1523</v>
      </c>
      <c r="B1524" s="65">
        <v>15145</v>
      </c>
      <c r="C1524" s="66" t="s">
        <v>11339</v>
      </c>
      <c r="D1524" s="67">
        <v>134</v>
      </c>
      <c r="E1524" s="68" t="s">
        <v>15072</v>
      </c>
    </row>
    <row r="1525" spans="1:5" ht="15" x14ac:dyDescent="0.2">
      <c r="A1525" s="64">
        <v>1524</v>
      </c>
      <c r="B1525" s="65">
        <v>15432</v>
      </c>
      <c r="C1525" s="66" t="s">
        <v>11340</v>
      </c>
      <c r="D1525" s="67">
        <v>135</v>
      </c>
      <c r="E1525" s="68" t="s">
        <v>12266</v>
      </c>
    </row>
    <row r="1526" spans="1:5" ht="15" x14ac:dyDescent="0.2">
      <c r="A1526" s="64">
        <v>1525</v>
      </c>
      <c r="B1526" s="65">
        <v>16640</v>
      </c>
      <c r="C1526" s="66" t="s">
        <v>11341</v>
      </c>
      <c r="D1526" s="67">
        <v>136</v>
      </c>
      <c r="E1526" s="68" t="s">
        <v>12268</v>
      </c>
    </row>
    <row r="1527" spans="1:5" ht="15" x14ac:dyDescent="0.2">
      <c r="A1527" s="64">
        <v>1526</v>
      </c>
      <c r="B1527" s="65">
        <v>16972</v>
      </c>
      <c r="C1527" s="66" t="s">
        <v>11342</v>
      </c>
      <c r="D1527" s="67">
        <v>137</v>
      </c>
      <c r="E1527" s="68" t="s">
        <v>12264</v>
      </c>
    </row>
    <row r="1528" spans="1:5" ht="15" x14ac:dyDescent="0.2">
      <c r="A1528" s="64">
        <v>1527</v>
      </c>
      <c r="B1528" s="65">
        <v>17138</v>
      </c>
      <c r="C1528" s="66" t="s">
        <v>11343</v>
      </c>
      <c r="D1528" s="67">
        <v>138</v>
      </c>
      <c r="E1528" s="68" t="s">
        <v>12262</v>
      </c>
    </row>
    <row r="1529" spans="1:5" ht="15" x14ac:dyDescent="0.2">
      <c r="A1529" s="64">
        <v>1528</v>
      </c>
      <c r="B1529" s="65">
        <v>17156</v>
      </c>
      <c r="C1529" s="66" t="s">
        <v>11344</v>
      </c>
      <c r="D1529" s="67">
        <v>139</v>
      </c>
      <c r="E1529" s="68" t="s">
        <v>12281</v>
      </c>
    </row>
    <row r="1530" spans="1:5" ht="15" x14ac:dyDescent="0.2">
      <c r="A1530" s="64">
        <v>1529</v>
      </c>
      <c r="B1530" s="65">
        <v>17211</v>
      </c>
      <c r="C1530" s="66" t="s">
        <v>11345</v>
      </c>
      <c r="D1530" s="67">
        <v>140</v>
      </c>
      <c r="E1530" s="68" t="s">
        <v>12281</v>
      </c>
    </row>
    <row r="1531" spans="1:5" ht="15" x14ac:dyDescent="0.2">
      <c r="A1531" s="64">
        <v>1530</v>
      </c>
      <c r="B1531" s="65">
        <v>17238</v>
      </c>
      <c r="C1531" s="66" t="s">
        <v>11346</v>
      </c>
      <c r="D1531" s="67">
        <v>141</v>
      </c>
      <c r="E1531" s="68" t="s">
        <v>12266</v>
      </c>
    </row>
    <row r="1532" spans="1:5" ht="15" x14ac:dyDescent="0.2">
      <c r="A1532" s="64">
        <v>1531</v>
      </c>
      <c r="B1532" s="65">
        <v>17695</v>
      </c>
      <c r="C1532" s="66" t="s">
        <v>11347</v>
      </c>
      <c r="D1532" s="67">
        <v>142</v>
      </c>
      <c r="E1532" s="68" t="s">
        <v>12262</v>
      </c>
    </row>
    <row r="1533" spans="1:5" ht="15" x14ac:dyDescent="0.2">
      <c r="A1533" s="64">
        <v>1532</v>
      </c>
      <c r="B1533" s="65">
        <v>18140</v>
      </c>
      <c r="C1533" s="66" t="s">
        <v>11348</v>
      </c>
      <c r="D1533" s="67">
        <v>143</v>
      </c>
      <c r="E1533" s="68" t="s">
        <v>15072</v>
      </c>
    </row>
    <row r="1534" spans="1:5" ht="15" x14ac:dyDescent="0.2">
      <c r="A1534" s="64">
        <v>1533</v>
      </c>
      <c r="B1534" s="65">
        <v>18256</v>
      </c>
      <c r="C1534" s="70" t="s">
        <v>11349</v>
      </c>
      <c r="D1534" s="67">
        <v>144</v>
      </c>
      <c r="E1534" s="68" t="s">
        <v>13771</v>
      </c>
    </row>
    <row r="1535" spans="1:5" ht="15" x14ac:dyDescent="0.2">
      <c r="A1535" s="64">
        <v>1534</v>
      </c>
      <c r="B1535" s="65">
        <v>18262</v>
      </c>
      <c r="C1535" s="66" t="s">
        <v>10070</v>
      </c>
      <c r="D1535" s="67">
        <v>145</v>
      </c>
      <c r="E1535" s="68" t="s">
        <v>12258</v>
      </c>
    </row>
    <row r="1536" spans="1:5" ht="15" x14ac:dyDescent="0.2">
      <c r="A1536" s="64">
        <v>1535</v>
      </c>
      <c r="B1536" s="65">
        <v>18310</v>
      </c>
      <c r="C1536" s="66" t="s">
        <v>10071</v>
      </c>
      <c r="D1536" s="67">
        <v>146</v>
      </c>
      <c r="E1536" s="68" t="s">
        <v>12258</v>
      </c>
    </row>
    <row r="1537" spans="1:5" ht="15" x14ac:dyDescent="0.2">
      <c r="A1537" s="64">
        <v>1536</v>
      </c>
      <c r="B1537" s="65">
        <v>19003</v>
      </c>
      <c r="C1537" s="66" t="s">
        <v>10695</v>
      </c>
      <c r="D1537" s="67">
        <v>147</v>
      </c>
      <c r="E1537" s="68" t="s">
        <v>10696</v>
      </c>
    </row>
    <row r="1538" spans="1:5" ht="15" x14ac:dyDescent="0.2">
      <c r="A1538" s="64">
        <v>1537</v>
      </c>
      <c r="B1538" s="65">
        <v>19357</v>
      </c>
      <c r="C1538" s="66" t="s">
        <v>10697</v>
      </c>
      <c r="D1538" s="67">
        <v>148</v>
      </c>
      <c r="E1538" s="68" t="s">
        <v>12262</v>
      </c>
    </row>
    <row r="1539" spans="1:5" ht="15" x14ac:dyDescent="0.2">
      <c r="A1539" s="64">
        <v>1538</v>
      </c>
      <c r="B1539" s="65">
        <v>19693</v>
      </c>
      <c r="C1539" s="66" t="s">
        <v>10698</v>
      </c>
      <c r="D1539" s="67">
        <v>149</v>
      </c>
      <c r="E1539" s="68" t="s">
        <v>11917</v>
      </c>
    </row>
    <row r="1540" spans="1:5" ht="15" x14ac:dyDescent="0.2">
      <c r="A1540" s="64">
        <v>1539</v>
      </c>
      <c r="B1540" s="65">
        <v>19762</v>
      </c>
      <c r="C1540" s="66" t="s">
        <v>10699</v>
      </c>
      <c r="D1540" s="67">
        <v>150</v>
      </c>
      <c r="E1540" s="68" t="s">
        <v>12264</v>
      </c>
    </row>
    <row r="1541" spans="1:5" ht="15" x14ac:dyDescent="0.2">
      <c r="A1541" s="64">
        <v>1540</v>
      </c>
      <c r="B1541" s="65">
        <v>19764</v>
      </c>
      <c r="C1541" s="66" t="s">
        <v>10700</v>
      </c>
      <c r="D1541" s="67">
        <v>151</v>
      </c>
      <c r="E1541" s="68" t="s">
        <v>12262</v>
      </c>
    </row>
    <row r="1542" spans="1:5" ht="15" x14ac:dyDescent="0.2">
      <c r="A1542" s="64">
        <v>1541</v>
      </c>
      <c r="B1542" s="74">
        <v>69</v>
      </c>
      <c r="C1542" s="66" t="s">
        <v>10701</v>
      </c>
      <c r="D1542" s="67">
        <v>1</v>
      </c>
      <c r="E1542" s="68" t="s">
        <v>12262</v>
      </c>
    </row>
    <row r="1543" spans="1:5" ht="15" x14ac:dyDescent="0.2">
      <c r="A1543" s="64">
        <v>1542</v>
      </c>
      <c r="B1543" s="65">
        <v>11627</v>
      </c>
      <c r="C1543" s="66" t="s">
        <v>10702</v>
      </c>
      <c r="D1543" s="67">
        <v>2</v>
      </c>
      <c r="E1543" s="68" t="s">
        <v>12264</v>
      </c>
    </row>
    <row r="1544" spans="1:5" ht="15" x14ac:dyDescent="0.2">
      <c r="A1544" s="64">
        <v>1543</v>
      </c>
      <c r="B1544" s="65">
        <v>11760</v>
      </c>
      <c r="C1544" s="66" t="s">
        <v>10703</v>
      </c>
      <c r="D1544" s="67">
        <v>3</v>
      </c>
      <c r="E1544" s="68" t="s">
        <v>12266</v>
      </c>
    </row>
    <row r="1545" spans="1:5" ht="15" x14ac:dyDescent="0.2">
      <c r="A1545" s="64">
        <v>1544</v>
      </c>
      <c r="B1545" s="65">
        <v>12064</v>
      </c>
      <c r="C1545" s="66" t="s">
        <v>10704</v>
      </c>
      <c r="D1545" s="67">
        <v>4</v>
      </c>
      <c r="E1545" s="68" t="s">
        <v>12281</v>
      </c>
    </row>
    <row r="1546" spans="1:5" ht="15" x14ac:dyDescent="0.2">
      <c r="A1546" s="64">
        <v>1545</v>
      </c>
      <c r="B1546" s="65">
        <v>12172</v>
      </c>
      <c r="C1546" s="66" t="s">
        <v>10705</v>
      </c>
      <c r="D1546" s="67">
        <v>5</v>
      </c>
      <c r="E1546" s="68" t="s">
        <v>12262</v>
      </c>
    </row>
    <row r="1547" spans="1:5" ht="15" x14ac:dyDescent="0.2">
      <c r="A1547" s="64">
        <v>1546</v>
      </c>
      <c r="B1547" s="65">
        <v>12518</v>
      </c>
      <c r="C1547" s="66" t="s">
        <v>10706</v>
      </c>
      <c r="D1547" s="67">
        <v>6</v>
      </c>
      <c r="E1547" s="68" t="s">
        <v>12281</v>
      </c>
    </row>
    <row r="1548" spans="1:5" ht="15" x14ac:dyDescent="0.2">
      <c r="A1548" s="64">
        <v>1547</v>
      </c>
      <c r="B1548" s="65">
        <v>12582</v>
      </c>
      <c r="C1548" s="66" t="s">
        <v>10707</v>
      </c>
      <c r="D1548" s="67">
        <v>7</v>
      </c>
      <c r="E1548" s="68" t="s">
        <v>12260</v>
      </c>
    </row>
    <row r="1549" spans="1:5" ht="15" x14ac:dyDescent="0.2">
      <c r="A1549" s="64">
        <v>1548</v>
      </c>
      <c r="B1549" s="65">
        <v>12648</v>
      </c>
      <c r="C1549" s="66" t="s">
        <v>10708</v>
      </c>
      <c r="D1549" s="67">
        <v>8</v>
      </c>
      <c r="E1549" s="68" t="s">
        <v>12262</v>
      </c>
    </row>
    <row r="1550" spans="1:5" ht="15" x14ac:dyDescent="0.2">
      <c r="A1550" s="64">
        <v>1549</v>
      </c>
      <c r="B1550" s="65">
        <v>12865</v>
      </c>
      <c r="C1550" s="66" t="s">
        <v>10709</v>
      </c>
      <c r="D1550" s="67">
        <v>9</v>
      </c>
      <c r="E1550" s="68" t="s">
        <v>12262</v>
      </c>
    </row>
    <row r="1551" spans="1:5" ht="15" x14ac:dyDescent="0.2">
      <c r="A1551" s="64">
        <v>1550</v>
      </c>
      <c r="B1551" s="65">
        <v>12950</v>
      </c>
      <c r="C1551" s="66" t="s">
        <v>10710</v>
      </c>
      <c r="D1551" s="67">
        <v>10</v>
      </c>
      <c r="E1551" s="68" t="s">
        <v>12260</v>
      </c>
    </row>
    <row r="1552" spans="1:5" ht="15" x14ac:dyDescent="0.2">
      <c r="A1552" s="64">
        <v>1551</v>
      </c>
      <c r="B1552" s="65">
        <v>13049</v>
      </c>
      <c r="C1552" s="66" t="s">
        <v>10711</v>
      </c>
      <c r="D1552" s="67">
        <v>11</v>
      </c>
      <c r="E1552" s="68" t="s">
        <v>10794</v>
      </c>
    </row>
    <row r="1553" spans="1:5" ht="15" x14ac:dyDescent="0.2">
      <c r="A1553" s="64">
        <v>1552</v>
      </c>
      <c r="B1553" s="65">
        <v>13462</v>
      </c>
      <c r="C1553" s="66" t="s">
        <v>10712</v>
      </c>
      <c r="D1553" s="67">
        <v>12</v>
      </c>
      <c r="E1553" s="68" t="s">
        <v>12264</v>
      </c>
    </row>
    <row r="1554" spans="1:5" ht="15" x14ac:dyDescent="0.2">
      <c r="A1554" s="64">
        <v>1553</v>
      </c>
      <c r="B1554" s="65">
        <v>14893</v>
      </c>
      <c r="C1554" s="66" t="s">
        <v>10713</v>
      </c>
      <c r="D1554" s="67">
        <v>13</v>
      </c>
      <c r="E1554" s="68" t="s">
        <v>12264</v>
      </c>
    </row>
    <row r="1555" spans="1:5" ht="15" x14ac:dyDescent="0.2">
      <c r="A1555" s="64">
        <v>1554</v>
      </c>
      <c r="B1555" s="65">
        <v>14928</v>
      </c>
      <c r="C1555" s="70" t="s">
        <v>12157</v>
      </c>
      <c r="D1555" s="67">
        <v>14</v>
      </c>
      <c r="E1555" s="68" t="s">
        <v>11077</v>
      </c>
    </row>
    <row r="1556" spans="1:5" ht="15" x14ac:dyDescent="0.2">
      <c r="A1556" s="64">
        <v>1555</v>
      </c>
      <c r="B1556" s="65">
        <v>14995</v>
      </c>
      <c r="C1556" s="66" t="s">
        <v>11085</v>
      </c>
      <c r="D1556" s="67">
        <v>15</v>
      </c>
      <c r="E1556" s="68" t="s">
        <v>10995</v>
      </c>
    </row>
    <row r="1557" spans="1:5" ht="15" x14ac:dyDescent="0.2">
      <c r="A1557" s="64">
        <v>1556</v>
      </c>
      <c r="B1557" s="65">
        <v>15038</v>
      </c>
      <c r="C1557" s="66" t="s">
        <v>11086</v>
      </c>
      <c r="D1557" s="67">
        <v>16</v>
      </c>
      <c r="E1557" s="68" t="s">
        <v>12258</v>
      </c>
    </row>
    <row r="1558" spans="1:5" ht="15" x14ac:dyDescent="0.2">
      <c r="A1558" s="64">
        <v>1557</v>
      </c>
      <c r="B1558" s="65">
        <v>15105</v>
      </c>
      <c r="C1558" s="66" t="s">
        <v>11087</v>
      </c>
      <c r="D1558" s="67">
        <v>17</v>
      </c>
      <c r="E1558" s="68" t="s">
        <v>12260</v>
      </c>
    </row>
    <row r="1559" spans="1:5" ht="15" x14ac:dyDescent="0.2">
      <c r="A1559" s="64">
        <v>1558</v>
      </c>
      <c r="B1559" s="65">
        <v>15242</v>
      </c>
      <c r="C1559" s="66" t="s">
        <v>11088</v>
      </c>
      <c r="D1559" s="67">
        <v>18</v>
      </c>
      <c r="E1559" s="68" t="s">
        <v>12266</v>
      </c>
    </row>
    <row r="1560" spans="1:5" ht="15" x14ac:dyDescent="0.2">
      <c r="A1560" s="64">
        <v>1559</v>
      </c>
      <c r="B1560" s="65">
        <v>15452</v>
      </c>
      <c r="C1560" s="66" t="s">
        <v>11089</v>
      </c>
      <c r="D1560" s="67">
        <v>19</v>
      </c>
      <c r="E1560" s="68" t="s">
        <v>12264</v>
      </c>
    </row>
    <row r="1561" spans="1:5" ht="15" x14ac:dyDescent="0.2">
      <c r="A1561" s="64">
        <v>1560</v>
      </c>
      <c r="B1561" s="65">
        <v>15914</v>
      </c>
      <c r="C1561" s="66" t="s">
        <v>11090</v>
      </c>
      <c r="D1561" s="67">
        <v>20</v>
      </c>
      <c r="E1561" s="68" t="s">
        <v>12260</v>
      </c>
    </row>
    <row r="1562" spans="1:5" ht="15" x14ac:dyDescent="0.2">
      <c r="A1562" s="64">
        <v>1561</v>
      </c>
      <c r="B1562" s="65">
        <v>15916</v>
      </c>
      <c r="C1562" s="66" t="s">
        <v>11091</v>
      </c>
      <c r="D1562" s="67">
        <v>21</v>
      </c>
      <c r="E1562" s="68" t="s">
        <v>12275</v>
      </c>
    </row>
    <row r="1563" spans="1:5" ht="15" x14ac:dyDescent="0.2">
      <c r="A1563" s="64">
        <v>1562</v>
      </c>
      <c r="B1563" s="65">
        <v>16137</v>
      </c>
      <c r="C1563" s="66" t="s">
        <v>11092</v>
      </c>
      <c r="D1563" s="67">
        <v>22</v>
      </c>
      <c r="E1563" s="68" t="s">
        <v>12262</v>
      </c>
    </row>
    <row r="1564" spans="1:5" ht="15" x14ac:dyDescent="0.2">
      <c r="A1564" s="64">
        <v>1563</v>
      </c>
      <c r="B1564" s="65">
        <v>17016</v>
      </c>
      <c r="C1564" s="66" t="s">
        <v>12390</v>
      </c>
      <c r="D1564" s="67">
        <v>23</v>
      </c>
      <c r="E1564" s="68" t="s">
        <v>12264</v>
      </c>
    </row>
    <row r="1565" spans="1:5" ht="15" x14ac:dyDescent="0.2">
      <c r="A1565" s="64">
        <v>1564</v>
      </c>
      <c r="B1565" s="65">
        <v>17405</v>
      </c>
      <c r="C1565" s="66" t="s">
        <v>12391</v>
      </c>
      <c r="D1565" s="67">
        <v>24</v>
      </c>
      <c r="E1565" s="68" t="s">
        <v>12264</v>
      </c>
    </row>
    <row r="1566" spans="1:5" ht="15" x14ac:dyDescent="0.2">
      <c r="A1566" s="64">
        <v>1565</v>
      </c>
      <c r="B1566" s="65">
        <v>17424</v>
      </c>
      <c r="C1566" s="66" t="s">
        <v>13028</v>
      </c>
      <c r="D1566" s="67">
        <v>25</v>
      </c>
      <c r="E1566" s="68" t="s">
        <v>12264</v>
      </c>
    </row>
    <row r="1567" spans="1:5" ht="15" x14ac:dyDescent="0.2">
      <c r="A1567" s="64">
        <v>1566</v>
      </c>
      <c r="B1567" s="65">
        <v>17906</v>
      </c>
      <c r="C1567" s="66" t="s">
        <v>12392</v>
      </c>
      <c r="D1567" s="67">
        <v>26</v>
      </c>
      <c r="E1567" s="68" t="s">
        <v>12281</v>
      </c>
    </row>
    <row r="1568" spans="1:5" ht="15" x14ac:dyDescent="0.2">
      <c r="A1568" s="64">
        <v>1567</v>
      </c>
      <c r="B1568" s="65">
        <v>18021</v>
      </c>
      <c r="C1568" s="66" t="s">
        <v>12393</v>
      </c>
      <c r="D1568" s="67">
        <v>27</v>
      </c>
      <c r="E1568" s="68" t="s">
        <v>12281</v>
      </c>
    </row>
    <row r="1569" spans="1:5" ht="15" x14ac:dyDescent="0.2">
      <c r="A1569" s="64">
        <v>1568</v>
      </c>
      <c r="B1569" s="65">
        <v>18023</v>
      </c>
      <c r="C1569" s="66" t="s">
        <v>12394</v>
      </c>
      <c r="D1569" s="67">
        <v>28</v>
      </c>
      <c r="E1569" s="68" t="s">
        <v>10794</v>
      </c>
    </row>
    <row r="1570" spans="1:5" ht="15" x14ac:dyDescent="0.2">
      <c r="A1570" s="64">
        <v>1569</v>
      </c>
      <c r="B1570" s="65">
        <v>18068</v>
      </c>
      <c r="C1570" s="66" t="s">
        <v>12395</v>
      </c>
      <c r="D1570" s="67">
        <v>29</v>
      </c>
      <c r="E1570" s="68" t="s">
        <v>12258</v>
      </c>
    </row>
    <row r="1571" spans="1:5" ht="15" x14ac:dyDescent="0.2">
      <c r="A1571" s="64">
        <v>1570</v>
      </c>
      <c r="B1571" s="65">
        <v>18654</v>
      </c>
      <c r="C1571" s="66" t="s">
        <v>12396</v>
      </c>
      <c r="D1571" s="67">
        <v>30</v>
      </c>
      <c r="E1571" s="68" t="s">
        <v>12264</v>
      </c>
    </row>
    <row r="1572" spans="1:5" ht="15" x14ac:dyDescent="0.2">
      <c r="A1572" s="64">
        <v>1571</v>
      </c>
      <c r="B1572" s="65">
        <v>18933</v>
      </c>
      <c r="C1572" s="66" t="s">
        <v>12397</v>
      </c>
      <c r="D1572" s="67">
        <v>31</v>
      </c>
      <c r="E1572" s="68" t="s">
        <v>13767</v>
      </c>
    </row>
    <row r="1573" spans="1:5" ht="15" x14ac:dyDescent="0.2">
      <c r="A1573" s="64">
        <v>1572</v>
      </c>
      <c r="B1573" s="65">
        <v>19190</v>
      </c>
      <c r="C1573" s="66" t="s">
        <v>11350</v>
      </c>
      <c r="D1573" s="67">
        <v>32</v>
      </c>
      <c r="E1573" s="68" t="s">
        <v>12260</v>
      </c>
    </row>
    <row r="1574" spans="1:5" ht="15" x14ac:dyDescent="0.2">
      <c r="A1574" s="64">
        <v>1573</v>
      </c>
      <c r="B1574" s="65">
        <v>19539</v>
      </c>
      <c r="C1574" s="66" t="s">
        <v>11351</v>
      </c>
      <c r="D1574" s="67">
        <v>33</v>
      </c>
      <c r="E1574" s="68" t="s">
        <v>12264</v>
      </c>
    </row>
    <row r="1575" spans="1:5" ht="15" x14ac:dyDescent="0.2">
      <c r="A1575" s="64">
        <v>1574</v>
      </c>
      <c r="B1575" s="65">
        <v>19645</v>
      </c>
      <c r="C1575" s="66" t="s">
        <v>11352</v>
      </c>
      <c r="D1575" s="67">
        <v>34</v>
      </c>
      <c r="E1575" s="68" t="s">
        <v>13771</v>
      </c>
    </row>
    <row r="1576" spans="1:5" ht="15" x14ac:dyDescent="0.2">
      <c r="A1576" s="64">
        <v>1575</v>
      </c>
      <c r="B1576" s="65">
        <v>19973</v>
      </c>
      <c r="C1576" s="66" t="s">
        <v>11353</v>
      </c>
      <c r="D1576" s="67">
        <v>35</v>
      </c>
      <c r="E1576" s="68" t="s">
        <v>12275</v>
      </c>
    </row>
    <row r="1577" spans="1:5" ht="15" x14ac:dyDescent="0.2">
      <c r="A1577" s="64">
        <v>1576</v>
      </c>
      <c r="B1577" s="65">
        <v>10127</v>
      </c>
      <c r="C1577" s="66" t="s">
        <v>11354</v>
      </c>
      <c r="D1577" s="67">
        <v>36</v>
      </c>
      <c r="E1577" s="68" t="s">
        <v>15069</v>
      </c>
    </row>
    <row r="1578" spans="1:5" ht="15" x14ac:dyDescent="0.2">
      <c r="A1578" s="64">
        <v>1577</v>
      </c>
      <c r="B1578" s="65">
        <v>10523</v>
      </c>
      <c r="C1578" s="66" t="s">
        <v>11355</v>
      </c>
      <c r="D1578" s="67">
        <v>37</v>
      </c>
      <c r="E1578" s="68" t="s">
        <v>10792</v>
      </c>
    </row>
    <row r="1579" spans="1:5" ht="15" x14ac:dyDescent="0.2">
      <c r="A1579" s="64">
        <v>1578</v>
      </c>
      <c r="B1579" s="65">
        <v>10631</v>
      </c>
      <c r="C1579" s="66" t="s">
        <v>11356</v>
      </c>
      <c r="D1579" s="67">
        <v>38</v>
      </c>
      <c r="E1579" s="68" t="s">
        <v>12428</v>
      </c>
    </row>
    <row r="1580" spans="1:5" ht="15" x14ac:dyDescent="0.2">
      <c r="A1580" s="64">
        <v>1579</v>
      </c>
      <c r="B1580" s="65">
        <v>10635</v>
      </c>
      <c r="C1580" s="66" t="s">
        <v>11357</v>
      </c>
      <c r="D1580" s="67">
        <v>39</v>
      </c>
      <c r="E1580" s="68" t="s">
        <v>15069</v>
      </c>
    </row>
    <row r="1581" spans="1:5" ht="15" x14ac:dyDescent="0.2">
      <c r="A1581" s="64">
        <v>1580</v>
      </c>
      <c r="B1581" s="65">
        <v>10645</v>
      </c>
      <c r="C1581" s="66" t="s">
        <v>11358</v>
      </c>
      <c r="D1581" s="67">
        <v>40</v>
      </c>
      <c r="E1581" s="68" t="s">
        <v>10792</v>
      </c>
    </row>
    <row r="1582" spans="1:5" ht="15" x14ac:dyDescent="0.2">
      <c r="A1582" s="64">
        <v>1581</v>
      </c>
      <c r="B1582" s="65">
        <v>10661</v>
      </c>
      <c r="C1582" s="66" t="s">
        <v>11359</v>
      </c>
      <c r="D1582" s="67">
        <v>41</v>
      </c>
      <c r="E1582" s="68" t="s">
        <v>12262</v>
      </c>
    </row>
    <row r="1583" spans="1:5" ht="15" x14ac:dyDescent="0.2">
      <c r="A1583" s="64">
        <v>1582</v>
      </c>
      <c r="B1583" s="65">
        <v>16624</v>
      </c>
      <c r="C1583" s="70" t="s">
        <v>11360</v>
      </c>
      <c r="D1583" s="67">
        <v>42</v>
      </c>
      <c r="E1583" s="68" t="s">
        <v>12260</v>
      </c>
    </row>
    <row r="1584" spans="1:5" ht="15" x14ac:dyDescent="0.2">
      <c r="A1584" s="64">
        <v>1583</v>
      </c>
      <c r="B1584" s="65">
        <v>16647</v>
      </c>
      <c r="C1584" s="66" t="s">
        <v>11361</v>
      </c>
      <c r="D1584" s="67">
        <v>43</v>
      </c>
      <c r="E1584" s="68" t="s">
        <v>10794</v>
      </c>
    </row>
    <row r="1585" spans="1:5" ht="15" x14ac:dyDescent="0.2">
      <c r="A1585" s="64">
        <v>1584</v>
      </c>
      <c r="B1585" s="65">
        <v>19661</v>
      </c>
      <c r="C1585" s="70" t="s">
        <v>12182</v>
      </c>
      <c r="D1585" s="67">
        <v>44</v>
      </c>
      <c r="E1585" s="68" t="s">
        <v>12260</v>
      </c>
    </row>
    <row r="1586" spans="1:5" ht="15" x14ac:dyDescent="0.2">
      <c r="A1586" s="64">
        <v>1585</v>
      </c>
      <c r="B1586" s="65">
        <v>11982</v>
      </c>
      <c r="C1586" s="66" t="s">
        <v>12183</v>
      </c>
      <c r="D1586" s="67">
        <v>45</v>
      </c>
      <c r="E1586" s="68" t="s">
        <v>12262</v>
      </c>
    </row>
    <row r="1587" spans="1:5" ht="15" x14ac:dyDescent="0.2">
      <c r="A1587" s="64">
        <v>1586</v>
      </c>
      <c r="B1587" s="65">
        <v>13110</v>
      </c>
      <c r="C1587" s="66" t="s">
        <v>12184</v>
      </c>
      <c r="D1587" s="67">
        <v>46</v>
      </c>
      <c r="E1587" s="68" t="s">
        <v>12258</v>
      </c>
    </row>
    <row r="1588" spans="1:5" ht="15" x14ac:dyDescent="0.2">
      <c r="A1588" s="64">
        <v>1587</v>
      </c>
      <c r="B1588" s="65">
        <v>15511</v>
      </c>
      <c r="C1588" s="70" t="s">
        <v>12185</v>
      </c>
      <c r="D1588" s="67">
        <v>47</v>
      </c>
      <c r="E1588" s="68" t="s">
        <v>12275</v>
      </c>
    </row>
    <row r="1589" spans="1:5" ht="15" x14ac:dyDescent="0.2">
      <c r="A1589" s="64">
        <v>1588</v>
      </c>
      <c r="B1589" s="65">
        <v>15582</v>
      </c>
      <c r="C1589" s="66" t="s">
        <v>12186</v>
      </c>
      <c r="D1589" s="67">
        <v>48</v>
      </c>
      <c r="E1589" s="68" t="s">
        <v>12275</v>
      </c>
    </row>
    <row r="1590" spans="1:5" ht="15" x14ac:dyDescent="0.2">
      <c r="A1590" s="64">
        <v>1589</v>
      </c>
      <c r="B1590" s="65">
        <v>15707</v>
      </c>
      <c r="C1590" s="66" t="s">
        <v>12187</v>
      </c>
      <c r="D1590" s="67">
        <v>49</v>
      </c>
      <c r="E1590" s="68" t="s">
        <v>10794</v>
      </c>
    </row>
    <row r="1591" spans="1:5" ht="15" x14ac:dyDescent="0.2">
      <c r="A1591" s="64">
        <v>1590</v>
      </c>
      <c r="B1591" s="65">
        <v>15800</v>
      </c>
      <c r="C1591" s="66" t="s">
        <v>12188</v>
      </c>
      <c r="D1591" s="67">
        <v>50</v>
      </c>
      <c r="E1591" s="68" t="s">
        <v>13800</v>
      </c>
    </row>
    <row r="1592" spans="1:5" ht="15" x14ac:dyDescent="0.2">
      <c r="A1592" s="64">
        <v>1591</v>
      </c>
      <c r="B1592" s="65">
        <v>15858</v>
      </c>
      <c r="C1592" s="66" t="s">
        <v>10733</v>
      </c>
      <c r="D1592" s="67">
        <v>51</v>
      </c>
      <c r="E1592" s="68" t="s">
        <v>10792</v>
      </c>
    </row>
    <row r="1593" spans="1:5" ht="15" x14ac:dyDescent="0.2">
      <c r="A1593" s="64">
        <v>1592</v>
      </c>
      <c r="B1593" s="65">
        <v>16211</v>
      </c>
      <c r="C1593" s="66" t="s">
        <v>10734</v>
      </c>
      <c r="D1593" s="67">
        <v>52</v>
      </c>
      <c r="E1593" s="68" t="s">
        <v>10794</v>
      </c>
    </row>
    <row r="1594" spans="1:5" ht="15" x14ac:dyDescent="0.2">
      <c r="A1594" s="64">
        <v>1593</v>
      </c>
      <c r="B1594" s="65">
        <v>18439</v>
      </c>
      <c r="C1594" s="66" t="s">
        <v>10735</v>
      </c>
      <c r="D1594" s="67">
        <v>53</v>
      </c>
      <c r="E1594" s="68" t="s">
        <v>12268</v>
      </c>
    </row>
    <row r="1595" spans="1:5" ht="15" x14ac:dyDescent="0.2">
      <c r="A1595" s="64">
        <v>1594</v>
      </c>
      <c r="B1595" s="65">
        <v>19461</v>
      </c>
      <c r="C1595" s="66" t="s">
        <v>10736</v>
      </c>
      <c r="D1595" s="67">
        <v>54</v>
      </c>
      <c r="E1595" s="68" t="s">
        <v>10792</v>
      </c>
    </row>
    <row r="1596" spans="1:5" ht="15" x14ac:dyDescent="0.2">
      <c r="A1596" s="64">
        <v>1595</v>
      </c>
      <c r="B1596" s="65">
        <v>19952</v>
      </c>
      <c r="C1596" s="66" t="s">
        <v>11362</v>
      </c>
      <c r="D1596" s="67">
        <v>55</v>
      </c>
      <c r="E1596" s="68" t="s">
        <v>12262</v>
      </c>
    </row>
    <row r="1597" spans="1:5" ht="15" x14ac:dyDescent="0.2">
      <c r="A1597" s="64">
        <v>1596</v>
      </c>
      <c r="B1597" s="65">
        <v>14566</v>
      </c>
      <c r="C1597" s="66" t="s">
        <v>11363</v>
      </c>
      <c r="D1597" s="67">
        <v>56</v>
      </c>
      <c r="E1597" s="68" t="s">
        <v>12262</v>
      </c>
    </row>
    <row r="1598" spans="1:5" ht="15" x14ac:dyDescent="0.2">
      <c r="A1598" s="64">
        <v>1597</v>
      </c>
      <c r="B1598" s="65">
        <v>16257</v>
      </c>
      <c r="C1598" s="66" t="s">
        <v>11364</v>
      </c>
      <c r="D1598" s="67">
        <v>57</v>
      </c>
      <c r="E1598" s="68" t="s">
        <v>12275</v>
      </c>
    </row>
    <row r="1599" spans="1:5" ht="15" x14ac:dyDescent="0.2">
      <c r="A1599" s="64">
        <v>1598</v>
      </c>
      <c r="B1599" s="65">
        <v>12255</v>
      </c>
      <c r="C1599" s="66" t="s">
        <v>11365</v>
      </c>
      <c r="D1599" s="67">
        <v>58</v>
      </c>
      <c r="E1599" s="68" t="s">
        <v>12264</v>
      </c>
    </row>
    <row r="1600" spans="1:5" ht="15" x14ac:dyDescent="0.2">
      <c r="A1600" s="64">
        <v>1599</v>
      </c>
      <c r="B1600" s="65">
        <v>12722</v>
      </c>
      <c r="C1600" s="66" t="s">
        <v>11366</v>
      </c>
      <c r="D1600" s="67">
        <v>59</v>
      </c>
      <c r="E1600" s="69">
        <v>2</v>
      </c>
    </row>
    <row r="1601" spans="1:5" ht="15" x14ac:dyDescent="0.2">
      <c r="A1601" s="64">
        <v>1600</v>
      </c>
      <c r="B1601" s="65">
        <v>14845</v>
      </c>
      <c r="C1601" s="66" t="s">
        <v>11367</v>
      </c>
      <c r="D1601" s="67">
        <v>60</v>
      </c>
      <c r="E1601" s="68" t="s">
        <v>15069</v>
      </c>
    </row>
    <row r="1602" spans="1:5" ht="15" x14ac:dyDescent="0.2">
      <c r="A1602" s="64">
        <v>1601</v>
      </c>
      <c r="B1602" s="65">
        <v>16464</v>
      </c>
      <c r="C1602" s="66" t="s">
        <v>11368</v>
      </c>
      <c r="D1602" s="67">
        <v>61</v>
      </c>
      <c r="E1602" s="68" t="s">
        <v>13767</v>
      </c>
    </row>
    <row r="1603" spans="1:5" ht="15" x14ac:dyDescent="0.2">
      <c r="A1603" s="64">
        <v>1602</v>
      </c>
      <c r="B1603" s="65">
        <v>17209</v>
      </c>
      <c r="C1603" s="66" t="s">
        <v>11369</v>
      </c>
      <c r="D1603" s="67">
        <v>62</v>
      </c>
      <c r="E1603" s="68" t="s">
        <v>12264</v>
      </c>
    </row>
    <row r="1604" spans="1:5" ht="15" x14ac:dyDescent="0.2">
      <c r="A1604" s="64">
        <v>1603</v>
      </c>
      <c r="B1604" s="65">
        <v>18249</v>
      </c>
      <c r="C1604" s="66" t="s">
        <v>11370</v>
      </c>
      <c r="D1604" s="67">
        <v>63</v>
      </c>
      <c r="E1604" s="68" t="s">
        <v>12264</v>
      </c>
    </row>
    <row r="1605" spans="1:5" ht="15" x14ac:dyDescent="0.2">
      <c r="A1605" s="64">
        <v>1604</v>
      </c>
      <c r="B1605" s="65">
        <v>19228</v>
      </c>
      <c r="C1605" s="66" t="s">
        <v>11371</v>
      </c>
      <c r="D1605" s="67">
        <v>64</v>
      </c>
      <c r="E1605" s="68" t="s">
        <v>13767</v>
      </c>
    </row>
    <row r="1606" spans="1:5" ht="15" x14ac:dyDescent="0.2">
      <c r="A1606" s="64">
        <v>1605</v>
      </c>
      <c r="B1606" s="65">
        <v>15738</v>
      </c>
      <c r="C1606" s="70" t="s">
        <v>11372</v>
      </c>
      <c r="D1606" s="67">
        <v>65</v>
      </c>
      <c r="E1606" s="68" t="s">
        <v>12266</v>
      </c>
    </row>
    <row r="1607" spans="1:5" ht="15" x14ac:dyDescent="0.2">
      <c r="A1607" s="64">
        <v>1606</v>
      </c>
      <c r="B1607" s="65">
        <v>15750</v>
      </c>
      <c r="C1607" s="70" t="s">
        <v>11373</v>
      </c>
      <c r="D1607" s="67">
        <v>66</v>
      </c>
      <c r="E1607" s="68" t="s">
        <v>12262</v>
      </c>
    </row>
    <row r="1608" spans="1:5" ht="15" x14ac:dyDescent="0.2">
      <c r="A1608" s="64">
        <v>1607</v>
      </c>
      <c r="B1608" s="65">
        <v>19946</v>
      </c>
      <c r="C1608" s="66" t="s">
        <v>11374</v>
      </c>
      <c r="D1608" s="67">
        <v>67</v>
      </c>
      <c r="E1608" s="68" t="s">
        <v>12262</v>
      </c>
    </row>
    <row r="1609" spans="1:5" ht="15" x14ac:dyDescent="0.2">
      <c r="A1609" s="64">
        <v>1608</v>
      </c>
      <c r="B1609" s="65">
        <v>11974</v>
      </c>
      <c r="C1609" s="66" t="s">
        <v>11375</v>
      </c>
      <c r="D1609" s="67">
        <v>68</v>
      </c>
      <c r="E1609" s="68" t="s">
        <v>12266</v>
      </c>
    </row>
    <row r="1610" spans="1:5" ht="15" x14ac:dyDescent="0.2">
      <c r="A1610" s="64">
        <v>1609</v>
      </c>
      <c r="B1610" s="65">
        <v>12001</v>
      </c>
      <c r="C1610" s="66" t="s">
        <v>11376</v>
      </c>
      <c r="D1610" s="67">
        <v>69</v>
      </c>
      <c r="E1610" s="68" t="s">
        <v>12266</v>
      </c>
    </row>
    <row r="1611" spans="1:5" ht="15" x14ac:dyDescent="0.2">
      <c r="A1611" s="64">
        <v>1610</v>
      </c>
      <c r="B1611" s="65">
        <v>16795</v>
      </c>
      <c r="C1611" s="66" t="s">
        <v>11377</v>
      </c>
      <c r="D1611" s="67">
        <v>70</v>
      </c>
      <c r="E1611" s="68" t="s">
        <v>12266</v>
      </c>
    </row>
    <row r="1612" spans="1:5" ht="15" x14ac:dyDescent="0.2">
      <c r="A1612" s="64">
        <v>1611</v>
      </c>
      <c r="B1612" s="65">
        <v>19200</v>
      </c>
      <c r="C1612" s="66" t="s">
        <v>15745</v>
      </c>
      <c r="D1612" s="67">
        <v>71</v>
      </c>
      <c r="E1612" s="68" t="s">
        <v>12266</v>
      </c>
    </row>
    <row r="1613" spans="1:5" ht="15" x14ac:dyDescent="0.2">
      <c r="A1613" s="64">
        <v>1612</v>
      </c>
      <c r="B1613" s="65">
        <v>19378</v>
      </c>
      <c r="C1613" s="66" t="s">
        <v>11378</v>
      </c>
      <c r="D1613" s="67">
        <v>72</v>
      </c>
      <c r="E1613" s="69">
        <v>3</v>
      </c>
    </row>
    <row r="1614" spans="1:5" ht="15" x14ac:dyDescent="0.2">
      <c r="A1614" s="64">
        <v>1613</v>
      </c>
      <c r="B1614" s="65">
        <v>19445</v>
      </c>
      <c r="C1614" s="66" t="s">
        <v>11379</v>
      </c>
      <c r="D1614" s="67">
        <v>73</v>
      </c>
      <c r="E1614" s="68" t="s">
        <v>12266</v>
      </c>
    </row>
    <row r="1615" spans="1:5" ht="15" x14ac:dyDescent="0.2">
      <c r="A1615" s="64">
        <v>1614</v>
      </c>
      <c r="B1615" s="65">
        <v>11328</v>
      </c>
      <c r="C1615" s="66" t="s">
        <v>11380</v>
      </c>
      <c r="D1615" s="67">
        <v>74</v>
      </c>
      <c r="E1615" s="68" t="s">
        <v>13767</v>
      </c>
    </row>
    <row r="1616" spans="1:5" ht="15" x14ac:dyDescent="0.2">
      <c r="A1616" s="64">
        <v>1615</v>
      </c>
      <c r="B1616" s="65">
        <v>13401</v>
      </c>
      <c r="C1616" s="66" t="s">
        <v>11381</v>
      </c>
      <c r="D1616" s="67">
        <v>75</v>
      </c>
      <c r="E1616" s="68" t="s">
        <v>12281</v>
      </c>
    </row>
    <row r="1617" spans="1:5" ht="15" x14ac:dyDescent="0.2">
      <c r="A1617" s="64">
        <v>1616</v>
      </c>
      <c r="B1617" s="65">
        <v>14660</v>
      </c>
      <c r="C1617" s="66" t="s">
        <v>11382</v>
      </c>
      <c r="D1617" s="67">
        <v>76</v>
      </c>
      <c r="E1617" s="68" t="s">
        <v>12260</v>
      </c>
    </row>
    <row r="1618" spans="1:5" ht="15" x14ac:dyDescent="0.2">
      <c r="A1618" s="64">
        <v>1617</v>
      </c>
      <c r="B1618" s="65">
        <v>15187</v>
      </c>
      <c r="C1618" s="66" t="s">
        <v>11383</v>
      </c>
      <c r="D1618" s="67">
        <v>77</v>
      </c>
      <c r="E1618" s="68" t="s">
        <v>12281</v>
      </c>
    </row>
    <row r="1619" spans="1:5" ht="15" x14ac:dyDescent="0.2">
      <c r="A1619" s="64">
        <v>1618</v>
      </c>
      <c r="B1619" s="65">
        <v>17949</v>
      </c>
      <c r="C1619" s="66" t="s">
        <v>11384</v>
      </c>
      <c r="D1619" s="67">
        <v>78</v>
      </c>
      <c r="E1619" s="68" t="s">
        <v>13767</v>
      </c>
    </row>
    <row r="1620" spans="1:5" ht="15" x14ac:dyDescent="0.2">
      <c r="A1620" s="64">
        <v>1619</v>
      </c>
      <c r="B1620" s="65">
        <v>19192</v>
      </c>
      <c r="C1620" s="66" t="s">
        <v>11385</v>
      </c>
      <c r="D1620" s="67">
        <v>79</v>
      </c>
      <c r="E1620" s="68" t="s">
        <v>12266</v>
      </c>
    </row>
    <row r="1621" spans="1:5" ht="15" x14ac:dyDescent="0.2">
      <c r="A1621" s="64">
        <v>1620</v>
      </c>
      <c r="B1621" s="65">
        <v>19425</v>
      </c>
      <c r="C1621" s="66" t="s">
        <v>11386</v>
      </c>
      <c r="D1621" s="67">
        <v>80</v>
      </c>
      <c r="E1621" s="68" t="s">
        <v>12281</v>
      </c>
    </row>
    <row r="1622" spans="1:5" ht="15" x14ac:dyDescent="0.2">
      <c r="A1622" s="64">
        <v>1621</v>
      </c>
      <c r="B1622" s="65">
        <v>10065</v>
      </c>
      <c r="C1622" s="66" t="s">
        <v>11387</v>
      </c>
      <c r="D1622" s="67">
        <v>81</v>
      </c>
      <c r="E1622" s="68" t="s">
        <v>12260</v>
      </c>
    </row>
    <row r="1623" spans="1:5" ht="15" x14ac:dyDescent="0.2">
      <c r="A1623" s="64">
        <v>1622</v>
      </c>
      <c r="B1623" s="65">
        <v>10653</v>
      </c>
      <c r="C1623" s="66" t="s">
        <v>11388</v>
      </c>
      <c r="D1623" s="67">
        <v>82</v>
      </c>
      <c r="E1623" s="68" t="s">
        <v>12262</v>
      </c>
    </row>
    <row r="1624" spans="1:5" ht="15" x14ac:dyDescent="0.2">
      <c r="A1624" s="64">
        <v>1623</v>
      </c>
      <c r="B1624" s="65">
        <v>10655</v>
      </c>
      <c r="C1624" s="66" t="s">
        <v>11389</v>
      </c>
      <c r="D1624" s="67">
        <v>83</v>
      </c>
      <c r="E1624" s="69">
        <v>2</v>
      </c>
    </row>
    <row r="1625" spans="1:5" ht="15" x14ac:dyDescent="0.2">
      <c r="A1625" s="64">
        <v>1624</v>
      </c>
      <c r="B1625" s="65">
        <v>10939</v>
      </c>
      <c r="C1625" s="70" t="s">
        <v>11390</v>
      </c>
      <c r="D1625" s="67">
        <v>84</v>
      </c>
      <c r="E1625" s="68" t="s">
        <v>12266</v>
      </c>
    </row>
    <row r="1626" spans="1:5" ht="15" x14ac:dyDescent="0.2">
      <c r="A1626" s="64">
        <v>1625</v>
      </c>
      <c r="B1626" s="65">
        <v>11390</v>
      </c>
      <c r="C1626" s="66" t="s">
        <v>11391</v>
      </c>
      <c r="D1626" s="67">
        <v>85</v>
      </c>
      <c r="E1626" s="68" t="s">
        <v>12262</v>
      </c>
    </row>
    <row r="1627" spans="1:5" ht="15" x14ac:dyDescent="0.2">
      <c r="A1627" s="64">
        <v>1626</v>
      </c>
      <c r="B1627" s="65">
        <v>12576</v>
      </c>
      <c r="C1627" s="66" t="s">
        <v>11392</v>
      </c>
      <c r="D1627" s="67">
        <v>86</v>
      </c>
      <c r="E1627" s="68" t="s">
        <v>12262</v>
      </c>
    </row>
    <row r="1628" spans="1:5" ht="15" x14ac:dyDescent="0.2">
      <c r="A1628" s="64">
        <v>1627</v>
      </c>
      <c r="B1628" s="65">
        <v>12603</v>
      </c>
      <c r="C1628" s="66" t="s">
        <v>11393</v>
      </c>
      <c r="D1628" s="67">
        <v>87</v>
      </c>
      <c r="E1628" s="68" t="s">
        <v>12281</v>
      </c>
    </row>
    <row r="1629" spans="1:5" ht="15" x14ac:dyDescent="0.2">
      <c r="A1629" s="64">
        <v>1628</v>
      </c>
      <c r="B1629" s="65">
        <v>12790</v>
      </c>
      <c r="C1629" s="70" t="s">
        <v>11394</v>
      </c>
      <c r="D1629" s="67">
        <v>88</v>
      </c>
      <c r="E1629" s="68" t="s">
        <v>12266</v>
      </c>
    </row>
    <row r="1630" spans="1:5" ht="15" x14ac:dyDescent="0.2">
      <c r="A1630" s="64">
        <v>1629</v>
      </c>
      <c r="B1630" s="65">
        <v>14631</v>
      </c>
      <c r="C1630" s="66" t="s">
        <v>11395</v>
      </c>
      <c r="D1630" s="67">
        <v>89</v>
      </c>
      <c r="E1630" s="68" t="s">
        <v>12266</v>
      </c>
    </row>
    <row r="1631" spans="1:5" ht="15" x14ac:dyDescent="0.2">
      <c r="A1631" s="64">
        <v>1630</v>
      </c>
      <c r="B1631" s="65">
        <v>16649</v>
      </c>
      <c r="C1631" s="66" t="s">
        <v>11396</v>
      </c>
      <c r="D1631" s="67">
        <v>90</v>
      </c>
      <c r="E1631" s="68" t="s">
        <v>12262</v>
      </c>
    </row>
    <row r="1632" spans="1:5" ht="15" x14ac:dyDescent="0.2">
      <c r="A1632" s="64">
        <v>1631</v>
      </c>
      <c r="B1632" s="65">
        <v>18138</v>
      </c>
      <c r="C1632" s="66" t="s">
        <v>11397</v>
      </c>
      <c r="D1632" s="67">
        <v>91</v>
      </c>
      <c r="E1632" s="68" t="s">
        <v>12266</v>
      </c>
    </row>
    <row r="1633" spans="1:5" ht="15" x14ac:dyDescent="0.2">
      <c r="A1633" s="64">
        <v>1632</v>
      </c>
      <c r="B1633" s="65">
        <v>18331</v>
      </c>
      <c r="C1633" s="66" t="s">
        <v>11398</v>
      </c>
      <c r="D1633" s="67">
        <v>92</v>
      </c>
      <c r="E1633" s="68" t="s">
        <v>12268</v>
      </c>
    </row>
    <row r="1634" spans="1:5" ht="15" x14ac:dyDescent="0.2">
      <c r="A1634" s="64">
        <v>1633</v>
      </c>
      <c r="B1634" s="65">
        <v>19102</v>
      </c>
      <c r="C1634" s="66" t="s">
        <v>11399</v>
      </c>
      <c r="D1634" s="67">
        <v>93</v>
      </c>
      <c r="E1634" s="68" t="s">
        <v>12264</v>
      </c>
    </row>
    <row r="1635" spans="1:5" ht="15" x14ac:dyDescent="0.2">
      <c r="A1635" s="64">
        <v>1634</v>
      </c>
      <c r="B1635" s="65">
        <v>19106</v>
      </c>
      <c r="C1635" s="66" t="s">
        <v>11400</v>
      </c>
      <c r="D1635" s="67">
        <v>94</v>
      </c>
      <c r="E1635" s="69">
        <v>2</v>
      </c>
    </row>
    <row r="1636" spans="1:5" ht="15" x14ac:dyDescent="0.2">
      <c r="A1636" s="64">
        <v>1635</v>
      </c>
      <c r="B1636" s="65">
        <v>19188</v>
      </c>
      <c r="C1636" s="66" t="s">
        <v>11401</v>
      </c>
      <c r="D1636" s="67">
        <v>95</v>
      </c>
      <c r="E1636" s="69">
        <v>3</v>
      </c>
    </row>
    <row r="1637" spans="1:5" ht="15" x14ac:dyDescent="0.2">
      <c r="A1637" s="64">
        <v>1636</v>
      </c>
      <c r="B1637" s="65">
        <v>19432</v>
      </c>
      <c r="C1637" s="66" t="s">
        <v>11402</v>
      </c>
      <c r="D1637" s="67">
        <v>96</v>
      </c>
      <c r="E1637" s="68" t="s">
        <v>12262</v>
      </c>
    </row>
    <row r="1638" spans="1:5" ht="15" x14ac:dyDescent="0.2">
      <c r="A1638" s="64">
        <v>1637</v>
      </c>
      <c r="B1638" s="65">
        <v>19686</v>
      </c>
      <c r="C1638" s="66" t="s">
        <v>11403</v>
      </c>
      <c r="D1638" s="67">
        <v>97</v>
      </c>
      <c r="E1638" s="68" t="s">
        <v>15069</v>
      </c>
    </row>
    <row r="1639" spans="1:5" ht="15" x14ac:dyDescent="0.2">
      <c r="A1639" s="64">
        <v>1638</v>
      </c>
      <c r="B1639" s="65">
        <v>11976</v>
      </c>
      <c r="C1639" s="66" t="s">
        <v>11404</v>
      </c>
      <c r="D1639" s="67">
        <v>98</v>
      </c>
      <c r="E1639" s="68" t="s">
        <v>12260</v>
      </c>
    </row>
    <row r="1640" spans="1:5" ht="15" x14ac:dyDescent="0.2">
      <c r="A1640" s="64">
        <v>1639</v>
      </c>
      <c r="B1640" s="65">
        <v>11985</v>
      </c>
      <c r="C1640" s="66" t="s">
        <v>11405</v>
      </c>
      <c r="D1640" s="67">
        <v>99</v>
      </c>
      <c r="E1640" s="68" t="s">
        <v>12281</v>
      </c>
    </row>
    <row r="1641" spans="1:5" ht="15" x14ac:dyDescent="0.2">
      <c r="A1641" s="64">
        <v>1640</v>
      </c>
      <c r="B1641" s="65">
        <v>12021</v>
      </c>
      <c r="C1641" s="66" t="s">
        <v>11406</v>
      </c>
      <c r="D1641" s="67">
        <v>100</v>
      </c>
      <c r="E1641" s="68" t="s">
        <v>12264</v>
      </c>
    </row>
    <row r="1642" spans="1:5" ht="15" x14ac:dyDescent="0.2">
      <c r="A1642" s="64">
        <v>1641</v>
      </c>
      <c r="B1642" s="65">
        <v>12187</v>
      </c>
      <c r="C1642" s="66" t="s">
        <v>10130</v>
      </c>
      <c r="D1642" s="67">
        <v>101</v>
      </c>
      <c r="E1642" s="69">
        <v>2</v>
      </c>
    </row>
    <row r="1643" spans="1:5" ht="15" x14ac:dyDescent="0.2">
      <c r="A1643" s="64">
        <v>1642</v>
      </c>
      <c r="B1643" s="65">
        <v>12656</v>
      </c>
      <c r="C1643" s="70" t="s">
        <v>10131</v>
      </c>
      <c r="D1643" s="67">
        <v>102</v>
      </c>
      <c r="E1643" s="69">
        <v>5</v>
      </c>
    </row>
    <row r="1644" spans="1:5" ht="15" x14ac:dyDescent="0.2">
      <c r="A1644" s="64">
        <v>1643</v>
      </c>
      <c r="B1644" s="65">
        <v>14566</v>
      </c>
      <c r="C1644" s="66" t="s">
        <v>10132</v>
      </c>
      <c r="D1644" s="67">
        <v>103</v>
      </c>
      <c r="E1644" s="68" t="s">
        <v>12260</v>
      </c>
    </row>
    <row r="1645" spans="1:5" ht="15" x14ac:dyDescent="0.2">
      <c r="A1645" s="64">
        <v>1644</v>
      </c>
      <c r="B1645" s="65">
        <v>14646</v>
      </c>
      <c r="C1645" s="70" t="s">
        <v>10133</v>
      </c>
      <c r="D1645" s="67">
        <v>104</v>
      </c>
      <c r="E1645" s="68" t="s">
        <v>15069</v>
      </c>
    </row>
    <row r="1646" spans="1:5" ht="15" x14ac:dyDescent="0.2">
      <c r="A1646" s="64">
        <v>1645</v>
      </c>
      <c r="B1646" s="65">
        <v>14903</v>
      </c>
      <c r="C1646" s="66" t="s">
        <v>10134</v>
      </c>
      <c r="D1646" s="67">
        <v>105</v>
      </c>
      <c r="E1646" s="68" t="s">
        <v>10794</v>
      </c>
    </row>
    <row r="1647" spans="1:5" ht="15" x14ac:dyDescent="0.2">
      <c r="A1647" s="64">
        <v>1646</v>
      </c>
      <c r="B1647" s="65">
        <v>15173</v>
      </c>
      <c r="C1647" s="66" t="s">
        <v>10135</v>
      </c>
      <c r="D1647" s="67">
        <v>106</v>
      </c>
      <c r="E1647" s="69">
        <v>2</v>
      </c>
    </row>
    <row r="1648" spans="1:5" ht="15" x14ac:dyDescent="0.2">
      <c r="A1648" s="64">
        <v>1647</v>
      </c>
      <c r="B1648" s="65">
        <v>15826</v>
      </c>
      <c r="C1648" s="66" t="s">
        <v>10136</v>
      </c>
      <c r="D1648" s="67">
        <v>107</v>
      </c>
      <c r="E1648" s="69">
        <v>4</v>
      </c>
    </row>
    <row r="1649" spans="1:5" ht="15" x14ac:dyDescent="0.2">
      <c r="A1649" s="64">
        <v>1648</v>
      </c>
      <c r="B1649" s="65">
        <v>16373</v>
      </c>
      <c r="C1649" s="70" t="s">
        <v>10137</v>
      </c>
      <c r="D1649" s="67">
        <v>108</v>
      </c>
      <c r="E1649" s="68" t="s">
        <v>12260</v>
      </c>
    </row>
    <row r="1650" spans="1:5" ht="15" x14ac:dyDescent="0.2">
      <c r="A1650" s="64">
        <v>1649</v>
      </c>
      <c r="B1650" s="65">
        <v>17479</v>
      </c>
      <c r="C1650" s="66" t="s">
        <v>10138</v>
      </c>
      <c r="D1650" s="67">
        <v>109</v>
      </c>
      <c r="E1650" s="68" t="s">
        <v>13767</v>
      </c>
    </row>
    <row r="1651" spans="1:5" ht="15" x14ac:dyDescent="0.2">
      <c r="A1651" s="64">
        <v>1650</v>
      </c>
      <c r="B1651" s="65">
        <v>17791</v>
      </c>
      <c r="C1651" s="66" t="s">
        <v>9679</v>
      </c>
      <c r="D1651" s="67">
        <v>110</v>
      </c>
      <c r="E1651" s="69">
        <v>3</v>
      </c>
    </row>
    <row r="1652" spans="1:5" ht="15" x14ac:dyDescent="0.2">
      <c r="A1652" s="64">
        <v>1651</v>
      </c>
      <c r="B1652" s="65">
        <v>18196</v>
      </c>
      <c r="C1652" s="70" t="s">
        <v>9680</v>
      </c>
      <c r="D1652" s="67">
        <v>111</v>
      </c>
      <c r="E1652" s="68" t="s">
        <v>10792</v>
      </c>
    </row>
    <row r="1653" spans="1:5" ht="15" x14ac:dyDescent="0.2">
      <c r="A1653" s="64">
        <v>1652</v>
      </c>
      <c r="B1653" s="65">
        <v>19712</v>
      </c>
      <c r="C1653" s="66" t="s">
        <v>10811</v>
      </c>
      <c r="D1653" s="67">
        <v>112</v>
      </c>
      <c r="E1653" s="68" t="s">
        <v>12262</v>
      </c>
    </row>
    <row r="1654" spans="1:5" ht="15" x14ac:dyDescent="0.2">
      <c r="A1654" s="64">
        <v>1653</v>
      </c>
      <c r="B1654" s="65">
        <v>10043</v>
      </c>
      <c r="C1654" s="66" t="s">
        <v>10812</v>
      </c>
      <c r="D1654" s="67">
        <v>113</v>
      </c>
      <c r="E1654" s="68" t="s">
        <v>12268</v>
      </c>
    </row>
    <row r="1655" spans="1:5" ht="15" x14ac:dyDescent="0.2">
      <c r="A1655" s="64">
        <v>1654</v>
      </c>
      <c r="B1655" s="65">
        <v>10049</v>
      </c>
      <c r="C1655" s="66" t="s">
        <v>10813</v>
      </c>
      <c r="D1655" s="67">
        <v>114</v>
      </c>
      <c r="E1655" s="68" t="s">
        <v>12281</v>
      </c>
    </row>
    <row r="1656" spans="1:5" ht="15" x14ac:dyDescent="0.2">
      <c r="A1656" s="64">
        <v>1655</v>
      </c>
      <c r="B1656" s="65">
        <v>12017</v>
      </c>
      <c r="C1656" s="66" t="s">
        <v>10814</v>
      </c>
      <c r="D1656" s="67">
        <v>115</v>
      </c>
      <c r="E1656" s="68" t="s">
        <v>12262</v>
      </c>
    </row>
    <row r="1657" spans="1:5" ht="15" x14ac:dyDescent="0.2">
      <c r="A1657" s="64">
        <v>1656</v>
      </c>
      <c r="B1657" s="65">
        <v>12706</v>
      </c>
      <c r="C1657" s="66" t="s">
        <v>10815</v>
      </c>
      <c r="D1657" s="67">
        <v>116</v>
      </c>
      <c r="E1657" s="68" t="s">
        <v>12268</v>
      </c>
    </row>
    <row r="1658" spans="1:5" ht="15" x14ac:dyDescent="0.2">
      <c r="A1658" s="64">
        <v>1657</v>
      </c>
      <c r="B1658" s="65">
        <v>12708</v>
      </c>
      <c r="C1658" s="66" t="s">
        <v>10816</v>
      </c>
      <c r="D1658" s="67">
        <v>117</v>
      </c>
      <c r="E1658" s="68" t="s">
        <v>12262</v>
      </c>
    </row>
    <row r="1659" spans="1:5" ht="15" x14ac:dyDescent="0.2">
      <c r="A1659" s="64">
        <v>1658</v>
      </c>
      <c r="B1659" s="65">
        <v>13434</v>
      </c>
      <c r="C1659" s="70" t="s">
        <v>10817</v>
      </c>
      <c r="D1659" s="67">
        <v>118</v>
      </c>
      <c r="E1659" s="68" t="s">
        <v>12260</v>
      </c>
    </row>
    <row r="1660" spans="1:5" ht="15" x14ac:dyDescent="0.2">
      <c r="A1660" s="64">
        <v>1659</v>
      </c>
      <c r="B1660" s="65">
        <v>13440</v>
      </c>
      <c r="C1660" s="70" t="s">
        <v>10818</v>
      </c>
      <c r="D1660" s="67">
        <v>119</v>
      </c>
      <c r="E1660" s="68" t="s">
        <v>12266</v>
      </c>
    </row>
    <row r="1661" spans="1:5" ht="15" x14ac:dyDescent="0.2">
      <c r="A1661" s="64">
        <v>1660</v>
      </c>
      <c r="B1661" s="65">
        <v>13480</v>
      </c>
      <c r="C1661" s="70" t="s">
        <v>10819</v>
      </c>
      <c r="D1661" s="67">
        <v>120</v>
      </c>
      <c r="E1661" s="68" t="s">
        <v>12266</v>
      </c>
    </row>
    <row r="1662" spans="1:5" ht="15" x14ac:dyDescent="0.2">
      <c r="A1662" s="64">
        <v>1661</v>
      </c>
      <c r="B1662" s="65">
        <v>14512</v>
      </c>
      <c r="C1662" s="66" t="s">
        <v>10820</v>
      </c>
      <c r="D1662" s="67">
        <v>121</v>
      </c>
      <c r="E1662" s="68" t="s">
        <v>12262</v>
      </c>
    </row>
    <row r="1663" spans="1:5" ht="15" x14ac:dyDescent="0.2">
      <c r="A1663" s="64">
        <v>1662</v>
      </c>
      <c r="B1663" s="65">
        <v>15458</v>
      </c>
      <c r="C1663" s="70" t="s">
        <v>10821</v>
      </c>
      <c r="D1663" s="67">
        <v>122</v>
      </c>
      <c r="E1663" s="68" t="s">
        <v>12281</v>
      </c>
    </row>
    <row r="1664" spans="1:5" ht="15" x14ac:dyDescent="0.2">
      <c r="A1664" s="64">
        <v>1663</v>
      </c>
      <c r="B1664" s="65">
        <v>15854</v>
      </c>
      <c r="C1664" s="66" t="s">
        <v>10822</v>
      </c>
      <c r="D1664" s="67">
        <v>123</v>
      </c>
      <c r="E1664" s="68" t="s">
        <v>12262</v>
      </c>
    </row>
    <row r="1665" spans="1:5" ht="15" x14ac:dyDescent="0.2">
      <c r="A1665" s="64">
        <v>1664</v>
      </c>
      <c r="B1665" s="65">
        <v>16350</v>
      </c>
      <c r="C1665" s="70" t="s">
        <v>10823</v>
      </c>
      <c r="D1665" s="67">
        <v>124</v>
      </c>
      <c r="E1665" s="68" t="s">
        <v>12281</v>
      </c>
    </row>
    <row r="1666" spans="1:5" ht="15" x14ac:dyDescent="0.2">
      <c r="A1666" s="64">
        <v>1665</v>
      </c>
      <c r="B1666" s="65">
        <v>12511</v>
      </c>
      <c r="C1666" s="66" t="s">
        <v>10824</v>
      </c>
      <c r="D1666" s="67">
        <v>125</v>
      </c>
      <c r="E1666" s="68" t="s">
        <v>12260</v>
      </c>
    </row>
    <row r="1667" spans="1:5" ht="15" x14ac:dyDescent="0.2">
      <c r="A1667" s="64">
        <v>1666</v>
      </c>
      <c r="B1667" s="65">
        <v>12174</v>
      </c>
      <c r="C1667" s="70" t="s">
        <v>10825</v>
      </c>
      <c r="D1667" s="67">
        <v>126</v>
      </c>
      <c r="E1667" s="68" t="s">
        <v>12262</v>
      </c>
    </row>
    <row r="1668" spans="1:5" ht="15" x14ac:dyDescent="0.2">
      <c r="A1668" s="64">
        <v>1667</v>
      </c>
      <c r="B1668" s="65">
        <v>18205</v>
      </c>
      <c r="C1668" s="70" t="s">
        <v>10826</v>
      </c>
      <c r="D1668" s="67">
        <v>127</v>
      </c>
      <c r="E1668" s="68" t="s">
        <v>12260</v>
      </c>
    </row>
    <row r="1669" spans="1:5" ht="15" x14ac:dyDescent="0.2">
      <c r="A1669" s="64">
        <v>1668</v>
      </c>
      <c r="B1669" s="65">
        <v>12225</v>
      </c>
      <c r="C1669" s="66" t="s">
        <v>10827</v>
      </c>
      <c r="D1669" s="67">
        <v>128</v>
      </c>
      <c r="E1669" s="68" t="s">
        <v>12264</v>
      </c>
    </row>
    <row r="1670" spans="1:5" ht="15" x14ac:dyDescent="0.2">
      <c r="A1670" s="64">
        <v>1669</v>
      </c>
      <c r="B1670" s="65">
        <v>15812</v>
      </c>
      <c r="C1670" s="66" t="s">
        <v>10828</v>
      </c>
      <c r="D1670" s="67">
        <v>129</v>
      </c>
      <c r="E1670" s="68" t="s">
        <v>12281</v>
      </c>
    </row>
    <row r="1671" spans="1:5" ht="15" x14ac:dyDescent="0.2">
      <c r="A1671" s="64">
        <v>1670</v>
      </c>
      <c r="B1671" s="65">
        <v>17647</v>
      </c>
      <c r="C1671" s="66" t="s">
        <v>10829</v>
      </c>
      <c r="D1671" s="67">
        <v>130</v>
      </c>
      <c r="E1671" s="68" t="s">
        <v>15069</v>
      </c>
    </row>
    <row r="1672" spans="1:5" ht="15" x14ac:dyDescent="0.2">
      <c r="A1672" s="64">
        <v>1671</v>
      </c>
      <c r="B1672" s="65">
        <v>18476</v>
      </c>
      <c r="C1672" s="70" t="s">
        <v>10830</v>
      </c>
      <c r="D1672" s="67">
        <v>131</v>
      </c>
      <c r="E1672" s="68" t="s">
        <v>12281</v>
      </c>
    </row>
    <row r="1673" spans="1:5" ht="15" x14ac:dyDescent="0.2">
      <c r="A1673" s="64">
        <v>1672</v>
      </c>
      <c r="B1673" s="65">
        <v>19664</v>
      </c>
      <c r="C1673" s="66" t="s">
        <v>10831</v>
      </c>
      <c r="D1673" s="67">
        <v>132</v>
      </c>
      <c r="E1673" s="68" t="s">
        <v>12260</v>
      </c>
    </row>
    <row r="1674" spans="1:5" ht="15" x14ac:dyDescent="0.2">
      <c r="A1674" s="64">
        <v>1673</v>
      </c>
      <c r="B1674" s="65">
        <v>16833</v>
      </c>
      <c r="C1674" s="66" t="s">
        <v>10832</v>
      </c>
      <c r="D1674" s="67">
        <v>133</v>
      </c>
      <c r="E1674" s="68" t="s">
        <v>12268</v>
      </c>
    </row>
    <row r="1675" spans="1:5" ht="15" x14ac:dyDescent="0.2">
      <c r="A1675" s="64">
        <v>1674</v>
      </c>
      <c r="B1675" s="65">
        <v>17766</v>
      </c>
      <c r="C1675" s="66" t="s">
        <v>10833</v>
      </c>
      <c r="D1675" s="67">
        <v>134</v>
      </c>
      <c r="E1675" s="68" t="s">
        <v>12266</v>
      </c>
    </row>
    <row r="1676" spans="1:5" ht="15" x14ac:dyDescent="0.2">
      <c r="A1676" s="64">
        <v>1675</v>
      </c>
      <c r="B1676" s="65">
        <v>19636</v>
      </c>
      <c r="C1676" s="66" t="s">
        <v>11430</v>
      </c>
      <c r="D1676" s="67">
        <v>135</v>
      </c>
      <c r="E1676" s="68" t="s">
        <v>13767</v>
      </c>
    </row>
    <row r="1677" spans="1:5" ht="15" x14ac:dyDescent="0.2">
      <c r="A1677" s="64">
        <v>1676</v>
      </c>
      <c r="B1677" s="65">
        <v>11598</v>
      </c>
      <c r="C1677" s="66" t="s">
        <v>11431</v>
      </c>
      <c r="D1677" s="67">
        <v>1</v>
      </c>
      <c r="E1677" s="68" t="s">
        <v>12281</v>
      </c>
    </row>
    <row r="1678" spans="1:5" ht="15" x14ac:dyDescent="0.2">
      <c r="A1678" s="64">
        <v>1677</v>
      </c>
      <c r="B1678" s="65">
        <v>11750</v>
      </c>
      <c r="C1678" s="66" t="s">
        <v>11432</v>
      </c>
      <c r="D1678" s="67">
        <v>2</v>
      </c>
      <c r="E1678" s="68" t="s">
        <v>12281</v>
      </c>
    </row>
    <row r="1679" spans="1:5" ht="15" x14ac:dyDescent="0.2">
      <c r="A1679" s="64">
        <v>1678</v>
      </c>
      <c r="B1679" s="65">
        <v>12053</v>
      </c>
      <c r="C1679" s="66" t="s">
        <v>11433</v>
      </c>
      <c r="D1679" s="67">
        <v>3</v>
      </c>
      <c r="E1679" s="68" t="s">
        <v>12266</v>
      </c>
    </row>
    <row r="1680" spans="1:5" ht="15" x14ac:dyDescent="0.2">
      <c r="A1680" s="64">
        <v>1679</v>
      </c>
      <c r="B1680" s="65">
        <v>12351</v>
      </c>
      <c r="C1680" s="66" t="s">
        <v>11434</v>
      </c>
      <c r="D1680" s="67">
        <v>4</v>
      </c>
      <c r="E1680" s="68" t="s">
        <v>12262</v>
      </c>
    </row>
    <row r="1681" spans="1:5" ht="15" x14ac:dyDescent="0.2">
      <c r="A1681" s="64">
        <v>1680</v>
      </c>
      <c r="B1681" s="65">
        <v>13047</v>
      </c>
      <c r="C1681" s="66" t="s">
        <v>11435</v>
      </c>
      <c r="D1681" s="67">
        <v>5</v>
      </c>
      <c r="E1681" s="68" t="s">
        <v>10792</v>
      </c>
    </row>
    <row r="1682" spans="1:5" ht="15" x14ac:dyDescent="0.2">
      <c r="A1682" s="64">
        <v>1681</v>
      </c>
      <c r="B1682" s="65">
        <v>13326</v>
      </c>
      <c r="C1682" s="66" t="s">
        <v>11436</v>
      </c>
      <c r="D1682" s="67">
        <v>6</v>
      </c>
      <c r="E1682" s="69">
        <v>2</v>
      </c>
    </row>
    <row r="1683" spans="1:5" ht="15" x14ac:dyDescent="0.2">
      <c r="A1683" s="64">
        <v>1682</v>
      </c>
      <c r="B1683" s="65">
        <v>14618</v>
      </c>
      <c r="C1683" s="66" t="s">
        <v>11437</v>
      </c>
      <c r="D1683" s="67">
        <v>7</v>
      </c>
      <c r="E1683" s="68" t="s">
        <v>12260</v>
      </c>
    </row>
    <row r="1684" spans="1:5" ht="15" x14ac:dyDescent="0.2">
      <c r="A1684" s="64">
        <v>1683</v>
      </c>
      <c r="B1684" s="65">
        <v>15023</v>
      </c>
      <c r="C1684" s="66" t="s">
        <v>11438</v>
      </c>
      <c r="D1684" s="67">
        <v>8</v>
      </c>
      <c r="E1684" s="68" t="s">
        <v>12281</v>
      </c>
    </row>
    <row r="1685" spans="1:5" ht="15" x14ac:dyDescent="0.2">
      <c r="A1685" s="64">
        <v>1684</v>
      </c>
      <c r="B1685" s="65">
        <v>15483</v>
      </c>
      <c r="C1685" s="66" t="s">
        <v>11439</v>
      </c>
      <c r="D1685" s="67">
        <v>9</v>
      </c>
      <c r="E1685" s="68" t="s">
        <v>12262</v>
      </c>
    </row>
    <row r="1686" spans="1:5" ht="15" x14ac:dyDescent="0.2">
      <c r="A1686" s="64">
        <v>1685</v>
      </c>
      <c r="B1686" s="65">
        <v>16195</v>
      </c>
      <c r="C1686" s="66" t="s">
        <v>11440</v>
      </c>
      <c r="D1686" s="67">
        <v>10</v>
      </c>
      <c r="E1686" s="68" t="s">
        <v>10792</v>
      </c>
    </row>
    <row r="1687" spans="1:5" ht="15" x14ac:dyDescent="0.2">
      <c r="A1687" s="64">
        <v>1686</v>
      </c>
      <c r="B1687" s="65">
        <v>16705</v>
      </c>
      <c r="C1687" s="66" t="s">
        <v>11441</v>
      </c>
      <c r="D1687" s="67">
        <v>11</v>
      </c>
      <c r="E1687" s="68" t="s">
        <v>12266</v>
      </c>
    </row>
    <row r="1688" spans="1:5" ht="15" x14ac:dyDescent="0.2">
      <c r="A1688" s="64">
        <v>1687</v>
      </c>
      <c r="B1688" s="65">
        <v>17861</v>
      </c>
      <c r="C1688" s="66" t="s">
        <v>11442</v>
      </c>
      <c r="D1688" s="67">
        <v>12</v>
      </c>
      <c r="E1688" s="68" t="s">
        <v>10792</v>
      </c>
    </row>
    <row r="1689" spans="1:5" ht="15" x14ac:dyDescent="0.2">
      <c r="A1689" s="64">
        <v>1688</v>
      </c>
      <c r="B1689" s="65">
        <v>18460</v>
      </c>
      <c r="C1689" s="70" t="s">
        <v>11443</v>
      </c>
      <c r="D1689" s="67">
        <v>13</v>
      </c>
      <c r="E1689" s="68" t="s">
        <v>12260</v>
      </c>
    </row>
    <row r="1690" spans="1:5" ht="15" x14ac:dyDescent="0.2">
      <c r="A1690" s="64">
        <v>1689</v>
      </c>
      <c r="B1690" s="65">
        <v>18569</v>
      </c>
      <c r="C1690" s="70" t="s">
        <v>11444</v>
      </c>
      <c r="D1690" s="67">
        <v>14</v>
      </c>
      <c r="E1690" s="68" t="s">
        <v>12260</v>
      </c>
    </row>
    <row r="1691" spans="1:5" ht="15" x14ac:dyDescent="0.2">
      <c r="A1691" s="64">
        <v>1690</v>
      </c>
      <c r="B1691" s="65">
        <v>18745</v>
      </c>
      <c r="C1691" s="66" t="s">
        <v>11445</v>
      </c>
      <c r="D1691" s="67">
        <v>15</v>
      </c>
      <c r="E1691" s="68" t="s">
        <v>12262</v>
      </c>
    </row>
    <row r="1692" spans="1:5" ht="15" x14ac:dyDescent="0.2">
      <c r="A1692" s="64">
        <v>1691</v>
      </c>
      <c r="B1692" s="74">
        <v>21</v>
      </c>
      <c r="C1692" s="66" t="s">
        <v>11446</v>
      </c>
      <c r="D1692" s="67">
        <v>1</v>
      </c>
      <c r="E1692" s="68" t="s">
        <v>10995</v>
      </c>
    </row>
    <row r="1693" spans="1:5" ht="15" x14ac:dyDescent="0.2">
      <c r="A1693" s="64">
        <v>1692</v>
      </c>
      <c r="B1693" s="65">
        <v>11648</v>
      </c>
      <c r="C1693" s="66" t="s">
        <v>11447</v>
      </c>
      <c r="D1693" s="67">
        <v>2</v>
      </c>
      <c r="E1693" s="68" t="s">
        <v>12262</v>
      </c>
    </row>
    <row r="1694" spans="1:5" ht="15" x14ac:dyDescent="0.2">
      <c r="A1694" s="64">
        <v>1693</v>
      </c>
      <c r="B1694" s="65">
        <v>11822</v>
      </c>
      <c r="C1694" s="66" t="s">
        <v>11448</v>
      </c>
      <c r="D1694" s="67">
        <v>3</v>
      </c>
      <c r="E1694" s="68" t="s">
        <v>10995</v>
      </c>
    </row>
    <row r="1695" spans="1:5" ht="15" x14ac:dyDescent="0.2">
      <c r="A1695" s="64">
        <v>1694</v>
      </c>
      <c r="B1695" s="65">
        <v>12458</v>
      </c>
      <c r="C1695" s="66" t="s">
        <v>11449</v>
      </c>
      <c r="D1695" s="67">
        <v>4</v>
      </c>
      <c r="E1695" s="68" t="s">
        <v>11077</v>
      </c>
    </row>
    <row r="1696" spans="1:5" ht="15" x14ac:dyDescent="0.2">
      <c r="A1696" s="64">
        <v>1695</v>
      </c>
      <c r="B1696" s="65">
        <v>12521</v>
      </c>
      <c r="C1696" s="66" t="s">
        <v>14442</v>
      </c>
      <c r="D1696" s="67">
        <v>5</v>
      </c>
      <c r="E1696" s="68" t="s">
        <v>12281</v>
      </c>
    </row>
    <row r="1697" spans="1:5" ht="15" x14ac:dyDescent="0.2">
      <c r="A1697" s="64">
        <v>1696</v>
      </c>
      <c r="B1697" s="65">
        <v>12569</v>
      </c>
      <c r="C1697" s="66" t="s">
        <v>11450</v>
      </c>
      <c r="D1697" s="67">
        <v>6</v>
      </c>
      <c r="E1697" s="68" t="s">
        <v>11077</v>
      </c>
    </row>
    <row r="1698" spans="1:5" ht="15" x14ac:dyDescent="0.2">
      <c r="A1698" s="64">
        <v>1697</v>
      </c>
      <c r="B1698" s="65">
        <v>12595</v>
      </c>
      <c r="C1698" s="70" t="s">
        <v>11451</v>
      </c>
      <c r="D1698" s="67">
        <v>7</v>
      </c>
      <c r="E1698" s="68" t="s">
        <v>12278</v>
      </c>
    </row>
    <row r="1699" spans="1:5" ht="15" x14ac:dyDescent="0.2">
      <c r="A1699" s="64">
        <v>1698</v>
      </c>
      <c r="B1699" s="65">
        <v>12796</v>
      </c>
      <c r="C1699" s="66" t="s">
        <v>11452</v>
      </c>
      <c r="D1699" s="67">
        <v>8</v>
      </c>
      <c r="E1699" s="68" t="s">
        <v>12258</v>
      </c>
    </row>
    <row r="1700" spans="1:5" ht="15" x14ac:dyDescent="0.2">
      <c r="A1700" s="64">
        <v>1699</v>
      </c>
      <c r="B1700" s="65">
        <v>12839</v>
      </c>
      <c r="C1700" s="66" t="s">
        <v>11453</v>
      </c>
      <c r="D1700" s="67">
        <v>9</v>
      </c>
      <c r="E1700" s="68" t="s">
        <v>12260</v>
      </c>
    </row>
    <row r="1701" spans="1:5" ht="15" x14ac:dyDescent="0.2">
      <c r="A1701" s="64">
        <v>1700</v>
      </c>
      <c r="B1701" s="65">
        <v>13055</v>
      </c>
      <c r="C1701" s="70" t="s">
        <v>11454</v>
      </c>
      <c r="D1701" s="67">
        <v>10</v>
      </c>
      <c r="E1701" s="68" t="s">
        <v>10995</v>
      </c>
    </row>
    <row r="1702" spans="1:5" ht="15" x14ac:dyDescent="0.2">
      <c r="A1702" s="64">
        <v>1701</v>
      </c>
      <c r="B1702" s="65">
        <v>13646</v>
      </c>
      <c r="C1702" s="66" t="s">
        <v>11455</v>
      </c>
      <c r="D1702" s="67">
        <v>11</v>
      </c>
      <c r="E1702" s="68" t="s">
        <v>10792</v>
      </c>
    </row>
    <row r="1703" spans="1:5" ht="15" x14ac:dyDescent="0.2">
      <c r="A1703" s="64">
        <v>1702</v>
      </c>
      <c r="B1703" s="74">
        <v>22</v>
      </c>
      <c r="C1703" s="66" t="s">
        <v>11456</v>
      </c>
      <c r="D1703" s="67">
        <v>12</v>
      </c>
      <c r="E1703" s="68" t="s">
        <v>12275</v>
      </c>
    </row>
    <row r="1704" spans="1:5" ht="15" x14ac:dyDescent="0.2">
      <c r="A1704" s="64">
        <v>1703</v>
      </c>
      <c r="B1704" s="65">
        <v>14482</v>
      </c>
      <c r="C1704" s="66" t="s">
        <v>10163</v>
      </c>
      <c r="D1704" s="67">
        <v>13</v>
      </c>
      <c r="E1704" s="68" t="s">
        <v>12275</v>
      </c>
    </row>
    <row r="1705" spans="1:5" ht="15" x14ac:dyDescent="0.2">
      <c r="A1705" s="64">
        <v>1704</v>
      </c>
      <c r="B1705" s="65">
        <v>14483</v>
      </c>
      <c r="C1705" s="66" t="s">
        <v>10164</v>
      </c>
      <c r="D1705" s="67">
        <v>14</v>
      </c>
      <c r="E1705" s="68" t="s">
        <v>11077</v>
      </c>
    </row>
    <row r="1706" spans="1:5" ht="15" x14ac:dyDescent="0.2">
      <c r="A1706" s="64">
        <v>1705</v>
      </c>
      <c r="B1706" s="65">
        <v>14616</v>
      </c>
      <c r="C1706" s="70" t="s">
        <v>10165</v>
      </c>
      <c r="D1706" s="67">
        <v>15</v>
      </c>
      <c r="E1706" s="68" t="s">
        <v>12275</v>
      </c>
    </row>
    <row r="1707" spans="1:5" ht="15" x14ac:dyDescent="0.2">
      <c r="A1707" s="64">
        <v>1706</v>
      </c>
      <c r="B1707" s="65">
        <v>14639</v>
      </c>
      <c r="C1707" s="66" t="s">
        <v>10166</v>
      </c>
      <c r="D1707" s="67">
        <v>16</v>
      </c>
      <c r="E1707" s="68" t="s">
        <v>12260</v>
      </c>
    </row>
    <row r="1708" spans="1:5" ht="15" x14ac:dyDescent="0.2">
      <c r="A1708" s="64">
        <v>1707</v>
      </c>
      <c r="B1708" s="65">
        <v>14658</v>
      </c>
      <c r="C1708" s="66" t="s">
        <v>10167</v>
      </c>
      <c r="D1708" s="67">
        <v>17</v>
      </c>
      <c r="E1708" s="68" t="s">
        <v>12260</v>
      </c>
    </row>
    <row r="1709" spans="1:5" ht="15" x14ac:dyDescent="0.2">
      <c r="A1709" s="64">
        <v>1708</v>
      </c>
      <c r="B1709" s="65">
        <v>15657</v>
      </c>
      <c r="C1709" s="66" t="s">
        <v>13374</v>
      </c>
      <c r="D1709" s="67">
        <v>18</v>
      </c>
      <c r="E1709" s="68" t="s">
        <v>10794</v>
      </c>
    </row>
    <row r="1710" spans="1:5" ht="15" x14ac:dyDescent="0.2">
      <c r="A1710" s="64">
        <v>1709</v>
      </c>
      <c r="B1710" s="65">
        <v>16091</v>
      </c>
      <c r="C1710" s="66" t="s">
        <v>13375</v>
      </c>
      <c r="D1710" s="67">
        <v>19</v>
      </c>
      <c r="E1710" s="68" t="s">
        <v>12428</v>
      </c>
    </row>
    <row r="1711" spans="1:5" ht="15" x14ac:dyDescent="0.2">
      <c r="A1711" s="64">
        <v>1710</v>
      </c>
      <c r="B1711" s="65">
        <v>16131</v>
      </c>
      <c r="C1711" s="66" t="s">
        <v>13376</v>
      </c>
      <c r="D1711" s="67">
        <v>20</v>
      </c>
      <c r="E1711" s="68" t="s">
        <v>15069</v>
      </c>
    </row>
    <row r="1712" spans="1:5" ht="15" x14ac:dyDescent="0.2">
      <c r="A1712" s="64">
        <v>1711</v>
      </c>
      <c r="B1712" s="65">
        <v>16538</v>
      </c>
      <c r="C1712" s="66" t="s">
        <v>13377</v>
      </c>
      <c r="D1712" s="67">
        <v>21</v>
      </c>
      <c r="E1712" s="68" t="s">
        <v>12260</v>
      </c>
    </row>
    <row r="1713" spans="1:5" ht="15" x14ac:dyDescent="0.2">
      <c r="A1713" s="64">
        <v>1712</v>
      </c>
      <c r="B1713" s="65">
        <v>16812</v>
      </c>
      <c r="C1713" s="66" t="s">
        <v>13378</v>
      </c>
      <c r="D1713" s="67">
        <v>22</v>
      </c>
      <c r="E1713" s="68" t="s">
        <v>12260</v>
      </c>
    </row>
    <row r="1714" spans="1:5" ht="15" x14ac:dyDescent="0.2">
      <c r="A1714" s="64">
        <v>1713</v>
      </c>
      <c r="B1714" s="65">
        <v>17556</v>
      </c>
      <c r="C1714" s="66" t="s">
        <v>10834</v>
      </c>
      <c r="D1714" s="67">
        <v>23</v>
      </c>
      <c r="E1714" s="68" t="s">
        <v>10995</v>
      </c>
    </row>
    <row r="1715" spans="1:5" ht="15" x14ac:dyDescent="0.2">
      <c r="A1715" s="64">
        <v>1714</v>
      </c>
      <c r="B1715" s="65">
        <v>17572</v>
      </c>
      <c r="C1715" s="70" t="s">
        <v>10835</v>
      </c>
      <c r="D1715" s="67">
        <v>24</v>
      </c>
      <c r="E1715" s="68" t="s">
        <v>12278</v>
      </c>
    </row>
    <row r="1716" spans="1:5" ht="15" x14ac:dyDescent="0.2">
      <c r="A1716" s="64">
        <v>1715</v>
      </c>
      <c r="B1716" s="65">
        <v>17642</v>
      </c>
      <c r="C1716" s="66" t="s">
        <v>10836</v>
      </c>
      <c r="D1716" s="67">
        <v>25</v>
      </c>
      <c r="E1716" s="68" t="s">
        <v>12275</v>
      </c>
    </row>
    <row r="1717" spans="1:5" ht="15" x14ac:dyDescent="0.2">
      <c r="A1717" s="64">
        <v>1716</v>
      </c>
      <c r="B1717" s="65">
        <v>17852</v>
      </c>
      <c r="C1717" s="70" t="s">
        <v>10837</v>
      </c>
      <c r="D1717" s="67">
        <v>26</v>
      </c>
      <c r="E1717" s="68" t="s">
        <v>12278</v>
      </c>
    </row>
    <row r="1718" spans="1:5" ht="15" x14ac:dyDescent="0.2">
      <c r="A1718" s="64">
        <v>1717</v>
      </c>
      <c r="B1718" s="65">
        <v>18565</v>
      </c>
      <c r="C1718" s="66" t="s">
        <v>10838</v>
      </c>
      <c r="D1718" s="67">
        <v>27</v>
      </c>
      <c r="E1718" s="68" t="s">
        <v>13771</v>
      </c>
    </row>
    <row r="1719" spans="1:5" ht="15" x14ac:dyDescent="0.2">
      <c r="A1719" s="64">
        <v>1718</v>
      </c>
      <c r="B1719" s="65">
        <v>18181</v>
      </c>
      <c r="C1719" s="70" t="s">
        <v>10839</v>
      </c>
      <c r="D1719" s="67">
        <v>28</v>
      </c>
      <c r="E1719" s="68" t="s">
        <v>12281</v>
      </c>
    </row>
    <row r="1720" spans="1:5" ht="15" x14ac:dyDescent="0.2">
      <c r="A1720" s="64">
        <v>1719</v>
      </c>
      <c r="B1720" s="65">
        <v>18183</v>
      </c>
      <c r="C1720" s="70" t="s">
        <v>10840</v>
      </c>
      <c r="D1720" s="67">
        <v>29</v>
      </c>
      <c r="E1720" s="68" t="s">
        <v>10995</v>
      </c>
    </row>
    <row r="1721" spans="1:5" ht="15" x14ac:dyDescent="0.2">
      <c r="A1721" s="64">
        <v>1720</v>
      </c>
      <c r="B1721" s="65">
        <v>18454</v>
      </c>
      <c r="C1721" s="70" t="s">
        <v>10841</v>
      </c>
      <c r="D1721" s="67">
        <v>30</v>
      </c>
      <c r="E1721" s="68" t="s">
        <v>12278</v>
      </c>
    </row>
    <row r="1722" spans="1:5" ht="15" x14ac:dyDescent="0.2">
      <c r="A1722" s="64">
        <v>1721</v>
      </c>
      <c r="B1722" s="65">
        <v>18462</v>
      </c>
      <c r="C1722" s="70" t="s">
        <v>12289</v>
      </c>
      <c r="D1722" s="67">
        <v>31</v>
      </c>
      <c r="E1722" s="68" t="s">
        <v>11077</v>
      </c>
    </row>
    <row r="1723" spans="1:5" ht="15" x14ac:dyDescent="0.2">
      <c r="A1723" s="64">
        <v>1722</v>
      </c>
      <c r="B1723" s="65">
        <v>18468</v>
      </c>
      <c r="C1723" s="70" t="s">
        <v>12290</v>
      </c>
      <c r="D1723" s="67">
        <v>32</v>
      </c>
      <c r="E1723" s="68" t="s">
        <v>10995</v>
      </c>
    </row>
    <row r="1724" spans="1:5" ht="15" x14ac:dyDescent="0.2">
      <c r="A1724" s="64">
        <v>1723</v>
      </c>
      <c r="B1724" s="65">
        <v>18477</v>
      </c>
      <c r="C1724" s="66" t="s">
        <v>12291</v>
      </c>
      <c r="D1724" s="67">
        <v>33</v>
      </c>
      <c r="E1724" s="68" t="s">
        <v>10995</v>
      </c>
    </row>
    <row r="1725" spans="1:5" ht="15" x14ac:dyDescent="0.2">
      <c r="A1725" s="64">
        <v>1724</v>
      </c>
      <c r="B1725" s="65">
        <v>18485</v>
      </c>
      <c r="C1725" s="66" t="s">
        <v>12292</v>
      </c>
      <c r="D1725" s="67">
        <v>34</v>
      </c>
      <c r="E1725" s="68" t="s">
        <v>12275</v>
      </c>
    </row>
    <row r="1726" spans="1:5" ht="15" x14ac:dyDescent="0.2">
      <c r="A1726" s="64">
        <v>1725</v>
      </c>
      <c r="B1726" s="65">
        <v>18487</v>
      </c>
      <c r="C1726" s="66" t="s">
        <v>12293</v>
      </c>
      <c r="D1726" s="67">
        <v>35</v>
      </c>
      <c r="E1726" s="68" t="s">
        <v>13771</v>
      </c>
    </row>
    <row r="1727" spans="1:5" ht="15" x14ac:dyDescent="0.2">
      <c r="A1727" s="64">
        <v>1726</v>
      </c>
      <c r="B1727" s="65">
        <v>18509</v>
      </c>
      <c r="C1727" s="66" t="s">
        <v>12294</v>
      </c>
      <c r="D1727" s="67">
        <v>36</v>
      </c>
      <c r="E1727" s="68" t="s">
        <v>12275</v>
      </c>
    </row>
    <row r="1728" spans="1:5" ht="15" x14ac:dyDescent="0.2">
      <c r="A1728" s="64">
        <v>1727</v>
      </c>
      <c r="B1728" s="65">
        <v>18513</v>
      </c>
      <c r="C1728" s="66" t="s">
        <v>12295</v>
      </c>
      <c r="D1728" s="67">
        <v>37</v>
      </c>
      <c r="E1728" s="68" t="s">
        <v>11077</v>
      </c>
    </row>
    <row r="1729" spans="1:5" ht="15" x14ac:dyDescent="0.2">
      <c r="A1729" s="64">
        <v>1728</v>
      </c>
      <c r="B1729" s="65">
        <v>18529</v>
      </c>
      <c r="C1729" s="66" t="s">
        <v>12296</v>
      </c>
      <c r="D1729" s="67">
        <v>38</v>
      </c>
      <c r="E1729" s="68" t="s">
        <v>10995</v>
      </c>
    </row>
    <row r="1730" spans="1:5" ht="15" x14ac:dyDescent="0.2">
      <c r="A1730" s="64">
        <v>1729</v>
      </c>
      <c r="B1730" s="65">
        <v>18561</v>
      </c>
      <c r="C1730" s="70" t="s">
        <v>12297</v>
      </c>
      <c r="D1730" s="67">
        <v>39</v>
      </c>
      <c r="E1730" s="68" t="s">
        <v>11077</v>
      </c>
    </row>
    <row r="1731" spans="1:5" ht="15" x14ac:dyDescent="0.2">
      <c r="A1731" s="64">
        <v>1730</v>
      </c>
      <c r="B1731" s="65">
        <v>18563</v>
      </c>
      <c r="C1731" s="70" t="s">
        <v>12298</v>
      </c>
      <c r="D1731" s="67">
        <v>40</v>
      </c>
      <c r="E1731" s="68" t="s">
        <v>12275</v>
      </c>
    </row>
    <row r="1732" spans="1:5" ht="15" x14ac:dyDescent="0.2">
      <c r="A1732" s="64">
        <v>1731</v>
      </c>
      <c r="B1732" s="65">
        <v>18567</v>
      </c>
      <c r="C1732" s="70" t="s">
        <v>12299</v>
      </c>
      <c r="D1732" s="67">
        <v>41</v>
      </c>
      <c r="E1732" s="68" t="s">
        <v>10995</v>
      </c>
    </row>
    <row r="1733" spans="1:5" ht="15" x14ac:dyDescent="0.2">
      <c r="A1733" s="64">
        <v>1732</v>
      </c>
      <c r="B1733" s="65">
        <v>19474</v>
      </c>
      <c r="C1733" s="66" t="s">
        <v>12300</v>
      </c>
      <c r="D1733" s="67">
        <v>42</v>
      </c>
      <c r="E1733" s="68" t="s">
        <v>10792</v>
      </c>
    </row>
    <row r="1734" spans="1:5" ht="15" x14ac:dyDescent="0.2">
      <c r="A1734" s="64">
        <v>1733</v>
      </c>
      <c r="B1734" s="65">
        <v>19776</v>
      </c>
      <c r="C1734" s="66" t="s">
        <v>12301</v>
      </c>
      <c r="D1734" s="67">
        <v>43</v>
      </c>
      <c r="E1734" s="68" t="s">
        <v>11077</v>
      </c>
    </row>
    <row r="1735" spans="1:5" ht="15" x14ac:dyDescent="0.2">
      <c r="A1735" s="64">
        <v>1734</v>
      </c>
      <c r="B1735" s="65">
        <v>11123</v>
      </c>
      <c r="C1735" s="66" t="s">
        <v>12302</v>
      </c>
      <c r="D1735" s="67">
        <v>1</v>
      </c>
      <c r="E1735" s="68" t="s">
        <v>12258</v>
      </c>
    </row>
    <row r="1736" spans="1:5" ht="15" x14ac:dyDescent="0.2">
      <c r="A1736" s="64">
        <v>1735</v>
      </c>
      <c r="B1736" s="65">
        <v>11652</v>
      </c>
      <c r="C1736" s="66" t="s">
        <v>12303</v>
      </c>
      <c r="D1736" s="67">
        <v>2</v>
      </c>
      <c r="E1736" s="68" t="s">
        <v>12260</v>
      </c>
    </row>
    <row r="1737" spans="1:5" ht="15" x14ac:dyDescent="0.2">
      <c r="A1737" s="64">
        <v>1736</v>
      </c>
      <c r="B1737" s="65">
        <v>12539</v>
      </c>
      <c r="C1737" s="66" t="s">
        <v>12304</v>
      </c>
      <c r="D1737" s="67">
        <v>3</v>
      </c>
      <c r="E1737" s="68" t="s">
        <v>12258</v>
      </c>
    </row>
    <row r="1738" spans="1:5" ht="15" x14ac:dyDescent="0.2">
      <c r="A1738" s="64">
        <v>1737</v>
      </c>
      <c r="B1738" s="65">
        <v>13070</v>
      </c>
      <c r="C1738" s="66" t="s">
        <v>12305</v>
      </c>
      <c r="D1738" s="67">
        <v>4</v>
      </c>
      <c r="E1738" s="68" t="s">
        <v>12260</v>
      </c>
    </row>
    <row r="1739" spans="1:5" ht="15" x14ac:dyDescent="0.2">
      <c r="A1739" s="64">
        <v>1738</v>
      </c>
      <c r="B1739" s="65">
        <v>13146</v>
      </c>
      <c r="C1739" s="66" t="s">
        <v>13745</v>
      </c>
      <c r="D1739" s="67">
        <v>5</v>
      </c>
      <c r="E1739" s="68" t="s">
        <v>12260</v>
      </c>
    </row>
    <row r="1740" spans="1:5" ht="15" x14ac:dyDescent="0.2">
      <c r="A1740" s="64">
        <v>1739</v>
      </c>
      <c r="B1740" s="65">
        <v>13499</v>
      </c>
      <c r="C1740" s="70" t="s">
        <v>13746</v>
      </c>
      <c r="D1740" s="67">
        <v>6</v>
      </c>
      <c r="E1740" s="68" t="s">
        <v>12258</v>
      </c>
    </row>
    <row r="1741" spans="1:5" ht="15" x14ac:dyDescent="0.2">
      <c r="A1741" s="64">
        <v>1740</v>
      </c>
      <c r="B1741" s="65">
        <v>14222</v>
      </c>
      <c r="C1741" s="66" t="s">
        <v>13747</v>
      </c>
      <c r="D1741" s="67">
        <v>7</v>
      </c>
      <c r="E1741" s="68" t="s">
        <v>12281</v>
      </c>
    </row>
    <row r="1742" spans="1:5" ht="15" x14ac:dyDescent="0.2">
      <c r="A1742" s="64">
        <v>1741</v>
      </c>
      <c r="B1742" s="65">
        <v>14422</v>
      </c>
      <c r="C1742" s="66" t="s">
        <v>13748</v>
      </c>
      <c r="D1742" s="67">
        <v>8</v>
      </c>
      <c r="E1742" s="68" t="s">
        <v>12260</v>
      </c>
    </row>
    <row r="1743" spans="1:5" ht="15" x14ac:dyDescent="0.2">
      <c r="A1743" s="64">
        <v>1742</v>
      </c>
      <c r="B1743" s="65">
        <v>14670</v>
      </c>
      <c r="C1743" s="66" t="s">
        <v>13749</v>
      </c>
      <c r="D1743" s="67">
        <v>9</v>
      </c>
      <c r="E1743" s="68" t="s">
        <v>12260</v>
      </c>
    </row>
    <row r="1744" spans="1:5" ht="15" x14ac:dyDescent="0.2">
      <c r="A1744" s="64">
        <v>1743</v>
      </c>
      <c r="B1744" s="65">
        <v>16448</v>
      </c>
      <c r="C1744" s="66" t="s">
        <v>13750</v>
      </c>
      <c r="D1744" s="67">
        <v>10</v>
      </c>
      <c r="E1744" s="68" t="s">
        <v>12264</v>
      </c>
    </row>
    <row r="1745" spans="1:5" ht="15" x14ac:dyDescent="0.2">
      <c r="A1745" s="64">
        <v>1744</v>
      </c>
      <c r="B1745" s="65">
        <v>16673</v>
      </c>
      <c r="C1745" s="66" t="s">
        <v>13751</v>
      </c>
      <c r="D1745" s="67">
        <v>11</v>
      </c>
      <c r="E1745" s="68" t="s">
        <v>12258</v>
      </c>
    </row>
    <row r="1746" spans="1:5" ht="15" x14ac:dyDescent="0.2">
      <c r="A1746" s="64">
        <v>1745</v>
      </c>
      <c r="B1746" s="65">
        <v>17322</v>
      </c>
      <c r="C1746" s="66" t="s">
        <v>13752</v>
      </c>
      <c r="D1746" s="67">
        <v>12</v>
      </c>
      <c r="E1746" s="68" t="s">
        <v>12260</v>
      </c>
    </row>
    <row r="1747" spans="1:5" ht="15" x14ac:dyDescent="0.2">
      <c r="A1747" s="64">
        <v>1746</v>
      </c>
      <c r="B1747" s="65">
        <v>17560</v>
      </c>
      <c r="C1747" s="66" t="s">
        <v>13753</v>
      </c>
      <c r="D1747" s="67">
        <v>13</v>
      </c>
      <c r="E1747" s="68" t="s">
        <v>12260</v>
      </c>
    </row>
    <row r="1748" spans="1:5" ht="15" x14ac:dyDescent="0.2">
      <c r="A1748" s="64">
        <v>1747</v>
      </c>
      <c r="B1748" s="65">
        <v>17651</v>
      </c>
      <c r="C1748" s="66" t="s">
        <v>13754</v>
      </c>
      <c r="D1748" s="67">
        <v>14</v>
      </c>
      <c r="E1748" s="68" t="s">
        <v>12260</v>
      </c>
    </row>
    <row r="1749" spans="1:5" ht="15" x14ac:dyDescent="0.2">
      <c r="A1749" s="64">
        <v>1748</v>
      </c>
      <c r="B1749" s="65">
        <v>18089</v>
      </c>
      <c r="C1749" s="66" t="s">
        <v>13755</v>
      </c>
      <c r="D1749" s="67">
        <v>15</v>
      </c>
      <c r="E1749" s="68" t="s">
        <v>12260</v>
      </c>
    </row>
    <row r="1750" spans="1:5" ht="15" x14ac:dyDescent="0.2">
      <c r="A1750" s="64">
        <v>1749</v>
      </c>
      <c r="B1750" s="65">
        <v>18142</v>
      </c>
      <c r="C1750" s="66" t="s">
        <v>13756</v>
      </c>
      <c r="D1750" s="67">
        <v>16</v>
      </c>
      <c r="E1750" s="68" t="s">
        <v>12258</v>
      </c>
    </row>
    <row r="1751" spans="1:5" ht="15" x14ac:dyDescent="0.2">
      <c r="A1751" s="64">
        <v>1750</v>
      </c>
      <c r="B1751" s="65">
        <v>18145</v>
      </c>
      <c r="C1751" s="70" t="s">
        <v>12327</v>
      </c>
      <c r="D1751" s="67">
        <v>17</v>
      </c>
      <c r="E1751" s="68" t="s">
        <v>13771</v>
      </c>
    </row>
    <row r="1752" spans="1:5" ht="15" x14ac:dyDescent="0.2">
      <c r="A1752" s="64">
        <v>1751</v>
      </c>
      <c r="B1752" s="65">
        <v>18152</v>
      </c>
      <c r="C1752" s="66" t="s">
        <v>12328</v>
      </c>
      <c r="D1752" s="67">
        <v>18</v>
      </c>
      <c r="E1752" s="68" t="s">
        <v>12260</v>
      </c>
    </row>
    <row r="1753" spans="1:5" ht="15" x14ac:dyDescent="0.2">
      <c r="A1753" s="64">
        <v>1752</v>
      </c>
      <c r="B1753" s="65">
        <v>18187</v>
      </c>
      <c r="C1753" s="66" t="s">
        <v>12329</v>
      </c>
      <c r="D1753" s="67">
        <v>19</v>
      </c>
      <c r="E1753" s="68" t="s">
        <v>13771</v>
      </c>
    </row>
    <row r="1754" spans="1:5" ht="15" x14ac:dyDescent="0.2">
      <c r="A1754" s="64">
        <v>1753</v>
      </c>
      <c r="B1754" s="65">
        <v>18226</v>
      </c>
      <c r="C1754" s="66" t="s">
        <v>12330</v>
      </c>
      <c r="D1754" s="67">
        <v>20</v>
      </c>
      <c r="E1754" s="68" t="s">
        <v>12258</v>
      </c>
    </row>
    <row r="1755" spans="1:5" ht="15" x14ac:dyDescent="0.2">
      <c r="A1755" s="64">
        <v>1754</v>
      </c>
      <c r="B1755" s="65">
        <v>18403</v>
      </c>
      <c r="C1755" s="66" t="s">
        <v>12331</v>
      </c>
      <c r="D1755" s="67">
        <v>21</v>
      </c>
      <c r="E1755" s="69">
        <v>4</v>
      </c>
    </row>
    <row r="1756" spans="1:5" ht="15" x14ac:dyDescent="0.2">
      <c r="A1756" s="64">
        <v>1755</v>
      </c>
      <c r="B1756" s="65">
        <v>18458</v>
      </c>
      <c r="C1756" s="70" t="s">
        <v>12332</v>
      </c>
      <c r="D1756" s="67">
        <v>22</v>
      </c>
      <c r="E1756" s="68" t="s">
        <v>10794</v>
      </c>
    </row>
    <row r="1757" spans="1:5" ht="15" x14ac:dyDescent="0.2">
      <c r="A1757" s="64">
        <v>1756</v>
      </c>
      <c r="B1757" s="65">
        <v>18464</v>
      </c>
      <c r="C1757" s="70" t="s">
        <v>12333</v>
      </c>
      <c r="D1757" s="67">
        <v>23</v>
      </c>
      <c r="E1757" s="68" t="s">
        <v>10792</v>
      </c>
    </row>
    <row r="1758" spans="1:5" ht="15" x14ac:dyDescent="0.2">
      <c r="A1758" s="64">
        <v>1757</v>
      </c>
      <c r="B1758" s="65">
        <v>18470</v>
      </c>
      <c r="C1758" s="70" t="s">
        <v>12334</v>
      </c>
      <c r="D1758" s="67">
        <v>24</v>
      </c>
      <c r="E1758" s="68" t="s">
        <v>13771</v>
      </c>
    </row>
    <row r="1759" spans="1:5" ht="15" x14ac:dyDescent="0.2">
      <c r="A1759" s="64">
        <v>1758</v>
      </c>
      <c r="B1759" s="65">
        <v>18577</v>
      </c>
      <c r="C1759" s="70" t="s">
        <v>12335</v>
      </c>
      <c r="D1759" s="67">
        <v>25</v>
      </c>
      <c r="E1759" s="68" t="s">
        <v>13771</v>
      </c>
    </row>
    <row r="1760" spans="1:5" ht="15" x14ac:dyDescent="0.2">
      <c r="A1760" s="64">
        <v>1759</v>
      </c>
      <c r="B1760" s="65">
        <v>18881</v>
      </c>
      <c r="C1760" s="66" t="s">
        <v>12336</v>
      </c>
      <c r="D1760" s="67">
        <v>26</v>
      </c>
      <c r="E1760" s="68" t="s">
        <v>12260</v>
      </c>
    </row>
    <row r="1761" spans="1:5" ht="15" x14ac:dyDescent="0.2">
      <c r="A1761" s="64">
        <v>1760</v>
      </c>
      <c r="B1761" s="65">
        <v>18908</v>
      </c>
      <c r="C1761" s="70" t="s">
        <v>12337</v>
      </c>
      <c r="D1761" s="67">
        <v>27</v>
      </c>
      <c r="E1761" s="68" t="s">
        <v>13771</v>
      </c>
    </row>
    <row r="1762" spans="1:5" ht="15" x14ac:dyDescent="0.2">
      <c r="A1762" s="64">
        <v>1761</v>
      </c>
      <c r="B1762" s="65">
        <v>19085</v>
      </c>
      <c r="C1762" s="66" t="s">
        <v>12338</v>
      </c>
      <c r="D1762" s="67">
        <v>28</v>
      </c>
      <c r="E1762" s="68" t="s">
        <v>12281</v>
      </c>
    </row>
    <row r="1763" spans="1:5" ht="15" x14ac:dyDescent="0.2">
      <c r="A1763" s="64">
        <v>1762</v>
      </c>
      <c r="B1763" s="65">
        <v>19231</v>
      </c>
      <c r="C1763" s="66" t="s">
        <v>12020</v>
      </c>
      <c r="D1763" s="67">
        <v>29</v>
      </c>
      <c r="E1763" s="68" t="s">
        <v>13771</v>
      </c>
    </row>
    <row r="1764" spans="1:5" ht="15" x14ac:dyDescent="0.2">
      <c r="A1764" s="64">
        <v>1763</v>
      </c>
      <c r="B1764" s="65">
        <v>19240</v>
      </c>
      <c r="C1764" s="66" t="s">
        <v>12021</v>
      </c>
      <c r="D1764" s="67">
        <v>30</v>
      </c>
      <c r="E1764" s="68" t="s">
        <v>13771</v>
      </c>
    </row>
    <row r="1765" spans="1:5" ht="15" x14ac:dyDescent="0.2">
      <c r="A1765" s="64">
        <v>1764</v>
      </c>
      <c r="B1765" s="65">
        <v>19816</v>
      </c>
      <c r="C1765" s="66" t="s">
        <v>12022</v>
      </c>
      <c r="D1765" s="67">
        <v>31</v>
      </c>
      <c r="E1765" s="68" t="s">
        <v>12260</v>
      </c>
    </row>
    <row r="1766" spans="1:5" ht="15" x14ac:dyDescent="0.2">
      <c r="A1766" s="64">
        <v>1765</v>
      </c>
      <c r="B1766" s="65">
        <v>19899</v>
      </c>
      <c r="C1766" s="66" t="s">
        <v>12023</v>
      </c>
      <c r="D1766" s="67">
        <v>32</v>
      </c>
      <c r="E1766" s="68" t="s">
        <v>12260</v>
      </c>
    </row>
    <row r="1767" spans="1:5" ht="15" x14ac:dyDescent="0.2">
      <c r="A1767" s="64">
        <v>1766</v>
      </c>
      <c r="B1767" s="65">
        <v>10069</v>
      </c>
      <c r="C1767" s="66" t="s">
        <v>12024</v>
      </c>
      <c r="D1767" s="67">
        <v>1</v>
      </c>
      <c r="E1767" s="68" t="s">
        <v>12260</v>
      </c>
    </row>
    <row r="1768" spans="1:5" ht="15" x14ac:dyDescent="0.2">
      <c r="A1768" s="64">
        <v>1767</v>
      </c>
      <c r="B1768" s="65">
        <v>10071</v>
      </c>
      <c r="C1768" s="66" t="s">
        <v>12025</v>
      </c>
      <c r="D1768" s="67">
        <v>2</v>
      </c>
      <c r="E1768" s="68" t="s">
        <v>12268</v>
      </c>
    </row>
    <row r="1769" spans="1:5" ht="15" x14ac:dyDescent="0.2">
      <c r="A1769" s="64">
        <v>1768</v>
      </c>
      <c r="B1769" s="65">
        <v>10075</v>
      </c>
      <c r="C1769" s="66" t="s">
        <v>12026</v>
      </c>
      <c r="D1769" s="67">
        <v>3</v>
      </c>
      <c r="E1769" s="68" t="s">
        <v>15069</v>
      </c>
    </row>
    <row r="1770" spans="1:5" ht="15" x14ac:dyDescent="0.2">
      <c r="A1770" s="64">
        <v>1769</v>
      </c>
      <c r="B1770" s="65">
        <v>10101</v>
      </c>
      <c r="C1770" s="66" t="s">
        <v>12027</v>
      </c>
      <c r="D1770" s="67">
        <v>4</v>
      </c>
      <c r="E1770" s="68" t="s">
        <v>12268</v>
      </c>
    </row>
    <row r="1771" spans="1:5" ht="15" x14ac:dyDescent="0.2">
      <c r="A1771" s="64">
        <v>1770</v>
      </c>
      <c r="B1771" s="65">
        <v>10120</v>
      </c>
      <c r="C1771" s="66" t="s">
        <v>12028</v>
      </c>
      <c r="D1771" s="67">
        <v>5</v>
      </c>
      <c r="E1771" s="68" t="s">
        <v>15069</v>
      </c>
    </row>
    <row r="1772" spans="1:5" ht="15" x14ac:dyDescent="0.2">
      <c r="A1772" s="64">
        <v>1771</v>
      </c>
      <c r="B1772" s="65">
        <v>10124</v>
      </c>
      <c r="C1772" s="66" t="s">
        <v>12029</v>
      </c>
      <c r="D1772" s="67">
        <v>6</v>
      </c>
      <c r="E1772" s="68" t="s">
        <v>15069</v>
      </c>
    </row>
    <row r="1773" spans="1:5" ht="15" x14ac:dyDescent="0.2">
      <c r="A1773" s="64">
        <v>1772</v>
      </c>
      <c r="B1773" s="65">
        <v>10153</v>
      </c>
      <c r="C1773" s="66" t="s">
        <v>12030</v>
      </c>
      <c r="D1773" s="67">
        <v>7</v>
      </c>
      <c r="E1773" s="68" t="s">
        <v>12281</v>
      </c>
    </row>
    <row r="1774" spans="1:5" ht="15" x14ac:dyDescent="0.2">
      <c r="A1774" s="64">
        <v>1773</v>
      </c>
      <c r="B1774" s="65">
        <v>10168</v>
      </c>
      <c r="C1774" s="66" t="s">
        <v>12031</v>
      </c>
      <c r="D1774" s="67">
        <v>8</v>
      </c>
      <c r="E1774" s="68" t="s">
        <v>12262</v>
      </c>
    </row>
    <row r="1775" spans="1:5" ht="15" x14ac:dyDescent="0.2">
      <c r="A1775" s="64">
        <v>1774</v>
      </c>
      <c r="B1775" s="65">
        <v>10172</v>
      </c>
      <c r="C1775" s="66" t="s">
        <v>12032</v>
      </c>
      <c r="D1775" s="67">
        <v>9</v>
      </c>
      <c r="E1775" s="68" t="s">
        <v>10792</v>
      </c>
    </row>
    <row r="1776" spans="1:5" ht="15" x14ac:dyDescent="0.2">
      <c r="A1776" s="64">
        <v>1775</v>
      </c>
      <c r="B1776" s="65">
        <v>10174</v>
      </c>
      <c r="C1776" s="66" t="s">
        <v>12033</v>
      </c>
      <c r="D1776" s="67">
        <v>10</v>
      </c>
      <c r="E1776" s="68" t="s">
        <v>13800</v>
      </c>
    </row>
    <row r="1777" spans="1:5" ht="15" x14ac:dyDescent="0.2">
      <c r="A1777" s="64">
        <v>1776</v>
      </c>
      <c r="B1777" s="65">
        <v>10176</v>
      </c>
      <c r="C1777" s="66" t="s">
        <v>12034</v>
      </c>
      <c r="D1777" s="67">
        <v>11</v>
      </c>
      <c r="E1777" s="68" t="s">
        <v>12281</v>
      </c>
    </row>
    <row r="1778" spans="1:5" ht="15" x14ac:dyDescent="0.2">
      <c r="A1778" s="64">
        <v>1777</v>
      </c>
      <c r="B1778" s="65">
        <v>10177</v>
      </c>
      <c r="C1778" s="66" t="s">
        <v>12035</v>
      </c>
      <c r="D1778" s="67">
        <v>12</v>
      </c>
      <c r="E1778" s="68" t="s">
        <v>10792</v>
      </c>
    </row>
    <row r="1779" spans="1:5" ht="15" x14ac:dyDescent="0.2">
      <c r="A1779" s="64">
        <v>1778</v>
      </c>
      <c r="B1779" s="65">
        <v>10179</v>
      </c>
      <c r="C1779" s="66" t="s">
        <v>12036</v>
      </c>
      <c r="D1779" s="67">
        <v>13</v>
      </c>
      <c r="E1779" s="68" t="s">
        <v>10792</v>
      </c>
    </row>
    <row r="1780" spans="1:5" ht="15" x14ac:dyDescent="0.2">
      <c r="A1780" s="64">
        <v>1779</v>
      </c>
      <c r="B1780" s="65">
        <v>10181</v>
      </c>
      <c r="C1780" s="66" t="s">
        <v>12037</v>
      </c>
      <c r="D1780" s="67">
        <v>14</v>
      </c>
      <c r="E1780" s="68" t="s">
        <v>12260</v>
      </c>
    </row>
    <row r="1781" spans="1:5" ht="15" x14ac:dyDescent="0.2">
      <c r="A1781" s="64">
        <v>1780</v>
      </c>
      <c r="B1781" s="65">
        <v>10197</v>
      </c>
      <c r="C1781" s="66" t="s">
        <v>12038</v>
      </c>
      <c r="D1781" s="67">
        <v>15</v>
      </c>
      <c r="E1781" s="68" t="s">
        <v>10792</v>
      </c>
    </row>
    <row r="1782" spans="1:5" ht="15" x14ac:dyDescent="0.2">
      <c r="A1782" s="64">
        <v>1781</v>
      </c>
      <c r="B1782" s="65">
        <v>10201</v>
      </c>
      <c r="C1782" s="66" t="s">
        <v>12039</v>
      </c>
      <c r="D1782" s="67">
        <v>16</v>
      </c>
      <c r="E1782" s="68" t="s">
        <v>15069</v>
      </c>
    </row>
    <row r="1783" spans="1:5" ht="15" x14ac:dyDescent="0.2">
      <c r="A1783" s="64">
        <v>1782</v>
      </c>
      <c r="B1783" s="65">
        <v>10202</v>
      </c>
      <c r="C1783" s="66" t="s">
        <v>12040</v>
      </c>
      <c r="D1783" s="67">
        <v>17</v>
      </c>
      <c r="E1783" s="68" t="s">
        <v>10792</v>
      </c>
    </row>
    <row r="1784" spans="1:5" ht="15" x14ac:dyDescent="0.2">
      <c r="A1784" s="64">
        <v>1783</v>
      </c>
      <c r="B1784" s="65">
        <v>10208</v>
      </c>
      <c r="C1784" s="66" t="s">
        <v>16016</v>
      </c>
      <c r="D1784" s="67">
        <v>18</v>
      </c>
      <c r="E1784" s="68" t="s">
        <v>15069</v>
      </c>
    </row>
    <row r="1785" spans="1:5" ht="15" x14ac:dyDescent="0.2">
      <c r="A1785" s="64">
        <v>1784</v>
      </c>
      <c r="B1785" s="65">
        <v>10210</v>
      </c>
      <c r="C1785" s="66" t="s">
        <v>16017</v>
      </c>
      <c r="D1785" s="67">
        <v>19</v>
      </c>
      <c r="E1785" s="68" t="s">
        <v>15069</v>
      </c>
    </row>
    <row r="1786" spans="1:5" ht="15" x14ac:dyDescent="0.2">
      <c r="A1786" s="64">
        <v>1785</v>
      </c>
      <c r="B1786" s="65">
        <v>10228</v>
      </c>
      <c r="C1786" s="66" t="s">
        <v>16018</v>
      </c>
      <c r="D1786" s="67">
        <v>20</v>
      </c>
      <c r="E1786" s="68" t="s">
        <v>12281</v>
      </c>
    </row>
    <row r="1787" spans="1:5" ht="15" x14ac:dyDescent="0.2">
      <c r="A1787" s="64">
        <v>1786</v>
      </c>
      <c r="B1787" s="65">
        <v>10281</v>
      </c>
      <c r="C1787" s="66" t="s">
        <v>16019</v>
      </c>
      <c r="D1787" s="67">
        <v>21</v>
      </c>
      <c r="E1787" s="68" t="s">
        <v>15069</v>
      </c>
    </row>
    <row r="1788" spans="1:5" ht="15" x14ac:dyDescent="0.2">
      <c r="A1788" s="64">
        <v>1787</v>
      </c>
      <c r="B1788" s="65">
        <v>10295</v>
      </c>
      <c r="C1788" s="66" t="s">
        <v>16020</v>
      </c>
      <c r="D1788" s="67">
        <v>22</v>
      </c>
      <c r="E1788" s="68" t="s">
        <v>15069</v>
      </c>
    </row>
    <row r="1789" spans="1:5" ht="15" x14ac:dyDescent="0.2">
      <c r="A1789" s="64">
        <v>1788</v>
      </c>
      <c r="B1789" s="65">
        <v>10304</v>
      </c>
      <c r="C1789" s="66" t="s">
        <v>16021</v>
      </c>
      <c r="D1789" s="67">
        <v>23</v>
      </c>
      <c r="E1789" s="68" t="s">
        <v>10792</v>
      </c>
    </row>
    <row r="1790" spans="1:5" ht="15" x14ac:dyDescent="0.2">
      <c r="A1790" s="64">
        <v>1789</v>
      </c>
      <c r="B1790" s="65">
        <v>10310</v>
      </c>
      <c r="C1790" s="66" t="s">
        <v>16022</v>
      </c>
      <c r="D1790" s="67">
        <v>24</v>
      </c>
      <c r="E1790" s="68" t="s">
        <v>15069</v>
      </c>
    </row>
    <row r="1791" spans="1:5" ht="15" x14ac:dyDescent="0.2">
      <c r="A1791" s="64">
        <v>1790</v>
      </c>
      <c r="B1791" s="65">
        <v>10321</v>
      </c>
      <c r="C1791" s="66" t="s">
        <v>16023</v>
      </c>
      <c r="D1791" s="67">
        <v>25</v>
      </c>
      <c r="E1791" s="68" t="s">
        <v>12260</v>
      </c>
    </row>
    <row r="1792" spans="1:5" ht="15" x14ac:dyDescent="0.2">
      <c r="A1792" s="64">
        <v>1791</v>
      </c>
      <c r="B1792" s="65">
        <v>10336</v>
      </c>
      <c r="C1792" s="66" t="s">
        <v>16024</v>
      </c>
      <c r="D1792" s="67">
        <v>26</v>
      </c>
      <c r="E1792" s="68" t="s">
        <v>12281</v>
      </c>
    </row>
    <row r="1793" spans="1:5" ht="15" x14ac:dyDescent="0.2">
      <c r="A1793" s="64">
        <v>1792</v>
      </c>
      <c r="B1793" s="65">
        <v>10352</v>
      </c>
      <c r="C1793" s="66" t="s">
        <v>16025</v>
      </c>
      <c r="D1793" s="67">
        <v>27</v>
      </c>
      <c r="E1793" s="68" t="s">
        <v>12281</v>
      </c>
    </row>
    <row r="1794" spans="1:5" ht="15" x14ac:dyDescent="0.2">
      <c r="A1794" s="64">
        <v>1793</v>
      </c>
      <c r="B1794" s="65">
        <v>10358</v>
      </c>
      <c r="C1794" s="66" t="s">
        <v>16026</v>
      </c>
      <c r="D1794" s="67">
        <v>28</v>
      </c>
      <c r="E1794" s="68" t="s">
        <v>12268</v>
      </c>
    </row>
    <row r="1795" spans="1:5" ht="15" x14ac:dyDescent="0.2">
      <c r="A1795" s="64">
        <v>1794</v>
      </c>
      <c r="B1795" s="65">
        <v>10365</v>
      </c>
      <c r="C1795" s="66" t="s">
        <v>16027</v>
      </c>
      <c r="D1795" s="67">
        <v>29</v>
      </c>
      <c r="E1795" s="68" t="s">
        <v>15069</v>
      </c>
    </row>
    <row r="1796" spans="1:5" ht="15" x14ac:dyDescent="0.2">
      <c r="A1796" s="64">
        <v>1795</v>
      </c>
      <c r="B1796" s="65">
        <v>10386</v>
      </c>
      <c r="C1796" s="66" t="s">
        <v>16028</v>
      </c>
      <c r="D1796" s="67">
        <v>30</v>
      </c>
      <c r="E1796" s="68" t="s">
        <v>12281</v>
      </c>
    </row>
    <row r="1797" spans="1:5" ht="15" x14ac:dyDescent="0.2">
      <c r="A1797" s="64">
        <v>1796</v>
      </c>
      <c r="B1797" s="65">
        <v>10409</v>
      </c>
      <c r="C1797" s="66" t="s">
        <v>16029</v>
      </c>
      <c r="D1797" s="67">
        <v>31</v>
      </c>
      <c r="E1797" s="68" t="s">
        <v>12268</v>
      </c>
    </row>
    <row r="1798" spans="1:5" ht="15" x14ac:dyDescent="0.2">
      <c r="A1798" s="64">
        <v>1797</v>
      </c>
      <c r="B1798" s="65">
        <v>10412</v>
      </c>
      <c r="C1798" s="66" t="s">
        <v>16030</v>
      </c>
      <c r="D1798" s="67">
        <v>32</v>
      </c>
      <c r="E1798" s="68" t="s">
        <v>10792</v>
      </c>
    </row>
    <row r="1799" spans="1:5" ht="15" x14ac:dyDescent="0.2">
      <c r="A1799" s="64">
        <v>1798</v>
      </c>
      <c r="B1799" s="65">
        <v>10431</v>
      </c>
      <c r="C1799" s="66" t="s">
        <v>16031</v>
      </c>
      <c r="D1799" s="67">
        <v>33</v>
      </c>
      <c r="E1799" s="68" t="s">
        <v>11138</v>
      </c>
    </row>
    <row r="1800" spans="1:5" ht="15" x14ac:dyDescent="0.2">
      <c r="A1800" s="64">
        <v>1799</v>
      </c>
      <c r="B1800" s="65">
        <v>10445</v>
      </c>
      <c r="C1800" s="66" t="s">
        <v>16032</v>
      </c>
      <c r="D1800" s="67">
        <v>34</v>
      </c>
      <c r="E1800" s="68" t="s">
        <v>10792</v>
      </c>
    </row>
    <row r="1801" spans="1:5" ht="15" x14ac:dyDescent="0.2">
      <c r="A1801" s="64">
        <v>1800</v>
      </c>
      <c r="B1801" s="65">
        <v>10449</v>
      </c>
      <c r="C1801" s="66" t="s">
        <v>16033</v>
      </c>
      <c r="D1801" s="67">
        <v>35</v>
      </c>
      <c r="E1801" s="68" t="s">
        <v>12281</v>
      </c>
    </row>
    <row r="1802" spans="1:5" ht="15" x14ac:dyDescent="0.2">
      <c r="A1802" s="64">
        <v>1801</v>
      </c>
      <c r="B1802" s="65">
        <v>10453</v>
      </c>
      <c r="C1802" s="66" t="s">
        <v>16034</v>
      </c>
      <c r="D1802" s="67">
        <v>36</v>
      </c>
      <c r="E1802" s="68" t="s">
        <v>15069</v>
      </c>
    </row>
    <row r="1803" spans="1:5" ht="15" x14ac:dyDescent="0.2">
      <c r="A1803" s="64">
        <v>1802</v>
      </c>
      <c r="B1803" s="65">
        <v>10469</v>
      </c>
      <c r="C1803" s="66" t="s">
        <v>16035</v>
      </c>
      <c r="D1803" s="67">
        <v>37</v>
      </c>
      <c r="E1803" s="68" t="s">
        <v>12268</v>
      </c>
    </row>
    <row r="1804" spans="1:5" ht="15" x14ac:dyDescent="0.2">
      <c r="A1804" s="64">
        <v>1803</v>
      </c>
      <c r="B1804" s="65">
        <v>10479</v>
      </c>
      <c r="C1804" s="66" t="s">
        <v>16036</v>
      </c>
      <c r="D1804" s="67">
        <v>38</v>
      </c>
      <c r="E1804" s="68" t="s">
        <v>12262</v>
      </c>
    </row>
    <row r="1805" spans="1:5" ht="15" x14ac:dyDescent="0.2">
      <c r="A1805" s="64">
        <v>1804</v>
      </c>
      <c r="B1805" s="65">
        <v>10481</v>
      </c>
      <c r="C1805" s="66" t="s">
        <v>16037</v>
      </c>
      <c r="D1805" s="67">
        <v>39</v>
      </c>
      <c r="E1805" s="68" t="s">
        <v>12268</v>
      </c>
    </row>
    <row r="1806" spans="1:5" ht="15" x14ac:dyDescent="0.2">
      <c r="A1806" s="64">
        <v>1805</v>
      </c>
      <c r="B1806" s="65">
        <v>10486</v>
      </c>
      <c r="C1806" s="66" t="s">
        <v>16038</v>
      </c>
      <c r="D1806" s="67">
        <v>40</v>
      </c>
      <c r="E1806" s="68" t="s">
        <v>12260</v>
      </c>
    </row>
    <row r="1807" spans="1:5" ht="15" x14ac:dyDescent="0.2">
      <c r="A1807" s="64">
        <v>1806</v>
      </c>
      <c r="B1807" s="65">
        <v>10488</v>
      </c>
      <c r="C1807" s="66" t="s">
        <v>16039</v>
      </c>
      <c r="D1807" s="67">
        <v>41</v>
      </c>
      <c r="E1807" s="68" t="s">
        <v>12281</v>
      </c>
    </row>
    <row r="1808" spans="1:5" ht="15" x14ac:dyDescent="0.2">
      <c r="A1808" s="64">
        <v>1807</v>
      </c>
      <c r="B1808" s="65">
        <v>10501</v>
      </c>
      <c r="C1808" s="66" t="s">
        <v>16040</v>
      </c>
      <c r="D1808" s="67">
        <v>42</v>
      </c>
      <c r="E1808" s="68" t="s">
        <v>12260</v>
      </c>
    </row>
    <row r="1809" spans="1:5" ht="15" x14ac:dyDescent="0.2">
      <c r="A1809" s="64">
        <v>1808</v>
      </c>
      <c r="B1809" s="65">
        <v>10507</v>
      </c>
      <c r="C1809" s="66" t="s">
        <v>16041</v>
      </c>
      <c r="D1809" s="67">
        <v>43</v>
      </c>
      <c r="E1809" s="68" t="s">
        <v>15069</v>
      </c>
    </row>
    <row r="1810" spans="1:5" ht="15" x14ac:dyDescent="0.2">
      <c r="A1810" s="64">
        <v>1809</v>
      </c>
      <c r="B1810" s="65">
        <v>10515</v>
      </c>
      <c r="C1810" s="66" t="s">
        <v>16042</v>
      </c>
      <c r="D1810" s="67">
        <v>44</v>
      </c>
      <c r="E1810" s="68" t="s">
        <v>10792</v>
      </c>
    </row>
    <row r="1811" spans="1:5" ht="15" x14ac:dyDescent="0.2">
      <c r="A1811" s="64">
        <v>1810</v>
      </c>
      <c r="B1811" s="65">
        <v>10517</v>
      </c>
      <c r="C1811" s="66" t="s">
        <v>16043</v>
      </c>
      <c r="D1811" s="67">
        <v>45</v>
      </c>
      <c r="E1811" s="68" t="s">
        <v>12281</v>
      </c>
    </row>
    <row r="1812" spans="1:5" ht="15" x14ac:dyDescent="0.2">
      <c r="A1812" s="64">
        <v>1811</v>
      </c>
      <c r="B1812" s="65">
        <v>10527</v>
      </c>
      <c r="C1812" s="66" t="s">
        <v>13541</v>
      </c>
      <c r="D1812" s="67">
        <v>46</v>
      </c>
      <c r="E1812" s="68" t="s">
        <v>12281</v>
      </c>
    </row>
    <row r="1813" spans="1:5" ht="15" x14ac:dyDescent="0.2">
      <c r="A1813" s="64">
        <v>1812</v>
      </c>
      <c r="B1813" s="65">
        <v>10542</v>
      </c>
      <c r="C1813" s="66" t="s">
        <v>13542</v>
      </c>
      <c r="D1813" s="67">
        <v>47</v>
      </c>
      <c r="E1813" s="68" t="s">
        <v>12428</v>
      </c>
    </row>
    <row r="1814" spans="1:5" ht="15" x14ac:dyDescent="0.2">
      <c r="A1814" s="64">
        <v>1813</v>
      </c>
      <c r="B1814" s="65">
        <v>10544</v>
      </c>
      <c r="C1814" s="66" t="s">
        <v>13543</v>
      </c>
      <c r="D1814" s="67">
        <v>48</v>
      </c>
      <c r="E1814" s="68" t="s">
        <v>10792</v>
      </c>
    </row>
    <row r="1815" spans="1:5" ht="15" x14ac:dyDescent="0.2">
      <c r="A1815" s="64">
        <v>1814</v>
      </c>
      <c r="B1815" s="65">
        <v>10613</v>
      </c>
      <c r="C1815" s="66" t="s">
        <v>13544</v>
      </c>
      <c r="D1815" s="67">
        <v>49</v>
      </c>
      <c r="E1815" s="68" t="s">
        <v>12281</v>
      </c>
    </row>
    <row r="1816" spans="1:5" ht="15" x14ac:dyDescent="0.2">
      <c r="A1816" s="64">
        <v>1815</v>
      </c>
      <c r="B1816" s="65">
        <v>10681</v>
      </c>
      <c r="C1816" s="66" t="s">
        <v>13545</v>
      </c>
      <c r="D1816" s="67">
        <v>50</v>
      </c>
      <c r="E1816" s="68" t="s">
        <v>12281</v>
      </c>
    </row>
    <row r="1817" spans="1:5" ht="15" x14ac:dyDescent="0.2">
      <c r="A1817" s="64">
        <v>1816</v>
      </c>
      <c r="B1817" s="65">
        <v>10718</v>
      </c>
      <c r="C1817" s="66" t="s">
        <v>13546</v>
      </c>
      <c r="D1817" s="67">
        <v>51</v>
      </c>
      <c r="E1817" s="68" t="s">
        <v>12258</v>
      </c>
    </row>
    <row r="1818" spans="1:5" ht="15" x14ac:dyDescent="0.2">
      <c r="A1818" s="64">
        <v>1817</v>
      </c>
      <c r="B1818" s="65">
        <v>10729</v>
      </c>
      <c r="C1818" s="66" t="s">
        <v>13547</v>
      </c>
      <c r="D1818" s="67">
        <v>52</v>
      </c>
      <c r="E1818" s="68" t="s">
        <v>12262</v>
      </c>
    </row>
    <row r="1819" spans="1:5" ht="15" x14ac:dyDescent="0.2">
      <c r="A1819" s="64">
        <v>1818</v>
      </c>
      <c r="B1819" s="65">
        <v>10735</v>
      </c>
      <c r="C1819" s="66" t="s">
        <v>13548</v>
      </c>
      <c r="D1819" s="67">
        <v>53</v>
      </c>
      <c r="E1819" s="68" t="s">
        <v>15069</v>
      </c>
    </row>
    <row r="1820" spans="1:5" ht="15" x14ac:dyDescent="0.2">
      <c r="A1820" s="64">
        <v>1819</v>
      </c>
      <c r="B1820" s="65">
        <v>10840</v>
      </c>
      <c r="C1820" s="66" t="s">
        <v>13549</v>
      </c>
      <c r="D1820" s="67">
        <v>54</v>
      </c>
      <c r="E1820" s="68" t="s">
        <v>10792</v>
      </c>
    </row>
    <row r="1821" spans="1:5" ht="15" x14ac:dyDescent="0.2">
      <c r="A1821" s="64">
        <v>1820</v>
      </c>
      <c r="B1821" s="65">
        <v>10850</v>
      </c>
      <c r="C1821" s="70" t="s">
        <v>13550</v>
      </c>
      <c r="D1821" s="67">
        <v>55</v>
      </c>
      <c r="E1821" s="69">
        <v>5</v>
      </c>
    </row>
    <row r="1822" spans="1:5" ht="15" x14ac:dyDescent="0.2">
      <c r="A1822" s="64">
        <v>1821</v>
      </c>
      <c r="B1822" s="65">
        <v>10880</v>
      </c>
      <c r="C1822" s="66" t="s">
        <v>13551</v>
      </c>
      <c r="D1822" s="67">
        <v>56</v>
      </c>
      <c r="E1822" s="68" t="s">
        <v>12260</v>
      </c>
    </row>
    <row r="1823" spans="1:5" ht="15" x14ac:dyDescent="0.2">
      <c r="A1823" s="64">
        <v>1822</v>
      </c>
      <c r="B1823" s="65">
        <v>10891</v>
      </c>
      <c r="C1823" s="66" t="s">
        <v>13552</v>
      </c>
      <c r="D1823" s="67">
        <v>57</v>
      </c>
      <c r="E1823" s="68" t="s">
        <v>15069</v>
      </c>
    </row>
    <row r="1824" spans="1:5" ht="15" x14ac:dyDescent="0.2">
      <c r="A1824" s="64">
        <v>1823</v>
      </c>
      <c r="B1824" s="65">
        <v>10893</v>
      </c>
      <c r="C1824" s="66" t="s">
        <v>13553</v>
      </c>
      <c r="D1824" s="67">
        <v>58</v>
      </c>
      <c r="E1824" s="68" t="s">
        <v>12264</v>
      </c>
    </row>
    <row r="1825" spans="1:5" ht="15" x14ac:dyDescent="0.2">
      <c r="A1825" s="64">
        <v>1824</v>
      </c>
      <c r="B1825" s="65">
        <v>10897</v>
      </c>
      <c r="C1825" s="66" t="s">
        <v>13554</v>
      </c>
      <c r="D1825" s="67">
        <v>59</v>
      </c>
      <c r="E1825" s="68" t="s">
        <v>12281</v>
      </c>
    </row>
    <row r="1826" spans="1:5" ht="15" x14ac:dyDescent="0.2">
      <c r="A1826" s="64">
        <v>1825</v>
      </c>
      <c r="B1826" s="65">
        <v>10905</v>
      </c>
      <c r="C1826" s="66" t="s">
        <v>13555</v>
      </c>
      <c r="D1826" s="67">
        <v>60</v>
      </c>
      <c r="E1826" s="68" t="s">
        <v>10792</v>
      </c>
    </row>
    <row r="1827" spans="1:5" ht="15" x14ac:dyDescent="0.2">
      <c r="A1827" s="64">
        <v>1826</v>
      </c>
      <c r="B1827" s="65">
        <v>10907</v>
      </c>
      <c r="C1827" s="66" t="s">
        <v>13556</v>
      </c>
      <c r="D1827" s="67">
        <v>61</v>
      </c>
      <c r="E1827" s="68" t="s">
        <v>12268</v>
      </c>
    </row>
    <row r="1828" spans="1:5" ht="15" x14ac:dyDescent="0.2">
      <c r="A1828" s="64">
        <v>1827</v>
      </c>
      <c r="B1828" s="65">
        <v>10909</v>
      </c>
      <c r="C1828" s="66" t="s">
        <v>13557</v>
      </c>
      <c r="D1828" s="67">
        <v>62</v>
      </c>
      <c r="E1828" s="68" t="s">
        <v>12262</v>
      </c>
    </row>
    <row r="1829" spans="1:5" ht="15" x14ac:dyDescent="0.2">
      <c r="A1829" s="64">
        <v>1828</v>
      </c>
      <c r="B1829" s="65">
        <v>10921</v>
      </c>
      <c r="C1829" s="66" t="s">
        <v>13558</v>
      </c>
      <c r="D1829" s="67">
        <v>63</v>
      </c>
      <c r="E1829" s="68" t="s">
        <v>12275</v>
      </c>
    </row>
    <row r="1830" spans="1:5" ht="15" x14ac:dyDescent="0.2">
      <c r="A1830" s="64">
        <v>1829</v>
      </c>
      <c r="B1830" s="65">
        <v>10927</v>
      </c>
      <c r="C1830" s="66" t="s">
        <v>13559</v>
      </c>
      <c r="D1830" s="67">
        <v>64</v>
      </c>
      <c r="E1830" s="68" t="s">
        <v>12281</v>
      </c>
    </row>
    <row r="1831" spans="1:5" ht="15" x14ac:dyDescent="0.2">
      <c r="A1831" s="64">
        <v>1830</v>
      </c>
      <c r="B1831" s="65">
        <v>10935</v>
      </c>
      <c r="C1831" s="66" t="s">
        <v>13560</v>
      </c>
      <c r="D1831" s="67">
        <v>65</v>
      </c>
      <c r="E1831" s="68" t="s">
        <v>12264</v>
      </c>
    </row>
    <row r="1832" spans="1:5" ht="15" x14ac:dyDescent="0.2">
      <c r="A1832" s="64">
        <v>1831</v>
      </c>
      <c r="B1832" s="65">
        <v>10941</v>
      </c>
      <c r="C1832" s="66" t="s">
        <v>13561</v>
      </c>
      <c r="D1832" s="67">
        <v>66</v>
      </c>
      <c r="E1832" s="68" t="s">
        <v>15069</v>
      </c>
    </row>
    <row r="1833" spans="1:5" ht="15" x14ac:dyDescent="0.2">
      <c r="A1833" s="64">
        <v>1832</v>
      </c>
      <c r="B1833" s="65">
        <v>10949</v>
      </c>
      <c r="C1833" s="66" t="s">
        <v>13562</v>
      </c>
      <c r="D1833" s="67">
        <v>67</v>
      </c>
      <c r="E1833" s="68" t="s">
        <v>12275</v>
      </c>
    </row>
    <row r="1834" spans="1:5" ht="15" x14ac:dyDescent="0.2">
      <c r="A1834" s="64">
        <v>1833</v>
      </c>
      <c r="B1834" s="65">
        <v>10957</v>
      </c>
      <c r="C1834" s="66" t="s">
        <v>13563</v>
      </c>
      <c r="D1834" s="67">
        <v>68</v>
      </c>
      <c r="E1834" s="68" t="s">
        <v>12281</v>
      </c>
    </row>
    <row r="1835" spans="1:5" ht="15" x14ac:dyDescent="0.2">
      <c r="A1835" s="64">
        <v>1834</v>
      </c>
      <c r="B1835" s="65">
        <v>10971</v>
      </c>
      <c r="C1835" s="66" t="s">
        <v>13564</v>
      </c>
      <c r="D1835" s="67">
        <v>69</v>
      </c>
      <c r="E1835" s="68" t="s">
        <v>10794</v>
      </c>
    </row>
    <row r="1836" spans="1:5" ht="15" x14ac:dyDescent="0.2">
      <c r="A1836" s="64">
        <v>1835</v>
      </c>
      <c r="B1836" s="65">
        <v>10994</v>
      </c>
      <c r="C1836" s="66" t="s">
        <v>13565</v>
      </c>
      <c r="D1836" s="67">
        <v>70</v>
      </c>
      <c r="E1836" s="68" t="s">
        <v>13771</v>
      </c>
    </row>
    <row r="1837" spans="1:5" ht="15" x14ac:dyDescent="0.2">
      <c r="A1837" s="64">
        <v>1836</v>
      </c>
      <c r="B1837" s="65">
        <v>11009</v>
      </c>
      <c r="C1837" s="66" t="s">
        <v>12130</v>
      </c>
      <c r="D1837" s="67">
        <v>71</v>
      </c>
      <c r="E1837" s="68" t="s">
        <v>12262</v>
      </c>
    </row>
    <row r="1838" spans="1:5" ht="15" x14ac:dyDescent="0.2">
      <c r="A1838" s="64">
        <v>1837</v>
      </c>
      <c r="B1838" s="65">
        <v>11047</v>
      </c>
      <c r="C1838" s="66" t="s">
        <v>12131</v>
      </c>
      <c r="D1838" s="67">
        <v>72</v>
      </c>
      <c r="E1838" s="68" t="s">
        <v>10792</v>
      </c>
    </row>
    <row r="1839" spans="1:5" ht="15" x14ac:dyDescent="0.2">
      <c r="A1839" s="64">
        <v>1838</v>
      </c>
      <c r="B1839" s="65">
        <v>11061</v>
      </c>
      <c r="C1839" s="66" t="s">
        <v>12132</v>
      </c>
      <c r="D1839" s="67">
        <v>73</v>
      </c>
      <c r="E1839" s="68" t="s">
        <v>12262</v>
      </c>
    </row>
    <row r="1840" spans="1:5" ht="15" x14ac:dyDescent="0.2">
      <c r="A1840" s="64">
        <v>1839</v>
      </c>
      <c r="B1840" s="65">
        <v>11090</v>
      </c>
      <c r="C1840" s="66" t="s">
        <v>10936</v>
      </c>
      <c r="D1840" s="67">
        <v>74</v>
      </c>
      <c r="E1840" s="68" t="s">
        <v>12281</v>
      </c>
    </row>
    <row r="1841" spans="1:5" ht="15" x14ac:dyDescent="0.2">
      <c r="A1841" s="64">
        <v>1840</v>
      </c>
      <c r="B1841" s="65">
        <v>11095</v>
      </c>
      <c r="C1841" s="66" t="s">
        <v>10937</v>
      </c>
      <c r="D1841" s="67">
        <v>75</v>
      </c>
      <c r="E1841" s="68" t="s">
        <v>12268</v>
      </c>
    </row>
    <row r="1842" spans="1:5" ht="15" x14ac:dyDescent="0.2">
      <c r="A1842" s="64">
        <v>1841</v>
      </c>
      <c r="B1842" s="65">
        <v>11102</v>
      </c>
      <c r="C1842" s="66" t="s">
        <v>10938</v>
      </c>
      <c r="D1842" s="67">
        <v>76</v>
      </c>
      <c r="E1842" s="68" t="s">
        <v>12260</v>
      </c>
    </row>
    <row r="1843" spans="1:5" ht="15" x14ac:dyDescent="0.2">
      <c r="A1843" s="64">
        <v>1842</v>
      </c>
      <c r="B1843" s="65">
        <v>11108</v>
      </c>
      <c r="C1843" s="66" t="s">
        <v>10939</v>
      </c>
      <c r="D1843" s="67">
        <v>77</v>
      </c>
      <c r="E1843" s="68" t="s">
        <v>10995</v>
      </c>
    </row>
    <row r="1844" spans="1:5" ht="15" x14ac:dyDescent="0.2">
      <c r="A1844" s="64">
        <v>1843</v>
      </c>
      <c r="B1844" s="65">
        <v>11116</v>
      </c>
      <c r="C1844" s="66" t="s">
        <v>10940</v>
      </c>
      <c r="D1844" s="67">
        <v>78</v>
      </c>
      <c r="E1844" s="68" t="s">
        <v>10792</v>
      </c>
    </row>
    <row r="1845" spans="1:5" ht="15" x14ac:dyDescent="0.2">
      <c r="A1845" s="64">
        <v>1844</v>
      </c>
      <c r="B1845" s="65">
        <v>11318</v>
      </c>
      <c r="C1845" s="66" t="s">
        <v>13444</v>
      </c>
      <c r="D1845" s="67">
        <v>79</v>
      </c>
      <c r="E1845" s="68" t="s">
        <v>12258</v>
      </c>
    </row>
    <row r="1846" spans="1:5" ht="15" x14ac:dyDescent="0.2">
      <c r="A1846" s="64">
        <v>1845</v>
      </c>
      <c r="B1846" s="65">
        <v>11770</v>
      </c>
      <c r="C1846" s="66" t="s">
        <v>10941</v>
      </c>
      <c r="D1846" s="67">
        <v>80</v>
      </c>
      <c r="E1846" s="68" t="s">
        <v>12281</v>
      </c>
    </row>
    <row r="1847" spans="1:5" ht="15" x14ac:dyDescent="0.2">
      <c r="A1847" s="64">
        <v>1846</v>
      </c>
      <c r="B1847" s="65">
        <v>11908</v>
      </c>
      <c r="C1847" s="66" t="s">
        <v>11966</v>
      </c>
      <c r="D1847" s="67">
        <v>81</v>
      </c>
      <c r="E1847" s="68" t="s">
        <v>12262</v>
      </c>
    </row>
    <row r="1848" spans="1:5" ht="15" x14ac:dyDescent="0.2">
      <c r="A1848" s="64">
        <v>1847</v>
      </c>
      <c r="B1848" s="65">
        <v>11936</v>
      </c>
      <c r="C1848" s="66" t="s">
        <v>10942</v>
      </c>
      <c r="D1848" s="67">
        <v>82</v>
      </c>
      <c r="E1848" s="68" t="s">
        <v>12266</v>
      </c>
    </row>
    <row r="1849" spans="1:5" ht="15" x14ac:dyDescent="0.2">
      <c r="A1849" s="64">
        <v>1848</v>
      </c>
      <c r="B1849" s="65">
        <v>12086</v>
      </c>
      <c r="C1849" s="70" t="s">
        <v>10943</v>
      </c>
      <c r="D1849" s="67">
        <v>83</v>
      </c>
      <c r="E1849" s="68" t="s">
        <v>12266</v>
      </c>
    </row>
    <row r="1850" spans="1:5" ht="15" x14ac:dyDescent="0.2">
      <c r="A1850" s="64">
        <v>1849</v>
      </c>
      <c r="B1850" s="65">
        <v>12544</v>
      </c>
      <c r="C1850" s="66" t="s">
        <v>10944</v>
      </c>
      <c r="D1850" s="67">
        <v>84</v>
      </c>
      <c r="E1850" s="69">
        <v>2</v>
      </c>
    </row>
    <row r="1851" spans="1:5" ht="15" x14ac:dyDescent="0.2">
      <c r="A1851" s="64">
        <v>1850</v>
      </c>
      <c r="B1851" s="65">
        <v>12630</v>
      </c>
      <c r="C1851" s="66" t="s">
        <v>11721</v>
      </c>
      <c r="D1851" s="67">
        <v>85</v>
      </c>
      <c r="E1851" s="68" t="s">
        <v>12281</v>
      </c>
    </row>
    <row r="1852" spans="1:5" ht="15" x14ac:dyDescent="0.2">
      <c r="A1852" s="64">
        <v>1851</v>
      </c>
      <c r="B1852" s="65">
        <v>12837</v>
      </c>
      <c r="C1852" s="66" t="s">
        <v>10945</v>
      </c>
      <c r="D1852" s="67">
        <v>86</v>
      </c>
      <c r="E1852" s="68" t="s">
        <v>12264</v>
      </c>
    </row>
    <row r="1853" spans="1:5" ht="15" x14ac:dyDescent="0.2">
      <c r="A1853" s="64">
        <v>1852</v>
      </c>
      <c r="B1853" s="65">
        <v>12974</v>
      </c>
      <c r="C1853" s="66" t="s">
        <v>10946</v>
      </c>
      <c r="D1853" s="67">
        <v>87</v>
      </c>
      <c r="E1853" s="68" t="s">
        <v>13800</v>
      </c>
    </row>
    <row r="1854" spans="1:5" ht="15" x14ac:dyDescent="0.2">
      <c r="A1854" s="64">
        <v>1853</v>
      </c>
      <c r="B1854" s="65">
        <v>13169</v>
      </c>
      <c r="C1854" s="66" t="s">
        <v>10947</v>
      </c>
      <c r="D1854" s="67">
        <v>88</v>
      </c>
      <c r="E1854" s="68" t="s">
        <v>12281</v>
      </c>
    </row>
    <row r="1855" spans="1:5" ht="15" x14ac:dyDescent="0.2">
      <c r="A1855" s="64">
        <v>1854</v>
      </c>
      <c r="B1855" s="65">
        <v>13328</v>
      </c>
      <c r="C1855" s="66" t="s">
        <v>10948</v>
      </c>
      <c r="D1855" s="67">
        <v>89</v>
      </c>
      <c r="E1855" s="68" t="s">
        <v>12281</v>
      </c>
    </row>
    <row r="1856" spans="1:5" ht="15" x14ac:dyDescent="0.2">
      <c r="A1856" s="64">
        <v>1855</v>
      </c>
      <c r="B1856" s="65">
        <v>13873</v>
      </c>
      <c r="C1856" s="66" t="s">
        <v>11973</v>
      </c>
      <c r="D1856" s="67">
        <v>90</v>
      </c>
      <c r="E1856" s="68" t="s">
        <v>12281</v>
      </c>
    </row>
    <row r="1857" spans="1:5" ht="15" x14ac:dyDescent="0.2">
      <c r="A1857" s="64">
        <v>1856</v>
      </c>
      <c r="B1857" s="65">
        <v>14371</v>
      </c>
      <c r="C1857" s="70" t="s">
        <v>10949</v>
      </c>
      <c r="D1857" s="67">
        <v>91</v>
      </c>
      <c r="E1857" s="68" t="s">
        <v>12281</v>
      </c>
    </row>
    <row r="1858" spans="1:5" ht="15" x14ac:dyDescent="0.2">
      <c r="A1858" s="64">
        <v>1857</v>
      </c>
      <c r="B1858" s="65">
        <v>14373</v>
      </c>
      <c r="C1858" s="70" t="s">
        <v>10950</v>
      </c>
      <c r="D1858" s="67">
        <v>92</v>
      </c>
      <c r="E1858" s="68" t="s">
        <v>12281</v>
      </c>
    </row>
    <row r="1859" spans="1:5" ht="15" x14ac:dyDescent="0.2">
      <c r="A1859" s="64">
        <v>1858</v>
      </c>
      <c r="B1859" s="65">
        <v>14938</v>
      </c>
      <c r="C1859" s="66" t="s">
        <v>10951</v>
      </c>
      <c r="D1859" s="67">
        <v>93</v>
      </c>
      <c r="E1859" s="68" t="s">
        <v>10794</v>
      </c>
    </row>
    <row r="1860" spans="1:5" ht="15" x14ac:dyDescent="0.2">
      <c r="A1860" s="64">
        <v>1859</v>
      </c>
      <c r="B1860" s="65">
        <v>15031</v>
      </c>
      <c r="C1860" s="66" t="s">
        <v>10952</v>
      </c>
      <c r="D1860" s="67">
        <v>94</v>
      </c>
      <c r="E1860" s="68" t="s">
        <v>13767</v>
      </c>
    </row>
    <row r="1861" spans="1:5" ht="15" x14ac:dyDescent="0.2">
      <c r="A1861" s="64">
        <v>1860</v>
      </c>
      <c r="B1861" s="65">
        <v>15580</v>
      </c>
      <c r="C1861" s="66" t="s">
        <v>10953</v>
      </c>
      <c r="D1861" s="67">
        <v>95</v>
      </c>
      <c r="E1861" s="68" t="s">
        <v>12278</v>
      </c>
    </row>
    <row r="1862" spans="1:5" ht="15" x14ac:dyDescent="0.2">
      <c r="A1862" s="64">
        <v>1861</v>
      </c>
      <c r="B1862" s="65">
        <v>16848</v>
      </c>
      <c r="C1862" s="66" t="s">
        <v>10954</v>
      </c>
      <c r="D1862" s="67">
        <v>96</v>
      </c>
      <c r="E1862" s="68" t="s">
        <v>10794</v>
      </c>
    </row>
    <row r="1863" spans="1:5" ht="15" x14ac:dyDescent="0.2">
      <c r="A1863" s="64">
        <v>1862</v>
      </c>
      <c r="B1863" s="65">
        <v>16969</v>
      </c>
      <c r="C1863" s="66" t="s">
        <v>10955</v>
      </c>
      <c r="D1863" s="67">
        <v>97</v>
      </c>
      <c r="E1863" s="68" t="s">
        <v>12264</v>
      </c>
    </row>
    <row r="1864" spans="1:5" ht="15" x14ac:dyDescent="0.2">
      <c r="A1864" s="64">
        <v>1863</v>
      </c>
      <c r="B1864" s="65">
        <v>17294</v>
      </c>
      <c r="C1864" s="66" t="s">
        <v>10956</v>
      </c>
      <c r="D1864" s="67">
        <v>98</v>
      </c>
      <c r="E1864" s="68" t="s">
        <v>12262</v>
      </c>
    </row>
    <row r="1865" spans="1:5" ht="15" x14ac:dyDescent="0.2">
      <c r="A1865" s="64">
        <v>1864</v>
      </c>
      <c r="B1865" s="65">
        <v>17413</v>
      </c>
      <c r="C1865" s="66" t="s">
        <v>10957</v>
      </c>
      <c r="D1865" s="67">
        <v>99</v>
      </c>
      <c r="E1865" s="68" t="s">
        <v>13767</v>
      </c>
    </row>
    <row r="1866" spans="1:5" ht="15" x14ac:dyDescent="0.2">
      <c r="A1866" s="64">
        <v>1865</v>
      </c>
      <c r="B1866" s="65">
        <v>17467</v>
      </c>
      <c r="C1866" s="66" t="s">
        <v>10958</v>
      </c>
      <c r="D1866" s="67">
        <v>100</v>
      </c>
      <c r="E1866" s="68" t="s">
        <v>12266</v>
      </c>
    </row>
    <row r="1867" spans="1:5" ht="15" x14ac:dyDescent="0.2">
      <c r="A1867" s="64">
        <v>1866</v>
      </c>
      <c r="B1867" s="65">
        <v>17585</v>
      </c>
      <c r="C1867" s="66" t="s">
        <v>10959</v>
      </c>
      <c r="D1867" s="67">
        <v>101</v>
      </c>
      <c r="E1867" s="68" t="s">
        <v>12266</v>
      </c>
    </row>
    <row r="1868" spans="1:5" ht="15" x14ac:dyDescent="0.2">
      <c r="A1868" s="64">
        <v>1867</v>
      </c>
      <c r="B1868" s="65">
        <v>17655</v>
      </c>
      <c r="C1868" s="66" t="s">
        <v>10960</v>
      </c>
      <c r="D1868" s="67">
        <v>102</v>
      </c>
      <c r="E1868" s="68" t="s">
        <v>12262</v>
      </c>
    </row>
    <row r="1869" spans="1:5" ht="15" x14ac:dyDescent="0.2">
      <c r="A1869" s="64">
        <v>1868</v>
      </c>
      <c r="B1869" s="65">
        <v>18243</v>
      </c>
      <c r="C1869" s="66" t="s">
        <v>10961</v>
      </c>
      <c r="D1869" s="67">
        <v>103</v>
      </c>
      <c r="E1869" s="68" t="s">
        <v>12262</v>
      </c>
    </row>
    <row r="1870" spans="1:5" ht="15" x14ac:dyDescent="0.2">
      <c r="A1870" s="64">
        <v>1869</v>
      </c>
      <c r="B1870" s="65">
        <v>18416</v>
      </c>
      <c r="C1870" s="66" t="s">
        <v>10962</v>
      </c>
      <c r="D1870" s="67">
        <v>104</v>
      </c>
      <c r="E1870" s="68" t="s">
        <v>15072</v>
      </c>
    </row>
    <row r="1871" spans="1:5" ht="15" x14ac:dyDescent="0.2">
      <c r="A1871" s="64">
        <v>1870</v>
      </c>
      <c r="B1871" s="65">
        <v>18619</v>
      </c>
      <c r="C1871" s="66" t="s">
        <v>10963</v>
      </c>
      <c r="D1871" s="67">
        <v>105</v>
      </c>
      <c r="E1871" s="68" t="s">
        <v>12262</v>
      </c>
    </row>
    <row r="1872" spans="1:5" ht="15" x14ac:dyDescent="0.2">
      <c r="A1872" s="64">
        <v>1871</v>
      </c>
      <c r="B1872" s="65">
        <v>18627</v>
      </c>
      <c r="C1872" s="66" t="s">
        <v>10588</v>
      </c>
      <c r="D1872" s="67">
        <v>106</v>
      </c>
      <c r="E1872" s="68" t="s">
        <v>12258</v>
      </c>
    </row>
    <row r="1873" spans="1:5" ht="15" x14ac:dyDescent="0.2">
      <c r="A1873" s="64">
        <v>1872</v>
      </c>
      <c r="B1873" s="65">
        <v>19079</v>
      </c>
      <c r="C1873" s="66" t="s">
        <v>10964</v>
      </c>
      <c r="D1873" s="67">
        <v>107</v>
      </c>
      <c r="E1873" s="68" t="s">
        <v>12266</v>
      </c>
    </row>
    <row r="1874" spans="1:5" ht="15" x14ac:dyDescent="0.2">
      <c r="A1874" s="64">
        <v>1873</v>
      </c>
      <c r="B1874" s="65">
        <v>19614</v>
      </c>
      <c r="C1874" s="66" t="s">
        <v>11133</v>
      </c>
      <c r="D1874" s="67">
        <v>108</v>
      </c>
      <c r="E1874" s="68" t="s">
        <v>15069</v>
      </c>
    </row>
    <row r="1875" spans="1:5" ht="15" x14ac:dyDescent="0.2">
      <c r="A1875" s="64">
        <v>1874</v>
      </c>
      <c r="B1875" s="65">
        <v>10073</v>
      </c>
      <c r="C1875" s="66" t="s">
        <v>10965</v>
      </c>
      <c r="D1875" s="67">
        <v>1</v>
      </c>
      <c r="E1875" s="68" t="s">
        <v>11917</v>
      </c>
    </row>
    <row r="1876" spans="1:5" ht="15" x14ac:dyDescent="0.2">
      <c r="A1876" s="64">
        <v>1875</v>
      </c>
      <c r="B1876" s="65">
        <v>10155</v>
      </c>
      <c r="C1876" s="66" t="s">
        <v>10966</v>
      </c>
      <c r="D1876" s="67">
        <v>2</v>
      </c>
      <c r="E1876" s="68" t="s">
        <v>10792</v>
      </c>
    </row>
    <row r="1877" spans="1:5" ht="15" x14ac:dyDescent="0.2">
      <c r="A1877" s="64">
        <v>1876</v>
      </c>
      <c r="B1877" s="65">
        <v>10259</v>
      </c>
      <c r="C1877" s="66" t="s">
        <v>10967</v>
      </c>
      <c r="D1877" s="67">
        <v>3</v>
      </c>
      <c r="E1877" s="68" t="s">
        <v>12428</v>
      </c>
    </row>
    <row r="1878" spans="1:5" ht="15" x14ac:dyDescent="0.2">
      <c r="A1878" s="64">
        <v>1877</v>
      </c>
      <c r="B1878" s="65">
        <v>10318</v>
      </c>
      <c r="C1878" s="66" t="s">
        <v>10968</v>
      </c>
      <c r="D1878" s="67">
        <v>4</v>
      </c>
      <c r="E1878" s="68" t="s">
        <v>10794</v>
      </c>
    </row>
    <row r="1879" spans="1:5" ht="15" x14ac:dyDescent="0.2">
      <c r="A1879" s="64">
        <v>1878</v>
      </c>
      <c r="B1879" s="65">
        <v>10327</v>
      </c>
      <c r="C1879" s="66" t="s">
        <v>10969</v>
      </c>
      <c r="D1879" s="67">
        <v>5</v>
      </c>
      <c r="E1879" s="68" t="s">
        <v>10792</v>
      </c>
    </row>
    <row r="1880" spans="1:5" ht="15" x14ac:dyDescent="0.2">
      <c r="A1880" s="64">
        <v>1879</v>
      </c>
      <c r="B1880" s="65">
        <v>10437</v>
      </c>
      <c r="C1880" s="66" t="s">
        <v>10970</v>
      </c>
      <c r="D1880" s="67">
        <v>6</v>
      </c>
      <c r="E1880" s="69">
        <v>3</v>
      </c>
    </row>
    <row r="1881" spans="1:5" ht="15" x14ac:dyDescent="0.2">
      <c r="A1881" s="64">
        <v>1880</v>
      </c>
      <c r="B1881" s="65">
        <v>10439</v>
      </c>
      <c r="C1881" s="66" t="s">
        <v>10971</v>
      </c>
      <c r="D1881" s="67">
        <v>7</v>
      </c>
      <c r="E1881" s="68" t="s">
        <v>15069</v>
      </c>
    </row>
    <row r="1882" spans="1:5" ht="15" x14ac:dyDescent="0.2">
      <c r="A1882" s="64">
        <v>1881</v>
      </c>
      <c r="B1882" s="65">
        <v>10465</v>
      </c>
      <c r="C1882" s="66" t="s">
        <v>10972</v>
      </c>
      <c r="D1882" s="67">
        <v>8</v>
      </c>
      <c r="E1882" s="69">
        <v>4</v>
      </c>
    </row>
    <row r="1883" spans="1:5" ht="15" x14ac:dyDescent="0.2">
      <c r="A1883" s="64">
        <v>1882</v>
      </c>
      <c r="B1883" s="65">
        <v>10724</v>
      </c>
      <c r="C1883" s="66" t="s">
        <v>10973</v>
      </c>
      <c r="D1883" s="67">
        <v>9</v>
      </c>
      <c r="E1883" s="69">
        <v>5</v>
      </c>
    </row>
    <row r="1884" spans="1:5" ht="15" x14ac:dyDescent="0.2">
      <c r="A1884" s="64">
        <v>1883</v>
      </c>
      <c r="B1884" s="65">
        <v>10737</v>
      </c>
      <c r="C1884" s="70" t="s">
        <v>10974</v>
      </c>
      <c r="D1884" s="67">
        <v>10</v>
      </c>
      <c r="E1884" s="68" t="s">
        <v>12371</v>
      </c>
    </row>
    <row r="1885" spans="1:5" ht="15" x14ac:dyDescent="0.2">
      <c r="A1885" s="64">
        <v>1884</v>
      </c>
      <c r="B1885" s="65">
        <v>10739</v>
      </c>
      <c r="C1885" s="66" t="s">
        <v>10975</v>
      </c>
      <c r="D1885" s="67">
        <v>11</v>
      </c>
      <c r="E1885" s="69">
        <v>5</v>
      </c>
    </row>
    <row r="1886" spans="1:5" ht="15" x14ac:dyDescent="0.2">
      <c r="A1886" s="64">
        <v>1885</v>
      </c>
      <c r="B1886" s="65">
        <v>10741</v>
      </c>
      <c r="C1886" s="66" t="s">
        <v>10976</v>
      </c>
      <c r="D1886" s="67">
        <v>12</v>
      </c>
      <c r="E1886" s="68" t="s">
        <v>12428</v>
      </c>
    </row>
    <row r="1887" spans="1:5" ht="15" x14ac:dyDescent="0.2">
      <c r="A1887" s="64">
        <v>1886</v>
      </c>
      <c r="B1887" s="65">
        <v>10747</v>
      </c>
      <c r="C1887" s="66" t="s">
        <v>10977</v>
      </c>
      <c r="D1887" s="67">
        <v>13</v>
      </c>
      <c r="E1887" s="68" t="s">
        <v>12273</v>
      </c>
    </row>
    <row r="1888" spans="1:5" ht="15" x14ac:dyDescent="0.2">
      <c r="A1888" s="64">
        <v>1887</v>
      </c>
      <c r="B1888" s="65">
        <v>10769</v>
      </c>
      <c r="C1888" s="66" t="s">
        <v>10978</v>
      </c>
      <c r="D1888" s="67">
        <v>14</v>
      </c>
      <c r="E1888" s="69">
        <v>6</v>
      </c>
    </row>
    <row r="1889" spans="1:5" ht="15" x14ac:dyDescent="0.2">
      <c r="A1889" s="64">
        <v>1888</v>
      </c>
      <c r="B1889" s="65">
        <v>10771</v>
      </c>
      <c r="C1889" s="66" t="s">
        <v>10979</v>
      </c>
      <c r="D1889" s="67">
        <v>15</v>
      </c>
      <c r="E1889" s="69">
        <v>5</v>
      </c>
    </row>
    <row r="1890" spans="1:5" ht="15" x14ac:dyDescent="0.2">
      <c r="A1890" s="64">
        <v>1889</v>
      </c>
      <c r="B1890" s="65">
        <v>10784</v>
      </c>
      <c r="C1890" s="66" t="s">
        <v>10980</v>
      </c>
      <c r="D1890" s="67">
        <v>16</v>
      </c>
      <c r="E1890" s="69">
        <v>5</v>
      </c>
    </row>
    <row r="1891" spans="1:5" ht="15" x14ac:dyDescent="0.2">
      <c r="A1891" s="64">
        <v>1890</v>
      </c>
      <c r="B1891" s="65">
        <v>10792</v>
      </c>
      <c r="C1891" s="66" t="s">
        <v>10981</v>
      </c>
      <c r="D1891" s="67">
        <v>17</v>
      </c>
      <c r="E1891" s="68" t="s">
        <v>15069</v>
      </c>
    </row>
    <row r="1892" spans="1:5" ht="15" x14ac:dyDescent="0.2">
      <c r="A1892" s="64">
        <v>1891</v>
      </c>
      <c r="B1892" s="65">
        <v>10816</v>
      </c>
      <c r="C1892" s="66" t="s">
        <v>13599</v>
      </c>
      <c r="D1892" s="67">
        <v>18</v>
      </c>
      <c r="E1892" s="69">
        <v>6</v>
      </c>
    </row>
    <row r="1893" spans="1:5" ht="15" x14ac:dyDescent="0.2">
      <c r="A1893" s="64">
        <v>1892</v>
      </c>
      <c r="B1893" s="65">
        <v>10823</v>
      </c>
      <c r="C1893" s="66" t="s">
        <v>13600</v>
      </c>
      <c r="D1893" s="67">
        <v>19</v>
      </c>
      <c r="E1893" s="69">
        <v>5</v>
      </c>
    </row>
    <row r="1894" spans="1:5" ht="15" x14ac:dyDescent="0.2">
      <c r="A1894" s="64">
        <v>1893</v>
      </c>
      <c r="B1894" s="65">
        <v>10824</v>
      </c>
      <c r="C1894" s="66" t="s">
        <v>13601</v>
      </c>
      <c r="D1894" s="67">
        <v>20</v>
      </c>
      <c r="E1894" s="69">
        <v>6</v>
      </c>
    </row>
    <row r="1895" spans="1:5" ht="15" x14ac:dyDescent="0.2">
      <c r="A1895" s="64">
        <v>1894</v>
      </c>
      <c r="B1895" s="65">
        <v>10852</v>
      </c>
      <c r="C1895" s="66" t="s">
        <v>13602</v>
      </c>
      <c r="D1895" s="67">
        <v>21</v>
      </c>
      <c r="E1895" s="68" t="s">
        <v>12428</v>
      </c>
    </row>
    <row r="1896" spans="1:5" ht="15" x14ac:dyDescent="0.2">
      <c r="A1896" s="64">
        <v>1895</v>
      </c>
      <c r="B1896" s="65">
        <v>10867</v>
      </c>
      <c r="C1896" s="66" t="s">
        <v>13603</v>
      </c>
      <c r="D1896" s="67">
        <v>22</v>
      </c>
      <c r="E1896" s="69">
        <v>6</v>
      </c>
    </row>
    <row r="1897" spans="1:5" ht="15" x14ac:dyDescent="0.2">
      <c r="A1897" s="64">
        <v>1896</v>
      </c>
      <c r="B1897" s="65">
        <v>10884</v>
      </c>
      <c r="C1897" s="66" t="s">
        <v>13604</v>
      </c>
      <c r="D1897" s="67">
        <v>23</v>
      </c>
      <c r="E1897" s="69">
        <v>5</v>
      </c>
    </row>
    <row r="1898" spans="1:5" ht="15" x14ac:dyDescent="0.2">
      <c r="A1898" s="64">
        <v>1897</v>
      </c>
      <c r="B1898" s="65">
        <v>12403</v>
      </c>
      <c r="C1898" s="66" t="s">
        <v>13605</v>
      </c>
      <c r="D1898" s="67">
        <v>24</v>
      </c>
      <c r="E1898" s="69">
        <v>4</v>
      </c>
    </row>
    <row r="1899" spans="1:5" ht="15" x14ac:dyDescent="0.2">
      <c r="A1899" s="64">
        <v>1898</v>
      </c>
      <c r="B1899" s="65">
        <v>19317</v>
      </c>
      <c r="C1899" s="66" t="s">
        <v>13606</v>
      </c>
      <c r="D1899" s="67">
        <v>25</v>
      </c>
      <c r="E1899" s="69">
        <v>4</v>
      </c>
    </row>
    <row r="1900" spans="1:5" ht="15" x14ac:dyDescent="0.2">
      <c r="A1900" s="64">
        <v>1899</v>
      </c>
      <c r="B1900" s="65">
        <v>10213</v>
      </c>
      <c r="C1900" s="66" t="s">
        <v>13607</v>
      </c>
      <c r="D1900" s="67">
        <v>26</v>
      </c>
      <c r="E1900" s="68" t="s">
        <v>15069</v>
      </c>
    </row>
    <row r="1901" spans="1:5" ht="15" x14ac:dyDescent="0.2">
      <c r="A1901" s="64">
        <v>1900</v>
      </c>
      <c r="B1901" s="65">
        <v>10283</v>
      </c>
      <c r="C1901" s="66" t="s">
        <v>13608</v>
      </c>
      <c r="D1901" s="67">
        <v>27</v>
      </c>
      <c r="E1901" s="69">
        <v>5</v>
      </c>
    </row>
    <row r="1902" spans="1:5" ht="15" x14ac:dyDescent="0.2">
      <c r="A1902" s="64">
        <v>1901</v>
      </c>
      <c r="B1902" s="65">
        <v>10323</v>
      </c>
      <c r="C1902" s="66" t="s">
        <v>13609</v>
      </c>
      <c r="D1902" s="67">
        <v>28</v>
      </c>
      <c r="E1902" s="69">
        <v>5</v>
      </c>
    </row>
    <row r="1903" spans="1:5" ht="15" x14ac:dyDescent="0.2">
      <c r="A1903" s="64">
        <v>1902</v>
      </c>
      <c r="B1903" s="65">
        <v>10394</v>
      </c>
      <c r="C1903" s="66" t="s">
        <v>13610</v>
      </c>
      <c r="D1903" s="67">
        <v>29</v>
      </c>
      <c r="E1903" s="68" t="s">
        <v>10792</v>
      </c>
    </row>
    <row r="1904" spans="1:5" ht="15" x14ac:dyDescent="0.2">
      <c r="A1904" s="64">
        <v>1903</v>
      </c>
      <c r="B1904" s="65">
        <v>10550</v>
      </c>
      <c r="C1904" s="66" t="s">
        <v>13611</v>
      </c>
      <c r="D1904" s="67">
        <v>30</v>
      </c>
      <c r="E1904" s="69">
        <v>3</v>
      </c>
    </row>
    <row r="1905" spans="1:5" ht="15" x14ac:dyDescent="0.2">
      <c r="A1905" s="64">
        <v>1904</v>
      </c>
      <c r="B1905" s="65">
        <v>10611</v>
      </c>
      <c r="C1905" s="66" t="s">
        <v>13612</v>
      </c>
      <c r="D1905" s="67">
        <v>31</v>
      </c>
      <c r="E1905" s="69">
        <v>5</v>
      </c>
    </row>
    <row r="1906" spans="1:5" ht="15" x14ac:dyDescent="0.2">
      <c r="A1906" s="64">
        <v>1905</v>
      </c>
      <c r="B1906" s="65">
        <v>10616</v>
      </c>
      <c r="C1906" s="66" t="s">
        <v>13613</v>
      </c>
      <c r="D1906" s="67">
        <v>32</v>
      </c>
      <c r="E1906" s="69">
        <v>4</v>
      </c>
    </row>
    <row r="1907" spans="1:5" ht="15" x14ac:dyDescent="0.2">
      <c r="A1907" s="64">
        <v>1906</v>
      </c>
      <c r="B1907" s="65">
        <v>10620</v>
      </c>
      <c r="C1907" s="66" t="s">
        <v>13614</v>
      </c>
      <c r="D1907" s="67">
        <v>33</v>
      </c>
      <c r="E1907" s="69">
        <v>4</v>
      </c>
    </row>
    <row r="1908" spans="1:5" ht="15" x14ac:dyDescent="0.2">
      <c r="A1908" s="64">
        <v>1907</v>
      </c>
      <c r="B1908" s="65">
        <v>10625</v>
      </c>
      <c r="C1908" s="66" t="s">
        <v>13615</v>
      </c>
      <c r="D1908" s="67">
        <v>34</v>
      </c>
      <c r="E1908" s="68" t="s">
        <v>12268</v>
      </c>
    </row>
    <row r="1909" spans="1:5" ht="15" x14ac:dyDescent="0.2">
      <c r="A1909" s="64">
        <v>1908</v>
      </c>
      <c r="B1909" s="65">
        <v>10657</v>
      </c>
      <c r="C1909" s="66" t="s">
        <v>13616</v>
      </c>
      <c r="D1909" s="67">
        <v>35</v>
      </c>
      <c r="E1909" s="68" t="s">
        <v>12268</v>
      </c>
    </row>
    <row r="1910" spans="1:5" ht="15" x14ac:dyDescent="0.2">
      <c r="A1910" s="64">
        <v>1909</v>
      </c>
      <c r="B1910" s="65">
        <v>10663</v>
      </c>
      <c r="C1910" s="66" t="s">
        <v>13617</v>
      </c>
      <c r="D1910" s="67">
        <v>36</v>
      </c>
      <c r="E1910" s="69">
        <v>4</v>
      </c>
    </row>
    <row r="1911" spans="1:5" ht="15" x14ac:dyDescent="0.2">
      <c r="A1911" s="64">
        <v>1910</v>
      </c>
      <c r="B1911" s="65">
        <v>10749</v>
      </c>
      <c r="C1911" s="66" t="s">
        <v>13618</v>
      </c>
      <c r="D1911" s="67">
        <v>37</v>
      </c>
      <c r="E1911" s="69">
        <v>6</v>
      </c>
    </row>
    <row r="1912" spans="1:5" ht="15" x14ac:dyDescent="0.2">
      <c r="A1912" s="64">
        <v>1911</v>
      </c>
      <c r="B1912" s="65">
        <v>10755</v>
      </c>
      <c r="C1912" s="66" t="s">
        <v>12189</v>
      </c>
      <c r="D1912" s="67">
        <v>38</v>
      </c>
      <c r="E1912" s="69">
        <v>5</v>
      </c>
    </row>
    <row r="1913" spans="1:5" ht="15" x14ac:dyDescent="0.2">
      <c r="A1913" s="64">
        <v>1912</v>
      </c>
      <c r="B1913" s="65">
        <v>10757</v>
      </c>
      <c r="C1913" s="66" t="s">
        <v>12190</v>
      </c>
      <c r="D1913" s="67">
        <v>39</v>
      </c>
      <c r="E1913" s="69">
        <v>6</v>
      </c>
    </row>
    <row r="1914" spans="1:5" ht="15" x14ac:dyDescent="0.2">
      <c r="A1914" s="64">
        <v>1913</v>
      </c>
      <c r="B1914" s="65">
        <v>10763</v>
      </c>
      <c r="C1914" s="66" t="s">
        <v>12140</v>
      </c>
      <c r="D1914" s="67">
        <v>40</v>
      </c>
      <c r="E1914" s="69">
        <v>5</v>
      </c>
    </row>
    <row r="1915" spans="1:5" ht="15" x14ac:dyDescent="0.2">
      <c r="A1915" s="64">
        <v>1914</v>
      </c>
      <c r="B1915" s="65">
        <v>10767</v>
      </c>
      <c r="C1915" s="66" t="s">
        <v>12141</v>
      </c>
      <c r="D1915" s="67">
        <v>41</v>
      </c>
      <c r="E1915" s="68" t="s">
        <v>12273</v>
      </c>
    </row>
    <row r="1916" spans="1:5" ht="15" x14ac:dyDescent="0.2">
      <c r="A1916" s="64">
        <v>1915</v>
      </c>
      <c r="B1916" s="65">
        <v>10775</v>
      </c>
      <c r="C1916" s="66" t="s">
        <v>12142</v>
      </c>
      <c r="D1916" s="67">
        <v>42</v>
      </c>
      <c r="E1916" s="68" t="s">
        <v>10792</v>
      </c>
    </row>
    <row r="1917" spans="1:5" ht="15" x14ac:dyDescent="0.2">
      <c r="A1917" s="64">
        <v>1916</v>
      </c>
      <c r="B1917" s="65">
        <v>10788</v>
      </c>
      <c r="C1917" s="66" t="s">
        <v>12143</v>
      </c>
      <c r="D1917" s="67">
        <v>43</v>
      </c>
      <c r="E1917" s="69">
        <v>5</v>
      </c>
    </row>
    <row r="1918" spans="1:5" ht="15" x14ac:dyDescent="0.2">
      <c r="A1918" s="64">
        <v>1917</v>
      </c>
      <c r="B1918" s="65">
        <v>10790</v>
      </c>
      <c r="C1918" s="66" t="s">
        <v>12144</v>
      </c>
      <c r="D1918" s="67">
        <v>44</v>
      </c>
      <c r="E1918" s="68" t="s">
        <v>12273</v>
      </c>
    </row>
    <row r="1919" spans="1:5" ht="15" x14ac:dyDescent="0.2">
      <c r="A1919" s="64">
        <v>1918</v>
      </c>
      <c r="B1919" s="65">
        <v>10798</v>
      </c>
      <c r="C1919" s="66" t="s">
        <v>12145</v>
      </c>
      <c r="D1919" s="67">
        <v>45</v>
      </c>
      <c r="E1919" s="68" t="s">
        <v>12428</v>
      </c>
    </row>
    <row r="1920" spans="1:5" ht="15" x14ac:dyDescent="0.2">
      <c r="A1920" s="64">
        <v>1919</v>
      </c>
      <c r="B1920" s="65">
        <v>10800</v>
      </c>
      <c r="C1920" s="66" t="s">
        <v>12146</v>
      </c>
      <c r="D1920" s="67">
        <v>46</v>
      </c>
      <c r="E1920" s="68" t="s">
        <v>11977</v>
      </c>
    </row>
    <row r="1921" spans="1:5" ht="15" x14ac:dyDescent="0.2">
      <c r="A1921" s="64">
        <v>1920</v>
      </c>
      <c r="B1921" s="65">
        <v>10804</v>
      </c>
      <c r="C1921" s="66" t="s">
        <v>12147</v>
      </c>
      <c r="D1921" s="67">
        <v>47</v>
      </c>
      <c r="E1921" s="69">
        <v>5</v>
      </c>
    </row>
    <row r="1922" spans="1:5" ht="15" x14ac:dyDescent="0.2">
      <c r="A1922" s="64">
        <v>1921</v>
      </c>
      <c r="B1922" s="65">
        <v>10812</v>
      </c>
      <c r="C1922" s="66" t="s">
        <v>12148</v>
      </c>
      <c r="D1922" s="67">
        <v>48</v>
      </c>
      <c r="E1922" s="68" t="s">
        <v>15069</v>
      </c>
    </row>
    <row r="1923" spans="1:5" ht="15" x14ac:dyDescent="0.2">
      <c r="A1923" s="64">
        <v>1922</v>
      </c>
      <c r="B1923" s="65">
        <v>10817</v>
      </c>
      <c r="C1923" s="66" t="s">
        <v>12149</v>
      </c>
      <c r="D1923" s="67">
        <v>49</v>
      </c>
      <c r="E1923" s="69">
        <v>5</v>
      </c>
    </row>
    <row r="1924" spans="1:5" ht="15" x14ac:dyDescent="0.2">
      <c r="A1924" s="64">
        <v>1923</v>
      </c>
      <c r="B1924" s="65">
        <v>10819</v>
      </c>
      <c r="C1924" s="66" t="s">
        <v>12150</v>
      </c>
      <c r="D1924" s="67">
        <v>50</v>
      </c>
      <c r="E1924" s="69">
        <v>6</v>
      </c>
    </row>
    <row r="1925" spans="1:5" ht="15" x14ac:dyDescent="0.2">
      <c r="A1925" s="64">
        <v>1924</v>
      </c>
      <c r="B1925" s="65">
        <v>10821</v>
      </c>
      <c r="C1925" s="66" t="s">
        <v>12151</v>
      </c>
      <c r="D1925" s="67">
        <v>51</v>
      </c>
      <c r="E1925" s="69">
        <v>3</v>
      </c>
    </row>
    <row r="1926" spans="1:5" ht="15" x14ac:dyDescent="0.2">
      <c r="A1926" s="64">
        <v>1925</v>
      </c>
      <c r="B1926" s="65">
        <v>10838</v>
      </c>
      <c r="C1926" s="66" t="s">
        <v>10761</v>
      </c>
      <c r="D1926" s="67">
        <v>52</v>
      </c>
      <c r="E1926" s="69">
        <v>5</v>
      </c>
    </row>
    <row r="1927" spans="1:5" ht="15" x14ac:dyDescent="0.2">
      <c r="A1927" s="64">
        <v>1926</v>
      </c>
      <c r="B1927" s="65">
        <v>10842</v>
      </c>
      <c r="C1927" s="66" t="s">
        <v>10762</v>
      </c>
      <c r="D1927" s="67">
        <v>53</v>
      </c>
      <c r="E1927" s="68" t="s">
        <v>15069</v>
      </c>
    </row>
    <row r="1928" spans="1:5" ht="15" x14ac:dyDescent="0.2">
      <c r="A1928" s="64">
        <v>1927</v>
      </c>
      <c r="B1928" s="65">
        <v>10854</v>
      </c>
      <c r="C1928" s="66" t="s">
        <v>10763</v>
      </c>
      <c r="D1928" s="67">
        <v>54</v>
      </c>
      <c r="E1928" s="68" t="s">
        <v>12268</v>
      </c>
    </row>
    <row r="1929" spans="1:5" ht="15" x14ac:dyDescent="0.2">
      <c r="A1929" s="64">
        <v>1928</v>
      </c>
      <c r="B1929" s="65">
        <v>10855</v>
      </c>
      <c r="C1929" s="66" t="s">
        <v>10764</v>
      </c>
      <c r="D1929" s="67">
        <v>55</v>
      </c>
      <c r="E1929" s="69">
        <v>5</v>
      </c>
    </row>
    <row r="1930" spans="1:5" ht="15" x14ac:dyDescent="0.2">
      <c r="A1930" s="64">
        <v>1929</v>
      </c>
      <c r="B1930" s="65">
        <v>10859</v>
      </c>
      <c r="C1930" s="66" t="s">
        <v>10765</v>
      </c>
      <c r="D1930" s="67">
        <v>56</v>
      </c>
      <c r="E1930" s="68" t="s">
        <v>15069</v>
      </c>
    </row>
    <row r="1931" spans="1:5" ht="15" x14ac:dyDescent="0.2">
      <c r="A1931" s="64">
        <v>1930</v>
      </c>
      <c r="B1931" s="65">
        <v>10865</v>
      </c>
      <c r="C1931" s="66" t="s">
        <v>10766</v>
      </c>
      <c r="D1931" s="67">
        <v>57</v>
      </c>
      <c r="E1931" s="68" t="s">
        <v>12268</v>
      </c>
    </row>
    <row r="1932" spans="1:5" ht="15" x14ac:dyDescent="0.2">
      <c r="A1932" s="64">
        <v>1931</v>
      </c>
      <c r="B1932" s="65">
        <v>10872</v>
      </c>
      <c r="C1932" s="66" t="s">
        <v>10767</v>
      </c>
      <c r="D1932" s="67">
        <v>58</v>
      </c>
      <c r="E1932" s="69">
        <v>3</v>
      </c>
    </row>
    <row r="1933" spans="1:5" ht="15" x14ac:dyDescent="0.2">
      <c r="A1933" s="64">
        <v>1932</v>
      </c>
      <c r="B1933" s="65">
        <v>10874</v>
      </c>
      <c r="C1933" s="66" t="s">
        <v>10768</v>
      </c>
      <c r="D1933" s="67">
        <v>59</v>
      </c>
      <c r="E1933" s="68" t="s">
        <v>15069</v>
      </c>
    </row>
    <row r="1934" spans="1:5" ht="15" x14ac:dyDescent="0.2">
      <c r="A1934" s="64">
        <v>1933</v>
      </c>
      <c r="B1934" s="65">
        <v>10878</v>
      </c>
      <c r="C1934" s="66" t="s">
        <v>10769</v>
      </c>
      <c r="D1934" s="67">
        <v>60</v>
      </c>
      <c r="E1934" s="69">
        <v>4</v>
      </c>
    </row>
    <row r="1935" spans="1:5" ht="15" x14ac:dyDescent="0.2">
      <c r="A1935" s="64">
        <v>1934</v>
      </c>
      <c r="B1935" s="65">
        <v>10882</v>
      </c>
      <c r="C1935" s="66" t="s">
        <v>10770</v>
      </c>
      <c r="D1935" s="67">
        <v>61</v>
      </c>
      <c r="E1935" s="69">
        <v>6</v>
      </c>
    </row>
    <row r="1936" spans="1:5" ht="15" x14ac:dyDescent="0.2">
      <c r="A1936" s="64">
        <v>1935</v>
      </c>
      <c r="B1936" s="65">
        <v>10919</v>
      </c>
      <c r="C1936" s="66" t="s">
        <v>10771</v>
      </c>
      <c r="D1936" s="67">
        <v>62</v>
      </c>
      <c r="E1936" s="68" t="s">
        <v>15069</v>
      </c>
    </row>
    <row r="1937" spans="1:5" ht="15" x14ac:dyDescent="0.2">
      <c r="A1937" s="64">
        <v>1936</v>
      </c>
      <c r="B1937" s="65">
        <v>10925</v>
      </c>
      <c r="C1937" s="66" t="s">
        <v>10772</v>
      </c>
      <c r="D1937" s="67">
        <v>63</v>
      </c>
      <c r="E1937" s="69">
        <v>4</v>
      </c>
    </row>
    <row r="1938" spans="1:5" ht="15" x14ac:dyDescent="0.2">
      <c r="A1938" s="64">
        <v>1937</v>
      </c>
      <c r="B1938" s="65">
        <v>11517</v>
      </c>
      <c r="C1938" s="66" t="s">
        <v>10773</v>
      </c>
      <c r="D1938" s="67">
        <v>64</v>
      </c>
      <c r="E1938" s="69">
        <v>4</v>
      </c>
    </row>
    <row r="1939" spans="1:5" ht="15" x14ac:dyDescent="0.2">
      <c r="A1939" s="64">
        <v>1938</v>
      </c>
      <c r="B1939" s="65">
        <v>16490</v>
      </c>
      <c r="C1939" s="66" t="s">
        <v>10774</v>
      </c>
      <c r="D1939" s="67">
        <v>65</v>
      </c>
      <c r="E1939" s="68" t="s">
        <v>12268</v>
      </c>
    </row>
    <row r="1940" spans="1:5" ht="15" x14ac:dyDescent="0.2">
      <c r="A1940" s="64">
        <v>1939</v>
      </c>
      <c r="B1940" s="65">
        <v>17916</v>
      </c>
      <c r="C1940" s="66" t="s">
        <v>14820</v>
      </c>
      <c r="D1940" s="67">
        <v>66</v>
      </c>
      <c r="E1940" s="69">
        <v>3</v>
      </c>
    </row>
    <row r="1941" spans="1:5" ht="15" x14ac:dyDescent="0.2">
      <c r="A1941" s="64">
        <v>1940</v>
      </c>
      <c r="B1941" s="65">
        <v>18255</v>
      </c>
      <c r="C1941" s="66" t="s">
        <v>14821</v>
      </c>
      <c r="D1941" s="67">
        <v>67</v>
      </c>
      <c r="E1941" s="69">
        <v>2</v>
      </c>
    </row>
    <row r="1942" spans="1:5" ht="15" x14ac:dyDescent="0.2">
      <c r="A1942" s="64">
        <v>1941</v>
      </c>
      <c r="B1942" s="65">
        <v>19418</v>
      </c>
      <c r="C1942" s="66" t="s">
        <v>14822</v>
      </c>
      <c r="D1942" s="67">
        <v>68</v>
      </c>
      <c r="E1942" s="68" t="s">
        <v>12268</v>
      </c>
    </row>
    <row r="1943" spans="1:5" ht="15" x14ac:dyDescent="0.2">
      <c r="A1943" s="64">
        <v>1942</v>
      </c>
      <c r="B1943" s="65">
        <v>10080</v>
      </c>
      <c r="C1943" s="66" t="s">
        <v>14823</v>
      </c>
      <c r="D1943" s="67">
        <v>1</v>
      </c>
      <c r="E1943" s="68" t="s">
        <v>10794</v>
      </c>
    </row>
    <row r="1944" spans="1:5" ht="15" x14ac:dyDescent="0.2">
      <c r="A1944" s="64">
        <v>1943</v>
      </c>
      <c r="B1944" s="65">
        <v>10088</v>
      </c>
      <c r="C1944" s="66" t="s">
        <v>14824</v>
      </c>
      <c r="D1944" s="67">
        <v>2</v>
      </c>
      <c r="E1944" s="68" t="s">
        <v>15069</v>
      </c>
    </row>
    <row r="1945" spans="1:5" ht="15" x14ac:dyDescent="0.2">
      <c r="A1945" s="64">
        <v>1944</v>
      </c>
      <c r="B1945" s="65">
        <v>10743</v>
      </c>
      <c r="C1945" s="66" t="s">
        <v>14825</v>
      </c>
      <c r="D1945" s="67">
        <v>3</v>
      </c>
      <c r="E1945" s="68" t="s">
        <v>15069</v>
      </c>
    </row>
    <row r="1946" spans="1:5" ht="15" x14ac:dyDescent="0.2">
      <c r="A1946" s="64">
        <v>1945</v>
      </c>
      <c r="B1946" s="65">
        <v>10796</v>
      </c>
      <c r="C1946" s="66" t="s">
        <v>14826</v>
      </c>
      <c r="D1946" s="67">
        <v>4</v>
      </c>
      <c r="E1946" s="69">
        <v>4</v>
      </c>
    </row>
    <row r="1947" spans="1:5" ht="15" x14ac:dyDescent="0.2">
      <c r="A1947" s="64">
        <v>1946</v>
      </c>
      <c r="B1947" s="65">
        <v>10876</v>
      </c>
      <c r="C1947" s="66" t="s">
        <v>14827</v>
      </c>
      <c r="D1947" s="67">
        <v>5</v>
      </c>
      <c r="E1947" s="68" t="s">
        <v>12428</v>
      </c>
    </row>
    <row r="1948" spans="1:5" ht="15" x14ac:dyDescent="0.2">
      <c r="A1948" s="64">
        <v>1947</v>
      </c>
      <c r="B1948" s="65">
        <v>10887</v>
      </c>
      <c r="C1948" s="66" t="s">
        <v>14828</v>
      </c>
      <c r="D1948" s="67">
        <v>6</v>
      </c>
      <c r="E1948" s="69">
        <v>4</v>
      </c>
    </row>
    <row r="1949" spans="1:5" ht="15" x14ac:dyDescent="0.2">
      <c r="A1949" s="64">
        <v>1948</v>
      </c>
      <c r="B1949" s="65">
        <v>10959</v>
      </c>
      <c r="C1949" s="66" t="s">
        <v>13426</v>
      </c>
      <c r="D1949" s="67">
        <v>7</v>
      </c>
      <c r="E1949" s="68" t="s">
        <v>15069</v>
      </c>
    </row>
    <row r="1950" spans="1:5" ht="15" x14ac:dyDescent="0.2">
      <c r="A1950" s="64">
        <v>1949</v>
      </c>
      <c r="B1950" s="65">
        <v>11052</v>
      </c>
      <c r="C1950" s="66" t="s">
        <v>13427</v>
      </c>
      <c r="D1950" s="67">
        <v>8</v>
      </c>
      <c r="E1950" s="69">
        <v>5</v>
      </c>
    </row>
    <row r="1951" spans="1:5" ht="15" x14ac:dyDescent="0.2">
      <c r="A1951" s="64">
        <v>1950</v>
      </c>
      <c r="B1951" s="65">
        <v>10111</v>
      </c>
      <c r="C1951" s="70" t="s">
        <v>13428</v>
      </c>
      <c r="D1951" s="67">
        <v>9</v>
      </c>
      <c r="E1951" s="69">
        <v>4</v>
      </c>
    </row>
    <row r="1952" spans="1:5" ht="15" x14ac:dyDescent="0.2">
      <c r="A1952" s="64">
        <v>1951</v>
      </c>
      <c r="B1952" s="65">
        <v>10247</v>
      </c>
      <c r="C1952" s="70" t="s">
        <v>13429</v>
      </c>
      <c r="D1952" s="67">
        <v>10</v>
      </c>
      <c r="E1952" s="68" t="s">
        <v>12268</v>
      </c>
    </row>
    <row r="1953" spans="1:5" ht="15" x14ac:dyDescent="0.2">
      <c r="A1953" s="64">
        <v>1952</v>
      </c>
      <c r="B1953" s="65">
        <v>10285</v>
      </c>
      <c r="C1953" s="70" t="s">
        <v>13430</v>
      </c>
      <c r="D1953" s="67">
        <v>11</v>
      </c>
      <c r="E1953" s="69">
        <v>4</v>
      </c>
    </row>
    <row r="1954" spans="1:5" ht="15" x14ac:dyDescent="0.2">
      <c r="A1954" s="64">
        <v>1953</v>
      </c>
      <c r="B1954" s="65">
        <v>10331</v>
      </c>
      <c r="C1954" s="70" t="s">
        <v>13431</v>
      </c>
      <c r="D1954" s="67">
        <v>12</v>
      </c>
      <c r="E1954" s="68" t="s">
        <v>12268</v>
      </c>
    </row>
    <row r="1955" spans="1:5" ht="15" x14ac:dyDescent="0.2">
      <c r="A1955" s="64">
        <v>1954</v>
      </c>
      <c r="B1955" s="65">
        <v>10344</v>
      </c>
      <c r="C1955" s="70" t="s">
        <v>13432</v>
      </c>
      <c r="D1955" s="67">
        <v>13</v>
      </c>
      <c r="E1955" s="68" t="s">
        <v>10794</v>
      </c>
    </row>
    <row r="1956" spans="1:5" ht="15" x14ac:dyDescent="0.2">
      <c r="A1956" s="64">
        <v>1955</v>
      </c>
      <c r="B1956" s="65">
        <v>10377</v>
      </c>
      <c r="C1956" s="66" t="s">
        <v>13433</v>
      </c>
      <c r="D1956" s="67">
        <v>14</v>
      </c>
      <c r="E1956" s="69">
        <v>5</v>
      </c>
    </row>
    <row r="1957" spans="1:5" ht="15" x14ac:dyDescent="0.2">
      <c r="A1957" s="64">
        <v>1956</v>
      </c>
      <c r="B1957" s="65">
        <v>10955</v>
      </c>
      <c r="C1957" s="66" t="s">
        <v>13434</v>
      </c>
      <c r="D1957" s="67">
        <v>15</v>
      </c>
      <c r="E1957" s="68" t="s">
        <v>15069</v>
      </c>
    </row>
    <row r="1958" spans="1:5" ht="15" x14ac:dyDescent="0.2">
      <c r="A1958" s="64">
        <v>1957</v>
      </c>
      <c r="B1958" s="65">
        <v>11063</v>
      </c>
      <c r="C1958" s="70" t="s">
        <v>13435</v>
      </c>
      <c r="D1958" s="67">
        <v>16</v>
      </c>
      <c r="E1958" s="69">
        <v>4</v>
      </c>
    </row>
    <row r="1959" spans="1:5" ht="15" x14ac:dyDescent="0.2">
      <c r="A1959" s="64">
        <v>1958</v>
      </c>
      <c r="B1959" s="65">
        <v>11100</v>
      </c>
      <c r="C1959" s="66" t="s">
        <v>14808</v>
      </c>
      <c r="D1959" s="67">
        <v>17</v>
      </c>
      <c r="E1959" s="68" t="s">
        <v>10794</v>
      </c>
    </row>
    <row r="1960" spans="1:5" ht="15" x14ac:dyDescent="0.2">
      <c r="A1960" s="64">
        <v>1959</v>
      </c>
      <c r="B1960" s="65">
        <v>11209</v>
      </c>
      <c r="C1960" s="70" t="s">
        <v>14809</v>
      </c>
      <c r="D1960" s="67">
        <v>18</v>
      </c>
      <c r="E1960" s="69">
        <v>3</v>
      </c>
    </row>
    <row r="1961" spans="1:5" ht="15" x14ac:dyDescent="0.2">
      <c r="A1961" s="64">
        <v>1960</v>
      </c>
      <c r="B1961" s="65">
        <v>12399</v>
      </c>
      <c r="C1961" s="66" t="s">
        <v>14810</v>
      </c>
      <c r="D1961" s="67">
        <v>19</v>
      </c>
      <c r="E1961" s="68" t="s">
        <v>12281</v>
      </c>
    </row>
    <row r="1962" spans="1:5" ht="15" x14ac:dyDescent="0.2">
      <c r="A1962" s="64">
        <v>1961</v>
      </c>
      <c r="B1962" s="65">
        <v>13028</v>
      </c>
      <c r="C1962" s="70" t="s">
        <v>14811</v>
      </c>
      <c r="D1962" s="67">
        <v>20</v>
      </c>
      <c r="E1962" s="69">
        <v>4</v>
      </c>
    </row>
    <row r="1963" spans="1:5" ht="15" x14ac:dyDescent="0.2">
      <c r="A1963" s="64">
        <v>1962</v>
      </c>
      <c r="B1963" s="65">
        <v>13581</v>
      </c>
      <c r="C1963" s="70" t="s">
        <v>14812</v>
      </c>
      <c r="D1963" s="67">
        <v>21</v>
      </c>
      <c r="E1963" s="68" t="s">
        <v>12428</v>
      </c>
    </row>
    <row r="1964" spans="1:5" ht="15" x14ac:dyDescent="0.2">
      <c r="A1964" s="64">
        <v>1963</v>
      </c>
      <c r="B1964" s="65">
        <v>13811</v>
      </c>
      <c r="C1964" s="66" t="s">
        <v>14813</v>
      </c>
      <c r="D1964" s="67">
        <v>22</v>
      </c>
      <c r="E1964" s="68" t="s">
        <v>10794</v>
      </c>
    </row>
    <row r="1965" spans="1:5" ht="15" x14ac:dyDescent="0.2">
      <c r="A1965" s="64">
        <v>1964</v>
      </c>
      <c r="B1965" s="65">
        <v>15171</v>
      </c>
      <c r="C1965" s="66" t="s">
        <v>14814</v>
      </c>
      <c r="D1965" s="67">
        <v>23</v>
      </c>
      <c r="E1965" s="68" t="s">
        <v>12268</v>
      </c>
    </row>
    <row r="1966" spans="1:5" ht="15" x14ac:dyDescent="0.2">
      <c r="A1966" s="64">
        <v>1965</v>
      </c>
      <c r="B1966" s="65">
        <v>16513</v>
      </c>
      <c r="C1966" s="70" t="s">
        <v>14815</v>
      </c>
      <c r="D1966" s="67">
        <v>24</v>
      </c>
      <c r="E1966" s="68" t="s">
        <v>12268</v>
      </c>
    </row>
    <row r="1967" spans="1:5" ht="15" x14ac:dyDescent="0.2">
      <c r="A1967" s="64">
        <v>1966</v>
      </c>
      <c r="B1967" s="65">
        <v>16968</v>
      </c>
      <c r="C1967" s="66" t="s">
        <v>14816</v>
      </c>
      <c r="D1967" s="67">
        <v>25</v>
      </c>
      <c r="E1967" s="69">
        <v>4</v>
      </c>
    </row>
    <row r="1968" spans="1:5" ht="15" x14ac:dyDescent="0.2">
      <c r="A1968" s="64">
        <v>1967</v>
      </c>
      <c r="B1968" s="65">
        <v>17598</v>
      </c>
      <c r="C1968" s="66" t="s">
        <v>14817</v>
      </c>
      <c r="D1968" s="67">
        <v>26</v>
      </c>
      <c r="E1968" s="69">
        <v>3</v>
      </c>
    </row>
    <row r="1969" spans="1:5" ht="15" x14ac:dyDescent="0.2">
      <c r="A1969" s="64">
        <v>1968</v>
      </c>
      <c r="B1969" s="65">
        <v>10221</v>
      </c>
      <c r="C1969" s="66" t="s">
        <v>14818</v>
      </c>
      <c r="D1969" s="67">
        <v>27</v>
      </c>
      <c r="E1969" s="68" t="s">
        <v>12281</v>
      </c>
    </row>
    <row r="1970" spans="1:5" ht="15" x14ac:dyDescent="0.2">
      <c r="A1970" s="64">
        <v>1969</v>
      </c>
      <c r="B1970" s="65">
        <v>10443</v>
      </c>
      <c r="C1970" s="70" t="s">
        <v>14819</v>
      </c>
      <c r="D1970" s="67">
        <v>28</v>
      </c>
      <c r="E1970" s="68" t="s">
        <v>12281</v>
      </c>
    </row>
    <row r="1971" spans="1:5" ht="15" x14ac:dyDescent="0.2">
      <c r="A1971" s="64">
        <v>1970</v>
      </c>
      <c r="B1971" s="65">
        <v>10558</v>
      </c>
      <c r="C1971" s="66" t="s">
        <v>15784</v>
      </c>
      <c r="D1971" s="67">
        <v>29</v>
      </c>
      <c r="E1971" s="68" t="s">
        <v>10794</v>
      </c>
    </row>
    <row r="1972" spans="1:5" ht="15" x14ac:dyDescent="0.2">
      <c r="A1972" s="64">
        <v>1971</v>
      </c>
      <c r="B1972" s="65">
        <v>10571</v>
      </c>
      <c r="C1972" s="66" t="s">
        <v>15785</v>
      </c>
      <c r="D1972" s="67">
        <v>30</v>
      </c>
      <c r="E1972" s="68" t="s">
        <v>12281</v>
      </c>
    </row>
    <row r="1973" spans="1:5" ht="15" x14ac:dyDescent="0.2">
      <c r="A1973" s="64">
        <v>1972</v>
      </c>
      <c r="B1973" s="65">
        <v>10573</v>
      </c>
      <c r="C1973" s="66" t="s">
        <v>15786</v>
      </c>
      <c r="D1973" s="67">
        <v>31</v>
      </c>
      <c r="E1973" s="68" t="s">
        <v>12428</v>
      </c>
    </row>
    <row r="1974" spans="1:5" ht="15" x14ac:dyDescent="0.2">
      <c r="A1974" s="64">
        <v>1973</v>
      </c>
      <c r="B1974" s="65">
        <v>10575</v>
      </c>
      <c r="C1974" s="66" t="s">
        <v>15787</v>
      </c>
      <c r="D1974" s="67">
        <v>32</v>
      </c>
      <c r="E1974" s="68" t="s">
        <v>12428</v>
      </c>
    </row>
    <row r="1975" spans="1:5" ht="15" x14ac:dyDescent="0.2">
      <c r="A1975" s="64">
        <v>1974</v>
      </c>
      <c r="B1975" s="65">
        <v>10579</v>
      </c>
      <c r="C1975" s="66" t="s">
        <v>15788</v>
      </c>
      <c r="D1975" s="67">
        <v>33</v>
      </c>
      <c r="E1975" s="68" t="s">
        <v>15069</v>
      </c>
    </row>
    <row r="1976" spans="1:5" ht="15" x14ac:dyDescent="0.2">
      <c r="A1976" s="64">
        <v>1975</v>
      </c>
      <c r="B1976" s="65">
        <v>10673</v>
      </c>
      <c r="C1976" s="66" t="s">
        <v>15789</v>
      </c>
      <c r="D1976" s="67">
        <v>34</v>
      </c>
      <c r="E1976" s="68" t="s">
        <v>15069</v>
      </c>
    </row>
    <row r="1977" spans="1:5" ht="15" x14ac:dyDescent="0.2">
      <c r="A1977" s="64">
        <v>1976</v>
      </c>
      <c r="B1977" s="65">
        <v>10806</v>
      </c>
      <c r="C1977" s="66" t="s">
        <v>15790</v>
      </c>
      <c r="D1977" s="67">
        <v>35</v>
      </c>
      <c r="E1977" s="69">
        <v>5</v>
      </c>
    </row>
    <row r="1978" spans="1:5" ht="15" x14ac:dyDescent="0.2">
      <c r="A1978" s="64">
        <v>1977</v>
      </c>
      <c r="B1978" s="65">
        <v>10886</v>
      </c>
      <c r="C1978" s="66" t="s">
        <v>15791</v>
      </c>
      <c r="D1978" s="67">
        <v>36</v>
      </c>
      <c r="E1978" s="69">
        <v>5</v>
      </c>
    </row>
    <row r="1979" spans="1:5" ht="15" x14ac:dyDescent="0.2">
      <c r="A1979" s="64">
        <v>1978</v>
      </c>
      <c r="B1979" s="65">
        <v>10912</v>
      </c>
      <c r="C1979" s="66" t="s">
        <v>15792</v>
      </c>
      <c r="D1979" s="67">
        <v>37</v>
      </c>
      <c r="E1979" s="68" t="s">
        <v>12428</v>
      </c>
    </row>
    <row r="1980" spans="1:5" ht="15" x14ac:dyDescent="0.2">
      <c r="A1980" s="64">
        <v>1979</v>
      </c>
      <c r="B1980" s="65">
        <v>10945</v>
      </c>
      <c r="C1980" s="70" t="s">
        <v>15793</v>
      </c>
      <c r="D1980" s="67">
        <v>38</v>
      </c>
      <c r="E1980" s="68" t="s">
        <v>12268</v>
      </c>
    </row>
    <row r="1981" spans="1:5" ht="15" x14ac:dyDescent="0.2">
      <c r="A1981" s="64">
        <v>1980</v>
      </c>
      <c r="B1981" s="65">
        <v>10967</v>
      </c>
      <c r="C1981" s="66" t="s">
        <v>15794</v>
      </c>
      <c r="D1981" s="67">
        <v>39</v>
      </c>
      <c r="E1981" s="68" t="s">
        <v>15069</v>
      </c>
    </row>
    <row r="1982" spans="1:5" ht="15" x14ac:dyDescent="0.2">
      <c r="A1982" s="64">
        <v>1981</v>
      </c>
      <c r="B1982" s="65">
        <v>10973</v>
      </c>
      <c r="C1982" s="66" t="s">
        <v>15795</v>
      </c>
      <c r="D1982" s="67">
        <v>40</v>
      </c>
      <c r="E1982" s="68" t="s">
        <v>15069</v>
      </c>
    </row>
    <row r="1983" spans="1:5" ht="15" x14ac:dyDescent="0.2">
      <c r="A1983" s="64">
        <v>1982</v>
      </c>
      <c r="B1983" s="65">
        <v>12828</v>
      </c>
      <c r="C1983" s="66" t="s">
        <v>15796</v>
      </c>
      <c r="D1983" s="67">
        <v>41</v>
      </c>
      <c r="E1983" s="68" t="s">
        <v>10794</v>
      </c>
    </row>
    <row r="1984" spans="1:5" ht="15" x14ac:dyDescent="0.2">
      <c r="A1984" s="64">
        <v>1983</v>
      </c>
      <c r="B1984" s="65">
        <v>13191</v>
      </c>
      <c r="C1984" s="66" t="s">
        <v>15797</v>
      </c>
      <c r="D1984" s="67">
        <v>42</v>
      </c>
      <c r="E1984" s="68" t="s">
        <v>13767</v>
      </c>
    </row>
    <row r="1985" spans="1:5" ht="15" x14ac:dyDescent="0.2">
      <c r="A1985" s="64">
        <v>1984</v>
      </c>
      <c r="B1985" s="65">
        <v>14962</v>
      </c>
      <c r="C1985" s="66" t="s">
        <v>15798</v>
      </c>
      <c r="D1985" s="67">
        <v>43</v>
      </c>
      <c r="E1985" s="68" t="s">
        <v>10794</v>
      </c>
    </row>
    <row r="1986" spans="1:5" ht="15" x14ac:dyDescent="0.2">
      <c r="A1986" s="64">
        <v>1985</v>
      </c>
      <c r="B1986" s="65">
        <v>15179</v>
      </c>
      <c r="C1986" s="66" t="s">
        <v>15799</v>
      </c>
      <c r="D1986" s="67">
        <v>44</v>
      </c>
      <c r="E1986" s="68" t="s">
        <v>12266</v>
      </c>
    </row>
    <row r="1987" spans="1:5" ht="15" x14ac:dyDescent="0.2">
      <c r="A1987" s="64">
        <v>1986</v>
      </c>
      <c r="B1987" s="65">
        <v>15904</v>
      </c>
      <c r="C1987" s="66" t="s">
        <v>15800</v>
      </c>
      <c r="D1987" s="67">
        <v>45</v>
      </c>
      <c r="E1987" s="69">
        <v>6</v>
      </c>
    </row>
    <row r="1988" spans="1:5" ht="15" x14ac:dyDescent="0.2">
      <c r="A1988" s="64">
        <v>1987</v>
      </c>
      <c r="B1988" s="65">
        <v>15906</v>
      </c>
      <c r="C1988" s="66" t="s">
        <v>15801</v>
      </c>
      <c r="D1988" s="67">
        <v>46</v>
      </c>
      <c r="E1988" s="68" t="s">
        <v>10794</v>
      </c>
    </row>
    <row r="1989" spans="1:5" ht="15" x14ac:dyDescent="0.2">
      <c r="A1989" s="64">
        <v>1988</v>
      </c>
      <c r="B1989" s="65">
        <v>10085</v>
      </c>
      <c r="C1989" s="66" t="s">
        <v>15802</v>
      </c>
      <c r="D1989" s="67">
        <v>1</v>
      </c>
      <c r="E1989" s="68" t="s">
        <v>12428</v>
      </c>
    </row>
    <row r="1990" spans="1:5" ht="15" x14ac:dyDescent="0.2">
      <c r="A1990" s="64">
        <v>1989</v>
      </c>
      <c r="B1990" s="65">
        <v>10097</v>
      </c>
      <c r="C1990" s="66" t="s">
        <v>15803</v>
      </c>
      <c r="D1990" s="67">
        <v>2</v>
      </c>
      <c r="E1990" s="68" t="s">
        <v>15069</v>
      </c>
    </row>
    <row r="1991" spans="1:5" ht="15" x14ac:dyDescent="0.2">
      <c r="A1991" s="64">
        <v>1990</v>
      </c>
      <c r="B1991" s="65">
        <v>10162</v>
      </c>
      <c r="C1991" s="66" t="s">
        <v>15804</v>
      </c>
      <c r="D1991" s="67">
        <v>3</v>
      </c>
      <c r="E1991" s="68" t="s">
        <v>10794</v>
      </c>
    </row>
    <row r="1992" spans="1:5" ht="15" x14ac:dyDescent="0.2">
      <c r="A1992" s="64">
        <v>1991</v>
      </c>
      <c r="B1992" s="65">
        <v>10195</v>
      </c>
      <c r="C1992" s="66" t="s">
        <v>15805</v>
      </c>
      <c r="D1992" s="67">
        <v>4</v>
      </c>
      <c r="E1992" s="68" t="s">
        <v>12428</v>
      </c>
    </row>
    <row r="1993" spans="1:5" ht="15" x14ac:dyDescent="0.2">
      <c r="A1993" s="64">
        <v>1992</v>
      </c>
      <c r="B1993" s="65">
        <v>10212</v>
      </c>
      <c r="C1993" s="66" t="s">
        <v>15806</v>
      </c>
      <c r="D1993" s="67">
        <v>5</v>
      </c>
      <c r="E1993" s="68" t="s">
        <v>12428</v>
      </c>
    </row>
    <row r="1994" spans="1:5" ht="15" x14ac:dyDescent="0.2">
      <c r="A1994" s="64">
        <v>1993</v>
      </c>
      <c r="B1994" s="65">
        <v>10232</v>
      </c>
      <c r="C1994" s="66" t="s">
        <v>15807</v>
      </c>
      <c r="D1994" s="67">
        <v>6</v>
      </c>
      <c r="E1994" s="69">
        <v>4</v>
      </c>
    </row>
    <row r="1995" spans="1:5" ht="15" x14ac:dyDescent="0.2">
      <c r="A1995" s="64">
        <v>1994</v>
      </c>
      <c r="B1995" s="65">
        <v>10277</v>
      </c>
      <c r="C1995" s="66" t="s">
        <v>15808</v>
      </c>
      <c r="D1995" s="67">
        <v>7</v>
      </c>
      <c r="E1995" s="69">
        <v>4</v>
      </c>
    </row>
    <row r="1996" spans="1:5" ht="15" x14ac:dyDescent="0.2">
      <c r="A1996" s="64">
        <v>1995</v>
      </c>
      <c r="B1996" s="65">
        <v>10414</v>
      </c>
      <c r="C1996" s="66" t="s">
        <v>15809</v>
      </c>
      <c r="D1996" s="67">
        <v>8</v>
      </c>
      <c r="E1996" s="69">
        <v>4</v>
      </c>
    </row>
    <row r="1997" spans="1:5" ht="15" x14ac:dyDescent="0.2">
      <c r="A1997" s="64">
        <v>1996</v>
      </c>
      <c r="B1997" s="65">
        <v>10455</v>
      </c>
      <c r="C1997" s="66" t="s">
        <v>15810</v>
      </c>
      <c r="D1997" s="67">
        <v>9</v>
      </c>
      <c r="E1997" s="68" t="s">
        <v>15069</v>
      </c>
    </row>
    <row r="1998" spans="1:5" ht="15" x14ac:dyDescent="0.2">
      <c r="A1998" s="64">
        <v>1997</v>
      </c>
      <c r="B1998" s="65">
        <v>10457</v>
      </c>
      <c r="C1998" s="66" t="s">
        <v>15811</v>
      </c>
      <c r="D1998" s="67">
        <v>10</v>
      </c>
      <c r="E1998" s="68" t="s">
        <v>15069</v>
      </c>
    </row>
    <row r="1999" spans="1:5" ht="15" x14ac:dyDescent="0.2">
      <c r="A1999" s="64">
        <v>1998</v>
      </c>
      <c r="B1999" s="65">
        <v>10461</v>
      </c>
      <c r="C1999" s="66" t="s">
        <v>15812</v>
      </c>
      <c r="D1999" s="67">
        <v>11</v>
      </c>
      <c r="E1999" s="68" t="s">
        <v>12268</v>
      </c>
    </row>
    <row r="2000" spans="1:5" ht="15" x14ac:dyDescent="0.2">
      <c r="A2000" s="64">
        <v>1999</v>
      </c>
      <c r="B2000" s="65">
        <v>10683</v>
      </c>
      <c r="C2000" s="66" t="s">
        <v>15813</v>
      </c>
      <c r="D2000" s="67">
        <v>12</v>
      </c>
      <c r="E2000" s="68" t="s">
        <v>12428</v>
      </c>
    </row>
    <row r="2001" spans="1:5" ht="15" x14ac:dyDescent="0.2">
      <c r="A2001" s="64">
        <v>2000</v>
      </c>
      <c r="B2001" s="65">
        <v>10704</v>
      </c>
      <c r="C2001" s="66" t="s">
        <v>15814</v>
      </c>
      <c r="D2001" s="67">
        <v>13</v>
      </c>
      <c r="E2001" s="69">
        <v>3</v>
      </c>
    </row>
    <row r="2002" spans="1:5" ht="15" x14ac:dyDescent="0.2">
      <c r="A2002" s="64">
        <v>2001</v>
      </c>
      <c r="B2002" s="65">
        <v>10708</v>
      </c>
      <c r="C2002" s="66" t="s">
        <v>15815</v>
      </c>
      <c r="D2002" s="67">
        <v>14</v>
      </c>
      <c r="E2002" s="69">
        <v>4</v>
      </c>
    </row>
    <row r="2003" spans="1:5" ht="15" x14ac:dyDescent="0.2">
      <c r="A2003" s="64">
        <v>2002</v>
      </c>
      <c r="B2003" s="65">
        <v>10947</v>
      </c>
      <c r="C2003" s="66" t="s">
        <v>15816</v>
      </c>
      <c r="D2003" s="67">
        <v>15</v>
      </c>
      <c r="E2003" s="69">
        <v>2</v>
      </c>
    </row>
    <row r="2004" spans="1:5" ht="15" x14ac:dyDescent="0.2">
      <c r="A2004" s="64">
        <v>2003</v>
      </c>
      <c r="B2004" s="65">
        <v>10969</v>
      </c>
      <c r="C2004" s="66" t="s">
        <v>15817</v>
      </c>
      <c r="D2004" s="67">
        <v>16</v>
      </c>
      <c r="E2004" s="68" t="s">
        <v>12428</v>
      </c>
    </row>
    <row r="2005" spans="1:5" ht="15" x14ac:dyDescent="0.2">
      <c r="A2005" s="64">
        <v>2004</v>
      </c>
      <c r="B2005" s="65">
        <v>10974</v>
      </c>
      <c r="C2005" s="66" t="s">
        <v>15818</v>
      </c>
      <c r="D2005" s="67">
        <v>17</v>
      </c>
      <c r="E2005" s="68" t="s">
        <v>12268</v>
      </c>
    </row>
    <row r="2006" spans="1:5" ht="15" x14ac:dyDescent="0.2">
      <c r="A2006" s="64">
        <v>2005</v>
      </c>
      <c r="B2006" s="65">
        <v>11021</v>
      </c>
      <c r="C2006" s="66" t="s">
        <v>15819</v>
      </c>
      <c r="D2006" s="67">
        <v>18</v>
      </c>
      <c r="E2006" s="69">
        <v>4</v>
      </c>
    </row>
    <row r="2007" spans="1:5" ht="15" x14ac:dyDescent="0.2">
      <c r="A2007" s="64">
        <v>2006</v>
      </c>
      <c r="B2007" s="65">
        <v>11025</v>
      </c>
      <c r="C2007" s="66" t="s">
        <v>14592</v>
      </c>
      <c r="D2007" s="67">
        <v>19</v>
      </c>
      <c r="E2007" s="68" t="s">
        <v>12281</v>
      </c>
    </row>
    <row r="2008" spans="1:5" ht="15" x14ac:dyDescent="0.2">
      <c r="A2008" s="64">
        <v>2007</v>
      </c>
      <c r="B2008" s="65">
        <v>11070</v>
      </c>
      <c r="C2008" s="66" t="s">
        <v>14593</v>
      </c>
      <c r="D2008" s="67">
        <v>20</v>
      </c>
      <c r="E2008" s="68" t="s">
        <v>12268</v>
      </c>
    </row>
    <row r="2009" spans="1:5" ht="15" x14ac:dyDescent="0.2">
      <c r="A2009" s="64">
        <v>2008</v>
      </c>
      <c r="B2009" s="65">
        <v>11505</v>
      </c>
      <c r="C2009" s="66" t="s">
        <v>14594</v>
      </c>
      <c r="D2009" s="67">
        <v>21</v>
      </c>
      <c r="E2009" s="69">
        <v>2</v>
      </c>
    </row>
    <row r="2010" spans="1:5" ht="15" x14ac:dyDescent="0.2">
      <c r="A2010" s="64">
        <v>2009</v>
      </c>
      <c r="B2010" s="65">
        <v>11728</v>
      </c>
      <c r="C2010" s="66" t="s">
        <v>14595</v>
      </c>
      <c r="D2010" s="67">
        <v>22</v>
      </c>
      <c r="E2010" s="69">
        <v>3</v>
      </c>
    </row>
    <row r="2011" spans="1:5" ht="15" x14ac:dyDescent="0.2">
      <c r="A2011" s="64">
        <v>2010</v>
      </c>
      <c r="B2011" s="65">
        <v>11851</v>
      </c>
      <c r="C2011" s="66" t="s">
        <v>14596</v>
      </c>
      <c r="D2011" s="67">
        <v>23</v>
      </c>
      <c r="E2011" s="68" t="s">
        <v>12262</v>
      </c>
    </row>
    <row r="2012" spans="1:5" ht="15" x14ac:dyDescent="0.2">
      <c r="A2012" s="64">
        <v>2011</v>
      </c>
      <c r="B2012" s="65">
        <v>12185</v>
      </c>
      <c r="C2012" s="66" t="s">
        <v>14597</v>
      </c>
      <c r="D2012" s="67">
        <v>24</v>
      </c>
      <c r="E2012" s="68" t="s">
        <v>12281</v>
      </c>
    </row>
    <row r="2013" spans="1:5" ht="15" x14ac:dyDescent="0.2">
      <c r="A2013" s="64">
        <v>2012</v>
      </c>
      <c r="B2013" s="65">
        <v>12294</v>
      </c>
      <c r="C2013" s="66" t="s">
        <v>14598</v>
      </c>
      <c r="D2013" s="67">
        <v>25</v>
      </c>
      <c r="E2013" s="68" t="s">
        <v>12428</v>
      </c>
    </row>
    <row r="2014" spans="1:5" ht="15" x14ac:dyDescent="0.2">
      <c r="A2014" s="64">
        <v>2013</v>
      </c>
      <c r="B2014" s="65">
        <v>12310</v>
      </c>
      <c r="C2014" s="66" t="s">
        <v>14599</v>
      </c>
      <c r="D2014" s="67">
        <v>26</v>
      </c>
      <c r="E2014" s="68" t="s">
        <v>13771</v>
      </c>
    </row>
    <row r="2015" spans="1:5" ht="15" x14ac:dyDescent="0.2">
      <c r="A2015" s="64">
        <v>2014</v>
      </c>
      <c r="B2015" s="65">
        <v>12319</v>
      </c>
      <c r="C2015" s="66" t="s">
        <v>14600</v>
      </c>
      <c r="D2015" s="67">
        <v>27</v>
      </c>
      <c r="E2015" s="68" t="s">
        <v>12266</v>
      </c>
    </row>
    <row r="2016" spans="1:5" ht="15" x14ac:dyDescent="0.2">
      <c r="A2016" s="64">
        <v>2015</v>
      </c>
      <c r="B2016" s="65">
        <v>12325</v>
      </c>
      <c r="C2016" s="66" t="s">
        <v>14601</v>
      </c>
      <c r="D2016" s="67">
        <v>28</v>
      </c>
      <c r="E2016" s="68" t="s">
        <v>12260</v>
      </c>
    </row>
    <row r="2017" spans="1:5" ht="15" x14ac:dyDescent="0.2">
      <c r="A2017" s="64">
        <v>2016</v>
      </c>
      <c r="B2017" s="65">
        <v>12353</v>
      </c>
      <c r="C2017" s="66" t="s">
        <v>14602</v>
      </c>
      <c r="D2017" s="67">
        <v>29</v>
      </c>
      <c r="E2017" s="68" t="s">
        <v>12266</v>
      </c>
    </row>
    <row r="2018" spans="1:5" ht="15" x14ac:dyDescent="0.2">
      <c r="A2018" s="64">
        <v>2017</v>
      </c>
      <c r="B2018" s="65">
        <v>12363</v>
      </c>
      <c r="C2018" s="66" t="s">
        <v>14603</v>
      </c>
      <c r="D2018" s="67">
        <v>30</v>
      </c>
      <c r="E2018" s="68" t="s">
        <v>15069</v>
      </c>
    </row>
    <row r="2019" spans="1:5" ht="15" x14ac:dyDescent="0.2">
      <c r="A2019" s="64">
        <v>2018</v>
      </c>
      <c r="B2019" s="65">
        <v>12393</v>
      </c>
      <c r="C2019" s="66" t="s">
        <v>14604</v>
      </c>
      <c r="D2019" s="67">
        <v>31</v>
      </c>
      <c r="E2019" s="68" t="s">
        <v>15069</v>
      </c>
    </row>
    <row r="2020" spans="1:5" ht="15" x14ac:dyDescent="0.2">
      <c r="A2020" s="64">
        <v>2019</v>
      </c>
      <c r="B2020" s="65">
        <v>12401</v>
      </c>
      <c r="C2020" s="66" t="s">
        <v>14605</v>
      </c>
      <c r="D2020" s="67">
        <v>32</v>
      </c>
      <c r="E2020" s="68" t="s">
        <v>10794</v>
      </c>
    </row>
    <row r="2021" spans="1:5" ht="15" x14ac:dyDescent="0.2">
      <c r="A2021" s="64">
        <v>2020</v>
      </c>
      <c r="B2021" s="65">
        <v>12463</v>
      </c>
      <c r="C2021" s="66" t="s">
        <v>14606</v>
      </c>
      <c r="D2021" s="67">
        <v>33</v>
      </c>
      <c r="E2021" s="68" t="s">
        <v>12428</v>
      </c>
    </row>
    <row r="2022" spans="1:5" ht="15" x14ac:dyDescent="0.2">
      <c r="A2022" s="64">
        <v>2021</v>
      </c>
      <c r="B2022" s="65">
        <v>12471</v>
      </c>
      <c r="C2022" s="66" t="s">
        <v>14607</v>
      </c>
      <c r="D2022" s="67">
        <v>34</v>
      </c>
      <c r="E2022" s="68" t="s">
        <v>12281</v>
      </c>
    </row>
    <row r="2023" spans="1:5" ht="15" x14ac:dyDescent="0.2">
      <c r="A2023" s="64">
        <v>2022</v>
      </c>
      <c r="B2023" s="65">
        <v>12487</v>
      </c>
      <c r="C2023" s="66" t="s">
        <v>14608</v>
      </c>
      <c r="D2023" s="67">
        <v>35</v>
      </c>
      <c r="E2023" s="68" t="s">
        <v>13771</v>
      </c>
    </row>
    <row r="2024" spans="1:5" ht="15" x14ac:dyDescent="0.2">
      <c r="A2024" s="64">
        <v>2023</v>
      </c>
      <c r="B2024" s="65">
        <v>12491</v>
      </c>
      <c r="C2024" s="66" t="s">
        <v>14609</v>
      </c>
      <c r="D2024" s="67">
        <v>36</v>
      </c>
      <c r="E2024" s="68" t="s">
        <v>15072</v>
      </c>
    </row>
    <row r="2025" spans="1:5" ht="15" x14ac:dyDescent="0.2">
      <c r="A2025" s="64">
        <v>2024</v>
      </c>
      <c r="B2025" s="65">
        <v>12666</v>
      </c>
      <c r="C2025" s="66" t="s">
        <v>14610</v>
      </c>
      <c r="D2025" s="67">
        <v>37</v>
      </c>
      <c r="E2025" s="68" t="s">
        <v>12266</v>
      </c>
    </row>
    <row r="2026" spans="1:5" ht="15" x14ac:dyDescent="0.2">
      <c r="A2026" s="64">
        <v>2025</v>
      </c>
      <c r="B2026" s="65">
        <v>12668</v>
      </c>
      <c r="C2026" s="66" t="s">
        <v>14611</v>
      </c>
      <c r="D2026" s="67">
        <v>38</v>
      </c>
      <c r="E2026" s="68" t="s">
        <v>12268</v>
      </c>
    </row>
    <row r="2027" spans="1:5" ht="15" x14ac:dyDescent="0.2">
      <c r="A2027" s="64">
        <v>2026</v>
      </c>
      <c r="B2027" s="65">
        <v>12805</v>
      </c>
      <c r="C2027" s="66" t="s">
        <v>14612</v>
      </c>
      <c r="D2027" s="67">
        <v>39</v>
      </c>
      <c r="E2027" s="68" t="s">
        <v>12281</v>
      </c>
    </row>
    <row r="2028" spans="1:5" ht="15" x14ac:dyDescent="0.2">
      <c r="A2028" s="64">
        <v>2027</v>
      </c>
      <c r="B2028" s="65">
        <v>13016</v>
      </c>
      <c r="C2028" s="66" t="s">
        <v>14613</v>
      </c>
      <c r="D2028" s="67">
        <v>40</v>
      </c>
      <c r="E2028" s="69">
        <v>4</v>
      </c>
    </row>
    <row r="2029" spans="1:5" ht="15" x14ac:dyDescent="0.2">
      <c r="A2029" s="64">
        <v>2028</v>
      </c>
      <c r="B2029" s="65">
        <v>13022</v>
      </c>
      <c r="C2029" s="66" t="s">
        <v>14614</v>
      </c>
      <c r="D2029" s="67">
        <v>41</v>
      </c>
      <c r="E2029" s="68" t="s">
        <v>10792</v>
      </c>
    </row>
    <row r="2030" spans="1:5" ht="15" x14ac:dyDescent="0.2">
      <c r="A2030" s="64">
        <v>2029</v>
      </c>
      <c r="B2030" s="65">
        <v>13399</v>
      </c>
      <c r="C2030" s="66" t="s">
        <v>14615</v>
      </c>
      <c r="D2030" s="67">
        <v>42</v>
      </c>
      <c r="E2030" s="68" t="s">
        <v>12260</v>
      </c>
    </row>
    <row r="2031" spans="1:5" ht="15" x14ac:dyDescent="0.2">
      <c r="A2031" s="64">
        <v>2030</v>
      </c>
      <c r="B2031" s="65">
        <v>13428</v>
      </c>
      <c r="C2031" s="66" t="s">
        <v>14616</v>
      </c>
      <c r="D2031" s="67">
        <v>43</v>
      </c>
      <c r="E2031" s="69">
        <v>4</v>
      </c>
    </row>
    <row r="2032" spans="1:5" ht="15" x14ac:dyDescent="0.2">
      <c r="A2032" s="64">
        <v>2031</v>
      </c>
      <c r="B2032" s="65">
        <v>13523</v>
      </c>
      <c r="C2032" s="66" t="s">
        <v>14617</v>
      </c>
      <c r="D2032" s="67">
        <v>44</v>
      </c>
      <c r="E2032" s="68" t="s">
        <v>12428</v>
      </c>
    </row>
    <row r="2033" spans="1:5" ht="15" x14ac:dyDescent="0.2">
      <c r="A2033" s="64">
        <v>2032</v>
      </c>
      <c r="B2033" s="65">
        <v>13604</v>
      </c>
      <c r="C2033" s="66" t="s">
        <v>14618</v>
      </c>
      <c r="D2033" s="67">
        <v>45</v>
      </c>
      <c r="E2033" s="68" t="s">
        <v>12281</v>
      </c>
    </row>
    <row r="2034" spans="1:5" ht="15" x14ac:dyDescent="0.2">
      <c r="A2034" s="64">
        <v>2033</v>
      </c>
      <c r="B2034" s="65">
        <v>13637</v>
      </c>
      <c r="C2034" s="66" t="s">
        <v>14619</v>
      </c>
      <c r="D2034" s="67">
        <v>46</v>
      </c>
      <c r="E2034" s="68" t="s">
        <v>12281</v>
      </c>
    </row>
    <row r="2035" spans="1:5" ht="15" x14ac:dyDescent="0.2">
      <c r="A2035" s="64">
        <v>2034</v>
      </c>
      <c r="B2035" s="65">
        <v>13677</v>
      </c>
      <c r="C2035" s="66" t="s">
        <v>14620</v>
      </c>
      <c r="D2035" s="67">
        <v>47</v>
      </c>
      <c r="E2035" s="68" t="s">
        <v>10792</v>
      </c>
    </row>
    <row r="2036" spans="1:5" ht="15" x14ac:dyDescent="0.2">
      <c r="A2036" s="64">
        <v>2035</v>
      </c>
      <c r="B2036" s="65">
        <v>13717</v>
      </c>
      <c r="C2036" s="66" t="s">
        <v>14621</v>
      </c>
      <c r="D2036" s="67">
        <v>48</v>
      </c>
      <c r="E2036" s="68" t="s">
        <v>12281</v>
      </c>
    </row>
    <row r="2037" spans="1:5" ht="15" x14ac:dyDescent="0.2">
      <c r="A2037" s="64">
        <v>2036</v>
      </c>
      <c r="B2037" s="65">
        <v>13743</v>
      </c>
      <c r="C2037" s="66" t="s">
        <v>14622</v>
      </c>
      <c r="D2037" s="67">
        <v>49</v>
      </c>
      <c r="E2037" s="68" t="s">
        <v>12268</v>
      </c>
    </row>
    <row r="2038" spans="1:5" ht="15" x14ac:dyDescent="0.2">
      <c r="A2038" s="64">
        <v>2037</v>
      </c>
      <c r="B2038" s="65">
        <v>13888</v>
      </c>
      <c r="C2038" s="66" t="s">
        <v>14623</v>
      </c>
      <c r="D2038" s="67">
        <v>50</v>
      </c>
      <c r="E2038" s="68" t="s">
        <v>12268</v>
      </c>
    </row>
    <row r="2039" spans="1:5" ht="15" x14ac:dyDescent="0.2">
      <c r="A2039" s="64">
        <v>2038</v>
      </c>
      <c r="B2039" s="65">
        <v>14311</v>
      </c>
      <c r="C2039" s="66" t="s">
        <v>14624</v>
      </c>
      <c r="D2039" s="67">
        <v>51</v>
      </c>
      <c r="E2039" s="68" t="s">
        <v>12428</v>
      </c>
    </row>
    <row r="2040" spans="1:5" ht="15" x14ac:dyDescent="0.2">
      <c r="A2040" s="64">
        <v>2039</v>
      </c>
      <c r="B2040" s="65">
        <v>14393</v>
      </c>
      <c r="C2040" s="66" t="s">
        <v>14625</v>
      </c>
      <c r="D2040" s="67">
        <v>52</v>
      </c>
      <c r="E2040" s="68" t="s">
        <v>12260</v>
      </c>
    </row>
    <row r="2041" spans="1:5" ht="15" x14ac:dyDescent="0.2">
      <c r="A2041" s="64">
        <v>2040</v>
      </c>
      <c r="B2041" s="65">
        <v>14824</v>
      </c>
      <c r="C2041" s="66" t="s">
        <v>14626</v>
      </c>
      <c r="D2041" s="67">
        <v>53</v>
      </c>
      <c r="E2041" s="68" t="s">
        <v>12266</v>
      </c>
    </row>
    <row r="2042" spans="1:5" ht="15" x14ac:dyDescent="0.2">
      <c r="A2042" s="64">
        <v>2041</v>
      </c>
      <c r="B2042" s="65">
        <v>14925</v>
      </c>
      <c r="C2042" s="66" t="s">
        <v>14627</v>
      </c>
      <c r="D2042" s="67">
        <v>54</v>
      </c>
      <c r="E2042" s="68" t="s">
        <v>10794</v>
      </c>
    </row>
    <row r="2043" spans="1:5" ht="15" x14ac:dyDescent="0.2">
      <c r="A2043" s="64">
        <v>2042</v>
      </c>
      <c r="B2043" s="65">
        <v>15287</v>
      </c>
      <c r="C2043" s="66" t="s">
        <v>14628</v>
      </c>
      <c r="D2043" s="67">
        <v>55</v>
      </c>
      <c r="E2043" s="68" t="s">
        <v>12264</v>
      </c>
    </row>
    <row r="2044" spans="1:5" ht="15" x14ac:dyDescent="0.2">
      <c r="A2044" s="64">
        <v>2043</v>
      </c>
      <c r="B2044" s="65">
        <v>15343</v>
      </c>
      <c r="C2044" s="66" t="s">
        <v>14629</v>
      </c>
      <c r="D2044" s="67">
        <v>56</v>
      </c>
      <c r="E2044" s="69">
        <v>3</v>
      </c>
    </row>
    <row r="2045" spans="1:5" ht="15" x14ac:dyDescent="0.2">
      <c r="A2045" s="64">
        <v>2044</v>
      </c>
      <c r="B2045" s="65">
        <v>15517</v>
      </c>
      <c r="C2045" s="66" t="s">
        <v>14630</v>
      </c>
      <c r="D2045" s="67">
        <v>57</v>
      </c>
      <c r="E2045" s="69">
        <v>6</v>
      </c>
    </row>
    <row r="2046" spans="1:5" ht="15" x14ac:dyDescent="0.2">
      <c r="A2046" s="64">
        <v>2045</v>
      </c>
      <c r="B2046" s="65">
        <v>15846</v>
      </c>
      <c r="C2046" s="66" t="s">
        <v>14631</v>
      </c>
      <c r="D2046" s="67">
        <v>58</v>
      </c>
      <c r="E2046" s="69">
        <v>6</v>
      </c>
    </row>
    <row r="2047" spans="1:5" ht="15" x14ac:dyDescent="0.2">
      <c r="A2047" s="64">
        <v>2046</v>
      </c>
      <c r="B2047" s="65">
        <v>15932</v>
      </c>
      <c r="C2047" s="66" t="s">
        <v>14632</v>
      </c>
      <c r="D2047" s="67">
        <v>59</v>
      </c>
      <c r="E2047" s="68" t="s">
        <v>10792</v>
      </c>
    </row>
    <row r="2048" spans="1:5" ht="15" x14ac:dyDescent="0.2">
      <c r="A2048" s="64">
        <v>2047</v>
      </c>
      <c r="B2048" s="65">
        <v>16008</v>
      </c>
      <c r="C2048" s="66" t="s">
        <v>14633</v>
      </c>
      <c r="D2048" s="67">
        <v>60</v>
      </c>
      <c r="E2048" s="68" t="s">
        <v>12268</v>
      </c>
    </row>
    <row r="2049" spans="1:5" ht="15" x14ac:dyDescent="0.2">
      <c r="A2049" s="64">
        <v>2048</v>
      </c>
      <c r="B2049" s="65">
        <v>16225</v>
      </c>
      <c r="C2049" s="66" t="s">
        <v>14634</v>
      </c>
      <c r="D2049" s="67">
        <v>61</v>
      </c>
      <c r="E2049" s="69">
        <v>2</v>
      </c>
    </row>
    <row r="2050" spans="1:5" ht="15" x14ac:dyDescent="0.2">
      <c r="A2050" s="64">
        <v>2049</v>
      </c>
      <c r="B2050" s="65">
        <v>16534</v>
      </c>
      <c r="C2050" s="66" t="s">
        <v>14635</v>
      </c>
      <c r="D2050" s="67">
        <v>62</v>
      </c>
      <c r="E2050" s="68" t="s">
        <v>12266</v>
      </c>
    </row>
    <row r="2051" spans="1:5" ht="15" x14ac:dyDescent="0.2">
      <c r="A2051" s="64">
        <v>2050</v>
      </c>
      <c r="B2051" s="65">
        <v>16558</v>
      </c>
      <c r="C2051" s="66" t="s">
        <v>14636</v>
      </c>
      <c r="D2051" s="67">
        <v>63</v>
      </c>
      <c r="E2051" s="68" t="s">
        <v>10792</v>
      </c>
    </row>
    <row r="2052" spans="1:5" ht="15" x14ac:dyDescent="0.2">
      <c r="A2052" s="64">
        <v>2051</v>
      </c>
      <c r="B2052" s="65">
        <v>16692</v>
      </c>
      <c r="C2052" s="66" t="s">
        <v>14637</v>
      </c>
      <c r="D2052" s="67">
        <v>64</v>
      </c>
      <c r="E2052" s="69">
        <v>3</v>
      </c>
    </row>
    <row r="2053" spans="1:5" ht="15" x14ac:dyDescent="0.2">
      <c r="A2053" s="64">
        <v>2052</v>
      </c>
      <c r="B2053" s="65">
        <v>16801</v>
      </c>
      <c r="C2053" s="66" t="s">
        <v>14638</v>
      </c>
      <c r="D2053" s="67">
        <v>65</v>
      </c>
      <c r="E2053" s="69">
        <v>3</v>
      </c>
    </row>
    <row r="2054" spans="1:5" ht="15" x14ac:dyDescent="0.2">
      <c r="A2054" s="64">
        <v>2053</v>
      </c>
      <c r="B2054" s="65">
        <v>16977</v>
      </c>
      <c r="C2054" s="66" t="s">
        <v>14639</v>
      </c>
      <c r="D2054" s="67">
        <v>66</v>
      </c>
      <c r="E2054" s="68" t="s">
        <v>12262</v>
      </c>
    </row>
    <row r="2055" spans="1:5" ht="15" x14ac:dyDescent="0.2">
      <c r="A2055" s="64">
        <v>2054</v>
      </c>
      <c r="B2055" s="65">
        <v>16989</v>
      </c>
      <c r="C2055" s="70" t="s">
        <v>14640</v>
      </c>
      <c r="D2055" s="67">
        <v>67</v>
      </c>
      <c r="E2055" s="69">
        <v>3</v>
      </c>
    </row>
    <row r="2056" spans="1:5" ht="15" x14ac:dyDescent="0.2">
      <c r="A2056" s="64">
        <v>2055</v>
      </c>
      <c r="B2056" s="65">
        <v>17008</v>
      </c>
      <c r="C2056" s="66" t="s">
        <v>14641</v>
      </c>
      <c r="D2056" s="67">
        <v>68</v>
      </c>
      <c r="E2056" s="68" t="s">
        <v>12281</v>
      </c>
    </row>
    <row r="2057" spans="1:5" ht="15" x14ac:dyDescent="0.2">
      <c r="A2057" s="64">
        <v>2056</v>
      </c>
      <c r="B2057" s="65">
        <v>17042</v>
      </c>
      <c r="C2057" s="66" t="s">
        <v>14642</v>
      </c>
      <c r="D2057" s="67">
        <v>69</v>
      </c>
      <c r="E2057" s="68" t="s">
        <v>12260</v>
      </c>
    </row>
    <row r="2058" spans="1:5" ht="15" x14ac:dyDescent="0.2">
      <c r="A2058" s="64">
        <v>2057</v>
      </c>
      <c r="B2058" s="65">
        <v>17079</v>
      </c>
      <c r="C2058" s="66" t="s">
        <v>14643</v>
      </c>
      <c r="D2058" s="67">
        <v>70</v>
      </c>
      <c r="E2058" s="68" t="s">
        <v>12273</v>
      </c>
    </row>
    <row r="2059" spans="1:5" ht="15" x14ac:dyDescent="0.2">
      <c r="A2059" s="64">
        <v>2058</v>
      </c>
      <c r="B2059" s="65">
        <v>17125</v>
      </c>
      <c r="C2059" s="66" t="s">
        <v>14644</v>
      </c>
      <c r="D2059" s="67">
        <v>71</v>
      </c>
      <c r="E2059" s="68" t="s">
        <v>12268</v>
      </c>
    </row>
    <row r="2060" spans="1:5" ht="15" x14ac:dyDescent="0.2">
      <c r="A2060" s="64">
        <v>2059</v>
      </c>
      <c r="B2060" s="65">
        <v>17134</v>
      </c>
      <c r="C2060" s="66" t="s">
        <v>14645</v>
      </c>
      <c r="D2060" s="67">
        <v>72</v>
      </c>
      <c r="E2060" s="69">
        <v>3</v>
      </c>
    </row>
    <row r="2061" spans="1:5" ht="15" x14ac:dyDescent="0.2">
      <c r="A2061" s="64">
        <v>2060</v>
      </c>
      <c r="B2061" s="65">
        <v>17373</v>
      </c>
      <c r="C2061" s="66" t="s">
        <v>14646</v>
      </c>
      <c r="D2061" s="67">
        <v>73</v>
      </c>
      <c r="E2061" s="68" t="s">
        <v>12268</v>
      </c>
    </row>
    <row r="2062" spans="1:5" ht="15" x14ac:dyDescent="0.2">
      <c r="A2062" s="64">
        <v>2061</v>
      </c>
      <c r="B2062" s="65">
        <v>17473</v>
      </c>
      <c r="C2062" s="66" t="s">
        <v>14647</v>
      </c>
      <c r="D2062" s="67">
        <v>74</v>
      </c>
      <c r="E2062" s="69">
        <v>2</v>
      </c>
    </row>
    <row r="2063" spans="1:5" ht="15" x14ac:dyDescent="0.2">
      <c r="A2063" s="64">
        <v>2062</v>
      </c>
      <c r="B2063" s="65">
        <v>17475</v>
      </c>
      <c r="C2063" s="66" t="s">
        <v>14648</v>
      </c>
      <c r="D2063" s="67">
        <v>75</v>
      </c>
      <c r="E2063" s="69">
        <v>3</v>
      </c>
    </row>
    <row r="2064" spans="1:5" ht="15" x14ac:dyDescent="0.2">
      <c r="A2064" s="64">
        <v>2063</v>
      </c>
      <c r="B2064" s="65">
        <v>17487</v>
      </c>
      <c r="C2064" s="66" t="s">
        <v>14649</v>
      </c>
      <c r="D2064" s="67">
        <v>76</v>
      </c>
      <c r="E2064" s="69">
        <v>3</v>
      </c>
    </row>
    <row r="2065" spans="1:5" ht="15" x14ac:dyDescent="0.2">
      <c r="A2065" s="64">
        <v>2064</v>
      </c>
      <c r="B2065" s="65">
        <v>17736</v>
      </c>
      <c r="C2065" s="66" t="s">
        <v>14650</v>
      </c>
      <c r="D2065" s="67">
        <v>77</v>
      </c>
      <c r="E2065" s="68" t="s">
        <v>12264</v>
      </c>
    </row>
    <row r="2066" spans="1:5" ht="15" x14ac:dyDescent="0.2">
      <c r="A2066" s="64">
        <v>2065</v>
      </c>
      <c r="B2066" s="65">
        <v>17746</v>
      </c>
      <c r="C2066" s="66" t="s">
        <v>14651</v>
      </c>
      <c r="D2066" s="67">
        <v>78</v>
      </c>
      <c r="E2066" s="68" t="s">
        <v>10792</v>
      </c>
    </row>
    <row r="2067" spans="1:5" ht="15" x14ac:dyDescent="0.2">
      <c r="A2067" s="64">
        <v>2066</v>
      </c>
      <c r="B2067" s="65">
        <v>17762</v>
      </c>
      <c r="C2067" s="66" t="s">
        <v>14873</v>
      </c>
      <c r="D2067" s="67">
        <v>79</v>
      </c>
      <c r="E2067" s="68" t="s">
        <v>15072</v>
      </c>
    </row>
    <row r="2068" spans="1:5" ht="15" x14ac:dyDescent="0.2">
      <c r="A2068" s="64">
        <v>2067</v>
      </c>
      <c r="B2068" s="65">
        <v>17822</v>
      </c>
      <c r="C2068" s="66" t="s">
        <v>14874</v>
      </c>
      <c r="D2068" s="67">
        <v>80</v>
      </c>
      <c r="E2068" s="69">
        <v>3</v>
      </c>
    </row>
    <row r="2069" spans="1:5" ht="15" x14ac:dyDescent="0.2">
      <c r="A2069" s="64">
        <v>2068</v>
      </c>
      <c r="B2069" s="65">
        <v>17895</v>
      </c>
      <c r="C2069" s="66" t="s">
        <v>14875</v>
      </c>
      <c r="D2069" s="67">
        <v>81</v>
      </c>
      <c r="E2069" s="68" t="s">
        <v>12264</v>
      </c>
    </row>
    <row r="2070" spans="1:5" ht="15" x14ac:dyDescent="0.2">
      <c r="A2070" s="64">
        <v>2069</v>
      </c>
      <c r="B2070" s="65">
        <v>18165</v>
      </c>
      <c r="C2070" s="66" t="s">
        <v>14876</v>
      </c>
      <c r="D2070" s="67">
        <v>82</v>
      </c>
      <c r="E2070" s="68" t="s">
        <v>12258</v>
      </c>
    </row>
    <row r="2071" spans="1:5" ht="15" x14ac:dyDescent="0.2">
      <c r="A2071" s="64">
        <v>2070</v>
      </c>
      <c r="B2071" s="65">
        <v>18299</v>
      </c>
      <c r="C2071" s="66" t="s">
        <v>13704</v>
      </c>
      <c r="D2071" s="67">
        <v>83</v>
      </c>
      <c r="E2071" s="69">
        <v>1</v>
      </c>
    </row>
    <row r="2072" spans="1:5" ht="15" x14ac:dyDescent="0.2">
      <c r="A2072" s="64">
        <v>2071</v>
      </c>
      <c r="B2072" s="65">
        <v>18346</v>
      </c>
      <c r="C2072" s="66" t="s">
        <v>13705</v>
      </c>
      <c r="D2072" s="67">
        <v>84</v>
      </c>
      <c r="E2072" s="68" t="s">
        <v>12264</v>
      </c>
    </row>
    <row r="2073" spans="1:5" ht="15" x14ac:dyDescent="0.2">
      <c r="A2073" s="64">
        <v>2072</v>
      </c>
      <c r="B2073" s="65">
        <v>18953</v>
      </c>
      <c r="C2073" s="66" t="s">
        <v>13706</v>
      </c>
      <c r="D2073" s="67">
        <v>85</v>
      </c>
      <c r="E2073" s="68" t="s">
        <v>12268</v>
      </c>
    </row>
    <row r="2074" spans="1:5" ht="15" x14ac:dyDescent="0.2">
      <c r="A2074" s="64">
        <v>2073</v>
      </c>
      <c r="B2074" s="65">
        <v>19194</v>
      </c>
      <c r="C2074" s="66" t="s">
        <v>13707</v>
      </c>
      <c r="D2074" s="67">
        <v>86</v>
      </c>
      <c r="E2074" s="69">
        <v>3</v>
      </c>
    </row>
    <row r="2075" spans="1:5" ht="15" x14ac:dyDescent="0.2">
      <c r="A2075" s="64">
        <v>2074</v>
      </c>
      <c r="B2075" s="65">
        <v>19387</v>
      </c>
      <c r="C2075" s="66" t="s">
        <v>13708</v>
      </c>
      <c r="D2075" s="67">
        <v>87</v>
      </c>
      <c r="E2075" s="69">
        <v>3</v>
      </c>
    </row>
    <row r="2076" spans="1:5" ht="15" x14ac:dyDescent="0.2">
      <c r="A2076" s="64">
        <v>2075</v>
      </c>
      <c r="B2076" s="65">
        <v>19609</v>
      </c>
      <c r="C2076" s="66" t="s">
        <v>13709</v>
      </c>
      <c r="D2076" s="67">
        <v>88</v>
      </c>
      <c r="E2076" s="69">
        <v>5</v>
      </c>
    </row>
    <row r="2077" spans="1:5" ht="15" x14ac:dyDescent="0.2">
      <c r="A2077" s="64">
        <v>2076</v>
      </c>
      <c r="B2077" s="65">
        <v>10166</v>
      </c>
      <c r="C2077" s="66" t="s">
        <v>13710</v>
      </c>
      <c r="D2077" s="67">
        <v>1</v>
      </c>
      <c r="E2077" s="68" t="s">
        <v>12268</v>
      </c>
    </row>
    <row r="2078" spans="1:5" ht="15" x14ac:dyDescent="0.2">
      <c r="A2078" s="64">
        <v>2077</v>
      </c>
      <c r="B2078" s="65">
        <v>10261</v>
      </c>
      <c r="C2078" s="66" t="s">
        <v>13711</v>
      </c>
      <c r="D2078" s="67">
        <v>2</v>
      </c>
      <c r="E2078" s="68" t="s">
        <v>10792</v>
      </c>
    </row>
    <row r="2079" spans="1:5" ht="15" x14ac:dyDescent="0.2">
      <c r="A2079" s="64">
        <v>2078</v>
      </c>
      <c r="B2079" s="65">
        <v>10267</v>
      </c>
      <c r="C2079" s="66" t="s">
        <v>13712</v>
      </c>
      <c r="D2079" s="67">
        <v>3</v>
      </c>
      <c r="E2079" s="68" t="s">
        <v>15069</v>
      </c>
    </row>
    <row r="2080" spans="1:5" ht="15" x14ac:dyDescent="0.2">
      <c r="A2080" s="64">
        <v>2079</v>
      </c>
      <c r="B2080" s="65">
        <v>10279</v>
      </c>
      <c r="C2080" s="66" t="s">
        <v>13713</v>
      </c>
      <c r="D2080" s="67">
        <v>4</v>
      </c>
      <c r="E2080" s="68" t="s">
        <v>12262</v>
      </c>
    </row>
    <row r="2081" spans="1:5" ht="15" x14ac:dyDescent="0.2">
      <c r="A2081" s="64">
        <v>2080</v>
      </c>
      <c r="B2081" s="65">
        <v>10324</v>
      </c>
      <c r="C2081" s="66" t="s">
        <v>13714</v>
      </c>
      <c r="D2081" s="67">
        <v>5</v>
      </c>
      <c r="E2081" s="68" t="s">
        <v>12268</v>
      </c>
    </row>
    <row r="2082" spans="1:5" ht="15" x14ac:dyDescent="0.2">
      <c r="A2082" s="64">
        <v>2081</v>
      </c>
      <c r="B2082" s="65">
        <v>10342</v>
      </c>
      <c r="C2082" s="66" t="s">
        <v>13715</v>
      </c>
      <c r="D2082" s="67">
        <v>6</v>
      </c>
      <c r="E2082" s="68" t="s">
        <v>10794</v>
      </c>
    </row>
    <row r="2083" spans="1:5" ht="15" x14ac:dyDescent="0.2">
      <c r="A2083" s="64">
        <v>2082</v>
      </c>
      <c r="B2083" s="65">
        <v>10348</v>
      </c>
      <c r="C2083" s="66" t="s">
        <v>13716</v>
      </c>
      <c r="D2083" s="67">
        <v>7</v>
      </c>
      <c r="E2083" s="69">
        <v>4</v>
      </c>
    </row>
    <row r="2084" spans="1:5" ht="15" x14ac:dyDescent="0.2">
      <c r="A2084" s="64">
        <v>2083</v>
      </c>
      <c r="B2084" s="65">
        <v>10350</v>
      </c>
      <c r="C2084" s="66" t="s">
        <v>13717</v>
      </c>
      <c r="D2084" s="67">
        <v>8</v>
      </c>
      <c r="E2084" s="69">
        <v>3</v>
      </c>
    </row>
    <row r="2085" spans="1:5" ht="15" x14ac:dyDescent="0.2">
      <c r="A2085" s="64">
        <v>2084</v>
      </c>
      <c r="B2085" s="65">
        <v>10388</v>
      </c>
      <c r="C2085" s="66" t="s">
        <v>13718</v>
      </c>
      <c r="D2085" s="67">
        <v>9</v>
      </c>
      <c r="E2085" s="69">
        <v>4</v>
      </c>
    </row>
    <row r="2086" spans="1:5" ht="15" x14ac:dyDescent="0.2">
      <c r="A2086" s="64">
        <v>2085</v>
      </c>
      <c r="B2086" s="65">
        <v>10396</v>
      </c>
      <c r="C2086" s="66" t="s">
        <v>13719</v>
      </c>
      <c r="D2086" s="67">
        <v>10</v>
      </c>
      <c r="E2086" s="69">
        <v>4</v>
      </c>
    </row>
    <row r="2087" spans="1:5" ht="15" x14ac:dyDescent="0.2">
      <c r="A2087" s="64">
        <v>2086</v>
      </c>
      <c r="B2087" s="65">
        <v>10400</v>
      </c>
      <c r="C2087" s="66" t="s">
        <v>14893</v>
      </c>
      <c r="D2087" s="67">
        <v>11</v>
      </c>
      <c r="E2087" s="68" t="s">
        <v>15069</v>
      </c>
    </row>
    <row r="2088" spans="1:5" ht="15" x14ac:dyDescent="0.2">
      <c r="A2088" s="64">
        <v>2087</v>
      </c>
      <c r="B2088" s="65">
        <v>10420</v>
      </c>
      <c r="C2088" s="66" t="s">
        <v>14894</v>
      </c>
      <c r="D2088" s="67">
        <v>12</v>
      </c>
      <c r="E2088" s="68" t="s">
        <v>12281</v>
      </c>
    </row>
    <row r="2089" spans="1:5" ht="15" x14ac:dyDescent="0.2">
      <c r="A2089" s="64">
        <v>2088</v>
      </c>
      <c r="B2089" s="65">
        <v>10463</v>
      </c>
      <c r="C2089" s="66" t="s">
        <v>14895</v>
      </c>
      <c r="D2089" s="67">
        <v>13</v>
      </c>
      <c r="E2089" s="68" t="s">
        <v>12268</v>
      </c>
    </row>
    <row r="2090" spans="1:5" ht="15" x14ac:dyDescent="0.2">
      <c r="A2090" s="64">
        <v>2089</v>
      </c>
      <c r="B2090" s="65">
        <v>10509</v>
      </c>
      <c r="C2090" s="66" t="s">
        <v>14896</v>
      </c>
      <c r="D2090" s="67">
        <v>14</v>
      </c>
      <c r="E2090" s="69">
        <v>5</v>
      </c>
    </row>
    <row r="2091" spans="1:5" ht="15" x14ac:dyDescent="0.2">
      <c r="A2091" s="64">
        <v>2090</v>
      </c>
      <c r="B2091" s="65">
        <v>10583</v>
      </c>
      <c r="C2091" s="66" t="s">
        <v>14897</v>
      </c>
      <c r="D2091" s="67">
        <v>15</v>
      </c>
      <c r="E2091" s="69">
        <v>5</v>
      </c>
    </row>
    <row r="2092" spans="1:5" ht="15" x14ac:dyDescent="0.2">
      <c r="A2092" s="64">
        <v>2091</v>
      </c>
      <c r="B2092" s="65">
        <v>10589</v>
      </c>
      <c r="C2092" s="70" t="s">
        <v>14898</v>
      </c>
      <c r="D2092" s="67">
        <v>16</v>
      </c>
      <c r="E2092" s="68" t="s">
        <v>10792</v>
      </c>
    </row>
    <row r="2093" spans="1:5" ht="15" x14ac:dyDescent="0.2">
      <c r="A2093" s="64">
        <v>2092</v>
      </c>
      <c r="B2093" s="65">
        <v>10714</v>
      </c>
      <c r="C2093" s="66" t="s">
        <v>14899</v>
      </c>
      <c r="D2093" s="67">
        <v>17</v>
      </c>
      <c r="E2093" s="68" t="s">
        <v>12260</v>
      </c>
    </row>
    <row r="2094" spans="1:5" ht="15" x14ac:dyDescent="0.2">
      <c r="A2094" s="64">
        <v>2093</v>
      </c>
      <c r="B2094" s="65">
        <v>11059</v>
      </c>
      <c r="C2094" s="66" t="s">
        <v>14900</v>
      </c>
      <c r="D2094" s="67">
        <v>18</v>
      </c>
      <c r="E2094" s="68" t="s">
        <v>12262</v>
      </c>
    </row>
    <row r="2095" spans="1:5" ht="15" x14ac:dyDescent="0.2">
      <c r="A2095" s="64">
        <v>2094</v>
      </c>
      <c r="B2095" s="65">
        <v>11067</v>
      </c>
      <c r="C2095" s="66" t="s">
        <v>14901</v>
      </c>
      <c r="D2095" s="67">
        <v>19</v>
      </c>
      <c r="E2095" s="68" t="s">
        <v>10794</v>
      </c>
    </row>
    <row r="2096" spans="1:5" ht="15" x14ac:dyDescent="0.2">
      <c r="A2096" s="64">
        <v>2095</v>
      </c>
      <c r="B2096" s="65">
        <v>11068</v>
      </c>
      <c r="C2096" s="66" t="s">
        <v>14902</v>
      </c>
      <c r="D2096" s="67">
        <v>20</v>
      </c>
      <c r="E2096" s="68" t="s">
        <v>15069</v>
      </c>
    </row>
    <row r="2097" spans="1:5" ht="15" x14ac:dyDescent="0.2">
      <c r="A2097" s="64">
        <v>2096</v>
      </c>
      <c r="B2097" s="65">
        <v>11117</v>
      </c>
      <c r="C2097" s="66" t="s">
        <v>14903</v>
      </c>
      <c r="D2097" s="67">
        <v>21</v>
      </c>
      <c r="E2097" s="69">
        <v>4</v>
      </c>
    </row>
    <row r="2098" spans="1:5" ht="15" x14ac:dyDescent="0.2">
      <c r="A2098" s="64">
        <v>2097</v>
      </c>
      <c r="B2098" s="65">
        <v>11592</v>
      </c>
      <c r="C2098" s="66" t="s">
        <v>14904</v>
      </c>
      <c r="D2098" s="67">
        <v>22</v>
      </c>
      <c r="E2098" s="68" t="s">
        <v>12268</v>
      </c>
    </row>
    <row r="2099" spans="1:5" ht="15" x14ac:dyDescent="0.2">
      <c r="A2099" s="64">
        <v>2098</v>
      </c>
      <c r="B2099" s="65">
        <v>11636</v>
      </c>
      <c r="C2099" s="66" t="s">
        <v>14905</v>
      </c>
      <c r="D2099" s="67">
        <v>23</v>
      </c>
      <c r="E2099" s="68" t="s">
        <v>12262</v>
      </c>
    </row>
    <row r="2100" spans="1:5" ht="15" x14ac:dyDescent="0.2">
      <c r="A2100" s="64">
        <v>2099</v>
      </c>
      <c r="B2100" s="65">
        <v>12439</v>
      </c>
      <c r="C2100" s="66" t="s">
        <v>14906</v>
      </c>
      <c r="D2100" s="67">
        <v>24</v>
      </c>
      <c r="E2100" s="68" t="s">
        <v>12281</v>
      </c>
    </row>
    <row r="2101" spans="1:5" ht="15" x14ac:dyDescent="0.2">
      <c r="A2101" s="64">
        <v>2100</v>
      </c>
      <c r="B2101" s="65">
        <v>12441</v>
      </c>
      <c r="C2101" s="66" t="s">
        <v>14907</v>
      </c>
      <c r="D2101" s="67">
        <v>25</v>
      </c>
      <c r="E2101" s="68" t="s">
        <v>10792</v>
      </c>
    </row>
    <row r="2102" spans="1:5" ht="15" x14ac:dyDescent="0.2">
      <c r="A2102" s="64">
        <v>2101</v>
      </c>
      <c r="B2102" s="65">
        <v>12605</v>
      </c>
      <c r="C2102" s="66" t="s">
        <v>14908</v>
      </c>
      <c r="D2102" s="67">
        <v>26</v>
      </c>
      <c r="E2102" s="68" t="s">
        <v>12268</v>
      </c>
    </row>
    <row r="2103" spans="1:5" ht="15" x14ac:dyDescent="0.2">
      <c r="A2103" s="64">
        <v>2102</v>
      </c>
      <c r="B2103" s="65">
        <v>13043</v>
      </c>
      <c r="C2103" s="66" t="s">
        <v>14909</v>
      </c>
      <c r="D2103" s="67">
        <v>27</v>
      </c>
      <c r="E2103" s="68" t="s">
        <v>12281</v>
      </c>
    </row>
    <row r="2104" spans="1:5" ht="15" x14ac:dyDescent="0.2">
      <c r="A2104" s="64">
        <v>2103</v>
      </c>
      <c r="B2104" s="65">
        <v>13102</v>
      </c>
      <c r="C2104" s="66" t="s">
        <v>14910</v>
      </c>
      <c r="D2104" s="67">
        <v>28</v>
      </c>
      <c r="E2104" s="68" t="s">
        <v>12262</v>
      </c>
    </row>
    <row r="2105" spans="1:5" ht="15" x14ac:dyDescent="0.2">
      <c r="A2105" s="64">
        <v>2104</v>
      </c>
      <c r="B2105" s="65">
        <v>14165</v>
      </c>
      <c r="C2105" s="66" t="s">
        <v>14911</v>
      </c>
      <c r="D2105" s="67">
        <v>29</v>
      </c>
      <c r="E2105" s="68" t="s">
        <v>12266</v>
      </c>
    </row>
    <row r="2106" spans="1:5" ht="15" x14ac:dyDescent="0.2">
      <c r="A2106" s="64">
        <v>2105</v>
      </c>
      <c r="B2106" s="65">
        <v>14502</v>
      </c>
      <c r="C2106" s="66" t="s">
        <v>14912</v>
      </c>
      <c r="D2106" s="67">
        <v>30</v>
      </c>
      <c r="E2106" s="68" t="s">
        <v>10792</v>
      </c>
    </row>
    <row r="2107" spans="1:5" ht="15" x14ac:dyDescent="0.2">
      <c r="A2107" s="64">
        <v>2106</v>
      </c>
      <c r="B2107" s="65">
        <v>14692</v>
      </c>
      <c r="C2107" s="66" t="s">
        <v>14913</v>
      </c>
      <c r="D2107" s="67">
        <v>31</v>
      </c>
      <c r="E2107" s="68" t="s">
        <v>12266</v>
      </c>
    </row>
    <row r="2108" spans="1:5" ht="15" x14ac:dyDescent="0.2">
      <c r="A2108" s="64">
        <v>2107</v>
      </c>
      <c r="B2108" s="65">
        <v>14946</v>
      </c>
      <c r="C2108" s="66" t="s">
        <v>14914</v>
      </c>
      <c r="D2108" s="67">
        <v>32</v>
      </c>
      <c r="E2108" s="68" t="s">
        <v>10794</v>
      </c>
    </row>
    <row r="2109" spans="1:5" ht="15" x14ac:dyDescent="0.2">
      <c r="A2109" s="64">
        <v>2108</v>
      </c>
      <c r="B2109" s="65">
        <v>15279</v>
      </c>
      <c r="C2109" s="66" t="s">
        <v>14915</v>
      </c>
      <c r="D2109" s="67">
        <v>33</v>
      </c>
      <c r="E2109" s="68" t="s">
        <v>12262</v>
      </c>
    </row>
    <row r="2110" spans="1:5" ht="15" x14ac:dyDescent="0.2">
      <c r="A2110" s="64">
        <v>2109</v>
      </c>
      <c r="B2110" s="65">
        <v>15428</v>
      </c>
      <c r="C2110" s="70" t="s">
        <v>14916</v>
      </c>
      <c r="D2110" s="67">
        <v>34</v>
      </c>
      <c r="E2110" s="68" t="s">
        <v>15072</v>
      </c>
    </row>
    <row r="2111" spans="1:5" ht="15" x14ac:dyDescent="0.2">
      <c r="A2111" s="64">
        <v>2110</v>
      </c>
      <c r="B2111" s="65">
        <v>15446</v>
      </c>
      <c r="C2111" s="66" t="s">
        <v>14917</v>
      </c>
      <c r="D2111" s="67">
        <v>35</v>
      </c>
      <c r="E2111" s="68" t="s">
        <v>12266</v>
      </c>
    </row>
    <row r="2112" spans="1:5" ht="15" x14ac:dyDescent="0.2">
      <c r="A2112" s="64">
        <v>2111</v>
      </c>
      <c r="B2112" s="65">
        <v>15608</v>
      </c>
      <c r="C2112" s="70" t="s">
        <v>14918</v>
      </c>
      <c r="D2112" s="67">
        <v>36</v>
      </c>
      <c r="E2112" s="68" t="s">
        <v>15069</v>
      </c>
    </row>
    <row r="2113" spans="1:5" ht="15" x14ac:dyDescent="0.2">
      <c r="A2113" s="64">
        <v>2112</v>
      </c>
      <c r="B2113" s="65">
        <v>15651</v>
      </c>
      <c r="C2113" s="66" t="s">
        <v>14919</v>
      </c>
      <c r="D2113" s="67">
        <v>37</v>
      </c>
      <c r="E2113" s="68" t="s">
        <v>11977</v>
      </c>
    </row>
    <row r="2114" spans="1:5" ht="15" x14ac:dyDescent="0.2">
      <c r="A2114" s="64">
        <v>2113</v>
      </c>
      <c r="B2114" s="65">
        <v>15653</v>
      </c>
      <c r="C2114" s="66" t="s">
        <v>14578</v>
      </c>
      <c r="D2114" s="67">
        <v>38</v>
      </c>
      <c r="E2114" s="68" t="s">
        <v>12428</v>
      </c>
    </row>
    <row r="2115" spans="1:5" ht="15" x14ac:dyDescent="0.2">
      <c r="A2115" s="64">
        <v>2114</v>
      </c>
      <c r="B2115" s="65">
        <v>15840</v>
      </c>
      <c r="C2115" s="66" t="s">
        <v>14579</v>
      </c>
      <c r="D2115" s="67">
        <v>39</v>
      </c>
      <c r="E2115" s="68" t="s">
        <v>12371</v>
      </c>
    </row>
    <row r="2116" spans="1:5" ht="15" x14ac:dyDescent="0.2">
      <c r="A2116" s="64">
        <v>2115</v>
      </c>
      <c r="B2116" s="65">
        <v>15842</v>
      </c>
      <c r="C2116" s="66" t="s">
        <v>14580</v>
      </c>
      <c r="D2116" s="67">
        <v>40</v>
      </c>
      <c r="E2116" s="68" t="s">
        <v>10792</v>
      </c>
    </row>
    <row r="2117" spans="1:5" ht="15" x14ac:dyDescent="0.2">
      <c r="A2117" s="64">
        <v>2116</v>
      </c>
      <c r="B2117" s="65">
        <v>15844</v>
      </c>
      <c r="C2117" s="66" t="s">
        <v>14581</v>
      </c>
      <c r="D2117" s="67">
        <v>41</v>
      </c>
      <c r="E2117" s="68" t="s">
        <v>12281</v>
      </c>
    </row>
    <row r="2118" spans="1:5" ht="15" x14ac:dyDescent="0.2">
      <c r="A2118" s="64">
        <v>2117</v>
      </c>
      <c r="B2118" s="65">
        <v>15848</v>
      </c>
      <c r="C2118" s="66" t="s">
        <v>14582</v>
      </c>
      <c r="D2118" s="67">
        <v>42</v>
      </c>
      <c r="E2118" s="68" t="s">
        <v>12428</v>
      </c>
    </row>
    <row r="2119" spans="1:5" ht="15" x14ac:dyDescent="0.2">
      <c r="A2119" s="64">
        <v>2118</v>
      </c>
      <c r="B2119" s="65">
        <v>15850</v>
      </c>
      <c r="C2119" s="66" t="s">
        <v>14583</v>
      </c>
      <c r="D2119" s="67">
        <v>43</v>
      </c>
      <c r="E2119" s="69">
        <v>4</v>
      </c>
    </row>
    <row r="2120" spans="1:5" ht="15" x14ac:dyDescent="0.2">
      <c r="A2120" s="64">
        <v>2119</v>
      </c>
      <c r="B2120" s="65">
        <v>15852</v>
      </c>
      <c r="C2120" s="66" t="s">
        <v>14584</v>
      </c>
      <c r="D2120" s="67">
        <v>44</v>
      </c>
      <c r="E2120" s="68" t="s">
        <v>10792</v>
      </c>
    </row>
    <row r="2121" spans="1:5" ht="15" x14ac:dyDescent="0.2">
      <c r="A2121" s="64">
        <v>2120</v>
      </c>
      <c r="B2121" s="65">
        <v>15930</v>
      </c>
      <c r="C2121" s="66" t="s">
        <v>14585</v>
      </c>
      <c r="D2121" s="67">
        <v>45</v>
      </c>
      <c r="E2121" s="68" t="s">
        <v>12268</v>
      </c>
    </row>
    <row r="2122" spans="1:5" ht="15" x14ac:dyDescent="0.2">
      <c r="A2122" s="64">
        <v>2121</v>
      </c>
      <c r="B2122" s="65">
        <v>15962</v>
      </c>
      <c r="C2122" s="66" t="s">
        <v>14586</v>
      </c>
      <c r="D2122" s="67">
        <v>46</v>
      </c>
      <c r="E2122" s="69">
        <v>5</v>
      </c>
    </row>
    <row r="2123" spans="1:5" ht="15" x14ac:dyDescent="0.2">
      <c r="A2123" s="64">
        <v>2122</v>
      </c>
      <c r="B2123" s="65">
        <v>16012</v>
      </c>
      <c r="C2123" s="70" t="s">
        <v>14587</v>
      </c>
      <c r="D2123" s="67">
        <v>47</v>
      </c>
      <c r="E2123" s="69">
        <v>3</v>
      </c>
    </row>
    <row r="2124" spans="1:5" ht="15" x14ac:dyDescent="0.2">
      <c r="A2124" s="64">
        <v>2123</v>
      </c>
      <c r="B2124" s="65">
        <v>16119</v>
      </c>
      <c r="C2124" s="66" t="s">
        <v>13568</v>
      </c>
      <c r="D2124" s="67">
        <v>48</v>
      </c>
      <c r="E2124" s="68" t="s">
        <v>12428</v>
      </c>
    </row>
    <row r="2125" spans="1:5" ht="15" x14ac:dyDescent="0.2">
      <c r="A2125" s="64">
        <v>2124</v>
      </c>
      <c r="B2125" s="65">
        <v>16133</v>
      </c>
      <c r="C2125" s="66" t="s">
        <v>13569</v>
      </c>
      <c r="D2125" s="67">
        <v>49</v>
      </c>
      <c r="E2125" s="68" t="s">
        <v>10794</v>
      </c>
    </row>
    <row r="2126" spans="1:5" ht="15" x14ac:dyDescent="0.2">
      <c r="A2126" s="64">
        <v>2125</v>
      </c>
      <c r="B2126" s="65">
        <v>16336</v>
      </c>
      <c r="C2126" s="66" t="s">
        <v>13570</v>
      </c>
      <c r="D2126" s="67">
        <v>50</v>
      </c>
      <c r="E2126" s="68" t="s">
        <v>12262</v>
      </c>
    </row>
    <row r="2127" spans="1:5" ht="15" x14ac:dyDescent="0.2">
      <c r="A2127" s="64">
        <v>2126</v>
      </c>
      <c r="B2127" s="65">
        <v>16495</v>
      </c>
      <c r="C2127" s="66" t="s">
        <v>13571</v>
      </c>
      <c r="D2127" s="67">
        <v>51</v>
      </c>
      <c r="E2127" s="68" t="s">
        <v>12266</v>
      </c>
    </row>
    <row r="2128" spans="1:5" ht="15" x14ac:dyDescent="0.2">
      <c r="A2128" s="64">
        <v>2127</v>
      </c>
      <c r="B2128" s="65">
        <v>16507</v>
      </c>
      <c r="C2128" s="66" t="s">
        <v>13572</v>
      </c>
      <c r="D2128" s="67">
        <v>52</v>
      </c>
      <c r="E2128" s="69">
        <v>4</v>
      </c>
    </row>
    <row r="2129" spans="1:5" ht="15" x14ac:dyDescent="0.2">
      <c r="A2129" s="64">
        <v>2128</v>
      </c>
      <c r="B2129" s="65">
        <v>16515</v>
      </c>
      <c r="C2129" s="66" t="s">
        <v>13573</v>
      </c>
      <c r="D2129" s="67">
        <v>53</v>
      </c>
      <c r="E2129" s="69">
        <v>3</v>
      </c>
    </row>
    <row r="2130" spans="1:5" ht="15" x14ac:dyDescent="0.2">
      <c r="A2130" s="64">
        <v>2129</v>
      </c>
      <c r="B2130" s="65">
        <v>16644</v>
      </c>
      <c r="C2130" s="66" t="s">
        <v>13574</v>
      </c>
      <c r="D2130" s="67">
        <v>54</v>
      </c>
      <c r="E2130" s="69">
        <v>4</v>
      </c>
    </row>
    <row r="2131" spans="1:5" ht="15" x14ac:dyDescent="0.2">
      <c r="A2131" s="64">
        <v>2130</v>
      </c>
      <c r="B2131" s="65">
        <v>16731</v>
      </c>
      <c r="C2131" s="66" t="s">
        <v>13575</v>
      </c>
      <c r="D2131" s="67">
        <v>55</v>
      </c>
      <c r="E2131" s="68" t="s">
        <v>13767</v>
      </c>
    </row>
    <row r="2132" spans="1:5" ht="15" x14ac:dyDescent="0.2">
      <c r="A2132" s="64">
        <v>2131</v>
      </c>
      <c r="B2132" s="65">
        <v>17132</v>
      </c>
      <c r="C2132" s="66" t="s">
        <v>13576</v>
      </c>
      <c r="D2132" s="67">
        <v>56</v>
      </c>
      <c r="E2132" s="68" t="s">
        <v>12268</v>
      </c>
    </row>
    <row r="2133" spans="1:5" ht="15" x14ac:dyDescent="0.2">
      <c r="A2133" s="64">
        <v>2132</v>
      </c>
      <c r="B2133" s="65">
        <v>17302</v>
      </c>
      <c r="C2133" s="66" t="s">
        <v>13577</v>
      </c>
      <c r="D2133" s="67">
        <v>57</v>
      </c>
      <c r="E2133" s="68" t="s">
        <v>12262</v>
      </c>
    </row>
    <row r="2134" spans="1:5" ht="15" x14ac:dyDescent="0.2">
      <c r="A2134" s="64">
        <v>2133</v>
      </c>
      <c r="B2134" s="65">
        <v>17425</v>
      </c>
      <c r="C2134" s="66" t="s">
        <v>13028</v>
      </c>
      <c r="D2134" s="67">
        <v>58</v>
      </c>
      <c r="E2134" s="68" t="s">
        <v>13767</v>
      </c>
    </row>
    <row r="2135" spans="1:5" ht="15" x14ac:dyDescent="0.2">
      <c r="A2135" s="64">
        <v>2134</v>
      </c>
      <c r="B2135" s="65">
        <v>17614</v>
      </c>
      <c r="C2135" s="66" t="s">
        <v>13578</v>
      </c>
      <c r="D2135" s="67">
        <v>59</v>
      </c>
      <c r="E2135" s="68" t="s">
        <v>12281</v>
      </c>
    </row>
    <row r="2136" spans="1:5" ht="15" x14ac:dyDescent="0.2">
      <c r="A2136" s="64">
        <v>2135</v>
      </c>
      <c r="B2136" s="65">
        <v>17671</v>
      </c>
      <c r="C2136" s="66" t="s">
        <v>13579</v>
      </c>
      <c r="D2136" s="67">
        <v>60</v>
      </c>
      <c r="E2136" s="68" t="s">
        <v>15069</v>
      </c>
    </row>
    <row r="2137" spans="1:5" ht="15" x14ac:dyDescent="0.2">
      <c r="A2137" s="64">
        <v>2136</v>
      </c>
      <c r="B2137" s="65">
        <v>17752</v>
      </c>
      <c r="C2137" s="66" t="s">
        <v>13580</v>
      </c>
      <c r="D2137" s="67">
        <v>61</v>
      </c>
      <c r="E2137" s="68" t="s">
        <v>12264</v>
      </c>
    </row>
    <row r="2138" spans="1:5" ht="15" x14ac:dyDescent="0.2">
      <c r="A2138" s="64">
        <v>2137</v>
      </c>
      <c r="B2138" s="65">
        <v>17956</v>
      </c>
      <c r="C2138" s="66" t="s">
        <v>13581</v>
      </c>
      <c r="D2138" s="67">
        <v>62</v>
      </c>
      <c r="E2138" s="68" t="s">
        <v>12266</v>
      </c>
    </row>
    <row r="2139" spans="1:5" ht="15" x14ac:dyDescent="0.2">
      <c r="A2139" s="64">
        <v>2138</v>
      </c>
      <c r="B2139" s="65">
        <v>17970</v>
      </c>
      <c r="C2139" s="66" t="s">
        <v>13582</v>
      </c>
      <c r="D2139" s="67">
        <v>63</v>
      </c>
      <c r="E2139" s="68" t="s">
        <v>12266</v>
      </c>
    </row>
    <row r="2140" spans="1:5" ht="15" x14ac:dyDescent="0.2">
      <c r="A2140" s="64">
        <v>2139</v>
      </c>
      <c r="B2140" s="65">
        <v>18245</v>
      </c>
      <c r="C2140" s="66" t="s">
        <v>13583</v>
      </c>
      <c r="D2140" s="67">
        <v>64</v>
      </c>
      <c r="E2140" s="68" t="s">
        <v>12268</v>
      </c>
    </row>
    <row r="2141" spans="1:5" ht="15" x14ac:dyDescent="0.2">
      <c r="A2141" s="64">
        <v>2140</v>
      </c>
      <c r="B2141" s="65">
        <v>18747</v>
      </c>
      <c r="C2141" s="66" t="s">
        <v>13584</v>
      </c>
      <c r="D2141" s="67">
        <v>65</v>
      </c>
      <c r="E2141" s="68" t="s">
        <v>12281</v>
      </c>
    </row>
    <row r="2142" spans="1:5" ht="15" x14ac:dyDescent="0.2">
      <c r="A2142" s="64">
        <v>2141</v>
      </c>
      <c r="B2142" s="65">
        <v>18762</v>
      </c>
      <c r="C2142" s="66" t="s">
        <v>13585</v>
      </c>
      <c r="D2142" s="67">
        <v>66</v>
      </c>
      <c r="E2142" s="68" t="s">
        <v>12262</v>
      </c>
    </row>
    <row r="2143" spans="1:5" ht="15" x14ac:dyDescent="0.2">
      <c r="A2143" s="64">
        <v>2142</v>
      </c>
      <c r="B2143" s="65">
        <v>19032</v>
      </c>
      <c r="C2143" s="66" t="s">
        <v>13586</v>
      </c>
      <c r="D2143" s="67">
        <v>67</v>
      </c>
      <c r="E2143" s="68" t="s">
        <v>12262</v>
      </c>
    </row>
    <row r="2144" spans="1:5" ht="15" x14ac:dyDescent="0.2">
      <c r="A2144" s="64">
        <v>2143</v>
      </c>
      <c r="B2144" s="65">
        <v>19045</v>
      </c>
      <c r="C2144" s="66" t="s">
        <v>13587</v>
      </c>
      <c r="D2144" s="67">
        <v>68</v>
      </c>
      <c r="E2144" s="68" t="s">
        <v>12266</v>
      </c>
    </row>
    <row r="2145" spans="1:5" ht="15" x14ac:dyDescent="0.2">
      <c r="A2145" s="64">
        <v>2144</v>
      </c>
      <c r="B2145" s="65">
        <v>19290</v>
      </c>
      <c r="C2145" s="66" t="s">
        <v>13588</v>
      </c>
      <c r="D2145" s="67">
        <v>69</v>
      </c>
      <c r="E2145" s="68" t="s">
        <v>12262</v>
      </c>
    </row>
    <row r="2146" spans="1:5" ht="15" x14ac:dyDescent="0.2">
      <c r="A2146" s="64">
        <v>2145</v>
      </c>
      <c r="B2146" s="65">
        <v>19321</v>
      </c>
      <c r="C2146" s="66" t="s">
        <v>13589</v>
      </c>
      <c r="D2146" s="67">
        <v>70</v>
      </c>
      <c r="E2146" s="68" t="s">
        <v>15069</v>
      </c>
    </row>
    <row r="2147" spans="1:5" ht="15" x14ac:dyDescent="0.2">
      <c r="A2147" s="64">
        <v>2146</v>
      </c>
      <c r="B2147" s="65">
        <v>19426</v>
      </c>
      <c r="C2147" s="66" t="s">
        <v>13590</v>
      </c>
      <c r="D2147" s="67">
        <v>71</v>
      </c>
      <c r="E2147" s="68" t="s">
        <v>12266</v>
      </c>
    </row>
    <row r="2148" spans="1:5" ht="15" x14ac:dyDescent="0.2">
      <c r="A2148" s="64">
        <v>2147</v>
      </c>
      <c r="B2148" s="65">
        <v>19433</v>
      </c>
      <c r="C2148" s="66" t="s">
        <v>13591</v>
      </c>
      <c r="D2148" s="67">
        <v>72</v>
      </c>
      <c r="E2148" s="68" t="s">
        <v>13771</v>
      </c>
    </row>
    <row r="2149" spans="1:5" ht="15" x14ac:dyDescent="0.2">
      <c r="A2149" s="64">
        <v>2148</v>
      </c>
      <c r="B2149" s="65">
        <v>19565</v>
      </c>
      <c r="C2149" s="66" t="s">
        <v>13592</v>
      </c>
      <c r="D2149" s="67">
        <v>73</v>
      </c>
      <c r="E2149" s="68" t="s">
        <v>12266</v>
      </c>
    </row>
    <row r="2150" spans="1:5" ht="15" x14ac:dyDescent="0.2">
      <c r="A2150" s="64">
        <v>2149</v>
      </c>
      <c r="B2150" s="65">
        <v>19751</v>
      </c>
      <c r="C2150" s="66" t="s">
        <v>13593</v>
      </c>
      <c r="D2150" s="67">
        <v>74</v>
      </c>
      <c r="E2150" s="68" t="s">
        <v>12262</v>
      </c>
    </row>
    <row r="2151" spans="1:5" ht="15" x14ac:dyDescent="0.2">
      <c r="A2151" s="64">
        <v>2150</v>
      </c>
      <c r="B2151" s="65">
        <v>10067</v>
      </c>
      <c r="C2151" s="66" t="s">
        <v>14944</v>
      </c>
      <c r="D2151" s="67">
        <v>1</v>
      </c>
      <c r="E2151" s="69">
        <v>3</v>
      </c>
    </row>
    <row r="2152" spans="1:5" ht="15" x14ac:dyDescent="0.2">
      <c r="A2152" s="64">
        <v>2151</v>
      </c>
      <c r="B2152" s="65">
        <v>10206</v>
      </c>
      <c r="C2152" s="66" t="s">
        <v>14945</v>
      </c>
      <c r="D2152" s="67">
        <v>2</v>
      </c>
      <c r="E2152" s="68" t="s">
        <v>15069</v>
      </c>
    </row>
    <row r="2153" spans="1:5" ht="15" x14ac:dyDescent="0.2">
      <c r="A2153" s="64">
        <v>2152</v>
      </c>
      <c r="B2153" s="65">
        <v>10240</v>
      </c>
      <c r="C2153" s="66" t="s">
        <v>14946</v>
      </c>
      <c r="D2153" s="67">
        <v>3</v>
      </c>
      <c r="E2153" s="68" t="s">
        <v>15069</v>
      </c>
    </row>
    <row r="2154" spans="1:5" ht="15" x14ac:dyDescent="0.2">
      <c r="A2154" s="64">
        <v>2153</v>
      </c>
      <c r="B2154" s="65">
        <v>10275</v>
      </c>
      <c r="C2154" s="66" t="s">
        <v>13619</v>
      </c>
      <c r="D2154" s="67">
        <v>4</v>
      </c>
      <c r="E2154" s="68" t="s">
        <v>12268</v>
      </c>
    </row>
    <row r="2155" spans="1:5" ht="15" x14ac:dyDescent="0.2">
      <c r="A2155" s="64">
        <v>2154</v>
      </c>
      <c r="B2155" s="65">
        <v>10287</v>
      </c>
      <c r="C2155" s="66" t="s">
        <v>13620</v>
      </c>
      <c r="D2155" s="67">
        <v>5</v>
      </c>
      <c r="E2155" s="69">
        <v>4</v>
      </c>
    </row>
    <row r="2156" spans="1:5" ht="15" x14ac:dyDescent="0.2">
      <c r="A2156" s="64">
        <v>2155</v>
      </c>
      <c r="B2156" s="65">
        <v>10289</v>
      </c>
      <c r="C2156" s="66" t="s">
        <v>13621</v>
      </c>
      <c r="D2156" s="67">
        <v>6</v>
      </c>
      <c r="E2156" s="68" t="s">
        <v>15069</v>
      </c>
    </row>
    <row r="2157" spans="1:5" ht="15" x14ac:dyDescent="0.2">
      <c r="A2157" s="64">
        <v>2156</v>
      </c>
      <c r="B2157" s="65">
        <v>10441</v>
      </c>
      <c r="C2157" s="66" t="s">
        <v>13622</v>
      </c>
      <c r="D2157" s="67">
        <v>7</v>
      </c>
      <c r="E2157" s="69">
        <v>5</v>
      </c>
    </row>
    <row r="2158" spans="1:5" ht="15" x14ac:dyDescent="0.2">
      <c r="A2158" s="64">
        <v>2157</v>
      </c>
      <c r="B2158" s="65">
        <v>10511</v>
      </c>
      <c r="C2158" s="66" t="s">
        <v>13623</v>
      </c>
      <c r="D2158" s="67">
        <v>8</v>
      </c>
      <c r="E2158" s="68" t="s">
        <v>12262</v>
      </c>
    </row>
    <row r="2159" spans="1:5" ht="15" x14ac:dyDescent="0.2">
      <c r="A2159" s="64">
        <v>2158</v>
      </c>
      <c r="B2159" s="65">
        <v>10556</v>
      </c>
      <c r="C2159" s="66" t="s">
        <v>13624</v>
      </c>
      <c r="D2159" s="67">
        <v>9</v>
      </c>
      <c r="E2159" s="68" t="s">
        <v>12428</v>
      </c>
    </row>
    <row r="2160" spans="1:5" ht="15" x14ac:dyDescent="0.2">
      <c r="A2160" s="64">
        <v>2159</v>
      </c>
      <c r="B2160" s="65">
        <v>10566</v>
      </c>
      <c r="C2160" s="66" t="s">
        <v>13625</v>
      </c>
      <c r="D2160" s="67">
        <v>10</v>
      </c>
      <c r="E2160" s="69">
        <v>4</v>
      </c>
    </row>
    <row r="2161" spans="1:5" ht="15" x14ac:dyDescent="0.2">
      <c r="A2161" s="64">
        <v>2160</v>
      </c>
      <c r="B2161" s="65">
        <v>10591</v>
      </c>
      <c r="C2161" s="66" t="s">
        <v>13626</v>
      </c>
      <c r="D2161" s="67">
        <v>11</v>
      </c>
      <c r="E2161" s="68" t="s">
        <v>10792</v>
      </c>
    </row>
    <row r="2162" spans="1:5" ht="15" x14ac:dyDescent="0.2">
      <c r="A2162" s="64">
        <v>2161</v>
      </c>
      <c r="B2162" s="65">
        <v>10593</v>
      </c>
      <c r="C2162" s="66" t="s">
        <v>13627</v>
      </c>
      <c r="D2162" s="67">
        <v>12</v>
      </c>
      <c r="E2162" s="68" t="s">
        <v>10794</v>
      </c>
    </row>
    <row r="2163" spans="1:5" ht="15" x14ac:dyDescent="0.2">
      <c r="A2163" s="64">
        <v>2162</v>
      </c>
      <c r="B2163" s="65">
        <v>10675</v>
      </c>
      <c r="C2163" s="66" t="s">
        <v>12198</v>
      </c>
      <c r="D2163" s="67">
        <v>13</v>
      </c>
      <c r="E2163" s="68" t="s">
        <v>12262</v>
      </c>
    </row>
    <row r="2164" spans="1:5" ht="15" x14ac:dyDescent="0.2">
      <c r="A2164" s="64">
        <v>2163</v>
      </c>
      <c r="B2164" s="65">
        <v>10695</v>
      </c>
      <c r="C2164" s="66" t="s">
        <v>12199</v>
      </c>
      <c r="D2164" s="67">
        <v>14</v>
      </c>
      <c r="E2164" s="68" t="s">
        <v>12262</v>
      </c>
    </row>
    <row r="2165" spans="1:5" ht="15" x14ac:dyDescent="0.2">
      <c r="A2165" s="64">
        <v>2164</v>
      </c>
      <c r="B2165" s="65">
        <v>10722</v>
      </c>
      <c r="C2165" s="66" t="s">
        <v>12200</v>
      </c>
      <c r="D2165" s="67">
        <v>15</v>
      </c>
      <c r="E2165" s="68" t="s">
        <v>12262</v>
      </c>
    </row>
    <row r="2166" spans="1:5" ht="15" x14ac:dyDescent="0.2">
      <c r="A2166" s="64">
        <v>2165</v>
      </c>
      <c r="B2166" s="65">
        <v>10753</v>
      </c>
      <c r="C2166" s="66" t="s">
        <v>12201</v>
      </c>
      <c r="D2166" s="67">
        <v>16</v>
      </c>
      <c r="E2166" s="68" t="s">
        <v>12281</v>
      </c>
    </row>
    <row r="2167" spans="1:5" ht="15" x14ac:dyDescent="0.2">
      <c r="A2167" s="64">
        <v>2166</v>
      </c>
      <c r="B2167" s="65">
        <v>10761</v>
      </c>
      <c r="C2167" s="66" t="s">
        <v>12202</v>
      </c>
      <c r="D2167" s="67">
        <v>17</v>
      </c>
      <c r="E2167" s="68" t="s">
        <v>12268</v>
      </c>
    </row>
    <row r="2168" spans="1:5" ht="15" x14ac:dyDescent="0.2">
      <c r="A2168" s="64">
        <v>2167</v>
      </c>
      <c r="B2168" s="65">
        <v>10869</v>
      </c>
      <c r="C2168" s="66" t="s">
        <v>12203</v>
      </c>
      <c r="D2168" s="67">
        <v>18</v>
      </c>
      <c r="E2168" s="68" t="s">
        <v>15069</v>
      </c>
    </row>
    <row r="2169" spans="1:5" ht="15" x14ac:dyDescent="0.2">
      <c r="A2169" s="64">
        <v>2168</v>
      </c>
      <c r="B2169" s="65">
        <v>10965</v>
      </c>
      <c r="C2169" s="66" t="s">
        <v>12204</v>
      </c>
      <c r="D2169" s="67">
        <v>19</v>
      </c>
      <c r="E2169" s="68" t="s">
        <v>12268</v>
      </c>
    </row>
    <row r="2170" spans="1:5" ht="15" x14ac:dyDescent="0.2">
      <c r="A2170" s="64">
        <v>2169</v>
      </c>
      <c r="B2170" s="65">
        <v>10972</v>
      </c>
      <c r="C2170" s="66" t="s">
        <v>12205</v>
      </c>
      <c r="D2170" s="67">
        <v>20</v>
      </c>
      <c r="E2170" s="68" t="s">
        <v>12262</v>
      </c>
    </row>
    <row r="2171" spans="1:5" ht="15" x14ac:dyDescent="0.2">
      <c r="A2171" s="64">
        <v>2170</v>
      </c>
      <c r="B2171" s="65">
        <v>10976</v>
      </c>
      <c r="C2171" s="66" t="s">
        <v>12206</v>
      </c>
      <c r="D2171" s="67">
        <v>21</v>
      </c>
      <c r="E2171" s="68" t="s">
        <v>15069</v>
      </c>
    </row>
    <row r="2172" spans="1:5" ht="15" x14ac:dyDescent="0.2">
      <c r="A2172" s="64">
        <v>2171</v>
      </c>
      <c r="B2172" s="65">
        <v>11056</v>
      </c>
      <c r="C2172" s="66" t="s">
        <v>12207</v>
      </c>
      <c r="D2172" s="67">
        <v>22</v>
      </c>
      <c r="E2172" s="68" t="s">
        <v>15069</v>
      </c>
    </row>
    <row r="2173" spans="1:5" ht="15" x14ac:dyDescent="0.2">
      <c r="A2173" s="64">
        <v>2172</v>
      </c>
      <c r="B2173" s="65">
        <v>11074</v>
      </c>
      <c r="C2173" s="66" t="s">
        <v>12208</v>
      </c>
      <c r="D2173" s="67">
        <v>23</v>
      </c>
      <c r="E2173" s="68" t="s">
        <v>15069</v>
      </c>
    </row>
    <row r="2174" spans="1:5" ht="15" x14ac:dyDescent="0.2">
      <c r="A2174" s="64">
        <v>2173</v>
      </c>
      <c r="B2174" s="65">
        <v>11083</v>
      </c>
      <c r="C2174" s="66" t="s">
        <v>12209</v>
      </c>
      <c r="D2174" s="67">
        <v>24</v>
      </c>
      <c r="E2174" s="69">
        <v>4</v>
      </c>
    </row>
    <row r="2175" spans="1:5" ht="15" x14ac:dyDescent="0.2">
      <c r="A2175" s="64">
        <v>2174</v>
      </c>
      <c r="B2175" s="65">
        <v>11094</v>
      </c>
      <c r="C2175" s="66" t="s">
        <v>12210</v>
      </c>
      <c r="D2175" s="67">
        <v>25</v>
      </c>
      <c r="E2175" s="68" t="s">
        <v>12428</v>
      </c>
    </row>
    <row r="2176" spans="1:5" ht="15" x14ac:dyDescent="0.2">
      <c r="A2176" s="64">
        <v>2175</v>
      </c>
      <c r="B2176" s="65">
        <v>11433</v>
      </c>
      <c r="C2176" s="66" t="s">
        <v>12211</v>
      </c>
      <c r="D2176" s="67">
        <v>26</v>
      </c>
      <c r="E2176" s="68" t="s">
        <v>12264</v>
      </c>
    </row>
    <row r="2177" spans="1:5" ht="15" x14ac:dyDescent="0.2">
      <c r="A2177" s="64">
        <v>2176</v>
      </c>
      <c r="B2177" s="65">
        <v>11752</v>
      </c>
      <c r="C2177" s="66" t="s">
        <v>12212</v>
      </c>
      <c r="D2177" s="67">
        <v>27</v>
      </c>
      <c r="E2177" s="68" t="s">
        <v>12268</v>
      </c>
    </row>
    <row r="2178" spans="1:5" ht="15" x14ac:dyDescent="0.2">
      <c r="A2178" s="64">
        <v>2177</v>
      </c>
      <c r="B2178" s="65">
        <v>11871</v>
      </c>
      <c r="C2178" s="66" t="s">
        <v>12213</v>
      </c>
      <c r="D2178" s="67">
        <v>28</v>
      </c>
      <c r="E2178" s="68" t="s">
        <v>12258</v>
      </c>
    </row>
    <row r="2179" spans="1:5" ht="15" x14ac:dyDescent="0.2">
      <c r="A2179" s="64">
        <v>2178</v>
      </c>
      <c r="B2179" s="65">
        <v>12150</v>
      </c>
      <c r="C2179" s="66" t="s">
        <v>12214</v>
      </c>
      <c r="D2179" s="67">
        <v>29</v>
      </c>
      <c r="E2179" s="68" t="s">
        <v>15072</v>
      </c>
    </row>
    <row r="2180" spans="1:5" ht="15" x14ac:dyDescent="0.2">
      <c r="A2180" s="64">
        <v>2179</v>
      </c>
      <c r="B2180" s="65">
        <v>12152</v>
      </c>
      <c r="C2180" s="66" t="s">
        <v>12215</v>
      </c>
      <c r="D2180" s="67">
        <v>30</v>
      </c>
      <c r="E2180" s="69">
        <v>3</v>
      </c>
    </row>
    <row r="2181" spans="1:5" ht="15" x14ac:dyDescent="0.2">
      <c r="A2181" s="64">
        <v>2180</v>
      </c>
      <c r="B2181" s="65">
        <v>12196</v>
      </c>
      <c r="C2181" s="66" t="s">
        <v>12216</v>
      </c>
      <c r="D2181" s="67">
        <v>31</v>
      </c>
      <c r="E2181" s="68" t="s">
        <v>12266</v>
      </c>
    </row>
    <row r="2182" spans="1:5" ht="15" x14ac:dyDescent="0.2">
      <c r="A2182" s="64">
        <v>2181</v>
      </c>
      <c r="B2182" s="65">
        <v>12227</v>
      </c>
      <c r="C2182" s="66" t="s">
        <v>15908</v>
      </c>
      <c r="D2182" s="67">
        <v>32</v>
      </c>
      <c r="E2182" s="68" t="s">
        <v>15072</v>
      </c>
    </row>
    <row r="2183" spans="1:5" ht="15" x14ac:dyDescent="0.2">
      <c r="A2183" s="64">
        <v>2182</v>
      </c>
      <c r="B2183" s="65">
        <v>12268</v>
      </c>
      <c r="C2183" s="66" t="s">
        <v>15909</v>
      </c>
      <c r="D2183" s="67">
        <v>33</v>
      </c>
      <c r="E2183" s="68" t="s">
        <v>10794</v>
      </c>
    </row>
    <row r="2184" spans="1:5" ht="15" x14ac:dyDescent="0.2">
      <c r="A2184" s="64">
        <v>2183</v>
      </c>
      <c r="B2184" s="65">
        <v>12336</v>
      </c>
      <c r="C2184" s="66" t="s">
        <v>15910</v>
      </c>
      <c r="D2184" s="67">
        <v>34</v>
      </c>
      <c r="E2184" s="68" t="s">
        <v>12262</v>
      </c>
    </row>
    <row r="2185" spans="1:5" ht="15" x14ac:dyDescent="0.2">
      <c r="A2185" s="64">
        <v>2184</v>
      </c>
      <c r="B2185" s="65">
        <v>12640</v>
      </c>
      <c r="C2185" s="66" t="s">
        <v>15911</v>
      </c>
      <c r="D2185" s="67">
        <v>35</v>
      </c>
      <c r="E2185" s="69">
        <v>2</v>
      </c>
    </row>
    <row r="2186" spans="1:5" ht="15" x14ac:dyDescent="0.2">
      <c r="A2186" s="64">
        <v>2185</v>
      </c>
      <c r="B2186" s="65">
        <v>12700</v>
      </c>
      <c r="C2186" s="66" t="s">
        <v>15912</v>
      </c>
      <c r="D2186" s="67">
        <v>36</v>
      </c>
      <c r="E2186" s="69">
        <v>2</v>
      </c>
    </row>
    <row r="2187" spans="1:5" ht="15" x14ac:dyDescent="0.2">
      <c r="A2187" s="64">
        <v>2186</v>
      </c>
      <c r="B2187" s="65">
        <v>12871</v>
      </c>
      <c r="C2187" s="66" t="s">
        <v>15913</v>
      </c>
      <c r="D2187" s="67">
        <v>37</v>
      </c>
      <c r="E2187" s="68" t="s">
        <v>12266</v>
      </c>
    </row>
    <row r="2188" spans="1:5" ht="15" x14ac:dyDescent="0.2">
      <c r="A2188" s="64">
        <v>2187</v>
      </c>
      <c r="B2188" s="65">
        <v>13038</v>
      </c>
      <c r="C2188" s="66" t="s">
        <v>15914</v>
      </c>
      <c r="D2188" s="67">
        <v>38</v>
      </c>
      <c r="E2188" s="69">
        <v>4</v>
      </c>
    </row>
    <row r="2189" spans="1:5" ht="15" x14ac:dyDescent="0.2">
      <c r="A2189" s="64">
        <v>2188</v>
      </c>
      <c r="B2189" s="65">
        <v>13197</v>
      </c>
      <c r="C2189" s="66" t="s">
        <v>15915</v>
      </c>
      <c r="D2189" s="67">
        <v>39</v>
      </c>
      <c r="E2189" s="69">
        <v>3</v>
      </c>
    </row>
    <row r="2190" spans="1:5" ht="15" x14ac:dyDescent="0.2">
      <c r="A2190" s="64">
        <v>2189</v>
      </c>
      <c r="B2190" s="65">
        <v>13278</v>
      </c>
      <c r="C2190" s="66" t="s">
        <v>15916</v>
      </c>
      <c r="D2190" s="67">
        <v>40</v>
      </c>
      <c r="E2190" s="68" t="s">
        <v>12262</v>
      </c>
    </row>
    <row r="2191" spans="1:5" ht="15" x14ac:dyDescent="0.2">
      <c r="A2191" s="64">
        <v>2190</v>
      </c>
      <c r="B2191" s="65">
        <v>13308</v>
      </c>
      <c r="C2191" s="66" t="s">
        <v>15917</v>
      </c>
      <c r="D2191" s="67">
        <v>41</v>
      </c>
      <c r="E2191" s="68" t="s">
        <v>12260</v>
      </c>
    </row>
    <row r="2192" spans="1:5" ht="15" x14ac:dyDescent="0.2">
      <c r="A2192" s="64">
        <v>2191</v>
      </c>
      <c r="B2192" s="65">
        <v>14220</v>
      </c>
      <c r="C2192" s="66" t="s">
        <v>15918</v>
      </c>
      <c r="D2192" s="67">
        <v>42</v>
      </c>
      <c r="E2192" s="69">
        <v>4</v>
      </c>
    </row>
    <row r="2193" spans="1:5" ht="15" x14ac:dyDescent="0.2">
      <c r="A2193" s="64">
        <v>2192</v>
      </c>
      <c r="B2193" s="65">
        <v>14236</v>
      </c>
      <c r="C2193" s="70" t="s">
        <v>15919</v>
      </c>
      <c r="D2193" s="67">
        <v>43</v>
      </c>
      <c r="E2193" s="68" t="s">
        <v>12268</v>
      </c>
    </row>
    <row r="2194" spans="1:5" ht="15" x14ac:dyDescent="0.2">
      <c r="A2194" s="64">
        <v>2193</v>
      </c>
      <c r="B2194" s="65">
        <v>14523</v>
      </c>
      <c r="C2194" s="66" t="s">
        <v>15920</v>
      </c>
      <c r="D2194" s="67">
        <v>44</v>
      </c>
      <c r="E2194" s="68" t="s">
        <v>13767</v>
      </c>
    </row>
    <row r="2195" spans="1:5" ht="15" x14ac:dyDescent="0.2">
      <c r="A2195" s="64">
        <v>2194</v>
      </c>
      <c r="B2195" s="65">
        <v>14544</v>
      </c>
      <c r="C2195" s="66" t="s">
        <v>15921</v>
      </c>
      <c r="D2195" s="67">
        <v>45</v>
      </c>
      <c r="E2195" s="68" t="s">
        <v>12266</v>
      </c>
    </row>
    <row r="2196" spans="1:5" ht="15" x14ac:dyDescent="0.2">
      <c r="A2196" s="64">
        <v>2195</v>
      </c>
      <c r="B2196" s="65">
        <v>15066</v>
      </c>
      <c r="C2196" s="66" t="s">
        <v>15922</v>
      </c>
      <c r="D2196" s="67">
        <v>46</v>
      </c>
      <c r="E2196" s="68" t="s">
        <v>13767</v>
      </c>
    </row>
    <row r="2197" spans="1:5" ht="15" x14ac:dyDescent="0.2">
      <c r="A2197" s="64">
        <v>2196</v>
      </c>
      <c r="B2197" s="65">
        <v>15275</v>
      </c>
      <c r="C2197" s="66" t="s">
        <v>15923</v>
      </c>
      <c r="D2197" s="67">
        <v>47</v>
      </c>
      <c r="E2197" s="68" t="s">
        <v>13767</v>
      </c>
    </row>
    <row r="2198" spans="1:5" ht="15" x14ac:dyDescent="0.2">
      <c r="A2198" s="64">
        <v>2197</v>
      </c>
      <c r="B2198" s="65">
        <v>15709</v>
      </c>
      <c r="C2198" s="66" t="s">
        <v>15924</v>
      </c>
      <c r="D2198" s="67">
        <v>48</v>
      </c>
      <c r="E2198" s="69">
        <v>4</v>
      </c>
    </row>
    <row r="2199" spans="1:5" ht="15" x14ac:dyDescent="0.2">
      <c r="A2199" s="64">
        <v>2198</v>
      </c>
      <c r="B2199" s="65">
        <v>15748</v>
      </c>
      <c r="C2199" s="70" t="s">
        <v>15925</v>
      </c>
      <c r="D2199" s="67">
        <v>49</v>
      </c>
      <c r="E2199" s="69">
        <v>5</v>
      </c>
    </row>
    <row r="2200" spans="1:5" ht="15" x14ac:dyDescent="0.2">
      <c r="A2200" s="64">
        <v>2199</v>
      </c>
      <c r="B2200" s="65">
        <v>16614</v>
      </c>
      <c r="C2200" s="66" t="s">
        <v>13026</v>
      </c>
      <c r="D2200" s="67">
        <v>50</v>
      </c>
      <c r="E2200" s="68" t="s">
        <v>15069</v>
      </c>
    </row>
    <row r="2201" spans="1:5" ht="15" x14ac:dyDescent="0.2">
      <c r="A2201" s="64">
        <v>2200</v>
      </c>
      <c r="B2201" s="65">
        <v>16961</v>
      </c>
      <c r="C2201" s="66" t="s">
        <v>15926</v>
      </c>
      <c r="D2201" s="67">
        <v>51</v>
      </c>
      <c r="E2201" s="68" t="s">
        <v>12264</v>
      </c>
    </row>
    <row r="2202" spans="1:5" ht="15" x14ac:dyDescent="0.2">
      <c r="A2202" s="64">
        <v>2201</v>
      </c>
      <c r="B2202" s="65">
        <v>16963</v>
      </c>
      <c r="C2202" s="66" t="s">
        <v>15927</v>
      </c>
      <c r="D2202" s="67">
        <v>52</v>
      </c>
      <c r="E2202" s="69">
        <v>3</v>
      </c>
    </row>
    <row r="2203" spans="1:5" ht="15" x14ac:dyDescent="0.2">
      <c r="A2203" s="64">
        <v>2202</v>
      </c>
      <c r="B2203" s="65">
        <v>17077</v>
      </c>
      <c r="C2203" s="66" t="s">
        <v>15928</v>
      </c>
      <c r="D2203" s="67">
        <v>53</v>
      </c>
      <c r="E2203" s="69">
        <v>3</v>
      </c>
    </row>
    <row r="2204" spans="1:5" ht="15" x14ac:dyDescent="0.2">
      <c r="A2204" s="64">
        <v>2203</v>
      </c>
      <c r="B2204" s="65">
        <v>17219</v>
      </c>
      <c r="C2204" s="66" t="s">
        <v>15929</v>
      </c>
      <c r="D2204" s="67">
        <v>54</v>
      </c>
      <c r="E2204" s="68" t="s">
        <v>12266</v>
      </c>
    </row>
    <row r="2205" spans="1:5" ht="15" x14ac:dyDescent="0.2">
      <c r="A2205" s="64">
        <v>2204</v>
      </c>
      <c r="B2205" s="65">
        <v>17403</v>
      </c>
      <c r="C2205" s="66" t="s">
        <v>15930</v>
      </c>
      <c r="D2205" s="67">
        <v>55</v>
      </c>
      <c r="E2205" s="69">
        <v>3</v>
      </c>
    </row>
    <row r="2206" spans="1:5" ht="15" x14ac:dyDescent="0.2">
      <c r="A2206" s="64">
        <v>2205</v>
      </c>
      <c r="B2206" s="65">
        <v>17471</v>
      </c>
      <c r="C2206" s="66" t="s">
        <v>15931</v>
      </c>
      <c r="D2206" s="67">
        <v>56</v>
      </c>
      <c r="E2206" s="68" t="s">
        <v>13767</v>
      </c>
    </row>
    <row r="2207" spans="1:5" ht="15" x14ac:dyDescent="0.2">
      <c r="A2207" s="64">
        <v>2206</v>
      </c>
      <c r="B2207" s="65">
        <v>17629</v>
      </c>
      <c r="C2207" s="66" t="s">
        <v>15932</v>
      </c>
      <c r="D2207" s="67">
        <v>57</v>
      </c>
      <c r="E2207" s="68" t="s">
        <v>12266</v>
      </c>
    </row>
    <row r="2208" spans="1:5" ht="15" x14ac:dyDescent="0.2">
      <c r="A2208" s="64">
        <v>2207</v>
      </c>
      <c r="B2208" s="65">
        <v>17657</v>
      </c>
      <c r="C2208" s="66" t="s">
        <v>15933</v>
      </c>
      <c r="D2208" s="67">
        <v>58</v>
      </c>
      <c r="E2208" s="69">
        <v>3</v>
      </c>
    </row>
    <row r="2209" spans="1:5" ht="15" x14ac:dyDescent="0.2">
      <c r="A2209" s="64">
        <v>2208</v>
      </c>
      <c r="B2209" s="65">
        <v>17798</v>
      </c>
      <c r="C2209" s="66" t="s">
        <v>15934</v>
      </c>
      <c r="D2209" s="67">
        <v>59</v>
      </c>
      <c r="E2209" s="68" t="s">
        <v>12268</v>
      </c>
    </row>
    <row r="2210" spans="1:5" ht="15" x14ac:dyDescent="0.2">
      <c r="A2210" s="64">
        <v>2209</v>
      </c>
      <c r="B2210" s="65">
        <v>17876</v>
      </c>
      <c r="C2210" s="66" t="s">
        <v>16902</v>
      </c>
      <c r="D2210" s="67">
        <v>60</v>
      </c>
      <c r="E2210" s="68" t="s">
        <v>15072</v>
      </c>
    </row>
    <row r="2211" spans="1:5" ht="15" x14ac:dyDescent="0.2">
      <c r="A2211" s="64">
        <v>2210</v>
      </c>
      <c r="B2211" s="65">
        <v>17962</v>
      </c>
      <c r="C2211" s="66" t="s">
        <v>16903</v>
      </c>
      <c r="D2211" s="67">
        <v>61</v>
      </c>
      <c r="E2211" s="68" t="s">
        <v>12266</v>
      </c>
    </row>
    <row r="2212" spans="1:5" ht="15" x14ac:dyDescent="0.2">
      <c r="A2212" s="64">
        <v>2211</v>
      </c>
      <c r="B2212" s="65">
        <v>18222</v>
      </c>
      <c r="C2212" s="66" t="s">
        <v>16904</v>
      </c>
      <c r="D2212" s="67">
        <v>62</v>
      </c>
      <c r="E2212" s="69">
        <v>2</v>
      </c>
    </row>
    <row r="2213" spans="1:5" ht="15" x14ac:dyDescent="0.2">
      <c r="A2213" s="64">
        <v>2212</v>
      </c>
      <c r="B2213" s="65">
        <v>18756</v>
      </c>
      <c r="C2213" s="66" t="s">
        <v>16905</v>
      </c>
      <c r="D2213" s="67">
        <v>63</v>
      </c>
      <c r="E2213" s="68" t="s">
        <v>12268</v>
      </c>
    </row>
    <row r="2214" spans="1:5" ht="15" x14ac:dyDescent="0.2">
      <c r="A2214" s="64">
        <v>2213</v>
      </c>
      <c r="B2214" s="65">
        <v>18758</v>
      </c>
      <c r="C2214" s="70" t="s">
        <v>13683</v>
      </c>
      <c r="D2214" s="67">
        <v>64</v>
      </c>
      <c r="E2214" s="68" t="s">
        <v>12268</v>
      </c>
    </row>
    <row r="2215" spans="1:5" ht="15" x14ac:dyDescent="0.2">
      <c r="A2215" s="64">
        <v>2214</v>
      </c>
      <c r="B2215" s="65">
        <v>18871</v>
      </c>
      <c r="C2215" s="66" t="s">
        <v>13684</v>
      </c>
      <c r="D2215" s="67">
        <v>65</v>
      </c>
      <c r="E2215" s="68" t="s">
        <v>12262</v>
      </c>
    </row>
    <row r="2216" spans="1:5" ht="15" x14ac:dyDescent="0.2">
      <c r="A2216" s="64">
        <v>2215</v>
      </c>
      <c r="B2216" s="65">
        <v>19132</v>
      </c>
      <c r="C2216" s="66" t="s">
        <v>11715</v>
      </c>
      <c r="D2216" s="67">
        <v>66</v>
      </c>
      <c r="E2216" s="69">
        <v>3</v>
      </c>
    </row>
    <row r="2217" spans="1:5" ht="15" x14ac:dyDescent="0.2">
      <c r="A2217" s="64">
        <v>2216</v>
      </c>
      <c r="B2217" s="65">
        <v>19285</v>
      </c>
      <c r="C2217" s="66" t="s">
        <v>13685</v>
      </c>
      <c r="D2217" s="67">
        <v>67</v>
      </c>
      <c r="E2217" s="68" t="s">
        <v>13767</v>
      </c>
    </row>
    <row r="2218" spans="1:5" ht="15" x14ac:dyDescent="0.2">
      <c r="A2218" s="64">
        <v>2217</v>
      </c>
      <c r="B2218" s="65">
        <v>19348</v>
      </c>
      <c r="C2218" s="66" t="s">
        <v>12888</v>
      </c>
      <c r="D2218" s="67">
        <v>68</v>
      </c>
      <c r="E2218" s="69">
        <v>3</v>
      </c>
    </row>
    <row r="2219" spans="1:5" ht="15" x14ac:dyDescent="0.2">
      <c r="A2219" s="64">
        <v>2218</v>
      </c>
      <c r="B2219" s="65">
        <v>19413</v>
      </c>
      <c r="C2219" s="66" t="s">
        <v>11457</v>
      </c>
      <c r="D2219" s="67">
        <v>69</v>
      </c>
      <c r="E2219" s="68" t="s">
        <v>12281</v>
      </c>
    </row>
    <row r="2220" spans="1:5" ht="15" x14ac:dyDescent="0.2">
      <c r="A2220" s="64">
        <v>2219</v>
      </c>
      <c r="B2220" s="65">
        <v>19534</v>
      </c>
      <c r="C2220" s="66" t="s">
        <v>10592</v>
      </c>
      <c r="D2220" s="67">
        <v>70</v>
      </c>
      <c r="E2220" s="68" t="s">
        <v>12268</v>
      </c>
    </row>
    <row r="2221" spans="1:5" ht="15" x14ac:dyDescent="0.2">
      <c r="A2221" s="64">
        <v>2220</v>
      </c>
      <c r="B2221" s="65">
        <v>19651</v>
      </c>
      <c r="C2221" s="66" t="s">
        <v>11458</v>
      </c>
      <c r="D2221" s="67">
        <v>71</v>
      </c>
      <c r="E2221" s="68" t="s">
        <v>12264</v>
      </c>
    </row>
    <row r="2222" spans="1:5" ht="15" x14ac:dyDescent="0.2">
      <c r="A2222" s="64">
        <v>2221</v>
      </c>
      <c r="B2222" s="65">
        <v>19691</v>
      </c>
      <c r="C2222" s="66" t="s">
        <v>11459</v>
      </c>
      <c r="D2222" s="67">
        <v>72</v>
      </c>
      <c r="E2222" s="68" t="s">
        <v>12268</v>
      </c>
    </row>
    <row r="2223" spans="1:5" ht="15" x14ac:dyDescent="0.2">
      <c r="A2223" s="64">
        <v>2222</v>
      </c>
      <c r="B2223" s="65">
        <v>15541</v>
      </c>
      <c r="C2223" s="66" t="s">
        <v>11460</v>
      </c>
      <c r="D2223" s="67">
        <v>73</v>
      </c>
      <c r="E2223" s="68" t="s">
        <v>10792</v>
      </c>
    </row>
    <row r="2224" spans="1:5" ht="15" x14ac:dyDescent="0.2">
      <c r="A2224" s="64">
        <v>2223</v>
      </c>
      <c r="B2224" s="65">
        <v>15543</v>
      </c>
      <c r="C2224" s="66" t="s">
        <v>11461</v>
      </c>
      <c r="D2224" s="67">
        <v>74</v>
      </c>
      <c r="E2224" s="68" t="s">
        <v>15069</v>
      </c>
    </row>
    <row r="2225" spans="1:5" ht="15" x14ac:dyDescent="0.2">
      <c r="A2225" s="64">
        <v>2224</v>
      </c>
      <c r="B2225" s="65">
        <v>15920</v>
      </c>
      <c r="C2225" s="66" t="s">
        <v>11462</v>
      </c>
      <c r="D2225" s="67">
        <v>75</v>
      </c>
      <c r="E2225" s="68" t="s">
        <v>12281</v>
      </c>
    </row>
    <row r="2226" spans="1:5" ht="15" x14ac:dyDescent="0.2">
      <c r="A2226" s="64">
        <v>2225</v>
      </c>
      <c r="B2226" s="65">
        <v>16113</v>
      </c>
      <c r="C2226" s="66" t="s">
        <v>11463</v>
      </c>
      <c r="D2226" s="67">
        <v>76</v>
      </c>
      <c r="E2226" s="68" t="s">
        <v>12268</v>
      </c>
    </row>
    <row r="2227" spans="1:5" ht="15" x14ac:dyDescent="0.2">
      <c r="A2227" s="64">
        <v>2226</v>
      </c>
      <c r="B2227" s="65">
        <v>18388</v>
      </c>
      <c r="C2227" s="66" t="s">
        <v>11464</v>
      </c>
      <c r="D2227" s="67">
        <v>77</v>
      </c>
      <c r="E2227" s="68" t="s">
        <v>15069</v>
      </c>
    </row>
    <row r="2228" spans="1:5" ht="15" x14ac:dyDescent="0.2">
      <c r="A2228" s="64">
        <v>2227</v>
      </c>
      <c r="B2228" s="65">
        <v>18938</v>
      </c>
      <c r="C2228" s="66" t="s">
        <v>11465</v>
      </c>
      <c r="D2228" s="67">
        <v>78</v>
      </c>
      <c r="E2228" s="68" t="s">
        <v>12281</v>
      </c>
    </row>
    <row r="2229" spans="1:5" ht="15" x14ac:dyDescent="0.2">
      <c r="A2229" s="64">
        <v>2228</v>
      </c>
      <c r="B2229" s="65">
        <v>10013</v>
      </c>
      <c r="C2229" s="66" t="s">
        <v>11466</v>
      </c>
      <c r="D2229" s="67">
        <v>79</v>
      </c>
      <c r="E2229" s="68" t="s">
        <v>12268</v>
      </c>
    </row>
    <row r="2230" spans="1:5" ht="15" x14ac:dyDescent="0.2">
      <c r="A2230" s="64">
        <v>2229</v>
      </c>
      <c r="B2230" s="65">
        <v>18915</v>
      </c>
      <c r="C2230" s="66" t="s">
        <v>10589</v>
      </c>
      <c r="D2230" s="67">
        <v>80</v>
      </c>
      <c r="E2230" s="68" t="s">
        <v>12268</v>
      </c>
    </row>
    <row r="2231" spans="1:5" ht="15" x14ac:dyDescent="0.2">
      <c r="A2231" s="64">
        <v>2230</v>
      </c>
      <c r="B2231" s="65">
        <v>19533</v>
      </c>
      <c r="C2231" s="66" t="s">
        <v>10592</v>
      </c>
      <c r="D2231" s="67">
        <v>81</v>
      </c>
      <c r="E2231" s="68" t="s">
        <v>12268</v>
      </c>
    </row>
    <row r="2232" spans="1:5" ht="15" x14ac:dyDescent="0.2">
      <c r="A2232" s="64">
        <v>2231</v>
      </c>
      <c r="B2232" s="65">
        <v>10094</v>
      </c>
      <c r="C2232" s="66" t="s">
        <v>11467</v>
      </c>
      <c r="D2232" s="67">
        <v>82</v>
      </c>
      <c r="E2232" s="68" t="s">
        <v>12268</v>
      </c>
    </row>
    <row r="2233" spans="1:5" ht="15" x14ac:dyDescent="0.2">
      <c r="A2233" s="64">
        <v>2232</v>
      </c>
      <c r="B2233" s="65">
        <v>10338</v>
      </c>
      <c r="C2233" s="66" t="s">
        <v>11468</v>
      </c>
      <c r="D2233" s="67">
        <v>83</v>
      </c>
      <c r="E2233" s="68" t="s">
        <v>12268</v>
      </c>
    </row>
    <row r="2234" spans="1:5" ht="15" x14ac:dyDescent="0.2">
      <c r="A2234" s="64">
        <v>2233</v>
      </c>
      <c r="B2234" s="65">
        <v>10577</v>
      </c>
      <c r="C2234" s="66" t="s">
        <v>11469</v>
      </c>
      <c r="D2234" s="67">
        <v>84</v>
      </c>
      <c r="E2234" s="68" t="s">
        <v>12428</v>
      </c>
    </row>
    <row r="2235" spans="1:5" ht="15" x14ac:dyDescent="0.2">
      <c r="A2235" s="64">
        <v>2234</v>
      </c>
      <c r="B2235" s="65">
        <v>10618</v>
      </c>
      <c r="C2235" s="66" t="s">
        <v>13694</v>
      </c>
      <c r="D2235" s="67">
        <v>85</v>
      </c>
      <c r="E2235" s="69">
        <v>5</v>
      </c>
    </row>
    <row r="2236" spans="1:5" ht="15" x14ac:dyDescent="0.2">
      <c r="A2236" s="64">
        <v>2235</v>
      </c>
      <c r="B2236" s="65">
        <v>10996</v>
      </c>
      <c r="C2236" s="66" t="s">
        <v>13695</v>
      </c>
      <c r="D2236" s="67">
        <v>86</v>
      </c>
      <c r="E2236" s="68" t="s">
        <v>12428</v>
      </c>
    </row>
    <row r="2237" spans="1:5" ht="15" x14ac:dyDescent="0.2">
      <c r="A2237" s="64">
        <v>2236</v>
      </c>
      <c r="B2237" s="65">
        <v>11011</v>
      </c>
      <c r="C2237" s="66" t="s">
        <v>13696</v>
      </c>
      <c r="D2237" s="67">
        <v>87</v>
      </c>
      <c r="E2237" s="68" t="s">
        <v>12268</v>
      </c>
    </row>
    <row r="2238" spans="1:5" ht="15" x14ac:dyDescent="0.2">
      <c r="A2238" s="64">
        <v>2237</v>
      </c>
      <c r="B2238" s="65">
        <v>11365</v>
      </c>
      <c r="C2238" s="66" t="s">
        <v>13697</v>
      </c>
      <c r="D2238" s="67">
        <v>88</v>
      </c>
      <c r="E2238" s="68" t="s">
        <v>12275</v>
      </c>
    </row>
    <row r="2239" spans="1:5" ht="15" x14ac:dyDescent="0.2">
      <c r="A2239" s="64">
        <v>2238</v>
      </c>
      <c r="B2239" s="65">
        <v>12754</v>
      </c>
      <c r="C2239" s="66" t="s">
        <v>13698</v>
      </c>
      <c r="D2239" s="67">
        <v>89</v>
      </c>
      <c r="E2239" s="68" t="s">
        <v>12268</v>
      </c>
    </row>
    <row r="2240" spans="1:5" ht="15" x14ac:dyDescent="0.2">
      <c r="A2240" s="64">
        <v>2239</v>
      </c>
      <c r="B2240" s="65">
        <v>13390</v>
      </c>
      <c r="C2240" s="66" t="s">
        <v>13699</v>
      </c>
      <c r="D2240" s="67">
        <v>90</v>
      </c>
      <c r="E2240" s="68" t="s">
        <v>12268</v>
      </c>
    </row>
    <row r="2241" spans="1:5" ht="15" x14ac:dyDescent="0.2">
      <c r="A2241" s="64">
        <v>2240</v>
      </c>
      <c r="B2241" s="65">
        <v>14054</v>
      </c>
      <c r="C2241" s="66" t="s">
        <v>15008</v>
      </c>
      <c r="D2241" s="67">
        <v>91</v>
      </c>
      <c r="E2241" s="69">
        <v>3</v>
      </c>
    </row>
    <row r="2242" spans="1:5" ht="15" x14ac:dyDescent="0.2">
      <c r="A2242" s="64">
        <v>2241</v>
      </c>
      <c r="B2242" s="65">
        <v>15117</v>
      </c>
      <c r="C2242" s="66" t="s">
        <v>15009</v>
      </c>
      <c r="D2242" s="67">
        <v>92</v>
      </c>
      <c r="E2242" s="68" t="s">
        <v>12262</v>
      </c>
    </row>
    <row r="2243" spans="1:5" ht="15" x14ac:dyDescent="0.2">
      <c r="A2243" s="64">
        <v>2242</v>
      </c>
      <c r="B2243" s="65">
        <v>15539</v>
      </c>
      <c r="C2243" s="66" t="s">
        <v>15010</v>
      </c>
      <c r="D2243" s="67">
        <v>93</v>
      </c>
      <c r="E2243" s="68" t="s">
        <v>15069</v>
      </c>
    </row>
    <row r="2244" spans="1:5" ht="15" x14ac:dyDescent="0.2">
      <c r="A2244" s="64">
        <v>2243</v>
      </c>
      <c r="B2244" s="65">
        <v>15614</v>
      </c>
      <c r="C2244" s="66" t="s">
        <v>15011</v>
      </c>
      <c r="D2244" s="67">
        <v>94</v>
      </c>
      <c r="E2244" s="68" t="s">
        <v>12371</v>
      </c>
    </row>
    <row r="2245" spans="1:5" ht="15" x14ac:dyDescent="0.2">
      <c r="A2245" s="64">
        <v>2244</v>
      </c>
      <c r="B2245" s="65">
        <v>15780</v>
      </c>
      <c r="C2245" s="66" t="s">
        <v>15012</v>
      </c>
      <c r="D2245" s="67">
        <v>95</v>
      </c>
      <c r="E2245" s="69">
        <v>3</v>
      </c>
    </row>
    <row r="2246" spans="1:5" ht="15" x14ac:dyDescent="0.2">
      <c r="A2246" s="64">
        <v>2245</v>
      </c>
      <c r="B2246" s="65">
        <v>17830</v>
      </c>
      <c r="C2246" s="66" t="s">
        <v>15013</v>
      </c>
      <c r="D2246" s="67">
        <v>96</v>
      </c>
      <c r="E2246" s="68" t="s">
        <v>15069</v>
      </c>
    </row>
    <row r="2247" spans="1:5" ht="15" x14ac:dyDescent="0.2">
      <c r="A2247" s="64">
        <v>2246</v>
      </c>
      <c r="B2247" s="65">
        <v>18928</v>
      </c>
      <c r="C2247" s="66" t="s">
        <v>15014</v>
      </c>
      <c r="D2247" s="67">
        <v>97</v>
      </c>
      <c r="E2247" s="69">
        <v>3</v>
      </c>
    </row>
    <row r="2248" spans="1:5" ht="15" x14ac:dyDescent="0.2">
      <c r="A2248" s="64">
        <v>2247</v>
      </c>
      <c r="B2248" s="65">
        <v>11055</v>
      </c>
      <c r="C2248" s="66" t="s">
        <v>15015</v>
      </c>
      <c r="D2248" s="67">
        <v>98</v>
      </c>
      <c r="E2248" s="68" t="s">
        <v>12428</v>
      </c>
    </row>
    <row r="2249" spans="1:5" ht="15" x14ac:dyDescent="0.2">
      <c r="A2249" s="64">
        <v>2248</v>
      </c>
      <c r="B2249" s="65">
        <v>12548</v>
      </c>
      <c r="C2249" s="66" t="s">
        <v>15016</v>
      </c>
      <c r="D2249" s="67">
        <v>99</v>
      </c>
      <c r="E2249" s="68" t="s">
        <v>12268</v>
      </c>
    </row>
    <row r="2250" spans="1:5" ht="15" x14ac:dyDescent="0.2">
      <c r="A2250" s="64">
        <v>2249</v>
      </c>
      <c r="B2250" s="65">
        <v>15918</v>
      </c>
      <c r="C2250" s="66" t="s">
        <v>15017</v>
      </c>
      <c r="D2250" s="67">
        <v>100</v>
      </c>
      <c r="E2250" s="68" t="s">
        <v>12266</v>
      </c>
    </row>
    <row r="2251" spans="1:5" ht="15" x14ac:dyDescent="0.2">
      <c r="A2251" s="64">
        <v>2250</v>
      </c>
      <c r="B2251" s="65">
        <v>18872</v>
      </c>
      <c r="C2251" s="66" t="s">
        <v>15018</v>
      </c>
      <c r="D2251" s="67">
        <v>101</v>
      </c>
      <c r="E2251" s="69">
        <v>3</v>
      </c>
    </row>
    <row r="2252" spans="1:5" ht="15" x14ac:dyDescent="0.2">
      <c r="A2252" s="64">
        <v>2251</v>
      </c>
      <c r="B2252" s="65">
        <v>10090</v>
      </c>
      <c r="C2252" s="66" t="s">
        <v>15019</v>
      </c>
      <c r="D2252" s="67">
        <v>1</v>
      </c>
      <c r="E2252" s="69">
        <v>4</v>
      </c>
    </row>
    <row r="2253" spans="1:5" ht="15" x14ac:dyDescent="0.2">
      <c r="A2253" s="64">
        <v>2252</v>
      </c>
      <c r="B2253" s="65">
        <v>10103</v>
      </c>
      <c r="C2253" s="70" t="s">
        <v>15020</v>
      </c>
      <c r="D2253" s="67">
        <v>2</v>
      </c>
      <c r="E2253" s="68" t="s">
        <v>12268</v>
      </c>
    </row>
    <row r="2254" spans="1:5" ht="15" x14ac:dyDescent="0.2">
      <c r="A2254" s="64">
        <v>2253</v>
      </c>
      <c r="B2254" s="65">
        <v>10144</v>
      </c>
      <c r="C2254" s="66" t="s">
        <v>15021</v>
      </c>
      <c r="D2254" s="67">
        <v>3</v>
      </c>
      <c r="E2254" s="68" t="s">
        <v>12428</v>
      </c>
    </row>
    <row r="2255" spans="1:5" ht="15" x14ac:dyDescent="0.2">
      <c r="A2255" s="64">
        <v>2254</v>
      </c>
      <c r="B2255" s="65">
        <v>10146</v>
      </c>
      <c r="C2255" s="66" t="s">
        <v>15022</v>
      </c>
      <c r="D2255" s="67">
        <v>4</v>
      </c>
      <c r="E2255" s="68" t="s">
        <v>12428</v>
      </c>
    </row>
    <row r="2256" spans="1:5" ht="15" x14ac:dyDescent="0.2">
      <c r="A2256" s="64">
        <v>2255</v>
      </c>
      <c r="B2256" s="65">
        <v>10148</v>
      </c>
      <c r="C2256" s="66" t="s">
        <v>15023</v>
      </c>
      <c r="D2256" s="67">
        <v>5</v>
      </c>
      <c r="E2256" s="69">
        <v>4</v>
      </c>
    </row>
    <row r="2257" spans="1:5" ht="15" x14ac:dyDescent="0.2">
      <c r="A2257" s="64">
        <v>2256</v>
      </c>
      <c r="B2257" s="65">
        <v>10150</v>
      </c>
      <c r="C2257" s="66" t="s">
        <v>15024</v>
      </c>
      <c r="D2257" s="67">
        <v>6</v>
      </c>
      <c r="E2257" s="68" t="s">
        <v>12428</v>
      </c>
    </row>
    <row r="2258" spans="1:5" ht="15" x14ac:dyDescent="0.2">
      <c r="A2258" s="64">
        <v>2257</v>
      </c>
      <c r="B2258" s="65">
        <v>10151</v>
      </c>
      <c r="C2258" s="66" t="s">
        <v>15025</v>
      </c>
      <c r="D2258" s="67">
        <v>7</v>
      </c>
      <c r="E2258" s="68" t="s">
        <v>12428</v>
      </c>
    </row>
    <row r="2259" spans="1:5" ht="15" x14ac:dyDescent="0.2">
      <c r="A2259" s="64">
        <v>2258</v>
      </c>
      <c r="B2259" s="65">
        <v>10189</v>
      </c>
      <c r="C2259" s="66" t="s">
        <v>15026</v>
      </c>
      <c r="D2259" s="67">
        <v>8</v>
      </c>
      <c r="E2259" s="68" t="s">
        <v>10794</v>
      </c>
    </row>
    <row r="2260" spans="1:5" ht="15" x14ac:dyDescent="0.2">
      <c r="A2260" s="64">
        <v>2259</v>
      </c>
      <c r="B2260" s="65">
        <v>10199</v>
      </c>
      <c r="C2260" s="66" t="s">
        <v>15027</v>
      </c>
      <c r="D2260" s="67">
        <v>9</v>
      </c>
      <c r="E2260" s="69">
        <v>4</v>
      </c>
    </row>
    <row r="2261" spans="1:5" ht="15" x14ac:dyDescent="0.2">
      <c r="A2261" s="64">
        <v>2260</v>
      </c>
      <c r="B2261" s="65">
        <v>10219</v>
      </c>
      <c r="C2261" s="66" t="s">
        <v>15028</v>
      </c>
      <c r="D2261" s="67">
        <v>10</v>
      </c>
      <c r="E2261" s="68" t="s">
        <v>12428</v>
      </c>
    </row>
    <row r="2262" spans="1:5" ht="15" x14ac:dyDescent="0.2">
      <c r="A2262" s="64">
        <v>2261</v>
      </c>
      <c r="B2262" s="65">
        <v>10222</v>
      </c>
      <c r="C2262" s="66" t="s">
        <v>15029</v>
      </c>
      <c r="D2262" s="67">
        <v>11</v>
      </c>
      <c r="E2262" s="68" t="s">
        <v>12268</v>
      </c>
    </row>
    <row r="2263" spans="1:5" ht="15" x14ac:dyDescent="0.2">
      <c r="A2263" s="64">
        <v>2262</v>
      </c>
      <c r="B2263" s="65">
        <v>10224</v>
      </c>
      <c r="C2263" s="66" t="s">
        <v>15030</v>
      </c>
      <c r="D2263" s="67">
        <v>12</v>
      </c>
      <c r="E2263" s="68" t="s">
        <v>12428</v>
      </c>
    </row>
    <row r="2264" spans="1:5" ht="15" x14ac:dyDescent="0.2">
      <c r="A2264" s="64">
        <v>2263</v>
      </c>
      <c r="B2264" s="65">
        <v>10505</v>
      </c>
      <c r="C2264" s="66" t="s">
        <v>15031</v>
      </c>
      <c r="D2264" s="67">
        <v>13</v>
      </c>
      <c r="E2264" s="69">
        <v>4</v>
      </c>
    </row>
    <row r="2265" spans="1:5" ht="15" x14ac:dyDescent="0.2">
      <c r="A2265" s="64">
        <v>2264</v>
      </c>
      <c r="B2265" s="65">
        <v>10698</v>
      </c>
      <c r="C2265" s="66" t="s">
        <v>15032</v>
      </c>
      <c r="D2265" s="67">
        <v>14</v>
      </c>
      <c r="E2265" s="68" t="s">
        <v>12268</v>
      </c>
    </row>
    <row r="2266" spans="1:5" ht="15" x14ac:dyDescent="0.2">
      <c r="A2266" s="64">
        <v>2265</v>
      </c>
      <c r="B2266" s="65">
        <v>11038</v>
      </c>
      <c r="C2266" s="66" t="s">
        <v>15033</v>
      </c>
      <c r="D2266" s="67">
        <v>15</v>
      </c>
      <c r="E2266" s="69">
        <v>3</v>
      </c>
    </row>
    <row r="2267" spans="1:5" ht="15" x14ac:dyDescent="0.2">
      <c r="A2267" s="64">
        <v>2266</v>
      </c>
      <c r="B2267" s="65">
        <v>11065</v>
      </c>
      <c r="C2267" s="66" t="s">
        <v>15034</v>
      </c>
      <c r="D2267" s="67">
        <v>16</v>
      </c>
      <c r="E2267" s="68" t="s">
        <v>12371</v>
      </c>
    </row>
    <row r="2268" spans="1:5" ht="15" x14ac:dyDescent="0.2">
      <c r="A2268" s="64">
        <v>2267</v>
      </c>
      <c r="B2268" s="65">
        <v>11076</v>
      </c>
      <c r="C2268" s="66" t="s">
        <v>15035</v>
      </c>
      <c r="D2268" s="67">
        <v>17</v>
      </c>
      <c r="E2268" s="68" t="s">
        <v>12273</v>
      </c>
    </row>
    <row r="2269" spans="1:5" ht="15" x14ac:dyDescent="0.2">
      <c r="A2269" s="64">
        <v>2268</v>
      </c>
      <c r="B2269" s="65">
        <v>11532</v>
      </c>
      <c r="C2269" s="66" t="s">
        <v>15036</v>
      </c>
      <c r="D2269" s="67">
        <v>18</v>
      </c>
      <c r="E2269" s="68" t="s">
        <v>12262</v>
      </c>
    </row>
    <row r="2270" spans="1:5" ht="15" x14ac:dyDescent="0.2">
      <c r="A2270" s="64">
        <v>2269</v>
      </c>
      <c r="B2270" s="65">
        <v>15317</v>
      </c>
      <c r="C2270" s="66" t="s">
        <v>15037</v>
      </c>
      <c r="D2270" s="67">
        <v>19</v>
      </c>
      <c r="E2270" s="69">
        <v>3</v>
      </c>
    </row>
    <row r="2271" spans="1:5" ht="15" x14ac:dyDescent="0.2">
      <c r="A2271" s="64">
        <v>2270</v>
      </c>
      <c r="B2271" s="65">
        <v>15345</v>
      </c>
      <c r="C2271" s="66" t="s">
        <v>15038</v>
      </c>
      <c r="D2271" s="67">
        <v>20</v>
      </c>
      <c r="E2271" s="68" t="s">
        <v>13767</v>
      </c>
    </row>
    <row r="2272" spans="1:5" ht="15" x14ac:dyDescent="0.2">
      <c r="A2272" s="64">
        <v>2271</v>
      </c>
      <c r="B2272" s="65">
        <v>16065</v>
      </c>
      <c r="C2272" s="66" t="s">
        <v>15039</v>
      </c>
      <c r="D2272" s="67">
        <v>21</v>
      </c>
      <c r="E2272" s="69">
        <v>6</v>
      </c>
    </row>
    <row r="2273" spans="1:5" ht="15" x14ac:dyDescent="0.2">
      <c r="A2273" s="64">
        <v>2272</v>
      </c>
      <c r="B2273" s="65">
        <v>16383</v>
      </c>
      <c r="C2273" s="66" t="s">
        <v>15040</v>
      </c>
      <c r="D2273" s="67">
        <v>22</v>
      </c>
      <c r="E2273" s="69">
        <v>3</v>
      </c>
    </row>
    <row r="2274" spans="1:5" ht="15" x14ac:dyDescent="0.2">
      <c r="A2274" s="64">
        <v>2273</v>
      </c>
      <c r="B2274" s="65">
        <v>18001</v>
      </c>
      <c r="C2274" s="66" t="s">
        <v>16341</v>
      </c>
      <c r="D2274" s="67">
        <v>23</v>
      </c>
      <c r="E2274" s="68" t="s">
        <v>12268</v>
      </c>
    </row>
    <row r="2275" spans="1:5" ht="15" x14ac:dyDescent="0.2">
      <c r="A2275" s="64">
        <v>2274</v>
      </c>
      <c r="B2275" s="65">
        <v>18232</v>
      </c>
      <c r="C2275" s="66" t="s">
        <v>16342</v>
      </c>
      <c r="D2275" s="67">
        <v>24</v>
      </c>
      <c r="E2275" s="68" t="s">
        <v>12268</v>
      </c>
    </row>
    <row r="2276" spans="1:5" ht="15" x14ac:dyDescent="0.2">
      <c r="A2276" s="64">
        <v>2275</v>
      </c>
      <c r="B2276" s="65">
        <v>19579</v>
      </c>
      <c r="C2276" s="66" t="s">
        <v>16343</v>
      </c>
      <c r="D2276" s="67">
        <v>25</v>
      </c>
      <c r="E2276" s="69">
        <v>2</v>
      </c>
    </row>
    <row r="2277" spans="1:5" ht="15" x14ac:dyDescent="0.2">
      <c r="A2277" s="64">
        <v>2276</v>
      </c>
      <c r="B2277" s="65">
        <v>10693</v>
      </c>
      <c r="C2277" s="66" t="s">
        <v>12485</v>
      </c>
      <c r="D2277" s="67">
        <v>1</v>
      </c>
      <c r="E2277" s="68" t="s">
        <v>12262</v>
      </c>
    </row>
    <row r="2278" spans="1:5" ht="15" x14ac:dyDescent="0.2">
      <c r="A2278" s="64">
        <v>2277</v>
      </c>
      <c r="B2278" s="65">
        <v>10716</v>
      </c>
      <c r="C2278" s="66" t="s">
        <v>12486</v>
      </c>
      <c r="D2278" s="67">
        <v>2</v>
      </c>
      <c r="E2278" s="68" t="s">
        <v>12262</v>
      </c>
    </row>
    <row r="2279" spans="1:5" ht="15" x14ac:dyDescent="0.2">
      <c r="A2279" s="64">
        <v>2278</v>
      </c>
      <c r="B2279" s="65">
        <v>11342</v>
      </c>
      <c r="C2279" s="66" t="s">
        <v>12487</v>
      </c>
      <c r="D2279" s="67">
        <v>3</v>
      </c>
      <c r="E2279" s="68" t="s">
        <v>10792</v>
      </c>
    </row>
    <row r="2280" spans="1:5" ht="15" x14ac:dyDescent="0.2">
      <c r="A2280" s="64">
        <v>2279</v>
      </c>
      <c r="B2280" s="65">
        <v>11495</v>
      </c>
      <c r="C2280" s="66" t="s">
        <v>12488</v>
      </c>
      <c r="D2280" s="67">
        <v>4</v>
      </c>
      <c r="E2280" s="68" t="s">
        <v>12275</v>
      </c>
    </row>
    <row r="2281" spans="1:5" ht="15" x14ac:dyDescent="0.2">
      <c r="A2281" s="64">
        <v>2280</v>
      </c>
      <c r="B2281" s="65">
        <v>11574</v>
      </c>
      <c r="C2281" s="66" t="s">
        <v>12489</v>
      </c>
      <c r="D2281" s="67">
        <v>5</v>
      </c>
      <c r="E2281" s="68" t="s">
        <v>12281</v>
      </c>
    </row>
    <row r="2282" spans="1:5" ht="15" x14ac:dyDescent="0.2">
      <c r="A2282" s="64">
        <v>2281</v>
      </c>
      <c r="B2282" s="65">
        <v>11932</v>
      </c>
      <c r="C2282" s="66" t="s">
        <v>12490</v>
      </c>
      <c r="D2282" s="67">
        <v>6</v>
      </c>
      <c r="E2282" s="68" t="s">
        <v>13767</v>
      </c>
    </row>
    <row r="2283" spans="1:5" ht="15" x14ac:dyDescent="0.2">
      <c r="A2283" s="64">
        <v>2282</v>
      </c>
      <c r="B2283" s="65">
        <v>12161</v>
      </c>
      <c r="C2283" s="66" t="s">
        <v>12491</v>
      </c>
      <c r="D2283" s="67">
        <v>7</v>
      </c>
      <c r="E2283" s="68" t="s">
        <v>12264</v>
      </c>
    </row>
    <row r="2284" spans="1:5" ht="15" x14ac:dyDescent="0.2">
      <c r="A2284" s="64">
        <v>2283</v>
      </c>
      <c r="B2284" s="65">
        <v>12601</v>
      </c>
      <c r="C2284" s="66" t="s">
        <v>12492</v>
      </c>
      <c r="D2284" s="67">
        <v>8</v>
      </c>
      <c r="E2284" s="68" t="s">
        <v>10792</v>
      </c>
    </row>
    <row r="2285" spans="1:5" ht="15" x14ac:dyDescent="0.2">
      <c r="A2285" s="64">
        <v>2284</v>
      </c>
      <c r="B2285" s="65">
        <v>12634</v>
      </c>
      <c r="C2285" s="66" t="s">
        <v>12493</v>
      </c>
      <c r="D2285" s="67">
        <v>9</v>
      </c>
      <c r="E2285" s="68" t="s">
        <v>12262</v>
      </c>
    </row>
    <row r="2286" spans="1:5" ht="15" x14ac:dyDescent="0.2">
      <c r="A2286" s="64">
        <v>2285</v>
      </c>
      <c r="B2286" s="65">
        <v>12794</v>
      </c>
      <c r="C2286" s="66" t="s">
        <v>12494</v>
      </c>
      <c r="D2286" s="67">
        <v>10</v>
      </c>
      <c r="E2286" s="68" t="s">
        <v>12258</v>
      </c>
    </row>
    <row r="2287" spans="1:5" ht="15" x14ac:dyDescent="0.2">
      <c r="A2287" s="64">
        <v>2286</v>
      </c>
      <c r="B2287" s="65">
        <v>13744</v>
      </c>
      <c r="C2287" s="66" t="s">
        <v>12495</v>
      </c>
      <c r="D2287" s="67">
        <v>11</v>
      </c>
      <c r="E2287" s="68" t="s">
        <v>11138</v>
      </c>
    </row>
    <row r="2288" spans="1:5" ht="15" x14ac:dyDescent="0.2">
      <c r="A2288" s="64">
        <v>2287</v>
      </c>
      <c r="B2288" s="65">
        <v>14074</v>
      </c>
      <c r="C2288" s="66" t="s">
        <v>12496</v>
      </c>
      <c r="D2288" s="67">
        <v>12</v>
      </c>
      <c r="E2288" s="68" t="s">
        <v>12281</v>
      </c>
    </row>
    <row r="2289" spans="1:5" ht="15" x14ac:dyDescent="0.2">
      <c r="A2289" s="64">
        <v>2288</v>
      </c>
      <c r="B2289" s="65">
        <v>14135</v>
      </c>
      <c r="C2289" s="66" t="s">
        <v>12497</v>
      </c>
      <c r="D2289" s="67">
        <v>13</v>
      </c>
      <c r="E2289" s="68" t="s">
        <v>10792</v>
      </c>
    </row>
    <row r="2290" spans="1:5" ht="15" x14ac:dyDescent="0.2">
      <c r="A2290" s="64">
        <v>2289</v>
      </c>
      <c r="B2290" s="65">
        <v>14218</v>
      </c>
      <c r="C2290" s="66" t="s">
        <v>12498</v>
      </c>
      <c r="D2290" s="67">
        <v>14</v>
      </c>
      <c r="E2290" s="68" t="s">
        <v>12268</v>
      </c>
    </row>
    <row r="2291" spans="1:5" ht="15" x14ac:dyDescent="0.2">
      <c r="A2291" s="64">
        <v>2290</v>
      </c>
      <c r="B2291" s="65">
        <v>15008</v>
      </c>
      <c r="C2291" s="66" t="s">
        <v>12499</v>
      </c>
      <c r="D2291" s="67">
        <v>15</v>
      </c>
      <c r="E2291" s="68" t="s">
        <v>13767</v>
      </c>
    </row>
    <row r="2292" spans="1:5" ht="15" x14ac:dyDescent="0.2">
      <c r="A2292" s="64">
        <v>2291</v>
      </c>
      <c r="B2292" s="65">
        <v>15377</v>
      </c>
      <c r="C2292" s="66" t="s">
        <v>12500</v>
      </c>
      <c r="D2292" s="67">
        <v>16</v>
      </c>
      <c r="E2292" s="68" t="s">
        <v>13767</v>
      </c>
    </row>
    <row r="2293" spans="1:5" ht="15" x14ac:dyDescent="0.2">
      <c r="A2293" s="64">
        <v>2292</v>
      </c>
      <c r="B2293" s="65">
        <v>15454</v>
      </c>
      <c r="C2293" s="66" t="s">
        <v>12501</v>
      </c>
      <c r="D2293" s="67">
        <v>17</v>
      </c>
      <c r="E2293" s="68" t="s">
        <v>12262</v>
      </c>
    </row>
    <row r="2294" spans="1:5" ht="15" x14ac:dyDescent="0.2">
      <c r="A2294" s="64">
        <v>2293</v>
      </c>
      <c r="B2294" s="65">
        <v>16497</v>
      </c>
      <c r="C2294" s="66" t="s">
        <v>12502</v>
      </c>
      <c r="D2294" s="67">
        <v>18</v>
      </c>
      <c r="E2294" s="68" t="s">
        <v>15072</v>
      </c>
    </row>
    <row r="2295" spans="1:5" ht="15" x14ac:dyDescent="0.2">
      <c r="A2295" s="64">
        <v>2294</v>
      </c>
      <c r="B2295" s="65">
        <v>16725</v>
      </c>
      <c r="C2295" s="66" t="s">
        <v>12503</v>
      </c>
      <c r="D2295" s="67">
        <v>19</v>
      </c>
      <c r="E2295" s="69">
        <v>2</v>
      </c>
    </row>
    <row r="2296" spans="1:5" ht="15" x14ac:dyDescent="0.2">
      <c r="A2296" s="64">
        <v>2295</v>
      </c>
      <c r="B2296" s="65">
        <v>16738</v>
      </c>
      <c r="C2296" s="66" t="s">
        <v>12504</v>
      </c>
      <c r="D2296" s="67">
        <v>20</v>
      </c>
      <c r="E2296" s="68" t="s">
        <v>15072</v>
      </c>
    </row>
    <row r="2297" spans="1:5" ht="15" x14ac:dyDescent="0.2">
      <c r="A2297" s="64">
        <v>2296</v>
      </c>
      <c r="B2297" s="65">
        <v>16987</v>
      </c>
      <c r="C2297" s="70" t="s">
        <v>12505</v>
      </c>
      <c r="D2297" s="67">
        <v>21</v>
      </c>
      <c r="E2297" s="68" t="s">
        <v>12275</v>
      </c>
    </row>
    <row r="2298" spans="1:5" ht="15" x14ac:dyDescent="0.2">
      <c r="A2298" s="64">
        <v>2297</v>
      </c>
      <c r="B2298" s="65">
        <v>17977</v>
      </c>
      <c r="C2298" s="66" t="s">
        <v>12506</v>
      </c>
      <c r="D2298" s="67">
        <v>22</v>
      </c>
      <c r="E2298" s="68" t="s">
        <v>13767</v>
      </c>
    </row>
    <row r="2299" spans="1:5" ht="15" x14ac:dyDescent="0.2">
      <c r="A2299" s="64">
        <v>2298</v>
      </c>
      <c r="B2299" s="65">
        <v>18003</v>
      </c>
      <c r="C2299" s="66" t="s">
        <v>12507</v>
      </c>
      <c r="D2299" s="67">
        <v>23</v>
      </c>
      <c r="E2299" s="68" t="s">
        <v>12258</v>
      </c>
    </row>
    <row r="2300" spans="1:5" ht="15" x14ac:dyDescent="0.2">
      <c r="A2300" s="64">
        <v>2299</v>
      </c>
      <c r="B2300" s="65">
        <v>18253</v>
      </c>
      <c r="C2300" s="66" t="s">
        <v>12508</v>
      </c>
      <c r="D2300" s="67">
        <v>24</v>
      </c>
      <c r="E2300" s="68" t="s">
        <v>12258</v>
      </c>
    </row>
    <row r="2301" spans="1:5" ht="15" x14ac:dyDescent="0.2">
      <c r="A2301" s="64">
        <v>2300</v>
      </c>
      <c r="B2301" s="65">
        <v>18719</v>
      </c>
      <c r="C2301" s="66" t="s">
        <v>12509</v>
      </c>
      <c r="D2301" s="67">
        <v>25</v>
      </c>
      <c r="E2301" s="68" t="s">
        <v>12262</v>
      </c>
    </row>
    <row r="2302" spans="1:5" ht="15" x14ac:dyDescent="0.2">
      <c r="A2302" s="64">
        <v>2301</v>
      </c>
      <c r="B2302" s="65">
        <v>18903</v>
      </c>
      <c r="C2302" s="66" t="s">
        <v>12510</v>
      </c>
      <c r="D2302" s="67">
        <v>26</v>
      </c>
      <c r="E2302" s="68" t="s">
        <v>15072</v>
      </c>
    </row>
    <row r="2303" spans="1:5" ht="15" x14ac:dyDescent="0.2">
      <c r="A2303" s="64">
        <v>2302</v>
      </c>
      <c r="B2303" s="65">
        <v>19128</v>
      </c>
      <c r="C2303" s="66" t="s">
        <v>12511</v>
      </c>
      <c r="D2303" s="67">
        <v>27</v>
      </c>
      <c r="E2303" s="68" t="s">
        <v>12262</v>
      </c>
    </row>
    <row r="2304" spans="1:5" ht="15" x14ac:dyDescent="0.2">
      <c r="A2304" s="64">
        <v>2303</v>
      </c>
      <c r="B2304" s="65">
        <v>19514</v>
      </c>
      <c r="C2304" s="66" t="s">
        <v>12512</v>
      </c>
      <c r="D2304" s="67">
        <v>28</v>
      </c>
      <c r="E2304" s="68" t="s">
        <v>12268</v>
      </c>
    </row>
    <row r="2305" spans="1:5" ht="15" x14ac:dyDescent="0.2">
      <c r="A2305" s="64">
        <v>2304</v>
      </c>
      <c r="B2305" s="65">
        <v>19611</v>
      </c>
      <c r="C2305" s="66" t="s">
        <v>12513</v>
      </c>
      <c r="D2305" s="67">
        <v>29</v>
      </c>
      <c r="E2305" s="68" t="s">
        <v>12258</v>
      </c>
    </row>
    <row r="2306" spans="1:5" ht="15" x14ac:dyDescent="0.2">
      <c r="A2306" s="64">
        <v>2305</v>
      </c>
      <c r="B2306" s="65">
        <v>10273</v>
      </c>
      <c r="C2306" s="66" t="s">
        <v>12514</v>
      </c>
      <c r="D2306" s="67">
        <v>30</v>
      </c>
      <c r="E2306" s="68" t="s">
        <v>12281</v>
      </c>
    </row>
    <row r="2307" spans="1:5" ht="15" x14ac:dyDescent="0.2">
      <c r="A2307" s="64">
        <v>2306</v>
      </c>
      <c r="B2307" s="65">
        <v>11733</v>
      </c>
      <c r="C2307" s="66" t="s">
        <v>12515</v>
      </c>
      <c r="D2307" s="67">
        <v>31</v>
      </c>
      <c r="E2307" s="68" t="s">
        <v>12266</v>
      </c>
    </row>
    <row r="2308" spans="1:5" ht="15" x14ac:dyDescent="0.2">
      <c r="A2308" s="64">
        <v>2307</v>
      </c>
      <c r="B2308" s="65">
        <v>11779</v>
      </c>
      <c r="C2308" s="66" t="s">
        <v>12516</v>
      </c>
      <c r="D2308" s="67">
        <v>32</v>
      </c>
      <c r="E2308" s="68" t="s">
        <v>13771</v>
      </c>
    </row>
    <row r="2309" spans="1:5" ht="15" x14ac:dyDescent="0.2">
      <c r="A2309" s="64">
        <v>2308</v>
      </c>
      <c r="B2309" s="65">
        <v>12010</v>
      </c>
      <c r="C2309" s="66" t="s">
        <v>12517</v>
      </c>
      <c r="D2309" s="67">
        <v>33</v>
      </c>
      <c r="E2309" s="68" t="s">
        <v>15072</v>
      </c>
    </row>
    <row r="2310" spans="1:5" ht="15" x14ac:dyDescent="0.2">
      <c r="A2310" s="64">
        <v>2309</v>
      </c>
      <c r="B2310" s="65">
        <v>12055</v>
      </c>
      <c r="C2310" s="66" t="s">
        <v>15403</v>
      </c>
      <c r="D2310" s="67">
        <v>34</v>
      </c>
      <c r="E2310" s="68" t="s">
        <v>12258</v>
      </c>
    </row>
    <row r="2311" spans="1:5" ht="15" x14ac:dyDescent="0.2">
      <c r="A2311" s="64">
        <v>2310</v>
      </c>
      <c r="B2311" s="65">
        <v>12060</v>
      </c>
      <c r="C2311" s="66" t="s">
        <v>15404</v>
      </c>
      <c r="D2311" s="67">
        <v>35</v>
      </c>
      <c r="E2311" s="68" t="s">
        <v>12262</v>
      </c>
    </row>
    <row r="2312" spans="1:5" ht="15" x14ac:dyDescent="0.2">
      <c r="A2312" s="64">
        <v>2311</v>
      </c>
      <c r="B2312" s="65">
        <v>12149</v>
      </c>
      <c r="C2312" s="66" t="s">
        <v>15405</v>
      </c>
      <c r="D2312" s="67">
        <v>36</v>
      </c>
      <c r="E2312" s="68" t="s">
        <v>12266</v>
      </c>
    </row>
    <row r="2313" spans="1:5" ht="15" x14ac:dyDescent="0.2">
      <c r="A2313" s="64">
        <v>2312</v>
      </c>
      <c r="B2313" s="65">
        <v>12355</v>
      </c>
      <c r="C2313" s="66" t="s">
        <v>15406</v>
      </c>
      <c r="D2313" s="67">
        <v>37</v>
      </c>
      <c r="E2313" s="68" t="s">
        <v>15069</v>
      </c>
    </row>
    <row r="2314" spans="1:5" ht="15" x14ac:dyDescent="0.2">
      <c r="A2314" s="64">
        <v>2313</v>
      </c>
      <c r="B2314" s="65">
        <v>12365</v>
      </c>
      <c r="C2314" s="66" t="s">
        <v>15407</v>
      </c>
      <c r="D2314" s="67">
        <v>38</v>
      </c>
      <c r="E2314" s="68" t="s">
        <v>12262</v>
      </c>
    </row>
    <row r="2315" spans="1:5" ht="15" x14ac:dyDescent="0.2">
      <c r="A2315" s="64">
        <v>2314</v>
      </c>
      <c r="B2315" s="65">
        <v>12799</v>
      </c>
      <c r="C2315" s="66" t="s">
        <v>15408</v>
      </c>
      <c r="D2315" s="67">
        <v>39</v>
      </c>
      <c r="E2315" s="68" t="s">
        <v>10792</v>
      </c>
    </row>
    <row r="2316" spans="1:5" ht="15" x14ac:dyDescent="0.2">
      <c r="A2316" s="64">
        <v>2315</v>
      </c>
      <c r="B2316" s="65">
        <v>13540</v>
      </c>
      <c r="C2316" s="66" t="s">
        <v>15409</v>
      </c>
      <c r="D2316" s="67">
        <v>40</v>
      </c>
      <c r="E2316" s="69">
        <v>3</v>
      </c>
    </row>
    <row r="2317" spans="1:5" ht="15" x14ac:dyDescent="0.2">
      <c r="A2317" s="64">
        <v>2316</v>
      </c>
      <c r="B2317" s="65">
        <v>13544</v>
      </c>
      <c r="C2317" s="66" t="s">
        <v>15410</v>
      </c>
      <c r="D2317" s="67">
        <v>41</v>
      </c>
      <c r="E2317" s="68" t="s">
        <v>12428</v>
      </c>
    </row>
    <row r="2318" spans="1:5" ht="15" x14ac:dyDescent="0.2">
      <c r="A2318" s="64">
        <v>2317</v>
      </c>
      <c r="B2318" s="65">
        <v>13757</v>
      </c>
      <c r="C2318" s="66" t="s">
        <v>15411</v>
      </c>
      <c r="D2318" s="67">
        <v>42</v>
      </c>
      <c r="E2318" s="69">
        <v>4</v>
      </c>
    </row>
    <row r="2319" spans="1:5" ht="15" x14ac:dyDescent="0.2">
      <c r="A2319" s="64">
        <v>2318</v>
      </c>
      <c r="B2319" s="65">
        <v>13937</v>
      </c>
      <c r="C2319" s="66" t="s">
        <v>15412</v>
      </c>
      <c r="D2319" s="67">
        <v>43</v>
      </c>
      <c r="E2319" s="68" t="s">
        <v>15069</v>
      </c>
    </row>
    <row r="2320" spans="1:5" ht="15" x14ac:dyDescent="0.2">
      <c r="A2320" s="64">
        <v>2319</v>
      </c>
      <c r="B2320" s="65">
        <v>14052</v>
      </c>
      <c r="C2320" s="66" t="s">
        <v>15413</v>
      </c>
      <c r="D2320" s="67">
        <v>44</v>
      </c>
      <c r="E2320" s="68" t="s">
        <v>12268</v>
      </c>
    </row>
    <row r="2321" spans="1:5" ht="15" x14ac:dyDescent="0.2">
      <c r="A2321" s="64">
        <v>2320</v>
      </c>
      <c r="B2321" s="65">
        <v>14112</v>
      </c>
      <c r="C2321" s="66" t="s">
        <v>15414</v>
      </c>
      <c r="D2321" s="67">
        <v>45</v>
      </c>
      <c r="E2321" s="69">
        <v>4</v>
      </c>
    </row>
    <row r="2322" spans="1:5" ht="15" x14ac:dyDescent="0.2">
      <c r="A2322" s="64">
        <v>2321</v>
      </c>
      <c r="B2322" s="65">
        <v>14499</v>
      </c>
      <c r="C2322" s="66" t="s">
        <v>15415</v>
      </c>
      <c r="D2322" s="67">
        <v>46</v>
      </c>
      <c r="E2322" s="68" t="s">
        <v>15069</v>
      </c>
    </row>
    <row r="2323" spans="1:5" ht="15" x14ac:dyDescent="0.2">
      <c r="A2323" s="64">
        <v>2322</v>
      </c>
      <c r="B2323" s="65">
        <v>14970</v>
      </c>
      <c r="C2323" s="66" t="s">
        <v>10355</v>
      </c>
      <c r="D2323" s="67">
        <v>47</v>
      </c>
      <c r="E2323" s="68" t="s">
        <v>11077</v>
      </c>
    </row>
    <row r="2324" spans="1:5" ht="15" x14ac:dyDescent="0.2">
      <c r="A2324" s="64">
        <v>2323</v>
      </c>
      <c r="B2324" s="65">
        <v>15124</v>
      </c>
      <c r="C2324" s="66" t="s">
        <v>10356</v>
      </c>
      <c r="D2324" s="67">
        <v>48</v>
      </c>
      <c r="E2324" s="69">
        <v>4</v>
      </c>
    </row>
    <row r="2325" spans="1:5" ht="15" x14ac:dyDescent="0.2">
      <c r="A2325" s="64">
        <v>2324</v>
      </c>
      <c r="B2325" s="65">
        <v>15305</v>
      </c>
      <c r="C2325" s="66" t="s">
        <v>10357</v>
      </c>
      <c r="D2325" s="67">
        <v>49</v>
      </c>
      <c r="E2325" s="69">
        <v>3</v>
      </c>
    </row>
    <row r="2326" spans="1:5" ht="15" x14ac:dyDescent="0.2">
      <c r="A2326" s="64">
        <v>2325</v>
      </c>
      <c r="B2326" s="65">
        <v>15337</v>
      </c>
      <c r="C2326" s="66" t="s">
        <v>10358</v>
      </c>
      <c r="D2326" s="67">
        <v>50</v>
      </c>
      <c r="E2326" s="68" t="s">
        <v>12258</v>
      </c>
    </row>
    <row r="2327" spans="1:5" ht="15" x14ac:dyDescent="0.2">
      <c r="A2327" s="64">
        <v>2326</v>
      </c>
      <c r="B2327" s="65">
        <v>16332</v>
      </c>
      <c r="C2327" s="66" t="s">
        <v>10359</v>
      </c>
      <c r="D2327" s="67">
        <v>51</v>
      </c>
      <c r="E2327" s="68" t="s">
        <v>12262</v>
      </c>
    </row>
    <row r="2328" spans="1:5" ht="15" x14ac:dyDescent="0.2">
      <c r="A2328" s="64">
        <v>2327</v>
      </c>
      <c r="B2328" s="65">
        <v>17067</v>
      </c>
      <c r="C2328" s="70" t="s">
        <v>10360</v>
      </c>
      <c r="D2328" s="67">
        <v>52</v>
      </c>
      <c r="E2328" s="68" t="s">
        <v>12428</v>
      </c>
    </row>
    <row r="2329" spans="1:5" ht="15" x14ac:dyDescent="0.2">
      <c r="A2329" s="64">
        <v>2328</v>
      </c>
      <c r="B2329" s="65">
        <v>17357</v>
      </c>
      <c r="C2329" s="66" t="s">
        <v>10361</v>
      </c>
      <c r="D2329" s="67">
        <v>53</v>
      </c>
      <c r="E2329" s="69">
        <v>3</v>
      </c>
    </row>
    <row r="2330" spans="1:5" ht="15" x14ac:dyDescent="0.2">
      <c r="A2330" s="64">
        <v>2329</v>
      </c>
      <c r="B2330" s="65">
        <v>19038</v>
      </c>
      <c r="C2330" s="66" t="s">
        <v>10362</v>
      </c>
      <c r="D2330" s="67">
        <v>54</v>
      </c>
      <c r="E2330" s="68" t="s">
        <v>12264</v>
      </c>
    </row>
    <row r="2331" spans="1:5" ht="15" x14ac:dyDescent="0.2">
      <c r="A2331" s="64">
        <v>2330</v>
      </c>
      <c r="B2331" s="65">
        <v>19041</v>
      </c>
      <c r="C2331" s="66" t="s">
        <v>10363</v>
      </c>
      <c r="D2331" s="67">
        <v>55</v>
      </c>
      <c r="E2331" s="69">
        <v>2</v>
      </c>
    </row>
    <row r="2332" spans="1:5" ht="15" x14ac:dyDescent="0.2">
      <c r="A2332" s="64">
        <v>2331</v>
      </c>
      <c r="B2332" s="65">
        <v>19577</v>
      </c>
      <c r="C2332" s="66" t="s">
        <v>10364</v>
      </c>
      <c r="D2332" s="67">
        <v>56</v>
      </c>
      <c r="E2332" s="68" t="s">
        <v>12266</v>
      </c>
    </row>
    <row r="2333" spans="1:5" ht="15" x14ac:dyDescent="0.2">
      <c r="A2333" s="64">
        <v>2332</v>
      </c>
      <c r="B2333" s="65">
        <v>19715</v>
      </c>
      <c r="C2333" s="66" t="s">
        <v>10365</v>
      </c>
      <c r="D2333" s="67">
        <v>57</v>
      </c>
      <c r="E2333" s="68" t="s">
        <v>12262</v>
      </c>
    </row>
    <row r="2334" spans="1:5" ht="15" x14ac:dyDescent="0.2">
      <c r="A2334" s="64">
        <v>2333</v>
      </c>
      <c r="B2334" s="65">
        <v>10142</v>
      </c>
      <c r="C2334" s="66" t="s">
        <v>10366</v>
      </c>
      <c r="D2334" s="67">
        <v>58</v>
      </c>
      <c r="E2334" s="69">
        <v>3</v>
      </c>
    </row>
    <row r="2335" spans="1:5" ht="15" x14ac:dyDescent="0.2">
      <c r="A2335" s="64">
        <v>2334</v>
      </c>
      <c r="B2335" s="65">
        <v>11166</v>
      </c>
      <c r="C2335" s="66" t="s">
        <v>10367</v>
      </c>
      <c r="D2335" s="67">
        <v>59</v>
      </c>
      <c r="E2335" s="69">
        <v>3</v>
      </c>
    </row>
    <row r="2336" spans="1:5" ht="15" x14ac:dyDescent="0.2">
      <c r="A2336" s="64">
        <v>2335</v>
      </c>
      <c r="B2336" s="65">
        <v>11435</v>
      </c>
      <c r="C2336" s="66" t="s">
        <v>10368</v>
      </c>
      <c r="D2336" s="67">
        <v>60</v>
      </c>
      <c r="E2336" s="69">
        <v>2</v>
      </c>
    </row>
    <row r="2337" spans="1:5" ht="15" x14ac:dyDescent="0.2">
      <c r="A2337" s="64">
        <v>2336</v>
      </c>
      <c r="B2337" s="65">
        <v>11493</v>
      </c>
      <c r="C2337" s="66" t="s">
        <v>10369</v>
      </c>
      <c r="D2337" s="67">
        <v>61</v>
      </c>
      <c r="E2337" s="68" t="s">
        <v>12266</v>
      </c>
    </row>
    <row r="2338" spans="1:5" ht="15" x14ac:dyDescent="0.2">
      <c r="A2338" s="64">
        <v>2337</v>
      </c>
      <c r="B2338" s="65">
        <v>11550</v>
      </c>
      <c r="C2338" s="66" t="s">
        <v>10370</v>
      </c>
      <c r="D2338" s="67">
        <v>62</v>
      </c>
      <c r="E2338" s="68" t="s">
        <v>12268</v>
      </c>
    </row>
    <row r="2339" spans="1:5" ht="15" x14ac:dyDescent="0.2">
      <c r="A2339" s="64">
        <v>2338</v>
      </c>
      <c r="B2339" s="65">
        <v>11754</v>
      </c>
      <c r="C2339" s="66" t="s">
        <v>10371</v>
      </c>
      <c r="D2339" s="67">
        <v>63</v>
      </c>
      <c r="E2339" s="68" t="s">
        <v>12428</v>
      </c>
    </row>
    <row r="2340" spans="1:5" ht="15" x14ac:dyDescent="0.2">
      <c r="A2340" s="64">
        <v>2339</v>
      </c>
      <c r="B2340" s="65">
        <v>12025</v>
      </c>
      <c r="C2340" s="66" t="s">
        <v>10372</v>
      </c>
      <c r="D2340" s="67">
        <v>64</v>
      </c>
      <c r="E2340" s="69">
        <v>2</v>
      </c>
    </row>
    <row r="2341" spans="1:5" ht="15" x14ac:dyDescent="0.2">
      <c r="A2341" s="64">
        <v>2340</v>
      </c>
      <c r="B2341" s="65">
        <v>12044</v>
      </c>
      <c r="C2341" s="66" t="s">
        <v>10373</v>
      </c>
      <c r="D2341" s="67">
        <v>65</v>
      </c>
      <c r="E2341" s="69">
        <v>4</v>
      </c>
    </row>
    <row r="2342" spans="1:5" ht="15" x14ac:dyDescent="0.2">
      <c r="A2342" s="64">
        <v>2341</v>
      </c>
      <c r="B2342" s="65">
        <v>12073</v>
      </c>
      <c r="C2342" s="66" t="s">
        <v>10374</v>
      </c>
      <c r="D2342" s="67">
        <v>66</v>
      </c>
      <c r="E2342" s="68" t="s">
        <v>12266</v>
      </c>
    </row>
    <row r="2343" spans="1:5" ht="15" x14ac:dyDescent="0.2">
      <c r="A2343" s="64">
        <v>2342</v>
      </c>
      <c r="B2343" s="65">
        <v>12076</v>
      </c>
      <c r="C2343" s="66" t="s">
        <v>10375</v>
      </c>
      <c r="D2343" s="67">
        <v>67</v>
      </c>
      <c r="E2343" s="68" t="s">
        <v>15072</v>
      </c>
    </row>
    <row r="2344" spans="1:5" ht="15" x14ac:dyDescent="0.2">
      <c r="A2344" s="64">
        <v>2343</v>
      </c>
      <c r="B2344" s="65">
        <v>12340</v>
      </c>
      <c r="C2344" s="66" t="s">
        <v>10376</v>
      </c>
      <c r="D2344" s="67">
        <v>68</v>
      </c>
      <c r="E2344" s="68" t="s">
        <v>12264</v>
      </c>
    </row>
    <row r="2345" spans="1:5" ht="15" x14ac:dyDescent="0.2">
      <c r="A2345" s="64">
        <v>2344</v>
      </c>
      <c r="B2345" s="65">
        <v>12525</v>
      </c>
      <c r="C2345" s="66" t="s">
        <v>10377</v>
      </c>
      <c r="D2345" s="67">
        <v>69</v>
      </c>
      <c r="E2345" s="68" t="s">
        <v>15072</v>
      </c>
    </row>
    <row r="2346" spans="1:5" ht="15" x14ac:dyDescent="0.2">
      <c r="A2346" s="64">
        <v>2345</v>
      </c>
      <c r="B2346" s="65">
        <v>12527</v>
      </c>
      <c r="C2346" s="66" t="s">
        <v>10378</v>
      </c>
      <c r="D2346" s="67">
        <v>70</v>
      </c>
      <c r="E2346" s="69">
        <v>2</v>
      </c>
    </row>
    <row r="2347" spans="1:5" ht="15" x14ac:dyDescent="0.2">
      <c r="A2347" s="64">
        <v>2346</v>
      </c>
      <c r="B2347" s="65">
        <v>12589</v>
      </c>
      <c r="C2347" s="66" t="s">
        <v>10379</v>
      </c>
      <c r="D2347" s="67">
        <v>71</v>
      </c>
      <c r="E2347" s="69">
        <v>2</v>
      </c>
    </row>
    <row r="2348" spans="1:5" ht="15" x14ac:dyDescent="0.2">
      <c r="A2348" s="64">
        <v>2347</v>
      </c>
      <c r="B2348" s="65">
        <v>12632</v>
      </c>
      <c r="C2348" s="66" t="s">
        <v>10380</v>
      </c>
      <c r="D2348" s="67">
        <v>72</v>
      </c>
      <c r="E2348" s="69">
        <v>4</v>
      </c>
    </row>
    <row r="2349" spans="1:5" ht="15" x14ac:dyDescent="0.2">
      <c r="A2349" s="64">
        <v>2348</v>
      </c>
      <c r="B2349" s="65">
        <v>13091</v>
      </c>
      <c r="C2349" s="66" t="s">
        <v>9356</v>
      </c>
      <c r="D2349" s="67">
        <v>73</v>
      </c>
      <c r="E2349" s="68" t="s">
        <v>12262</v>
      </c>
    </row>
    <row r="2350" spans="1:5" ht="15" x14ac:dyDescent="0.2">
      <c r="A2350" s="64">
        <v>2349</v>
      </c>
      <c r="B2350" s="65">
        <v>13513</v>
      </c>
      <c r="C2350" s="66" t="s">
        <v>9357</v>
      </c>
      <c r="D2350" s="67">
        <v>74</v>
      </c>
      <c r="E2350" s="68" t="s">
        <v>12273</v>
      </c>
    </row>
    <row r="2351" spans="1:5" ht="15" x14ac:dyDescent="0.2">
      <c r="A2351" s="64">
        <v>2350</v>
      </c>
      <c r="B2351" s="65">
        <v>14078</v>
      </c>
      <c r="C2351" s="66" t="s">
        <v>9358</v>
      </c>
      <c r="D2351" s="67">
        <v>75</v>
      </c>
      <c r="E2351" s="68" t="s">
        <v>13800</v>
      </c>
    </row>
    <row r="2352" spans="1:5" ht="15" x14ac:dyDescent="0.2">
      <c r="A2352" s="64">
        <v>2351</v>
      </c>
      <c r="B2352" s="65">
        <v>14179</v>
      </c>
      <c r="C2352" s="66" t="s">
        <v>9359</v>
      </c>
      <c r="D2352" s="67">
        <v>76</v>
      </c>
      <c r="E2352" s="69">
        <v>3</v>
      </c>
    </row>
    <row r="2353" spans="1:5" ht="15" x14ac:dyDescent="0.2">
      <c r="A2353" s="64">
        <v>2352</v>
      </c>
      <c r="B2353" s="65">
        <v>14520</v>
      </c>
      <c r="C2353" s="66" t="s">
        <v>9360</v>
      </c>
      <c r="D2353" s="67">
        <v>77</v>
      </c>
      <c r="E2353" s="69">
        <v>2</v>
      </c>
    </row>
    <row r="2354" spans="1:5" ht="15" x14ac:dyDescent="0.2">
      <c r="A2354" s="64">
        <v>2353</v>
      </c>
      <c r="B2354" s="65">
        <v>14673</v>
      </c>
      <c r="C2354" s="66" t="s">
        <v>9361</v>
      </c>
      <c r="D2354" s="67">
        <v>78</v>
      </c>
      <c r="E2354" s="69">
        <v>2</v>
      </c>
    </row>
    <row r="2355" spans="1:5" ht="15" x14ac:dyDescent="0.2">
      <c r="A2355" s="64">
        <v>2354</v>
      </c>
      <c r="B2355" s="65">
        <v>14700</v>
      </c>
      <c r="C2355" s="66" t="s">
        <v>9362</v>
      </c>
      <c r="D2355" s="67">
        <v>79</v>
      </c>
      <c r="E2355" s="68" t="s">
        <v>12262</v>
      </c>
    </row>
    <row r="2356" spans="1:5" ht="15" x14ac:dyDescent="0.2">
      <c r="A2356" s="64">
        <v>2355</v>
      </c>
      <c r="B2356" s="65">
        <v>14701</v>
      </c>
      <c r="C2356" s="66" t="s">
        <v>9363</v>
      </c>
      <c r="D2356" s="67">
        <v>80</v>
      </c>
      <c r="E2356" s="69">
        <v>3</v>
      </c>
    </row>
    <row r="2357" spans="1:5" ht="15" x14ac:dyDescent="0.2">
      <c r="A2357" s="64">
        <v>2356</v>
      </c>
      <c r="B2357" s="65">
        <v>14835</v>
      </c>
      <c r="C2357" s="66" t="s">
        <v>9364</v>
      </c>
      <c r="D2357" s="67">
        <v>81</v>
      </c>
      <c r="E2357" s="68" t="s">
        <v>15072</v>
      </c>
    </row>
    <row r="2358" spans="1:5" ht="15" x14ac:dyDescent="0.2">
      <c r="A2358" s="64">
        <v>2357</v>
      </c>
      <c r="B2358" s="65">
        <v>14847</v>
      </c>
      <c r="C2358" s="66" t="s">
        <v>9365</v>
      </c>
      <c r="D2358" s="67">
        <v>82</v>
      </c>
      <c r="E2358" s="69">
        <v>4</v>
      </c>
    </row>
    <row r="2359" spans="1:5" ht="15" x14ac:dyDescent="0.2">
      <c r="A2359" s="64">
        <v>2358</v>
      </c>
      <c r="B2359" s="65">
        <v>14866</v>
      </c>
      <c r="C2359" s="66" t="s">
        <v>9366</v>
      </c>
      <c r="D2359" s="67">
        <v>83</v>
      </c>
      <c r="E2359" s="69">
        <v>4</v>
      </c>
    </row>
    <row r="2360" spans="1:5" ht="15" x14ac:dyDescent="0.2">
      <c r="A2360" s="64">
        <v>2359</v>
      </c>
      <c r="B2360" s="65">
        <v>15175</v>
      </c>
      <c r="C2360" s="66" t="s">
        <v>9367</v>
      </c>
      <c r="D2360" s="67">
        <v>84</v>
      </c>
      <c r="E2360" s="68" t="s">
        <v>12268</v>
      </c>
    </row>
    <row r="2361" spans="1:5" ht="15" x14ac:dyDescent="0.2">
      <c r="A2361" s="64">
        <v>2360</v>
      </c>
      <c r="B2361" s="65">
        <v>15257</v>
      </c>
      <c r="C2361" s="66" t="s">
        <v>9368</v>
      </c>
      <c r="D2361" s="67">
        <v>85</v>
      </c>
      <c r="E2361" s="68" t="s">
        <v>12266</v>
      </c>
    </row>
    <row r="2362" spans="1:5" ht="15" x14ac:dyDescent="0.2">
      <c r="A2362" s="64">
        <v>2361</v>
      </c>
      <c r="B2362" s="65">
        <v>15383</v>
      </c>
      <c r="C2362" s="66" t="s">
        <v>9369</v>
      </c>
      <c r="D2362" s="67">
        <v>86</v>
      </c>
      <c r="E2362" s="69">
        <v>2</v>
      </c>
    </row>
    <row r="2363" spans="1:5" ht="15" x14ac:dyDescent="0.2">
      <c r="A2363" s="64">
        <v>2362</v>
      </c>
      <c r="B2363" s="65">
        <v>15820</v>
      </c>
      <c r="C2363" s="66" t="s">
        <v>9370</v>
      </c>
      <c r="D2363" s="67">
        <v>87</v>
      </c>
      <c r="E2363" s="69">
        <v>4</v>
      </c>
    </row>
    <row r="2364" spans="1:5" ht="15" x14ac:dyDescent="0.2">
      <c r="A2364" s="64">
        <v>2363</v>
      </c>
      <c r="B2364" s="65">
        <v>15828</v>
      </c>
      <c r="C2364" s="66" t="s">
        <v>9826</v>
      </c>
      <c r="D2364" s="67">
        <v>88</v>
      </c>
      <c r="E2364" s="68" t="s">
        <v>12428</v>
      </c>
    </row>
    <row r="2365" spans="1:5" ht="15" x14ac:dyDescent="0.2">
      <c r="A2365" s="64">
        <v>2364</v>
      </c>
      <c r="B2365" s="65">
        <v>15864</v>
      </c>
      <c r="C2365" s="66" t="s">
        <v>9827</v>
      </c>
      <c r="D2365" s="67">
        <v>89</v>
      </c>
      <c r="E2365" s="68" t="s">
        <v>12268</v>
      </c>
    </row>
    <row r="2366" spans="1:5" ht="15" x14ac:dyDescent="0.2">
      <c r="A2366" s="64">
        <v>2365</v>
      </c>
      <c r="B2366" s="65">
        <v>15896</v>
      </c>
      <c r="C2366" s="66" t="s">
        <v>9828</v>
      </c>
      <c r="D2366" s="67">
        <v>90</v>
      </c>
      <c r="E2366" s="68" t="s">
        <v>12428</v>
      </c>
    </row>
    <row r="2367" spans="1:5" ht="15" x14ac:dyDescent="0.2">
      <c r="A2367" s="64">
        <v>2366</v>
      </c>
      <c r="B2367" s="65">
        <v>16367</v>
      </c>
      <c r="C2367" s="66" t="s">
        <v>9829</v>
      </c>
      <c r="D2367" s="67">
        <v>91</v>
      </c>
      <c r="E2367" s="68" t="s">
        <v>13767</v>
      </c>
    </row>
    <row r="2368" spans="1:5" ht="15" x14ac:dyDescent="0.2">
      <c r="A2368" s="64">
        <v>2367</v>
      </c>
      <c r="B2368" s="65">
        <v>16492</v>
      </c>
      <c r="C2368" s="66" t="s">
        <v>9830</v>
      </c>
      <c r="D2368" s="67">
        <v>92</v>
      </c>
      <c r="E2368" s="68" t="s">
        <v>12262</v>
      </c>
    </row>
    <row r="2369" spans="1:5" ht="15" x14ac:dyDescent="0.2">
      <c r="A2369" s="64">
        <v>2368</v>
      </c>
      <c r="B2369" s="65">
        <v>16494</v>
      </c>
      <c r="C2369" s="66" t="s">
        <v>9831</v>
      </c>
      <c r="D2369" s="67">
        <v>93</v>
      </c>
      <c r="E2369" s="69">
        <v>3</v>
      </c>
    </row>
    <row r="2370" spans="1:5" ht="15" x14ac:dyDescent="0.2">
      <c r="A2370" s="64">
        <v>2369</v>
      </c>
      <c r="B2370" s="65">
        <v>16663</v>
      </c>
      <c r="C2370" s="66" t="s">
        <v>9832</v>
      </c>
      <c r="D2370" s="67">
        <v>94</v>
      </c>
      <c r="E2370" s="68" t="s">
        <v>12268</v>
      </c>
    </row>
    <row r="2371" spans="1:5" ht="15" x14ac:dyDescent="0.2">
      <c r="A2371" s="64">
        <v>2370</v>
      </c>
      <c r="B2371" s="65">
        <v>16946</v>
      </c>
      <c r="C2371" s="66" t="s">
        <v>9833</v>
      </c>
      <c r="D2371" s="67">
        <v>95</v>
      </c>
      <c r="E2371" s="69">
        <v>2</v>
      </c>
    </row>
    <row r="2372" spans="1:5" ht="15" x14ac:dyDescent="0.2">
      <c r="A2372" s="64">
        <v>2371</v>
      </c>
      <c r="B2372" s="65">
        <v>17272</v>
      </c>
      <c r="C2372" s="66" t="s">
        <v>9834</v>
      </c>
      <c r="D2372" s="67">
        <v>96</v>
      </c>
      <c r="E2372" s="69">
        <v>5</v>
      </c>
    </row>
    <row r="2373" spans="1:5" ht="15" x14ac:dyDescent="0.2">
      <c r="A2373" s="64">
        <v>2372</v>
      </c>
      <c r="B2373" s="65">
        <v>18125</v>
      </c>
      <c r="C2373" s="66" t="s">
        <v>9835</v>
      </c>
      <c r="D2373" s="67">
        <v>97</v>
      </c>
      <c r="E2373" s="69">
        <v>4</v>
      </c>
    </row>
    <row r="2374" spans="1:5" ht="15" x14ac:dyDescent="0.2">
      <c r="A2374" s="64">
        <v>2373</v>
      </c>
      <c r="B2374" s="65">
        <v>18129</v>
      </c>
      <c r="C2374" s="66" t="s">
        <v>9836</v>
      </c>
      <c r="D2374" s="67">
        <v>98</v>
      </c>
      <c r="E2374" s="68" t="s">
        <v>15069</v>
      </c>
    </row>
    <row r="2375" spans="1:5" ht="15" x14ac:dyDescent="0.2">
      <c r="A2375" s="64">
        <v>2374</v>
      </c>
      <c r="B2375" s="65">
        <v>18136</v>
      </c>
      <c r="C2375" s="66" t="s">
        <v>9837</v>
      </c>
      <c r="D2375" s="67">
        <v>99</v>
      </c>
      <c r="E2375" s="69">
        <v>4</v>
      </c>
    </row>
    <row r="2376" spans="1:5" ht="15" x14ac:dyDescent="0.2">
      <c r="A2376" s="64">
        <v>2375</v>
      </c>
      <c r="B2376" s="65">
        <v>18230</v>
      </c>
      <c r="C2376" s="66" t="s">
        <v>9838</v>
      </c>
      <c r="D2376" s="67">
        <v>100</v>
      </c>
      <c r="E2376" s="68" t="s">
        <v>12260</v>
      </c>
    </row>
    <row r="2377" spans="1:5" ht="15" x14ac:dyDescent="0.2">
      <c r="A2377" s="64">
        <v>2376</v>
      </c>
      <c r="B2377" s="65">
        <v>18301</v>
      </c>
      <c r="C2377" s="70" t="s">
        <v>9839</v>
      </c>
      <c r="D2377" s="67">
        <v>101</v>
      </c>
      <c r="E2377" s="69">
        <v>4</v>
      </c>
    </row>
    <row r="2378" spans="1:5" ht="15" x14ac:dyDescent="0.2">
      <c r="A2378" s="64">
        <v>2377</v>
      </c>
      <c r="B2378" s="65">
        <v>18905</v>
      </c>
      <c r="C2378" s="66" t="s">
        <v>9840</v>
      </c>
      <c r="D2378" s="67">
        <v>102</v>
      </c>
      <c r="E2378" s="68" t="s">
        <v>12264</v>
      </c>
    </row>
    <row r="2379" spans="1:5" ht="15" x14ac:dyDescent="0.2">
      <c r="A2379" s="64">
        <v>2378</v>
      </c>
      <c r="B2379" s="65">
        <v>18906</v>
      </c>
      <c r="C2379" s="66" t="s">
        <v>9841</v>
      </c>
      <c r="D2379" s="67">
        <v>103</v>
      </c>
      <c r="E2379" s="69">
        <v>4</v>
      </c>
    </row>
    <row r="2380" spans="1:5" ht="15" x14ac:dyDescent="0.2">
      <c r="A2380" s="64">
        <v>2379</v>
      </c>
      <c r="B2380" s="65">
        <v>19360</v>
      </c>
      <c r="C2380" s="66" t="s">
        <v>9842</v>
      </c>
      <c r="D2380" s="67">
        <v>104</v>
      </c>
      <c r="E2380" s="68" t="s">
        <v>12266</v>
      </c>
    </row>
    <row r="2381" spans="1:5" ht="15" x14ac:dyDescent="0.2">
      <c r="A2381" s="64">
        <v>2380</v>
      </c>
      <c r="B2381" s="65">
        <v>19423</v>
      </c>
      <c r="C2381" s="66" t="s">
        <v>9843</v>
      </c>
      <c r="D2381" s="67">
        <v>105</v>
      </c>
      <c r="E2381" s="68" t="s">
        <v>15069</v>
      </c>
    </row>
    <row r="2382" spans="1:5" ht="15" x14ac:dyDescent="0.2">
      <c r="A2382" s="64">
        <v>2381</v>
      </c>
      <c r="B2382" s="65">
        <v>10609</v>
      </c>
      <c r="C2382" s="66" t="s">
        <v>9844</v>
      </c>
      <c r="D2382" s="67">
        <v>106</v>
      </c>
      <c r="E2382" s="68" t="s">
        <v>10792</v>
      </c>
    </row>
    <row r="2383" spans="1:5" ht="15" x14ac:dyDescent="0.2">
      <c r="A2383" s="64">
        <v>2382</v>
      </c>
      <c r="B2383" s="65">
        <v>11041</v>
      </c>
      <c r="C2383" s="66" t="s">
        <v>9845</v>
      </c>
      <c r="D2383" s="67">
        <v>107</v>
      </c>
      <c r="E2383" s="69">
        <v>4</v>
      </c>
    </row>
    <row r="2384" spans="1:5" ht="15" x14ac:dyDescent="0.2">
      <c r="A2384" s="64">
        <v>2383</v>
      </c>
      <c r="B2384" s="65">
        <v>11790</v>
      </c>
      <c r="C2384" s="66" t="s">
        <v>9846</v>
      </c>
      <c r="D2384" s="67">
        <v>108</v>
      </c>
      <c r="E2384" s="68" t="s">
        <v>12428</v>
      </c>
    </row>
    <row r="2385" spans="1:5" ht="15" x14ac:dyDescent="0.2">
      <c r="A2385" s="64">
        <v>2384</v>
      </c>
      <c r="B2385" s="65">
        <v>17824</v>
      </c>
      <c r="C2385" s="66" t="s">
        <v>10405</v>
      </c>
      <c r="D2385" s="67">
        <v>109</v>
      </c>
      <c r="E2385" s="68" t="s">
        <v>12428</v>
      </c>
    </row>
    <row r="2386" spans="1:5" ht="15" x14ac:dyDescent="0.2">
      <c r="A2386" s="64">
        <v>2385</v>
      </c>
      <c r="B2386" s="65">
        <v>18929</v>
      </c>
      <c r="C2386" s="66" t="s">
        <v>10406</v>
      </c>
      <c r="D2386" s="67">
        <v>110</v>
      </c>
      <c r="E2386" s="69">
        <v>4</v>
      </c>
    </row>
    <row r="2387" spans="1:5" ht="15" x14ac:dyDescent="0.2">
      <c r="A2387" s="64">
        <v>2386</v>
      </c>
      <c r="B2387" s="65">
        <v>10023</v>
      </c>
      <c r="C2387" s="66" t="s">
        <v>10407</v>
      </c>
      <c r="D2387" s="67">
        <v>1</v>
      </c>
      <c r="E2387" s="68" t="s">
        <v>12268</v>
      </c>
    </row>
    <row r="2388" spans="1:5" ht="15" x14ac:dyDescent="0.2">
      <c r="A2388" s="64">
        <v>2387</v>
      </c>
      <c r="B2388" s="65">
        <v>10230</v>
      </c>
      <c r="C2388" s="70" t="s">
        <v>10408</v>
      </c>
      <c r="D2388" s="67">
        <v>2</v>
      </c>
      <c r="E2388" s="68" t="s">
        <v>15069</v>
      </c>
    </row>
    <row r="2389" spans="1:5" ht="15" x14ac:dyDescent="0.2">
      <c r="A2389" s="64">
        <v>2388</v>
      </c>
      <c r="B2389" s="65">
        <v>10234</v>
      </c>
      <c r="C2389" s="66" t="s">
        <v>10409</v>
      </c>
      <c r="D2389" s="67">
        <v>3</v>
      </c>
      <c r="E2389" s="68" t="s">
        <v>12428</v>
      </c>
    </row>
    <row r="2390" spans="1:5" ht="15" x14ac:dyDescent="0.2">
      <c r="A2390" s="64">
        <v>2389</v>
      </c>
      <c r="B2390" s="65">
        <v>10242</v>
      </c>
      <c r="C2390" s="66" t="s">
        <v>10410</v>
      </c>
      <c r="D2390" s="67">
        <v>4</v>
      </c>
      <c r="E2390" s="68" t="s">
        <v>12281</v>
      </c>
    </row>
    <row r="2391" spans="1:5" ht="15" x14ac:dyDescent="0.2">
      <c r="A2391" s="64">
        <v>2390</v>
      </c>
      <c r="B2391" s="65">
        <v>10245</v>
      </c>
      <c r="C2391" s="66" t="s">
        <v>10411</v>
      </c>
      <c r="D2391" s="67">
        <v>5</v>
      </c>
      <c r="E2391" s="68" t="s">
        <v>12268</v>
      </c>
    </row>
    <row r="2392" spans="1:5" ht="15" x14ac:dyDescent="0.2">
      <c r="A2392" s="64">
        <v>2391</v>
      </c>
      <c r="B2392" s="65">
        <v>10257</v>
      </c>
      <c r="C2392" s="66" t="s">
        <v>10412</v>
      </c>
      <c r="D2392" s="67">
        <v>6</v>
      </c>
      <c r="E2392" s="68" t="s">
        <v>10792</v>
      </c>
    </row>
    <row r="2393" spans="1:5" ht="15" x14ac:dyDescent="0.2">
      <c r="A2393" s="64">
        <v>2392</v>
      </c>
      <c r="B2393" s="65">
        <v>10263</v>
      </c>
      <c r="C2393" s="66" t="s">
        <v>10413</v>
      </c>
      <c r="D2393" s="67">
        <v>7</v>
      </c>
      <c r="E2393" s="68" t="s">
        <v>12268</v>
      </c>
    </row>
    <row r="2394" spans="1:5" ht="15" x14ac:dyDescent="0.2">
      <c r="A2394" s="64">
        <v>2393</v>
      </c>
      <c r="B2394" s="65">
        <v>10298</v>
      </c>
      <c r="C2394" s="66" t="s">
        <v>10414</v>
      </c>
      <c r="D2394" s="67">
        <v>8</v>
      </c>
      <c r="E2394" s="68" t="s">
        <v>12262</v>
      </c>
    </row>
    <row r="2395" spans="1:5" ht="15" x14ac:dyDescent="0.2">
      <c r="A2395" s="64">
        <v>2394</v>
      </c>
      <c r="B2395" s="65">
        <v>10308</v>
      </c>
      <c r="C2395" s="66" t="s">
        <v>10415</v>
      </c>
      <c r="D2395" s="67">
        <v>9</v>
      </c>
      <c r="E2395" s="68" t="s">
        <v>12428</v>
      </c>
    </row>
    <row r="2396" spans="1:5" ht="15" x14ac:dyDescent="0.2">
      <c r="A2396" s="64">
        <v>2395</v>
      </c>
      <c r="B2396" s="65">
        <v>10473</v>
      </c>
      <c r="C2396" s="70" t="s">
        <v>10416</v>
      </c>
      <c r="D2396" s="67">
        <v>10</v>
      </c>
      <c r="E2396" s="68" t="s">
        <v>12260</v>
      </c>
    </row>
    <row r="2397" spans="1:5" ht="15" x14ac:dyDescent="0.2">
      <c r="A2397" s="64">
        <v>2396</v>
      </c>
      <c r="B2397" s="65">
        <v>10475</v>
      </c>
      <c r="C2397" s="70" t="s">
        <v>10417</v>
      </c>
      <c r="D2397" s="67">
        <v>11</v>
      </c>
      <c r="E2397" s="68" t="s">
        <v>12260</v>
      </c>
    </row>
    <row r="2398" spans="1:5" ht="15" x14ac:dyDescent="0.2">
      <c r="A2398" s="64">
        <v>2397</v>
      </c>
      <c r="B2398" s="65">
        <v>10477</v>
      </c>
      <c r="C2398" s="70" t="s">
        <v>10418</v>
      </c>
      <c r="D2398" s="67">
        <v>12</v>
      </c>
      <c r="E2398" s="68" t="s">
        <v>12371</v>
      </c>
    </row>
    <row r="2399" spans="1:5" ht="15" x14ac:dyDescent="0.2">
      <c r="A2399" s="64">
        <v>2398</v>
      </c>
      <c r="B2399" s="65">
        <v>10529</v>
      </c>
      <c r="C2399" s="70" t="s">
        <v>10419</v>
      </c>
      <c r="D2399" s="67">
        <v>13</v>
      </c>
      <c r="E2399" s="68" t="s">
        <v>15069</v>
      </c>
    </row>
    <row r="2400" spans="1:5" ht="15" x14ac:dyDescent="0.2">
      <c r="A2400" s="64">
        <v>2399</v>
      </c>
      <c r="B2400" s="65">
        <v>10538</v>
      </c>
      <c r="C2400" s="70" t="s">
        <v>10420</v>
      </c>
      <c r="D2400" s="67">
        <v>14</v>
      </c>
      <c r="E2400" s="68" t="s">
        <v>10794</v>
      </c>
    </row>
    <row r="2401" spans="1:5" ht="15" x14ac:dyDescent="0.2">
      <c r="A2401" s="64">
        <v>2400</v>
      </c>
      <c r="B2401" s="65">
        <v>10540</v>
      </c>
      <c r="C2401" s="70" t="s">
        <v>10421</v>
      </c>
      <c r="D2401" s="67">
        <v>15</v>
      </c>
      <c r="E2401" s="68" t="s">
        <v>12260</v>
      </c>
    </row>
    <row r="2402" spans="1:5" ht="15" x14ac:dyDescent="0.2">
      <c r="A2402" s="64">
        <v>2401</v>
      </c>
      <c r="B2402" s="65">
        <v>10712</v>
      </c>
      <c r="C2402" s="66" t="s">
        <v>10422</v>
      </c>
      <c r="D2402" s="67">
        <v>16</v>
      </c>
      <c r="E2402" s="68" t="s">
        <v>12268</v>
      </c>
    </row>
    <row r="2403" spans="1:5" ht="15" x14ac:dyDescent="0.2">
      <c r="A2403" s="64">
        <v>2402</v>
      </c>
      <c r="B2403" s="65">
        <v>10727</v>
      </c>
      <c r="C2403" s="66" t="s">
        <v>10423</v>
      </c>
      <c r="D2403" s="67">
        <v>17</v>
      </c>
      <c r="E2403" s="68" t="s">
        <v>12268</v>
      </c>
    </row>
    <row r="2404" spans="1:5" ht="15" x14ac:dyDescent="0.2">
      <c r="A2404" s="64">
        <v>2403</v>
      </c>
      <c r="B2404" s="65">
        <v>10846</v>
      </c>
      <c r="C2404" s="66" t="s">
        <v>10424</v>
      </c>
      <c r="D2404" s="67">
        <v>18</v>
      </c>
      <c r="E2404" s="68" t="s">
        <v>12260</v>
      </c>
    </row>
    <row r="2405" spans="1:5" ht="15" x14ac:dyDescent="0.2">
      <c r="A2405" s="64">
        <v>2404</v>
      </c>
      <c r="B2405" s="65">
        <v>10996</v>
      </c>
      <c r="C2405" s="66" t="s">
        <v>10425</v>
      </c>
      <c r="D2405" s="67">
        <v>19</v>
      </c>
      <c r="E2405" s="68" t="s">
        <v>10794</v>
      </c>
    </row>
    <row r="2406" spans="1:5" ht="15" x14ac:dyDescent="0.2">
      <c r="A2406" s="64">
        <v>2405</v>
      </c>
      <c r="B2406" s="65">
        <v>11305</v>
      </c>
      <c r="C2406" s="66" t="s">
        <v>10426</v>
      </c>
      <c r="D2406" s="67">
        <v>20</v>
      </c>
      <c r="E2406" s="68" t="s">
        <v>12266</v>
      </c>
    </row>
    <row r="2407" spans="1:5" ht="15" x14ac:dyDescent="0.2">
      <c r="A2407" s="64">
        <v>2406</v>
      </c>
      <c r="B2407" s="65">
        <v>12503</v>
      </c>
      <c r="C2407" s="66" t="s">
        <v>10427</v>
      </c>
      <c r="D2407" s="67">
        <v>21</v>
      </c>
      <c r="E2407" s="69">
        <v>3</v>
      </c>
    </row>
    <row r="2408" spans="1:5" ht="15" x14ac:dyDescent="0.2">
      <c r="A2408" s="64">
        <v>2407</v>
      </c>
      <c r="B2408" s="65">
        <v>12887</v>
      </c>
      <c r="C2408" s="66" t="s">
        <v>10428</v>
      </c>
      <c r="D2408" s="67">
        <v>22</v>
      </c>
      <c r="E2408" s="68" t="s">
        <v>12262</v>
      </c>
    </row>
    <row r="2409" spans="1:5" ht="15" x14ac:dyDescent="0.2">
      <c r="A2409" s="64">
        <v>2408</v>
      </c>
      <c r="B2409" s="65">
        <v>12934</v>
      </c>
      <c r="C2409" s="70" t="s">
        <v>10429</v>
      </c>
      <c r="D2409" s="67">
        <v>23</v>
      </c>
      <c r="E2409" s="68" t="s">
        <v>12268</v>
      </c>
    </row>
    <row r="2410" spans="1:5" ht="15" x14ac:dyDescent="0.2">
      <c r="A2410" s="64">
        <v>2409</v>
      </c>
      <c r="B2410" s="65">
        <v>13013</v>
      </c>
      <c r="C2410" s="66" t="s">
        <v>10430</v>
      </c>
      <c r="D2410" s="67">
        <v>24</v>
      </c>
      <c r="E2410" s="68" t="s">
        <v>12260</v>
      </c>
    </row>
    <row r="2411" spans="1:5" ht="15" x14ac:dyDescent="0.2">
      <c r="A2411" s="64">
        <v>2410</v>
      </c>
      <c r="B2411" s="65">
        <v>13059</v>
      </c>
      <c r="C2411" s="66" t="s">
        <v>10431</v>
      </c>
      <c r="D2411" s="67">
        <v>25</v>
      </c>
      <c r="E2411" s="68" t="s">
        <v>12281</v>
      </c>
    </row>
    <row r="2412" spans="1:5" ht="15" x14ac:dyDescent="0.2">
      <c r="A2412" s="64">
        <v>2411</v>
      </c>
      <c r="B2412" s="65">
        <v>13119</v>
      </c>
      <c r="C2412" s="66" t="s">
        <v>10432</v>
      </c>
      <c r="D2412" s="67">
        <v>26</v>
      </c>
      <c r="E2412" s="68" t="s">
        <v>11077</v>
      </c>
    </row>
    <row r="2413" spans="1:5" ht="15" x14ac:dyDescent="0.2">
      <c r="A2413" s="64">
        <v>2412</v>
      </c>
      <c r="B2413" s="65">
        <v>13669</v>
      </c>
      <c r="C2413" s="66" t="s">
        <v>10433</v>
      </c>
      <c r="D2413" s="67">
        <v>27</v>
      </c>
      <c r="E2413" s="68" t="s">
        <v>10792</v>
      </c>
    </row>
    <row r="2414" spans="1:5" ht="15" x14ac:dyDescent="0.2">
      <c r="A2414" s="64">
        <v>2413</v>
      </c>
      <c r="B2414" s="65">
        <v>14331</v>
      </c>
      <c r="C2414" s="66" t="s">
        <v>10434</v>
      </c>
      <c r="D2414" s="67">
        <v>28</v>
      </c>
      <c r="E2414" s="69">
        <v>5</v>
      </c>
    </row>
    <row r="2415" spans="1:5" ht="15" x14ac:dyDescent="0.2">
      <c r="A2415" s="64">
        <v>2414</v>
      </c>
      <c r="B2415" s="65">
        <v>14650</v>
      </c>
      <c r="C2415" s="66" t="s">
        <v>10435</v>
      </c>
      <c r="D2415" s="67">
        <v>29</v>
      </c>
      <c r="E2415" s="68" t="s">
        <v>12268</v>
      </c>
    </row>
    <row r="2416" spans="1:5" ht="15" x14ac:dyDescent="0.2">
      <c r="A2416" s="64">
        <v>2415</v>
      </c>
      <c r="B2416" s="65">
        <v>16324</v>
      </c>
      <c r="C2416" s="66" t="s">
        <v>10436</v>
      </c>
      <c r="D2416" s="67">
        <v>30</v>
      </c>
      <c r="E2416" s="68" t="s">
        <v>12260</v>
      </c>
    </row>
    <row r="2417" spans="1:5" ht="15" x14ac:dyDescent="0.2">
      <c r="A2417" s="64">
        <v>2416</v>
      </c>
      <c r="B2417" s="65">
        <v>16532</v>
      </c>
      <c r="C2417" s="66" t="s">
        <v>10437</v>
      </c>
      <c r="D2417" s="67">
        <v>31</v>
      </c>
      <c r="E2417" s="68" t="s">
        <v>12266</v>
      </c>
    </row>
    <row r="2418" spans="1:5" ht="15" x14ac:dyDescent="0.2">
      <c r="A2418" s="64">
        <v>2417</v>
      </c>
      <c r="B2418" s="65">
        <v>16723</v>
      </c>
      <c r="C2418" s="66" t="s">
        <v>9902</v>
      </c>
      <c r="D2418" s="67">
        <v>32</v>
      </c>
      <c r="E2418" s="68" t="s">
        <v>12258</v>
      </c>
    </row>
    <row r="2419" spans="1:5" ht="15" x14ac:dyDescent="0.2">
      <c r="A2419" s="64">
        <v>2418</v>
      </c>
      <c r="B2419" s="65">
        <v>16787</v>
      </c>
      <c r="C2419" s="70" t="s">
        <v>9903</v>
      </c>
      <c r="D2419" s="67">
        <v>33</v>
      </c>
      <c r="E2419" s="68" t="s">
        <v>12268</v>
      </c>
    </row>
    <row r="2420" spans="1:5" ht="15" x14ac:dyDescent="0.2">
      <c r="A2420" s="64">
        <v>2419</v>
      </c>
      <c r="B2420" s="65">
        <v>17497</v>
      </c>
      <c r="C2420" s="66" t="s">
        <v>9904</v>
      </c>
      <c r="D2420" s="67">
        <v>34</v>
      </c>
      <c r="E2420" s="68" t="s">
        <v>12260</v>
      </c>
    </row>
    <row r="2421" spans="1:5" ht="15" x14ac:dyDescent="0.2">
      <c r="A2421" s="64">
        <v>2420</v>
      </c>
      <c r="B2421" s="65">
        <v>17904</v>
      </c>
      <c r="C2421" s="66" t="s">
        <v>9905</v>
      </c>
      <c r="D2421" s="67">
        <v>35</v>
      </c>
      <c r="E2421" s="68" t="s">
        <v>11917</v>
      </c>
    </row>
    <row r="2422" spans="1:5" ht="15" x14ac:dyDescent="0.2">
      <c r="A2422" s="64">
        <v>2421</v>
      </c>
      <c r="B2422" s="65">
        <v>17930</v>
      </c>
      <c r="C2422" s="66" t="s">
        <v>9906</v>
      </c>
      <c r="D2422" s="67">
        <v>36</v>
      </c>
      <c r="E2422" s="68" t="s">
        <v>12266</v>
      </c>
    </row>
    <row r="2423" spans="1:5" ht="15" x14ac:dyDescent="0.2">
      <c r="A2423" s="64">
        <v>2422</v>
      </c>
      <c r="B2423" s="65">
        <v>18058</v>
      </c>
      <c r="C2423" s="66" t="s">
        <v>9907</v>
      </c>
      <c r="D2423" s="67">
        <v>37</v>
      </c>
      <c r="E2423" s="68" t="s">
        <v>12275</v>
      </c>
    </row>
    <row r="2424" spans="1:5" ht="15" x14ac:dyDescent="0.2">
      <c r="A2424" s="64">
        <v>2423</v>
      </c>
      <c r="B2424" s="65">
        <v>18715</v>
      </c>
      <c r="C2424" s="66" t="s">
        <v>10449</v>
      </c>
      <c r="D2424" s="67">
        <v>38</v>
      </c>
      <c r="E2424" s="68" t="s">
        <v>12428</v>
      </c>
    </row>
    <row r="2425" spans="1:5" ht="15" x14ac:dyDescent="0.2">
      <c r="A2425" s="64">
        <v>2424</v>
      </c>
      <c r="B2425" s="65">
        <v>18971</v>
      </c>
      <c r="C2425" s="66" t="s">
        <v>10450</v>
      </c>
      <c r="D2425" s="67">
        <v>39</v>
      </c>
      <c r="E2425" s="68" t="s">
        <v>12268</v>
      </c>
    </row>
    <row r="2426" spans="1:5" ht="15" x14ac:dyDescent="0.2">
      <c r="A2426" s="64">
        <v>2425</v>
      </c>
      <c r="B2426" s="65">
        <v>19034</v>
      </c>
      <c r="C2426" s="66" t="s">
        <v>10451</v>
      </c>
      <c r="D2426" s="67">
        <v>40</v>
      </c>
      <c r="E2426" s="68" t="s">
        <v>12268</v>
      </c>
    </row>
    <row r="2427" spans="1:5" ht="15" x14ac:dyDescent="0.2">
      <c r="A2427" s="64">
        <v>2426</v>
      </c>
      <c r="B2427" s="65">
        <v>19328</v>
      </c>
      <c r="C2427" s="66" t="s">
        <v>10452</v>
      </c>
      <c r="D2427" s="67">
        <v>41</v>
      </c>
      <c r="E2427" s="68" t="s">
        <v>11077</v>
      </c>
    </row>
    <row r="2428" spans="1:5" ht="15" x14ac:dyDescent="0.2">
      <c r="A2428" s="64">
        <v>2427</v>
      </c>
      <c r="B2428" s="65">
        <v>19707</v>
      </c>
      <c r="C2428" s="66" t="s">
        <v>10453</v>
      </c>
      <c r="D2428" s="67">
        <v>42</v>
      </c>
      <c r="E2428" s="69">
        <v>2</v>
      </c>
    </row>
    <row r="2429" spans="1:5" ht="15" x14ac:dyDescent="0.2">
      <c r="A2429" s="64">
        <v>2428</v>
      </c>
      <c r="B2429" s="65">
        <v>19769</v>
      </c>
      <c r="C2429" s="66" t="s">
        <v>11791</v>
      </c>
      <c r="D2429" s="67">
        <v>43</v>
      </c>
      <c r="E2429" s="68" t="s">
        <v>15069</v>
      </c>
    </row>
    <row r="2430" spans="1:5" ht="15" x14ac:dyDescent="0.2">
      <c r="A2430" s="64">
        <v>2429</v>
      </c>
      <c r="B2430" s="65">
        <v>11862</v>
      </c>
      <c r="C2430" s="66" t="s">
        <v>11792</v>
      </c>
      <c r="D2430" s="67">
        <v>1</v>
      </c>
      <c r="E2430" s="69">
        <v>2</v>
      </c>
    </row>
    <row r="2431" spans="1:5" ht="15" x14ac:dyDescent="0.2">
      <c r="A2431" s="64">
        <v>2430</v>
      </c>
      <c r="B2431" s="65">
        <v>12410</v>
      </c>
      <c r="C2431" s="66" t="s">
        <v>11793</v>
      </c>
      <c r="D2431" s="67">
        <v>2</v>
      </c>
      <c r="E2431" s="68" t="s">
        <v>12266</v>
      </c>
    </row>
    <row r="2432" spans="1:5" ht="15" x14ac:dyDescent="0.2">
      <c r="A2432" s="64">
        <v>2431</v>
      </c>
      <c r="B2432" s="65">
        <v>12428</v>
      </c>
      <c r="C2432" s="66" t="s">
        <v>11794</v>
      </c>
      <c r="D2432" s="67">
        <v>3</v>
      </c>
      <c r="E2432" s="68" t="s">
        <v>12266</v>
      </c>
    </row>
    <row r="2433" spans="1:5" ht="15" x14ac:dyDescent="0.2">
      <c r="A2433" s="64">
        <v>2432</v>
      </c>
      <c r="B2433" s="65">
        <v>13538</v>
      </c>
      <c r="C2433" s="66" t="s">
        <v>11795</v>
      </c>
      <c r="D2433" s="67">
        <v>4</v>
      </c>
      <c r="E2433" s="68" t="s">
        <v>12428</v>
      </c>
    </row>
    <row r="2434" spans="1:5" ht="15" x14ac:dyDescent="0.2">
      <c r="A2434" s="64">
        <v>2433</v>
      </c>
      <c r="B2434" s="65">
        <v>13608</v>
      </c>
      <c r="C2434" s="66" t="s">
        <v>11796</v>
      </c>
      <c r="D2434" s="67">
        <v>5</v>
      </c>
      <c r="E2434" s="69">
        <v>3</v>
      </c>
    </row>
    <row r="2435" spans="1:5" ht="15" x14ac:dyDescent="0.2">
      <c r="A2435" s="64">
        <v>2434</v>
      </c>
      <c r="B2435" s="65">
        <v>13691</v>
      </c>
      <c r="C2435" s="66" t="s">
        <v>12648</v>
      </c>
      <c r="D2435" s="67">
        <v>6</v>
      </c>
      <c r="E2435" s="68" t="s">
        <v>12268</v>
      </c>
    </row>
    <row r="2436" spans="1:5" ht="15" x14ac:dyDescent="0.2">
      <c r="A2436" s="64">
        <v>2435</v>
      </c>
      <c r="B2436" s="65">
        <v>13798</v>
      </c>
      <c r="C2436" s="66" t="s">
        <v>12649</v>
      </c>
      <c r="D2436" s="67">
        <v>7</v>
      </c>
      <c r="E2436" s="68" t="s">
        <v>12428</v>
      </c>
    </row>
    <row r="2437" spans="1:5" ht="15" x14ac:dyDescent="0.2">
      <c r="A2437" s="64">
        <v>2436</v>
      </c>
      <c r="B2437" s="65">
        <v>13819</v>
      </c>
      <c r="C2437" s="66" t="s">
        <v>12650</v>
      </c>
      <c r="D2437" s="67">
        <v>8</v>
      </c>
      <c r="E2437" s="68" t="s">
        <v>12428</v>
      </c>
    </row>
    <row r="2438" spans="1:5" ht="15" x14ac:dyDescent="0.2">
      <c r="A2438" s="64">
        <v>2437</v>
      </c>
      <c r="B2438" s="65">
        <v>13897</v>
      </c>
      <c r="C2438" s="66" t="s">
        <v>12651</v>
      </c>
      <c r="D2438" s="67">
        <v>9</v>
      </c>
      <c r="E2438" s="68" t="s">
        <v>12428</v>
      </c>
    </row>
    <row r="2439" spans="1:5" ht="15" x14ac:dyDescent="0.2">
      <c r="A2439" s="64">
        <v>2438</v>
      </c>
      <c r="B2439" s="65">
        <v>14245</v>
      </c>
      <c r="C2439" s="66" t="s">
        <v>12652</v>
      </c>
      <c r="D2439" s="67">
        <v>10</v>
      </c>
      <c r="E2439" s="68" t="s">
        <v>12428</v>
      </c>
    </row>
    <row r="2440" spans="1:5" ht="15" x14ac:dyDescent="0.2">
      <c r="A2440" s="64">
        <v>2439</v>
      </c>
      <c r="B2440" s="65">
        <v>15119</v>
      </c>
      <c r="C2440" s="66" t="s">
        <v>12653</v>
      </c>
      <c r="D2440" s="67">
        <v>11</v>
      </c>
      <c r="E2440" s="69">
        <v>3</v>
      </c>
    </row>
    <row r="2441" spans="1:5" ht="15" x14ac:dyDescent="0.2">
      <c r="A2441" s="64">
        <v>2440</v>
      </c>
      <c r="B2441" s="65">
        <v>15387</v>
      </c>
      <c r="C2441" s="66" t="s">
        <v>12654</v>
      </c>
      <c r="D2441" s="67">
        <v>12</v>
      </c>
      <c r="E2441" s="68" t="s">
        <v>15072</v>
      </c>
    </row>
    <row r="2442" spans="1:5" ht="15" x14ac:dyDescent="0.2">
      <c r="A2442" s="64">
        <v>2441</v>
      </c>
      <c r="B2442" s="65">
        <v>15426</v>
      </c>
      <c r="C2442" s="66" t="s">
        <v>12655</v>
      </c>
      <c r="D2442" s="67">
        <v>13</v>
      </c>
      <c r="E2442" s="68" t="s">
        <v>12266</v>
      </c>
    </row>
    <row r="2443" spans="1:5" ht="15" x14ac:dyDescent="0.2">
      <c r="A2443" s="64">
        <v>2442</v>
      </c>
      <c r="B2443" s="65">
        <v>15902</v>
      </c>
      <c r="C2443" s="66" t="s">
        <v>12656</v>
      </c>
      <c r="D2443" s="67">
        <v>14</v>
      </c>
      <c r="E2443" s="68" t="s">
        <v>12268</v>
      </c>
    </row>
    <row r="2444" spans="1:5" ht="15" x14ac:dyDescent="0.2">
      <c r="A2444" s="64">
        <v>2443</v>
      </c>
      <c r="B2444" s="65">
        <v>16320</v>
      </c>
      <c r="C2444" s="66" t="s">
        <v>12657</v>
      </c>
      <c r="D2444" s="67">
        <v>15</v>
      </c>
      <c r="E2444" s="68" t="s">
        <v>12262</v>
      </c>
    </row>
    <row r="2445" spans="1:5" ht="15" x14ac:dyDescent="0.2">
      <c r="A2445" s="64">
        <v>2444</v>
      </c>
      <c r="B2445" s="65">
        <v>16369</v>
      </c>
      <c r="C2445" s="66" t="s">
        <v>12658</v>
      </c>
      <c r="D2445" s="67">
        <v>16</v>
      </c>
      <c r="E2445" s="69">
        <v>2</v>
      </c>
    </row>
    <row r="2446" spans="1:5" ht="15" x14ac:dyDescent="0.2">
      <c r="A2446" s="64">
        <v>2445</v>
      </c>
      <c r="B2446" s="65">
        <v>17385</v>
      </c>
      <c r="C2446" s="66" t="s">
        <v>12659</v>
      </c>
      <c r="D2446" s="67">
        <v>17</v>
      </c>
      <c r="E2446" s="68" t="s">
        <v>12262</v>
      </c>
    </row>
    <row r="2447" spans="1:5" ht="15" x14ac:dyDescent="0.2">
      <c r="A2447" s="64">
        <v>2446</v>
      </c>
      <c r="B2447" s="65">
        <v>17908</v>
      </c>
      <c r="C2447" s="66" t="s">
        <v>12660</v>
      </c>
      <c r="D2447" s="67">
        <v>18</v>
      </c>
      <c r="E2447" s="68" t="s">
        <v>13767</v>
      </c>
    </row>
    <row r="2448" spans="1:5" ht="15" x14ac:dyDescent="0.2">
      <c r="A2448" s="64">
        <v>2447</v>
      </c>
      <c r="B2448" s="65">
        <v>18224</v>
      </c>
      <c r="C2448" s="66" t="s">
        <v>12661</v>
      </c>
      <c r="D2448" s="67">
        <v>19</v>
      </c>
      <c r="E2448" s="68" t="s">
        <v>12266</v>
      </c>
    </row>
    <row r="2449" spans="1:5" ht="15" x14ac:dyDescent="0.2">
      <c r="A2449" s="64">
        <v>2448</v>
      </c>
      <c r="B2449" s="65">
        <v>18380</v>
      </c>
      <c r="C2449" s="66" t="s">
        <v>12662</v>
      </c>
      <c r="D2449" s="67">
        <v>20</v>
      </c>
      <c r="E2449" s="69">
        <v>3</v>
      </c>
    </row>
    <row r="2450" spans="1:5" ht="15" x14ac:dyDescent="0.2">
      <c r="A2450" s="64">
        <v>2449</v>
      </c>
      <c r="B2450" s="65">
        <v>19141</v>
      </c>
      <c r="C2450" s="66" t="s">
        <v>12663</v>
      </c>
      <c r="D2450" s="67">
        <v>21</v>
      </c>
      <c r="E2450" s="68" t="s">
        <v>12262</v>
      </c>
    </row>
    <row r="2451" spans="1:5" ht="15" x14ac:dyDescent="0.2">
      <c r="A2451" s="64">
        <v>2450</v>
      </c>
      <c r="B2451" s="65">
        <v>19268</v>
      </c>
      <c r="C2451" s="66" t="s">
        <v>12664</v>
      </c>
      <c r="D2451" s="67">
        <v>22</v>
      </c>
      <c r="E2451" s="69">
        <v>2</v>
      </c>
    </row>
    <row r="2452" spans="1:5" ht="15" x14ac:dyDescent="0.2">
      <c r="A2452" s="64">
        <v>2451</v>
      </c>
      <c r="B2452" s="65">
        <v>19288</v>
      </c>
      <c r="C2452" s="66" t="s">
        <v>12665</v>
      </c>
      <c r="D2452" s="67">
        <v>23</v>
      </c>
      <c r="E2452" s="69">
        <v>3</v>
      </c>
    </row>
    <row r="2453" spans="1:5" ht="15" x14ac:dyDescent="0.2">
      <c r="A2453" s="64">
        <v>2452</v>
      </c>
      <c r="B2453" s="65">
        <v>19386</v>
      </c>
      <c r="C2453" s="66" t="s">
        <v>12666</v>
      </c>
      <c r="D2453" s="67">
        <v>24</v>
      </c>
      <c r="E2453" s="68" t="s">
        <v>12266</v>
      </c>
    </row>
    <row r="2454" spans="1:5" ht="15" x14ac:dyDescent="0.2">
      <c r="A2454" s="64">
        <v>2453</v>
      </c>
      <c r="B2454" s="65">
        <v>19646</v>
      </c>
      <c r="C2454" s="66" t="s">
        <v>12667</v>
      </c>
      <c r="D2454" s="67">
        <v>25</v>
      </c>
      <c r="E2454" s="68" t="s">
        <v>12266</v>
      </c>
    </row>
    <row r="2455" spans="1:5" ht="15" x14ac:dyDescent="0.2">
      <c r="A2455" s="64">
        <v>2454</v>
      </c>
      <c r="B2455" s="65">
        <v>12097</v>
      </c>
      <c r="C2455" s="70" t="s">
        <v>12668</v>
      </c>
      <c r="D2455" s="67">
        <v>1</v>
      </c>
      <c r="E2455" s="68" t="s">
        <v>12268</v>
      </c>
    </row>
    <row r="2456" spans="1:5" ht="15" x14ac:dyDescent="0.2">
      <c r="A2456" s="64">
        <v>2455</v>
      </c>
      <c r="B2456" s="65">
        <v>12823</v>
      </c>
      <c r="C2456" s="66" t="s">
        <v>12669</v>
      </c>
      <c r="D2456" s="67">
        <v>2</v>
      </c>
      <c r="E2456" s="69">
        <v>3</v>
      </c>
    </row>
    <row r="2457" spans="1:5" ht="15" x14ac:dyDescent="0.2">
      <c r="A2457" s="64">
        <v>2456</v>
      </c>
      <c r="B2457" s="65">
        <v>12825</v>
      </c>
      <c r="C2457" s="66" t="s">
        <v>12670</v>
      </c>
      <c r="D2457" s="67">
        <v>3</v>
      </c>
      <c r="E2457" s="69">
        <v>3</v>
      </c>
    </row>
    <row r="2458" spans="1:5" ht="15" x14ac:dyDescent="0.2">
      <c r="A2458" s="64">
        <v>2457</v>
      </c>
      <c r="B2458" s="65">
        <v>13018</v>
      </c>
      <c r="C2458" s="66" t="s">
        <v>12671</v>
      </c>
      <c r="D2458" s="67">
        <v>4</v>
      </c>
      <c r="E2458" s="69">
        <v>4</v>
      </c>
    </row>
    <row r="2459" spans="1:5" ht="15" x14ac:dyDescent="0.2">
      <c r="A2459" s="64">
        <v>2458</v>
      </c>
      <c r="B2459" s="65">
        <v>13923</v>
      </c>
      <c r="C2459" s="66" t="s">
        <v>11827</v>
      </c>
      <c r="D2459" s="67">
        <v>5</v>
      </c>
      <c r="E2459" s="68" t="s">
        <v>11138</v>
      </c>
    </row>
    <row r="2460" spans="1:5" ht="15" x14ac:dyDescent="0.2">
      <c r="A2460" s="64">
        <v>2459</v>
      </c>
      <c r="B2460" s="65">
        <v>14031</v>
      </c>
      <c r="C2460" s="66" t="s">
        <v>11828</v>
      </c>
      <c r="D2460" s="67">
        <v>6</v>
      </c>
      <c r="E2460" s="68" t="s">
        <v>10792</v>
      </c>
    </row>
    <row r="2461" spans="1:5" ht="15" x14ac:dyDescent="0.2">
      <c r="A2461" s="64">
        <v>2460</v>
      </c>
      <c r="B2461" s="65">
        <v>14257</v>
      </c>
      <c r="C2461" s="66" t="s">
        <v>11829</v>
      </c>
      <c r="D2461" s="67">
        <v>7</v>
      </c>
      <c r="E2461" s="68" t="s">
        <v>10794</v>
      </c>
    </row>
    <row r="2462" spans="1:5" ht="15" x14ac:dyDescent="0.2">
      <c r="A2462" s="64">
        <v>2461</v>
      </c>
      <c r="B2462" s="65">
        <v>14259</v>
      </c>
      <c r="C2462" s="66" t="s">
        <v>11830</v>
      </c>
      <c r="D2462" s="67">
        <v>8</v>
      </c>
      <c r="E2462" s="68" t="s">
        <v>12275</v>
      </c>
    </row>
    <row r="2463" spans="1:5" ht="15" x14ac:dyDescent="0.2">
      <c r="A2463" s="64">
        <v>2462</v>
      </c>
      <c r="B2463" s="65">
        <v>14666</v>
      </c>
      <c r="C2463" s="66" t="s">
        <v>11831</v>
      </c>
      <c r="D2463" s="67">
        <v>9</v>
      </c>
      <c r="E2463" s="68" t="s">
        <v>10794</v>
      </c>
    </row>
    <row r="2464" spans="1:5" ht="15" x14ac:dyDescent="0.2">
      <c r="A2464" s="64">
        <v>2463</v>
      </c>
      <c r="B2464" s="65">
        <v>15404</v>
      </c>
      <c r="C2464" s="66" t="s">
        <v>11832</v>
      </c>
      <c r="D2464" s="67">
        <v>10</v>
      </c>
      <c r="E2464" s="68" t="s">
        <v>12268</v>
      </c>
    </row>
    <row r="2465" spans="1:5" ht="15" x14ac:dyDescent="0.2">
      <c r="A2465" s="64">
        <v>2464</v>
      </c>
      <c r="B2465" s="65">
        <v>15553</v>
      </c>
      <c r="C2465" s="66" t="s">
        <v>11833</v>
      </c>
      <c r="D2465" s="67">
        <v>11</v>
      </c>
      <c r="E2465" s="68" t="s">
        <v>10794</v>
      </c>
    </row>
    <row r="2466" spans="1:5" ht="15" x14ac:dyDescent="0.2">
      <c r="A2466" s="64">
        <v>2465</v>
      </c>
      <c r="B2466" s="65">
        <v>15693</v>
      </c>
      <c r="C2466" s="66" t="s">
        <v>11834</v>
      </c>
      <c r="D2466" s="67">
        <v>12</v>
      </c>
      <c r="E2466" s="69">
        <v>4</v>
      </c>
    </row>
    <row r="2467" spans="1:5" ht="15" x14ac:dyDescent="0.2">
      <c r="A2467" s="64">
        <v>2466</v>
      </c>
      <c r="B2467" s="65">
        <v>15759</v>
      </c>
      <c r="C2467" s="66" t="s">
        <v>11835</v>
      </c>
      <c r="D2467" s="67">
        <v>13</v>
      </c>
      <c r="E2467" s="68" t="s">
        <v>12383</v>
      </c>
    </row>
    <row r="2468" spans="1:5" ht="15" x14ac:dyDescent="0.2">
      <c r="A2468" s="64">
        <v>2467</v>
      </c>
      <c r="B2468" s="65">
        <v>15822</v>
      </c>
      <c r="C2468" s="66" t="s">
        <v>11836</v>
      </c>
      <c r="D2468" s="67">
        <v>14</v>
      </c>
      <c r="E2468" s="68" t="s">
        <v>12273</v>
      </c>
    </row>
    <row r="2469" spans="1:5" ht="15" x14ac:dyDescent="0.2">
      <c r="A2469" s="64">
        <v>2468</v>
      </c>
      <c r="B2469" s="65">
        <v>15878</v>
      </c>
      <c r="C2469" s="66" t="s">
        <v>11837</v>
      </c>
      <c r="D2469" s="67">
        <v>15</v>
      </c>
      <c r="E2469" s="69">
        <v>3</v>
      </c>
    </row>
    <row r="2470" spans="1:5" ht="15" x14ac:dyDescent="0.2">
      <c r="A2470" s="64">
        <v>2469</v>
      </c>
      <c r="B2470" s="65">
        <v>16081</v>
      </c>
      <c r="C2470" s="66" t="s">
        <v>12675</v>
      </c>
      <c r="D2470" s="67">
        <v>16</v>
      </c>
      <c r="E2470" s="68" t="s">
        <v>12260</v>
      </c>
    </row>
    <row r="2471" spans="1:5" ht="15" x14ac:dyDescent="0.2">
      <c r="A2471" s="64">
        <v>2470</v>
      </c>
      <c r="B2471" s="65">
        <v>16085</v>
      </c>
      <c r="C2471" s="66" t="s">
        <v>12676</v>
      </c>
      <c r="D2471" s="67">
        <v>17</v>
      </c>
      <c r="E2471" s="68" t="s">
        <v>12275</v>
      </c>
    </row>
    <row r="2472" spans="1:5" ht="15" x14ac:dyDescent="0.2">
      <c r="A2472" s="64">
        <v>2471</v>
      </c>
      <c r="B2472" s="65">
        <v>16273</v>
      </c>
      <c r="C2472" s="66" t="s">
        <v>12677</v>
      </c>
      <c r="D2472" s="67">
        <v>18</v>
      </c>
      <c r="E2472" s="68" t="s">
        <v>12268</v>
      </c>
    </row>
    <row r="2473" spans="1:5" ht="15" x14ac:dyDescent="0.2">
      <c r="A2473" s="64">
        <v>2472</v>
      </c>
      <c r="B2473" s="65">
        <v>16661</v>
      </c>
      <c r="C2473" s="66" t="s">
        <v>12678</v>
      </c>
      <c r="D2473" s="67">
        <v>19</v>
      </c>
      <c r="E2473" s="69">
        <v>4</v>
      </c>
    </row>
    <row r="2474" spans="1:5" ht="15" x14ac:dyDescent="0.2">
      <c r="A2474" s="64">
        <v>2473</v>
      </c>
      <c r="B2474" s="65">
        <v>17150</v>
      </c>
      <c r="C2474" s="66" t="s">
        <v>12679</v>
      </c>
      <c r="D2474" s="67">
        <v>20</v>
      </c>
      <c r="E2474" s="68" t="s">
        <v>12260</v>
      </c>
    </row>
    <row r="2475" spans="1:5" ht="15" x14ac:dyDescent="0.2">
      <c r="A2475" s="64">
        <v>2474</v>
      </c>
      <c r="B2475" s="65">
        <v>17610</v>
      </c>
      <c r="C2475" s="66" t="s">
        <v>12680</v>
      </c>
      <c r="D2475" s="67">
        <v>21</v>
      </c>
      <c r="E2475" s="69">
        <v>2</v>
      </c>
    </row>
    <row r="2476" spans="1:5" ht="15" x14ac:dyDescent="0.2">
      <c r="A2476" s="64">
        <v>2475</v>
      </c>
      <c r="B2476" s="65">
        <v>18547</v>
      </c>
      <c r="C2476" s="66" t="s">
        <v>12681</v>
      </c>
      <c r="D2476" s="67">
        <v>22</v>
      </c>
      <c r="E2476" s="68" t="s">
        <v>12260</v>
      </c>
    </row>
    <row r="2477" spans="1:5" ht="15" x14ac:dyDescent="0.2">
      <c r="A2477" s="64">
        <v>2476</v>
      </c>
      <c r="B2477" s="65">
        <v>19238</v>
      </c>
      <c r="C2477" s="66" t="s">
        <v>12682</v>
      </c>
      <c r="D2477" s="67">
        <v>23</v>
      </c>
      <c r="E2477" s="68" t="s">
        <v>12281</v>
      </c>
    </row>
    <row r="2478" spans="1:5" ht="15" x14ac:dyDescent="0.2">
      <c r="A2478" s="64">
        <v>2477</v>
      </c>
      <c r="B2478" s="65">
        <v>19921</v>
      </c>
      <c r="C2478" s="66" t="s">
        <v>12683</v>
      </c>
      <c r="D2478" s="67">
        <v>24</v>
      </c>
      <c r="E2478" s="68" t="s">
        <v>10792</v>
      </c>
    </row>
    <row r="2479" spans="1:5" ht="15" x14ac:dyDescent="0.2">
      <c r="A2479" s="64">
        <v>2478</v>
      </c>
      <c r="B2479" s="65">
        <v>12445</v>
      </c>
      <c r="C2479" s="66" t="s">
        <v>12684</v>
      </c>
      <c r="D2479" s="67">
        <v>1</v>
      </c>
      <c r="E2479" s="68" t="s">
        <v>12268</v>
      </c>
    </row>
    <row r="2480" spans="1:5" ht="15" x14ac:dyDescent="0.2">
      <c r="A2480" s="64">
        <v>2479</v>
      </c>
      <c r="B2480" s="65">
        <v>15331</v>
      </c>
      <c r="C2480" s="66" t="s">
        <v>12685</v>
      </c>
      <c r="D2480" s="67">
        <v>2</v>
      </c>
      <c r="E2480" s="68" t="s">
        <v>12266</v>
      </c>
    </row>
    <row r="2481" spans="1:5" ht="15" x14ac:dyDescent="0.2">
      <c r="A2481" s="64">
        <v>2480</v>
      </c>
      <c r="B2481" s="65">
        <v>17172</v>
      </c>
      <c r="C2481" s="66" t="s">
        <v>12686</v>
      </c>
      <c r="D2481" s="67">
        <v>3</v>
      </c>
      <c r="E2481" s="68" t="s">
        <v>15069</v>
      </c>
    </row>
    <row r="2482" spans="1:5" ht="15" x14ac:dyDescent="0.2">
      <c r="A2482" s="64">
        <v>2481</v>
      </c>
      <c r="B2482" s="65">
        <v>17200</v>
      </c>
      <c r="C2482" s="66" t="s">
        <v>12687</v>
      </c>
      <c r="D2482" s="67">
        <v>4</v>
      </c>
      <c r="E2482" s="68" t="s">
        <v>12266</v>
      </c>
    </row>
    <row r="2483" spans="1:5" ht="15" x14ac:dyDescent="0.2">
      <c r="A2483" s="64">
        <v>2482</v>
      </c>
      <c r="B2483" s="65">
        <v>17945</v>
      </c>
      <c r="C2483" s="66" t="s">
        <v>12688</v>
      </c>
      <c r="D2483" s="67">
        <v>5</v>
      </c>
      <c r="E2483" s="68" t="s">
        <v>12262</v>
      </c>
    </row>
    <row r="2484" spans="1:5" ht="15" x14ac:dyDescent="0.2">
      <c r="A2484" s="64">
        <v>2483</v>
      </c>
      <c r="B2484" s="65">
        <v>18239</v>
      </c>
      <c r="C2484" s="66" t="s">
        <v>12689</v>
      </c>
      <c r="D2484" s="67">
        <v>6</v>
      </c>
      <c r="E2484" s="69">
        <v>2</v>
      </c>
    </row>
    <row r="2485" spans="1:5" ht="15" x14ac:dyDescent="0.2">
      <c r="A2485" s="64">
        <v>2484</v>
      </c>
      <c r="B2485" s="65">
        <v>18241</v>
      </c>
      <c r="C2485" s="66" t="s">
        <v>12690</v>
      </c>
      <c r="D2485" s="67">
        <v>7</v>
      </c>
      <c r="E2485" s="68" t="s">
        <v>12264</v>
      </c>
    </row>
    <row r="2486" spans="1:5" ht="15" x14ac:dyDescent="0.2">
      <c r="A2486" s="64">
        <v>2485</v>
      </c>
      <c r="B2486" s="65">
        <v>19713</v>
      </c>
      <c r="C2486" s="66" t="s">
        <v>12691</v>
      </c>
      <c r="D2486" s="67">
        <v>8</v>
      </c>
      <c r="E2486" s="68" t="s">
        <v>13767</v>
      </c>
    </row>
    <row r="2487" spans="1:5" ht="15" x14ac:dyDescent="0.2">
      <c r="A2487" s="64">
        <v>2486</v>
      </c>
      <c r="B2487" s="65">
        <v>10899</v>
      </c>
      <c r="C2487" s="66" t="s">
        <v>12692</v>
      </c>
      <c r="D2487" s="67">
        <v>1</v>
      </c>
      <c r="E2487" s="68" t="s">
        <v>12428</v>
      </c>
    </row>
    <row r="2488" spans="1:5" ht="15" x14ac:dyDescent="0.2">
      <c r="A2488" s="64">
        <v>2487</v>
      </c>
      <c r="B2488" s="65">
        <v>11761</v>
      </c>
      <c r="C2488" s="66" t="s">
        <v>12693</v>
      </c>
      <c r="D2488" s="67">
        <v>2</v>
      </c>
      <c r="E2488" s="68" t="s">
        <v>12266</v>
      </c>
    </row>
    <row r="2489" spans="1:5" ht="15" x14ac:dyDescent="0.2">
      <c r="A2489" s="64">
        <v>2488</v>
      </c>
      <c r="B2489" s="65">
        <v>12005</v>
      </c>
      <c r="C2489" s="66" t="s">
        <v>12694</v>
      </c>
      <c r="D2489" s="67">
        <v>3</v>
      </c>
      <c r="E2489" s="68" t="s">
        <v>12266</v>
      </c>
    </row>
    <row r="2490" spans="1:5" ht="15" x14ac:dyDescent="0.2">
      <c r="A2490" s="64">
        <v>2489</v>
      </c>
      <c r="B2490" s="65">
        <v>12006</v>
      </c>
      <c r="C2490" s="66" t="s">
        <v>12695</v>
      </c>
      <c r="D2490" s="67">
        <v>4</v>
      </c>
      <c r="E2490" s="68" t="s">
        <v>12262</v>
      </c>
    </row>
    <row r="2491" spans="1:5" ht="15" x14ac:dyDescent="0.2">
      <c r="A2491" s="64">
        <v>2490</v>
      </c>
      <c r="B2491" s="65">
        <v>12216</v>
      </c>
      <c r="C2491" s="70" t="s">
        <v>11266</v>
      </c>
      <c r="D2491" s="67">
        <v>5</v>
      </c>
      <c r="E2491" s="69">
        <v>3</v>
      </c>
    </row>
    <row r="2492" spans="1:5" ht="15" x14ac:dyDescent="0.2">
      <c r="A2492" s="64">
        <v>2491</v>
      </c>
      <c r="B2492" s="65">
        <v>12288</v>
      </c>
      <c r="C2492" s="66" t="s">
        <v>11267</v>
      </c>
      <c r="D2492" s="67">
        <v>6</v>
      </c>
      <c r="E2492" s="68" t="s">
        <v>12268</v>
      </c>
    </row>
    <row r="2493" spans="1:5" ht="15" x14ac:dyDescent="0.2">
      <c r="A2493" s="64">
        <v>2492</v>
      </c>
      <c r="B2493" s="65">
        <v>12374</v>
      </c>
      <c r="C2493" s="66" t="s">
        <v>11268</v>
      </c>
      <c r="D2493" s="67">
        <v>7</v>
      </c>
      <c r="E2493" s="68" t="s">
        <v>12268</v>
      </c>
    </row>
    <row r="2494" spans="1:5" ht="15" x14ac:dyDescent="0.2">
      <c r="A2494" s="64">
        <v>2493</v>
      </c>
      <c r="B2494" s="65">
        <v>12650</v>
      </c>
      <c r="C2494" s="66" t="s">
        <v>11269</v>
      </c>
      <c r="D2494" s="67">
        <v>8</v>
      </c>
      <c r="E2494" s="68" t="s">
        <v>11917</v>
      </c>
    </row>
    <row r="2495" spans="1:5" ht="15" x14ac:dyDescent="0.2">
      <c r="A2495" s="64">
        <v>2494</v>
      </c>
      <c r="B2495" s="65">
        <v>14936</v>
      </c>
      <c r="C2495" s="66" t="s">
        <v>11850</v>
      </c>
      <c r="D2495" s="67">
        <v>10</v>
      </c>
      <c r="E2495" s="68" t="s">
        <v>12428</v>
      </c>
    </row>
    <row r="2496" spans="1:5" ht="15" x14ac:dyDescent="0.2">
      <c r="A2496" s="64">
        <v>2495</v>
      </c>
      <c r="B2496" s="65">
        <v>16529</v>
      </c>
      <c r="C2496" s="66" t="s">
        <v>11851</v>
      </c>
      <c r="D2496" s="67">
        <v>11</v>
      </c>
      <c r="E2496" s="69">
        <v>3</v>
      </c>
    </row>
    <row r="2497" spans="1:5" ht="15" x14ac:dyDescent="0.2">
      <c r="A2497" s="64">
        <v>2496</v>
      </c>
      <c r="B2497" s="65">
        <v>16993</v>
      </c>
      <c r="C2497" s="66" t="s">
        <v>13267</v>
      </c>
      <c r="D2497" s="67">
        <v>12</v>
      </c>
      <c r="E2497" s="68" t="s">
        <v>12428</v>
      </c>
    </row>
    <row r="2498" spans="1:5" ht="15" x14ac:dyDescent="0.2">
      <c r="A2498" s="64">
        <v>2497</v>
      </c>
      <c r="B2498" s="65">
        <v>18121</v>
      </c>
      <c r="C2498" s="66" t="s">
        <v>13268</v>
      </c>
      <c r="D2498" s="67">
        <v>13</v>
      </c>
      <c r="E2498" s="69">
        <v>3</v>
      </c>
    </row>
    <row r="2499" spans="1:5" ht="15" x14ac:dyDescent="0.2">
      <c r="A2499" s="64">
        <v>2498</v>
      </c>
      <c r="B2499" s="65">
        <v>19444</v>
      </c>
      <c r="C2499" s="66" t="s">
        <v>13269</v>
      </c>
      <c r="D2499" s="67">
        <v>14</v>
      </c>
      <c r="E2499" s="69">
        <v>3</v>
      </c>
    </row>
    <row r="2500" spans="1:5" ht="15" x14ac:dyDescent="0.2">
      <c r="A2500" s="64">
        <v>2499</v>
      </c>
      <c r="B2500" s="65">
        <v>12982</v>
      </c>
      <c r="C2500" s="66" t="s">
        <v>13270</v>
      </c>
      <c r="D2500" s="67">
        <v>1</v>
      </c>
      <c r="E2500" s="68" t="s">
        <v>15069</v>
      </c>
    </row>
    <row r="2501" spans="1:5" ht="15" x14ac:dyDescent="0.2">
      <c r="A2501" s="64">
        <v>2500</v>
      </c>
      <c r="B2501" s="65">
        <v>13796</v>
      </c>
      <c r="C2501" s="70" t="s">
        <v>13271</v>
      </c>
      <c r="D2501" s="67">
        <v>2</v>
      </c>
      <c r="E2501" s="68" t="s">
        <v>13800</v>
      </c>
    </row>
    <row r="2502" spans="1:5" ht="15" x14ac:dyDescent="0.2">
      <c r="A2502" s="64">
        <v>2501</v>
      </c>
      <c r="B2502" s="65">
        <v>16435</v>
      </c>
      <c r="C2502" s="70" t="s">
        <v>13272</v>
      </c>
      <c r="D2502" s="67">
        <v>3</v>
      </c>
      <c r="E2502" s="68" t="s">
        <v>13273</v>
      </c>
    </row>
    <row r="2503" spans="1:5" ht="15" x14ac:dyDescent="0.2">
      <c r="A2503" s="64">
        <v>2502</v>
      </c>
      <c r="B2503" s="65">
        <v>16773</v>
      </c>
      <c r="C2503" s="66" t="s">
        <v>13274</v>
      </c>
      <c r="D2503" s="67">
        <v>4</v>
      </c>
      <c r="E2503" s="68" t="s">
        <v>15072</v>
      </c>
    </row>
    <row r="2504" spans="1:5" ht="15" x14ac:dyDescent="0.2">
      <c r="A2504" s="64">
        <v>2503</v>
      </c>
      <c r="B2504" s="65">
        <v>18528</v>
      </c>
      <c r="C2504" s="66" t="s">
        <v>13275</v>
      </c>
      <c r="D2504" s="67">
        <v>5</v>
      </c>
      <c r="E2504" s="68" t="s">
        <v>12273</v>
      </c>
    </row>
    <row r="2505" spans="1:5" ht="15" x14ac:dyDescent="0.2">
      <c r="A2505" s="64">
        <v>2504</v>
      </c>
      <c r="B2505" s="65">
        <v>19204</v>
      </c>
      <c r="C2505" s="66" t="s">
        <v>13276</v>
      </c>
      <c r="D2505" s="67">
        <v>6</v>
      </c>
      <c r="E2505" s="68" t="s">
        <v>12273</v>
      </c>
    </row>
    <row r="2506" spans="1:5" ht="15" x14ac:dyDescent="0.2">
      <c r="A2506" s="64">
        <v>2505</v>
      </c>
      <c r="B2506" s="65">
        <v>11359</v>
      </c>
      <c r="C2506" s="66" t="s">
        <v>13277</v>
      </c>
      <c r="D2506" s="67">
        <v>7</v>
      </c>
      <c r="E2506" s="69">
        <v>6</v>
      </c>
    </row>
    <row r="2507" spans="1:5" ht="15" x14ac:dyDescent="0.2">
      <c r="A2507" s="64">
        <v>2506</v>
      </c>
      <c r="B2507" s="65">
        <v>11478</v>
      </c>
      <c r="C2507" s="66" t="s">
        <v>13278</v>
      </c>
      <c r="D2507" s="67">
        <v>8</v>
      </c>
      <c r="E2507" s="69">
        <v>3</v>
      </c>
    </row>
    <row r="2508" spans="1:5" ht="15" x14ac:dyDescent="0.2">
      <c r="A2508" s="64">
        <v>2507</v>
      </c>
      <c r="B2508" s="65">
        <v>11929</v>
      </c>
      <c r="C2508" s="66" t="s">
        <v>13279</v>
      </c>
      <c r="D2508" s="67">
        <v>9</v>
      </c>
      <c r="E2508" s="68" t="s">
        <v>12266</v>
      </c>
    </row>
    <row r="2509" spans="1:5" ht="15" x14ac:dyDescent="0.2">
      <c r="A2509" s="64">
        <v>2508</v>
      </c>
      <c r="B2509" s="65">
        <v>12002</v>
      </c>
      <c r="C2509" s="66" t="s">
        <v>11376</v>
      </c>
      <c r="D2509" s="67">
        <v>10</v>
      </c>
      <c r="E2509" s="68" t="s">
        <v>12262</v>
      </c>
    </row>
    <row r="2510" spans="1:5" ht="15" x14ac:dyDescent="0.2">
      <c r="A2510" s="64">
        <v>2509</v>
      </c>
      <c r="B2510" s="65">
        <v>13365</v>
      </c>
      <c r="C2510" s="66" t="s">
        <v>13280</v>
      </c>
      <c r="D2510" s="67">
        <v>11</v>
      </c>
      <c r="E2510" s="68" t="s">
        <v>12273</v>
      </c>
    </row>
    <row r="2511" spans="1:5" ht="15" x14ac:dyDescent="0.2">
      <c r="A2511" s="64">
        <v>2510</v>
      </c>
      <c r="B2511" s="65">
        <v>13366</v>
      </c>
      <c r="C2511" s="66" t="s">
        <v>13281</v>
      </c>
      <c r="D2511" s="67">
        <v>12</v>
      </c>
      <c r="E2511" s="69">
        <v>4</v>
      </c>
    </row>
    <row r="2512" spans="1:5" ht="15" x14ac:dyDescent="0.2">
      <c r="A2512" s="64">
        <v>2511</v>
      </c>
      <c r="B2512" s="65">
        <v>13378</v>
      </c>
      <c r="C2512" s="66" t="s">
        <v>13282</v>
      </c>
      <c r="D2512" s="67">
        <v>13</v>
      </c>
      <c r="E2512" s="68" t="s">
        <v>12262</v>
      </c>
    </row>
    <row r="2513" spans="1:5" ht="15" x14ac:dyDescent="0.2">
      <c r="A2513" s="64">
        <v>2512</v>
      </c>
      <c r="B2513" s="65">
        <v>14269</v>
      </c>
      <c r="C2513" s="66" t="s">
        <v>13283</v>
      </c>
      <c r="D2513" s="67">
        <v>14</v>
      </c>
      <c r="E2513" s="69">
        <v>6</v>
      </c>
    </row>
    <row r="2514" spans="1:5" ht="15" x14ac:dyDescent="0.2">
      <c r="A2514" s="64">
        <v>2513</v>
      </c>
      <c r="B2514" s="65">
        <v>14643</v>
      </c>
      <c r="C2514" s="66" t="s">
        <v>13284</v>
      </c>
      <c r="D2514" s="67">
        <v>15</v>
      </c>
      <c r="E2514" s="68" t="s">
        <v>12428</v>
      </c>
    </row>
    <row r="2515" spans="1:5" ht="15" x14ac:dyDescent="0.2">
      <c r="A2515" s="64">
        <v>2514</v>
      </c>
      <c r="B2515" s="65">
        <v>14831</v>
      </c>
      <c r="C2515" s="70" t="s">
        <v>13285</v>
      </c>
      <c r="D2515" s="67">
        <v>16</v>
      </c>
      <c r="E2515" s="68" t="s">
        <v>12262</v>
      </c>
    </row>
    <row r="2516" spans="1:5" ht="15" x14ac:dyDescent="0.2">
      <c r="A2516" s="64">
        <v>2515</v>
      </c>
      <c r="B2516" s="65">
        <v>15385</v>
      </c>
      <c r="C2516" s="66" t="s">
        <v>13286</v>
      </c>
      <c r="D2516" s="67">
        <v>17</v>
      </c>
      <c r="E2516" s="68" t="s">
        <v>12268</v>
      </c>
    </row>
    <row r="2517" spans="1:5" ht="15" x14ac:dyDescent="0.2">
      <c r="A2517" s="64">
        <v>2516</v>
      </c>
      <c r="B2517" s="65">
        <v>15442</v>
      </c>
      <c r="C2517" s="66" t="s">
        <v>13287</v>
      </c>
      <c r="D2517" s="67">
        <v>18</v>
      </c>
      <c r="E2517" s="68" t="s">
        <v>15069</v>
      </c>
    </row>
    <row r="2518" spans="1:5" ht="15" x14ac:dyDescent="0.2">
      <c r="A2518" s="64">
        <v>2517</v>
      </c>
      <c r="B2518" s="65">
        <v>15468</v>
      </c>
      <c r="C2518" s="66" t="s">
        <v>13288</v>
      </c>
      <c r="D2518" s="67">
        <v>19</v>
      </c>
      <c r="E2518" s="69">
        <v>4</v>
      </c>
    </row>
    <row r="2519" spans="1:5" ht="15" x14ac:dyDescent="0.2">
      <c r="A2519" s="64">
        <v>2518</v>
      </c>
      <c r="B2519" s="65">
        <v>15697</v>
      </c>
      <c r="C2519" s="66" t="s">
        <v>13289</v>
      </c>
      <c r="D2519" s="67">
        <v>20</v>
      </c>
      <c r="E2519" s="69">
        <v>4</v>
      </c>
    </row>
    <row r="2520" spans="1:5" ht="15" x14ac:dyDescent="0.2">
      <c r="A2520" s="64">
        <v>2519</v>
      </c>
      <c r="B2520" s="65">
        <v>15990</v>
      </c>
      <c r="C2520" s="66" t="s">
        <v>13290</v>
      </c>
      <c r="D2520" s="67">
        <v>21</v>
      </c>
      <c r="E2520" s="68" t="s">
        <v>12273</v>
      </c>
    </row>
    <row r="2521" spans="1:5" ht="15" x14ac:dyDescent="0.2">
      <c r="A2521" s="64">
        <v>2520</v>
      </c>
      <c r="B2521" s="65">
        <v>16059</v>
      </c>
      <c r="C2521" s="66" t="s">
        <v>13291</v>
      </c>
      <c r="D2521" s="67">
        <v>22</v>
      </c>
      <c r="E2521" s="68" t="s">
        <v>12428</v>
      </c>
    </row>
    <row r="2522" spans="1:5" ht="15" x14ac:dyDescent="0.2">
      <c r="A2522" s="64">
        <v>2521</v>
      </c>
      <c r="B2522" s="65">
        <v>16602</v>
      </c>
      <c r="C2522" s="66" t="s">
        <v>13292</v>
      </c>
      <c r="D2522" s="67">
        <v>23</v>
      </c>
      <c r="E2522" s="68" t="s">
        <v>12268</v>
      </c>
    </row>
    <row r="2523" spans="1:5" ht="15" x14ac:dyDescent="0.2">
      <c r="A2523" s="64">
        <v>2522</v>
      </c>
      <c r="B2523" s="65">
        <v>16606</v>
      </c>
      <c r="C2523" s="66" t="s">
        <v>13293</v>
      </c>
      <c r="D2523" s="67">
        <v>24</v>
      </c>
      <c r="E2523" s="69">
        <v>3</v>
      </c>
    </row>
    <row r="2524" spans="1:5" ht="15" x14ac:dyDescent="0.2">
      <c r="A2524" s="64">
        <v>2523</v>
      </c>
      <c r="B2524" s="65">
        <v>17653</v>
      </c>
      <c r="C2524" s="66" t="s">
        <v>13294</v>
      </c>
      <c r="D2524" s="67">
        <v>25</v>
      </c>
      <c r="E2524" s="69">
        <v>4</v>
      </c>
    </row>
    <row r="2525" spans="1:5" ht="15" x14ac:dyDescent="0.2">
      <c r="A2525" s="64">
        <v>2524</v>
      </c>
      <c r="B2525" s="65">
        <v>17755</v>
      </c>
      <c r="C2525" s="66" t="s">
        <v>13295</v>
      </c>
      <c r="D2525" s="67">
        <v>26</v>
      </c>
      <c r="E2525" s="68" t="s">
        <v>12268</v>
      </c>
    </row>
    <row r="2526" spans="1:5" ht="15" x14ac:dyDescent="0.2">
      <c r="A2526" s="64">
        <v>2525</v>
      </c>
      <c r="B2526" s="65">
        <v>18384</v>
      </c>
      <c r="C2526" s="66" t="s">
        <v>13296</v>
      </c>
      <c r="D2526" s="67">
        <v>27</v>
      </c>
      <c r="E2526" s="69">
        <v>3</v>
      </c>
    </row>
    <row r="2527" spans="1:5" ht="15" x14ac:dyDescent="0.2">
      <c r="A2527" s="64">
        <v>2526</v>
      </c>
      <c r="B2527" s="65">
        <v>19139</v>
      </c>
      <c r="C2527" s="66" t="s">
        <v>13297</v>
      </c>
      <c r="D2527" s="67">
        <v>28</v>
      </c>
      <c r="E2527" s="69">
        <v>4</v>
      </c>
    </row>
    <row r="2528" spans="1:5" ht="15" x14ac:dyDescent="0.2">
      <c r="A2528" s="64">
        <v>2527</v>
      </c>
      <c r="B2528" s="65">
        <v>19224</v>
      </c>
      <c r="C2528" s="66" t="s">
        <v>13298</v>
      </c>
      <c r="D2528" s="67">
        <v>29</v>
      </c>
      <c r="E2528" s="68" t="s">
        <v>12268</v>
      </c>
    </row>
    <row r="2529" spans="1:5" ht="15" x14ac:dyDescent="0.2">
      <c r="A2529" s="64">
        <v>2528</v>
      </c>
      <c r="B2529" s="65">
        <v>19593</v>
      </c>
      <c r="C2529" s="66" t="s">
        <v>13299</v>
      </c>
      <c r="D2529" s="67">
        <v>30</v>
      </c>
      <c r="E2529" s="69">
        <v>4</v>
      </c>
    </row>
    <row r="2530" spans="1:5" ht="15" x14ac:dyDescent="0.2">
      <c r="A2530" s="64">
        <v>2529</v>
      </c>
      <c r="B2530" s="65">
        <v>19695</v>
      </c>
      <c r="C2530" s="66" t="s">
        <v>13300</v>
      </c>
      <c r="D2530" s="67">
        <v>31</v>
      </c>
      <c r="E2530" s="68" t="s">
        <v>12268</v>
      </c>
    </row>
    <row r="2531" spans="1:5" ht="15" x14ac:dyDescent="0.2">
      <c r="A2531" s="64">
        <v>2530</v>
      </c>
      <c r="B2531" s="65">
        <v>11536</v>
      </c>
      <c r="C2531" s="66" t="s">
        <v>13301</v>
      </c>
      <c r="D2531" s="67">
        <v>32</v>
      </c>
      <c r="E2531" s="69">
        <v>3</v>
      </c>
    </row>
    <row r="2532" spans="1:5" ht="15" x14ac:dyDescent="0.2">
      <c r="A2532" s="64">
        <v>2531</v>
      </c>
      <c r="B2532" s="65">
        <v>13363</v>
      </c>
      <c r="C2532" s="66" t="s">
        <v>13302</v>
      </c>
      <c r="D2532" s="67">
        <v>33</v>
      </c>
      <c r="E2532" s="69">
        <v>4</v>
      </c>
    </row>
    <row r="2533" spans="1:5" ht="15" x14ac:dyDescent="0.2">
      <c r="A2533" s="64">
        <v>2532</v>
      </c>
      <c r="B2533" s="65">
        <v>14214</v>
      </c>
      <c r="C2533" s="66" t="s">
        <v>13303</v>
      </c>
      <c r="D2533" s="67">
        <v>34</v>
      </c>
      <c r="E2533" s="68" t="s">
        <v>12428</v>
      </c>
    </row>
    <row r="2534" spans="1:5" ht="15" x14ac:dyDescent="0.2">
      <c r="A2534" s="64">
        <v>2533</v>
      </c>
      <c r="B2534" s="65">
        <v>18644</v>
      </c>
      <c r="C2534" s="66" t="s">
        <v>13304</v>
      </c>
      <c r="D2534" s="67">
        <v>35</v>
      </c>
      <c r="E2534" s="68" t="s">
        <v>12266</v>
      </c>
    </row>
    <row r="2535" spans="1:5" ht="15" x14ac:dyDescent="0.2">
      <c r="A2535" s="64">
        <v>2534</v>
      </c>
      <c r="B2535" s="65">
        <v>18751</v>
      </c>
      <c r="C2535" s="66" t="s">
        <v>13305</v>
      </c>
      <c r="D2535" s="67">
        <v>36</v>
      </c>
      <c r="E2535" s="68" t="s">
        <v>12268</v>
      </c>
    </row>
    <row r="2536" spans="1:5" ht="15" x14ac:dyDescent="0.2">
      <c r="A2536" s="64">
        <v>2535</v>
      </c>
      <c r="B2536" s="65">
        <v>18755</v>
      </c>
      <c r="C2536" s="66" t="s">
        <v>13306</v>
      </c>
      <c r="D2536" s="67">
        <v>37</v>
      </c>
      <c r="E2536" s="68" t="s">
        <v>12268</v>
      </c>
    </row>
    <row r="2537" spans="1:5" ht="15" x14ac:dyDescent="0.2">
      <c r="A2537" s="64">
        <v>2536</v>
      </c>
      <c r="B2537" s="65">
        <v>19371</v>
      </c>
      <c r="C2537" s="66" t="s">
        <v>13307</v>
      </c>
      <c r="D2537" s="67">
        <v>38</v>
      </c>
      <c r="E2537" s="68" t="s">
        <v>12281</v>
      </c>
    </row>
    <row r="2538" spans="1:5" ht="15" x14ac:dyDescent="0.2">
      <c r="A2538" s="64">
        <v>2537</v>
      </c>
      <c r="B2538" s="65">
        <v>10346</v>
      </c>
      <c r="C2538" s="66" t="s">
        <v>13308</v>
      </c>
      <c r="D2538" s="67">
        <v>39</v>
      </c>
      <c r="E2538" s="68" t="s">
        <v>12268</v>
      </c>
    </row>
    <row r="2539" spans="1:5" ht="15" x14ac:dyDescent="0.2">
      <c r="A2539" s="64">
        <v>2538</v>
      </c>
      <c r="B2539" s="65">
        <v>11427</v>
      </c>
      <c r="C2539" s="66" t="s">
        <v>13309</v>
      </c>
      <c r="D2539" s="67">
        <v>40</v>
      </c>
      <c r="E2539" s="68" t="s">
        <v>15069</v>
      </c>
    </row>
    <row r="2540" spans="1:5" ht="15" x14ac:dyDescent="0.2">
      <c r="A2540" s="64">
        <v>2539</v>
      </c>
      <c r="B2540" s="65">
        <v>11431</v>
      </c>
      <c r="C2540" s="66" t="s">
        <v>13310</v>
      </c>
      <c r="D2540" s="67">
        <v>41</v>
      </c>
      <c r="E2540" s="68" t="s">
        <v>12428</v>
      </c>
    </row>
    <row r="2541" spans="1:5" ht="15" x14ac:dyDescent="0.2">
      <c r="A2541" s="64">
        <v>2540</v>
      </c>
      <c r="B2541" s="65">
        <v>11552</v>
      </c>
      <c r="C2541" s="66" t="s">
        <v>13311</v>
      </c>
      <c r="D2541" s="67">
        <v>42</v>
      </c>
      <c r="E2541" s="68" t="s">
        <v>12262</v>
      </c>
    </row>
    <row r="2542" spans="1:5" ht="15" x14ac:dyDescent="0.2">
      <c r="A2542" s="64">
        <v>2541</v>
      </c>
      <c r="B2542" s="65">
        <v>12062</v>
      </c>
      <c r="C2542" s="66" t="s">
        <v>13312</v>
      </c>
      <c r="D2542" s="67">
        <v>43</v>
      </c>
      <c r="E2542" s="69">
        <v>3</v>
      </c>
    </row>
    <row r="2543" spans="1:5" ht="15" x14ac:dyDescent="0.2">
      <c r="A2543" s="64">
        <v>2542</v>
      </c>
      <c r="B2543" s="65">
        <v>13844</v>
      </c>
      <c r="C2543" s="66" t="s">
        <v>13313</v>
      </c>
      <c r="D2543" s="67">
        <v>44</v>
      </c>
      <c r="E2543" s="68" t="s">
        <v>12428</v>
      </c>
    </row>
    <row r="2544" spans="1:5" ht="15" x14ac:dyDescent="0.2">
      <c r="A2544" s="64">
        <v>2543</v>
      </c>
      <c r="B2544" s="65">
        <v>15412</v>
      </c>
      <c r="C2544" s="66" t="s">
        <v>13314</v>
      </c>
      <c r="D2544" s="67">
        <v>45</v>
      </c>
      <c r="E2544" s="69">
        <v>2</v>
      </c>
    </row>
    <row r="2545" spans="1:5" ht="15" x14ac:dyDescent="0.2">
      <c r="A2545" s="64">
        <v>2544</v>
      </c>
      <c r="B2545" s="65">
        <v>17081</v>
      </c>
      <c r="C2545" s="66" t="s">
        <v>13315</v>
      </c>
      <c r="D2545" s="67">
        <v>46</v>
      </c>
      <c r="E2545" s="68" t="s">
        <v>12262</v>
      </c>
    </row>
    <row r="2546" spans="1:5" ht="15" x14ac:dyDescent="0.2">
      <c r="A2546" s="64">
        <v>2545</v>
      </c>
      <c r="B2546" s="65">
        <v>11690</v>
      </c>
      <c r="C2546" s="66" t="s">
        <v>13316</v>
      </c>
      <c r="D2546" s="67">
        <v>1</v>
      </c>
      <c r="E2546" s="68" t="s">
        <v>12262</v>
      </c>
    </row>
    <row r="2547" spans="1:5" ht="15" x14ac:dyDescent="0.2">
      <c r="A2547" s="64">
        <v>2546</v>
      </c>
      <c r="B2547" s="65">
        <v>12050</v>
      </c>
      <c r="C2547" s="66" t="s">
        <v>13317</v>
      </c>
      <c r="D2547" s="67">
        <v>2</v>
      </c>
      <c r="E2547" s="69">
        <v>2</v>
      </c>
    </row>
    <row r="2548" spans="1:5" ht="15" x14ac:dyDescent="0.2">
      <c r="A2548" s="64">
        <v>2547</v>
      </c>
      <c r="B2548" s="65">
        <v>12244</v>
      </c>
      <c r="C2548" s="66" t="s">
        <v>13318</v>
      </c>
      <c r="D2548" s="67">
        <v>3</v>
      </c>
      <c r="E2548" s="68" t="s">
        <v>10792</v>
      </c>
    </row>
    <row r="2549" spans="1:5" ht="15" x14ac:dyDescent="0.2">
      <c r="A2549" s="64">
        <v>2548</v>
      </c>
      <c r="B2549" s="65">
        <v>12948</v>
      </c>
      <c r="C2549" s="66" t="s">
        <v>13319</v>
      </c>
      <c r="D2549" s="67">
        <v>4</v>
      </c>
      <c r="E2549" s="68" t="s">
        <v>12260</v>
      </c>
    </row>
    <row r="2550" spans="1:5" ht="15" x14ac:dyDescent="0.2">
      <c r="A2550" s="64">
        <v>2549</v>
      </c>
      <c r="B2550" s="65">
        <v>14433</v>
      </c>
      <c r="C2550" s="66" t="s">
        <v>14731</v>
      </c>
      <c r="D2550" s="67">
        <v>5</v>
      </c>
      <c r="E2550" s="68" t="s">
        <v>12268</v>
      </c>
    </row>
    <row r="2551" spans="1:5" ht="15" x14ac:dyDescent="0.2">
      <c r="A2551" s="64">
        <v>2550</v>
      </c>
      <c r="B2551" s="65">
        <v>14912</v>
      </c>
      <c r="C2551" s="66" t="s">
        <v>14732</v>
      </c>
      <c r="D2551" s="67">
        <v>6</v>
      </c>
      <c r="E2551" s="68" t="s">
        <v>10792</v>
      </c>
    </row>
    <row r="2552" spans="1:5" ht="15" x14ac:dyDescent="0.2">
      <c r="A2552" s="64">
        <v>2551</v>
      </c>
      <c r="B2552" s="65">
        <v>15726</v>
      </c>
      <c r="C2552" s="66" t="s">
        <v>14733</v>
      </c>
      <c r="D2552" s="67">
        <v>7</v>
      </c>
      <c r="E2552" s="68" t="s">
        <v>10792</v>
      </c>
    </row>
    <row r="2553" spans="1:5" ht="15" x14ac:dyDescent="0.2">
      <c r="A2553" s="64">
        <v>2552</v>
      </c>
      <c r="B2553" s="65">
        <v>16063</v>
      </c>
      <c r="C2553" s="66" t="s">
        <v>14734</v>
      </c>
      <c r="D2553" s="67">
        <v>8</v>
      </c>
      <c r="E2553" s="68" t="s">
        <v>12281</v>
      </c>
    </row>
    <row r="2554" spans="1:5" ht="15" x14ac:dyDescent="0.2">
      <c r="A2554" s="64">
        <v>2553</v>
      </c>
      <c r="B2554" s="65">
        <v>16314</v>
      </c>
      <c r="C2554" s="66" t="s">
        <v>14735</v>
      </c>
      <c r="D2554" s="67">
        <v>9</v>
      </c>
      <c r="E2554" s="68" t="s">
        <v>13771</v>
      </c>
    </row>
    <row r="2555" spans="1:5" ht="15" x14ac:dyDescent="0.2">
      <c r="A2555" s="64">
        <v>2554</v>
      </c>
      <c r="B2555" s="65">
        <v>17004</v>
      </c>
      <c r="C2555" s="66" t="s">
        <v>14736</v>
      </c>
      <c r="D2555" s="67">
        <v>10</v>
      </c>
      <c r="E2555" s="68" t="s">
        <v>12264</v>
      </c>
    </row>
    <row r="2556" spans="1:5" ht="15" x14ac:dyDescent="0.2">
      <c r="A2556" s="64">
        <v>2555</v>
      </c>
      <c r="B2556" s="65">
        <v>17182</v>
      </c>
      <c r="C2556" s="66" t="s">
        <v>14737</v>
      </c>
      <c r="D2556" s="67">
        <v>11</v>
      </c>
      <c r="E2556" s="68" t="s">
        <v>12262</v>
      </c>
    </row>
    <row r="2557" spans="1:5" ht="15" x14ac:dyDescent="0.2">
      <c r="A2557" s="64">
        <v>2556</v>
      </c>
      <c r="B2557" s="65">
        <v>17420</v>
      </c>
      <c r="C2557" s="70" t="s">
        <v>14738</v>
      </c>
      <c r="D2557" s="67">
        <v>12</v>
      </c>
      <c r="E2557" s="68" t="s">
        <v>12264</v>
      </c>
    </row>
    <row r="2558" spans="1:5" ht="15" x14ac:dyDescent="0.2">
      <c r="A2558" s="64">
        <v>2557</v>
      </c>
      <c r="B2558" s="65">
        <v>17434</v>
      </c>
      <c r="C2558" s="66" t="s">
        <v>14739</v>
      </c>
      <c r="D2558" s="67">
        <v>13</v>
      </c>
      <c r="E2558" s="68" t="s">
        <v>12281</v>
      </c>
    </row>
    <row r="2559" spans="1:5" ht="15" x14ac:dyDescent="0.2">
      <c r="A2559" s="64">
        <v>2558</v>
      </c>
      <c r="B2559" s="65">
        <v>17644</v>
      </c>
      <c r="C2559" s="66" t="s">
        <v>12821</v>
      </c>
      <c r="D2559" s="67">
        <v>14</v>
      </c>
      <c r="E2559" s="68" t="s">
        <v>12281</v>
      </c>
    </row>
    <row r="2560" spans="1:5" ht="15" x14ac:dyDescent="0.2">
      <c r="A2560" s="64">
        <v>2559</v>
      </c>
      <c r="B2560" s="65">
        <v>17753</v>
      </c>
      <c r="C2560" s="66" t="s">
        <v>12822</v>
      </c>
      <c r="D2560" s="67">
        <v>15</v>
      </c>
      <c r="E2560" s="68" t="s">
        <v>12264</v>
      </c>
    </row>
    <row r="2561" spans="1:5" ht="15" x14ac:dyDescent="0.2">
      <c r="A2561" s="64">
        <v>2560</v>
      </c>
      <c r="B2561" s="65">
        <v>17975</v>
      </c>
      <c r="C2561" s="66" t="s">
        <v>12823</v>
      </c>
      <c r="D2561" s="67">
        <v>16</v>
      </c>
      <c r="E2561" s="68" t="s">
        <v>12281</v>
      </c>
    </row>
    <row r="2562" spans="1:5" ht="15" x14ac:dyDescent="0.2">
      <c r="A2562" s="64">
        <v>2561</v>
      </c>
      <c r="B2562" s="65">
        <v>18418</v>
      </c>
      <c r="C2562" s="66" t="s">
        <v>12824</v>
      </c>
      <c r="D2562" s="67">
        <v>17</v>
      </c>
      <c r="E2562" s="68" t="s">
        <v>12281</v>
      </c>
    </row>
    <row r="2563" spans="1:5" ht="15" x14ac:dyDescent="0.2">
      <c r="A2563" s="64">
        <v>2562</v>
      </c>
      <c r="B2563" s="65">
        <v>18667</v>
      </c>
      <c r="C2563" s="66" t="s">
        <v>12825</v>
      </c>
      <c r="D2563" s="67">
        <v>18</v>
      </c>
      <c r="E2563" s="68" t="s">
        <v>12264</v>
      </c>
    </row>
    <row r="2564" spans="1:5" ht="15" x14ac:dyDescent="0.2">
      <c r="A2564" s="64">
        <v>2563</v>
      </c>
      <c r="B2564" s="65">
        <v>18783</v>
      </c>
      <c r="C2564" s="66" t="s">
        <v>12826</v>
      </c>
      <c r="D2564" s="67">
        <v>19</v>
      </c>
      <c r="E2564" s="68" t="s">
        <v>12258</v>
      </c>
    </row>
    <row r="2565" spans="1:5" ht="15" x14ac:dyDescent="0.2">
      <c r="A2565" s="64">
        <v>2564</v>
      </c>
      <c r="B2565" s="65">
        <v>18786</v>
      </c>
      <c r="C2565" s="66" t="s">
        <v>12827</v>
      </c>
      <c r="D2565" s="67">
        <v>20</v>
      </c>
      <c r="E2565" s="68" t="s">
        <v>12266</v>
      </c>
    </row>
    <row r="2566" spans="1:5" ht="15" x14ac:dyDescent="0.2">
      <c r="A2566" s="64">
        <v>2565</v>
      </c>
      <c r="B2566" s="65">
        <v>18874</v>
      </c>
      <c r="C2566" s="66" t="s">
        <v>12828</v>
      </c>
      <c r="D2566" s="67">
        <v>21</v>
      </c>
      <c r="E2566" s="68" t="s">
        <v>12260</v>
      </c>
    </row>
    <row r="2567" spans="1:5" ht="15" x14ac:dyDescent="0.2">
      <c r="A2567" s="64">
        <v>2566</v>
      </c>
      <c r="B2567" s="65">
        <v>19281</v>
      </c>
      <c r="C2567" s="66" t="s">
        <v>12829</v>
      </c>
      <c r="D2567" s="67">
        <v>22</v>
      </c>
      <c r="E2567" s="68" t="s">
        <v>12264</v>
      </c>
    </row>
    <row r="2568" spans="1:5" ht="15" x14ac:dyDescent="0.2">
      <c r="A2568" s="64">
        <v>2567</v>
      </c>
      <c r="B2568" s="65">
        <v>19657</v>
      </c>
      <c r="C2568" s="66" t="s">
        <v>12830</v>
      </c>
      <c r="D2568" s="67">
        <v>23</v>
      </c>
      <c r="E2568" s="68" t="s">
        <v>12281</v>
      </c>
    </row>
    <row r="2569" spans="1:5" ht="15" x14ac:dyDescent="0.2">
      <c r="A2569" s="64">
        <v>2568</v>
      </c>
      <c r="B2569" s="65">
        <v>11208</v>
      </c>
      <c r="C2569" s="66" t="s">
        <v>12831</v>
      </c>
      <c r="D2569" s="67">
        <v>24</v>
      </c>
      <c r="E2569" s="68" t="s">
        <v>12281</v>
      </c>
    </row>
    <row r="2570" spans="1:5" ht="15" x14ac:dyDescent="0.2">
      <c r="A2570" s="64">
        <v>2569</v>
      </c>
      <c r="B2570" s="65">
        <v>15501</v>
      </c>
      <c r="C2570" s="66" t="s">
        <v>12832</v>
      </c>
      <c r="D2570" s="67">
        <v>25</v>
      </c>
      <c r="E2570" s="68" t="s">
        <v>10792</v>
      </c>
    </row>
    <row r="2571" spans="1:5" ht="15" x14ac:dyDescent="0.2">
      <c r="A2571" s="64">
        <v>2570</v>
      </c>
      <c r="B2571" s="65">
        <v>16135</v>
      </c>
      <c r="C2571" s="66" t="s">
        <v>12833</v>
      </c>
      <c r="D2571" s="67">
        <v>26</v>
      </c>
      <c r="E2571" s="68" t="s">
        <v>10794</v>
      </c>
    </row>
    <row r="2572" spans="1:5" ht="15" x14ac:dyDescent="0.2">
      <c r="A2572" s="64">
        <v>2571</v>
      </c>
      <c r="B2572" s="65">
        <v>17710</v>
      </c>
      <c r="C2572" s="66" t="s">
        <v>12834</v>
      </c>
      <c r="D2572" s="67">
        <v>27</v>
      </c>
      <c r="E2572" s="68" t="s">
        <v>10792</v>
      </c>
    </row>
    <row r="2573" spans="1:5" ht="15" x14ac:dyDescent="0.2">
      <c r="A2573" s="64">
        <v>2572</v>
      </c>
      <c r="B2573" s="65">
        <v>18161</v>
      </c>
      <c r="C2573" s="66" t="s">
        <v>14757</v>
      </c>
      <c r="D2573" s="67">
        <v>28</v>
      </c>
      <c r="E2573" s="68" t="s">
        <v>12264</v>
      </c>
    </row>
    <row r="2574" spans="1:5" ht="15" x14ac:dyDescent="0.2">
      <c r="A2574" s="64">
        <v>2573</v>
      </c>
      <c r="B2574" s="65">
        <v>18386</v>
      </c>
      <c r="C2574" s="66" t="s">
        <v>10587</v>
      </c>
      <c r="D2574" s="67">
        <v>29</v>
      </c>
      <c r="E2574" s="68" t="s">
        <v>12262</v>
      </c>
    </row>
    <row r="2575" spans="1:5" ht="15" x14ac:dyDescent="0.2">
      <c r="A2575" s="64">
        <v>2574</v>
      </c>
      <c r="B2575" s="65">
        <v>18800</v>
      </c>
      <c r="C2575" s="70" t="s">
        <v>14758</v>
      </c>
      <c r="D2575" s="67">
        <v>30</v>
      </c>
      <c r="E2575" s="68" t="s">
        <v>12260</v>
      </c>
    </row>
    <row r="2576" spans="1:5" ht="15" x14ac:dyDescent="0.2">
      <c r="A2576" s="64">
        <v>2575</v>
      </c>
      <c r="B2576" s="65">
        <v>11872</v>
      </c>
      <c r="C2576" s="66" t="s">
        <v>14759</v>
      </c>
      <c r="D2576" s="67">
        <v>31</v>
      </c>
      <c r="E2576" s="69">
        <v>3</v>
      </c>
    </row>
    <row r="2577" spans="1:5" ht="15" x14ac:dyDescent="0.2">
      <c r="A2577" s="64">
        <v>2576</v>
      </c>
      <c r="B2577" s="65">
        <v>12058</v>
      </c>
      <c r="C2577" s="66" t="s">
        <v>14760</v>
      </c>
      <c r="D2577" s="67">
        <v>32</v>
      </c>
      <c r="E2577" s="69">
        <v>3</v>
      </c>
    </row>
    <row r="2578" spans="1:5" ht="15" x14ac:dyDescent="0.2">
      <c r="A2578" s="64">
        <v>2577</v>
      </c>
      <c r="B2578" s="65">
        <v>12110</v>
      </c>
      <c r="C2578" s="66" t="s">
        <v>14761</v>
      </c>
      <c r="D2578" s="67">
        <v>33</v>
      </c>
      <c r="E2578" s="69">
        <v>3</v>
      </c>
    </row>
    <row r="2579" spans="1:5" ht="15" x14ac:dyDescent="0.2">
      <c r="A2579" s="64">
        <v>2578</v>
      </c>
      <c r="B2579" s="65">
        <v>13954</v>
      </c>
      <c r="C2579" s="66" t="s">
        <v>13328</v>
      </c>
      <c r="D2579" s="67">
        <v>34</v>
      </c>
      <c r="E2579" s="68" t="s">
        <v>15069</v>
      </c>
    </row>
    <row r="2580" spans="1:5" ht="15" x14ac:dyDescent="0.2">
      <c r="A2580" s="64">
        <v>2579</v>
      </c>
      <c r="B2580" s="65">
        <v>14194</v>
      </c>
      <c r="C2580" s="66" t="s">
        <v>13329</v>
      </c>
      <c r="D2580" s="67">
        <v>35</v>
      </c>
      <c r="E2580" s="68" t="s">
        <v>10794</v>
      </c>
    </row>
    <row r="2581" spans="1:5" ht="15" x14ac:dyDescent="0.2">
      <c r="A2581" s="64">
        <v>2580</v>
      </c>
      <c r="B2581" s="65">
        <v>15545</v>
      </c>
      <c r="C2581" s="66" t="s">
        <v>13330</v>
      </c>
      <c r="D2581" s="67">
        <v>36</v>
      </c>
      <c r="E2581" s="69">
        <v>6</v>
      </c>
    </row>
    <row r="2582" spans="1:5" ht="15" x14ac:dyDescent="0.2">
      <c r="A2582" s="64">
        <v>2581</v>
      </c>
      <c r="B2582" s="65">
        <v>15610</v>
      </c>
      <c r="C2582" s="66" t="s">
        <v>13331</v>
      </c>
      <c r="D2582" s="67">
        <v>37</v>
      </c>
      <c r="E2582" s="68" t="s">
        <v>12428</v>
      </c>
    </row>
    <row r="2583" spans="1:5" ht="15" x14ac:dyDescent="0.2">
      <c r="A2583" s="64">
        <v>2582</v>
      </c>
      <c r="B2583" s="65">
        <v>16149</v>
      </c>
      <c r="C2583" s="66" t="s">
        <v>13332</v>
      </c>
      <c r="D2583" s="67">
        <v>38</v>
      </c>
      <c r="E2583" s="68" t="s">
        <v>10794</v>
      </c>
    </row>
    <row r="2584" spans="1:5" ht="15" x14ac:dyDescent="0.2">
      <c r="A2584" s="64">
        <v>2583</v>
      </c>
      <c r="B2584" s="65">
        <v>16161</v>
      </c>
      <c r="C2584" s="66" t="s">
        <v>13333</v>
      </c>
      <c r="D2584" s="67">
        <v>39</v>
      </c>
      <c r="E2584" s="69">
        <v>5</v>
      </c>
    </row>
    <row r="2585" spans="1:5" ht="15" x14ac:dyDescent="0.2">
      <c r="A2585" s="64">
        <v>2584</v>
      </c>
      <c r="B2585" s="65">
        <v>17001</v>
      </c>
      <c r="C2585" s="66" t="s">
        <v>13334</v>
      </c>
      <c r="D2585" s="67">
        <v>40</v>
      </c>
      <c r="E2585" s="68" t="s">
        <v>10792</v>
      </c>
    </row>
    <row r="2586" spans="1:5" ht="15" x14ac:dyDescent="0.2">
      <c r="A2586" s="64">
        <v>2585</v>
      </c>
      <c r="B2586" s="65">
        <v>17660</v>
      </c>
      <c r="C2586" s="66" t="s">
        <v>13335</v>
      </c>
      <c r="D2586" s="67">
        <v>41</v>
      </c>
      <c r="E2586" s="68" t="s">
        <v>15069</v>
      </c>
    </row>
    <row r="2587" spans="1:5" ht="15" x14ac:dyDescent="0.2">
      <c r="A2587" s="64">
        <v>2586</v>
      </c>
      <c r="B2587" s="65">
        <v>17816</v>
      </c>
      <c r="C2587" s="66" t="s">
        <v>13336</v>
      </c>
      <c r="D2587" s="67">
        <v>42</v>
      </c>
      <c r="E2587" s="68" t="s">
        <v>12262</v>
      </c>
    </row>
    <row r="2588" spans="1:5" ht="15" x14ac:dyDescent="0.2">
      <c r="A2588" s="64">
        <v>2587</v>
      </c>
      <c r="B2588" s="65">
        <v>19113</v>
      </c>
      <c r="C2588" s="66" t="s">
        <v>12838</v>
      </c>
      <c r="D2588" s="67">
        <v>43</v>
      </c>
      <c r="E2588" s="69">
        <v>4</v>
      </c>
    </row>
    <row r="2589" spans="1:5" ht="15" x14ac:dyDescent="0.2">
      <c r="A2589" s="64">
        <v>2588</v>
      </c>
      <c r="B2589" s="65">
        <v>10647</v>
      </c>
      <c r="C2589" s="66" t="s">
        <v>12839</v>
      </c>
      <c r="D2589" s="67">
        <v>44</v>
      </c>
      <c r="E2589" s="68" t="s">
        <v>15069</v>
      </c>
    </row>
    <row r="2590" spans="1:5" ht="15" x14ac:dyDescent="0.2">
      <c r="A2590" s="64">
        <v>2589</v>
      </c>
      <c r="B2590" s="65">
        <v>10751</v>
      </c>
      <c r="C2590" s="66" t="s">
        <v>12840</v>
      </c>
      <c r="D2590" s="67">
        <v>45</v>
      </c>
      <c r="E2590" s="68" t="s">
        <v>12268</v>
      </c>
    </row>
    <row r="2591" spans="1:5" ht="15" x14ac:dyDescent="0.2">
      <c r="A2591" s="64">
        <v>2590</v>
      </c>
      <c r="B2591" s="65">
        <v>11418</v>
      </c>
      <c r="C2591" s="66" t="s">
        <v>12841</v>
      </c>
      <c r="D2591" s="67">
        <v>46</v>
      </c>
      <c r="E2591" s="68" t="s">
        <v>10794</v>
      </c>
    </row>
    <row r="2592" spans="1:5" ht="15" x14ac:dyDescent="0.2">
      <c r="A2592" s="64">
        <v>2591</v>
      </c>
      <c r="B2592" s="65">
        <v>13430</v>
      </c>
      <c r="C2592" s="66" t="s">
        <v>12842</v>
      </c>
      <c r="D2592" s="67">
        <v>47</v>
      </c>
      <c r="E2592" s="68" t="s">
        <v>10792</v>
      </c>
    </row>
    <row r="2593" spans="1:5" ht="15" x14ac:dyDescent="0.2">
      <c r="A2593" s="64">
        <v>2592</v>
      </c>
      <c r="B2593" s="65">
        <v>16923</v>
      </c>
      <c r="C2593" s="66" t="s">
        <v>12843</v>
      </c>
      <c r="D2593" s="67">
        <v>48</v>
      </c>
      <c r="E2593" s="68" t="s">
        <v>12262</v>
      </c>
    </row>
    <row r="2594" spans="1:5" ht="15" x14ac:dyDescent="0.2">
      <c r="A2594" s="64">
        <v>2593</v>
      </c>
      <c r="B2594" s="65">
        <v>17442</v>
      </c>
      <c r="C2594" s="66" t="s">
        <v>12844</v>
      </c>
      <c r="D2594" s="67">
        <v>49</v>
      </c>
      <c r="E2594" s="68" t="s">
        <v>12266</v>
      </c>
    </row>
    <row r="2595" spans="1:5" ht="15" x14ac:dyDescent="0.2">
      <c r="A2595" s="64">
        <v>2594</v>
      </c>
      <c r="B2595" s="65">
        <v>17750</v>
      </c>
      <c r="C2595" s="66" t="s">
        <v>12845</v>
      </c>
      <c r="D2595" s="67">
        <v>50</v>
      </c>
      <c r="E2595" s="68" t="s">
        <v>12266</v>
      </c>
    </row>
    <row r="2596" spans="1:5" ht="15" x14ac:dyDescent="0.2">
      <c r="A2596" s="64">
        <v>2595</v>
      </c>
      <c r="B2596" s="65">
        <v>18116</v>
      </c>
      <c r="C2596" s="66" t="s">
        <v>12846</v>
      </c>
      <c r="D2596" s="67">
        <v>51</v>
      </c>
      <c r="E2596" s="68" t="s">
        <v>12262</v>
      </c>
    </row>
    <row r="2597" spans="1:5" ht="15" x14ac:dyDescent="0.2">
      <c r="A2597" s="64">
        <v>2596</v>
      </c>
      <c r="B2597" s="65">
        <v>18282</v>
      </c>
      <c r="C2597" s="66" t="s">
        <v>12847</v>
      </c>
      <c r="D2597" s="67">
        <v>52</v>
      </c>
      <c r="E2597" s="68" t="s">
        <v>12262</v>
      </c>
    </row>
    <row r="2598" spans="1:5" ht="15" x14ac:dyDescent="0.2">
      <c r="A2598" s="64">
        <v>2597</v>
      </c>
      <c r="B2598" s="65">
        <v>18298</v>
      </c>
      <c r="C2598" s="66" t="s">
        <v>12848</v>
      </c>
      <c r="D2598" s="67">
        <v>53</v>
      </c>
      <c r="E2598" s="68" t="s">
        <v>12262</v>
      </c>
    </row>
    <row r="2599" spans="1:5" ht="15" x14ac:dyDescent="0.2">
      <c r="A2599" s="64">
        <v>2598</v>
      </c>
      <c r="B2599" s="65">
        <v>18429</v>
      </c>
      <c r="C2599" s="66" t="s">
        <v>12849</v>
      </c>
      <c r="D2599" s="67">
        <v>54</v>
      </c>
      <c r="E2599" s="68" t="s">
        <v>15069</v>
      </c>
    </row>
    <row r="2600" spans="1:5" ht="15" x14ac:dyDescent="0.2">
      <c r="A2600" s="64">
        <v>2599</v>
      </c>
      <c r="B2600" s="65">
        <v>18703</v>
      </c>
      <c r="C2600" s="66" t="s">
        <v>12850</v>
      </c>
      <c r="D2600" s="67">
        <v>55</v>
      </c>
      <c r="E2600" s="68" t="s">
        <v>12281</v>
      </c>
    </row>
    <row r="2601" spans="1:5" ht="15" x14ac:dyDescent="0.2">
      <c r="A2601" s="64">
        <v>2600</v>
      </c>
      <c r="B2601" s="65">
        <v>18788</v>
      </c>
      <c r="C2601" s="66" t="s">
        <v>12851</v>
      </c>
      <c r="D2601" s="67">
        <v>56</v>
      </c>
      <c r="E2601" s="68" t="s">
        <v>12262</v>
      </c>
    </row>
    <row r="2602" spans="1:5" ht="15" x14ac:dyDescent="0.2">
      <c r="A2602" s="64">
        <v>2601</v>
      </c>
      <c r="B2602" s="65">
        <v>18790</v>
      </c>
      <c r="C2602" s="66" t="s">
        <v>12852</v>
      </c>
      <c r="D2602" s="67">
        <v>57</v>
      </c>
      <c r="E2602" s="68" t="s">
        <v>12428</v>
      </c>
    </row>
    <row r="2603" spans="1:5" ht="15" x14ac:dyDescent="0.2">
      <c r="A2603" s="64">
        <v>2602</v>
      </c>
      <c r="B2603" s="65">
        <v>18801</v>
      </c>
      <c r="C2603" s="66" t="s">
        <v>12853</v>
      </c>
      <c r="D2603" s="67">
        <v>58</v>
      </c>
      <c r="E2603" s="68" t="s">
        <v>12262</v>
      </c>
    </row>
    <row r="2604" spans="1:5" ht="15" x14ac:dyDescent="0.2">
      <c r="A2604" s="64">
        <v>2603</v>
      </c>
      <c r="B2604" s="65">
        <v>18807</v>
      </c>
      <c r="C2604" s="66" t="s">
        <v>12854</v>
      </c>
      <c r="D2604" s="67">
        <v>59</v>
      </c>
      <c r="E2604" s="68" t="s">
        <v>12262</v>
      </c>
    </row>
    <row r="2605" spans="1:5" ht="15" x14ac:dyDescent="0.2">
      <c r="A2605" s="64">
        <v>2604</v>
      </c>
      <c r="B2605" s="65">
        <v>18916</v>
      </c>
      <c r="C2605" s="66" t="s">
        <v>10589</v>
      </c>
      <c r="D2605" s="67">
        <v>60</v>
      </c>
      <c r="E2605" s="68" t="s">
        <v>12262</v>
      </c>
    </row>
    <row r="2606" spans="1:5" ht="15" x14ac:dyDescent="0.2">
      <c r="A2606" s="64">
        <v>2605</v>
      </c>
      <c r="B2606" s="65">
        <v>18999</v>
      </c>
      <c r="C2606" s="66" t="s">
        <v>12855</v>
      </c>
      <c r="D2606" s="67">
        <v>61</v>
      </c>
      <c r="E2606" s="68" t="s">
        <v>15069</v>
      </c>
    </row>
    <row r="2607" spans="1:5" ht="15" x14ac:dyDescent="0.2">
      <c r="A2607" s="64">
        <v>2606</v>
      </c>
      <c r="B2607" s="65">
        <v>10532</v>
      </c>
      <c r="C2607" s="66" t="s">
        <v>12856</v>
      </c>
      <c r="D2607" s="67">
        <v>62</v>
      </c>
      <c r="E2607" s="69">
        <v>4</v>
      </c>
    </row>
    <row r="2608" spans="1:5" ht="15" x14ac:dyDescent="0.2">
      <c r="A2608" s="64">
        <v>2607</v>
      </c>
      <c r="B2608" s="65">
        <v>10901</v>
      </c>
      <c r="C2608" s="66" t="s">
        <v>12857</v>
      </c>
      <c r="D2608" s="67">
        <v>63</v>
      </c>
      <c r="E2608" s="68" t="s">
        <v>10794</v>
      </c>
    </row>
    <row r="2609" spans="1:5" ht="15" x14ac:dyDescent="0.2">
      <c r="A2609" s="64">
        <v>2608</v>
      </c>
      <c r="B2609" s="65">
        <v>12306</v>
      </c>
      <c r="C2609" s="66" t="s">
        <v>12858</v>
      </c>
      <c r="D2609" s="67">
        <v>64</v>
      </c>
      <c r="E2609" s="68" t="s">
        <v>12268</v>
      </c>
    </row>
    <row r="2610" spans="1:5" ht="15" x14ac:dyDescent="0.2">
      <c r="A2610" s="64">
        <v>2609</v>
      </c>
      <c r="B2610" s="65">
        <v>12493</v>
      </c>
      <c r="C2610" s="66" t="s">
        <v>12859</v>
      </c>
      <c r="D2610" s="67">
        <v>65</v>
      </c>
      <c r="E2610" s="68" t="s">
        <v>10792</v>
      </c>
    </row>
    <row r="2611" spans="1:5" ht="15" x14ac:dyDescent="0.2">
      <c r="A2611" s="64">
        <v>2610</v>
      </c>
      <c r="B2611" s="65">
        <v>12863</v>
      </c>
      <c r="C2611" s="66" t="s">
        <v>12860</v>
      </c>
      <c r="D2611" s="67">
        <v>66</v>
      </c>
      <c r="E2611" s="68" t="s">
        <v>12281</v>
      </c>
    </row>
    <row r="2612" spans="1:5" ht="15" x14ac:dyDescent="0.2">
      <c r="A2612" s="64">
        <v>2611</v>
      </c>
      <c r="B2612" s="65">
        <v>14809</v>
      </c>
      <c r="C2612" s="66" t="s">
        <v>12861</v>
      </c>
      <c r="D2612" s="67">
        <v>67</v>
      </c>
      <c r="E2612" s="68" t="s">
        <v>12260</v>
      </c>
    </row>
    <row r="2613" spans="1:5" ht="15" x14ac:dyDescent="0.2">
      <c r="A2613" s="64">
        <v>2612</v>
      </c>
      <c r="B2613" s="65">
        <v>14895</v>
      </c>
      <c r="C2613" s="66" t="s">
        <v>11407</v>
      </c>
      <c r="D2613" s="67">
        <v>68</v>
      </c>
      <c r="E2613" s="68" t="s">
        <v>12266</v>
      </c>
    </row>
    <row r="2614" spans="1:5" ht="15" x14ac:dyDescent="0.2">
      <c r="A2614" s="64">
        <v>2613</v>
      </c>
      <c r="B2614" s="65">
        <v>15212</v>
      </c>
      <c r="C2614" s="66" t="s">
        <v>11408</v>
      </c>
      <c r="D2614" s="67">
        <v>69</v>
      </c>
      <c r="E2614" s="68" t="s">
        <v>12281</v>
      </c>
    </row>
    <row r="2615" spans="1:5" ht="15" x14ac:dyDescent="0.2">
      <c r="A2615" s="64">
        <v>2614</v>
      </c>
      <c r="B2615" s="65">
        <v>15252</v>
      </c>
      <c r="C2615" s="66" t="s">
        <v>11409</v>
      </c>
      <c r="D2615" s="67">
        <v>70</v>
      </c>
      <c r="E2615" s="68" t="s">
        <v>12258</v>
      </c>
    </row>
    <row r="2616" spans="1:5" ht="15" x14ac:dyDescent="0.2">
      <c r="A2616" s="64">
        <v>2615</v>
      </c>
      <c r="B2616" s="65">
        <v>16665</v>
      </c>
      <c r="C2616" s="66" t="s">
        <v>11410</v>
      </c>
      <c r="D2616" s="67">
        <v>71</v>
      </c>
      <c r="E2616" s="68" t="s">
        <v>12262</v>
      </c>
    </row>
    <row r="2617" spans="1:5" ht="15" x14ac:dyDescent="0.2">
      <c r="A2617" s="64">
        <v>2616</v>
      </c>
      <c r="B2617" s="65">
        <v>16727</v>
      </c>
      <c r="C2617" s="66" t="s">
        <v>11411</v>
      </c>
      <c r="D2617" s="67">
        <v>72</v>
      </c>
      <c r="E2617" s="68" t="s">
        <v>13767</v>
      </c>
    </row>
    <row r="2618" spans="1:5" ht="15" x14ac:dyDescent="0.2">
      <c r="A2618" s="64">
        <v>2617</v>
      </c>
      <c r="B2618" s="65">
        <v>18228</v>
      </c>
      <c r="C2618" s="66" t="s">
        <v>11412</v>
      </c>
      <c r="D2618" s="67">
        <v>73</v>
      </c>
      <c r="E2618" s="68" t="s">
        <v>12262</v>
      </c>
    </row>
    <row r="2619" spans="1:5" ht="15" x14ac:dyDescent="0.2">
      <c r="A2619" s="64">
        <v>2618</v>
      </c>
      <c r="B2619" s="65">
        <v>18796</v>
      </c>
      <c r="C2619" s="66" t="s">
        <v>11413</v>
      </c>
      <c r="D2619" s="67">
        <v>74</v>
      </c>
      <c r="E2619" s="68" t="s">
        <v>12266</v>
      </c>
    </row>
    <row r="2620" spans="1:5" ht="15" x14ac:dyDescent="0.2">
      <c r="A2620" s="64">
        <v>2619</v>
      </c>
      <c r="B2620" s="65">
        <v>10649</v>
      </c>
      <c r="C2620" s="66" t="s">
        <v>11414</v>
      </c>
      <c r="D2620" s="67">
        <v>75</v>
      </c>
      <c r="E2620" s="68" t="s">
        <v>13767</v>
      </c>
    </row>
    <row r="2621" spans="1:5" ht="15" x14ac:dyDescent="0.2">
      <c r="A2621" s="64">
        <v>2620</v>
      </c>
      <c r="B2621" s="65">
        <v>11004</v>
      </c>
      <c r="C2621" s="66" t="s">
        <v>13923</v>
      </c>
      <c r="D2621" s="67">
        <v>76</v>
      </c>
      <c r="E2621" s="69">
        <v>2</v>
      </c>
    </row>
    <row r="2622" spans="1:5" ht="15" x14ac:dyDescent="0.2">
      <c r="A2622" s="64">
        <v>2621</v>
      </c>
      <c r="B2622" s="65">
        <v>12433</v>
      </c>
      <c r="C2622" s="66" t="s">
        <v>13924</v>
      </c>
      <c r="D2622" s="67">
        <v>77</v>
      </c>
      <c r="E2622" s="69">
        <v>3</v>
      </c>
    </row>
    <row r="2623" spans="1:5" ht="15" x14ac:dyDescent="0.2">
      <c r="A2623" s="64">
        <v>2622</v>
      </c>
      <c r="B2623" s="65">
        <v>13442</v>
      </c>
      <c r="C2623" s="66" t="s">
        <v>13925</v>
      </c>
      <c r="D2623" s="67">
        <v>78</v>
      </c>
      <c r="E2623" s="69">
        <v>5</v>
      </c>
    </row>
    <row r="2624" spans="1:5" ht="15" x14ac:dyDescent="0.2">
      <c r="A2624" s="64">
        <v>2623</v>
      </c>
      <c r="B2624" s="65">
        <v>15012</v>
      </c>
      <c r="C2624" s="66" t="s">
        <v>13926</v>
      </c>
      <c r="D2624" s="67">
        <v>79</v>
      </c>
      <c r="E2624" s="68" t="s">
        <v>12262</v>
      </c>
    </row>
    <row r="2625" spans="1:5" ht="15" x14ac:dyDescent="0.2">
      <c r="A2625" s="64">
        <v>2624</v>
      </c>
      <c r="B2625" s="65">
        <v>15481</v>
      </c>
      <c r="C2625" s="66" t="s">
        <v>13927</v>
      </c>
      <c r="D2625" s="67">
        <v>80</v>
      </c>
      <c r="E2625" s="69">
        <v>4</v>
      </c>
    </row>
    <row r="2626" spans="1:5" ht="15" x14ac:dyDescent="0.2">
      <c r="A2626" s="64">
        <v>2625</v>
      </c>
      <c r="B2626" s="65">
        <v>15641</v>
      </c>
      <c r="C2626" s="66" t="s">
        <v>13928</v>
      </c>
      <c r="D2626" s="67">
        <v>81</v>
      </c>
      <c r="E2626" s="68" t="s">
        <v>12268</v>
      </c>
    </row>
    <row r="2627" spans="1:5" ht="15" x14ac:dyDescent="0.2">
      <c r="A2627" s="64">
        <v>2626</v>
      </c>
      <c r="B2627" s="65">
        <v>15838</v>
      </c>
      <c r="C2627" s="66" t="s">
        <v>13929</v>
      </c>
      <c r="D2627" s="67">
        <v>82</v>
      </c>
      <c r="E2627" s="68" t="s">
        <v>12268</v>
      </c>
    </row>
    <row r="2628" spans="1:5" ht="15" x14ac:dyDescent="0.2">
      <c r="A2628" s="64">
        <v>2627</v>
      </c>
      <c r="B2628" s="65">
        <v>16039</v>
      </c>
      <c r="C2628" s="66" t="s">
        <v>13930</v>
      </c>
      <c r="D2628" s="67">
        <v>83</v>
      </c>
      <c r="E2628" s="68" t="s">
        <v>12268</v>
      </c>
    </row>
    <row r="2629" spans="1:5" ht="15" x14ac:dyDescent="0.2">
      <c r="A2629" s="64">
        <v>2628</v>
      </c>
      <c r="B2629" s="65">
        <v>16043</v>
      </c>
      <c r="C2629" s="66" t="s">
        <v>13931</v>
      </c>
      <c r="D2629" s="67">
        <v>84</v>
      </c>
      <c r="E2629" s="69">
        <v>2</v>
      </c>
    </row>
    <row r="2630" spans="1:5" ht="15" x14ac:dyDescent="0.2">
      <c r="A2630" s="64">
        <v>2629</v>
      </c>
      <c r="B2630" s="65">
        <v>16213</v>
      </c>
      <c r="C2630" s="66" t="s">
        <v>13932</v>
      </c>
      <c r="D2630" s="67">
        <v>85</v>
      </c>
      <c r="E2630" s="69">
        <v>4</v>
      </c>
    </row>
    <row r="2631" spans="1:5" ht="15" x14ac:dyDescent="0.2">
      <c r="A2631" s="64">
        <v>2630</v>
      </c>
      <c r="B2631" s="65">
        <v>17221</v>
      </c>
      <c r="C2631" s="66" t="s">
        <v>13933</v>
      </c>
      <c r="D2631" s="67">
        <v>86</v>
      </c>
      <c r="E2631" s="68" t="s">
        <v>12268</v>
      </c>
    </row>
    <row r="2632" spans="1:5" ht="15" x14ac:dyDescent="0.2">
      <c r="A2632" s="64">
        <v>2631</v>
      </c>
      <c r="B2632" s="65">
        <v>10028</v>
      </c>
      <c r="C2632" s="66" t="s">
        <v>13934</v>
      </c>
      <c r="D2632" s="67">
        <v>87</v>
      </c>
      <c r="E2632" s="68" t="s">
        <v>15069</v>
      </c>
    </row>
    <row r="2633" spans="1:5" ht="15" x14ac:dyDescent="0.2">
      <c r="A2633" s="64">
        <v>2632</v>
      </c>
      <c r="B2633" s="65">
        <v>12247</v>
      </c>
      <c r="C2633" s="66" t="s">
        <v>13935</v>
      </c>
      <c r="D2633" s="67">
        <v>88</v>
      </c>
      <c r="E2633" s="68" t="s">
        <v>12266</v>
      </c>
    </row>
    <row r="2634" spans="1:5" ht="15" x14ac:dyDescent="0.2">
      <c r="A2634" s="64">
        <v>2633</v>
      </c>
      <c r="B2634" s="65">
        <v>12642</v>
      </c>
      <c r="C2634" s="66" t="s">
        <v>13936</v>
      </c>
      <c r="D2634" s="67">
        <v>89</v>
      </c>
      <c r="E2634" s="68" t="s">
        <v>12262</v>
      </c>
    </row>
    <row r="2635" spans="1:5" ht="15" x14ac:dyDescent="0.2">
      <c r="A2635" s="64">
        <v>2634</v>
      </c>
      <c r="B2635" s="65">
        <v>12857</v>
      </c>
      <c r="C2635" s="66" t="s">
        <v>13937</v>
      </c>
      <c r="D2635" s="67">
        <v>90</v>
      </c>
      <c r="E2635" s="68" t="s">
        <v>12262</v>
      </c>
    </row>
    <row r="2636" spans="1:5" ht="15" x14ac:dyDescent="0.2">
      <c r="A2636" s="64">
        <v>2635</v>
      </c>
      <c r="B2636" s="65">
        <v>13178</v>
      </c>
      <c r="C2636" s="66" t="s">
        <v>14098</v>
      </c>
      <c r="D2636" s="67">
        <v>91</v>
      </c>
      <c r="E2636" s="68" t="s">
        <v>12268</v>
      </c>
    </row>
    <row r="2637" spans="1:5" ht="15" x14ac:dyDescent="0.2">
      <c r="A2637" s="64">
        <v>2636</v>
      </c>
      <c r="B2637" s="65">
        <v>13987</v>
      </c>
      <c r="C2637" s="66" t="s">
        <v>14099</v>
      </c>
      <c r="D2637" s="67">
        <v>92</v>
      </c>
      <c r="E2637" s="68" t="s">
        <v>11977</v>
      </c>
    </row>
    <row r="2638" spans="1:5" ht="15" x14ac:dyDescent="0.2">
      <c r="A2638" s="64">
        <v>2637</v>
      </c>
      <c r="B2638" s="65">
        <v>15163</v>
      </c>
      <c r="C2638" s="66" t="s">
        <v>14100</v>
      </c>
      <c r="D2638" s="67">
        <v>93</v>
      </c>
      <c r="E2638" s="69">
        <v>5</v>
      </c>
    </row>
    <row r="2639" spans="1:5" ht="15" x14ac:dyDescent="0.2">
      <c r="A2639" s="64">
        <v>2638</v>
      </c>
      <c r="B2639" s="65">
        <v>15479</v>
      </c>
      <c r="C2639" s="66" t="s">
        <v>14101</v>
      </c>
      <c r="D2639" s="67">
        <v>94</v>
      </c>
      <c r="E2639" s="69">
        <v>6</v>
      </c>
    </row>
    <row r="2640" spans="1:5" ht="15" x14ac:dyDescent="0.2">
      <c r="A2640" s="64">
        <v>2639</v>
      </c>
      <c r="B2640" s="65">
        <v>15497</v>
      </c>
      <c r="C2640" s="66" t="s">
        <v>14102</v>
      </c>
      <c r="D2640" s="67">
        <v>95</v>
      </c>
      <c r="E2640" s="69">
        <v>3</v>
      </c>
    </row>
    <row r="2641" spans="1:5" ht="15" x14ac:dyDescent="0.2">
      <c r="A2641" s="64">
        <v>2640</v>
      </c>
      <c r="B2641" s="65">
        <v>15519</v>
      </c>
      <c r="C2641" s="66" t="s">
        <v>14103</v>
      </c>
      <c r="D2641" s="67">
        <v>96</v>
      </c>
      <c r="E2641" s="69">
        <v>6</v>
      </c>
    </row>
    <row r="2642" spans="1:5" ht="15" x14ac:dyDescent="0.2">
      <c r="A2642" s="64">
        <v>2641</v>
      </c>
      <c r="B2642" s="65">
        <v>15576</v>
      </c>
      <c r="C2642" s="66" t="s">
        <v>14104</v>
      </c>
      <c r="D2642" s="67">
        <v>97</v>
      </c>
      <c r="E2642" s="69">
        <v>6</v>
      </c>
    </row>
    <row r="2643" spans="1:5" ht="15" x14ac:dyDescent="0.2">
      <c r="A2643" s="64">
        <v>2642</v>
      </c>
      <c r="B2643" s="65">
        <v>16322</v>
      </c>
      <c r="C2643" s="66" t="s">
        <v>14105</v>
      </c>
      <c r="D2643" s="67">
        <v>98</v>
      </c>
      <c r="E2643" s="68" t="s">
        <v>15069</v>
      </c>
    </row>
    <row r="2644" spans="1:5" ht="15" x14ac:dyDescent="0.2">
      <c r="A2644" s="64">
        <v>2643</v>
      </c>
      <c r="B2644" s="65">
        <v>17022</v>
      </c>
      <c r="C2644" s="66" t="s">
        <v>14106</v>
      </c>
      <c r="D2644" s="67">
        <v>99</v>
      </c>
      <c r="E2644" s="69">
        <v>5</v>
      </c>
    </row>
    <row r="2645" spans="1:5" ht="15" x14ac:dyDescent="0.2">
      <c r="A2645" s="64">
        <v>2644</v>
      </c>
      <c r="B2645" s="65">
        <v>17112</v>
      </c>
      <c r="C2645" s="66" t="s">
        <v>14107</v>
      </c>
      <c r="D2645" s="67">
        <v>100</v>
      </c>
      <c r="E2645" s="69">
        <v>6</v>
      </c>
    </row>
    <row r="2646" spans="1:5" ht="15" x14ac:dyDescent="0.2">
      <c r="A2646" s="64">
        <v>2645</v>
      </c>
      <c r="B2646" s="65">
        <v>17432</v>
      </c>
      <c r="C2646" s="66" t="s">
        <v>14108</v>
      </c>
      <c r="D2646" s="67">
        <v>101</v>
      </c>
      <c r="E2646" s="69">
        <v>2</v>
      </c>
    </row>
    <row r="2647" spans="1:5" ht="15" x14ac:dyDescent="0.2">
      <c r="A2647" s="64">
        <v>2646</v>
      </c>
      <c r="B2647" s="65">
        <v>17440</v>
      </c>
      <c r="C2647" s="66" t="s">
        <v>14109</v>
      </c>
      <c r="D2647" s="67">
        <v>102</v>
      </c>
      <c r="E2647" s="69">
        <v>4</v>
      </c>
    </row>
    <row r="2648" spans="1:5" ht="15" x14ac:dyDescent="0.2">
      <c r="A2648" s="64">
        <v>2647</v>
      </c>
      <c r="B2648" s="65">
        <v>17662</v>
      </c>
      <c r="C2648" s="66" t="s">
        <v>14110</v>
      </c>
      <c r="D2648" s="67">
        <v>103</v>
      </c>
      <c r="E2648" s="69">
        <v>6</v>
      </c>
    </row>
    <row r="2649" spans="1:5" ht="15" x14ac:dyDescent="0.2">
      <c r="A2649" s="64">
        <v>2648</v>
      </c>
      <c r="B2649" s="65">
        <v>17716</v>
      </c>
      <c r="C2649" s="66" t="s">
        <v>14111</v>
      </c>
      <c r="D2649" s="67">
        <v>104</v>
      </c>
      <c r="E2649" s="68" t="s">
        <v>12268</v>
      </c>
    </row>
    <row r="2650" spans="1:5" ht="15" x14ac:dyDescent="0.2">
      <c r="A2650" s="64">
        <v>2649</v>
      </c>
      <c r="B2650" s="65">
        <v>17932</v>
      </c>
      <c r="C2650" s="66" t="s">
        <v>14112</v>
      </c>
      <c r="D2650" s="67">
        <v>105</v>
      </c>
      <c r="E2650" s="69">
        <v>3</v>
      </c>
    </row>
    <row r="2651" spans="1:5" ht="15" x14ac:dyDescent="0.2">
      <c r="A2651" s="64">
        <v>2650</v>
      </c>
      <c r="B2651" s="65">
        <v>18605</v>
      </c>
      <c r="C2651" s="66" t="s">
        <v>14113</v>
      </c>
      <c r="D2651" s="67">
        <v>106</v>
      </c>
      <c r="E2651" s="68" t="s">
        <v>12371</v>
      </c>
    </row>
    <row r="2652" spans="1:5" ht="15" x14ac:dyDescent="0.2">
      <c r="A2652" s="64">
        <v>2651</v>
      </c>
      <c r="B2652" s="65">
        <v>18636</v>
      </c>
      <c r="C2652" s="66" t="s">
        <v>14114</v>
      </c>
      <c r="D2652" s="67">
        <v>107</v>
      </c>
      <c r="E2652" s="68" t="s">
        <v>12262</v>
      </c>
    </row>
    <row r="2653" spans="1:5" ht="15" x14ac:dyDescent="0.2">
      <c r="A2653" s="64">
        <v>2652</v>
      </c>
      <c r="B2653" s="65">
        <v>18937</v>
      </c>
      <c r="C2653" s="66" t="s">
        <v>14115</v>
      </c>
      <c r="D2653" s="67">
        <v>108</v>
      </c>
      <c r="E2653" s="68" t="s">
        <v>15069</v>
      </c>
    </row>
    <row r="2654" spans="1:5" ht="15" x14ac:dyDescent="0.2">
      <c r="A2654" s="64">
        <v>2653</v>
      </c>
      <c r="B2654" s="65">
        <v>18983</v>
      </c>
      <c r="C2654" s="66" t="s">
        <v>14116</v>
      </c>
      <c r="D2654" s="67">
        <v>109</v>
      </c>
      <c r="E2654" s="69">
        <v>3</v>
      </c>
    </row>
    <row r="2655" spans="1:5" ht="15" x14ac:dyDescent="0.2">
      <c r="A2655" s="64">
        <v>2654</v>
      </c>
      <c r="B2655" s="65">
        <v>19615</v>
      </c>
      <c r="C2655" s="66" t="s">
        <v>11133</v>
      </c>
      <c r="D2655" s="67">
        <v>110</v>
      </c>
      <c r="E2655" s="69">
        <v>5</v>
      </c>
    </row>
    <row r="2656" spans="1:5" ht="15" x14ac:dyDescent="0.2">
      <c r="A2656" s="64">
        <v>2655</v>
      </c>
      <c r="B2656" s="65">
        <v>19671</v>
      </c>
      <c r="C2656" s="66" t="s">
        <v>14117</v>
      </c>
      <c r="D2656" s="67">
        <v>111</v>
      </c>
      <c r="E2656" s="69">
        <v>4</v>
      </c>
    </row>
    <row r="2657" spans="1:5" ht="15" x14ac:dyDescent="0.2">
      <c r="A2657" s="64">
        <v>2656</v>
      </c>
      <c r="B2657" s="65">
        <v>19721</v>
      </c>
      <c r="C2657" s="66" t="s">
        <v>14118</v>
      </c>
      <c r="D2657" s="67">
        <v>112</v>
      </c>
      <c r="E2657" s="69">
        <v>3</v>
      </c>
    </row>
    <row r="2658" spans="1:5" ht="15" x14ac:dyDescent="0.2">
      <c r="A2658" s="64">
        <v>2657</v>
      </c>
      <c r="B2658" s="65">
        <v>10027</v>
      </c>
      <c r="C2658" s="66" t="s">
        <v>14119</v>
      </c>
      <c r="D2658" s="67">
        <v>1</v>
      </c>
      <c r="E2658" s="68" t="s">
        <v>12264</v>
      </c>
    </row>
    <row r="2659" spans="1:5" ht="15" x14ac:dyDescent="0.2">
      <c r="A2659" s="64">
        <v>2658</v>
      </c>
      <c r="B2659" s="65">
        <v>10525</v>
      </c>
      <c r="C2659" s="66" t="s">
        <v>12775</v>
      </c>
      <c r="D2659" s="67">
        <v>2</v>
      </c>
      <c r="E2659" s="68" t="s">
        <v>11917</v>
      </c>
    </row>
    <row r="2660" spans="1:5" ht="15" x14ac:dyDescent="0.2">
      <c r="A2660" s="64">
        <v>2659</v>
      </c>
      <c r="B2660" s="65">
        <v>10637</v>
      </c>
      <c r="C2660" s="66" t="s">
        <v>12776</v>
      </c>
      <c r="D2660" s="67">
        <v>3</v>
      </c>
      <c r="E2660" s="68" t="s">
        <v>12268</v>
      </c>
    </row>
    <row r="2661" spans="1:5" ht="15" x14ac:dyDescent="0.2">
      <c r="A2661" s="64">
        <v>2660</v>
      </c>
      <c r="B2661" s="65">
        <v>10953</v>
      </c>
      <c r="C2661" s="66" t="s">
        <v>12777</v>
      </c>
      <c r="D2661" s="67">
        <v>4</v>
      </c>
      <c r="E2661" s="68" t="s">
        <v>12266</v>
      </c>
    </row>
    <row r="2662" spans="1:5" ht="15" x14ac:dyDescent="0.2">
      <c r="A2662" s="64">
        <v>2661</v>
      </c>
      <c r="B2662" s="65">
        <v>11007</v>
      </c>
      <c r="C2662" s="66" t="s">
        <v>12778</v>
      </c>
      <c r="D2662" s="67">
        <v>5</v>
      </c>
      <c r="E2662" s="68" t="s">
        <v>12281</v>
      </c>
    </row>
    <row r="2663" spans="1:5" ht="15" x14ac:dyDescent="0.2">
      <c r="A2663" s="64">
        <v>2662</v>
      </c>
      <c r="B2663" s="65">
        <v>11127</v>
      </c>
      <c r="C2663" s="66" t="s">
        <v>12779</v>
      </c>
      <c r="D2663" s="67">
        <v>6</v>
      </c>
      <c r="E2663" s="69">
        <v>3</v>
      </c>
    </row>
    <row r="2664" spans="1:5" ht="15" x14ac:dyDescent="0.2">
      <c r="A2664" s="64">
        <v>2663</v>
      </c>
      <c r="B2664" s="65">
        <v>11355</v>
      </c>
      <c r="C2664" s="66" t="s">
        <v>14990</v>
      </c>
      <c r="D2664" s="67">
        <v>7</v>
      </c>
      <c r="E2664" s="69">
        <v>3</v>
      </c>
    </row>
    <row r="2665" spans="1:5" ht="15" x14ac:dyDescent="0.2">
      <c r="A2665" s="64">
        <v>2664</v>
      </c>
      <c r="B2665" s="65">
        <v>11372</v>
      </c>
      <c r="C2665" s="66" t="s">
        <v>14991</v>
      </c>
      <c r="D2665" s="67">
        <v>8</v>
      </c>
      <c r="E2665" s="69">
        <v>2</v>
      </c>
    </row>
    <row r="2666" spans="1:5" ht="15" x14ac:dyDescent="0.2">
      <c r="A2666" s="64">
        <v>2665</v>
      </c>
      <c r="B2666" s="65">
        <v>11373</v>
      </c>
      <c r="C2666" s="66" t="s">
        <v>14992</v>
      </c>
      <c r="D2666" s="67">
        <v>9</v>
      </c>
      <c r="E2666" s="68" t="s">
        <v>10696</v>
      </c>
    </row>
    <row r="2667" spans="1:5" ht="15" x14ac:dyDescent="0.2">
      <c r="A2667" s="64">
        <v>2666</v>
      </c>
      <c r="B2667" s="65">
        <v>11398</v>
      </c>
      <c r="C2667" s="66" t="s">
        <v>14993</v>
      </c>
      <c r="D2667" s="67">
        <v>10</v>
      </c>
      <c r="E2667" s="69">
        <v>2</v>
      </c>
    </row>
    <row r="2668" spans="1:5" ht="15" x14ac:dyDescent="0.2">
      <c r="A2668" s="64">
        <v>2667</v>
      </c>
      <c r="B2668" s="65">
        <v>11400</v>
      </c>
      <c r="C2668" s="66" t="s">
        <v>14994</v>
      </c>
      <c r="D2668" s="67">
        <v>11</v>
      </c>
      <c r="E2668" s="68" t="s">
        <v>11917</v>
      </c>
    </row>
    <row r="2669" spans="1:5" ht="15" x14ac:dyDescent="0.2">
      <c r="A2669" s="64">
        <v>2668</v>
      </c>
      <c r="B2669" s="65">
        <v>11402</v>
      </c>
      <c r="C2669" s="66" t="s">
        <v>14995</v>
      </c>
      <c r="D2669" s="67">
        <v>12</v>
      </c>
      <c r="E2669" s="68" t="s">
        <v>12281</v>
      </c>
    </row>
    <row r="2670" spans="1:5" ht="15" x14ac:dyDescent="0.2">
      <c r="A2670" s="64">
        <v>2669</v>
      </c>
      <c r="B2670" s="65">
        <v>11404</v>
      </c>
      <c r="C2670" s="66" t="s">
        <v>14996</v>
      </c>
      <c r="D2670" s="67">
        <v>13</v>
      </c>
      <c r="E2670" s="68" t="s">
        <v>10792</v>
      </c>
    </row>
    <row r="2671" spans="1:5" ht="15" x14ac:dyDescent="0.2">
      <c r="A2671" s="64">
        <v>2670</v>
      </c>
      <c r="B2671" s="65">
        <v>11564</v>
      </c>
      <c r="C2671" s="66" t="s">
        <v>14997</v>
      </c>
      <c r="D2671" s="67">
        <v>14</v>
      </c>
      <c r="E2671" s="68" t="s">
        <v>12260</v>
      </c>
    </row>
    <row r="2672" spans="1:5" ht="15" x14ac:dyDescent="0.2">
      <c r="A2672" s="64">
        <v>2671</v>
      </c>
      <c r="B2672" s="65">
        <v>11655</v>
      </c>
      <c r="C2672" s="66" t="s">
        <v>14998</v>
      </c>
      <c r="D2672" s="67">
        <v>15</v>
      </c>
      <c r="E2672" s="69">
        <v>3</v>
      </c>
    </row>
    <row r="2673" spans="1:5" ht="15" x14ac:dyDescent="0.2">
      <c r="A2673" s="64">
        <v>2672</v>
      </c>
      <c r="B2673" s="65">
        <v>11737</v>
      </c>
      <c r="C2673" s="66" t="s">
        <v>14999</v>
      </c>
      <c r="D2673" s="67">
        <v>16</v>
      </c>
      <c r="E2673" s="69">
        <v>3</v>
      </c>
    </row>
    <row r="2674" spans="1:5" ht="15" x14ac:dyDescent="0.2">
      <c r="A2674" s="64">
        <v>2673</v>
      </c>
      <c r="B2674" s="65">
        <v>11835</v>
      </c>
      <c r="C2674" s="66" t="s">
        <v>15000</v>
      </c>
      <c r="D2674" s="67">
        <v>17</v>
      </c>
      <c r="E2674" s="68" t="s">
        <v>12260</v>
      </c>
    </row>
    <row r="2675" spans="1:5" ht="15" x14ac:dyDescent="0.2">
      <c r="A2675" s="64">
        <v>2674</v>
      </c>
      <c r="B2675" s="65">
        <v>11843</v>
      </c>
      <c r="C2675" s="66" t="s">
        <v>15001</v>
      </c>
      <c r="D2675" s="67">
        <v>18</v>
      </c>
      <c r="E2675" s="68" t="s">
        <v>12281</v>
      </c>
    </row>
    <row r="2676" spans="1:5" ht="15" x14ac:dyDescent="0.2">
      <c r="A2676" s="64">
        <v>2675</v>
      </c>
      <c r="B2676" s="65">
        <v>11902</v>
      </c>
      <c r="C2676" s="66" t="s">
        <v>15002</v>
      </c>
      <c r="D2676" s="67">
        <v>19</v>
      </c>
      <c r="E2676" s="68" t="s">
        <v>12266</v>
      </c>
    </row>
    <row r="2677" spans="1:5" ht="15" x14ac:dyDescent="0.2">
      <c r="A2677" s="64">
        <v>2676</v>
      </c>
      <c r="B2677" s="65">
        <v>11914</v>
      </c>
      <c r="C2677" s="66" t="s">
        <v>15003</v>
      </c>
      <c r="D2677" s="67">
        <v>20</v>
      </c>
      <c r="E2677" s="69">
        <v>2</v>
      </c>
    </row>
    <row r="2678" spans="1:5" ht="15" x14ac:dyDescent="0.2">
      <c r="A2678" s="64">
        <v>2677</v>
      </c>
      <c r="B2678" s="65">
        <v>11924</v>
      </c>
      <c r="C2678" s="66" t="s">
        <v>15004</v>
      </c>
      <c r="D2678" s="67">
        <v>21</v>
      </c>
      <c r="E2678" s="68" t="s">
        <v>12262</v>
      </c>
    </row>
    <row r="2679" spans="1:5" ht="15" x14ac:dyDescent="0.2">
      <c r="A2679" s="64">
        <v>2678</v>
      </c>
      <c r="B2679" s="65">
        <v>12013</v>
      </c>
      <c r="C2679" s="66" t="s">
        <v>15005</v>
      </c>
      <c r="D2679" s="67">
        <v>22</v>
      </c>
      <c r="E2679" s="68" t="s">
        <v>15072</v>
      </c>
    </row>
    <row r="2680" spans="1:5" ht="15" x14ac:dyDescent="0.2">
      <c r="A2680" s="64">
        <v>2679</v>
      </c>
      <c r="B2680" s="65">
        <v>12030</v>
      </c>
      <c r="C2680" s="66" t="s">
        <v>15006</v>
      </c>
      <c r="D2680" s="67">
        <v>23</v>
      </c>
      <c r="E2680" s="69">
        <v>1</v>
      </c>
    </row>
    <row r="2681" spans="1:5" ht="15" x14ac:dyDescent="0.2">
      <c r="A2681" s="64">
        <v>2680</v>
      </c>
      <c r="B2681" s="65">
        <v>12082</v>
      </c>
      <c r="C2681" s="66" t="s">
        <v>15007</v>
      </c>
      <c r="D2681" s="67">
        <v>24</v>
      </c>
      <c r="E2681" s="69">
        <v>3</v>
      </c>
    </row>
    <row r="2682" spans="1:5" ht="15" x14ac:dyDescent="0.2">
      <c r="A2682" s="64">
        <v>2681</v>
      </c>
      <c r="B2682" s="65">
        <v>12116</v>
      </c>
      <c r="C2682" s="66" t="s">
        <v>13949</v>
      </c>
      <c r="D2682" s="67">
        <v>25</v>
      </c>
      <c r="E2682" s="69">
        <v>2</v>
      </c>
    </row>
    <row r="2683" spans="1:5" ht="15" x14ac:dyDescent="0.2">
      <c r="A2683" s="64">
        <v>2682</v>
      </c>
      <c r="B2683" s="65">
        <v>12125</v>
      </c>
      <c r="C2683" s="66" t="s">
        <v>13950</v>
      </c>
      <c r="D2683" s="67">
        <v>26</v>
      </c>
      <c r="E2683" s="68" t="s">
        <v>12266</v>
      </c>
    </row>
    <row r="2684" spans="1:5" ht="15" x14ac:dyDescent="0.2">
      <c r="A2684" s="64">
        <v>2683</v>
      </c>
      <c r="B2684" s="65">
        <v>12147</v>
      </c>
      <c r="C2684" s="66" t="s">
        <v>13951</v>
      </c>
      <c r="D2684" s="67">
        <v>27</v>
      </c>
      <c r="E2684" s="69">
        <v>2</v>
      </c>
    </row>
    <row r="2685" spans="1:5" ht="15" x14ac:dyDescent="0.2">
      <c r="A2685" s="64">
        <v>2684</v>
      </c>
      <c r="B2685" s="65">
        <v>12158</v>
      </c>
      <c r="C2685" s="66" t="s">
        <v>13952</v>
      </c>
      <c r="D2685" s="67">
        <v>28</v>
      </c>
      <c r="E2685" s="68" t="s">
        <v>12262</v>
      </c>
    </row>
    <row r="2686" spans="1:5" ht="15" x14ac:dyDescent="0.2">
      <c r="A2686" s="64">
        <v>2685</v>
      </c>
      <c r="B2686" s="65">
        <v>12160</v>
      </c>
      <c r="C2686" s="70" t="s">
        <v>13953</v>
      </c>
      <c r="D2686" s="67">
        <v>29</v>
      </c>
      <c r="E2686" s="69">
        <v>2</v>
      </c>
    </row>
    <row r="2687" spans="1:5" ht="15" x14ac:dyDescent="0.2">
      <c r="A2687" s="64">
        <v>2686</v>
      </c>
      <c r="B2687" s="65">
        <v>12214</v>
      </c>
      <c r="C2687" s="66" t="s">
        <v>13954</v>
      </c>
      <c r="D2687" s="67">
        <v>30</v>
      </c>
      <c r="E2687" s="68" t="s">
        <v>12266</v>
      </c>
    </row>
    <row r="2688" spans="1:5" ht="15" x14ac:dyDescent="0.2">
      <c r="A2688" s="64">
        <v>2687</v>
      </c>
      <c r="B2688" s="65">
        <v>12472</v>
      </c>
      <c r="C2688" s="66" t="s">
        <v>14607</v>
      </c>
      <c r="D2688" s="67">
        <v>31</v>
      </c>
      <c r="E2688" s="68" t="s">
        <v>10794</v>
      </c>
    </row>
    <row r="2689" spans="1:5" ht="15" x14ac:dyDescent="0.2">
      <c r="A2689" s="64">
        <v>2688</v>
      </c>
      <c r="B2689" s="65">
        <v>12574</v>
      </c>
      <c r="C2689" s="66" t="s">
        <v>13955</v>
      </c>
      <c r="D2689" s="67">
        <v>32</v>
      </c>
      <c r="E2689" s="69">
        <v>2</v>
      </c>
    </row>
    <row r="2690" spans="1:5" ht="15" x14ac:dyDescent="0.2">
      <c r="A2690" s="64">
        <v>2689</v>
      </c>
      <c r="B2690" s="65">
        <v>12636</v>
      </c>
      <c r="C2690" s="70" t="s">
        <v>13956</v>
      </c>
      <c r="D2690" s="67">
        <v>33</v>
      </c>
      <c r="E2690" s="68" t="s">
        <v>12281</v>
      </c>
    </row>
    <row r="2691" spans="1:5" ht="15" x14ac:dyDescent="0.2">
      <c r="A2691" s="64">
        <v>2690</v>
      </c>
      <c r="B2691" s="65">
        <v>12716</v>
      </c>
      <c r="C2691" s="66" t="s">
        <v>13957</v>
      </c>
      <c r="D2691" s="67">
        <v>34</v>
      </c>
      <c r="E2691" s="68" t="s">
        <v>12264</v>
      </c>
    </row>
    <row r="2692" spans="1:5" ht="15" x14ac:dyDescent="0.2">
      <c r="A2692" s="64">
        <v>2691</v>
      </c>
      <c r="B2692" s="65">
        <v>12755</v>
      </c>
      <c r="C2692" s="66" t="s">
        <v>13698</v>
      </c>
      <c r="D2692" s="67">
        <v>35</v>
      </c>
      <c r="E2692" s="68" t="s">
        <v>12260</v>
      </c>
    </row>
    <row r="2693" spans="1:5" ht="15" x14ac:dyDescent="0.2">
      <c r="A2693" s="64">
        <v>2692</v>
      </c>
      <c r="B2693" s="65">
        <v>12777</v>
      </c>
      <c r="C2693" s="66" t="s">
        <v>13764</v>
      </c>
      <c r="D2693" s="67">
        <v>36</v>
      </c>
      <c r="E2693" s="68" t="s">
        <v>12281</v>
      </c>
    </row>
    <row r="2694" spans="1:5" ht="15" x14ac:dyDescent="0.2">
      <c r="A2694" s="64">
        <v>2693</v>
      </c>
      <c r="B2694" s="65">
        <v>12778</v>
      </c>
      <c r="C2694" s="66" t="s">
        <v>13958</v>
      </c>
      <c r="D2694" s="67">
        <v>37</v>
      </c>
      <c r="E2694" s="68" t="s">
        <v>15072</v>
      </c>
    </row>
    <row r="2695" spans="1:5" ht="15" x14ac:dyDescent="0.2">
      <c r="A2695" s="64">
        <v>2694</v>
      </c>
      <c r="B2695" s="65">
        <v>12784</v>
      </c>
      <c r="C2695" s="66" t="s">
        <v>13959</v>
      </c>
      <c r="D2695" s="67">
        <v>38</v>
      </c>
      <c r="E2695" s="68" t="s">
        <v>15072</v>
      </c>
    </row>
    <row r="2696" spans="1:5" ht="15" x14ac:dyDescent="0.2">
      <c r="A2696" s="64">
        <v>2695</v>
      </c>
      <c r="B2696" s="65">
        <v>12797</v>
      </c>
      <c r="C2696" s="66" t="s">
        <v>13960</v>
      </c>
      <c r="D2696" s="67">
        <v>39</v>
      </c>
      <c r="E2696" s="68" t="s">
        <v>12268</v>
      </c>
    </row>
    <row r="2697" spans="1:5" ht="15" x14ac:dyDescent="0.2">
      <c r="A2697" s="64">
        <v>2696</v>
      </c>
      <c r="B2697" s="65">
        <v>12829</v>
      </c>
      <c r="C2697" s="66" t="s">
        <v>15796</v>
      </c>
      <c r="D2697" s="67">
        <v>40</v>
      </c>
      <c r="E2697" s="69">
        <v>3</v>
      </c>
    </row>
    <row r="2698" spans="1:5" ht="15" x14ac:dyDescent="0.2">
      <c r="A2698" s="64">
        <v>2697</v>
      </c>
      <c r="B2698" s="65">
        <v>12847</v>
      </c>
      <c r="C2698" s="66" t="s">
        <v>13961</v>
      </c>
      <c r="D2698" s="67">
        <v>41</v>
      </c>
      <c r="E2698" s="69">
        <v>2</v>
      </c>
    </row>
    <row r="2699" spans="1:5" ht="15" x14ac:dyDescent="0.2">
      <c r="A2699" s="64">
        <v>2698</v>
      </c>
      <c r="B2699" s="65">
        <v>13085</v>
      </c>
      <c r="C2699" s="70" t="s">
        <v>13962</v>
      </c>
      <c r="D2699" s="67">
        <v>42</v>
      </c>
      <c r="E2699" s="68" t="s">
        <v>12281</v>
      </c>
    </row>
    <row r="2700" spans="1:5" ht="15" x14ac:dyDescent="0.2">
      <c r="A2700" s="64">
        <v>2699</v>
      </c>
      <c r="B2700" s="65">
        <v>13188</v>
      </c>
      <c r="C2700" s="66" t="s">
        <v>13963</v>
      </c>
      <c r="D2700" s="67">
        <v>43</v>
      </c>
      <c r="E2700" s="68" t="s">
        <v>12281</v>
      </c>
    </row>
    <row r="2701" spans="1:5" ht="15" x14ac:dyDescent="0.2">
      <c r="A2701" s="64">
        <v>2700</v>
      </c>
      <c r="B2701" s="65">
        <v>13346</v>
      </c>
      <c r="C2701" s="66" t="s">
        <v>13964</v>
      </c>
      <c r="D2701" s="67">
        <v>44</v>
      </c>
      <c r="E2701" s="69">
        <v>2</v>
      </c>
    </row>
    <row r="2702" spans="1:5" ht="15" x14ac:dyDescent="0.2">
      <c r="A2702" s="64">
        <v>2701</v>
      </c>
      <c r="B2702" s="65">
        <v>13542</v>
      </c>
      <c r="C2702" s="66" t="s">
        <v>13965</v>
      </c>
      <c r="D2702" s="67">
        <v>45</v>
      </c>
      <c r="E2702" s="68" t="s">
        <v>11917</v>
      </c>
    </row>
    <row r="2703" spans="1:5" ht="15" x14ac:dyDescent="0.2">
      <c r="A2703" s="64">
        <v>2702</v>
      </c>
      <c r="B2703" s="65">
        <v>13567</v>
      </c>
      <c r="C2703" s="66" t="s">
        <v>13966</v>
      </c>
      <c r="D2703" s="67">
        <v>46</v>
      </c>
      <c r="E2703" s="68" t="s">
        <v>11917</v>
      </c>
    </row>
    <row r="2704" spans="1:5" ht="15" x14ac:dyDescent="0.2">
      <c r="A2704" s="64">
        <v>2703</v>
      </c>
      <c r="B2704" s="65">
        <v>13573</v>
      </c>
      <c r="C2704" s="66" t="s">
        <v>13967</v>
      </c>
      <c r="D2704" s="67">
        <v>47</v>
      </c>
      <c r="E2704" s="69">
        <v>2</v>
      </c>
    </row>
    <row r="2705" spans="1:5" ht="15" x14ac:dyDescent="0.2">
      <c r="A2705" s="64">
        <v>2704</v>
      </c>
      <c r="B2705" s="65">
        <v>13585</v>
      </c>
      <c r="C2705" s="66" t="s">
        <v>13968</v>
      </c>
      <c r="D2705" s="67">
        <v>48</v>
      </c>
      <c r="E2705" s="68" t="s">
        <v>10794</v>
      </c>
    </row>
    <row r="2706" spans="1:5" ht="15" x14ac:dyDescent="0.2">
      <c r="A2706" s="64">
        <v>2705</v>
      </c>
      <c r="B2706" s="65">
        <v>13587</v>
      </c>
      <c r="C2706" s="66" t="s">
        <v>13969</v>
      </c>
      <c r="D2706" s="67">
        <v>49</v>
      </c>
      <c r="E2706" s="68" t="s">
        <v>12260</v>
      </c>
    </row>
    <row r="2707" spans="1:5" ht="15" x14ac:dyDescent="0.2">
      <c r="A2707" s="64">
        <v>2706</v>
      </c>
      <c r="B2707" s="65">
        <v>13606</v>
      </c>
      <c r="C2707" s="70" t="s">
        <v>13970</v>
      </c>
      <c r="D2707" s="67">
        <v>50</v>
      </c>
      <c r="E2707" s="68" t="s">
        <v>12428</v>
      </c>
    </row>
    <row r="2708" spans="1:5" ht="15" x14ac:dyDescent="0.2">
      <c r="A2708" s="64">
        <v>2707</v>
      </c>
      <c r="B2708" s="65">
        <v>13644</v>
      </c>
      <c r="C2708" s="70" t="s">
        <v>13971</v>
      </c>
      <c r="D2708" s="67">
        <v>51</v>
      </c>
      <c r="E2708" s="68" t="s">
        <v>12264</v>
      </c>
    </row>
    <row r="2709" spans="1:5" ht="15" x14ac:dyDescent="0.2">
      <c r="A2709" s="64">
        <v>2708</v>
      </c>
      <c r="B2709" s="65">
        <v>13675</v>
      </c>
      <c r="C2709" s="66" t="s">
        <v>13972</v>
      </c>
      <c r="D2709" s="67">
        <v>52</v>
      </c>
      <c r="E2709" s="68" t="s">
        <v>12260</v>
      </c>
    </row>
    <row r="2710" spans="1:5" ht="15" x14ac:dyDescent="0.2">
      <c r="A2710" s="64">
        <v>2709</v>
      </c>
      <c r="B2710" s="65">
        <v>13687</v>
      </c>
      <c r="C2710" s="66" t="s">
        <v>13973</v>
      </c>
      <c r="D2710" s="67">
        <v>53</v>
      </c>
      <c r="E2710" s="68" t="s">
        <v>11917</v>
      </c>
    </row>
    <row r="2711" spans="1:5" ht="15" x14ac:dyDescent="0.2">
      <c r="A2711" s="64">
        <v>2710</v>
      </c>
      <c r="B2711" s="65">
        <v>13700</v>
      </c>
      <c r="C2711" s="66" t="s">
        <v>13974</v>
      </c>
      <c r="D2711" s="67">
        <v>54</v>
      </c>
      <c r="E2711" s="68" t="s">
        <v>12262</v>
      </c>
    </row>
    <row r="2712" spans="1:5" ht="15" x14ac:dyDescent="0.2">
      <c r="A2712" s="64">
        <v>2711</v>
      </c>
      <c r="B2712" s="65">
        <v>13751</v>
      </c>
      <c r="C2712" s="66" t="s">
        <v>13975</v>
      </c>
      <c r="D2712" s="67">
        <v>55</v>
      </c>
      <c r="E2712" s="69">
        <v>3</v>
      </c>
    </row>
    <row r="2713" spans="1:5" ht="15" x14ac:dyDescent="0.2">
      <c r="A2713" s="64">
        <v>2712</v>
      </c>
      <c r="B2713" s="65">
        <v>13759</v>
      </c>
      <c r="C2713" s="70" t="s">
        <v>16313</v>
      </c>
      <c r="D2713" s="67">
        <v>56</v>
      </c>
      <c r="E2713" s="69">
        <v>3</v>
      </c>
    </row>
    <row r="2714" spans="1:5" ht="15" x14ac:dyDescent="0.2">
      <c r="A2714" s="64">
        <v>2713</v>
      </c>
      <c r="B2714" s="65">
        <v>13761</v>
      </c>
      <c r="C2714" s="70" t="s">
        <v>16314</v>
      </c>
      <c r="D2714" s="67">
        <v>57</v>
      </c>
      <c r="E2714" s="69">
        <v>5</v>
      </c>
    </row>
    <row r="2715" spans="1:5" ht="15" x14ac:dyDescent="0.2">
      <c r="A2715" s="64">
        <v>2714</v>
      </c>
      <c r="B2715" s="65">
        <v>13804</v>
      </c>
      <c r="C2715" s="66" t="s">
        <v>16315</v>
      </c>
      <c r="D2715" s="67">
        <v>58</v>
      </c>
      <c r="E2715" s="68" t="s">
        <v>12266</v>
      </c>
    </row>
    <row r="2716" spans="1:5" ht="15" x14ac:dyDescent="0.2">
      <c r="A2716" s="64">
        <v>2715</v>
      </c>
      <c r="B2716" s="65">
        <v>13849</v>
      </c>
      <c r="C2716" s="66" t="s">
        <v>16316</v>
      </c>
      <c r="D2716" s="67">
        <v>59</v>
      </c>
      <c r="E2716" s="68" t="s">
        <v>15069</v>
      </c>
    </row>
    <row r="2717" spans="1:5" ht="15" x14ac:dyDescent="0.2">
      <c r="A2717" s="64">
        <v>2716</v>
      </c>
      <c r="B2717" s="65">
        <v>13858</v>
      </c>
      <c r="C2717" s="66" t="s">
        <v>16317</v>
      </c>
      <c r="D2717" s="67">
        <v>60</v>
      </c>
      <c r="E2717" s="68" t="s">
        <v>12371</v>
      </c>
    </row>
    <row r="2718" spans="1:5" ht="15" x14ac:dyDescent="0.2">
      <c r="A2718" s="64">
        <v>2717</v>
      </c>
      <c r="B2718" s="65">
        <v>13866</v>
      </c>
      <c r="C2718" s="66" t="s">
        <v>16318</v>
      </c>
      <c r="D2718" s="67">
        <v>61</v>
      </c>
      <c r="E2718" s="68" t="s">
        <v>12428</v>
      </c>
    </row>
    <row r="2719" spans="1:5" ht="15" x14ac:dyDescent="0.2">
      <c r="A2719" s="64">
        <v>2718</v>
      </c>
      <c r="B2719" s="65">
        <v>13868</v>
      </c>
      <c r="C2719" s="66" t="s">
        <v>16319</v>
      </c>
      <c r="D2719" s="67">
        <v>62</v>
      </c>
      <c r="E2719" s="68" t="s">
        <v>12266</v>
      </c>
    </row>
    <row r="2720" spans="1:5" ht="15" x14ac:dyDescent="0.2">
      <c r="A2720" s="64">
        <v>2719</v>
      </c>
      <c r="B2720" s="65">
        <v>13870</v>
      </c>
      <c r="C2720" s="66" t="s">
        <v>16320</v>
      </c>
      <c r="D2720" s="67">
        <v>63</v>
      </c>
      <c r="E2720" s="68" t="s">
        <v>12258</v>
      </c>
    </row>
    <row r="2721" spans="1:5" ht="15" x14ac:dyDescent="0.2">
      <c r="A2721" s="64">
        <v>2720</v>
      </c>
      <c r="B2721" s="65">
        <v>13906</v>
      </c>
      <c r="C2721" s="66" t="s">
        <v>16321</v>
      </c>
      <c r="D2721" s="67">
        <v>64</v>
      </c>
      <c r="E2721" s="69">
        <v>3</v>
      </c>
    </row>
    <row r="2722" spans="1:5" ht="15" x14ac:dyDescent="0.2">
      <c r="A2722" s="64">
        <v>2721</v>
      </c>
      <c r="B2722" s="65">
        <v>13919</v>
      </c>
      <c r="C2722" s="70" t="s">
        <v>16322</v>
      </c>
      <c r="D2722" s="67">
        <v>65</v>
      </c>
      <c r="E2722" s="68" t="s">
        <v>13771</v>
      </c>
    </row>
    <row r="2723" spans="1:5" ht="15" x14ac:dyDescent="0.2">
      <c r="A2723" s="64">
        <v>2722</v>
      </c>
      <c r="B2723" s="65">
        <v>13950</v>
      </c>
      <c r="C2723" s="66" t="s">
        <v>16323</v>
      </c>
      <c r="D2723" s="67">
        <v>66</v>
      </c>
      <c r="E2723" s="69">
        <v>4</v>
      </c>
    </row>
    <row r="2724" spans="1:5" ht="15" x14ac:dyDescent="0.2">
      <c r="A2724" s="64">
        <v>2723</v>
      </c>
      <c r="B2724" s="65">
        <v>13963</v>
      </c>
      <c r="C2724" s="66" t="s">
        <v>16324</v>
      </c>
      <c r="D2724" s="67">
        <v>67</v>
      </c>
      <c r="E2724" s="68" t="s">
        <v>12262</v>
      </c>
    </row>
    <row r="2725" spans="1:5" ht="15" x14ac:dyDescent="0.2">
      <c r="A2725" s="64">
        <v>2724</v>
      </c>
      <c r="B2725" s="65">
        <v>13975</v>
      </c>
      <c r="C2725" s="66" t="s">
        <v>12712</v>
      </c>
      <c r="D2725" s="67">
        <v>68</v>
      </c>
      <c r="E2725" s="68" t="s">
        <v>15069</v>
      </c>
    </row>
    <row r="2726" spans="1:5" ht="15" x14ac:dyDescent="0.2">
      <c r="A2726" s="64">
        <v>2725</v>
      </c>
      <c r="B2726" s="65">
        <v>13986</v>
      </c>
      <c r="C2726" s="70" t="s">
        <v>12713</v>
      </c>
      <c r="D2726" s="67">
        <v>69</v>
      </c>
      <c r="E2726" s="68" t="s">
        <v>15069</v>
      </c>
    </row>
    <row r="2727" spans="1:5" ht="15" x14ac:dyDescent="0.2">
      <c r="A2727" s="64">
        <v>2726</v>
      </c>
      <c r="B2727" s="65">
        <v>14055</v>
      </c>
      <c r="C2727" s="66" t="s">
        <v>12714</v>
      </c>
      <c r="D2727" s="67">
        <v>70</v>
      </c>
      <c r="E2727" s="68" t="s">
        <v>10792</v>
      </c>
    </row>
    <row r="2728" spans="1:5" ht="15" x14ac:dyDescent="0.2">
      <c r="A2728" s="64">
        <v>2727</v>
      </c>
      <c r="B2728" s="65">
        <v>14137</v>
      </c>
      <c r="C2728" s="66" t="s">
        <v>12715</v>
      </c>
      <c r="D2728" s="67">
        <v>71</v>
      </c>
      <c r="E2728" s="69">
        <v>3</v>
      </c>
    </row>
    <row r="2729" spans="1:5" ht="15" x14ac:dyDescent="0.2">
      <c r="A2729" s="64">
        <v>2728</v>
      </c>
      <c r="B2729" s="65">
        <v>14139</v>
      </c>
      <c r="C2729" s="66" t="s">
        <v>12716</v>
      </c>
      <c r="D2729" s="67">
        <v>72</v>
      </c>
      <c r="E2729" s="69">
        <v>3</v>
      </c>
    </row>
    <row r="2730" spans="1:5" ht="15" x14ac:dyDescent="0.2">
      <c r="A2730" s="64">
        <v>2729</v>
      </c>
      <c r="B2730" s="65">
        <v>14151</v>
      </c>
      <c r="C2730" s="66" t="s">
        <v>12717</v>
      </c>
      <c r="D2730" s="67">
        <v>73</v>
      </c>
      <c r="E2730" s="69">
        <v>4</v>
      </c>
    </row>
    <row r="2731" spans="1:5" ht="15" x14ac:dyDescent="0.2">
      <c r="A2731" s="64">
        <v>2730</v>
      </c>
      <c r="B2731" s="65">
        <v>14155</v>
      </c>
      <c r="C2731" s="66" t="s">
        <v>12718</v>
      </c>
      <c r="D2731" s="67">
        <v>74</v>
      </c>
      <c r="E2731" s="68" t="s">
        <v>12258</v>
      </c>
    </row>
    <row r="2732" spans="1:5" ht="15" x14ac:dyDescent="0.2">
      <c r="A2732" s="64">
        <v>2731</v>
      </c>
      <c r="B2732" s="65">
        <v>14177</v>
      </c>
      <c r="C2732" s="66" t="s">
        <v>12719</v>
      </c>
      <c r="D2732" s="67">
        <v>75</v>
      </c>
      <c r="E2732" s="68" t="s">
        <v>12268</v>
      </c>
    </row>
    <row r="2733" spans="1:5" ht="15" x14ac:dyDescent="0.2">
      <c r="A2733" s="64">
        <v>2732</v>
      </c>
      <c r="B2733" s="65">
        <v>14229</v>
      </c>
      <c r="C2733" s="66" t="s">
        <v>12720</v>
      </c>
      <c r="D2733" s="67">
        <v>76</v>
      </c>
      <c r="E2733" s="68" t="s">
        <v>12266</v>
      </c>
    </row>
    <row r="2734" spans="1:5" ht="15" x14ac:dyDescent="0.2">
      <c r="A2734" s="64">
        <v>2733</v>
      </c>
      <c r="B2734" s="65">
        <v>14243</v>
      </c>
      <c r="C2734" s="66" t="s">
        <v>12721</v>
      </c>
      <c r="D2734" s="67">
        <v>77</v>
      </c>
      <c r="E2734" s="68" t="s">
        <v>12273</v>
      </c>
    </row>
    <row r="2735" spans="1:5" ht="15" x14ac:dyDescent="0.2">
      <c r="A2735" s="64">
        <v>2734</v>
      </c>
      <c r="B2735" s="65">
        <v>14279</v>
      </c>
      <c r="C2735" s="66" t="s">
        <v>12722</v>
      </c>
      <c r="D2735" s="67">
        <v>78</v>
      </c>
      <c r="E2735" s="68" t="s">
        <v>12281</v>
      </c>
    </row>
    <row r="2736" spans="1:5" ht="15" x14ac:dyDescent="0.2">
      <c r="A2736" s="64">
        <v>2735</v>
      </c>
      <c r="B2736" s="65">
        <v>14375</v>
      </c>
      <c r="C2736" s="66" t="s">
        <v>12723</v>
      </c>
      <c r="D2736" s="67">
        <v>79</v>
      </c>
      <c r="E2736" s="69">
        <v>3</v>
      </c>
    </row>
    <row r="2737" spans="1:5" ht="15" x14ac:dyDescent="0.2">
      <c r="A2737" s="64">
        <v>2736</v>
      </c>
      <c r="B2737" s="65">
        <v>14416</v>
      </c>
      <c r="C2737" s="66" t="s">
        <v>12724</v>
      </c>
      <c r="D2737" s="67">
        <v>80</v>
      </c>
      <c r="E2737" s="68" t="s">
        <v>11917</v>
      </c>
    </row>
    <row r="2738" spans="1:5" ht="15" x14ac:dyDescent="0.2">
      <c r="A2738" s="64">
        <v>2737</v>
      </c>
      <c r="B2738" s="65">
        <v>14465</v>
      </c>
      <c r="C2738" s="66" t="s">
        <v>12725</v>
      </c>
      <c r="D2738" s="67">
        <v>81</v>
      </c>
      <c r="E2738" s="68" t="s">
        <v>12260</v>
      </c>
    </row>
    <row r="2739" spans="1:5" ht="15" x14ac:dyDescent="0.2">
      <c r="A2739" s="64">
        <v>2738</v>
      </c>
      <c r="B2739" s="65">
        <v>14476</v>
      </c>
      <c r="C2739" s="66" t="s">
        <v>12726</v>
      </c>
      <c r="D2739" s="67">
        <v>82</v>
      </c>
      <c r="E2739" s="69">
        <v>5</v>
      </c>
    </row>
    <row r="2740" spans="1:5" ht="15" x14ac:dyDescent="0.2">
      <c r="A2740" s="64">
        <v>2739</v>
      </c>
      <c r="B2740" s="65">
        <v>14530</v>
      </c>
      <c r="C2740" s="66" t="s">
        <v>12727</v>
      </c>
      <c r="D2740" s="67">
        <v>83</v>
      </c>
      <c r="E2740" s="69">
        <v>2</v>
      </c>
    </row>
    <row r="2741" spans="1:5" ht="15" x14ac:dyDescent="0.2">
      <c r="A2741" s="64">
        <v>2740</v>
      </c>
      <c r="B2741" s="65">
        <v>14784</v>
      </c>
      <c r="C2741" s="66" t="s">
        <v>12728</v>
      </c>
      <c r="D2741" s="67">
        <v>84</v>
      </c>
      <c r="E2741" s="68" t="s">
        <v>10696</v>
      </c>
    </row>
    <row r="2742" spans="1:5" ht="15" x14ac:dyDescent="0.2">
      <c r="A2742" s="64">
        <v>2741</v>
      </c>
      <c r="B2742" s="65">
        <v>14788</v>
      </c>
      <c r="C2742" s="66" t="s">
        <v>12729</v>
      </c>
      <c r="D2742" s="67">
        <v>85</v>
      </c>
      <c r="E2742" s="69">
        <v>3</v>
      </c>
    </row>
    <row r="2743" spans="1:5" ht="15" x14ac:dyDescent="0.2">
      <c r="A2743" s="64">
        <v>2742</v>
      </c>
      <c r="B2743" s="65">
        <v>14818</v>
      </c>
      <c r="C2743" s="66" t="s">
        <v>12730</v>
      </c>
      <c r="D2743" s="67">
        <v>86</v>
      </c>
      <c r="E2743" s="68" t="s">
        <v>10794</v>
      </c>
    </row>
    <row r="2744" spans="1:5" ht="15" x14ac:dyDescent="0.2">
      <c r="A2744" s="64">
        <v>2743</v>
      </c>
      <c r="B2744" s="65">
        <v>14868</v>
      </c>
      <c r="C2744" s="66" t="s">
        <v>12731</v>
      </c>
      <c r="D2744" s="67">
        <v>87</v>
      </c>
      <c r="E2744" s="68" t="s">
        <v>12262</v>
      </c>
    </row>
    <row r="2745" spans="1:5" ht="15" x14ac:dyDescent="0.2">
      <c r="A2745" s="64">
        <v>2744</v>
      </c>
      <c r="B2745" s="65">
        <v>14872</v>
      </c>
      <c r="C2745" s="70" t="s">
        <v>12732</v>
      </c>
      <c r="D2745" s="67">
        <v>88</v>
      </c>
      <c r="E2745" s="69">
        <v>2</v>
      </c>
    </row>
    <row r="2746" spans="1:5" ht="15" x14ac:dyDescent="0.2">
      <c r="A2746" s="64">
        <v>2745</v>
      </c>
      <c r="B2746" s="65">
        <v>14874</v>
      </c>
      <c r="C2746" s="66" t="s">
        <v>12733</v>
      </c>
      <c r="D2746" s="67">
        <v>89</v>
      </c>
      <c r="E2746" s="69">
        <v>2</v>
      </c>
    </row>
    <row r="2747" spans="1:5" ht="15" x14ac:dyDescent="0.2">
      <c r="A2747" s="64">
        <v>2746</v>
      </c>
      <c r="B2747" s="65">
        <v>14877</v>
      </c>
      <c r="C2747" s="66" t="s">
        <v>12734</v>
      </c>
      <c r="D2747" s="67">
        <v>90</v>
      </c>
      <c r="E2747" s="69">
        <v>2</v>
      </c>
    </row>
    <row r="2748" spans="1:5" ht="15" x14ac:dyDescent="0.2">
      <c r="A2748" s="64">
        <v>2747</v>
      </c>
      <c r="B2748" s="65">
        <v>14881</v>
      </c>
      <c r="C2748" s="66" t="s">
        <v>12735</v>
      </c>
      <c r="D2748" s="67">
        <v>91</v>
      </c>
      <c r="E2748" s="69">
        <v>2</v>
      </c>
    </row>
    <row r="2749" spans="1:5" ht="15" x14ac:dyDescent="0.2">
      <c r="A2749" s="64">
        <v>2748</v>
      </c>
      <c r="B2749" s="65">
        <v>14934</v>
      </c>
      <c r="C2749" s="66" t="s">
        <v>12736</v>
      </c>
      <c r="D2749" s="67">
        <v>92</v>
      </c>
      <c r="E2749" s="68" t="s">
        <v>12737</v>
      </c>
    </row>
    <row r="2750" spans="1:5" ht="15" x14ac:dyDescent="0.2">
      <c r="A2750" s="64">
        <v>2749</v>
      </c>
      <c r="B2750" s="65">
        <v>15017</v>
      </c>
      <c r="C2750" s="66" t="s">
        <v>12738</v>
      </c>
      <c r="D2750" s="67">
        <v>93</v>
      </c>
      <c r="E2750" s="68" t="s">
        <v>12266</v>
      </c>
    </row>
    <row r="2751" spans="1:5" ht="15" x14ac:dyDescent="0.2">
      <c r="A2751" s="64">
        <v>2750</v>
      </c>
      <c r="B2751" s="65">
        <v>15040</v>
      </c>
      <c r="C2751" s="66" t="s">
        <v>12739</v>
      </c>
      <c r="D2751" s="67">
        <v>94</v>
      </c>
      <c r="E2751" s="68" t="s">
        <v>15072</v>
      </c>
    </row>
    <row r="2752" spans="1:5" ht="15" x14ac:dyDescent="0.2">
      <c r="A2752" s="64">
        <v>2751</v>
      </c>
      <c r="B2752" s="65">
        <v>15049</v>
      </c>
      <c r="C2752" s="66" t="s">
        <v>12740</v>
      </c>
      <c r="D2752" s="67">
        <v>95</v>
      </c>
      <c r="E2752" s="69">
        <v>2</v>
      </c>
    </row>
    <row r="2753" spans="1:5" ht="15" x14ac:dyDescent="0.2">
      <c r="A2753" s="64">
        <v>2752</v>
      </c>
      <c r="B2753" s="65">
        <v>15080</v>
      </c>
      <c r="C2753" s="66" t="s">
        <v>12741</v>
      </c>
      <c r="D2753" s="67">
        <v>96</v>
      </c>
      <c r="E2753" s="68" t="s">
        <v>11917</v>
      </c>
    </row>
    <row r="2754" spans="1:5" ht="15" x14ac:dyDescent="0.2">
      <c r="A2754" s="64">
        <v>2753</v>
      </c>
      <c r="B2754" s="65">
        <v>15238</v>
      </c>
      <c r="C2754" s="66" t="s">
        <v>12742</v>
      </c>
      <c r="D2754" s="67">
        <v>97</v>
      </c>
      <c r="E2754" s="68" t="s">
        <v>12281</v>
      </c>
    </row>
    <row r="2755" spans="1:5" ht="15" x14ac:dyDescent="0.2">
      <c r="A2755" s="64">
        <v>2754</v>
      </c>
      <c r="B2755" s="65">
        <v>15448</v>
      </c>
      <c r="C2755" s="66" t="s">
        <v>12743</v>
      </c>
      <c r="D2755" s="67">
        <v>98</v>
      </c>
      <c r="E2755" s="68" t="s">
        <v>12266</v>
      </c>
    </row>
    <row r="2756" spans="1:5" ht="15" x14ac:dyDescent="0.2">
      <c r="A2756" s="64">
        <v>2755</v>
      </c>
      <c r="B2756" s="65">
        <v>15782</v>
      </c>
      <c r="C2756" s="66" t="s">
        <v>12744</v>
      </c>
      <c r="D2756" s="67">
        <v>99</v>
      </c>
      <c r="E2756" s="68" t="s">
        <v>12258</v>
      </c>
    </row>
    <row r="2757" spans="1:5" ht="15" x14ac:dyDescent="0.2">
      <c r="A2757" s="64">
        <v>2756</v>
      </c>
      <c r="B2757" s="65">
        <v>15806</v>
      </c>
      <c r="C2757" s="66" t="s">
        <v>12745</v>
      </c>
      <c r="D2757" s="67">
        <v>100</v>
      </c>
      <c r="E2757" s="69">
        <v>2</v>
      </c>
    </row>
    <row r="2758" spans="1:5" ht="15" x14ac:dyDescent="0.2">
      <c r="A2758" s="64">
        <v>2757</v>
      </c>
      <c r="B2758" s="65">
        <v>15928</v>
      </c>
      <c r="C2758" s="66" t="s">
        <v>12746</v>
      </c>
      <c r="D2758" s="67">
        <v>101</v>
      </c>
      <c r="E2758" s="68" t="s">
        <v>10792</v>
      </c>
    </row>
    <row r="2759" spans="1:5" ht="15" x14ac:dyDescent="0.2">
      <c r="A2759" s="64">
        <v>2758</v>
      </c>
      <c r="B2759" s="65">
        <v>16278</v>
      </c>
      <c r="C2759" s="66" t="s">
        <v>12747</v>
      </c>
      <c r="D2759" s="67">
        <v>103</v>
      </c>
      <c r="E2759" s="68" t="s">
        <v>12260</v>
      </c>
    </row>
    <row r="2760" spans="1:5" ht="15" x14ac:dyDescent="0.2">
      <c r="A2760" s="64">
        <v>2759</v>
      </c>
      <c r="B2760" s="65">
        <v>16326</v>
      </c>
      <c r="C2760" s="66" t="s">
        <v>12748</v>
      </c>
      <c r="D2760" s="67">
        <v>104</v>
      </c>
      <c r="E2760" s="69">
        <v>2</v>
      </c>
    </row>
    <row r="2761" spans="1:5" ht="15" x14ac:dyDescent="0.2">
      <c r="A2761" s="64">
        <v>2760</v>
      </c>
      <c r="B2761" s="65">
        <v>16381</v>
      </c>
      <c r="C2761" s="66" t="s">
        <v>12749</v>
      </c>
      <c r="D2761" s="67">
        <v>105</v>
      </c>
      <c r="E2761" s="68" t="s">
        <v>11917</v>
      </c>
    </row>
    <row r="2762" spans="1:5" ht="15" x14ac:dyDescent="0.2">
      <c r="A2762" s="64">
        <v>2761</v>
      </c>
      <c r="B2762" s="65">
        <v>16480</v>
      </c>
      <c r="C2762" s="66" t="s">
        <v>12750</v>
      </c>
      <c r="D2762" s="67">
        <v>106</v>
      </c>
      <c r="E2762" s="69">
        <v>4</v>
      </c>
    </row>
    <row r="2763" spans="1:5" ht="15" x14ac:dyDescent="0.2">
      <c r="A2763" s="64">
        <v>2762</v>
      </c>
      <c r="B2763" s="65">
        <v>16503</v>
      </c>
      <c r="C2763" s="66" t="s">
        <v>12751</v>
      </c>
      <c r="D2763" s="67">
        <v>107</v>
      </c>
      <c r="E2763" s="68" t="s">
        <v>15072</v>
      </c>
    </row>
    <row r="2764" spans="1:5" ht="15" x14ac:dyDescent="0.2">
      <c r="A2764" s="64">
        <v>2763</v>
      </c>
      <c r="B2764" s="65">
        <v>16530</v>
      </c>
      <c r="C2764" s="66" t="s">
        <v>11851</v>
      </c>
      <c r="D2764" s="67">
        <v>108</v>
      </c>
      <c r="E2764" s="69">
        <v>2</v>
      </c>
    </row>
    <row r="2765" spans="1:5" ht="15" x14ac:dyDescent="0.2">
      <c r="A2765" s="64">
        <v>2764</v>
      </c>
      <c r="B2765" s="65">
        <v>16556</v>
      </c>
      <c r="C2765" s="66" t="s">
        <v>12752</v>
      </c>
      <c r="D2765" s="67">
        <v>109</v>
      </c>
      <c r="E2765" s="69">
        <v>4</v>
      </c>
    </row>
    <row r="2766" spans="1:5" ht="15" x14ac:dyDescent="0.2">
      <c r="A2766" s="64">
        <v>2765</v>
      </c>
      <c r="B2766" s="65">
        <v>16806</v>
      </c>
      <c r="C2766" s="66" t="s">
        <v>12753</v>
      </c>
      <c r="D2766" s="67">
        <v>110</v>
      </c>
      <c r="E2766" s="68" t="s">
        <v>15072</v>
      </c>
    </row>
    <row r="2767" spans="1:5" ht="15" x14ac:dyDescent="0.2">
      <c r="A2767" s="64">
        <v>2766</v>
      </c>
      <c r="B2767" s="65">
        <v>16979</v>
      </c>
      <c r="C2767" s="66" t="s">
        <v>12754</v>
      </c>
      <c r="D2767" s="67">
        <v>111</v>
      </c>
      <c r="E2767" s="68" t="s">
        <v>12264</v>
      </c>
    </row>
    <row r="2768" spans="1:5" ht="15" x14ac:dyDescent="0.2">
      <c r="A2768" s="64">
        <v>2767</v>
      </c>
      <c r="B2768" s="65">
        <v>17024</v>
      </c>
      <c r="C2768" s="66" t="s">
        <v>12755</v>
      </c>
      <c r="D2768" s="67">
        <v>112</v>
      </c>
      <c r="E2768" s="68" t="s">
        <v>13767</v>
      </c>
    </row>
    <row r="2769" spans="1:5" ht="15" x14ac:dyDescent="0.2">
      <c r="A2769" s="64">
        <v>2768</v>
      </c>
      <c r="B2769" s="65">
        <v>17026</v>
      </c>
      <c r="C2769" s="66" t="s">
        <v>12756</v>
      </c>
      <c r="D2769" s="67">
        <v>113</v>
      </c>
      <c r="E2769" s="68" t="s">
        <v>12266</v>
      </c>
    </row>
    <row r="2770" spans="1:5" ht="15" x14ac:dyDescent="0.2">
      <c r="A2770" s="64">
        <v>2769</v>
      </c>
      <c r="B2770" s="65">
        <v>17030</v>
      </c>
      <c r="C2770" s="70" t="s">
        <v>12757</v>
      </c>
      <c r="D2770" s="67">
        <v>114</v>
      </c>
      <c r="E2770" s="69">
        <v>2</v>
      </c>
    </row>
    <row r="2771" spans="1:5" ht="15" x14ac:dyDescent="0.2">
      <c r="A2771" s="64">
        <v>2770</v>
      </c>
      <c r="B2771" s="65">
        <v>17039</v>
      </c>
      <c r="C2771" s="66" t="s">
        <v>12758</v>
      </c>
      <c r="D2771" s="67">
        <v>115</v>
      </c>
      <c r="E2771" s="69">
        <v>2</v>
      </c>
    </row>
    <row r="2772" spans="1:5" ht="15" x14ac:dyDescent="0.2">
      <c r="A2772" s="64">
        <v>2771</v>
      </c>
      <c r="B2772" s="65">
        <v>17044</v>
      </c>
      <c r="C2772" s="66" t="s">
        <v>12979</v>
      </c>
      <c r="D2772" s="67">
        <v>116</v>
      </c>
      <c r="E2772" s="69">
        <v>2</v>
      </c>
    </row>
    <row r="2773" spans="1:5" ht="15" x14ac:dyDescent="0.2">
      <c r="A2773" s="64">
        <v>2772</v>
      </c>
      <c r="B2773" s="65">
        <v>17069</v>
      </c>
      <c r="C2773" s="66" t="s">
        <v>12980</v>
      </c>
      <c r="D2773" s="67">
        <v>117</v>
      </c>
      <c r="E2773" s="69">
        <v>2</v>
      </c>
    </row>
    <row r="2774" spans="1:5" ht="15" x14ac:dyDescent="0.2">
      <c r="A2774" s="64">
        <v>2773</v>
      </c>
      <c r="B2774" s="65">
        <v>17072</v>
      </c>
      <c r="C2774" s="66" t="s">
        <v>12981</v>
      </c>
      <c r="D2774" s="67">
        <v>118</v>
      </c>
      <c r="E2774" s="69">
        <v>2</v>
      </c>
    </row>
    <row r="2775" spans="1:5" ht="15" x14ac:dyDescent="0.2">
      <c r="A2775" s="64">
        <v>2774</v>
      </c>
      <c r="B2775" s="65">
        <v>17075</v>
      </c>
      <c r="C2775" s="66" t="s">
        <v>12982</v>
      </c>
      <c r="D2775" s="67">
        <v>119</v>
      </c>
      <c r="E2775" s="69">
        <v>2</v>
      </c>
    </row>
    <row r="2776" spans="1:5" ht="15" x14ac:dyDescent="0.2">
      <c r="A2776" s="64">
        <v>2775</v>
      </c>
      <c r="B2776" s="65">
        <v>17087</v>
      </c>
      <c r="C2776" s="66" t="s">
        <v>12983</v>
      </c>
      <c r="D2776" s="67">
        <v>120</v>
      </c>
      <c r="E2776" s="68" t="s">
        <v>12266</v>
      </c>
    </row>
    <row r="2777" spans="1:5" ht="15" x14ac:dyDescent="0.2">
      <c r="A2777" s="64">
        <v>2776</v>
      </c>
      <c r="B2777" s="65">
        <v>17093</v>
      </c>
      <c r="C2777" s="66" t="s">
        <v>12984</v>
      </c>
      <c r="D2777" s="67">
        <v>121</v>
      </c>
      <c r="E2777" s="69">
        <v>1</v>
      </c>
    </row>
    <row r="2778" spans="1:5" ht="15" x14ac:dyDescent="0.2">
      <c r="A2778" s="64">
        <v>2777</v>
      </c>
      <c r="B2778" s="65">
        <v>17242</v>
      </c>
      <c r="C2778" s="66" t="s">
        <v>12985</v>
      </c>
      <c r="D2778" s="67">
        <v>122</v>
      </c>
      <c r="E2778" s="68" t="s">
        <v>12268</v>
      </c>
    </row>
    <row r="2779" spans="1:5" ht="15" x14ac:dyDescent="0.2">
      <c r="A2779" s="64">
        <v>2778</v>
      </c>
      <c r="B2779" s="65">
        <v>17389</v>
      </c>
      <c r="C2779" s="66" t="s">
        <v>12986</v>
      </c>
      <c r="D2779" s="67">
        <v>123</v>
      </c>
      <c r="E2779" s="68" t="s">
        <v>11917</v>
      </c>
    </row>
    <row r="2780" spans="1:5" ht="15" x14ac:dyDescent="0.2">
      <c r="A2780" s="64">
        <v>2779</v>
      </c>
      <c r="B2780" s="65">
        <v>17411</v>
      </c>
      <c r="C2780" s="66" t="s">
        <v>12987</v>
      </c>
      <c r="D2780" s="67">
        <v>124</v>
      </c>
      <c r="E2780" s="68" t="s">
        <v>13767</v>
      </c>
    </row>
    <row r="2781" spans="1:5" ht="15" x14ac:dyDescent="0.2">
      <c r="A2781" s="64">
        <v>2780</v>
      </c>
      <c r="B2781" s="65">
        <v>17426</v>
      </c>
      <c r="C2781" s="66" t="s">
        <v>12988</v>
      </c>
      <c r="D2781" s="67">
        <v>125</v>
      </c>
      <c r="E2781" s="68" t="s">
        <v>12262</v>
      </c>
    </row>
    <row r="2782" spans="1:5" ht="15" x14ac:dyDescent="0.2">
      <c r="A2782" s="64">
        <v>2781</v>
      </c>
      <c r="B2782" s="65">
        <v>17540</v>
      </c>
      <c r="C2782" s="66" t="s">
        <v>12989</v>
      </c>
      <c r="D2782" s="67">
        <v>126</v>
      </c>
      <c r="E2782" s="69">
        <v>2</v>
      </c>
    </row>
    <row r="2783" spans="1:5" ht="15" x14ac:dyDescent="0.2">
      <c r="A2783" s="64">
        <v>2782</v>
      </c>
      <c r="B2783" s="65">
        <v>17606</v>
      </c>
      <c r="C2783" s="66" t="s">
        <v>12990</v>
      </c>
      <c r="D2783" s="67">
        <v>127</v>
      </c>
      <c r="E2783" s="69">
        <v>3</v>
      </c>
    </row>
    <row r="2784" spans="1:5" ht="15" x14ac:dyDescent="0.2">
      <c r="A2784" s="64">
        <v>2783</v>
      </c>
      <c r="B2784" s="65">
        <v>17656</v>
      </c>
      <c r="C2784" s="66" t="s">
        <v>10960</v>
      </c>
      <c r="D2784" s="67">
        <v>128</v>
      </c>
      <c r="E2784" s="68" t="s">
        <v>12258</v>
      </c>
    </row>
    <row r="2785" spans="1:5" ht="15" x14ac:dyDescent="0.2">
      <c r="A2785" s="64">
        <v>2784</v>
      </c>
      <c r="B2785" s="65">
        <v>17669</v>
      </c>
      <c r="C2785" s="66" t="s">
        <v>12991</v>
      </c>
      <c r="D2785" s="67">
        <v>129</v>
      </c>
      <c r="E2785" s="69">
        <v>3</v>
      </c>
    </row>
    <row r="2786" spans="1:5" ht="15" x14ac:dyDescent="0.2">
      <c r="A2786" s="64">
        <v>2785</v>
      </c>
      <c r="B2786" s="65">
        <v>17689</v>
      </c>
      <c r="C2786" s="66" t="s">
        <v>12992</v>
      </c>
      <c r="D2786" s="67">
        <v>130</v>
      </c>
      <c r="E2786" s="69">
        <v>4</v>
      </c>
    </row>
    <row r="2787" spans="1:5" ht="15" x14ac:dyDescent="0.2">
      <c r="A2787" s="64">
        <v>2786</v>
      </c>
      <c r="B2787" s="65">
        <v>17714</v>
      </c>
      <c r="C2787" s="70" t="s">
        <v>12993</v>
      </c>
      <c r="D2787" s="67">
        <v>131</v>
      </c>
      <c r="E2787" s="68" t="s">
        <v>10696</v>
      </c>
    </row>
    <row r="2788" spans="1:5" ht="15" x14ac:dyDescent="0.2">
      <c r="A2788" s="64">
        <v>2787</v>
      </c>
      <c r="B2788" s="65">
        <v>17841</v>
      </c>
      <c r="C2788" s="66" t="s">
        <v>12994</v>
      </c>
      <c r="D2788" s="67">
        <v>132</v>
      </c>
      <c r="E2788" s="68" t="s">
        <v>12266</v>
      </c>
    </row>
    <row r="2789" spans="1:5" ht="15" x14ac:dyDescent="0.2">
      <c r="A2789" s="64">
        <v>2788</v>
      </c>
      <c r="B2789" s="65">
        <v>17850</v>
      </c>
      <c r="C2789" s="66" t="s">
        <v>12995</v>
      </c>
      <c r="D2789" s="67">
        <v>133</v>
      </c>
      <c r="E2789" s="68" t="s">
        <v>12266</v>
      </c>
    </row>
    <row r="2790" spans="1:5" ht="15" x14ac:dyDescent="0.2">
      <c r="A2790" s="64">
        <v>2789</v>
      </c>
      <c r="B2790" s="65">
        <v>17883</v>
      </c>
      <c r="C2790" s="66" t="s">
        <v>12996</v>
      </c>
      <c r="D2790" s="67">
        <v>134</v>
      </c>
      <c r="E2790" s="68" t="s">
        <v>12258</v>
      </c>
    </row>
    <row r="2791" spans="1:5" ht="15" x14ac:dyDescent="0.2">
      <c r="A2791" s="64">
        <v>2790</v>
      </c>
      <c r="B2791" s="65">
        <v>17926</v>
      </c>
      <c r="C2791" s="66" t="s">
        <v>12997</v>
      </c>
      <c r="D2791" s="67">
        <v>135</v>
      </c>
      <c r="E2791" s="69">
        <v>2</v>
      </c>
    </row>
    <row r="2792" spans="1:5" ht="15" x14ac:dyDescent="0.2">
      <c r="A2792" s="64">
        <v>2791</v>
      </c>
      <c r="B2792" s="65">
        <v>18081</v>
      </c>
      <c r="C2792" s="66" t="s">
        <v>12998</v>
      </c>
      <c r="D2792" s="67">
        <v>136</v>
      </c>
      <c r="E2792" s="69">
        <v>2</v>
      </c>
    </row>
    <row r="2793" spans="1:5" ht="15" x14ac:dyDescent="0.2">
      <c r="A2793" s="64">
        <v>2792</v>
      </c>
      <c r="B2793" s="65">
        <v>18130</v>
      </c>
      <c r="C2793" s="66" t="s">
        <v>12999</v>
      </c>
      <c r="D2793" s="67">
        <v>137</v>
      </c>
      <c r="E2793" s="68" t="s">
        <v>12264</v>
      </c>
    </row>
    <row r="2794" spans="1:5" ht="15" x14ac:dyDescent="0.2">
      <c r="A2794" s="64">
        <v>2793</v>
      </c>
      <c r="B2794" s="65">
        <v>18379</v>
      </c>
      <c r="C2794" s="66" t="s">
        <v>13000</v>
      </c>
      <c r="D2794" s="67">
        <v>138</v>
      </c>
      <c r="E2794" s="68" t="s">
        <v>12266</v>
      </c>
    </row>
    <row r="2795" spans="1:5" ht="15" x14ac:dyDescent="0.2">
      <c r="A2795" s="64">
        <v>2794</v>
      </c>
      <c r="B2795" s="65">
        <v>18623</v>
      </c>
      <c r="C2795" s="66" t="s">
        <v>13001</v>
      </c>
      <c r="D2795" s="67">
        <v>139</v>
      </c>
      <c r="E2795" s="68" t="s">
        <v>12260</v>
      </c>
    </row>
    <row r="2796" spans="1:5" ht="15" x14ac:dyDescent="0.2">
      <c r="A2796" s="64">
        <v>2795</v>
      </c>
      <c r="B2796" s="65">
        <v>18634</v>
      </c>
      <c r="C2796" s="66" t="s">
        <v>13002</v>
      </c>
      <c r="D2796" s="67">
        <v>140</v>
      </c>
      <c r="E2796" s="68" t="s">
        <v>12258</v>
      </c>
    </row>
    <row r="2797" spans="1:5" ht="15" x14ac:dyDescent="0.2">
      <c r="A2797" s="64">
        <v>2796</v>
      </c>
      <c r="B2797" s="65">
        <v>18723</v>
      </c>
      <c r="C2797" s="66" t="s">
        <v>13003</v>
      </c>
      <c r="D2797" s="67">
        <v>141</v>
      </c>
      <c r="E2797" s="68" t="s">
        <v>12266</v>
      </c>
    </row>
    <row r="2798" spans="1:5" ht="15" x14ac:dyDescent="0.2">
      <c r="A2798" s="64">
        <v>2797</v>
      </c>
      <c r="B2798" s="65">
        <v>18922</v>
      </c>
      <c r="C2798" s="66" t="s">
        <v>13004</v>
      </c>
      <c r="D2798" s="67">
        <v>142</v>
      </c>
      <c r="E2798" s="68" t="s">
        <v>12266</v>
      </c>
    </row>
    <row r="2799" spans="1:5" ht="15" x14ac:dyDescent="0.2">
      <c r="A2799" s="64">
        <v>2798</v>
      </c>
      <c r="B2799" s="65">
        <v>18924</v>
      </c>
      <c r="C2799" s="66" t="s">
        <v>13005</v>
      </c>
      <c r="D2799" s="67">
        <v>143</v>
      </c>
      <c r="E2799" s="68" t="s">
        <v>12260</v>
      </c>
    </row>
    <row r="2800" spans="1:5" ht="15" x14ac:dyDescent="0.2">
      <c r="A2800" s="64">
        <v>2799</v>
      </c>
      <c r="B2800" s="65">
        <v>18926</v>
      </c>
      <c r="C2800" s="70" t="s">
        <v>13006</v>
      </c>
      <c r="D2800" s="67">
        <v>144</v>
      </c>
      <c r="E2800" s="68" t="s">
        <v>12268</v>
      </c>
    </row>
    <row r="2801" spans="1:5" ht="15" x14ac:dyDescent="0.2">
      <c r="A2801" s="64">
        <v>2800</v>
      </c>
      <c r="B2801" s="65">
        <v>18949</v>
      </c>
      <c r="C2801" s="70" t="s">
        <v>13007</v>
      </c>
      <c r="D2801" s="67">
        <v>145</v>
      </c>
      <c r="E2801" s="69">
        <v>3</v>
      </c>
    </row>
    <row r="2802" spans="1:5" ht="15" x14ac:dyDescent="0.2">
      <c r="A2802" s="64">
        <v>2801</v>
      </c>
      <c r="B2802" s="65">
        <v>18966</v>
      </c>
      <c r="C2802" s="66" t="s">
        <v>13008</v>
      </c>
      <c r="D2802" s="67">
        <v>147</v>
      </c>
      <c r="E2802" s="68" t="s">
        <v>12266</v>
      </c>
    </row>
    <row r="2803" spans="1:5" ht="15" x14ac:dyDescent="0.2">
      <c r="A2803" s="64">
        <v>2802</v>
      </c>
      <c r="B2803" s="65">
        <v>18975</v>
      </c>
      <c r="C2803" s="66" t="s">
        <v>13009</v>
      </c>
      <c r="D2803" s="67">
        <v>148</v>
      </c>
      <c r="E2803" s="68" t="s">
        <v>12281</v>
      </c>
    </row>
    <row r="2804" spans="1:5" ht="15" x14ac:dyDescent="0.2">
      <c r="A2804" s="64">
        <v>2803</v>
      </c>
      <c r="B2804" s="65">
        <v>18979</v>
      </c>
      <c r="C2804" s="66" t="s">
        <v>14417</v>
      </c>
      <c r="D2804" s="67">
        <v>149</v>
      </c>
      <c r="E2804" s="69">
        <v>2</v>
      </c>
    </row>
    <row r="2805" spans="1:5" ht="15" x14ac:dyDescent="0.2">
      <c r="A2805" s="64">
        <v>2804</v>
      </c>
      <c r="B2805" s="65">
        <v>19062</v>
      </c>
      <c r="C2805" s="66" t="s">
        <v>14418</v>
      </c>
      <c r="D2805" s="67">
        <v>150</v>
      </c>
      <c r="E2805" s="69">
        <v>2</v>
      </c>
    </row>
    <row r="2806" spans="1:5" ht="15" x14ac:dyDescent="0.2">
      <c r="A2806" s="64">
        <v>2805</v>
      </c>
      <c r="B2806" s="65">
        <v>19267</v>
      </c>
      <c r="C2806" s="66" t="s">
        <v>14419</v>
      </c>
      <c r="D2806" s="67">
        <v>151</v>
      </c>
      <c r="E2806" s="68" t="s">
        <v>14420</v>
      </c>
    </row>
    <row r="2807" spans="1:5" ht="15" x14ac:dyDescent="0.2">
      <c r="A2807" s="64">
        <v>2806</v>
      </c>
      <c r="B2807" s="65">
        <v>19345</v>
      </c>
      <c r="C2807" s="66" t="s">
        <v>14421</v>
      </c>
      <c r="D2807" s="67">
        <v>152</v>
      </c>
      <c r="E2807" s="68" t="s">
        <v>12281</v>
      </c>
    </row>
    <row r="2808" spans="1:5" ht="15" x14ac:dyDescent="0.2">
      <c r="A2808" s="64">
        <v>2807</v>
      </c>
      <c r="B2808" s="65">
        <v>19350</v>
      </c>
      <c r="C2808" s="66" t="s">
        <v>14422</v>
      </c>
      <c r="D2808" s="67">
        <v>153</v>
      </c>
      <c r="E2808" s="68" t="s">
        <v>10696</v>
      </c>
    </row>
    <row r="2809" spans="1:5" ht="15" x14ac:dyDescent="0.2">
      <c r="A2809" s="64">
        <v>2808</v>
      </c>
      <c r="B2809" s="65">
        <v>19511</v>
      </c>
      <c r="C2809" s="66" t="s">
        <v>14423</v>
      </c>
      <c r="D2809" s="67">
        <v>154</v>
      </c>
      <c r="E2809" s="68" t="s">
        <v>12281</v>
      </c>
    </row>
    <row r="2810" spans="1:5" ht="15" x14ac:dyDescent="0.2">
      <c r="A2810" s="64">
        <v>2809</v>
      </c>
      <c r="B2810" s="65">
        <v>19635</v>
      </c>
      <c r="C2810" s="66" t="s">
        <v>14424</v>
      </c>
      <c r="D2810" s="67">
        <v>155</v>
      </c>
      <c r="E2810" s="69">
        <v>2</v>
      </c>
    </row>
    <row r="2811" spans="1:5" ht="15" x14ac:dyDescent="0.2">
      <c r="A2811" s="64">
        <v>2810</v>
      </c>
      <c r="B2811" s="65">
        <v>10014</v>
      </c>
      <c r="C2811" s="66" t="s">
        <v>11466</v>
      </c>
      <c r="D2811" s="67">
        <v>1</v>
      </c>
      <c r="E2811" s="69">
        <v>4</v>
      </c>
    </row>
    <row r="2812" spans="1:5" ht="15" x14ac:dyDescent="0.2">
      <c r="A2812" s="64">
        <v>2811</v>
      </c>
      <c r="B2812" s="65">
        <v>10375</v>
      </c>
      <c r="C2812" s="66" t="s">
        <v>14425</v>
      </c>
      <c r="D2812" s="67">
        <v>2</v>
      </c>
      <c r="E2812" s="68" t="s">
        <v>15069</v>
      </c>
    </row>
    <row r="2813" spans="1:5" ht="15" x14ac:dyDescent="0.2">
      <c r="A2813" s="64">
        <v>2812</v>
      </c>
      <c r="B2813" s="65">
        <v>10398</v>
      </c>
      <c r="C2813" s="66" t="s">
        <v>14426</v>
      </c>
      <c r="D2813" s="67">
        <v>3</v>
      </c>
      <c r="E2813" s="68" t="s">
        <v>12268</v>
      </c>
    </row>
    <row r="2814" spans="1:5" ht="15" x14ac:dyDescent="0.2">
      <c r="A2814" s="64">
        <v>2813</v>
      </c>
      <c r="B2814" s="65">
        <v>11122</v>
      </c>
      <c r="C2814" s="66" t="s">
        <v>14922</v>
      </c>
      <c r="D2814" s="67">
        <v>4</v>
      </c>
      <c r="E2814" s="68" t="s">
        <v>13771</v>
      </c>
    </row>
    <row r="2815" spans="1:5" ht="15" x14ac:dyDescent="0.2">
      <c r="A2815" s="64">
        <v>2814</v>
      </c>
      <c r="B2815" s="65">
        <v>11136</v>
      </c>
      <c r="C2815" s="66" t="s">
        <v>14427</v>
      </c>
      <c r="D2815" s="67">
        <v>5</v>
      </c>
      <c r="E2815" s="68" t="s">
        <v>12262</v>
      </c>
    </row>
    <row r="2816" spans="1:5" ht="15" x14ac:dyDescent="0.2">
      <c r="A2816" s="64">
        <v>2815</v>
      </c>
      <c r="B2816" s="65">
        <v>11178</v>
      </c>
      <c r="C2816" s="66" t="s">
        <v>12780</v>
      </c>
      <c r="D2816" s="67">
        <v>6</v>
      </c>
      <c r="E2816" s="68" t="s">
        <v>12266</v>
      </c>
    </row>
    <row r="2817" spans="1:5" ht="15" x14ac:dyDescent="0.2">
      <c r="A2817" s="64">
        <v>2816</v>
      </c>
      <c r="B2817" s="65">
        <v>11184</v>
      </c>
      <c r="C2817" s="66" t="s">
        <v>12781</v>
      </c>
      <c r="D2817" s="67">
        <v>7</v>
      </c>
      <c r="E2817" s="69">
        <v>3</v>
      </c>
    </row>
    <row r="2818" spans="1:5" ht="15" x14ac:dyDescent="0.2">
      <c r="A2818" s="64">
        <v>2817</v>
      </c>
      <c r="B2818" s="65">
        <v>11200</v>
      </c>
      <c r="C2818" s="66" t="s">
        <v>12782</v>
      </c>
      <c r="D2818" s="67">
        <v>8</v>
      </c>
      <c r="E2818" s="68" t="s">
        <v>12268</v>
      </c>
    </row>
    <row r="2819" spans="1:5" ht="15" x14ac:dyDescent="0.2">
      <c r="A2819" s="64">
        <v>2818</v>
      </c>
      <c r="B2819" s="65">
        <v>11309</v>
      </c>
      <c r="C2819" s="66" t="s">
        <v>10998</v>
      </c>
      <c r="D2819" s="67">
        <v>9</v>
      </c>
      <c r="E2819" s="68" t="s">
        <v>10792</v>
      </c>
    </row>
    <row r="2820" spans="1:5" ht="15" x14ac:dyDescent="0.2">
      <c r="A2820" s="64">
        <v>2819</v>
      </c>
      <c r="B2820" s="65">
        <v>11320</v>
      </c>
      <c r="C2820" s="66" t="s">
        <v>12783</v>
      </c>
      <c r="D2820" s="67">
        <v>10</v>
      </c>
      <c r="E2820" s="69">
        <v>3</v>
      </c>
    </row>
    <row r="2821" spans="1:5" ht="15" x14ac:dyDescent="0.2">
      <c r="A2821" s="64">
        <v>2820</v>
      </c>
      <c r="B2821" s="65">
        <v>11368</v>
      </c>
      <c r="C2821" s="66" t="s">
        <v>12784</v>
      </c>
      <c r="D2821" s="67">
        <v>11</v>
      </c>
      <c r="E2821" s="68" t="s">
        <v>10794</v>
      </c>
    </row>
    <row r="2822" spans="1:5" ht="15" x14ac:dyDescent="0.2">
      <c r="A2822" s="64">
        <v>2821</v>
      </c>
      <c r="B2822" s="65">
        <v>11370</v>
      </c>
      <c r="C2822" s="66" t="s">
        <v>16390</v>
      </c>
      <c r="D2822" s="67">
        <v>12</v>
      </c>
      <c r="E2822" s="68" t="s">
        <v>12268</v>
      </c>
    </row>
    <row r="2823" spans="1:5" ht="15" x14ac:dyDescent="0.2">
      <c r="A2823" s="64">
        <v>2822</v>
      </c>
      <c r="B2823" s="65">
        <v>11375</v>
      </c>
      <c r="C2823" s="66" t="s">
        <v>16391</v>
      </c>
      <c r="D2823" s="67">
        <v>13</v>
      </c>
      <c r="E2823" s="68" t="s">
        <v>12268</v>
      </c>
    </row>
    <row r="2824" spans="1:5" ht="15" x14ac:dyDescent="0.2">
      <c r="A2824" s="64">
        <v>2823</v>
      </c>
      <c r="B2824" s="65">
        <v>11480</v>
      </c>
      <c r="C2824" s="66" t="s">
        <v>16392</v>
      </c>
      <c r="D2824" s="67">
        <v>14</v>
      </c>
      <c r="E2824" s="69">
        <v>4</v>
      </c>
    </row>
    <row r="2825" spans="1:5" ht="15" x14ac:dyDescent="0.2">
      <c r="A2825" s="64">
        <v>2824</v>
      </c>
      <c r="B2825" s="65">
        <v>11538</v>
      </c>
      <c r="C2825" s="66" t="s">
        <v>16393</v>
      </c>
      <c r="D2825" s="67">
        <v>15</v>
      </c>
      <c r="E2825" s="68" t="s">
        <v>15069</v>
      </c>
    </row>
    <row r="2826" spans="1:5" ht="15" x14ac:dyDescent="0.2">
      <c r="A2826" s="64">
        <v>2825</v>
      </c>
      <c r="B2826" s="65">
        <v>11546</v>
      </c>
      <c r="C2826" s="66" t="s">
        <v>16394</v>
      </c>
      <c r="D2826" s="67">
        <v>16</v>
      </c>
      <c r="E2826" s="69">
        <v>4</v>
      </c>
    </row>
    <row r="2827" spans="1:5" ht="15" x14ac:dyDescent="0.2">
      <c r="A2827" s="64">
        <v>2826</v>
      </c>
      <c r="B2827" s="65">
        <v>11578</v>
      </c>
      <c r="C2827" s="66" t="s">
        <v>16395</v>
      </c>
      <c r="D2827" s="67">
        <v>17</v>
      </c>
      <c r="E2827" s="68" t="s">
        <v>12428</v>
      </c>
    </row>
    <row r="2828" spans="1:5" ht="15" x14ac:dyDescent="0.2">
      <c r="A2828" s="64">
        <v>2827</v>
      </c>
      <c r="B2828" s="65">
        <v>11640</v>
      </c>
      <c r="C2828" s="66" t="s">
        <v>16396</v>
      </c>
      <c r="D2828" s="67">
        <v>18</v>
      </c>
      <c r="E2828" s="68" t="s">
        <v>12268</v>
      </c>
    </row>
    <row r="2829" spans="1:5" ht="15" x14ac:dyDescent="0.2">
      <c r="A2829" s="64">
        <v>2828</v>
      </c>
      <c r="B2829" s="65">
        <v>11666</v>
      </c>
      <c r="C2829" s="66" t="s">
        <v>16397</v>
      </c>
      <c r="D2829" s="67">
        <v>19</v>
      </c>
      <c r="E2829" s="69">
        <v>3</v>
      </c>
    </row>
    <row r="2830" spans="1:5" ht="15" x14ac:dyDescent="0.2">
      <c r="A2830" s="64">
        <v>2829</v>
      </c>
      <c r="B2830" s="65">
        <v>11691</v>
      </c>
      <c r="C2830" s="66" t="s">
        <v>16398</v>
      </c>
      <c r="D2830" s="67">
        <v>20</v>
      </c>
      <c r="E2830" s="68" t="s">
        <v>12428</v>
      </c>
    </row>
    <row r="2831" spans="1:5" ht="15" x14ac:dyDescent="0.2">
      <c r="A2831" s="64">
        <v>2830</v>
      </c>
      <c r="B2831" s="65">
        <v>11772</v>
      </c>
      <c r="C2831" s="66" t="s">
        <v>16399</v>
      </c>
      <c r="D2831" s="67">
        <v>21</v>
      </c>
      <c r="E2831" s="68" t="s">
        <v>12268</v>
      </c>
    </row>
    <row r="2832" spans="1:5" ht="15" x14ac:dyDescent="0.2">
      <c r="A2832" s="64">
        <v>2831</v>
      </c>
      <c r="B2832" s="65">
        <v>11860</v>
      </c>
      <c r="C2832" s="66" t="s">
        <v>16400</v>
      </c>
      <c r="D2832" s="67">
        <v>22</v>
      </c>
      <c r="E2832" s="68" t="s">
        <v>12266</v>
      </c>
    </row>
    <row r="2833" spans="1:5" ht="15" x14ac:dyDescent="0.2">
      <c r="A2833" s="64">
        <v>2832</v>
      </c>
      <c r="B2833" s="65">
        <v>11869</v>
      </c>
      <c r="C2833" s="66" t="s">
        <v>16401</v>
      </c>
      <c r="D2833" s="67">
        <v>23</v>
      </c>
      <c r="E2833" s="68" t="s">
        <v>12262</v>
      </c>
    </row>
    <row r="2834" spans="1:5" ht="15" x14ac:dyDescent="0.2">
      <c r="A2834" s="64">
        <v>2833</v>
      </c>
      <c r="B2834" s="65">
        <v>11880</v>
      </c>
      <c r="C2834" s="70" t="s">
        <v>16402</v>
      </c>
      <c r="D2834" s="67">
        <v>24</v>
      </c>
      <c r="E2834" s="68" t="s">
        <v>12266</v>
      </c>
    </row>
    <row r="2835" spans="1:5" ht="15" x14ac:dyDescent="0.2">
      <c r="A2835" s="64">
        <v>2834</v>
      </c>
      <c r="B2835" s="65">
        <v>11881</v>
      </c>
      <c r="C2835" s="66" t="s">
        <v>16403</v>
      </c>
      <c r="D2835" s="67">
        <v>25</v>
      </c>
      <c r="E2835" s="68" t="s">
        <v>12266</v>
      </c>
    </row>
    <row r="2836" spans="1:5" ht="15" x14ac:dyDescent="0.2">
      <c r="A2836" s="64">
        <v>2835</v>
      </c>
      <c r="B2836" s="65">
        <v>11909</v>
      </c>
      <c r="C2836" s="66" t="s">
        <v>11966</v>
      </c>
      <c r="D2836" s="67">
        <v>26</v>
      </c>
      <c r="E2836" s="68" t="s">
        <v>12281</v>
      </c>
    </row>
    <row r="2837" spans="1:5" ht="15" x14ac:dyDescent="0.2">
      <c r="A2837" s="64">
        <v>2836</v>
      </c>
      <c r="B2837" s="65">
        <v>11912</v>
      </c>
      <c r="C2837" s="66" t="s">
        <v>16565</v>
      </c>
      <c r="D2837" s="67">
        <v>27</v>
      </c>
      <c r="E2837" s="68" t="s">
        <v>12268</v>
      </c>
    </row>
    <row r="2838" spans="1:5" ht="15" x14ac:dyDescent="0.2">
      <c r="A2838" s="64">
        <v>2837</v>
      </c>
      <c r="B2838" s="65">
        <v>11920</v>
      </c>
      <c r="C2838" s="66" t="s">
        <v>16566</v>
      </c>
      <c r="D2838" s="67">
        <v>28</v>
      </c>
      <c r="E2838" s="68" t="s">
        <v>12266</v>
      </c>
    </row>
    <row r="2839" spans="1:5" ht="15" x14ac:dyDescent="0.2">
      <c r="A2839" s="64">
        <v>2838</v>
      </c>
      <c r="B2839" s="65">
        <v>11922</v>
      </c>
      <c r="C2839" s="66" t="s">
        <v>16567</v>
      </c>
      <c r="D2839" s="67">
        <v>29</v>
      </c>
      <c r="E2839" s="68" t="s">
        <v>12262</v>
      </c>
    </row>
    <row r="2840" spans="1:5" ht="15" x14ac:dyDescent="0.2">
      <c r="A2840" s="64">
        <v>2839</v>
      </c>
      <c r="B2840" s="65">
        <v>12041</v>
      </c>
      <c r="C2840" s="66" t="s">
        <v>16568</v>
      </c>
      <c r="D2840" s="67">
        <v>30</v>
      </c>
      <c r="E2840" s="69">
        <v>3</v>
      </c>
    </row>
    <row r="2841" spans="1:5" ht="15" x14ac:dyDescent="0.2">
      <c r="A2841" s="64">
        <v>2840</v>
      </c>
      <c r="B2841" s="65">
        <v>12127</v>
      </c>
      <c r="C2841" s="70" t="s">
        <v>16569</v>
      </c>
      <c r="D2841" s="67">
        <v>31</v>
      </c>
      <c r="E2841" s="69">
        <v>3</v>
      </c>
    </row>
    <row r="2842" spans="1:5" ht="15" x14ac:dyDescent="0.2">
      <c r="A2842" s="64">
        <v>2841</v>
      </c>
      <c r="B2842" s="65">
        <v>12104</v>
      </c>
      <c r="C2842" s="70" t="s">
        <v>16570</v>
      </c>
      <c r="D2842" s="67">
        <v>32</v>
      </c>
      <c r="E2842" s="68" t="s">
        <v>12266</v>
      </c>
    </row>
    <row r="2843" spans="1:5" ht="15" x14ac:dyDescent="0.2">
      <c r="A2843" s="64">
        <v>2842</v>
      </c>
      <c r="B2843" s="65">
        <v>12117</v>
      </c>
      <c r="C2843" s="66" t="s">
        <v>16571</v>
      </c>
      <c r="D2843" s="67">
        <v>33</v>
      </c>
      <c r="E2843" s="69">
        <v>3</v>
      </c>
    </row>
    <row r="2844" spans="1:5" ht="15" x14ac:dyDescent="0.2">
      <c r="A2844" s="64">
        <v>2843</v>
      </c>
      <c r="B2844" s="65">
        <v>12168</v>
      </c>
      <c r="C2844" s="66" t="s">
        <v>16572</v>
      </c>
      <c r="D2844" s="67">
        <v>34</v>
      </c>
      <c r="E2844" s="68" t="s">
        <v>12268</v>
      </c>
    </row>
    <row r="2845" spans="1:5" ht="15" x14ac:dyDescent="0.2">
      <c r="A2845" s="64">
        <v>2844</v>
      </c>
      <c r="B2845" s="65">
        <v>12257</v>
      </c>
      <c r="C2845" s="66" t="s">
        <v>16573</v>
      </c>
      <c r="D2845" s="67">
        <v>35</v>
      </c>
      <c r="E2845" s="69">
        <v>2</v>
      </c>
    </row>
    <row r="2846" spans="1:5" ht="15" x14ac:dyDescent="0.2">
      <c r="A2846" s="64">
        <v>2845</v>
      </c>
      <c r="B2846" s="65">
        <v>12292</v>
      </c>
      <c r="C2846" s="66" t="s">
        <v>16574</v>
      </c>
      <c r="D2846" s="67">
        <v>36</v>
      </c>
      <c r="E2846" s="68" t="s">
        <v>12266</v>
      </c>
    </row>
    <row r="2847" spans="1:5" ht="15" x14ac:dyDescent="0.2">
      <c r="A2847" s="64">
        <v>2846</v>
      </c>
      <c r="B2847" s="65">
        <v>12658</v>
      </c>
      <c r="C2847" s="70" t="s">
        <v>16575</v>
      </c>
      <c r="D2847" s="67">
        <v>37</v>
      </c>
      <c r="E2847" s="68" t="s">
        <v>12268</v>
      </c>
    </row>
    <row r="2848" spans="1:5" ht="15" x14ac:dyDescent="0.2">
      <c r="A2848" s="64">
        <v>2847</v>
      </c>
      <c r="B2848" s="65">
        <v>12661</v>
      </c>
      <c r="C2848" s="66" t="s">
        <v>16576</v>
      </c>
      <c r="D2848" s="67">
        <v>38</v>
      </c>
      <c r="E2848" s="68" t="s">
        <v>12268</v>
      </c>
    </row>
    <row r="2849" spans="1:5" ht="15" x14ac:dyDescent="0.2">
      <c r="A2849" s="64">
        <v>2848</v>
      </c>
      <c r="B2849" s="65">
        <v>12686</v>
      </c>
      <c r="C2849" s="66" t="s">
        <v>16577</v>
      </c>
      <c r="D2849" s="67">
        <v>39</v>
      </c>
      <c r="E2849" s="68" t="s">
        <v>15069</v>
      </c>
    </row>
    <row r="2850" spans="1:5" ht="15" x14ac:dyDescent="0.2">
      <c r="A2850" s="64">
        <v>2849</v>
      </c>
      <c r="B2850" s="65">
        <v>12690</v>
      </c>
      <c r="C2850" s="66" t="s">
        <v>13785</v>
      </c>
      <c r="D2850" s="67">
        <v>40</v>
      </c>
      <c r="E2850" s="68" t="s">
        <v>12260</v>
      </c>
    </row>
    <row r="2851" spans="1:5" ht="15" x14ac:dyDescent="0.2">
      <c r="A2851" s="64">
        <v>2850</v>
      </c>
      <c r="B2851" s="65">
        <v>12709</v>
      </c>
      <c r="C2851" s="66" t="s">
        <v>16578</v>
      </c>
      <c r="D2851" s="67">
        <v>41</v>
      </c>
      <c r="E2851" s="68" t="s">
        <v>12428</v>
      </c>
    </row>
    <row r="2852" spans="1:5" ht="15" x14ac:dyDescent="0.2">
      <c r="A2852" s="64">
        <v>2851</v>
      </c>
      <c r="B2852" s="65">
        <v>12773</v>
      </c>
      <c r="C2852" s="66" t="s">
        <v>16579</v>
      </c>
      <c r="D2852" s="67">
        <v>42</v>
      </c>
      <c r="E2852" s="69">
        <v>3</v>
      </c>
    </row>
    <row r="2853" spans="1:5" ht="15" x14ac:dyDescent="0.2">
      <c r="A2853" s="64">
        <v>2852</v>
      </c>
      <c r="B2853" s="65">
        <v>12834</v>
      </c>
      <c r="C2853" s="66" t="s">
        <v>16580</v>
      </c>
      <c r="D2853" s="67">
        <v>43</v>
      </c>
      <c r="E2853" s="68" t="s">
        <v>12266</v>
      </c>
    </row>
    <row r="2854" spans="1:5" ht="15" x14ac:dyDescent="0.2">
      <c r="A2854" s="64">
        <v>2853</v>
      </c>
      <c r="B2854" s="65">
        <v>12869</v>
      </c>
      <c r="C2854" s="66">
        <v>785</v>
      </c>
      <c r="D2854" s="67">
        <v>44</v>
      </c>
      <c r="E2854" s="69">
        <v>4</v>
      </c>
    </row>
    <row r="2855" spans="1:5" ht="15" x14ac:dyDescent="0.2">
      <c r="A2855" s="64">
        <v>2854</v>
      </c>
      <c r="B2855" s="65">
        <v>12953</v>
      </c>
      <c r="C2855" s="66" t="s">
        <v>14205</v>
      </c>
      <c r="D2855" s="67">
        <v>45</v>
      </c>
      <c r="E2855" s="68" t="s">
        <v>12268</v>
      </c>
    </row>
    <row r="2856" spans="1:5" ht="15" x14ac:dyDescent="0.2">
      <c r="A2856" s="64">
        <v>2855</v>
      </c>
      <c r="B2856" s="65">
        <v>13066</v>
      </c>
      <c r="C2856" s="66" t="s">
        <v>14206</v>
      </c>
      <c r="D2856" s="67">
        <v>46</v>
      </c>
      <c r="E2856" s="68" t="s">
        <v>15069</v>
      </c>
    </row>
    <row r="2857" spans="1:5" ht="15" x14ac:dyDescent="0.2">
      <c r="A2857" s="64">
        <v>2856</v>
      </c>
      <c r="B2857" s="65">
        <v>13158</v>
      </c>
      <c r="C2857" s="66" t="s">
        <v>14207</v>
      </c>
      <c r="D2857" s="67">
        <v>47</v>
      </c>
      <c r="E2857" s="68" t="s">
        <v>12268</v>
      </c>
    </row>
    <row r="2858" spans="1:5" ht="15" x14ac:dyDescent="0.2">
      <c r="A2858" s="64">
        <v>2857</v>
      </c>
      <c r="B2858" s="65">
        <v>13353</v>
      </c>
      <c r="C2858" s="66" t="s">
        <v>14208</v>
      </c>
      <c r="D2858" s="67">
        <v>48</v>
      </c>
      <c r="E2858" s="68" t="s">
        <v>12266</v>
      </c>
    </row>
    <row r="2859" spans="1:5" ht="15" x14ac:dyDescent="0.2">
      <c r="A2859" s="64">
        <v>2858</v>
      </c>
      <c r="B2859" s="65">
        <v>13747</v>
      </c>
      <c r="C2859" s="66" t="s">
        <v>14209</v>
      </c>
      <c r="D2859" s="67">
        <v>49</v>
      </c>
      <c r="E2859" s="68" t="s">
        <v>12428</v>
      </c>
    </row>
    <row r="2860" spans="1:5" ht="15" x14ac:dyDescent="0.2">
      <c r="A2860" s="64">
        <v>2859</v>
      </c>
      <c r="B2860" s="65">
        <v>13815</v>
      </c>
      <c r="C2860" s="66" t="s">
        <v>14210</v>
      </c>
      <c r="D2860" s="67">
        <v>50</v>
      </c>
      <c r="E2860" s="68" t="s">
        <v>12428</v>
      </c>
    </row>
    <row r="2861" spans="1:5" ht="15" x14ac:dyDescent="0.2">
      <c r="A2861" s="64">
        <v>2860</v>
      </c>
      <c r="B2861" s="65">
        <v>13826</v>
      </c>
      <c r="C2861" s="66" t="s">
        <v>14211</v>
      </c>
      <c r="D2861" s="67">
        <v>51</v>
      </c>
      <c r="E2861" s="68" t="s">
        <v>10794</v>
      </c>
    </row>
    <row r="2862" spans="1:5" ht="15" x14ac:dyDescent="0.2">
      <c r="A2862" s="64">
        <v>2861</v>
      </c>
      <c r="B2862" s="65">
        <v>13899</v>
      </c>
      <c r="C2862" s="66" t="s">
        <v>14212</v>
      </c>
      <c r="D2862" s="67">
        <v>52</v>
      </c>
      <c r="E2862" s="68" t="s">
        <v>12428</v>
      </c>
    </row>
    <row r="2863" spans="1:5" ht="15" x14ac:dyDescent="0.2">
      <c r="A2863" s="64">
        <v>2862</v>
      </c>
      <c r="B2863" s="65">
        <v>13914</v>
      </c>
      <c r="C2863" s="66" t="s">
        <v>14213</v>
      </c>
      <c r="D2863" s="67">
        <v>53</v>
      </c>
      <c r="E2863" s="68" t="s">
        <v>10794</v>
      </c>
    </row>
    <row r="2864" spans="1:5" ht="15" x14ac:dyDescent="0.2">
      <c r="A2864" s="64">
        <v>2863</v>
      </c>
      <c r="B2864" s="65">
        <v>13921</v>
      </c>
      <c r="C2864" s="66" t="s">
        <v>14214</v>
      </c>
      <c r="D2864" s="67">
        <v>54</v>
      </c>
      <c r="E2864" s="68" t="s">
        <v>15069</v>
      </c>
    </row>
    <row r="2865" spans="1:5" ht="15" x14ac:dyDescent="0.2">
      <c r="A2865" s="64">
        <v>2864</v>
      </c>
      <c r="B2865" s="65">
        <v>13988</v>
      </c>
      <c r="C2865" s="66" t="s">
        <v>14099</v>
      </c>
      <c r="D2865" s="67">
        <v>55</v>
      </c>
      <c r="E2865" s="68" t="s">
        <v>12273</v>
      </c>
    </row>
    <row r="2866" spans="1:5" ht="15" x14ac:dyDescent="0.2">
      <c r="A2866" s="64">
        <v>2865</v>
      </c>
      <c r="B2866" s="65">
        <v>13993</v>
      </c>
      <c r="C2866" s="66" t="s">
        <v>14215</v>
      </c>
      <c r="D2866" s="67">
        <v>56</v>
      </c>
      <c r="E2866" s="68" t="s">
        <v>12266</v>
      </c>
    </row>
    <row r="2867" spans="1:5" ht="15" x14ac:dyDescent="0.2">
      <c r="A2867" s="64">
        <v>2866</v>
      </c>
      <c r="B2867" s="65">
        <v>14057</v>
      </c>
      <c r="C2867" s="66" t="s">
        <v>14216</v>
      </c>
      <c r="D2867" s="67">
        <v>57</v>
      </c>
      <c r="E2867" s="68" t="s">
        <v>12428</v>
      </c>
    </row>
    <row r="2868" spans="1:5" ht="15" x14ac:dyDescent="0.2">
      <c r="A2868" s="64">
        <v>2867</v>
      </c>
      <c r="B2868" s="65">
        <v>14171</v>
      </c>
      <c r="C2868" s="66" t="s">
        <v>14217</v>
      </c>
      <c r="D2868" s="67">
        <v>58</v>
      </c>
      <c r="E2868" s="69">
        <v>4</v>
      </c>
    </row>
    <row r="2869" spans="1:5" ht="15" x14ac:dyDescent="0.2">
      <c r="A2869" s="64">
        <v>2868</v>
      </c>
      <c r="B2869" s="65">
        <v>14192</v>
      </c>
      <c r="C2869" s="66" t="s">
        <v>14218</v>
      </c>
      <c r="D2869" s="67">
        <v>59</v>
      </c>
      <c r="E2869" s="68" t="s">
        <v>12428</v>
      </c>
    </row>
    <row r="2870" spans="1:5" ht="15" x14ac:dyDescent="0.2">
      <c r="A2870" s="64">
        <v>2869</v>
      </c>
      <c r="B2870" s="65">
        <v>14225</v>
      </c>
      <c r="C2870" s="66" t="s">
        <v>14219</v>
      </c>
      <c r="D2870" s="67">
        <v>60</v>
      </c>
      <c r="E2870" s="69">
        <v>2</v>
      </c>
    </row>
    <row r="2871" spans="1:5" ht="15" x14ac:dyDescent="0.2">
      <c r="A2871" s="64">
        <v>2870</v>
      </c>
      <c r="B2871" s="65">
        <v>14232</v>
      </c>
      <c r="C2871" s="66" t="s">
        <v>14220</v>
      </c>
      <c r="D2871" s="67">
        <v>61</v>
      </c>
      <c r="E2871" s="68" t="s">
        <v>15069</v>
      </c>
    </row>
    <row r="2872" spans="1:5" ht="15" x14ac:dyDescent="0.2">
      <c r="A2872" s="64">
        <v>2871</v>
      </c>
      <c r="B2872" s="65">
        <v>14271</v>
      </c>
      <c r="C2872" s="66" t="s">
        <v>14221</v>
      </c>
      <c r="D2872" s="67">
        <v>62</v>
      </c>
      <c r="E2872" s="68" t="s">
        <v>10794</v>
      </c>
    </row>
    <row r="2873" spans="1:5" ht="15" x14ac:dyDescent="0.2">
      <c r="A2873" s="64">
        <v>2872</v>
      </c>
      <c r="B2873" s="65">
        <v>14286</v>
      </c>
      <c r="C2873" s="66" t="s">
        <v>14222</v>
      </c>
      <c r="D2873" s="67">
        <v>63</v>
      </c>
      <c r="E2873" s="68" t="s">
        <v>15069</v>
      </c>
    </row>
    <row r="2874" spans="1:5" ht="15" x14ac:dyDescent="0.2">
      <c r="A2874" s="64">
        <v>2873</v>
      </c>
      <c r="B2874" s="65">
        <v>14297</v>
      </c>
      <c r="C2874" s="66" t="s">
        <v>14223</v>
      </c>
      <c r="D2874" s="67">
        <v>64</v>
      </c>
      <c r="E2874" s="69">
        <v>4</v>
      </c>
    </row>
    <row r="2875" spans="1:5" ht="15" x14ac:dyDescent="0.2">
      <c r="A2875" s="64">
        <v>2874</v>
      </c>
      <c r="B2875" s="65">
        <v>14301</v>
      </c>
      <c r="C2875" s="66" t="s">
        <v>14224</v>
      </c>
      <c r="D2875" s="67">
        <v>65</v>
      </c>
      <c r="E2875" s="69">
        <v>3</v>
      </c>
    </row>
    <row r="2876" spans="1:5" ht="15" x14ac:dyDescent="0.2">
      <c r="A2876" s="64">
        <v>2875</v>
      </c>
      <c r="B2876" s="65">
        <v>14307</v>
      </c>
      <c r="C2876" s="66" t="s">
        <v>14225</v>
      </c>
      <c r="D2876" s="67">
        <v>66</v>
      </c>
      <c r="E2876" s="69">
        <v>4</v>
      </c>
    </row>
    <row r="2877" spans="1:5" ht="15" x14ac:dyDescent="0.2">
      <c r="A2877" s="64">
        <v>2876</v>
      </c>
      <c r="B2877" s="65">
        <v>14326</v>
      </c>
      <c r="C2877" s="66" t="s">
        <v>14226</v>
      </c>
      <c r="D2877" s="67">
        <v>67</v>
      </c>
      <c r="E2877" s="68" t="s">
        <v>12273</v>
      </c>
    </row>
    <row r="2878" spans="1:5" ht="15" x14ac:dyDescent="0.2">
      <c r="A2878" s="64">
        <v>2877</v>
      </c>
      <c r="B2878" s="65">
        <v>14435</v>
      </c>
      <c r="C2878" s="66" t="s">
        <v>14227</v>
      </c>
      <c r="D2878" s="67">
        <v>68</v>
      </c>
      <c r="E2878" s="68" t="s">
        <v>15069</v>
      </c>
    </row>
    <row r="2879" spans="1:5" ht="15" x14ac:dyDescent="0.2">
      <c r="A2879" s="64">
        <v>2878</v>
      </c>
      <c r="B2879" s="65">
        <v>14437</v>
      </c>
      <c r="C2879" s="66" t="s">
        <v>14228</v>
      </c>
      <c r="D2879" s="67">
        <v>69</v>
      </c>
      <c r="E2879" s="68" t="s">
        <v>12268</v>
      </c>
    </row>
    <row r="2880" spans="1:5" ht="15" x14ac:dyDescent="0.2">
      <c r="A2880" s="64">
        <v>2879</v>
      </c>
      <c r="B2880" s="65">
        <v>14506</v>
      </c>
      <c r="C2880" s="66" t="s">
        <v>14229</v>
      </c>
      <c r="D2880" s="67">
        <v>70</v>
      </c>
      <c r="E2880" s="68" t="s">
        <v>12268</v>
      </c>
    </row>
    <row r="2881" spans="1:5" ht="15" x14ac:dyDescent="0.2">
      <c r="A2881" s="64">
        <v>2880</v>
      </c>
      <c r="B2881" s="65">
        <v>14712</v>
      </c>
      <c r="C2881" s="66" t="s">
        <v>14230</v>
      </c>
      <c r="D2881" s="67">
        <v>71</v>
      </c>
      <c r="E2881" s="68" t="s">
        <v>12281</v>
      </c>
    </row>
    <row r="2882" spans="1:5" ht="15" x14ac:dyDescent="0.2">
      <c r="A2882" s="64">
        <v>2881</v>
      </c>
      <c r="B2882" s="65">
        <v>14723</v>
      </c>
      <c r="C2882" s="66" t="s">
        <v>14231</v>
      </c>
      <c r="D2882" s="67">
        <v>72</v>
      </c>
      <c r="E2882" s="69">
        <v>3</v>
      </c>
    </row>
    <row r="2883" spans="1:5" ht="15" x14ac:dyDescent="0.2">
      <c r="A2883" s="64">
        <v>2882</v>
      </c>
      <c r="B2883" s="65">
        <v>14741</v>
      </c>
      <c r="C2883" s="66" t="s">
        <v>14232</v>
      </c>
      <c r="D2883" s="67">
        <v>73</v>
      </c>
      <c r="E2883" s="68" t="s">
        <v>12266</v>
      </c>
    </row>
    <row r="2884" spans="1:5" ht="15" x14ac:dyDescent="0.2">
      <c r="A2884" s="64">
        <v>2883</v>
      </c>
      <c r="B2884" s="65">
        <v>14745</v>
      </c>
      <c r="C2884" s="66" t="s">
        <v>14233</v>
      </c>
      <c r="D2884" s="67">
        <v>74</v>
      </c>
      <c r="E2884" s="68" t="s">
        <v>12266</v>
      </c>
    </row>
    <row r="2885" spans="1:5" ht="15" x14ac:dyDescent="0.2">
      <c r="A2885" s="64">
        <v>2884</v>
      </c>
      <c r="B2885" s="65">
        <v>14747</v>
      </c>
      <c r="C2885" s="66" t="s">
        <v>14234</v>
      </c>
      <c r="D2885" s="67">
        <v>75</v>
      </c>
      <c r="E2885" s="69">
        <v>3</v>
      </c>
    </row>
    <row r="2886" spans="1:5" ht="15" x14ac:dyDescent="0.2">
      <c r="A2886" s="64">
        <v>2885</v>
      </c>
      <c r="B2886" s="65">
        <v>14750</v>
      </c>
      <c r="C2886" s="66" t="s">
        <v>14235</v>
      </c>
      <c r="D2886" s="67">
        <v>76</v>
      </c>
      <c r="E2886" s="69">
        <v>3</v>
      </c>
    </row>
    <row r="2887" spans="1:5" ht="15" x14ac:dyDescent="0.2">
      <c r="A2887" s="64">
        <v>2886</v>
      </c>
      <c r="B2887" s="65">
        <v>14752</v>
      </c>
      <c r="C2887" s="66" t="s">
        <v>14236</v>
      </c>
      <c r="D2887" s="67">
        <v>77</v>
      </c>
      <c r="E2887" s="68" t="s">
        <v>12268</v>
      </c>
    </row>
    <row r="2888" spans="1:5" ht="15" x14ac:dyDescent="0.2">
      <c r="A2888" s="64">
        <v>2887</v>
      </c>
      <c r="B2888" s="65">
        <v>14948</v>
      </c>
      <c r="C2888" s="66" t="s">
        <v>16418</v>
      </c>
      <c r="D2888" s="67">
        <v>78</v>
      </c>
      <c r="E2888" s="68" t="s">
        <v>10794</v>
      </c>
    </row>
    <row r="2889" spans="1:5" ht="15" x14ac:dyDescent="0.2">
      <c r="A2889" s="64">
        <v>2888</v>
      </c>
      <c r="B2889" s="65">
        <v>14950</v>
      </c>
      <c r="C2889" s="66" t="s">
        <v>16419</v>
      </c>
      <c r="D2889" s="67">
        <v>79</v>
      </c>
      <c r="E2889" s="68" t="s">
        <v>12428</v>
      </c>
    </row>
    <row r="2890" spans="1:5" ht="15" x14ac:dyDescent="0.2">
      <c r="A2890" s="64">
        <v>2889</v>
      </c>
      <c r="B2890" s="65">
        <v>15043</v>
      </c>
      <c r="C2890" s="66" t="s">
        <v>16420</v>
      </c>
      <c r="D2890" s="67">
        <v>80</v>
      </c>
      <c r="E2890" s="69">
        <v>3</v>
      </c>
    </row>
    <row r="2891" spans="1:5" ht="15" x14ac:dyDescent="0.2">
      <c r="A2891" s="64">
        <v>2890</v>
      </c>
      <c r="B2891" s="65">
        <v>15113</v>
      </c>
      <c r="C2891" s="66" t="s">
        <v>16421</v>
      </c>
      <c r="D2891" s="67">
        <v>81</v>
      </c>
      <c r="E2891" s="68" t="s">
        <v>12268</v>
      </c>
    </row>
    <row r="2892" spans="1:5" ht="15" x14ac:dyDescent="0.2">
      <c r="A2892" s="64">
        <v>2891</v>
      </c>
      <c r="B2892" s="65">
        <v>15161</v>
      </c>
      <c r="C2892" s="66" t="s">
        <v>16422</v>
      </c>
      <c r="D2892" s="67">
        <v>82</v>
      </c>
      <c r="E2892" s="68" t="s">
        <v>12428</v>
      </c>
    </row>
    <row r="2893" spans="1:5" ht="15" x14ac:dyDescent="0.2">
      <c r="A2893" s="64">
        <v>2892</v>
      </c>
      <c r="B2893" s="65">
        <v>15167</v>
      </c>
      <c r="C2893" s="66" t="s">
        <v>16423</v>
      </c>
      <c r="D2893" s="67">
        <v>83</v>
      </c>
      <c r="E2893" s="68" t="s">
        <v>10792</v>
      </c>
    </row>
    <row r="2894" spans="1:5" ht="15" x14ac:dyDescent="0.2">
      <c r="A2894" s="64">
        <v>2893</v>
      </c>
      <c r="B2894" s="65">
        <v>15193</v>
      </c>
      <c r="C2894" s="66" t="s">
        <v>16424</v>
      </c>
      <c r="D2894" s="67">
        <v>84</v>
      </c>
      <c r="E2894" s="68" t="s">
        <v>10792</v>
      </c>
    </row>
    <row r="2895" spans="1:5" ht="15" x14ac:dyDescent="0.2">
      <c r="A2895" s="64">
        <v>2894</v>
      </c>
      <c r="B2895" s="65">
        <v>15410</v>
      </c>
      <c r="C2895" s="66" t="s">
        <v>16425</v>
      </c>
      <c r="D2895" s="67">
        <v>85</v>
      </c>
      <c r="E2895" s="69">
        <v>4</v>
      </c>
    </row>
    <row r="2896" spans="1:5" ht="15" x14ac:dyDescent="0.2">
      <c r="A2896" s="64">
        <v>2895</v>
      </c>
      <c r="B2896" s="65">
        <v>15472</v>
      </c>
      <c r="C2896" s="66" t="s">
        <v>16426</v>
      </c>
      <c r="D2896" s="67">
        <v>86</v>
      </c>
      <c r="E2896" s="68" t="s">
        <v>15069</v>
      </c>
    </row>
    <row r="2897" spans="1:5" ht="15" x14ac:dyDescent="0.2">
      <c r="A2897" s="64">
        <v>2896</v>
      </c>
      <c r="B2897" s="65">
        <v>15527</v>
      </c>
      <c r="C2897" s="70" t="s">
        <v>16427</v>
      </c>
      <c r="D2897" s="67">
        <v>87</v>
      </c>
      <c r="E2897" s="68" t="s">
        <v>12428</v>
      </c>
    </row>
    <row r="2898" spans="1:5" ht="15" x14ac:dyDescent="0.2">
      <c r="A2898" s="64">
        <v>2897</v>
      </c>
      <c r="B2898" s="65">
        <v>15564</v>
      </c>
      <c r="C2898" s="66" t="s">
        <v>16428</v>
      </c>
      <c r="D2898" s="67">
        <v>88</v>
      </c>
      <c r="E2898" s="69">
        <v>4</v>
      </c>
    </row>
    <row r="2899" spans="1:5" ht="15" x14ac:dyDescent="0.2">
      <c r="A2899" s="64">
        <v>2898</v>
      </c>
      <c r="B2899" s="65">
        <v>15632</v>
      </c>
      <c r="C2899" s="66" t="s">
        <v>16429</v>
      </c>
      <c r="D2899" s="67">
        <v>89</v>
      </c>
      <c r="E2899" s="68" t="s">
        <v>12428</v>
      </c>
    </row>
    <row r="2900" spans="1:5" ht="15" x14ac:dyDescent="0.2">
      <c r="A2900" s="64">
        <v>2899</v>
      </c>
      <c r="B2900" s="65">
        <v>15663</v>
      </c>
      <c r="C2900" s="66" t="s">
        <v>15115</v>
      </c>
      <c r="D2900" s="67">
        <v>90</v>
      </c>
      <c r="E2900" s="68" t="s">
        <v>12268</v>
      </c>
    </row>
    <row r="2901" spans="1:5" ht="15" x14ac:dyDescent="0.2">
      <c r="A2901" s="64">
        <v>2900</v>
      </c>
      <c r="B2901" s="65">
        <v>15956</v>
      </c>
      <c r="C2901" s="66" t="s">
        <v>15116</v>
      </c>
      <c r="D2901" s="67">
        <v>91</v>
      </c>
      <c r="E2901" s="68" t="s">
        <v>10792</v>
      </c>
    </row>
    <row r="2902" spans="1:5" ht="15" x14ac:dyDescent="0.2">
      <c r="A2902" s="64">
        <v>2901</v>
      </c>
      <c r="B2902" s="65">
        <v>15976</v>
      </c>
      <c r="C2902" s="70" t="s">
        <v>15117</v>
      </c>
      <c r="D2902" s="67">
        <v>92</v>
      </c>
      <c r="E2902" s="68" t="s">
        <v>12266</v>
      </c>
    </row>
    <row r="2903" spans="1:5" ht="15" x14ac:dyDescent="0.2">
      <c r="A2903" s="64">
        <v>2902</v>
      </c>
      <c r="B2903" s="65">
        <v>16097</v>
      </c>
      <c r="C2903" s="66" t="s">
        <v>15118</v>
      </c>
      <c r="D2903" s="67">
        <v>93</v>
      </c>
      <c r="E2903" s="68" t="s">
        <v>12266</v>
      </c>
    </row>
    <row r="2904" spans="1:5" ht="15" x14ac:dyDescent="0.2">
      <c r="A2904" s="64">
        <v>2903</v>
      </c>
      <c r="B2904" s="65">
        <v>16101</v>
      </c>
      <c r="C2904" s="66" t="s">
        <v>15119</v>
      </c>
      <c r="D2904" s="67">
        <v>94</v>
      </c>
      <c r="E2904" s="68" t="s">
        <v>12266</v>
      </c>
    </row>
    <row r="2905" spans="1:5" ht="15" x14ac:dyDescent="0.2">
      <c r="A2905" s="64">
        <v>2904</v>
      </c>
      <c r="B2905" s="65">
        <v>16105</v>
      </c>
      <c r="C2905" s="70" t="s">
        <v>15120</v>
      </c>
      <c r="D2905" s="67">
        <v>95</v>
      </c>
      <c r="E2905" s="69">
        <v>4</v>
      </c>
    </row>
    <row r="2906" spans="1:5" ht="15" x14ac:dyDescent="0.2">
      <c r="A2906" s="64">
        <v>2905</v>
      </c>
      <c r="B2906" s="65">
        <v>16109</v>
      </c>
      <c r="C2906" s="66" t="s">
        <v>15121</v>
      </c>
      <c r="D2906" s="67">
        <v>96</v>
      </c>
      <c r="E2906" s="68" t="s">
        <v>12273</v>
      </c>
    </row>
    <row r="2907" spans="1:5" ht="15" x14ac:dyDescent="0.2">
      <c r="A2907" s="64">
        <v>2906</v>
      </c>
      <c r="B2907" s="65">
        <v>16115</v>
      </c>
      <c r="C2907" s="66" t="s">
        <v>15122</v>
      </c>
      <c r="D2907" s="67">
        <v>97</v>
      </c>
      <c r="E2907" s="68" t="s">
        <v>12273</v>
      </c>
    </row>
    <row r="2908" spans="1:5" ht="15" x14ac:dyDescent="0.2">
      <c r="A2908" s="64">
        <v>2907</v>
      </c>
      <c r="B2908" s="65">
        <v>16121</v>
      </c>
      <c r="C2908" s="66" t="s">
        <v>13821</v>
      </c>
      <c r="D2908" s="67">
        <v>98</v>
      </c>
      <c r="E2908" s="68" t="s">
        <v>12268</v>
      </c>
    </row>
    <row r="2909" spans="1:5" ht="15" x14ac:dyDescent="0.2">
      <c r="A2909" s="64">
        <v>2908</v>
      </c>
      <c r="B2909" s="65">
        <v>16125</v>
      </c>
      <c r="C2909" s="66" t="s">
        <v>13822</v>
      </c>
      <c r="D2909" s="67">
        <v>99</v>
      </c>
      <c r="E2909" s="69">
        <v>3</v>
      </c>
    </row>
    <row r="2910" spans="1:5" ht="15" x14ac:dyDescent="0.2">
      <c r="A2910" s="64">
        <v>2909</v>
      </c>
      <c r="B2910" s="65">
        <v>16312</v>
      </c>
      <c r="C2910" s="66" t="s">
        <v>13823</v>
      </c>
      <c r="D2910" s="67">
        <v>100</v>
      </c>
      <c r="E2910" s="68" t="s">
        <v>12268</v>
      </c>
    </row>
    <row r="2911" spans="1:5" ht="15" x14ac:dyDescent="0.2">
      <c r="A2911" s="64">
        <v>2910</v>
      </c>
      <c r="B2911" s="65">
        <v>16499</v>
      </c>
      <c r="C2911" s="66" t="s">
        <v>15126</v>
      </c>
      <c r="D2911" s="67">
        <v>101</v>
      </c>
      <c r="E2911" s="68" t="s">
        <v>12428</v>
      </c>
    </row>
    <row r="2912" spans="1:5" ht="15" x14ac:dyDescent="0.2">
      <c r="A2912" s="64">
        <v>2911</v>
      </c>
      <c r="B2912" s="65">
        <v>16974</v>
      </c>
      <c r="C2912" s="66" t="s">
        <v>15127</v>
      </c>
      <c r="D2912" s="67">
        <v>102</v>
      </c>
      <c r="E2912" s="68" t="s">
        <v>15069</v>
      </c>
    </row>
    <row r="2913" spans="1:5" ht="15" x14ac:dyDescent="0.2">
      <c r="A2913" s="64">
        <v>2912</v>
      </c>
      <c r="B2913" s="65">
        <v>17050</v>
      </c>
      <c r="C2913" s="66" t="s">
        <v>15128</v>
      </c>
      <c r="D2913" s="67">
        <v>103</v>
      </c>
      <c r="E2913" s="68" t="s">
        <v>12268</v>
      </c>
    </row>
    <row r="2914" spans="1:5" ht="15" x14ac:dyDescent="0.2">
      <c r="A2914" s="64">
        <v>2913</v>
      </c>
      <c r="B2914" s="65">
        <v>17110</v>
      </c>
      <c r="C2914" s="66" t="s">
        <v>15129</v>
      </c>
      <c r="D2914" s="67">
        <v>104</v>
      </c>
      <c r="E2914" s="68" t="s">
        <v>15069</v>
      </c>
    </row>
    <row r="2915" spans="1:5" ht="15" x14ac:dyDescent="0.2">
      <c r="A2915" s="64">
        <v>2914</v>
      </c>
      <c r="B2915" s="65">
        <v>17207</v>
      </c>
      <c r="C2915" s="66" t="s">
        <v>15194</v>
      </c>
      <c r="D2915" s="67">
        <v>105</v>
      </c>
      <c r="E2915" s="68" t="s">
        <v>12268</v>
      </c>
    </row>
    <row r="2916" spans="1:5" ht="15" x14ac:dyDescent="0.2">
      <c r="A2916" s="64">
        <v>2915</v>
      </c>
      <c r="B2916" s="65">
        <v>17375</v>
      </c>
      <c r="C2916" s="66" t="s">
        <v>15195</v>
      </c>
      <c r="D2916" s="67">
        <v>106</v>
      </c>
      <c r="E2916" s="68" t="s">
        <v>12266</v>
      </c>
    </row>
    <row r="2917" spans="1:5" ht="15" x14ac:dyDescent="0.2">
      <c r="A2917" s="64">
        <v>2916</v>
      </c>
      <c r="B2917" s="65">
        <v>17438</v>
      </c>
      <c r="C2917" s="66" t="s">
        <v>15196</v>
      </c>
      <c r="D2917" s="67">
        <v>107</v>
      </c>
      <c r="E2917" s="68" t="s">
        <v>12428</v>
      </c>
    </row>
    <row r="2918" spans="1:5" ht="15" x14ac:dyDescent="0.2">
      <c r="A2918" s="64">
        <v>2917</v>
      </c>
      <c r="B2918" s="65">
        <v>17448</v>
      </c>
      <c r="C2918" s="66" t="s">
        <v>15197</v>
      </c>
      <c r="D2918" s="67">
        <v>108</v>
      </c>
      <c r="E2918" s="68" t="s">
        <v>15072</v>
      </c>
    </row>
    <row r="2919" spans="1:5" ht="15" x14ac:dyDescent="0.2">
      <c r="A2919" s="64">
        <v>2918</v>
      </c>
      <c r="B2919" s="65">
        <v>17581</v>
      </c>
      <c r="C2919" s="66" t="s">
        <v>15198</v>
      </c>
      <c r="D2919" s="67">
        <v>109</v>
      </c>
      <c r="E2919" s="69">
        <v>4</v>
      </c>
    </row>
    <row r="2920" spans="1:5" ht="15" x14ac:dyDescent="0.2">
      <c r="A2920" s="64">
        <v>2919</v>
      </c>
      <c r="B2920" s="65">
        <v>17789</v>
      </c>
      <c r="C2920" s="66" t="s">
        <v>15199</v>
      </c>
      <c r="D2920" s="67">
        <v>110</v>
      </c>
      <c r="E2920" s="69">
        <v>3</v>
      </c>
    </row>
    <row r="2921" spans="1:5" ht="15" x14ac:dyDescent="0.2">
      <c r="A2921" s="64">
        <v>2920</v>
      </c>
      <c r="B2921" s="65">
        <v>17769</v>
      </c>
      <c r="C2921" s="66" t="s">
        <v>15200</v>
      </c>
      <c r="D2921" s="67">
        <v>111</v>
      </c>
      <c r="E2921" s="68" t="s">
        <v>12428</v>
      </c>
    </row>
    <row r="2922" spans="1:5" ht="15" x14ac:dyDescent="0.2">
      <c r="A2922" s="64">
        <v>2921</v>
      </c>
      <c r="B2922" s="65">
        <v>17878</v>
      </c>
      <c r="C2922" s="66" t="s">
        <v>15201</v>
      </c>
      <c r="D2922" s="67">
        <v>112</v>
      </c>
      <c r="E2922" s="69">
        <v>3</v>
      </c>
    </row>
    <row r="2923" spans="1:5" ht="15" x14ac:dyDescent="0.2">
      <c r="A2923" s="64">
        <v>2922</v>
      </c>
      <c r="B2923" s="65">
        <v>17952</v>
      </c>
      <c r="C2923" s="66" t="s">
        <v>15202</v>
      </c>
      <c r="D2923" s="67">
        <v>113</v>
      </c>
      <c r="E2923" s="69">
        <v>3</v>
      </c>
    </row>
    <row r="2924" spans="1:5" ht="15" x14ac:dyDescent="0.2">
      <c r="A2924" s="64">
        <v>2923</v>
      </c>
      <c r="B2924" s="65">
        <v>17964</v>
      </c>
      <c r="C2924" s="66" t="s">
        <v>15203</v>
      </c>
      <c r="D2924" s="67">
        <v>114</v>
      </c>
      <c r="E2924" s="68" t="s">
        <v>12268</v>
      </c>
    </row>
    <row r="2925" spans="1:5" ht="15" x14ac:dyDescent="0.2">
      <c r="A2925" s="64">
        <v>2924</v>
      </c>
      <c r="B2925" s="65">
        <v>17990</v>
      </c>
      <c r="C2925" s="66" t="s">
        <v>15204</v>
      </c>
      <c r="D2925" s="67">
        <v>115</v>
      </c>
      <c r="E2925" s="68" t="s">
        <v>12268</v>
      </c>
    </row>
    <row r="2926" spans="1:5" ht="15" x14ac:dyDescent="0.2">
      <c r="A2926" s="64">
        <v>2925</v>
      </c>
      <c r="B2926" s="65">
        <v>18105</v>
      </c>
      <c r="C2926" s="66" t="s">
        <v>15205</v>
      </c>
      <c r="D2926" s="67">
        <v>116</v>
      </c>
      <c r="E2926" s="68" t="s">
        <v>12428</v>
      </c>
    </row>
    <row r="2927" spans="1:5" ht="15" x14ac:dyDescent="0.2">
      <c r="A2927" s="64">
        <v>2926</v>
      </c>
      <c r="B2927" s="65">
        <v>18109</v>
      </c>
      <c r="C2927" s="66" t="s">
        <v>15206</v>
      </c>
      <c r="D2927" s="67">
        <v>117</v>
      </c>
      <c r="E2927" s="68" t="s">
        <v>12268</v>
      </c>
    </row>
    <row r="2928" spans="1:5" ht="15" x14ac:dyDescent="0.2">
      <c r="A2928" s="64">
        <v>2927</v>
      </c>
      <c r="B2928" s="65">
        <v>18174</v>
      </c>
      <c r="C2928" s="66" t="s">
        <v>15207</v>
      </c>
      <c r="D2928" s="67">
        <v>118</v>
      </c>
      <c r="E2928" s="68" t="s">
        <v>12262</v>
      </c>
    </row>
    <row r="2929" spans="1:5" ht="15" x14ac:dyDescent="0.2">
      <c r="A2929" s="64">
        <v>2928</v>
      </c>
      <c r="B2929" s="65">
        <v>18329</v>
      </c>
      <c r="C2929" s="66" t="s">
        <v>14956</v>
      </c>
      <c r="D2929" s="67">
        <v>119</v>
      </c>
      <c r="E2929" s="68" t="s">
        <v>15069</v>
      </c>
    </row>
    <row r="2930" spans="1:5" ht="15" x14ac:dyDescent="0.2">
      <c r="A2930" s="64">
        <v>2929</v>
      </c>
      <c r="B2930" s="65">
        <v>18606</v>
      </c>
      <c r="C2930" s="66" t="s">
        <v>14113</v>
      </c>
      <c r="D2930" s="67">
        <v>120</v>
      </c>
      <c r="E2930" s="68" t="s">
        <v>12268</v>
      </c>
    </row>
    <row r="2931" spans="1:5" ht="15" x14ac:dyDescent="0.2">
      <c r="A2931" s="64">
        <v>2930</v>
      </c>
      <c r="B2931" s="65">
        <v>18607</v>
      </c>
      <c r="C2931" s="66" t="s">
        <v>14957</v>
      </c>
      <c r="D2931" s="67">
        <v>121</v>
      </c>
      <c r="E2931" s="69">
        <v>2</v>
      </c>
    </row>
    <row r="2932" spans="1:5" ht="15" x14ac:dyDescent="0.2">
      <c r="A2932" s="64">
        <v>2931</v>
      </c>
      <c r="B2932" s="65">
        <v>18649</v>
      </c>
      <c r="C2932" s="66" t="s">
        <v>10588</v>
      </c>
      <c r="D2932" s="67">
        <v>122</v>
      </c>
      <c r="E2932" s="69">
        <v>3</v>
      </c>
    </row>
    <row r="2933" spans="1:5" ht="15" x14ac:dyDescent="0.2">
      <c r="A2933" s="64">
        <v>2932</v>
      </c>
      <c r="B2933" s="65">
        <v>18698</v>
      </c>
      <c r="C2933" s="66" t="s">
        <v>14958</v>
      </c>
      <c r="D2933" s="67">
        <v>123</v>
      </c>
      <c r="E2933" s="68" t="s">
        <v>12262</v>
      </c>
    </row>
    <row r="2934" spans="1:5" ht="15" x14ac:dyDescent="0.2">
      <c r="A2934" s="64">
        <v>2933</v>
      </c>
      <c r="B2934" s="65">
        <v>18686</v>
      </c>
      <c r="C2934" s="66" t="s">
        <v>15215</v>
      </c>
      <c r="D2934" s="67">
        <v>124</v>
      </c>
      <c r="E2934" s="68" t="s">
        <v>12266</v>
      </c>
    </row>
    <row r="2935" spans="1:5" ht="15" x14ac:dyDescent="0.2">
      <c r="A2935" s="64">
        <v>2934</v>
      </c>
      <c r="B2935" s="65">
        <v>18920</v>
      </c>
      <c r="C2935" s="66" t="s">
        <v>15216</v>
      </c>
      <c r="D2935" s="67">
        <v>125</v>
      </c>
      <c r="E2935" s="69">
        <v>2</v>
      </c>
    </row>
    <row r="2936" spans="1:5" ht="15" x14ac:dyDescent="0.2">
      <c r="A2936" s="64">
        <v>2935</v>
      </c>
      <c r="B2936" s="65">
        <v>18944</v>
      </c>
      <c r="C2936" s="66" t="s">
        <v>15217</v>
      </c>
      <c r="D2936" s="67">
        <v>126</v>
      </c>
      <c r="E2936" s="68" t="s">
        <v>12266</v>
      </c>
    </row>
    <row r="2937" spans="1:5" ht="15" x14ac:dyDescent="0.2">
      <c r="A2937" s="64">
        <v>2936</v>
      </c>
      <c r="B2937" s="65">
        <v>18947</v>
      </c>
      <c r="C2937" s="66" t="s">
        <v>12952</v>
      </c>
      <c r="D2937" s="67">
        <v>127</v>
      </c>
      <c r="E2937" s="68" t="s">
        <v>15218</v>
      </c>
    </row>
    <row r="2938" spans="1:5" ht="15" x14ac:dyDescent="0.2">
      <c r="A2938" s="64">
        <v>2937</v>
      </c>
      <c r="B2938" s="65">
        <v>18973</v>
      </c>
      <c r="C2938" s="66" t="s">
        <v>15219</v>
      </c>
      <c r="D2938" s="67">
        <v>128</v>
      </c>
      <c r="E2938" s="69">
        <v>2</v>
      </c>
    </row>
    <row r="2939" spans="1:5" ht="15" x14ac:dyDescent="0.2">
      <c r="A2939" s="64">
        <v>2938</v>
      </c>
      <c r="B2939" s="65">
        <v>18992</v>
      </c>
      <c r="C2939" s="66" t="s">
        <v>15220</v>
      </c>
      <c r="D2939" s="67">
        <v>129</v>
      </c>
      <c r="E2939" s="68" t="s">
        <v>12266</v>
      </c>
    </row>
    <row r="2940" spans="1:5" ht="15" x14ac:dyDescent="0.2">
      <c r="A2940" s="64">
        <v>2939</v>
      </c>
      <c r="B2940" s="65">
        <v>19050</v>
      </c>
      <c r="C2940" s="66" t="s">
        <v>15221</v>
      </c>
      <c r="D2940" s="67">
        <v>130</v>
      </c>
      <c r="E2940" s="68" t="s">
        <v>12268</v>
      </c>
    </row>
    <row r="2941" spans="1:5" ht="15" x14ac:dyDescent="0.2">
      <c r="A2941" s="64">
        <v>2940</v>
      </c>
      <c r="B2941" s="65">
        <v>19052</v>
      </c>
      <c r="C2941" s="70" t="s">
        <v>15222</v>
      </c>
      <c r="D2941" s="67">
        <v>131</v>
      </c>
      <c r="E2941" s="68" t="s">
        <v>12262</v>
      </c>
    </row>
    <row r="2942" spans="1:5" ht="15" x14ac:dyDescent="0.2">
      <c r="A2942" s="64">
        <v>2941</v>
      </c>
      <c r="B2942" s="65">
        <v>19108</v>
      </c>
      <c r="C2942" s="66" t="s">
        <v>15223</v>
      </c>
      <c r="D2942" s="67">
        <v>132</v>
      </c>
      <c r="E2942" s="69">
        <v>3</v>
      </c>
    </row>
    <row r="2943" spans="1:5" ht="15" x14ac:dyDescent="0.2">
      <c r="A2943" s="64">
        <v>2942</v>
      </c>
      <c r="B2943" s="65">
        <v>19161</v>
      </c>
      <c r="C2943" s="66" t="s">
        <v>15224</v>
      </c>
      <c r="D2943" s="67">
        <v>133</v>
      </c>
      <c r="E2943" s="68" t="s">
        <v>12268</v>
      </c>
    </row>
    <row r="2944" spans="1:5" ht="15" x14ac:dyDescent="0.2">
      <c r="A2944" s="64">
        <v>2943</v>
      </c>
      <c r="B2944" s="65">
        <v>19170</v>
      </c>
      <c r="C2944" s="66" t="s">
        <v>9792</v>
      </c>
      <c r="D2944" s="67">
        <v>134</v>
      </c>
      <c r="E2944" s="68" t="s">
        <v>12262</v>
      </c>
    </row>
    <row r="2945" spans="1:5" ht="15" x14ac:dyDescent="0.2">
      <c r="A2945" s="64">
        <v>2944</v>
      </c>
      <c r="B2945" s="65">
        <v>19215</v>
      </c>
      <c r="C2945" s="66" t="s">
        <v>15225</v>
      </c>
      <c r="D2945" s="67">
        <v>135</v>
      </c>
      <c r="E2945" s="68" t="s">
        <v>12268</v>
      </c>
    </row>
    <row r="2946" spans="1:5" ht="15" x14ac:dyDescent="0.2">
      <c r="A2946" s="64">
        <v>2945</v>
      </c>
      <c r="B2946" s="65">
        <v>19340</v>
      </c>
      <c r="C2946" s="66" t="s">
        <v>15226</v>
      </c>
      <c r="D2946" s="67">
        <v>136</v>
      </c>
      <c r="E2946" s="68" t="s">
        <v>12268</v>
      </c>
    </row>
    <row r="2947" spans="1:5" ht="15" x14ac:dyDescent="0.2">
      <c r="A2947" s="64">
        <v>2946</v>
      </c>
      <c r="B2947" s="65">
        <v>19399</v>
      </c>
      <c r="C2947" s="66" t="s">
        <v>15227</v>
      </c>
      <c r="D2947" s="67">
        <v>137</v>
      </c>
      <c r="E2947" s="68" t="s">
        <v>12281</v>
      </c>
    </row>
    <row r="2948" spans="1:5" ht="15" x14ac:dyDescent="0.2">
      <c r="A2948" s="64">
        <v>2947</v>
      </c>
      <c r="B2948" s="65">
        <v>19406</v>
      </c>
      <c r="C2948" s="66" t="s">
        <v>15228</v>
      </c>
      <c r="D2948" s="67">
        <v>138</v>
      </c>
      <c r="E2948" s="68" t="s">
        <v>12266</v>
      </c>
    </row>
    <row r="2949" spans="1:5" ht="15" x14ac:dyDescent="0.2">
      <c r="A2949" s="64">
        <v>2948</v>
      </c>
      <c r="B2949" s="65">
        <v>19439</v>
      </c>
      <c r="C2949" s="66" t="s">
        <v>15229</v>
      </c>
      <c r="D2949" s="67">
        <v>139</v>
      </c>
      <c r="E2949" s="68" t="s">
        <v>15069</v>
      </c>
    </row>
    <row r="2950" spans="1:5" ht="15" x14ac:dyDescent="0.2">
      <c r="A2950" s="64">
        <v>2949</v>
      </c>
      <c r="B2950" s="65">
        <v>19481</v>
      </c>
      <c r="C2950" s="66" t="s">
        <v>15230</v>
      </c>
      <c r="D2950" s="67">
        <v>140</v>
      </c>
      <c r="E2950" s="68" t="s">
        <v>12266</v>
      </c>
    </row>
    <row r="2951" spans="1:5" ht="15" x14ac:dyDescent="0.2">
      <c r="A2951" s="64">
        <v>2950</v>
      </c>
      <c r="B2951" s="65">
        <v>19483</v>
      </c>
      <c r="C2951" s="66" t="s">
        <v>15231</v>
      </c>
      <c r="D2951" s="67">
        <v>141</v>
      </c>
      <c r="E2951" s="68" t="s">
        <v>15069</v>
      </c>
    </row>
    <row r="2952" spans="1:5" ht="15" x14ac:dyDescent="0.2">
      <c r="A2952" s="64">
        <v>2951</v>
      </c>
      <c r="B2952" s="65">
        <v>19571</v>
      </c>
      <c r="C2952" s="66" t="s">
        <v>15232</v>
      </c>
      <c r="D2952" s="67">
        <v>142</v>
      </c>
      <c r="E2952" s="69">
        <v>3</v>
      </c>
    </row>
    <row r="2953" spans="1:5" ht="15" x14ac:dyDescent="0.2">
      <c r="A2953" s="64">
        <v>2952</v>
      </c>
      <c r="B2953" s="65">
        <v>19580</v>
      </c>
      <c r="C2953" s="66" t="s">
        <v>15233</v>
      </c>
      <c r="D2953" s="67">
        <v>143</v>
      </c>
      <c r="E2953" s="69">
        <v>3</v>
      </c>
    </row>
    <row r="2954" spans="1:5" ht="15" x14ac:dyDescent="0.2">
      <c r="A2954" s="64">
        <v>2953</v>
      </c>
      <c r="B2954" s="65">
        <v>19612</v>
      </c>
      <c r="C2954" s="66" t="s">
        <v>15234</v>
      </c>
      <c r="D2954" s="67">
        <v>144</v>
      </c>
      <c r="E2954" s="68" t="s">
        <v>15069</v>
      </c>
    </row>
    <row r="2955" spans="1:5" ht="15" x14ac:dyDescent="0.2">
      <c r="A2955" s="64">
        <v>2954</v>
      </c>
      <c r="B2955" s="65">
        <v>19616</v>
      </c>
      <c r="C2955" s="66" t="s">
        <v>11133</v>
      </c>
      <c r="D2955" s="67">
        <v>145</v>
      </c>
      <c r="E2955" s="68" t="s">
        <v>12268</v>
      </c>
    </row>
    <row r="2956" spans="1:5" ht="15" x14ac:dyDescent="0.2">
      <c r="A2956" s="64">
        <v>2955</v>
      </c>
      <c r="B2956" s="65">
        <v>19625</v>
      </c>
      <c r="C2956" s="66" t="s">
        <v>15235</v>
      </c>
      <c r="D2956" s="67">
        <v>146</v>
      </c>
      <c r="E2956" s="68" t="s">
        <v>12268</v>
      </c>
    </row>
    <row r="2957" spans="1:5" ht="15" x14ac:dyDescent="0.2">
      <c r="A2957" s="64">
        <v>2956</v>
      </c>
      <c r="B2957" s="65">
        <v>19633</v>
      </c>
      <c r="C2957" s="66" t="s">
        <v>15236</v>
      </c>
      <c r="D2957" s="67">
        <v>147</v>
      </c>
      <c r="E2957" s="68" t="s">
        <v>12268</v>
      </c>
    </row>
    <row r="2958" spans="1:5" ht="15" x14ac:dyDescent="0.2">
      <c r="A2958" s="64">
        <v>2957</v>
      </c>
      <c r="B2958" s="65">
        <v>19652</v>
      </c>
      <c r="C2958" s="66" t="s">
        <v>15237</v>
      </c>
      <c r="D2958" s="67">
        <v>148</v>
      </c>
      <c r="E2958" s="69">
        <v>3</v>
      </c>
    </row>
    <row r="2959" spans="1:5" ht="15" x14ac:dyDescent="0.2">
      <c r="A2959" s="64">
        <v>2958</v>
      </c>
      <c r="B2959" s="65">
        <v>19660</v>
      </c>
      <c r="C2959" s="70" t="s">
        <v>15238</v>
      </c>
      <c r="D2959" s="67">
        <v>149</v>
      </c>
      <c r="E2959" s="68" t="s">
        <v>15069</v>
      </c>
    </row>
    <row r="2960" spans="1:5" ht="15" x14ac:dyDescent="0.2">
      <c r="A2960" s="64">
        <v>2959</v>
      </c>
      <c r="B2960" s="65">
        <v>19706</v>
      </c>
      <c r="C2960" s="66" t="s">
        <v>15239</v>
      </c>
      <c r="D2960" s="67">
        <v>150</v>
      </c>
      <c r="E2960" s="68" t="s">
        <v>12266</v>
      </c>
    </row>
    <row r="2961" spans="1:5" ht="15" x14ac:dyDescent="0.2">
      <c r="A2961" s="64">
        <v>2960</v>
      </c>
      <c r="B2961" s="65">
        <v>10015</v>
      </c>
      <c r="C2961" s="66" t="s">
        <v>11466</v>
      </c>
      <c r="D2961" s="67">
        <v>1</v>
      </c>
      <c r="E2961" s="68" t="s">
        <v>15069</v>
      </c>
    </row>
    <row r="2962" spans="1:5" ht="15" x14ac:dyDescent="0.2">
      <c r="A2962" s="64">
        <v>2961</v>
      </c>
      <c r="B2962" s="65">
        <v>11151</v>
      </c>
      <c r="C2962" s="66" t="s">
        <v>15240</v>
      </c>
      <c r="D2962" s="67">
        <v>2</v>
      </c>
      <c r="E2962" s="68" t="s">
        <v>12268</v>
      </c>
    </row>
    <row r="2963" spans="1:5" ht="15" x14ac:dyDescent="0.2">
      <c r="A2963" s="64">
        <v>2962</v>
      </c>
      <c r="B2963" s="65">
        <v>11204</v>
      </c>
      <c r="C2963" s="66" t="s">
        <v>15241</v>
      </c>
      <c r="D2963" s="67">
        <v>3</v>
      </c>
      <c r="E2963" s="68" t="s">
        <v>12262</v>
      </c>
    </row>
    <row r="2964" spans="1:5" ht="15" x14ac:dyDescent="0.2">
      <c r="A2964" s="64">
        <v>2963</v>
      </c>
      <c r="B2964" s="65">
        <v>11315</v>
      </c>
      <c r="C2964" s="66" t="s">
        <v>15242</v>
      </c>
      <c r="D2964" s="67">
        <v>4</v>
      </c>
      <c r="E2964" s="68" t="s">
        <v>12268</v>
      </c>
    </row>
    <row r="2965" spans="1:5" ht="15" x14ac:dyDescent="0.2">
      <c r="A2965" s="64">
        <v>2964</v>
      </c>
      <c r="B2965" s="65">
        <v>11438</v>
      </c>
      <c r="C2965" s="66" t="s">
        <v>15243</v>
      </c>
      <c r="D2965" s="67">
        <v>5</v>
      </c>
      <c r="E2965" s="69">
        <v>3</v>
      </c>
    </row>
    <row r="2966" spans="1:5" ht="15" x14ac:dyDescent="0.2">
      <c r="A2966" s="64">
        <v>2965</v>
      </c>
      <c r="B2966" s="65">
        <v>11548</v>
      </c>
      <c r="C2966" s="66" t="s">
        <v>15244</v>
      </c>
      <c r="D2966" s="67">
        <v>6</v>
      </c>
      <c r="E2966" s="68" t="s">
        <v>11138</v>
      </c>
    </row>
    <row r="2967" spans="1:5" ht="15" x14ac:dyDescent="0.2">
      <c r="A2967" s="64">
        <v>2966</v>
      </c>
      <c r="B2967" s="65">
        <v>11674</v>
      </c>
      <c r="C2967" s="66" t="s">
        <v>15245</v>
      </c>
      <c r="D2967" s="67">
        <v>7</v>
      </c>
      <c r="E2967" s="69">
        <v>2</v>
      </c>
    </row>
    <row r="2968" spans="1:5" ht="15" x14ac:dyDescent="0.2">
      <c r="A2968" s="64">
        <v>2967</v>
      </c>
      <c r="B2968" s="65">
        <v>11842</v>
      </c>
      <c r="C2968" s="66" t="s">
        <v>15246</v>
      </c>
      <c r="D2968" s="67">
        <v>8</v>
      </c>
      <c r="E2968" s="68" t="s">
        <v>12262</v>
      </c>
    </row>
    <row r="2969" spans="1:5" ht="15" x14ac:dyDescent="0.2">
      <c r="A2969" s="64">
        <v>2968</v>
      </c>
      <c r="B2969" s="65">
        <v>11918</v>
      </c>
      <c r="C2969" s="70" t="s">
        <v>15247</v>
      </c>
      <c r="D2969" s="67">
        <v>9</v>
      </c>
      <c r="E2969" s="68" t="s">
        <v>15069</v>
      </c>
    </row>
    <row r="2970" spans="1:5" ht="15" x14ac:dyDescent="0.2">
      <c r="A2970" s="64">
        <v>2969</v>
      </c>
      <c r="B2970" s="65">
        <v>12048</v>
      </c>
      <c r="C2970" s="66" t="s">
        <v>15248</v>
      </c>
      <c r="D2970" s="67">
        <v>10</v>
      </c>
      <c r="E2970" s="69">
        <v>2</v>
      </c>
    </row>
    <row r="2971" spans="1:5" ht="15" x14ac:dyDescent="0.2">
      <c r="A2971" s="64">
        <v>2970</v>
      </c>
      <c r="B2971" s="65">
        <v>12119</v>
      </c>
      <c r="C2971" s="66" t="s">
        <v>15249</v>
      </c>
      <c r="D2971" s="67">
        <v>11</v>
      </c>
      <c r="E2971" s="68" t="s">
        <v>12266</v>
      </c>
    </row>
    <row r="2972" spans="1:5" ht="15" x14ac:dyDescent="0.2">
      <c r="A2972" s="64">
        <v>2971</v>
      </c>
      <c r="B2972" s="65">
        <v>12145</v>
      </c>
      <c r="C2972" s="66" t="s">
        <v>15250</v>
      </c>
      <c r="D2972" s="67">
        <v>12</v>
      </c>
      <c r="E2972" s="68" t="s">
        <v>15069</v>
      </c>
    </row>
    <row r="2973" spans="1:5" ht="15" x14ac:dyDescent="0.2">
      <c r="A2973" s="64">
        <v>2972</v>
      </c>
      <c r="B2973" s="65">
        <v>12240</v>
      </c>
      <c r="C2973" s="66" t="s">
        <v>15251</v>
      </c>
      <c r="D2973" s="67">
        <v>13</v>
      </c>
      <c r="E2973" s="68" t="s">
        <v>12268</v>
      </c>
    </row>
    <row r="2974" spans="1:5" ht="15" x14ac:dyDescent="0.2">
      <c r="A2974" s="64">
        <v>2973</v>
      </c>
      <c r="B2974" s="65">
        <v>12312</v>
      </c>
      <c r="C2974" s="66" t="s">
        <v>15252</v>
      </c>
      <c r="D2974" s="67">
        <v>14</v>
      </c>
      <c r="E2974" s="68" t="s">
        <v>12266</v>
      </c>
    </row>
    <row r="2975" spans="1:5" ht="15" x14ac:dyDescent="0.2">
      <c r="A2975" s="64">
        <v>2974</v>
      </c>
      <c r="B2975" s="65">
        <v>12443</v>
      </c>
      <c r="C2975" s="66" t="s">
        <v>15253</v>
      </c>
      <c r="D2975" s="67">
        <v>15</v>
      </c>
      <c r="E2975" s="68" t="s">
        <v>15069</v>
      </c>
    </row>
    <row r="2976" spans="1:5" ht="15" x14ac:dyDescent="0.2">
      <c r="A2976" s="64">
        <v>2975</v>
      </c>
      <c r="B2976" s="65">
        <v>12561</v>
      </c>
      <c r="C2976" s="66" t="s">
        <v>15254</v>
      </c>
      <c r="D2976" s="67">
        <v>16</v>
      </c>
      <c r="E2976" s="69">
        <v>2</v>
      </c>
    </row>
    <row r="2977" spans="1:5" ht="15" x14ac:dyDescent="0.2">
      <c r="A2977" s="64">
        <v>2976</v>
      </c>
      <c r="B2977" s="65">
        <v>12662</v>
      </c>
      <c r="C2977" s="66" t="s">
        <v>15255</v>
      </c>
      <c r="D2977" s="67">
        <v>17</v>
      </c>
      <c r="E2977" s="68" t="s">
        <v>12266</v>
      </c>
    </row>
    <row r="2978" spans="1:5" ht="15" x14ac:dyDescent="0.2">
      <c r="A2978" s="64">
        <v>2977</v>
      </c>
      <c r="B2978" s="65">
        <v>12682</v>
      </c>
      <c r="C2978" s="66" t="s">
        <v>15256</v>
      </c>
      <c r="D2978" s="67">
        <v>18</v>
      </c>
      <c r="E2978" s="68" t="s">
        <v>12428</v>
      </c>
    </row>
    <row r="2979" spans="1:5" ht="15" x14ac:dyDescent="0.2">
      <c r="A2979" s="64">
        <v>2978</v>
      </c>
      <c r="B2979" s="65">
        <v>12734</v>
      </c>
      <c r="C2979" s="66" t="s">
        <v>15257</v>
      </c>
      <c r="D2979" s="67">
        <v>19</v>
      </c>
      <c r="E2979" s="68" t="s">
        <v>10794</v>
      </c>
    </row>
    <row r="2980" spans="1:5" ht="15" x14ac:dyDescent="0.2">
      <c r="A2980" s="64">
        <v>2979</v>
      </c>
      <c r="B2980" s="65">
        <v>12767</v>
      </c>
      <c r="C2980" s="66" t="s">
        <v>15258</v>
      </c>
      <c r="D2980" s="67">
        <v>20</v>
      </c>
      <c r="E2980" s="68" t="s">
        <v>12266</v>
      </c>
    </row>
    <row r="2981" spans="1:5" ht="15" x14ac:dyDescent="0.2">
      <c r="A2981" s="64">
        <v>2980</v>
      </c>
      <c r="B2981" s="65">
        <v>12769</v>
      </c>
      <c r="C2981" s="66" t="s">
        <v>15259</v>
      </c>
      <c r="D2981" s="67">
        <v>21</v>
      </c>
      <c r="E2981" s="68" t="s">
        <v>12262</v>
      </c>
    </row>
    <row r="2982" spans="1:5" ht="15" x14ac:dyDescent="0.2">
      <c r="A2982" s="64">
        <v>2981</v>
      </c>
      <c r="B2982" s="65">
        <v>12878</v>
      </c>
      <c r="C2982" s="66" t="s">
        <v>15260</v>
      </c>
      <c r="D2982" s="67">
        <v>22</v>
      </c>
      <c r="E2982" s="68" t="s">
        <v>12262</v>
      </c>
    </row>
    <row r="2983" spans="1:5" ht="15" x14ac:dyDescent="0.2">
      <c r="A2983" s="64">
        <v>2982</v>
      </c>
      <c r="B2983" s="65">
        <v>13065</v>
      </c>
      <c r="C2983" s="66" t="s">
        <v>15261</v>
      </c>
      <c r="D2983" s="67">
        <v>23</v>
      </c>
      <c r="E2983" s="68" t="s">
        <v>15069</v>
      </c>
    </row>
    <row r="2984" spans="1:5" ht="15" x14ac:dyDescent="0.2">
      <c r="A2984" s="64">
        <v>2983</v>
      </c>
      <c r="B2984" s="65">
        <v>13160</v>
      </c>
      <c r="C2984" s="66" t="s">
        <v>15262</v>
      </c>
      <c r="D2984" s="67">
        <v>24</v>
      </c>
      <c r="E2984" s="68" t="s">
        <v>12266</v>
      </c>
    </row>
    <row r="2985" spans="1:5" ht="15" x14ac:dyDescent="0.2">
      <c r="A2985" s="64">
        <v>2984</v>
      </c>
      <c r="B2985" s="65">
        <v>13348</v>
      </c>
      <c r="C2985" s="66" t="s">
        <v>15263</v>
      </c>
      <c r="D2985" s="67">
        <v>25</v>
      </c>
      <c r="E2985" s="69">
        <v>2</v>
      </c>
    </row>
    <row r="2986" spans="1:5" ht="15" x14ac:dyDescent="0.2">
      <c r="A2986" s="64">
        <v>2985</v>
      </c>
      <c r="B2986" s="65">
        <v>13836</v>
      </c>
      <c r="C2986" s="66" t="s">
        <v>15264</v>
      </c>
      <c r="D2986" s="67">
        <v>26</v>
      </c>
      <c r="E2986" s="68" t="s">
        <v>9783</v>
      </c>
    </row>
    <row r="2987" spans="1:5" ht="15" x14ac:dyDescent="0.2">
      <c r="A2987" s="64">
        <v>2986</v>
      </c>
      <c r="B2987" s="65">
        <v>14061</v>
      </c>
      <c r="C2987" s="66" t="s">
        <v>15265</v>
      </c>
      <c r="D2987" s="67">
        <v>27</v>
      </c>
      <c r="E2987" s="68" t="s">
        <v>12701</v>
      </c>
    </row>
    <row r="2988" spans="1:5" ht="15" x14ac:dyDescent="0.2">
      <c r="A2988" s="64">
        <v>2987</v>
      </c>
      <c r="B2988" s="65">
        <v>14539</v>
      </c>
      <c r="C2988" s="66" t="s">
        <v>15266</v>
      </c>
      <c r="D2988" s="67">
        <v>28</v>
      </c>
      <c r="E2988" s="68" t="s">
        <v>12260</v>
      </c>
    </row>
    <row r="2989" spans="1:5" ht="15" x14ac:dyDescent="0.2">
      <c r="A2989" s="64">
        <v>2988</v>
      </c>
      <c r="B2989" s="65">
        <v>14721</v>
      </c>
      <c r="C2989" s="66" t="s">
        <v>15267</v>
      </c>
      <c r="D2989" s="67">
        <v>29</v>
      </c>
      <c r="E2989" s="69">
        <v>3</v>
      </c>
    </row>
    <row r="2990" spans="1:5" ht="15" x14ac:dyDescent="0.2">
      <c r="A2990" s="64">
        <v>2989</v>
      </c>
      <c r="B2990" s="65">
        <v>14786</v>
      </c>
      <c r="C2990" s="66" t="s">
        <v>15268</v>
      </c>
      <c r="D2990" s="67">
        <v>30</v>
      </c>
      <c r="E2990" s="69">
        <v>3</v>
      </c>
    </row>
    <row r="2991" spans="1:5" ht="15" x14ac:dyDescent="0.2">
      <c r="A2991" s="64">
        <v>2990</v>
      </c>
      <c r="B2991" s="65">
        <v>14820</v>
      </c>
      <c r="C2991" s="66" t="s">
        <v>15269</v>
      </c>
      <c r="D2991" s="67">
        <v>31</v>
      </c>
      <c r="E2991" s="68" t="s">
        <v>10792</v>
      </c>
    </row>
    <row r="2992" spans="1:5" ht="15" x14ac:dyDescent="0.2">
      <c r="A2992" s="64">
        <v>2991</v>
      </c>
      <c r="B2992" s="65">
        <v>14991</v>
      </c>
      <c r="C2992" s="66" t="s">
        <v>15270</v>
      </c>
      <c r="D2992" s="67">
        <v>32</v>
      </c>
      <c r="E2992" s="68" t="s">
        <v>13800</v>
      </c>
    </row>
    <row r="2993" spans="1:5" ht="15" x14ac:dyDescent="0.2">
      <c r="A2993" s="64">
        <v>2992</v>
      </c>
      <c r="B2993" s="65">
        <v>15013</v>
      </c>
      <c r="C2993" s="66" t="s">
        <v>15271</v>
      </c>
      <c r="D2993" s="67">
        <v>33</v>
      </c>
      <c r="E2993" s="69">
        <v>1</v>
      </c>
    </row>
    <row r="2994" spans="1:5" ht="15" x14ac:dyDescent="0.2">
      <c r="A2994" s="64">
        <v>2993</v>
      </c>
      <c r="B2994" s="65">
        <v>15072</v>
      </c>
      <c r="C2994" s="66" t="s">
        <v>15272</v>
      </c>
      <c r="D2994" s="67">
        <v>34</v>
      </c>
      <c r="E2994" s="68" t="s">
        <v>12281</v>
      </c>
    </row>
    <row r="2995" spans="1:5" ht="15" x14ac:dyDescent="0.2">
      <c r="A2995" s="64">
        <v>2994</v>
      </c>
      <c r="B2995" s="65">
        <v>15096</v>
      </c>
      <c r="C2995" s="66" t="s">
        <v>15273</v>
      </c>
      <c r="D2995" s="67">
        <v>35</v>
      </c>
      <c r="E2995" s="68" t="s">
        <v>12266</v>
      </c>
    </row>
    <row r="2996" spans="1:5" ht="15" x14ac:dyDescent="0.2">
      <c r="A2996" s="64">
        <v>2995</v>
      </c>
      <c r="B2996" s="65">
        <v>15159</v>
      </c>
      <c r="C2996" s="66" t="s">
        <v>15274</v>
      </c>
      <c r="D2996" s="67">
        <v>36</v>
      </c>
      <c r="E2996" s="68" t="s">
        <v>12281</v>
      </c>
    </row>
    <row r="2997" spans="1:5" ht="15" x14ac:dyDescent="0.2">
      <c r="A2997" s="64">
        <v>2996</v>
      </c>
      <c r="B2997" s="65">
        <v>15226</v>
      </c>
      <c r="C2997" s="66" t="s">
        <v>15275</v>
      </c>
      <c r="D2997" s="67">
        <v>37</v>
      </c>
      <c r="E2997" s="69">
        <v>2</v>
      </c>
    </row>
    <row r="2998" spans="1:5" ht="15" x14ac:dyDescent="0.2">
      <c r="A2998" s="64">
        <v>2997</v>
      </c>
      <c r="B2998" s="65">
        <v>15351</v>
      </c>
      <c r="C2998" s="66" t="s">
        <v>14307</v>
      </c>
      <c r="D2998" s="67">
        <v>38</v>
      </c>
      <c r="E2998" s="68" t="s">
        <v>15072</v>
      </c>
    </row>
    <row r="2999" spans="1:5" ht="15" x14ac:dyDescent="0.2">
      <c r="A2999" s="64">
        <v>2998</v>
      </c>
      <c r="B2999" s="65">
        <v>15487</v>
      </c>
      <c r="C2999" s="66" t="s">
        <v>14308</v>
      </c>
      <c r="D2999" s="67">
        <v>39</v>
      </c>
      <c r="E2999" s="68" t="s">
        <v>12428</v>
      </c>
    </row>
    <row r="3000" spans="1:5" ht="15" x14ac:dyDescent="0.2">
      <c r="A3000" s="64">
        <v>2999</v>
      </c>
      <c r="B3000" s="65">
        <v>15515</v>
      </c>
      <c r="C3000" s="66" t="s">
        <v>14309</v>
      </c>
      <c r="D3000" s="67">
        <v>40</v>
      </c>
      <c r="E3000" s="68" t="s">
        <v>12268</v>
      </c>
    </row>
    <row r="3001" spans="1:5" ht="15" x14ac:dyDescent="0.2">
      <c r="A3001" s="64">
        <v>3000</v>
      </c>
      <c r="B3001" s="65">
        <v>15537</v>
      </c>
      <c r="C3001" s="66" t="s">
        <v>14310</v>
      </c>
      <c r="D3001" s="67">
        <v>41</v>
      </c>
      <c r="E3001" s="68" t="s">
        <v>12262</v>
      </c>
    </row>
    <row r="3002" spans="1:5" ht="15" x14ac:dyDescent="0.2">
      <c r="A3002" s="64">
        <v>3001</v>
      </c>
      <c r="B3002" s="65">
        <v>15734</v>
      </c>
      <c r="C3002" s="66" t="s">
        <v>14311</v>
      </c>
      <c r="D3002" s="67">
        <v>42</v>
      </c>
      <c r="E3002" s="68" t="s">
        <v>12273</v>
      </c>
    </row>
    <row r="3003" spans="1:5" ht="15" x14ac:dyDescent="0.2">
      <c r="A3003" s="64">
        <v>3002</v>
      </c>
      <c r="B3003" s="65">
        <v>15754</v>
      </c>
      <c r="C3003" s="66" t="s">
        <v>14312</v>
      </c>
      <c r="D3003" s="67">
        <v>43</v>
      </c>
      <c r="E3003" s="68" t="s">
        <v>12428</v>
      </c>
    </row>
    <row r="3004" spans="1:5" ht="15" x14ac:dyDescent="0.2">
      <c r="A3004" s="64">
        <v>3003</v>
      </c>
      <c r="B3004" s="65">
        <v>16049</v>
      </c>
      <c r="C3004" s="66" t="s">
        <v>12889</v>
      </c>
      <c r="D3004" s="67">
        <v>44</v>
      </c>
      <c r="E3004" s="68" t="s">
        <v>12275</v>
      </c>
    </row>
    <row r="3005" spans="1:5" ht="15" x14ac:dyDescent="0.2">
      <c r="A3005" s="64">
        <v>3004</v>
      </c>
      <c r="B3005" s="65">
        <v>16117</v>
      </c>
      <c r="C3005" s="66" t="s">
        <v>12890</v>
      </c>
      <c r="D3005" s="67">
        <v>45</v>
      </c>
      <c r="E3005" s="68" t="s">
        <v>12262</v>
      </c>
    </row>
    <row r="3006" spans="1:5" ht="15" x14ac:dyDescent="0.2">
      <c r="A3006" s="64">
        <v>3005</v>
      </c>
      <c r="B3006" s="65">
        <v>16127</v>
      </c>
      <c r="C3006" s="66" t="s">
        <v>12891</v>
      </c>
      <c r="D3006" s="67">
        <v>46</v>
      </c>
      <c r="E3006" s="69">
        <v>4</v>
      </c>
    </row>
    <row r="3007" spans="1:5" ht="15" x14ac:dyDescent="0.2">
      <c r="A3007" s="64">
        <v>3006</v>
      </c>
      <c r="B3007" s="65">
        <v>16145</v>
      </c>
      <c r="C3007" s="66" t="s">
        <v>12892</v>
      </c>
      <c r="D3007" s="67">
        <v>47</v>
      </c>
      <c r="E3007" s="68" t="s">
        <v>12268</v>
      </c>
    </row>
    <row r="3008" spans="1:5" ht="15" x14ac:dyDescent="0.2">
      <c r="A3008" s="64">
        <v>3007</v>
      </c>
      <c r="B3008" s="65">
        <v>16147</v>
      </c>
      <c r="C3008" s="66" t="s">
        <v>12893</v>
      </c>
      <c r="D3008" s="67">
        <v>48</v>
      </c>
      <c r="E3008" s="68" t="s">
        <v>10794</v>
      </c>
    </row>
    <row r="3009" spans="1:5" ht="15" x14ac:dyDescent="0.2">
      <c r="A3009" s="64">
        <v>3008</v>
      </c>
      <c r="B3009" s="65">
        <v>16348</v>
      </c>
      <c r="C3009" s="66" t="s">
        <v>12894</v>
      </c>
      <c r="D3009" s="67">
        <v>49</v>
      </c>
      <c r="E3009" s="68" t="s">
        <v>11077</v>
      </c>
    </row>
    <row r="3010" spans="1:5" ht="15" x14ac:dyDescent="0.2">
      <c r="A3010" s="64">
        <v>3009</v>
      </c>
      <c r="B3010" s="65">
        <v>16358</v>
      </c>
      <c r="C3010" s="66" t="s">
        <v>12895</v>
      </c>
      <c r="D3010" s="67">
        <v>50</v>
      </c>
      <c r="E3010" s="68" t="s">
        <v>12262</v>
      </c>
    </row>
    <row r="3011" spans="1:5" ht="15" x14ac:dyDescent="0.2">
      <c r="A3011" s="64">
        <v>3010</v>
      </c>
      <c r="B3011" s="65">
        <v>16375</v>
      </c>
      <c r="C3011" s="66" t="s">
        <v>12896</v>
      </c>
      <c r="D3011" s="67">
        <v>51</v>
      </c>
      <c r="E3011" s="69">
        <v>2</v>
      </c>
    </row>
    <row r="3012" spans="1:5" ht="15" x14ac:dyDescent="0.2">
      <c r="A3012" s="64">
        <v>3011</v>
      </c>
      <c r="B3012" s="65">
        <v>16387</v>
      </c>
      <c r="C3012" s="66" t="s">
        <v>11470</v>
      </c>
      <c r="D3012" s="67">
        <v>52</v>
      </c>
      <c r="E3012" s="68" t="s">
        <v>12266</v>
      </c>
    </row>
    <row r="3013" spans="1:5" ht="15" x14ac:dyDescent="0.2">
      <c r="A3013" s="64">
        <v>3012</v>
      </c>
      <c r="B3013" s="65">
        <v>16389</v>
      </c>
      <c r="C3013" s="66" t="s">
        <v>11471</v>
      </c>
      <c r="D3013" s="67">
        <v>53</v>
      </c>
      <c r="E3013" s="68" t="s">
        <v>13767</v>
      </c>
    </row>
    <row r="3014" spans="1:5" ht="15" x14ac:dyDescent="0.2">
      <c r="A3014" s="64">
        <v>3013</v>
      </c>
      <c r="B3014" s="65">
        <v>16391</v>
      </c>
      <c r="C3014" s="66" t="s">
        <v>11472</v>
      </c>
      <c r="D3014" s="67">
        <v>54</v>
      </c>
      <c r="E3014" s="68" t="s">
        <v>12281</v>
      </c>
    </row>
    <row r="3015" spans="1:5" ht="15" x14ac:dyDescent="0.2">
      <c r="A3015" s="64">
        <v>3014</v>
      </c>
      <c r="B3015" s="65">
        <v>16393</v>
      </c>
      <c r="C3015" s="66" t="s">
        <v>11473</v>
      </c>
      <c r="D3015" s="67">
        <v>55</v>
      </c>
      <c r="E3015" s="69">
        <v>2</v>
      </c>
    </row>
    <row r="3016" spans="1:5" ht="15" x14ac:dyDescent="0.2">
      <c r="A3016" s="64">
        <v>3015</v>
      </c>
      <c r="B3016" s="65">
        <v>16397</v>
      </c>
      <c r="C3016" s="66" t="s">
        <v>11474</v>
      </c>
      <c r="D3016" s="67">
        <v>56</v>
      </c>
      <c r="E3016" s="69">
        <v>1</v>
      </c>
    </row>
    <row r="3017" spans="1:5" ht="15" x14ac:dyDescent="0.2">
      <c r="A3017" s="64">
        <v>3016</v>
      </c>
      <c r="B3017" s="65">
        <v>16466</v>
      </c>
      <c r="C3017" s="66" t="s">
        <v>11475</v>
      </c>
      <c r="D3017" s="67">
        <v>57</v>
      </c>
      <c r="E3017" s="68" t="s">
        <v>12268</v>
      </c>
    </row>
    <row r="3018" spans="1:5" ht="15" x14ac:dyDescent="0.2">
      <c r="A3018" s="64">
        <v>3017</v>
      </c>
      <c r="B3018" s="65">
        <v>16482</v>
      </c>
      <c r="C3018" s="66" t="s">
        <v>11476</v>
      </c>
      <c r="D3018" s="67">
        <v>58</v>
      </c>
      <c r="E3018" s="68" t="s">
        <v>15072</v>
      </c>
    </row>
    <row r="3019" spans="1:5" ht="15" x14ac:dyDescent="0.2">
      <c r="A3019" s="64">
        <v>3018</v>
      </c>
      <c r="B3019" s="65">
        <v>16542</v>
      </c>
      <c r="C3019" s="66" t="s">
        <v>11477</v>
      </c>
      <c r="D3019" s="67">
        <v>59</v>
      </c>
      <c r="E3019" s="68" t="s">
        <v>12266</v>
      </c>
    </row>
    <row r="3020" spans="1:5" ht="15" x14ac:dyDescent="0.2">
      <c r="A3020" s="64">
        <v>3019</v>
      </c>
      <c r="B3020" s="65">
        <v>16680</v>
      </c>
      <c r="C3020" s="66" t="s">
        <v>11478</v>
      </c>
      <c r="D3020" s="67">
        <v>60</v>
      </c>
      <c r="E3020" s="68" t="s">
        <v>12266</v>
      </c>
    </row>
    <row r="3021" spans="1:5" ht="15" x14ac:dyDescent="0.2">
      <c r="A3021" s="64">
        <v>3020</v>
      </c>
      <c r="B3021" s="65">
        <v>16700</v>
      </c>
      <c r="C3021" s="66" t="s">
        <v>11479</v>
      </c>
      <c r="D3021" s="67">
        <v>61</v>
      </c>
      <c r="E3021" s="69">
        <v>1</v>
      </c>
    </row>
    <row r="3022" spans="1:5" ht="15" x14ac:dyDescent="0.2">
      <c r="A3022" s="64">
        <v>3021</v>
      </c>
      <c r="B3022" s="65">
        <v>16818</v>
      </c>
      <c r="C3022" s="66" t="s">
        <v>11480</v>
      </c>
      <c r="D3022" s="67">
        <v>62</v>
      </c>
      <c r="E3022" s="68" t="s">
        <v>10792</v>
      </c>
    </row>
    <row r="3023" spans="1:5" ht="15" x14ac:dyDescent="0.2">
      <c r="A3023" s="64">
        <v>3022</v>
      </c>
      <c r="B3023" s="65">
        <v>16819</v>
      </c>
      <c r="C3023" s="66" t="s">
        <v>11481</v>
      </c>
      <c r="D3023" s="67">
        <v>63</v>
      </c>
      <c r="E3023" s="68" t="s">
        <v>12268</v>
      </c>
    </row>
    <row r="3024" spans="1:5" ht="15" x14ac:dyDescent="0.2">
      <c r="A3024" s="64">
        <v>3023</v>
      </c>
      <c r="B3024" s="65">
        <v>16991</v>
      </c>
      <c r="C3024" s="66" t="s">
        <v>11482</v>
      </c>
      <c r="D3024" s="67">
        <v>64</v>
      </c>
      <c r="E3024" s="68" t="s">
        <v>10792</v>
      </c>
    </row>
    <row r="3025" spans="1:5" ht="15" x14ac:dyDescent="0.2">
      <c r="A3025" s="64">
        <v>3024</v>
      </c>
      <c r="B3025" s="65">
        <v>17012</v>
      </c>
      <c r="C3025" s="66" t="s">
        <v>11483</v>
      </c>
      <c r="D3025" s="67">
        <v>65</v>
      </c>
      <c r="E3025" s="68" t="s">
        <v>12268</v>
      </c>
    </row>
    <row r="3026" spans="1:5" ht="15" x14ac:dyDescent="0.2">
      <c r="A3026" s="64">
        <v>3025</v>
      </c>
      <c r="B3026" s="65">
        <v>17106</v>
      </c>
      <c r="C3026" s="66" t="s">
        <v>11484</v>
      </c>
      <c r="D3026" s="67">
        <v>66</v>
      </c>
      <c r="E3026" s="68" t="s">
        <v>12262</v>
      </c>
    </row>
    <row r="3027" spans="1:5" ht="15" x14ac:dyDescent="0.2">
      <c r="A3027" s="64">
        <v>3026</v>
      </c>
      <c r="B3027" s="65">
        <v>17306</v>
      </c>
      <c r="C3027" s="66" t="s">
        <v>11485</v>
      </c>
      <c r="D3027" s="67">
        <v>67</v>
      </c>
      <c r="E3027" s="69">
        <v>3</v>
      </c>
    </row>
    <row r="3028" spans="1:5" ht="15" x14ac:dyDescent="0.2">
      <c r="A3028" s="64">
        <v>3027</v>
      </c>
      <c r="B3028" s="65">
        <v>17463</v>
      </c>
      <c r="C3028" s="66" t="s">
        <v>11486</v>
      </c>
      <c r="D3028" s="67">
        <v>68</v>
      </c>
      <c r="E3028" s="69">
        <v>1</v>
      </c>
    </row>
    <row r="3029" spans="1:5" ht="15" x14ac:dyDescent="0.2">
      <c r="A3029" s="64">
        <v>3028</v>
      </c>
      <c r="B3029" s="65">
        <v>17590</v>
      </c>
      <c r="C3029" s="66" t="s">
        <v>11487</v>
      </c>
      <c r="D3029" s="67">
        <v>69</v>
      </c>
      <c r="E3029" s="68" t="s">
        <v>12266</v>
      </c>
    </row>
    <row r="3030" spans="1:5" ht="15" x14ac:dyDescent="0.2">
      <c r="A3030" s="64">
        <v>3029</v>
      </c>
      <c r="B3030" s="65">
        <v>17649</v>
      </c>
      <c r="C3030" s="66" t="s">
        <v>11488</v>
      </c>
      <c r="D3030" s="67">
        <v>70</v>
      </c>
      <c r="E3030" s="68" t="s">
        <v>12266</v>
      </c>
    </row>
    <row r="3031" spans="1:5" ht="15" x14ac:dyDescent="0.2">
      <c r="A3031" s="64">
        <v>3030</v>
      </c>
      <c r="B3031" s="65">
        <v>17691</v>
      </c>
      <c r="C3031" s="66" t="s">
        <v>11489</v>
      </c>
      <c r="D3031" s="67">
        <v>71</v>
      </c>
      <c r="E3031" s="68" t="s">
        <v>12262</v>
      </c>
    </row>
    <row r="3032" spans="1:5" ht="15" x14ac:dyDescent="0.2">
      <c r="A3032" s="64">
        <v>3031</v>
      </c>
      <c r="B3032" s="65">
        <v>17828</v>
      </c>
      <c r="C3032" s="66" t="s">
        <v>11490</v>
      </c>
      <c r="D3032" s="67">
        <v>72</v>
      </c>
      <c r="E3032" s="69">
        <v>4</v>
      </c>
    </row>
    <row r="3033" spans="1:5" ht="15" x14ac:dyDescent="0.2">
      <c r="A3033" s="64">
        <v>3032</v>
      </c>
      <c r="B3033" s="65">
        <v>17925</v>
      </c>
      <c r="C3033" s="66" t="s">
        <v>11491</v>
      </c>
      <c r="D3033" s="67">
        <v>73</v>
      </c>
      <c r="E3033" s="68" t="s">
        <v>12262</v>
      </c>
    </row>
    <row r="3034" spans="1:5" ht="15" x14ac:dyDescent="0.2">
      <c r="A3034" s="64">
        <v>3033</v>
      </c>
      <c r="B3034" s="65">
        <v>17934</v>
      </c>
      <c r="C3034" s="66" t="s">
        <v>11492</v>
      </c>
      <c r="D3034" s="67">
        <v>74</v>
      </c>
      <c r="E3034" s="68" t="s">
        <v>12266</v>
      </c>
    </row>
    <row r="3035" spans="1:5" ht="15" x14ac:dyDescent="0.2">
      <c r="A3035" s="64">
        <v>3034</v>
      </c>
      <c r="B3035" s="65">
        <v>17954</v>
      </c>
      <c r="C3035" s="66" t="s">
        <v>11493</v>
      </c>
      <c r="D3035" s="67">
        <v>75</v>
      </c>
      <c r="E3035" s="68" t="s">
        <v>12258</v>
      </c>
    </row>
    <row r="3036" spans="1:5" ht="15" x14ac:dyDescent="0.2">
      <c r="A3036" s="64">
        <v>3035</v>
      </c>
      <c r="B3036" s="65">
        <v>17958</v>
      </c>
      <c r="C3036" s="66" t="s">
        <v>11494</v>
      </c>
      <c r="D3036" s="67">
        <v>76</v>
      </c>
      <c r="E3036" s="68" t="s">
        <v>13767</v>
      </c>
    </row>
    <row r="3037" spans="1:5" ht="15" x14ac:dyDescent="0.2">
      <c r="A3037" s="64">
        <v>3036</v>
      </c>
      <c r="B3037" s="65">
        <v>18134</v>
      </c>
      <c r="C3037" s="66" t="s">
        <v>11495</v>
      </c>
      <c r="D3037" s="67">
        <v>77</v>
      </c>
      <c r="E3037" s="69">
        <v>2</v>
      </c>
    </row>
    <row r="3038" spans="1:5" ht="15" x14ac:dyDescent="0.2">
      <c r="A3038" s="64">
        <v>3037</v>
      </c>
      <c r="B3038" s="65">
        <v>18237</v>
      </c>
      <c r="C3038" s="66" t="s">
        <v>11496</v>
      </c>
      <c r="D3038" s="67">
        <v>78</v>
      </c>
      <c r="E3038" s="68" t="s">
        <v>12264</v>
      </c>
    </row>
    <row r="3039" spans="1:5" ht="15" x14ac:dyDescent="0.2">
      <c r="A3039" s="64">
        <v>3038</v>
      </c>
      <c r="B3039" s="65">
        <v>18267</v>
      </c>
      <c r="C3039" s="66" t="s">
        <v>16602</v>
      </c>
      <c r="D3039" s="67">
        <v>79</v>
      </c>
      <c r="E3039" s="68" t="s">
        <v>12281</v>
      </c>
    </row>
    <row r="3040" spans="1:5" ht="15" x14ac:dyDescent="0.2">
      <c r="A3040" s="64">
        <v>3039</v>
      </c>
      <c r="B3040" s="65">
        <v>18273</v>
      </c>
      <c r="C3040" s="66" t="s">
        <v>16603</v>
      </c>
      <c r="D3040" s="67">
        <v>80</v>
      </c>
      <c r="E3040" s="68" t="s">
        <v>15072</v>
      </c>
    </row>
    <row r="3041" spans="1:5" ht="15" x14ac:dyDescent="0.2">
      <c r="A3041" s="64">
        <v>3040</v>
      </c>
      <c r="B3041" s="65">
        <v>18275</v>
      </c>
      <c r="C3041" s="66" t="s">
        <v>16604</v>
      </c>
      <c r="D3041" s="67">
        <v>81</v>
      </c>
      <c r="E3041" s="69">
        <v>4</v>
      </c>
    </row>
    <row r="3042" spans="1:5" ht="15" x14ac:dyDescent="0.2">
      <c r="A3042" s="64">
        <v>3041</v>
      </c>
      <c r="B3042" s="65">
        <v>18348</v>
      </c>
      <c r="C3042" s="66" t="s">
        <v>16605</v>
      </c>
      <c r="D3042" s="67">
        <v>82</v>
      </c>
      <c r="E3042" s="68" t="s">
        <v>15069</v>
      </c>
    </row>
    <row r="3043" spans="1:5" ht="15" x14ac:dyDescent="0.2">
      <c r="A3043" s="64">
        <v>3042</v>
      </c>
      <c r="B3043" s="65">
        <v>18366</v>
      </c>
      <c r="C3043" s="66" t="s">
        <v>16606</v>
      </c>
      <c r="D3043" s="67">
        <v>83</v>
      </c>
      <c r="E3043" s="68" t="s">
        <v>12266</v>
      </c>
    </row>
    <row r="3044" spans="1:5" ht="15" x14ac:dyDescent="0.2">
      <c r="A3044" s="64">
        <v>3043</v>
      </c>
      <c r="B3044" s="65">
        <v>18387</v>
      </c>
      <c r="C3044" s="66" t="s">
        <v>10587</v>
      </c>
      <c r="D3044" s="67">
        <v>84</v>
      </c>
      <c r="E3044" s="69">
        <v>2</v>
      </c>
    </row>
    <row r="3045" spans="1:5" ht="15" x14ac:dyDescent="0.2">
      <c r="A3045" s="64">
        <v>3044</v>
      </c>
      <c r="B3045" s="65">
        <v>18393</v>
      </c>
      <c r="C3045" s="66" t="s">
        <v>16607</v>
      </c>
      <c r="D3045" s="67">
        <v>85</v>
      </c>
      <c r="E3045" s="68" t="s">
        <v>12262</v>
      </c>
    </row>
    <row r="3046" spans="1:5" ht="15" x14ac:dyDescent="0.2">
      <c r="A3046" s="64">
        <v>3045</v>
      </c>
      <c r="B3046" s="65">
        <v>18600</v>
      </c>
      <c r="C3046" s="66" t="s">
        <v>16608</v>
      </c>
      <c r="D3046" s="67">
        <v>86</v>
      </c>
      <c r="E3046" s="69">
        <v>3</v>
      </c>
    </row>
    <row r="3047" spans="1:5" ht="15" x14ac:dyDescent="0.2">
      <c r="A3047" s="64">
        <v>3046</v>
      </c>
      <c r="B3047" s="65">
        <v>18740</v>
      </c>
      <c r="C3047" s="66" t="s">
        <v>16609</v>
      </c>
      <c r="D3047" s="67">
        <v>87</v>
      </c>
      <c r="E3047" s="68" t="s">
        <v>15069</v>
      </c>
    </row>
    <row r="3048" spans="1:5" ht="15" x14ac:dyDescent="0.2">
      <c r="A3048" s="64">
        <v>3047</v>
      </c>
      <c r="B3048" s="65">
        <v>18852</v>
      </c>
      <c r="C3048" s="66" t="s">
        <v>16610</v>
      </c>
      <c r="D3048" s="67">
        <v>88</v>
      </c>
      <c r="E3048" s="68" t="s">
        <v>13800</v>
      </c>
    </row>
    <row r="3049" spans="1:5" ht="15" x14ac:dyDescent="0.2">
      <c r="A3049" s="64">
        <v>3048</v>
      </c>
      <c r="B3049" s="65">
        <v>18856</v>
      </c>
      <c r="C3049" s="66" t="s">
        <v>16611</v>
      </c>
      <c r="D3049" s="67">
        <v>89</v>
      </c>
      <c r="E3049" s="68" t="s">
        <v>12275</v>
      </c>
    </row>
    <row r="3050" spans="1:5" ht="15" x14ac:dyDescent="0.2">
      <c r="A3050" s="64">
        <v>3049</v>
      </c>
      <c r="B3050" s="65">
        <v>18981</v>
      </c>
      <c r="C3050" s="66" t="s">
        <v>16612</v>
      </c>
      <c r="D3050" s="67">
        <v>90</v>
      </c>
      <c r="E3050" s="69">
        <v>2</v>
      </c>
    </row>
    <row r="3051" spans="1:5" ht="15" x14ac:dyDescent="0.2">
      <c r="A3051" s="64">
        <v>3050</v>
      </c>
      <c r="B3051" s="65">
        <v>18986</v>
      </c>
      <c r="C3051" s="66" t="s">
        <v>16613</v>
      </c>
      <c r="D3051" s="67">
        <v>91</v>
      </c>
      <c r="E3051" s="68" t="s">
        <v>15072</v>
      </c>
    </row>
    <row r="3052" spans="1:5" ht="15" x14ac:dyDescent="0.2">
      <c r="A3052" s="64">
        <v>3051</v>
      </c>
      <c r="B3052" s="65">
        <v>19043</v>
      </c>
      <c r="C3052" s="66" t="s">
        <v>16614</v>
      </c>
      <c r="D3052" s="67">
        <v>92</v>
      </c>
      <c r="E3052" s="68" t="s">
        <v>12262</v>
      </c>
    </row>
    <row r="3053" spans="1:5" ht="15" x14ac:dyDescent="0.2">
      <c r="A3053" s="64">
        <v>3052</v>
      </c>
      <c r="B3053" s="65">
        <v>19196</v>
      </c>
      <c r="C3053" s="66" t="s">
        <v>16615</v>
      </c>
      <c r="D3053" s="67">
        <v>93</v>
      </c>
      <c r="E3053" s="68" t="s">
        <v>12264</v>
      </c>
    </row>
    <row r="3054" spans="1:5" ht="15" x14ac:dyDescent="0.2">
      <c r="A3054" s="64">
        <v>3053</v>
      </c>
      <c r="B3054" s="65">
        <v>19249</v>
      </c>
      <c r="C3054" s="66" t="s">
        <v>16616</v>
      </c>
      <c r="D3054" s="67">
        <v>94</v>
      </c>
      <c r="E3054" s="68" t="s">
        <v>16617</v>
      </c>
    </row>
    <row r="3055" spans="1:5" ht="15" x14ac:dyDescent="0.2">
      <c r="A3055" s="64">
        <v>3054</v>
      </c>
      <c r="B3055" s="65">
        <v>19309</v>
      </c>
      <c r="C3055" s="66" t="s">
        <v>16618</v>
      </c>
      <c r="D3055" s="67">
        <v>95</v>
      </c>
      <c r="E3055" s="69">
        <v>2</v>
      </c>
    </row>
    <row r="3056" spans="1:5" ht="15" x14ac:dyDescent="0.2">
      <c r="A3056" s="64">
        <v>3055</v>
      </c>
      <c r="B3056" s="65">
        <v>19338</v>
      </c>
      <c r="C3056" s="66" t="s">
        <v>16619</v>
      </c>
      <c r="D3056" s="67">
        <v>96</v>
      </c>
      <c r="E3056" s="68" t="s">
        <v>12281</v>
      </c>
    </row>
    <row r="3057" spans="1:5" ht="15" x14ac:dyDescent="0.2">
      <c r="A3057" s="64">
        <v>3056</v>
      </c>
      <c r="B3057" s="65">
        <v>19346</v>
      </c>
      <c r="C3057" s="66" t="s">
        <v>16620</v>
      </c>
      <c r="D3057" s="67">
        <v>97</v>
      </c>
      <c r="E3057" s="69">
        <v>4</v>
      </c>
    </row>
    <row r="3058" spans="1:5" ht="15" x14ac:dyDescent="0.2">
      <c r="A3058" s="64">
        <v>3057</v>
      </c>
      <c r="B3058" s="65">
        <v>19363</v>
      </c>
      <c r="C3058" s="66" t="s">
        <v>16621</v>
      </c>
      <c r="D3058" s="67">
        <v>98</v>
      </c>
      <c r="E3058" s="68" t="s">
        <v>12266</v>
      </c>
    </row>
    <row r="3059" spans="1:5" ht="15" x14ac:dyDescent="0.2">
      <c r="A3059" s="64">
        <v>3058</v>
      </c>
      <c r="B3059" s="65">
        <v>19394</v>
      </c>
      <c r="C3059" s="66" t="s">
        <v>16622</v>
      </c>
      <c r="D3059" s="67">
        <v>99</v>
      </c>
      <c r="E3059" s="68" t="s">
        <v>13767</v>
      </c>
    </row>
    <row r="3060" spans="1:5" ht="15" x14ac:dyDescent="0.2">
      <c r="A3060" s="64">
        <v>3059</v>
      </c>
      <c r="B3060" s="65">
        <v>19454</v>
      </c>
      <c r="C3060" s="66" t="s">
        <v>16623</v>
      </c>
      <c r="D3060" s="67">
        <v>100</v>
      </c>
      <c r="E3060" s="69">
        <v>2</v>
      </c>
    </row>
    <row r="3061" spans="1:5" ht="15" x14ac:dyDescent="0.2">
      <c r="A3061" s="64">
        <v>3060</v>
      </c>
      <c r="B3061" s="65">
        <v>19471</v>
      </c>
      <c r="C3061" s="66" t="s">
        <v>16624</v>
      </c>
      <c r="D3061" s="67">
        <v>101</v>
      </c>
      <c r="E3061" s="68" t="s">
        <v>12268</v>
      </c>
    </row>
    <row r="3062" spans="1:5" ht="15" x14ac:dyDescent="0.2">
      <c r="A3062" s="64">
        <v>3061</v>
      </c>
      <c r="B3062" s="65">
        <v>19668</v>
      </c>
      <c r="C3062" s="66" t="s">
        <v>16625</v>
      </c>
      <c r="D3062" s="67">
        <v>102</v>
      </c>
      <c r="E3062" s="68" t="s">
        <v>15069</v>
      </c>
    </row>
    <row r="3063" spans="1:5" ht="15" x14ac:dyDescent="0.2">
      <c r="A3063" s="64">
        <v>3062</v>
      </c>
      <c r="B3063" s="65">
        <v>19669</v>
      </c>
      <c r="C3063" s="66" t="s">
        <v>17610</v>
      </c>
      <c r="D3063" s="67">
        <v>103</v>
      </c>
      <c r="E3063" s="68" t="s">
        <v>12275</v>
      </c>
    </row>
    <row r="3064" spans="1:5" ht="15" x14ac:dyDescent="0.2">
      <c r="A3064" s="64">
        <v>3063</v>
      </c>
      <c r="B3064" s="65">
        <v>19725</v>
      </c>
      <c r="C3064" s="66" t="s">
        <v>17611</v>
      </c>
      <c r="D3064" s="67">
        <v>104</v>
      </c>
      <c r="E3064" s="68" t="s">
        <v>12266</v>
      </c>
    </row>
    <row r="3065" spans="1:5" ht="15" x14ac:dyDescent="0.2">
      <c r="A3065" s="64">
        <v>3064</v>
      </c>
      <c r="B3065" s="65">
        <v>10055</v>
      </c>
      <c r="C3065" s="66" t="s">
        <v>17612</v>
      </c>
      <c r="D3065" s="67">
        <v>1</v>
      </c>
      <c r="E3065" s="68" t="s">
        <v>12281</v>
      </c>
    </row>
    <row r="3066" spans="1:5" ht="15" x14ac:dyDescent="0.2">
      <c r="A3066" s="64">
        <v>3065</v>
      </c>
      <c r="B3066" s="65">
        <v>11147</v>
      </c>
      <c r="C3066" s="66" t="s">
        <v>17613</v>
      </c>
      <c r="D3066" s="67">
        <v>2</v>
      </c>
      <c r="E3066" s="68" t="s">
        <v>12262</v>
      </c>
    </row>
    <row r="3067" spans="1:5" ht="15" x14ac:dyDescent="0.2">
      <c r="A3067" s="64">
        <v>3066</v>
      </c>
      <c r="B3067" s="65">
        <v>11524</v>
      </c>
      <c r="C3067" s="66" t="s">
        <v>17614</v>
      </c>
      <c r="D3067" s="67">
        <v>3</v>
      </c>
      <c r="E3067" s="68" t="s">
        <v>13767</v>
      </c>
    </row>
    <row r="3068" spans="1:5" ht="15" x14ac:dyDescent="0.2">
      <c r="A3068" s="64">
        <v>3067</v>
      </c>
      <c r="B3068" s="65">
        <v>11693</v>
      </c>
      <c r="C3068" s="66" t="s">
        <v>17615</v>
      </c>
      <c r="D3068" s="67">
        <v>4</v>
      </c>
      <c r="E3068" s="68" t="s">
        <v>12260</v>
      </c>
    </row>
    <row r="3069" spans="1:5" ht="15" x14ac:dyDescent="0.2">
      <c r="A3069" s="64">
        <v>3068</v>
      </c>
      <c r="B3069" s="65">
        <v>11867</v>
      </c>
      <c r="C3069" s="66" t="s">
        <v>15638</v>
      </c>
      <c r="D3069" s="67">
        <v>5</v>
      </c>
      <c r="E3069" s="68" t="s">
        <v>12266</v>
      </c>
    </row>
    <row r="3070" spans="1:5" ht="15" x14ac:dyDescent="0.2">
      <c r="A3070" s="64">
        <v>3069</v>
      </c>
      <c r="B3070" s="65">
        <v>11919</v>
      </c>
      <c r="C3070" s="70" t="s">
        <v>15247</v>
      </c>
      <c r="D3070" s="67">
        <v>6</v>
      </c>
      <c r="E3070" s="68" t="s">
        <v>12262</v>
      </c>
    </row>
    <row r="3071" spans="1:5" ht="15" x14ac:dyDescent="0.2">
      <c r="A3071" s="64">
        <v>3070</v>
      </c>
      <c r="B3071" s="65">
        <v>11965</v>
      </c>
      <c r="C3071" s="66" t="s">
        <v>15639</v>
      </c>
      <c r="D3071" s="67">
        <v>7</v>
      </c>
      <c r="E3071" s="68" t="s">
        <v>12262</v>
      </c>
    </row>
    <row r="3072" spans="1:5" ht="15" x14ac:dyDescent="0.2">
      <c r="A3072" s="64">
        <v>3071</v>
      </c>
      <c r="B3072" s="65">
        <v>12102</v>
      </c>
      <c r="C3072" s="70" t="s">
        <v>15640</v>
      </c>
      <c r="D3072" s="67">
        <v>8</v>
      </c>
      <c r="E3072" s="68" t="s">
        <v>12262</v>
      </c>
    </row>
    <row r="3073" spans="1:5" ht="15" x14ac:dyDescent="0.2">
      <c r="A3073" s="64">
        <v>3072</v>
      </c>
      <c r="B3073" s="65">
        <v>12199</v>
      </c>
      <c r="C3073" s="66" t="s">
        <v>15641</v>
      </c>
      <c r="D3073" s="67">
        <v>9</v>
      </c>
      <c r="E3073" s="69">
        <v>2</v>
      </c>
    </row>
    <row r="3074" spans="1:5" ht="15" x14ac:dyDescent="0.2">
      <c r="A3074" s="64">
        <v>3073</v>
      </c>
      <c r="B3074" s="65">
        <v>12332</v>
      </c>
      <c r="C3074" s="66" t="s">
        <v>15642</v>
      </c>
      <c r="D3074" s="67">
        <v>10</v>
      </c>
      <c r="E3074" s="68" t="s">
        <v>10792</v>
      </c>
    </row>
    <row r="3075" spans="1:5" ht="15" x14ac:dyDescent="0.2">
      <c r="A3075" s="64">
        <v>3074</v>
      </c>
      <c r="B3075" s="65">
        <v>12474</v>
      </c>
      <c r="C3075" s="66" t="s">
        <v>15643</v>
      </c>
      <c r="D3075" s="67">
        <v>11</v>
      </c>
      <c r="E3075" s="69">
        <v>4</v>
      </c>
    </row>
    <row r="3076" spans="1:5" ht="15" x14ac:dyDescent="0.2">
      <c r="A3076" s="64">
        <v>3075</v>
      </c>
      <c r="B3076" s="65">
        <v>12638</v>
      </c>
      <c r="C3076" s="66" t="s">
        <v>15644</v>
      </c>
      <c r="D3076" s="67">
        <v>12</v>
      </c>
      <c r="E3076" s="69">
        <v>4</v>
      </c>
    </row>
    <row r="3077" spans="1:5" ht="15" x14ac:dyDescent="0.2">
      <c r="A3077" s="64">
        <v>3076</v>
      </c>
      <c r="B3077" s="65">
        <v>12696</v>
      </c>
      <c r="C3077" s="66" t="s">
        <v>15645</v>
      </c>
      <c r="D3077" s="67">
        <v>13</v>
      </c>
      <c r="E3077" s="68" t="s">
        <v>12268</v>
      </c>
    </row>
    <row r="3078" spans="1:5" ht="15" x14ac:dyDescent="0.2">
      <c r="A3078" s="64">
        <v>3077</v>
      </c>
      <c r="B3078" s="65">
        <v>12843</v>
      </c>
      <c r="C3078" s="66" t="s">
        <v>15646</v>
      </c>
      <c r="D3078" s="67">
        <v>14</v>
      </c>
      <c r="E3078" s="68" t="s">
        <v>12268</v>
      </c>
    </row>
    <row r="3079" spans="1:5" ht="15" x14ac:dyDescent="0.2">
      <c r="A3079" s="64">
        <v>3078</v>
      </c>
      <c r="B3079" s="65">
        <v>13036</v>
      </c>
      <c r="C3079" s="70" t="s">
        <v>15647</v>
      </c>
      <c r="D3079" s="67">
        <v>15</v>
      </c>
      <c r="E3079" s="68" t="s">
        <v>12281</v>
      </c>
    </row>
    <row r="3080" spans="1:5" ht="15" x14ac:dyDescent="0.2">
      <c r="A3080" s="64">
        <v>3079</v>
      </c>
      <c r="B3080" s="65">
        <v>13386</v>
      </c>
      <c r="C3080" s="66" t="s">
        <v>15648</v>
      </c>
      <c r="D3080" s="67">
        <v>16</v>
      </c>
      <c r="E3080" s="68" t="s">
        <v>12281</v>
      </c>
    </row>
    <row r="3081" spans="1:5" ht="15" x14ac:dyDescent="0.2">
      <c r="A3081" s="64">
        <v>3080</v>
      </c>
      <c r="B3081" s="65">
        <v>14489</v>
      </c>
      <c r="C3081" s="66" t="s">
        <v>15649</v>
      </c>
      <c r="D3081" s="67">
        <v>17</v>
      </c>
      <c r="E3081" s="68" t="s">
        <v>10792</v>
      </c>
    </row>
    <row r="3082" spans="1:5" ht="15" x14ac:dyDescent="0.2">
      <c r="A3082" s="64">
        <v>3081</v>
      </c>
      <c r="B3082" s="65">
        <v>14960</v>
      </c>
      <c r="C3082" s="66" t="s">
        <v>15650</v>
      </c>
      <c r="D3082" s="67">
        <v>18</v>
      </c>
      <c r="E3082" s="68" t="s">
        <v>12428</v>
      </c>
    </row>
    <row r="3083" spans="1:5" ht="15" x14ac:dyDescent="0.2">
      <c r="A3083" s="64">
        <v>3082</v>
      </c>
      <c r="B3083" s="65">
        <v>15177</v>
      </c>
      <c r="C3083" s="66" t="s">
        <v>15651</v>
      </c>
      <c r="D3083" s="67">
        <v>19</v>
      </c>
      <c r="E3083" s="68" t="s">
        <v>12268</v>
      </c>
    </row>
    <row r="3084" spans="1:5" ht="15" x14ac:dyDescent="0.2">
      <c r="A3084" s="64">
        <v>3083</v>
      </c>
      <c r="B3084" s="65">
        <v>16239</v>
      </c>
      <c r="C3084" s="70" t="s">
        <v>15652</v>
      </c>
      <c r="D3084" s="67">
        <v>20</v>
      </c>
      <c r="E3084" s="68" t="s">
        <v>12258</v>
      </c>
    </row>
    <row r="3085" spans="1:5" ht="15" x14ac:dyDescent="0.2">
      <c r="A3085" s="64">
        <v>3084</v>
      </c>
      <c r="B3085" s="65">
        <v>16431</v>
      </c>
      <c r="C3085" s="66" t="s">
        <v>15653</v>
      </c>
      <c r="D3085" s="67">
        <v>21</v>
      </c>
      <c r="E3085" s="69">
        <v>2</v>
      </c>
    </row>
    <row r="3086" spans="1:5" ht="15" x14ac:dyDescent="0.2">
      <c r="A3086" s="64">
        <v>3085</v>
      </c>
      <c r="B3086" s="65">
        <v>17129</v>
      </c>
      <c r="C3086" s="66" t="s">
        <v>15654</v>
      </c>
      <c r="D3086" s="67">
        <v>22</v>
      </c>
      <c r="E3086" s="68" t="s">
        <v>12268</v>
      </c>
    </row>
    <row r="3087" spans="1:5" ht="15" x14ac:dyDescent="0.2">
      <c r="A3087" s="64">
        <v>3086</v>
      </c>
      <c r="B3087" s="65">
        <v>17158</v>
      </c>
      <c r="C3087" s="66" t="s">
        <v>15655</v>
      </c>
      <c r="D3087" s="67">
        <v>23</v>
      </c>
      <c r="E3087" s="68" t="s">
        <v>12268</v>
      </c>
    </row>
    <row r="3088" spans="1:5" ht="15" x14ac:dyDescent="0.2">
      <c r="A3088" s="64">
        <v>3087</v>
      </c>
      <c r="B3088" s="65">
        <v>17184</v>
      </c>
      <c r="C3088" s="66" t="s">
        <v>15656</v>
      </c>
      <c r="D3088" s="67">
        <v>24</v>
      </c>
      <c r="E3088" s="68" t="s">
        <v>13767</v>
      </c>
    </row>
    <row r="3089" spans="1:5" ht="15" x14ac:dyDescent="0.2">
      <c r="A3089" s="64">
        <v>3088</v>
      </c>
      <c r="B3089" s="65">
        <v>17377</v>
      </c>
      <c r="C3089" s="66" t="s">
        <v>15657</v>
      </c>
      <c r="D3089" s="67">
        <v>25</v>
      </c>
      <c r="E3089" s="69">
        <v>3</v>
      </c>
    </row>
    <row r="3090" spans="1:5" ht="15" x14ac:dyDescent="0.2">
      <c r="A3090" s="64">
        <v>3089</v>
      </c>
      <c r="B3090" s="65">
        <v>17387</v>
      </c>
      <c r="C3090" s="66" t="s">
        <v>15658</v>
      </c>
      <c r="D3090" s="67">
        <v>26</v>
      </c>
      <c r="E3090" s="68" t="s">
        <v>15072</v>
      </c>
    </row>
    <row r="3091" spans="1:5" ht="15" x14ac:dyDescent="0.2">
      <c r="A3091" s="64">
        <v>3090</v>
      </c>
      <c r="B3091" s="65">
        <v>17450</v>
      </c>
      <c r="C3091" s="66" t="s">
        <v>15659</v>
      </c>
      <c r="D3091" s="67">
        <v>27</v>
      </c>
      <c r="E3091" s="69">
        <v>2</v>
      </c>
    </row>
    <row r="3092" spans="1:5" ht="15" x14ac:dyDescent="0.2">
      <c r="A3092" s="64">
        <v>3091</v>
      </c>
      <c r="B3092" s="65">
        <v>17576</v>
      </c>
      <c r="C3092" s="66" t="s">
        <v>15660</v>
      </c>
      <c r="D3092" s="67">
        <v>28</v>
      </c>
      <c r="E3092" s="69">
        <v>3</v>
      </c>
    </row>
    <row r="3093" spans="1:5" ht="15" x14ac:dyDescent="0.2">
      <c r="A3093" s="64">
        <v>3092</v>
      </c>
      <c r="B3093" s="65">
        <v>17897</v>
      </c>
      <c r="C3093" s="66" t="s">
        <v>14318</v>
      </c>
      <c r="D3093" s="67">
        <v>29</v>
      </c>
      <c r="E3093" s="68" t="s">
        <v>12262</v>
      </c>
    </row>
    <row r="3094" spans="1:5" ht="15" x14ac:dyDescent="0.2">
      <c r="A3094" s="64">
        <v>3093</v>
      </c>
      <c r="B3094" s="65">
        <v>18420</v>
      </c>
      <c r="C3094" s="66" t="s">
        <v>14319</v>
      </c>
      <c r="D3094" s="67">
        <v>30</v>
      </c>
      <c r="E3094" s="68" t="s">
        <v>12266</v>
      </c>
    </row>
    <row r="3095" spans="1:5" ht="15" x14ac:dyDescent="0.2">
      <c r="A3095" s="64">
        <v>3094</v>
      </c>
      <c r="B3095" s="65">
        <v>18690</v>
      </c>
      <c r="C3095" s="66" t="s">
        <v>14320</v>
      </c>
      <c r="D3095" s="67">
        <v>31</v>
      </c>
      <c r="E3095" s="68" t="s">
        <v>12281</v>
      </c>
    </row>
    <row r="3096" spans="1:5" ht="15" x14ac:dyDescent="0.2">
      <c r="A3096" s="64">
        <v>3095</v>
      </c>
      <c r="B3096" s="65">
        <v>18764</v>
      </c>
      <c r="C3096" s="70" t="s">
        <v>14321</v>
      </c>
      <c r="D3096" s="67">
        <v>32</v>
      </c>
      <c r="E3096" s="68" t="s">
        <v>15069</v>
      </c>
    </row>
    <row r="3097" spans="1:5" ht="15" x14ac:dyDescent="0.2">
      <c r="A3097" s="64">
        <v>3096</v>
      </c>
      <c r="B3097" s="65">
        <v>18766</v>
      </c>
      <c r="C3097" s="70" t="s">
        <v>14322</v>
      </c>
      <c r="D3097" s="67">
        <v>33</v>
      </c>
      <c r="E3097" s="68" t="s">
        <v>12281</v>
      </c>
    </row>
    <row r="3098" spans="1:5" ht="15" x14ac:dyDescent="0.2">
      <c r="A3098" s="64">
        <v>3097</v>
      </c>
      <c r="B3098" s="65">
        <v>18994</v>
      </c>
      <c r="C3098" s="66" t="s">
        <v>14323</v>
      </c>
      <c r="D3098" s="67">
        <v>34</v>
      </c>
      <c r="E3098" s="68" t="s">
        <v>12281</v>
      </c>
    </row>
    <row r="3099" spans="1:5" ht="15" x14ac:dyDescent="0.2">
      <c r="A3099" s="64">
        <v>3098</v>
      </c>
      <c r="B3099" s="65">
        <v>19060</v>
      </c>
      <c r="C3099" s="70" t="s">
        <v>14324</v>
      </c>
      <c r="D3099" s="67">
        <v>35</v>
      </c>
      <c r="E3099" s="68" t="s">
        <v>12262</v>
      </c>
    </row>
    <row r="3100" spans="1:5" ht="15" x14ac:dyDescent="0.2">
      <c r="A3100" s="64">
        <v>3099</v>
      </c>
      <c r="B3100" s="65">
        <v>19358</v>
      </c>
      <c r="C3100" s="66" t="s">
        <v>10697</v>
      </c>
      <c r="D3100" s="67">
        <v>36</v>
      </c>
      <c r="E3100" s="68" t="s">
        <v>12268</v>
      </c>
    </row>
    <row r="3101" spans="1:5" ht="15" x14ac:dyDescent="0.2">
      <c r="A3101" s="64">
        <v>3100</v>
      </c>
      <c r="B3101" s="65">
        <v>19407</v>
      </c>
      <c r="C3101" s="66" t="s">
        <v>14325</v>
      </c>
      <c r="D3101" s="67">
        <v>37</v>
      </c>
      <c r="E3101" s="68" t="s">
        <v>12262</v>
      </c>
    </row>
    <row r="3102" spans="1:5" ht="15" x14ac:dyDescent="0.2">
      <c r="A3102" s="64">
        <v>3101</v>
      </c>
      <c r="B3102" s="65">
        <v>19492</v>
      </c>
      <c r="C3102" s="66" t="s">
        <v>11916</v>
      </c>
      <c r="D3102" s="67">
        <v>38</v>
      </c>
      <c r="E3102" s="68" t="s">
        <v>12428</v>
      </c>
    </row>
    <row r="3103" spans="1:5" ht="15" x14ac:dyDescent="0.2">
      <c r="A3103" s="64">
        <v>3102</v>
      </c>
      <c r="B3103" s="65">
        <v>19618</v>
      </c>
      <c r="C3103" s="66" t="s">
        <v>11133</v>
      </c>
      <c r="D3103" s="67">
        <v>39</v>
      </c>
      <c r="E3103" s="69">
        <v>3</v>
      </c>
    </row>
    <row r="3104" spans="1:5" ht="15" x14ac:dyDescent="0.2">
      <c r="A3104" s="64">
        <v>3103</v>
      </c>
      <c r="B3104" s="65">
        <v>10056</v>
      </c>
      <c r="C3104" s="70" t="s">
        <v>14326</v>
      </c>
      <c r="D3104" s="67">
        <v>40</v>
      </c>
      <c r="E3104" s="69">
        <v>5</v>
      </c>
    </row>
    <row r="3105" spans="1:5" ht="15" x14ac:dyDescent="0.2">
      <c r="A3105" s="64">
        <v>3104</v>
      </c>
      <c r="B3105" s="65">
        <v>11131</v>
      </c>
      <c r="C3105" s="70" t="s">
        <v>14327</v>
      </c>
      <c r="D3105" s="67">
        <v>41</v>
      </c>
      <c r="E3105" s="68" t="s">
        <v>12268</v>
      </c>
    </row>
    <row r="3106" spans="1:5" ht="15" x14ac:dyDescent="0.2">
      <c r="A3106" s="64">
        <v>3105</v>
      </c>
      <c r="B3106" s="65">
        <v>11682</v>
      </c>
      <c r="C3106" s="66" t="s">
        <v>14328</v>
      </c>
      <c r="D3106" s="67">
        <v>42</v>
      </c>
      <c r="E3106" s="68" t="s">
        <v>12281</v>
      </c>
    </row>
    <row r="3107" spans="1:5" ht="15" x14ac:dyDescent="0.2">
      <c r="A3107" s="64">
        <v>3106</v>
      </c>
      <c r="B3107" s="65">
        <v>12093</v>
      </c>
      <c r="C3107" s="70" t="s">
        <v>14329</v>
      </c>
      <c r="D3107" s="67">
        <v>43</v>
      </c>
      <c r="E3107" s="68" t="s">
        <v>12266</v>
      </c>
    </row>
    <row r="3108" spans="1:5" ht="15" x14ac:dyDescent="0.2">
      <c r="A3108" s="64">
        <v>3107</v>
      </c>
      <c r="B3108" s="65">
        <v>12112</v>
      </c>
      <c r="C3108" s="70" t="s">
        <v>14330</v>
      </c>
      <c r="D3108" s="67">
        <v>44</v>
      </c>
      <c r="E3108" s="68" t="s">
        <v>12266</v>
      </c>
    </row>
    <row r="3109" spans="1:5" ht="15" x14ac:dyDescent="0.2">
      <c r="A3109" s="64">
        <v>3108</v>
      </c>
      <c r="B3109" s="65">
        <v>13397</v>
      </c>
      <c r="C3109" s="66" t="s">
        <v>14331</v>
      </c>
      <c r="D3109" s="67">
        <v>45</v>
      </c>
      <c r="E3109" s="69">
        <v>2</v>
      </c>
    </row>
    <row r="3110" spans="1:5" ht="15" x14ac:dyDescent="0.2">
      <c r="A3110" s="64">
        <v>3109</v>
      </c>
      <c r="B3110" s="65">
        <v>13403</v>
      </c>
      <c r="C3110" s="70" t="s">
        <v>14332</v>
      </c>
      <c r="D3110" s="67">
        <v>46</v>
      </c>
      <c r="E3110" s="68" t="s">
        <v>12428</v>
      </c>
    </row>
    <row r="3111" spans="1:5" ht="15" x14ac:dyDescent="0.2">
      <c r="A3111" s="64">
        <v>3110</v>
      </c>
      <c r="B3111" s="65">
        <v>13404</v>
      </c>
      <c r="C3111" s="70" t="s">
        <v>12912</v>
      </c>
      <c r="D3111" s="67">
        <v>47</v>
      </c>
      <c r="E3111" s="68" t="s">
        <v>10792</v>
      </c>
    </row>
    <row r="3112" spans="1:5" ht="15" x14ac:dyDescent="0.2">
      <c r="A3112" s="64">
        <v>3111</v>
      </c>
      <c r="B3112" s="65">
        <v>14799</v>
      </c>
      <c r="C3112" s="66" t="s">
        <v>12913</v>
      </c>
      <c r="D3112" s="67">
        <v>48</v>
      </c>
      <c r="E3112" s="68" t="s">
        <v>12266</v>
      </c>
    </row>
    <row r="3113" spans="1:5" ht="15" x14ac:dyDescent="0.2">
      <c r="A3113" s="64">
        <v>3112</v>
      </c>
      <c r="B3113" s="65">
        <v>15169</v>
      </c>
      <c r="C3113" s="66" t="s">
        <v>12914</v>
      </c>
      <c r="D3113" s="67">
        <v>49</v>
      </c>
      <c r="E3113" s="68" t="s">
        <v>12260</v>
      </c>
    </row>
    <row r="3114" spans="1:5" ht="15" x14ac:dyDescent="0.2">
      <c r="A3114" s="64">
        <v>3113</v>
      </c>
      <c r="B3114" s="65">
        <v>17014</v>
      </c>
      <c r="C3114" s="66" t="s">
        <v>12915</v>
      </c>
      <c r="D3114" s="67">
        <v>50</v>
      </c>
      <c r="E3114" s="68" t="s">
        <v>12262</v>
      </c>
    </row>
    <row r="3115" spans="1:5" ht="15" x14ac:dyDescent="0.2">
      <c r="A3115" s="64">
        <v>3114</v>
      </c>
      <c r="B3115" s="65">
        <v>17731</v>
      </c>
      <c r="C3115" s="66" t="s">
        <v>12916</v>
      </c>
      <c r="D3115" s="67">
        <v>51</v>
      </c>
      <c r="E3115" s="69">
        <v>3</v>
      </c>
    </row>
    <row r="3116" spans="1:5" ht="15" x14ac:dyDescent="0.2">
      <c r="A3116" s="64">
        <v>3115</v>
      </c>
      <c r="B3116" s="65">
        <v>18290</v>
      </c>
      <c r="C3116" s="66" t="s">
        <v>12917</v>
      </c>
      <c r="D3116" s="67">
        <v>52</v>
      </c>
      <c r="E3116" s="68" t="s">
        <v>12428</v>
      </c>
    </row>
    <row r="3117" spans="1:5" ht="15" x14ac:dyDescent="0.2">
      <c r="A3117" s="64">
        <v>3116</v>
      </c>
      <c r="B3117" s="65">
        <v>18325</v>
      </c>
      <c r="C3117" s="66" t="s">
        <v>12918</v>
      </c>
      <c r="D3117" s="67">
        <v>53</v>
      </c>
      <c r="E3117" s="69">
        <v>4</v>
      </c>
    </row>
    <row r="3118" spans="1:5" ht="15" x14ac:dyDescent="0.2">
      <c r="A3118" s="64">
        <v>3117</v>
      </c>
      <c r="B3118" s="65">
        <v>19402</v>
      </c>
      <c r="C3118" s="66" t="s">
        <v>12919</v>
      </c>
      <c r="D3118" s="67">
        <v>54</v>
      </c>
      <c r="E3118" s="68" t="s">
        <v>12260</v>
      </c>
    </row>
    <row r="3119" spans="1:5" ht="15" x14ac:dyDescent="0.2">
      <c r="A3119" s="64">
        <v>3118</v>
      </c>
      <c r="B3119" s="65">
        <v>19643</v>
      </c>
      <c r="C3119" s="66" t="s">
        <v>12920</v>
      </c>
      <c r="D3119" s="67">
        <v>55</v>
      </c>
      <c r="E3119" s="68" t="s">
        <v>12262</v>
      </c>
    </row>
    <row r="3120" spans="1:5" ht="15" x14ac:dyDescent="0.2">
      <c r="A3120" s="64">
        <v>3119</v>
      </c>
      <c r="B3120" s="65">
        <v>11132</v>
      </c>
      <c r="C3120" s="66" t="s">
        <v>12921</v>
      </c>
      <c r="D3120" s="67">
        <v>56</v>
      </c>
      <c r="E3120" s="68" t="s">
        <v>12258</v>
      </c>
    </row>
    <row r="3121" spans="1:5" ht="15" x14ac:dyDescent="0.2">
      <c r="A3121" s="64">
        <v>3120</v>
      </c>
      <c r="B3121" s="65">
        <v>11311</v>
      </c>
      <c r="C3121" s="66" t="s">
        <v>12922</v>
      </c>
      <c r="D3121" s="67">
        <v>57</v>
      </c>
      <c r="E3121" s="68" t="s">
        <v>12281</v>
      </c>
    </row>
    <row r="3122" spans="1:5" ht="15" x14ac:dyDescent="0.2">
      <c r="A3122" s="64">
        <v>3121</v>
      </c>
      <c r="B3122" s="65">
        <v>11507</v>
      </c>
      <c r="C3122" s="66" t="s">
        <v>12923</v>
      </c>
      <c r="D3122" s="67">
        <v>58</v>
      </c>
      <c r="E3122" s="68" t="s">
        <v>15072</v>
      </c>
    </row>
    <row r="3123" spans="1:5" ht="15" x14ac:dyDescent="0.2">
      <c r="A3123" s="64">
        <v>3122</v>
      </c>
      <c r="B3123" s="65">
        <v>11686</v>
      </c>
      <c r="C3123" s="66" t="s">
        <v>12924</v>
      </c>
      <c r="D3123" s="67">
        <v>59</v>
      </c>
      <c r="E3123" s="68" t="s">
        <v>12281</v>
      </c>
    </row>
    <row r="3124" spans="1:5" ht="15" x14ac:dyDescent="0.2">
      <c r="A3124" s="64">
        <v>3123</v>
      </c>
      <c r="B3124" s="65">
        <v>12037</v>
      </c>
      <c r="C3124" s="66" t="s">
        <v>12925</v>
      </c>
      <c r="D3124" s="67">
        <v>60</v>
      </c>
      <c r="E3124" s="68" t="s">
        <v>12262</v>
      </c>
    </row>
    <row r="3125" spans="1:5" ht="15" x14ac:dyDescent="0.2">
      <c r="A3125" s="64">
        <v>3124</v>
      </c>
      <c r="B3125" s="65">
        <v>12407</v>
      </c>
      <c r="C3125" s="66" t="s">
        <v>12926</v>
      </c>
      <c r="D3125" s="67">
        <v>61</v>
      </c>
      <c r="E3125" s="68" t="s">
        <v>15072</v>
      </c>
    </row>
    <row r="3126" spans="1:5" ht="15" x14ac:dyDescent="0.2">
      <c r="A3126" s="64">
        <v>3125</v>
      </c>
      <c r="B3126" s="65">
        <v>12614</v>
      </c>
      <c r="C3126" s="66" t="s">
        <v>12927</v>
      </c>
      <c r="D3126" s="67">
        <v>62</v>
      </c>
      <c r="E3126" s="68" t="s">
        <v>15069</v>
      </c>
    </row>
    <row r="3127" spans="1:5" ht="15" x14ac:dyDescent="0.2">
      <c r="A3127" s="64">
        <v>3126</v>
      </c>
      <c r="B3127" s="65">
        <v>13374</v>
      </c>
      <c r="C3127" s="66" t="s">
        <v>12928</v>
      </c>
      <c r="D3127" s="67">
        <v>63</v>
      </c>
      <c r="E3127" s="68" t="s">
        <v>12266</v>
      </c>
    </row>
    <row r="3128" spans="1:5" ht="15" x14ac:dyDescent="0.2">
      <c r="A3128" s="64">
        <v>3127</v>
      </c>
      <c r="B3128" s="65">
        <v>13411</v>
      </c>
      <c r="C3128" s="66" t="s">
        <v>14348</v>
      </c>
      <c r="D3128" s="67">
        <v>64</v>
      </c>
      <c r="E3128" s="68" t="s">
        <v>12262</v>
      </c>
    </row>
    <row r="3129" spans="1:5" ht="15" x14ac:dyDescent="0.2">
      <c r="A3129" s="64">
        <v>3128</v>
      </c>
      <c r="B3129" s="65">
        <v>14442</v>
      </c>
      <c r="C3129" s="66" t="s">
        <v>14349</v>
      </c>
      <c r="D3129" s="67">
        <v>65</v>
      </c>
      <c r="E3129" s="68" t="s">
        <v>12268</v>
      </c>
    </row>
    <row r="3130" spans="1:5" ht="15" x14ac:dyDescent="0.2">
      <c r="A3130" s="64">
        <v>3129</v>
      </c>
      <c r="B3130" s="65">
        <v>14458</v>
      </c>
      <c r="C3130" s="66" t="s">
        <v>14350</v>
      </c>
      <c r="D3130" s="67">
        <v>66</v>
      </c>
      <c r="E3130" s="69">
        <v>3</v>
      </c>
    </row>
    <row r="3131" spans="1:5" ht="15" x14ac:dyDescent="0.2">
      <c r="A3131" s="64">
        <v>3130</v>
      </c>
      <c r="B3131" s="65">
        <v>15021</v>
      </c>
      <c r="C3131" s="66" t="s">
        <v>14351</v>
      </c>
      <c r="D3131" s="67">
        <v>67</v>
      </c>
      <c r="E3131" s="68" t="s">
        <v>10792</v>
      </c>
    </row>
    <row r="3132" spans="1:5" ht="15" x14ac:dyDescent="0.2">
      <c r="A3132" s="64">
        <v>3131</v>
      </c>
      <c r="B3132" s="65">
        <v>15197</v>
      </c>
      <c r="C3132" s="66" t="s">
        <v>14352</v>
      </c>
      <c r="D3132" s="67">
        <v>68</v>
      </c>
      <c r="E3132" s="68" t="s">
        <v>10792</v>
      </c>
    </row>
    <row r="3133" spans="1:5" ht="15" x14ac:dyDescent="0.2">
      <c r="A3133" s="64">
        <v>3132</v>
      </c>
      <c r="B3133" s="65">
        <v>16241</v>
      </c>
      <c r="C3133" s="66" t="s">
        <v>14353</v>
      </c>
      <c r="D3133" s="67">
        <v>69</v>
      </c>
      <c r="E3133" s="68" t="s">
        <v>12260</v>
      </c>
    </row>
    <row r="3134" spans="1:5" ht="15" x14ac:dyDescent="0.2">
      <c r="A3134" s="64">
        <v>3133</v>
      </c>
      <c r="B3134" s="65">
        <v>17140</v>
      </c>
      <c r="C3134" s="66" t="s">
        <v>14354</v>
      </c>
      <c r="D3134" s="67">
        <v>70</v>
      </c>
      <c r="E3134" s="68" t="s">
        <v>12266</v>
      </c>
    </row>
    <row r="3135" spans="1:5" ht="15" x14ac:dyDescent="0.2">
      <c r="A3135" s="64">
        <v>3134</v>
      </c>
      <c r="B3135" s="65">
        <v>17142</v>
      </c>
      <c r="C3135" s="66" t="s">
        <v>14355</v>
      </c>
      <c r="D3135" s="67">
        <v>71</v>
      </c>
      <c r="E3135" s="68" t="s">
        <v>12262</v>
      </c>
    </row>
    <row r="3136" spans="1:5" ht="15" x14ac:dyDescent="0.2">
      <c r="A3136" s="64">
        <v>3135</v>
      </c>
      <c r="B3136" s="65">
        <v>17144</v>
      </c>
      <c r="C3136" s="66" t="s">
        <v>14356</v>
      </c>
      <c r="D3136" s="67">
        <v>72</v>
      </c>
      <c r="E3136" s="68" t="s">
        <v>12262</v>
      </c>
    </row>
    <row r="3137" spans="1:5" ht="15" x14ac:dyDescent="0.2">
      <c r="A3137" s="64">
        <v>3136</v>
      </c>
      <c r="B3137" s="65">
        <v>18318</v>
      </c>
      <c r="C3137" s="66" t="s">
        <v>14346</v>
      </c>
      <c r="D3137" s="67">
        <v>73</v>
      </c>
      <c r="E3137" s="68" t="s">
        <v>12260</v>
      </c>
    </row>
    <row r="3138" spans="1:5" ht="15" x14ac:dyDescent="0.2">
      <c r="A3138" s="64">
        <v>3137</v>
      </c>
      <c r="B3138" s="65">
        <v>18368</v>
      </c>
      <c r="C3138" s="66" t="s">
        <v>14347</v>
      </c>
      <c r="D3138" s="67">
        <v>74</v>
      </c>
      <c r="E3138" s="68" t="s">
        <v>12266</v>
      </c>
    </row>
    <row r="3139" spans="1:5" ht="15" x14ac:dyDescent="0.2">
      <c r="A3139" s="64">
        <v>3138</v>
      </c>
      <c r="B3139" s="65">
        <v>18431</v>
      </c>
      <c r="C3139" s="66" t="s">
        <v>15687</v>
      </c>
      <c r="D3139" s="67">
        <v>75</v>
      </c>
      <c r="E3139" s="68" t="s">
        <v>15069</v>
      </c>
    </row>
    <row r="3140" spans="1:5" ht="15" x14ac:dyDescent="0.2">
      <c r="A3140" s="64">
        <v>3139</v>
      </c>
      <c r="B3140" s="65">
        <v>19452</v>
      </c>
      <c r="C3140" s="66" t="s">
        <v>15688</v>
      </c>
      <c r="D3140" s="67">
        <v>76</v>
      </c>
      <c r="E3140" s="68" t="s">
        <v>12281</v>
      </c>
    </row>
    <row r="3141" spans="1:5" ht="15" x14ac:dyDescent="0.2">
      <c r="A3141" s="64">
        <v>3140</v>
      </c>
      <c r="B3141" s="65">
        <v>19674</v>
      </c>
      <c r="C3141" s="66" t="s">
        <v>15689</v>
      </c>
      <c r="D3141" s="67">
        <v>77</v>
      </c>
      <c r="E3141" s="68" t="s">
        <v>12281</v>
      </c>
    </row>
    <row r="3142" spans="1:5" ht="15" x14ac:dyDescent="0.2">
      <c r="A3142" s="64">
        <v>3141</v>
      </c>
      <c r="B3142" s="65">
        <v>11684</v>
      </c>
      <c r="C3142" s="66" t="s">
        <v>15690</v>
      </c>
      <c r="D3142" s="67">
        <v>78</v>
      </c>
      <c r="E3142" s="68" t="s">
        <v>12264</v>
      </c>
    </row>
    <row r="3143" spans="1:5" ht="15" x14ac:dyDescent="0.2">
      <c r="A3143" s="64">
        <v>3142</v>
      </c>
      <c r="B3143" s="65">
        <v>11947</v>
      </c>
      <c r="C3143" s="66" t="s">
        <v>15691</v>
      </c>
      <c r="D3143" s="67">
        <v>79</v>
      </c>
      <c r="E3143" s="68" t="s">
        <v>12260</v>
      </c>
    </row>
    <row r="3144" spans="1:5" ht="15" x14ac:dyDescent="0.2">
      <c r="A3144" s="64">
        <v>3143</v>
      </c>
      <c r="B3144" s="65">
        <v>12498</v>
      </c>
      <c r="C3144" s="66" t="s">
        <v>15692</v>
      </c>
      <c r="D3144" s="67">
        <v>80</v>
      </c>
      <c r="E3144" s="69">
        <v>5</v>
      </c>
    </row>
    <row r="3145" spans="1:5" ht="15" x14ac:dyDescent="0.2">
      <c r="A3145" s="64">
        <v>3144</v>
      </c>
      <c r="B3145" s="65">
        <v>12886</v>
      </c>
      <c r="C3145" s="66" t="s">
        <v>15693</v>
      </c>
      <c r="D3145" s="67">
        <v>81</v>
      </c>
      <c r="E3145" s="68" t="s">
        <v>12428</v>
      </c>
    </row>
    <row r="3146" spans="1:5" ht="15" x14ac:dyDescent="0.2">
      <c r="A3146" s="64">
        <v>3145</v>
      </c>
      <c r="B3146" s="65">
        <v>15195</v>
      </c>
      <c r="C3146" s="66" t="s">
        <v>15694</v>
      </c>
      <c r="D3146" s="67">
        <v>82</v>
      </c>
      <c r="E3146" s="68" t="s">
        <v>12428</v>
      </c>
    </row>
    <row r="3147" spans="1:5" ht="15" x14ac:dyDescent="0.2">
      <c r="A3147" s="64">
        <v>3146</v>
      </c>
      <c r="B3147" s="65">
        <v>16298</v>
      </c>
      <c r="C3147" s="66" t="s">
        <v>15695</v>
      </c>
      <c r="D3147" s="67">
        <v>83</v>
      </c>
      <c r="E3147" s="68" t="s">
        <v>12262</v>
      </c>
    </row>
    <row r="3148" spans="1:5" ht="15" x14ac:dyDescent="0.2">
      <c r="A3148" s="64">
        <v>3147</v>
      </c>
      <c r="B3148" s="65">
        <v>16385</v>
      </c>
      <c r="C3148" s="66" t="s">
        <v>15696</v>
      </c>
      <c r="D3148" s="67">
        <v>84</v>
      </c>
      <c r="E3148" s="68" t="s">
        <v>12281</v>
      </c>
    </row>
    <row r="3149" spans="1:5" ht="15" x14ac:dyDescent="0.2">
      <c r="A3149" s="64">
        <v>3148</v>
      </c>
      <c r="B3149" s="65">
        <v>16484</v>
      </c>
      <c r="C3149" s="66" t="s">
        <v>15697</v>
      </c>
      <c r="D3149" s="67">
        <v>85</v>
      </c>
      <c r="E3149" s="68" t="s">
        <v>12266</v>
      </c>
    </row>
    <row r="3150" spans="1:5" ht="15" x14ac:dyDescent="0.2">
      <c r="A3150" s="64">
        <v>3149</v>
      </c>
      <c r="B3150" s="65">
        <v>17276</v>
      </c>
      <c r="C3150" s="70" t="s">
        <v>15698</v>
      </c>
      <c r="D3150" s="67">
        <v>86</v>
      </c>
      <c r="E3150" s="69">
        <v>3</v>
      </c>
    </row>
    <row r="3151" spans="1:5" ht="15" x14ac:dyDescent="0.2">
      <c r="A3151" s="64">
        <v>3150</v>
      </c>
      <c r="B3151" s="65">
        <v>17505</v>
      </c>
      <c r="C3151" s="66" t="s">
        <v>15699</v>
      </c>
      <c r="D3151" s="67">
        <v>87</v>
      </c>
      <c r="E3151" s="69">
        <v>1</v>
      </c>
    </row>
    <row r="3152" spans="1:5" ht="15" x14ac:dyDescent="0.2">
      <c r="A3152" s="64">
        <v>3151</v>
      </c>
      <c r="B3152" s="65">
        <v>17705</v>
      </c>
      <c r="C3152" s="66" t="s">
        <v>15700</v>
      </c>
      <c r="D3152" s="67">
        <v>88</v>
      </c>
      <c r="E3152" s="69">
        <v>4</v>
      </c>
    </row>
    <row r="3153" spans="1:5" ht="15" x14ac:dyDescent="0.2">
      <c r="A3153" s="64">
        <v>3152</v>
      </c>
      <c r="B3153" s="65">
        <v>17891</v>
      </c>
      <c r="C3153" s="66" t="s">
        <v>15701</v>
      </c>
      <c r="D3153" s="67">
        <v>89</v>
      </c>
      <c r="E3153" s="68" t="s">
        <v>15072</v>
      </c>
    </row>
    <row r="3154" spans="1:5" ht="15" x14ac:dyDescent="0.2">
      <c r="A3154" s="64">
        <v>3153</v>
      </c>
      <c r="B3154" s="65">
        <v>18284</v>
      </c>
      <c r="C3154" s="66" t="s">
        <v>15702</v>
      </c>
      <c r="D3154" s="67">
        <v>90</v>
      </c>
      <c r="E3154" s="68" t="s">
        <v>12268</v>
      </c>
    </row>
    <row r="3155" spans="1:5" ht="15" x14ac:dyDescent="0.2">
      <c r="A3155" s="64">
        <v>3154</v>
      </c>
      <c r="B3155" s="65">
        <v>19198</v>
      </c>
      <c r="C3155" s="66" t="s">
        <v>15703</v>
      </c>
      <c r="D3155" s="67">
        <v>91</v>
      </c>
      <c r="E3155" s="69">
        <v>3</v>
      </c>
    </row>
    <row r="3156" spans="1:5" ht="15" x14ac:dyDescent="0.2">
      <c r="A3156" s="64">
        <v>3155</v>
      </c>
      <c r="B3156" s="65">
        <v>19211</v>
      </c>
      <c r="C3156" s="66" t="s">
        <v>15704</v>
      </c>
      <c r="D3156" s="67">
        <v>92</v>
      </c>
      <c r="E3156" s="68" t="s">
        <v>12268</v>
      </c>
    </row>
    <row r="3157" spans="1:5" ht="15" x14ac:dyDescent="0.2">
      <c r="A3157" s="64">
        <v>3156</v>
      </c>
      <c r="B3157" s="65">
        <v>19442</v>
      </c>
      <c r="C3157" s="66" t="s">
        <v>15705</v>
      </c>
      <c r="D3157" s="67">
        <v>93</v>
      </c>
      <c r="E3157" s="68" t="s">
        <v>12258</v>
      </c>
    </row>
    <row r="3158" spans="1:5" ht="15" x14ac:dyDescent="0.2">
      <c r="A3158" s="64">
        <v>3157</v>
      </c>
      <c r="B3158" s="65">
        <v>19465</v>
      </c>
      <c r="C3158" s="66" t="s">
        <v>15706</v>
      </c>
      <c r="D3158" s="67">
        <v>94</v>
      </c>
      <c r="E3158" s="68" t="s">
        <v>12428</v>
      </c>
    </row>
    <row r="3159" spans="1:5" ht="15" x14ac:dyDescent="0.2">
      <c r="A3159" s="64">
        <v>3158</v>
      </c>
      <c r="B3159" s="65">
        <v>19672</v>
      </c>
      <c r="C3159" s="66" t="s">
        <v>15707</v>
      </c>
      <c r="D3159" s="67">
        <v>95</v>
      </c>
      <c r="E3159" s="68" t="s">
        <v>12262</v>
      </c>
    </row>
    <row r="3160" spans="1:5" ht="15" x14ac:dyDescent="0.2">
      <c r="A3160" s="64">
        <v>3159</v>
      </c>
      <c r="B3160" s="65">
        <v>10726</v>
      </c>
      <c r="C3160" s="66" t="s">
        <v>15708</v>
      </c>
      <c r="D3160" s="67">
        <v>1</v>
      </c>
      <c r="E3160" s="68" t="s">
        <v>12268</v>
      </c>
    </row>
    <row r="3161" spans="1:5" ht="15" x14ac:dyDescent="0.2">
      <c r="A3161" s="64">
        <v>3160</v>
      </c>
      <c r="B3161" s="65">
        <v>12042</v>
      </c>
      <c r="C3161" s="66" t="s">
        <v>15709</v>
      </c>
      <c r="D3161" s="67">
        <v>2</v>
      </c>
      <c r="E3161" s="68" t="s">
        <v>15072</v>
      </c>
    </row>
    <row r="3162" spans="1:5" ht="15" x14ac:dyDescent="0.2">
      <c r="A3162" s="64">
        <v>3161</v>
      </c>
      <c r="B3162" s="65">
        <v>12129</v>
      </c>
      <c r="C3162" s="66" t="s">
        <v>15710</v>
      </c>
      <c r="D3162" s="67">
        <v>3</v>
      </c>
      <c r="E3162" s="68" t="s">
        <v>12262</v>
      </c>
    </row>
    <row r="3163" spans="1:5" ht="15" x14ac:dyDescent="0.2">
      <c r="A3163" s="64">
        <v>3162</v>
      </c>
      <c r="B3163" s="65">
        <v>12976</v>
      </c>
      <c r="C3163" s="66" t="s">
        <v>15711</v>
      </c>
      <c r="D3163" s="67">
        <v>4</v>
      </c>
      <c r="E3163" s="69">
        <v>2</v>
      </c>
    </row>
    <row r="3164" spans="1:5" ht="15" x14ac:dyDescent="0.2">
      <c r="A3164" s="64">
        <v>3163</v>
      </c>
      <c r="B3164" s="65">
        <v>13952</v>
      </c>
      <c r="C3164" s="70" t="s">
        <v>15712</v>
      </c>
      <c r="D3164" s="67">
        <v>5</v>
      </c>
      <c r="E3164" s="68" t="s">
        <v>12262</v>
      </c>
    </row>
    <row r="3165" spans="1:5" ht="15" x14ac:dyDescent="0.2">
      <c r="A3165" s="64">
        <v>3164</v>
      </c>
      <c r="B3165" s="65">
        <v>13958</v>
      </c>
      <c r="C3165" s="66" t="s">
        <v>15713</v>
      </c>
      <c r="D3165" s="67">
        <v>6</v>
      </c>
      <c r="E3165" s="68" t="s">
        <v>12262</v>
      </c>
    </row>
    <row r="3166" spans="1:5" ht="15" x14ac:dyDescent="0.2">
      <c r="A3166" s="64">
        <v>3165</v>
      </c>
      <c r="B3166" s="65">
        <v>14996</v>
      </c>
      <c r="C3166" s="66" t="s">
        <v>11085</v>
      </c>
      <c r="D3166" s="67">
        <v>7</v>
      </c>
      <c r="E3166" s="68" t="s">
        <v>10794</v>
      </c>
    </row>
    <row r="3167" spans="1:5" ht="15" x14ac:dyDescent="0.2">
      <c r="A3167" s="64">
        <v>3166</v>
      </c>
      <c r="B3167" s="65">
        <v>15574</v>
      </c>
      <c r="C3167" s="66" t="s">
        <v>15714</v>
      </c>
      <c r="D3167" s="67">
        <v>8</v>
      </c>
      <c r="E3167" s="68" t="s">
        <v>12428</v>
      </c>
    </row>
    <row r="3168" spans="1:5" ht="15" x14ac:dyDescent="0.2">
      <c r="A3168" s="64">
        <v>3167</v>
      </c>
      <c r="B3168" s="65">
        <v>15685</v>
      </c>
      <c r="C3168" s="66" t="s">
        <v>15715</v>
      </c>
      <c r="D3168" s="67">
        <v>9</v>
      </c>
      <c r="E3168" s="68" t="s">
        <v>12428</v>
      </c>
    </row>
    <row r="3169" spans="1:5" ht="15" x14ac:dyDescent="0.2">
      <c r="A3169" s="64">
        <v>3168</v>
      </c>
      <c r="B3169" s="65">
        <v>15900</v>
      </c>
      <c r="C3169" s="66" t="s">
        <v>15716</v>
      </c>
      <c r="D3169" s="67">
        <v>10</v>
      </c>
      <c r="E3169" s="68" t="s">
        <v>10792</v>
      </c>
    </row>
    <row r="3170" spans="1:5" ht="15" x14ac:dyDescent="0.2">
      <c r="A3170" s="64">
        <v>3169</v>
      </c>
      <c r="B3170" s="65">
        <v>16061</v>
      </c>
      <c r="C3170" s="66" t="s">
        <v>15717</v>
      </c>
      <c r="D3170" s="67">
        <v>11</v>
      </c>
      <c r="E3170" s="68" t="s">
        <v>15069</v>
      </c>
    </row>
    <row r="3171" spans="1:5" ht="15" x14ac:dyDescent="0.2">
      <c r="A3171" s="64">
        <v>3170</v>
      </c>
      <c r="B3171" s="65">
        <v>17115</v>
      </c>
      <c r="C3171" s="66" t="s">
        <v>15718</v>
      </c>
      <c r="D3171" s="67">
        <v>12</v>
      </c>
      <c r="E3171" s="68" t="s">
        <v>12260</v>
      </c>
    </row>
    <row r="3172" spans="1:5" ht="15" x14ac:dyDescent="0.2">
      <c r="A3172" s="64">
        <v>3171</v>
      </c>
      <c r="B3172" s="65">
        <v>17229</v>
      </c>
      <c r="C3172" s="66" t="s">
        <v>15719</v>
      </c>
      <c r="D3172" s="67">
        <v>13</v>
      </c>
      <c r="E3172" s="68" t="s">
        <v>12268</v>
      </c>
    </row>
    <row r="3173" spans="1:5" ht="15" x14ac:dyDescent="0.2">
      <c r="A3173" s="64">
        <v>3172</v>
      </c>
      <c r="B3173" s="65">
        <v>17481</v>
      </c>
      <c r="C3173" s="66" t="s">
        <v>15720</v>
      </c>
      <c r="D3173" s="67">
        <v>14</v>
      </c>
      <c r="E3173" s="68" t="s">
        <v>12262</v>
      </c>
    </row>
    <row r="3174" spans="1:5" ht="15" x14ac:dyDescent="0.2">
      <c r="A3174" s="64">
        <v>3173</v>
      </c>
      <c r="B3174" s="65">
        <v>17725</v>
      </c>
      <c r="C3174" s="66" t="s">
        <v>15721</v>
      </c>
      <c r="D3174" s="67">
        <v>15</v>
      </c>
      <c r="E3174" s="68" t="s">
        <v>12266</v>
      </c>
    </row>
    <row r="3175" spans="1:5" ht="15" x14ac:dyDescent="0.2">
      <c r="A3175" s="64">
        <v>3174</v>
      </c>
      <c r="B3175" s="65">
        <v>17856</v>
      </c>
      <c r="C3175" s="66" t="s">
        <v>15722</v>
      </c>
      <c r="D3175" s="67">
        <v>16</v>
      </c>
      <c r="E3175" s="69">
        <v>3</v>
      </c>
    </row>
    <row r="3176" spans="1:5" ht="15" x14ac:dyDescent="0.2">
      <c r="A3176" s="64">
        <v>3175</v>
      </c>
      <c r="B3176" s="65">
        <v>18375</v>
      </c>
      <c r="C3176" s="66" t="s">
        <v>15723</v>
      </c>
      <c r="D3176" s="67">
        <v>17</v>
      </c>
      <c r="E3176" s="69">
        <v>2</v>
      </c>
    </row>
    <row r="3177" spans="1:5" ht="15" x14ac:dyDescent="0.2">
      <c r="A3177" s="64">
        <v>3176</v>
      </c>
      <c r="B3177" s="65">
        <v>18612</v>
      </c>
      <c r="C3177" s="66" t="s">
        <v>15724</v>
      </c>
      <c r="D3177" s="67">
        <v>18</v>
      </c>
      <c r="E3177" s="69">
        <v>4</v>
      </c>
    </row>
    <row r="3178" spans="1:5" ht="15" x14ac:dyDescent="0.2">
      <c r="A3178" s="64">
        <v>3177</v>
      </c>
      <c r="B3178" s="65">
        <v>18685</v>
      </c>
      <c r="C3178" s="66" t="s">
        <v>15725</v>
      </c>
      <c r="D3178" s="67">
        <v>19</v>
      </c>
      <c r="E3178" s="68" t="s">
        <v>12281</v>
      </c>
    </row>
    <row r="3179" spans="1:5" ht="15" x14ac:dyDescent="0.2">
      <c r="A3179" s="64">
        <v>3178</v>
      </c>
      <c r="B3179" s="65">
        <v>18753</v>
      </c>
      <c r="C3179" s="66" t="s">
        <v>15726</v>
      </c>
      <c r="D3179" s="67">
        <v>20</v>
      </c>
      <c r="E3179" s="69">
        <v>1</v>
      </c>
    </row>
    <row r="3180" spans="1:5" ht="15" x14ac:dyDescent="0.2">
      <c r="A3180" s="64">
        <v>3179</v>
      </c>
      <c r="B3180" s="65">
        <v>18954</v>
      </c>
      <c r="C3180" s="66" t="s">
        <v>15727</v>
      </c>
      <c r="D3180" s="67">
        <v>21</v>
      </c>
      <c r="E3180" s="68" t="s">
        <v>15072</v>
      </c>
    </row>
    <row r="3181" spans="1:5" ht="15" x14ac:dyDescent="0.2">
      <c r="A3181" s="64">
        <v>3180</v>
      </c>
      <c r="B3181" s="65">
        <v>19015</v>
      </c>
      <c r="C3181" s="66" t="s">
        <v>14523</v>
      </c>
      <c r="D3181" s="67">
        <v>22</v>
      </c>
      <c r="E3181" s="69">
        <v>3</v>
      </c>
    </row>
    <row r="3182" spans="1:5" ht="15" x14ac:dyDescent="0.2">
      <c r="A3182" s="64">
        <v>3181</v>
      </c>
      <c r="B3182" s="65">
        <v>19245</v>
      </c>
      <c r="C3182" s="70" t="s">
        <v>14524</v>
      </c>
      <c r="D3182" s="67">
        <v>23</v>
      </c>
      <c r="E3182" s="69">
        <v>4</v>
      </c>
    </row>
    <row r="3183" spans="1:5" ht="15" x14ac:dyDescent="0.2">
      <c r="A3183" s="64">
        <v>3182</v>
      </c>
      <c r="B3183" s="65">
        <v>19291</v>
      </c>
      <c r="C3183" s="66" t="s">
        <v>14525</v>
      </c>
      <c r="D3183" s="67">
        <v>24</v>
      </c>
      <c r="E3183" s="68" t="s">
        <v>11917</v>
      </c>
    </row>
    <row r="3184" spans="1:5" ht="15" x14ac:dyDescent="0.2">
      <c r="A3184" s="64">
        <v>3183</v>
      </c>
      <c r="B3184" s="65">
        <v>19298</v>
      </c>
      <c r="C3184" s="66" t="s">
        <v>14526</v>
      </c>
      <c r="D3184" s="67">
        <v>25</v>
      </c>
      <c r="E3184" s="69">
        <v>1</v>
      </c>
    </row>
    <row r="3185" spans="1:5" ht="15" x14ac:dyDescent="0.2">
      <c r="A3185" s="64">
        <v>3184</v>
      </c>
      <c r="B3185" s="65">
        <v>19572</v>
      </c>
      <c r="C3185" s="66" t="s">
        <v>14527</v>
      </c>
      <c r="D3185" s="67">
        <v>26</v>
      </c>
      <c r="E3185" s="68" t="s">
        <v>12266</v>
      </c>
    </row>
    <row r="3186" spans="1:5" ht="15" x14ac:dyDescent="0.2">
      <c r="A3186" s="64">
        <v>3185</v>
      </c>
      <c r="B3186" s="65">
        <v>10083</v>
      </c>
      <c r="C3186" s="66" t="s">
        <v>14528</v>
      </c>
      <c r="D3186" s="67">
        <v>1</v>
      </c>
      <c r="E3186" s="68" t="s">
        <v>15069</v>
      </c>
    </row>
    <row r="3187" spans="1:5" ht="15" x14ac:dyDescent="0.2">
      <c r="A3187" s="64">
        <v>3186</v>
      </c>
      <c r="B3187" s="65">
        <v>10251</v>
      </c>
      <c r="C3187" s="66" t="s">
        <v>14529</v>
      </c>
      <c r="D3187" s="67">
        <v>2</v>
      </c>
      <c r="E3187" s="68" t="s">
        <v>12264</v>
      </c>
    </row>
    <row r="3188" spans="1:5" ht="15" x14ac:dyDescent="0.2">
      <c r="A3188" s="64">
        <v>3187</v>
      </c>
      <c r="B3188" s="65">
        <v>10353</v>
      </c>
      <c r="C3188" s="66" t="s">
        <v>16025</v>
      </c>
      <c r="D3188" s="67">
        <v>3</v>
      </c>
      <c r="E3188" s="68" t="s">
        <v>12262</v>
      </c>
    </row>
    <row r="3189" spans="1:5" ht="15" x14ac:dyDescent="0.2">
      <c r="A3189" s="64">
        <v>3188</v>
      </c>
      <c r="B3189" s="65">
        <v>10492</v>
      </c>
      <c r="C3189" s="66" t="s">
        <v>14530</v>
      </c>
      <c r="D3189" s="67">
        <v>4</v>
      </c>
      <c r="E3189" s="69">
        <v>2</v>
      </c>
    </row>
    <row r="3190" spans="1:5" ht="15" x14ac:dyDescent="0.2">
      <c r="A3190" s="64">
        <v>3189</v>
      </c>
      <c r="B3190" s="65">
        <v>10519</v>
      </c>
      <c r="C3190" s="66" t="s">
        <v>14531</v>
      </c>
      <c r="D3190" s="67">
        <v>5</v>
      </c>
      <c r="E3190" s="68" t="s">
        <v>12268</v>
      </c>
    </row>
    <row r="3191" spans="1:5" ht="15" x14ac:dyDescent="0.2">
      <c r="A3191" s="64">
        <v>3190</v>
      </c>
      <c r="B3191" s="65">
        <v>10898</v>
      </c>
      <c r="C3191" s="66" t="s">
        <v>13554</v>
      </c>
      <c r="D3191" s="67">
        <v>6</v>
      </c>
      <c r="E3191" s="69">
        <v>3</v>
      </c>
    </row>
    <row r="3192" spans="1:5" ht="15" x14ac:dyDescent="0.2">
      <c r="A3192" s="64">
        <v>3191</v>
      </c>
      <c r="B3192" s="65">
        <v>11029</v>
      </c>
      <c r="C3192" s="66" t="s">
        <v>14532</v>
      </c>
      <c r="D3192" s="67">
        <v>7</v>
      </c>
      <c r="E3192" s="69">
        <v>3</v>
      </c>
    </row>
    <row r="3193" spans="1:5" ht="15" x14ac:dyDescent="0.2">
      <c r="A3193" s="64">
        <v>3192</v>
      </c>
      <c r="B3193" s="65">
        <v>11027</v>
      </c>
      <c r="C3193" s="66" t="s">
        <v>14533</v>
      </c>
      <c r="D3193" s="67">
        <v>8</v>
      </c>
      <c r="E3193" s="68" t="s">
        <v>12266</v>
      </c>
    </row>
    <row r="3194" spans="1:5" ht="15" x14ac:dyDescent="0.2">
      <c r="A3194" s="64">
        <v>3193</v>
      </c>
      <c r="B3194" s="65">
        <v>11034</v>
      </c>
      <c r="C3194" s="66" t="s">
        <v>14534</v>
      </c>
      <c r="D3194" s="67">
        <v>9</v>
      </c>
      <c r="E3194" s="69">
        <v>2</v>
      </c>
    </row>
    <row r="3195" spans="1:5" ht="15" x14ac:dyDescent="0.2">
      <c r="A3195" s="64">
        <v>3194</v>
      </c>
      <c r="B3195" s="65">
        <v>11182</v>
      </c>
      <c r="C3195" s="66" t="s">
        <v>14535</v>
      </c>
      <c r="D3195" s="67">
        <v>10</v>
      </c>
      <c r="E3195" s="68" t="s">
        <v>13767</v>
      </c>
    </row>
    <row r="3196" spans="1:5" ht="15" x14ac:dyDescent="0.2">
      <c r="A3196" s="64">
        <v>3195</v>
      </c>
      <c r="B3196" s="65">
        <v>11366</v>
      </c>
      <c r="C3196" s="66" t="s">
        <v>14536</v>
      </c>
      <c r="D3196" s="67">
        <v>11</v>
      </c>
      <c r="E3196" s="68" t="s">
        <v>11917</v>
      </c>
    </row>
    <row r="3197" spans="1:5" ht="15" x14ac:dyDescent="0.2">
      <c r="A3197" s="64">
        <v>3196</v>
      </c>
      <c r="B3197" s="65">
        <v>11526</v>
      </c>
      <c r="C3197" s="66" t="s">
        <v>14191</v>
      </c>
      <c r="D3197" s="67">
        <v>12</v>
      </c>
      <c r="E3197" s="69">
        <v>1</v>
      </c>
    </row>
    <row r="3198" spans="1:5" ht="15" x14ac:dyDescent="0.2">
      <c r="A3198" s="64">
        <v>3197</v>
      </c>
      <c r="B3198" s="65">
        <v>11528</v>
      </c>
      <c r="C3198" s="66" t="s">
        <v>14192</v>
      </c>
      <c r="D3198" s="67">
        <v>13</v>
      </c>
      <c r="E3198" s="69">
        <v>2</v>
      </c>
    </row>
    <row r="3199" spans="1:5" ht="15" x14ac:dyDescent="0.2">
      <c r="A3199" s="64">
        <v>3198</v>
      </c>
      <c r="B3199" s="65">
        <v>11555</v>
      </c>
      <c r="C3199" s="66" t="s">
        <v>14193</v>
      </c>
      <c r="D3199" s="67">
        <v>14</v>
      </c>
      <c r="E3199" s="68" t="s">
        <v>12262</v>
      </c>
    </row>
    <row r="3200" spans="1:5" ht="15" x14ac:dyDescent="0.2">
      <c r="A3200" s="64">
        <v>3199</v>
      </c>
      <c r="B3200" s="65">
        <v>11736</v>
      </c>
      <c r="C3200" s="66" t="s">
        <v>11921</v>
      </c>
      <c r="D3200" s="67">
        <v>15</v>
      </c>
      <c r="E3200" s="68" t="s">
        <v>12275</v>
      </c>
    </row>
    <row r="3201" spans="1:5" ht="15" x14ac:dyDescent="0.2">
      <c r="A3201" s="64">
        <v>3200</v>
      </c>
      <c r="B3201" s="65">
        <v>11809</v>
      </c>
      <c r="C3201" s="66" t="s">
        <v>14194</v>
      </c>
      <c r="D3201" s="67">
        <v>16</v>
      </c>
      <c r="E3201" s="68" t="s">
        <v>12262</v>
      </c>
    </row>
    <row r="3202" spans="1:5" ht="15" x14ac:dyDescent="0.2">
      <c r="A3202" s="64">
        <v>3201</v>
      </c>
      <c r="B3202" s="65">
        <v>12028</v>
      </c>
      <c r="C3202" s="66" t="s">
        <v>14195</v>
      </c>
      <c r="D3202" s="67">
        <v>17</v>
      </c>
      <c r="E3202" s="69">
        <v>2</v>
      </c>
    </row>
    <row r="3203" spans="1:5" ht="15" x14ac:dyDescent="0.2">
      <c r="A3203" s="64">
        <v>3202</v>
      </c>
      <c r="B3203" s="65">
        <v>12068</v>
      </c>
      <c r="C3203" s="66" t="s">
        <v>14196</v>
      </c>
      <c r="D3203" s="67">
        <v>18</v>
      </c>
      <c r="E3203" s="68" t="s">
        <v>12262</v>
      </c>
    </row>
    <row r="3204" spans="1:5" ht="15" x14ac:dyDescent="0.2">
      <c r="A3204" s="64">
        <v>3203</v>
      </c>
      <c r="B3204" s="65">
        <v>12166</v>
      </c>
      <c r="C3204" s="70" t="s">
        <v>14197</v>
      </c>
      <c r="D3204" s="67">
        <v>19</v>
      </c>
      <c r="E3204" s="69">
        <v>3</v>
      </c>
    </row>
    <row r="3205" spans="1:5" ht="15" x14ac:dyDescent="0.2">
      <c r="A3205" s="64">
        <v>3204</v>
      </c>
      <c r="B3205" s="65">
        <v>12189</v>
      </c>
      <c r="C3205" s="70" t="s">
        <v>14198</v>
      </c>
      <c r="D3205" s="67">
        <v>20</v>
      </c>
      <c r="E3205" s="69">
        <v>2</v>
      </c>
    </row>
    <row r="3206" spans="1:5" ht="15" x14ac:dyDescent="0.2">
      <c r="A3206" s="64">
        <v>3205</v>
      </c>
      <c r="B3206" s="65">
        <v>12387</v>
      </c>
      <c r="C3206" s="66" t="s">
        <v>14199</v>
      </c>
      <c r="D3206" s="67">
        <v>21</v>
      </c>
      <c r="E3206" s="69">
        <v>2</v>
      </c>
    </row>
    <row r="3207" spans="1:5" ht="15" x14ac:dyDescent="0.2">
      <c r="A3207" s="64">
        <v>3206</v>
      </c>
      <c r="B3207" s="65">
        <v>12631</v>
      </c>
      <c r="C3207" s="66" t="s">
        <v>11721</v>
      </c>
      <c r="D3207" s="67">
        <v>22</v>
      </c>
      <c r="E3207" s="68" t="s">
        <v>12268</v>
      </c>
    </row>
    <row r="3208" spans="1:5" ht="15" x14ac:dyDescent="0.2">
      <c r="A3208" s="64">
        <v>3207</v>
      </c>
      <c r="B3208" s="65">
        <v>12749</v>
      </c>
      <c r="C3208" s="66" t="s">
        <v>14200</v>
      </c>
      <c r="D3208" s="67">
        <v>23</v>
      </c>
      <c r="E3208" s="69">
        <v>3</v>
      </c>
    </row>
    <row r="3209" spans="1:5" ht="15" x14ac:dyDescent="0.2">
      <c r="A3209" s="64">
        <v>3208</v>
      </c>
      <c r="B3209" s="65">
        <v>12827</v>
      </c>
      <c r="C3209" s="66" t="s">
        <v>14201</v>
      </c>
      <c r="D3209" s="67">
        <v>24</v>
      </c>
      <c r="E3209" s="68" t="s">
        <v>12266</v>
      </c>
    </row>
    <row r="3210" spans="1:5" ht="15" x14ac:dyDescent="0.2">
      <c r="A3210" s="64">
        <v>3209</v>
      </c>
      <c r="B3210" s="65">
        <v>12957</v>
      </c>
      <c r="C3210" s="66" t="s">
        <v>14202</v>
      </c>
      <c r="D3210" s="67">
        <v>25</v>
      </c>
      <c r="E3210" s="68" t="s">
        <v>12264</v>
      </c>
    </row>
    <row r="3211" spans="1:5" ht="15" x14ac:dyDescent="0.2">
      <c r="A3211" s="64">
        <v>3210</v>
      </c>
      <c r="B3211" s="65">
        <v>12968</v>
      </c>
      <c r="C3211" s="66" t="s">
        <v>14203</v>
      </c>
      <c r="D3211" s="67">
        <v>26</v>
      </c>
      <c r="E3211" s="68" t="s">
        <v>12281</v>
      </c>
    </row>
    <row r="3212" spans="1:5" ht="15" x14ac:dyDescent="0.2">
      <c r="A3212" s="64">
        <v>3211</v>
      </c>
      <c r="B3212" s="65">
        <v>13079</v>
      </c>
      <c r="C3212" s="66" t="s">
        <v>15501</v>
      </c>
      <c r="D3212" s="67">
        <v>27</v>
      </c>
      <c r="E3212" s="68" t="s">
        <v>12268</v>
      </c>
    </row>
    <row r="3213" spans="1:5" ht="15" x14ac:dyDescent="0.2">
      <c r="A3213" s="64">
        <v>3212</v>
      </c>
      <c r="B3213" s="65">
        <v>13117</v>
      </c>
      <c r="C3213" s="66" t="s">
        <v>15502</v>
      </c>
      <c r="D3213" s="67">
        <v>28</v>
      </c>
      <c r="E3213" s="68" t="s">
        <v>12281</v>
      </c>
    </row>
    <row r="3214" spans="1:5" ht="15" x14ac:dyDescent="0.2">
      <c r="A3214" s="64">
        <v>3213</v>
      </c>
      <c r="B3214" s="65">
        <v>13170</v>
      </c>
      <c r="C3214" s="66" t="s">
        <v>10947</v>
      </c>
      <c r="D3214" s="67">
        <v>29</v>
      </c>
      <c r="E3214" s="68" t="s">
        <v>12281</v>
      </c>
    </row>
    <row r="3215" spans="1:5" ht="15" x14ac:dyDescent="0.2">
      <c r="A3215" s="64">
        <v>3214</v>
      </c>
      <c r="B3215" s="65">
        <v>13211</v>
      </c>
      <c r="C3215" s="66" t="s">
        <v>15503</v>
      </c>
      <c r="D3215" s="67">
        <v>30</v>
      </c>
      <c r="E3215" s="69">
        <v>2</v>
      </c>
    </row>
    <row r="3216" spans="1:5" ht="15" x14ac:dyDescent="0.2">
      <c r="A3216" s="64">
        <v>3215</v>
      </c>
      <c r="B3216" s="65">
        <v>14704</v>
      </c>
      <c r="C3216" s="66" t="s">
        <v>15504</v>
      </c>
      <c r="D3216" s="67">
        <v>31</v>
      </c>
      <c r="E3216" s="69">
        <v>2</v>
      </c>
    </row>
    <row r="3217" spans="1:5" ht="15" x14ac:dyDescent="0.2">
      <c r="A3217" s="64">
        <v>3216</v>
      </c>
      <c r="B3217" s="65">
        <v>14781</v>
      </c>
      <c r="C3217" s="66" t="s">
        <v>15505</v>
      </c>
      <c r="D3217" s="67">
        <v>32</v>
      </c>
      <c r="E3217" s="68" t="s">
        <v>14420</v>
      </c>
    </row>
    <row r="3218" spans="1:5" ht="15" x14ac:dyDescent="0.2">
      <c r="A3218" s="64">
        <v>3217</v>
      </c>
      <c r="B3218" s="65">
        <v>14885</v>
      </c>
      <c r="C3218" s="66" t="s">
        <v>15506</v>
      </c>
      <c r="D3218" s="67">
        <v>33</v>
      </c>
      <c r="E3218" s="68" t="s">
        <v>11138</v>
      </c>
    </row>
    <row r="3219" spans="1:5" ht="15" x14ac:dyDescent="0.2">
      <c r="A3219" s="64">
        <v>3218</v>
      </c>
      <c r="B3219" s="65">
        <v>14887</v>
      </c>
      <c r="C3219" s="66" t="s">
        <v>15507</v>
      </c>
      <c r="D3219" s="67">
        <v>34</v>
      </c>
      <c r="E3219" s="68" t="s">
        <v>12266</v>
      </c>
    </row>
    <row r="3220" spans="1:5" ht="15" x14ac:dyDescent="0.2">
      <c r="A3220" s="64">
        <v>3219</v>
      </c>
      <c r="B3220" s="65">
        <v>15077</v>
      </c>
      <c r="C3220" s="66" t="s">
        <v>15508</v>
      </c>
      <c r="D3220" s="67">
        <v>35</v>
      </c>
      <c r="E3220" s="69">
        <v>2</v>
      </c>
    </row>
    <row r="3221" spans="1:5" ht="15" x14ac:dyDescent="0.2">
      <c r="A3221" s="64">
        <v>3220</v>
      </c>
      <c r="B3221" s="65">
        <v>15079</v>
      </c>
      <c r="C3221" s="66" t="s">
        <v>15509</v>
      </c>
      <c r="D3221" s="67">
        <v>36</v>
      </c>
      <c r="E3221" s="68" t="s">
        <v>12266</v>
      </c>
    </row>
    <row r="3222" spans="1:5" ht="15" x14ac:dyDescent="0.2">
      <c r="A3222" s="64">
        <v>3221</v>
      </c>
      <c r="B3222" s="65">
        <v>15086</v>
      </c>
      <c r="C3222" s="66" t="s">
        <v>15510</v>
      </c>
      <c r="D3222" s="67">
        <v>37</v>
      </c>
      <c r="E3222" s="68" t="s">
        <v>12262</v>
      </c>
    </row>
    <row r="3223" spans="1:5" ht="15" x14ac:dyDescent="0.2">
      <c r="A3223" s="64">
        <v>3222</v>
      </c>
      <c r="B3223" s="65">
        <v>15091</v>
      </c>
      <c r="C3223" s="66" t="s">
        <v>15511</v>
      </c>
      <c r="D3223" s="67">
        <v>38</v>
      </c>
      <c r="E3223" s="69">
        <v>2</v>
      </c>
    </row>
    <row r="3224" spans="1:5" ht="15" x14ac:dyDescent="0.2">
      <c r="A3224" s="64">
        <v>3223</v>
      </c>
      <c r="B3224" s="65">
        <v>15267</v>
      </c>
      <c r="C3224" s="66" t="s">
        <v>15512</v>
      </c>
      <c r="D3224" s="67">
        <v>39</v>
      </c>
      <c r="E3224" s="68" t="s">
        <v>13767</v>
      </c>
    </row>
    <row r="3225" spans="1:5" ht="15" x14ac:dyDescent="0.2">
      <c r="A3225" s="64">
        <v>3224</v>
      </c>
      <c r="B3225" s="65">
        <v>15529</v>
      </c>
      <c r="C3225" s="66" t="s">
        <v>15513</v>
      </c>
      <c r="D3225" s="67">
        <v>40</v>
      </c>
      <c r="E3225" s="68" t="s">
        <v>12262</v>
      </c>
    </row>
    <row r="3226" spans="1:5" ht="15" x14ac:dyDescent="0.2">
      <c r="A3226" s="64">
        <v>3225</v>
      </c>
      <c r="B3226" s="65">
        <v>15560</v>
      </c>
      <c r="C3226" s="70" t="s">
        <v>15514</v>
      </c>
      <c r="D3226" s="67">
        <v>41</v>
      </c>
      <c r="E3226" s="68" t="s">
        <v>12268</v>
      </c>
    </row>
    <row r="3227" spans="1:5" ht="15" x14ac:dyDescent="0.2">
      <c r="A3227" s="64">
        <v>3226</v>
      </c>
      <c r="B3227" s="65">
        <v>15566</v>
      </c>
      <c r="C3227" s="66" t="s">
        <v>15515</v>
      </c>
      <c r="D3227" s="67">
        <v>42</v>
      </c>
      <c r="E3227" s="69">
        <v>4</v>
      </c>
    </row>
    <row r="3228" spans="1:5" ht="15" x14ac:dyDescent="0.2">
      <c r="A3228" s="64">
        <v>3227</v>
      </c>
      <c r="B3228" s="65">
        <v>15584</v>
      </c>
      <c r="C3228" s="66" t="s">
        <v>15516</v>
      </c>
      <c r="D3228" s="67">
        <v>43</v>
      </c>
      <c r="E3228" s="68" t="s">
        <v>12268</v>
      </c>
    </row>
    <row r="3229" spans="1:5" ht="15" x14ac:dyDescent="0.2">
      <c r="A3229" s="64">
        <v>3228</v>
      </c>
      <c r="B3229" s="65">
        <v>15602</v>
      </c>
      <c r="C3229" s="66" t="s">
        <v>15517</v>
      </c>
      <c r="D3229" s="67">
        <v>44</v>
      </c>
      <c r="E3229" s="68" t="s">
        <v>12428</v>
      </c>
    </row>
    <row r="3230" spans="1:5" ht="15" x14ac:dyDescent="0.2">
      <c r="A3230" s="64">
        <v>3229</v>
      </c>
      <c r="B3230" s="65">
        <v>15649</v>
      </c>
      <c r="C3230" s="66" t="s">
        <v>15518</v>
      </c>
      <c r="D3230" s="67">
        <v>45</v>
      </c>
      <c r="E3230" s="68" t="s">
        <v>15069</v>
      </c>
    </row>
    <row r="3231" spans="1:5" ht="15" x14ac:dyDescent="0.2">
      <c r="A3231" s="64">
        <v>3230</v>
      </c>
      <c r="B3231" s="65">
        <v>15659</v>
      </c>
      <c r="C3231" s="66" t="s">
        <v>15519</v>
      </c>
      <c r="D3231" s="67">
        <v>46</v>
      </c>
      <c r="E3231" s="68" t="s">
        <v>12268</v>
      </c>
    </row>
    <row r="3232" spans="1:5" ht="15" x14ac:dyDescent="0.2">
      <c r="A3232" s="64">
        <v>3231</v>
      </c>
      <c r="B3232" s="65">
        <v>15719</v>
      </c>
      <c r="C3232" s="66" t="s">
        <v>15520</v>
      </c>
      <c r="D3232" s="67">
        <v>47</v>
      </c>
      <c r="E3232" s="68" t="s">
        <v>12281</v>
      </c>
    </row>
    <row r="3233" spans="1:5" ht="15" x14ac:dyDescent="0.2">
      <c r="A3233" s="64">
        <v>3232</v>
      </c>
      <c r="B3233" s="65">
        <v>15774</v>
      </c>
      <c r="C3233" s="66" t="s">
        <v>15521</v>
      </c>
      <c r="D3233" s="67">
        <v>48</v>
      </c>
      <c r="E3233" s="68" t="s">
        <v>12268</v>
      </c>
    </row>
    <row r="3234" spans="1:5" ht="15" x14ac:dyDescent="0.2">
      <c r="A3234" s="64">
        <v>3233</v>
      </c>
      <c r="B3234" s="65">
        <v>15776</v>
      </c>
      <c r="C3234" s="66" t="s">
        <v>15522</v>
      </c>
      <c r="D3234" s="67">
        <v>49</v>
      </c>
      <c r="E3234" s="68" t="s">
        <v>12262</v>
      </c>
    </row>
    <row r="3235" spans="1:5" ht="15" x14ac:dyDescent="0.2">
      <c r="A3235" s="64">
        <v>3234</v>
      </c>
      <c r="B3235" s="65">
        <v>15798</v>
      </c>
      <c r="C3235" s="66" t="s">
        <v>15523</v>
      </c>
      <c r="D3235" s="67">
        <v>50</v>
      </c>
      <c r="E3235" s="68" t="s">
        <v>12383</v>
      </c>
    </row>
    <row r="3236" spans="1:5" ht="15" x14ac:dyDescent="0.2">
      <c r="A3236" s="64">
        <v>3235</v>
      </c>
      <c r="B3236" s="65">
        <v>15936</v>
      </c>
      <c r="C3236" s="66" t="s">
        <v>15524</v>
      </c>
      <c r="D3236" s="67">
        <v>51</v>
      </c>
      <c r="E3236" s="68" t="s">
        <v>12262</v>
      </c>
    </row>
    <row r="3237" spans="1:5" ht="15" x14ac:dyDescent="0.2">
      <c r="A3237" s="64">
        <v>3236</v>
      </c>
      <c r="B3237" s="65">
        <v>15980</v>
      </c>
      <c r="C3237" s="70" t="s">
        <v>15525</v>
      </c>
      <c r="D3237" s="67">
        <v>52</v>
      </c>
      <c r="E3237" s="68" t="s">
        <v>12262</v>
      </c>
    </row>
    <row r="3238" spans="1:5" ht="15" x14ac:dyDescent="0.2">
      <c r="A3238" s="64">
        <v>3237</v>
      </c>
      <c r="B3238" s="65">
        <v>15992</v>
      </c>
      <c r="C3238" s="66" t="s">
        <v>15526</v>
      </c>
      <c r="D3238" s="67">
        <v>53</v>
      </c>
      <c r="E3238" s="69">
        <v>3</v>
      </c>
    </row>
    <row r="3239" spans="1:5" ht="15" x14ac:dyDescent="0.2">
      <c r="A3239" s="64">
        <v>3238</v>
      </c>
      <c r="B3239" s="65">
        <v>15994</v>
      </c>
      <c r="C3239" s="66" t="s">
        <v>15527</v>
      </c>
      <c r="D3239" s="67">
        <v>54</v>
      </c>
      <c r="E3239" s="69">
        <v>4</v>
      </c>
    </row>
    <row r="3240" spans="1:5" ht="15" x14ac:dyDescent="0.2">
      <c r="A3240" s="64">
        <v>3239</v>
      </c>
      <c r="B3240" s="65">
        <v>16004</v>
      </c>
      <c r="C3240" s="70" t="s">
        <v>15528</v>
      </c>
      <c r="D3240" s="67">
        <v>55</v>
      </c>
      <c r="E3240" s="69">
        <v>4</v>
      </c>
    </row>
    <row r="3241" spans="1:5" ht="15" x14ac:dyDescent="0.2">
      <c r="A3241" s="64">
        <v>3240</v>
      </c>
      <c r="B3241" s="65">
        <v>16006</v>
      </c>
      <c r="C3241" s="66" t="s">
        <v>15529</v>
      </c>
      <c r="D3241" s="67">
        <v>56</v>
      </c>
      <c r="E3241" s="68" t="s">
        <v>12268</v>
      </c>
    </row>
    <row r="3242" spans="1:5" ht="15" x14ac:dyDescent="0.2">
      <c r="A3242" s="64">
        <v>3241</v>
      </c>
      <c r="B3242" s="65">
        <v>16027</v>
      </c>
      <c r="C3242" s="66" t="s">
        <v>15530</v>
      </c>
      <c r="D3242" s="67">
        <v>57</v>
      </c>
      <c r="E3242" s="68" t="s">
        <v>12262</v>
      </c>
    </row>
    <row r="3243" spans="1:5" ht="15" x14ac:dyDescent="0.2">
      <c r="A3243" s="64">
        <v>3242</v>
      </c>
      <c r="B3243" s="65">
        <v>16055</v>
      </c>
      <c r="C3243" s="66" t="s">
        <v>15531</v>
      </c>
      <c r="D3243" s="67">
        <v>58</v>
      </c>
      <c r="E3243" s="68" t="s">
        <v>12262</v>
      </c>
    </row>
    <row r="3244" spans="1:5" ht="15" x14ac:dyDescent="0.2">
      <c r="A3244" s="64">
        <v>3243</v>
      </c>
      <c r="B3244" s="65">
        <v>16089</v>
      </c>
      <c r="C3244" s="66" t="s">
        <v>15532</v>
      </c>
      <c r="D3244" s="67">
        <v>59</v>
      </c>
      <c r="E3244" s="68" t="s">
        <v>11917</v>
      </c>
    </row>
    <row r="3245" spans="1:5" ht="15" x14ac:dyDescent="0.2">
      <c r="A3245" s="64">
        <v>3244</v>
      </c>
      <c r="B3245" s="65">
        <v>16103</v>
      </c>
      <c r="C3245" s="66" t="s">
        <v>15533</v>
      </c>
      <c r="D3245" s="67">
        <v>60</v>
      </c>
      <c r="E3245" s="68" t="s">
        <v>12268</v>
      </c>
    </row>
    <row r="3246" spans="1:5" ht="15" x14ac:dyDescent="0.2">
      <c r="A3246" s="64">
        <v>3245</v>
      </c>
      <c r="B3246" s="65">
        <v>16170</v>
      </c>
      <c r="C3246" s="66" t="s">
        <v>15534</v>
      </c>
      <c r="D3246" s="67">
        <v>61</v>
      </c>
      <c r="E3246" s="68" t="s">
        <v>12262</v>
      </c>
    </row>
    <row r="3247" spans="1:5" ht="15" x14ac:dyDescent="0.2">
      <c r="A3247" s="64">
        <v>3246</v>
      </c>
      <c r="B3247" s="65">
        <v>16187</v>
      </c>
      <c r="C3247" s="66" t="s">
        <v>15535</v>
      </c>
      <c r="D3247" s="67">
        <v>62</v>
      </c>
      <c r="E3247" s="68" t="s">
        <v>12266</v>
      </c>
    </row>
    <row r="3248" spans="1:5" ht="15" x14ac:dyDescent="0.2">
      <c r="A3248" s="64">
        <v>3247</v>
      </c>
      <c r="B3248" s="65">
        <v>16189</v>
      </c>
      <c r="C3248" s="66" t="s">
        <v>13077</v>
      </c>
      <c r="D3248" s="67">
        <v>63</v>
      </c>
      <c r="E3248" s="68" t="s">
        <v>15069</v>
      </c>
    </row>
    <row r="3249" spans="1:5" ht="15" x14ac:dyDescent="0.2">
      <c r="A3249" s="64">
        <v>3248</v>
      </c>
      <c r="B3249" s="65">
        <v>16279</v>
      </c>
      <c r="C3249" s="66" t="s">
        <v>12747</v>
      </c>
      <c r="D3249" s="67">
        <v>64</v>
      </c>
      <c r="E3249" s="68" t="s">
        <v>12268</v>
      </c>
    </row>
    <row r="3250" spans="1:5" ht="15" x14ac:dyDescent="0.2">
      <c r="A3250" s="64">
        <v>3249</v>
      </c>
      <c r="B3250" s="65">
        <v>16294</v>
      </c>
      <c r="C3250" s="66" t="s">
        <v>13078</v>
      </c>
      <c r="D3250" s="67">
        <v>65</v>
      </c>
      <c r="E3250" s="68" t="s">
        <v>12268</v>
      </c>
    </row>
    <row r="3251" spans="1:5" ht="15" x14ac:dyDescent="0.2">
      <c r="A3251" s="64">
        <v>3250</v>
      </c>
      <c r="B3251" s="65">
        <v>16334</v>
      </c>
      <c r="C3251" s="66" t="s">
        <v>13079</v>
      </c>
      <c r="D3251" s="67">
        <v>66</v>
      </c>
      <c r="E3251" s="68" t="s">
        <v>12268</v>
      </c>
    </row>
    <row r="3252" spans="1:5" ht="15" x14ac:dyDescent="0.2">
      <c r="A3252" s="64">
        <v>3251</v>
      </c>
      <c r="B3252" s="65">
        <v>16362</v>
      </c>
      <c r="C3252" s="66" t="s">
        <v>13080</v>
      </c>
      <c r="D3252" s="67">
        <v>67</v>
      </c>
      <c r="E3252" s="69">
        <v>2</v>
      </c>
    </row>
    <row r="3253" spans="1:5" ht="15" x14ac:dyDescent="0.2">
      <c r="A3253" s="64">
        <v>3252</v>
      </c>
      <c r="B3253" s="65">
        <v>16419</v>
      </c>
      <c r="C3253" s="66" t="s">
        <v>13081</v>
      </c>
      <c r="D3253" s="67">
        <v>68</v>
      </c>
      <c r="E3253" s="69">
        <v>3</v>
      </c>
    </row>
    <row r="3254" spans="1:5" ht="15" x14ac:dyDescent="0.2">
      <c r="A3254" s="64">
        <v>3253</v>
      </c>
      <c r="B3254" s="65">
        <v>16425</v>
      </c>
      <c r="C3254" s="66" t="s">
        <v>13082</v>
      </c>
      <c r="D3254" s="67">
        <v>60</v>
      </c>
      <c r="E3254" s="68" t="s">
        <v>15069</v>
      </c>
    </row>
    <row r="3255" spans="1:5" ht="15" x14ac:dyDescent="0.2">
      <c r="A3255" s="64">
        <v>3254</v>
      </c>
      <c r="B3255" s="65">
        <v>16454</v>
      </c>
      <c r="C3255" s="66" t="s">
        <v>13083</v>
      </c>
      <c r="D3255" s="67">
        <v>70</v>
      </c>
      <c r="E3255" s="68" t="s">
        <v>12428</v>
      </c>
    </row>
    <row r="3256" spans="1:5" ht="15" x14ac:dyDescent="0.2">
      <c r="A3256" s="64">
        <v>3255</v>
      </c>
      <c r="B3256" s="65">
        <v>16682</v>
      </c>
      <c r="C3256" s="66" t="s">
        <v>13084</v>
      </c>
      <c r="D3256" s="67">
        <v>71</v>
      </c>
      <c r="E3256" s="68" t="s">
        <v>12268</v>
      </c>
    </row>
    <row r="3257" spans="1:5" ht="15" x14ac:dyDescent="0.2">
      <c r="A3257" s="64">
        <v>3256</v>
      </c>
      <c r="B3257" s="65">
        <v>16684</v>
      </c>
      <c r="C3257" s="66" t="s">
        <v>13085</v>
      </c>
      <c r="D3257" s="67">
        <v>72</v>
      </c>
      <c r="E3257" s="68" t="s">
        <v>12371</v>
      </c>
    </row>
    <row r="3258" spans="1:5" ht="15" x14ac:dyDescent="0.2">
      <c r="A3258" s="64">
        <v>3257</v>
      </c>
      <c r="B3258" s="65">
        <v>16698</v>
      </c>
      <c r="C3258" s="66" t="s">
        <v>13086</v>
      </c>
      <c r="D3258" s="67">
        <v>73</v>
      </c>
      <c r="E3258" s="69">
        <v>2</v>
      </c>
    </row>
    <row r="3259" spans="1:5" ht="15" x14ac:dyDescent="0.2">
      <c r="A3259" s="64">
        <v>3258</v>
      </c>
      <c r="B3259" s="65">
        <v>16800</v>
      </c>
      <c r="C3259" s="66" t="s">
        <v>11630</v>
      </c>
      <c r="D3259" s="67">
        <v>74</v>
      </c>
      <c r="E3259" s="68" t="s">
        <v>12262</v>
      </c>
    </row>
    <row r="3260" spans="1:5" ht="15" x14ac:dyDescent="0.2">
      <c r="A3260" s="64">
        <v>3259</v>
      </c>
      <c r="B3260" s="65">
        <v>16849</v>
      </c>
      <c r="C3260" s="66" t="s">
        <v>10954</v>
      </c>
      <c r="D3260" s="67">
        <v>75</v>
      </c>
      <c r="E3260" s="68" t="s">
        <v>13800</v>
      </c>
    </row>
    <row r="3261" spans="1:5" ht="15" x14ac:dyDescent="0.2">
      <c r="A3261" s="64">
        <v>3260</v>
      </c>
      <c r="B3261" s="65">
        <v>16983</v>
      </c>
      <c r="C3261" s="66" t="s">
        <v>13087</v>
      </c>
      <c r="D3261" s="67">
        <v>76</v>
      </c>
      <c r="E3261" s="68" t="s">
        <v>12268</v>
      </c>
    </row>
    <row r="3262" spans="1:5" ht="15" x14ac:dyDescent="0.2">
      <c r="A3262" s="64">
        <v>3261</v>
      </c>
      <c r="B3262" s="65">
        <v>16997</v>
      </c>
      <c r="C3262" s="66" t="s">
        <v>13088</v>
      </c>
      <c r="D3262" s="67">
        <v>77</v>
      </c>
      <c r="E3262" s="68" t="s">
        <v>12262</v>
      </c>
    </row>
    <row r="3263" spans="1:5" ht="15" x14ac:dyDescent="0.2">
      <c r="A3263" s="64">
        <v>3262</v>
      </c>
      <c r="B3263" s="65">
        <v>17052</v>
      </c>
      <c r="C3263" s="66" t="s">
        <v>13089</v>
      </c>
      <c r="D3263" s="67">
        <v>78</v>
      </c>
      <c r="E3263" s="68" t="s">
        <v>12281</v>
      </c>
    </row>
    <row r="3264" spans="1:5" ht="15" x14ac:dyDescent="0.2">
      <c r="A3264" s="64">
        <v>3263</v>
      </c>
      <c r="B3264" s="65">
        <v>17304</v>
      </c>
      <c r="C3264" s="66" t="s">
        <v>13090</v>
      </c>
      <c r="D3264" s="67">
        <v>79</v>
      </c>
      <c r="E3264" s="69">
        <v>2</v>
      </c>
    </row>
    <row r="3265" spans="1:5" ht="15" x14ac:dyDescent="0.2">
      <c r="A3265" s="64">
        <v>3264</v>
      </c>
      <c r="B3265" s="65">
        <v>17316</v>
      </c>
      <c r="C3265" s="66" t="s">
        <v>13091</v>
      </c>
      <c r="D3265" s="67">
        <v>80</v>
      </c>
      <c r="E3265" s="68" t="s">
        <v>12262</v>
      </c>
    </row>
    <row r="3266" spans="1:5" ht="15" x14ac:dyDescent="0.2">
      <c r="A3266" s="64">
        <v>3265</v>
      </c>
      <c r="B3266" s="65">
        <v>17501</v>
      </c>
      <c r="C3266" s="66" t="s">
        <v>13092</v>
      </c>
      <c r="D3266" s="67">
        <v>81</v>
      </c>
      <c r="E3266" s="68" t="s">
        <v>15069</v>
      </c>
    </row>
    <row r="3267" spans="1:5" ht="15" x14ac:dyDescent="0.2">
      <c r="A3267" s="64">
        <v>3266</v>
      </c>
      <c r="B3267" s="65">
        <v>17667</v>
      </c>
      <c r="C3267" s="66" t="s">
        <v>13093</v>
      </c>
      <c r="D3267" s="67">
        <v>82</v>
      </c>
      <c r="E3267" s="68" t="s">
        <v>13767</v>
      </c>
    </row>
    <row r="3268" spans="1:5" ht="15" x14ac:dyDescent="0.2">
      <c r="A3268" s="64">
        <v>3267</v>
      </c>
      <c r="B3268" s="65">
        <v>17676</v>
      </c>
      <c r="C3268" s="66" t="s">
        <v>13094</v>
      </c>
      <c r="D3268" s="67">
        <v>83</v>
      </c>
      <c r="E3268" s="68" t="s">
        <v>12266</v>
      </c>
    </row>
    <row r="3269" spans="1:5" ht="15" x14ac:dyDescent="0.2">
      <c r="A3269" s="64">
        <v>3268</v>
      </c>
      <c r="B3269" s="65">
        <v>17706</v>
      </c>
      <c r="C3269" s="66" t="s">
        <v>15700</v>
      </c>
      <c r="D3269" s="67">
        <v>84</v>
      </c>
      <c r="E3269" s="68" t="s">
        <v>12260</v>
      </c>
    </row>
    <row r="3270" spans="1:5" ht="15" x14ac:dyDescent="0.2">
      <c r="A3270" s="64">
        <v>3269</v>
      </c>
      <c r="B3270" s="65">
        <v>17781</v>
      </c>
      <c r="C3270" s="66" t="s">
        <v>13095</v>
      </c>
      <c r="D3270" s="67">
        <v>85</v>
      </c>
      <c r="E3270" s="68" t="s">
        <v>15072</v>
      </c>
    </row>
    <row r="3271" spans="1:5" ht="15" x14ac:dyDescent="0.2">
      <c r="A3271" s="64">
        <v>3270</v>
      </c>
      <c r="B3271" s="65">
        <v>17909</v>
      </c>
      <c r="C3271" s="66" t="s">
        <v>13096</v>
      </c>
      <c r="D3271" s="67">
        <v>86</v>
      </c>
      <c r="E3271" s="68" t="s">
        <v>12264</v>
      </c>
    </row>
    <row r="3272" spans="1:5" ht="15" x14ac:dyDescent="0.2">
      <c r="A3272" s="64">
        <v>3271</v>
      </c>
      <c r="B3272" s="65">
        <v>18014</v>
      </c>
      <c r="C3272" s="66" t="s">
        <v>13097</v>
      </c>
      <c r="D3272" s="67">
        <v>87</v>
      </c>
      <c r="E3272" s="68" t="s">
        <v>12258</v>
      </c>
    </row>
    <row r="3273" spans="1:5" ht="15" x14ac:dyDescent="0.2">
      <c r="A3273" s="64">
        <v>3272</v>
      </c>
      <c r="B3273" s="65">
        <v>18033</v>
      </c>
      <c r="C3273" s="66" t="s">
        <v>13098</v>
      </c>
      <c r="D3273" s="67">
        <v>88</v>
      </c>
      <c r="E3273" s="68" t="s">
        <v>12262</v>
      </c>
    </row>
    <row r="3274" spans="1:5" ht="15" x14ac:dyDescent="0.2">
      <c r="A3274" s="64">
        <v>3273</v>
      </c>
      <c r="B3274" s="65">
        <v>18382</v>
      </c>
      <c r="C3274" s="66" t="s">
        <v>13099</v>
      </c>
      <c r="D3274" s="67">
        <v>89</v>
      </c>
      <c r="E3274" s="69">
        <v>3</v>
      </c>
    </row>
    <row r="3275" spans="1:5" ht="15" x14ac:dyDescent="0.2">
      <c r="A3275" s="64">
        <v>3274</v>
      </c>
      <c r="B3275" s="65">
        <v>18412</v>
      </c>
      <c r="C3275" s="66" t="s">
        <v>11727</v>
      </c>
      <c r="D3275" s="67">
        <v>90</v>
      </c>
      <c r="E3275" s="68" t="s">
        <v>12266</v>
      </c>
    </row>
    <row r="3276" spans="1:5" ht="15" x14ac:dyDescent="0.2">
      <c r="A3276" s="64">
        <v>3275</v>
      </c>
      <c r="B3276" s="65">
        <v>18609</v>
      </c>
      <c r="C3276" s="66" t="s">
        <v>11728</v>
      </c>
      <c r="D3276" s="67">
        <v>91</v>
      </c>
      <c r="E3276" s="68" t="s">
        <v>12266</v>
      </c>
    </row>
    <row r="3277" spans="1:5" ht="15" x14ac:dyDescent="0.2">
      <c r="A3277" s="64">
        <v>3276</v>
      </c>
      <c r="B3277" s="65">
        <v>18688</v>
      </c>
      <c r="C3277" s="66" t="s">
        <v>11729</v>
      </c>
      <c r="D3277" s="67">
        <v>92</v>
      </c>
      <c r="E3277" s="68" t="s">
        <v>13771</v>
      </c>
    </row>
    <row r="3278" spans="1:5" ht="15" x14ac:dyDescent="0.2">
      <c r="A3278" s="64">
        <v>3277</v>
      </c>
      <c r="B3278" s="65">
        <v>18763</v>
      </c>
      <c r="C3278" s="66" t="s">
        <v>13585</v>
      </c>
      <c r="D3278" s="67">
        <v>93</v>
      </c>
      <c r="E3278" s="68" t="s">
        <v>13767</v>
      </c>
    </row>
    <row r="3279" spans="1:5" ht="15" x14ac:dyDescent="0.2">
      <c r="A3279" s="64">
        <v>3278</v>
      </c>
      <c r="B3279" s="65">
        <v>18917</v>
      </c>
      <c r="C3279" s="66" t="s">
        <v>10589</v>
      </c>
      <c r="D3279" s="67">
        <v>94</v>
      </c>
      <c r="E3279" s="68" t="s">
        <v>12266</v>
      </c>
    </row>
    <row r="3280" spans="1:5" ht="15" x14ac:dyDescent="0.2">
      <c r="A3280" s="64">
        <v>3279</v>
      </c>
      <c r="B3280" s="65">
        <v>18945</v>
      </c>
      <c r="C3280" s="66" t="s">
        <v>11730</v>
      </c>
      <c r="D3280" s="67">
        <v>95</v>
      </c>
      <c r="E3280" s="69">
        <v>3</v>
      </c>
    </row>
    <row r="3281" spans="1:5" ht="15" x14ac:dyDescent="0.2">
      <c r="A3281" s="64">
        <v>3280</v>
      </c>
      <c r="B3281" s="65">
        <v>19007</v>
      </c>
      <c r="C3281" s="66" t="s">
        <v>11731</v>
      </c>
      <c r="D3281" s="67">
        <v>96</v>
      </c>
      <c r="E3281" s="69">
        <v>2</v>
      </c>
    </row>
    <row r="3282" spans="1:5" ht="15" x14ac:dyDescent="0.2">
      <c r="A3282" s="64">
        <v>3281</v>
      </c>
      <c r="B3282" s="65">
        <v>19136</v>
      </c>
      <c r="C3282" s="66" t="s">
        <v>11732</v>
      </c>
      <c r="D3282" s="67">
        <v>97</v>
      </c>
      <c r="E3282" s="69">
        <v>2</v>
      </c>
    </row>
    <row r="3283" spans="1:5" ht="15" x14ac:dyDescent="0.2">
      <c r="A3283" s="64">
        <v>3282</v>
      </c>
      <c r="B3283" s="65">
        <v>19143</v>
      </c>
      <c r="C3283" s="66" t="s">
        <v>11733</v>
      </c>
      <c r="D3283" s="67">
        <v>98</v>
      </c>
      <c r="E3283" s="68" t="s">
        <v>12260</v>
      </c>
    </row>
    <row r="3284" spans="1:5" ht="15" x14ac:dyDescent="0.2">
      <c r="A3284" s="64">
        <v>3283</v>
      </c>
      <c r="B3284" s="65">
        <v>19184</v>
      </c>
      <c r="C3284" s="66" t="s">
        <v>11734</v>
      </c>
      <c r="D3284" s="67">
        <v>99</v>
      </c>
      <c r="E3284" s="68" t="s">
        <v>12281</v>
      </c>
    </row>
    <row r="3285" spans="1:5" ht="15" x14ac:dyDescent="0.2">
      <c r="A3285" s="64">
        <v>3284</v>
      </c>
      <c r="B3285" s="65">
        <v>19275</v>
      </c>
      <c r="C3285" s="70" t="s">
        <v>11735</v>
      </c>
      <c r="D3285" s="67">
        <v>100</v>
      </c>
      <c r="E3285" s="69">
        <v>2</v>
      </c>
    </row>
    <row r="3286" spans="1:5" ht="15" x14ac:dyDescent="0.2">
      <c r="A3286" s="64">
        <v>3285</v>
      </c>
      <c r="B3286" s="65">
        <v>19437</v>
      </c>
      <c r="C3286" s="66" t="s">
        <v>11736</v>
      </c>
      <c r="D3286" s="67">
        <v>101</v>
      </c>
      <c r="E3286" s="68" t="s">
        <v>15072</v>
      </c>
    </row>
    <row r="3287" spans="1:5" ht="15" x14ac:dyDescent="0.2">
      <c r="A3287" s="64">
        <v>3286</v>
      </c>
      <c r="B3287" s="65">
        <v>19464</v>
      </c>
      <c r="C3287" s="66" t="s">
        <v>11737</v>
      </c>
      <c r="D3287" s="67">
        <v>102</v>
      </c>
      <c r="E3287" s="68" t="s">
        <v>12428</v>
      </c>
    </row>
    <row r="3288" spans="1:5" ht="15" x14ac:dyDescent="0.2">
      <c r="A3288" s="64">
        <v>3287</v>
      </c>
      <c r="B3288" s="65">
        <v>19558</v>
      </c>
      <c r="C3288" s="66" t="s">
        <v>11738</v>
      </c>
      <c r="D3288" s="67">
        <v>103</v>
      </c>
      <c r="E3288" s="68" t="s">
        <v>12266</v>
      </c>
    </row>
    <row r="3289" spans="1:5" ht="15" x14ac:dyDescent="0.2">
      <c r="A3289" s="64">
        <v>3288</v>
      </c>
      <c r="B3289" s="65">
        <v>19573</v>
      </c>
      <c r="C3289" s="66" t="s">
        <v>14527</v>
      </c>
      <c r="D3289" s="67">
        <v>104</v>
      </c>
      <c r="E3289" s="68" t="s">
        <v>12262</v>
      </c>
    </row>
    <row r="3290" spans="1:5" ht="15" x14ac:dyDescent="0.2">
      <c r="A3290" s="64">
        <v>3289</v>
      </c>
      <c r="B3290" s="65">
        <v>19585</v>
      </c>
      <c r="C3290" s="66" t="s">
        <v>11739</v>
      </c>
      <c r="D3290" s="67">
        <v>105</v>
      </c>
      <c r="E3290" s="68" t="s">
        <v>15072</v>
      </c>
    </row>
    <row r="3291" spans="1:5" ht="15" x14ac:dyDescent="0.2">
      <c r="A3291" s="64">
        <v>3290</v>
      </c>
      <c r="B3291" s="65">
        <v>19586</v>
      </c>
      <c r="C3291" s="70" t="s">
        <v>11740</v>
      </c>
      <c r="D3291" s="67">
        <v>106</v>
      </c>
      <c r="E3291" s="68" t="s">
        <v>12428</v>
      </c>
    </row>
    <row r="3292" spans="1:5" ht="15" x14ac:dyDescent="0.2">
      <c r="A3292" s="64">
        <v>3291</v>
      </c>
      <c r="B3292" s="65">
        <v>19589</v>
      </c>
      <c r="C3292" s="66" t="s">
        <v>11741</v>
      </c>
      <c r="D3292" s="67">
        <v>107</v>
      </c>
      <c r="E3292" s="69">
        <v>1</v>
      </c>
    </row>
    <row r="3293" spans="1:5" ht="15" x14ac:dyDescent="0.2">
      <c r="A3293" s="64">
        <v>3292</v>
      </c>
      <c r="B3293" s="65">
        <v>19596</v>
      </c>
      <c r="C3293" s="66" t="s">
        <v>11742</v>
      </c>
      <c r="D3293" s="67">
        <v>108</v>
      </c>
      <c r="E3293" s="68" t="s">
        <v>15069</v>
      </c>
    </row>
    <row r="3294" spans="1:5" ht="15" x14ac:dyDescent="0.2">
      <c r="A3294" s="64">
        <v>3293</v>
      </c>
      <c r="B3294" s="65">
        <v>19655</v>
      </c>
      <c r="C3294" s="66" t="s">
        <v>11743</v>
      </c>
      <c r="D3294" s="67">
        <v>109</v>
      </c>
      <c r="E3294" s="69">
        <v>4</v>
      </c>
    </row>
    <row r="3295" spans="1:5" ht="15" x14ac:dyDescent="0.2">
      <c r="A3295" s="64">
        <v>3294</v>
      </c>
      <c r="B3295" s="65">
        <v>19680</v>
      </c>
      <c r="C3295" s="66" t="s">
        <v>11744</v>
      </c>
      <c r="D3295" s="67">
        <v>110</v>
      </c>
      <c r="E3295" s="68" t="s">
        <v>12428</v>
      </c>
    </row>
    <row r="3296" spans="1:5" ht="15" x14ac:dyDescent="0.2">
      <c r="A3296" s="64">
        <v>3295</v>
      </c>
      <c r="B3296" s="65">
        <v>19950</v>
      </c>
      <c r="C3296" s="66" t="s">
        <v>11745</v>
      </c>
      <c r="D3296" s="67">
        <v>111</v>
      </c>
      <c r="E3296" s="69">
        <v>2</v>
      </c>
    </row>
    <row r="3297" spans="1:5" ht="15" x14ac:dyDescent="0.2">
      <c r="A3297" s="64">
        <v>3296</v>
      </c>
      <c r="B3297" s="65">
        <v>10306</v>
      </c>
      <c r="C3297" s="66" t="s">
        <v>11746</v>
      </c>
      <c r="D3297" s="67">
        <v>112</v>
      </c>
      <c r="E3297" s="69">
        <v>3</v>
      </c>
    </row>
    <row r="3298" spans="1:5" ht="15" x14ac:dyDescent="0.2">
      <c r="A3298" s="64">
        <v>3297</v>
      </c>
      <c r="B3298" s="65">
        <v>11576</v>
      </c>
      <c r="C3298" s="66" t="s">
        <v>11747</v>
      </c>
      <c r="D3298" s="67">
        <v>113</v>
      </c>
      <c r="E3298" s="69">
        <v>4</v>
      </c>
    </row>
    <row r="3299" spans="1:5" ht="15" x14ac:dyDescent="0.2">
      <c r="A3299" s="64">
        <v>3298</v>
      </c>
      <c r="B3299" s="65">
        <v>12114</v>
      </c>
      <c r="C3299" s="66" t="s">
        <v>11748</v>
      </c>
      <c r="D3299" s="67">
        <v>114</v>
      </c>
      <c r="E3299" s="69">
        <v>2</v>
      </c>
    </row>
    <row r="3300" spans="1:5" ht="15" x14ac:dyDescent="0.2">
      <c r="A3300" s="64">
        <v>3299</v>
      </c>
      <c r="B3300" s="65">
        <v>15056</v>
      </c>
      <c r="C3300" s="66" t="s">
        <v>11749</v>
      </c>
      <c r="D3300" s="67">
        <v>115</v>
      </c>
      <c r="E3300" s="68" t="s">
        <v>12268</v>
      </c>
    </row>
    <row r="3301" spans="1:5" ht="15" x14ac:dyDescent="0.2">
      <c r="A3301" s="64">
        <v>3300</v>
      </c>
      <c r="B3301" s="65">
        <v>15499</v>
      </c>
      <c r="C3301" s="66" t="s">
        <v>11750</v>
      </c>
      <c r="D3301" s="67">
        <v>116</v>
      </c>
      <c r="E3301" s="68" t="s">
        <v>12268</v>
      </c>
    </row>
    <row r="3302" spans="1:5" ht="15" x14ac:dyDescent="0.2">
      <c r="A3302" s="64">
        <v>3301</v>
      </c>
      <c r="B3302" s="65">
        <v>15978</v>
      </c>
      <c r="C3302" s="70" t="s">
        <v>11751</v>
      </c>
      <c r="D3302" s="67">
        <v>117</v>
      </c>
      <c r="E3302" s="69">
        <v>4</v>
      </c>
    </row>
    <row r="3303" spans="1:5" ht="15" x14ac:dyDescent="0.2">
      <c r="A3303" s="64">
        <v>3302</v>
      </c>
      <c r="B3303" s="65">
        <v>16029</v>
      </c>
      <c r="C3303" s="70" t="s">
        <v>11752</v>
      </c>
      <c r="D3303" s="67">
        <v>118</v>
      </c>
      <c r="E3303" s="69">
        <v>4</v>
      </c>
    </row>
    <row r="3304" spans="1:5" ht="15" x14ac:dyDescent="0.2">
      <c r="A3304" s="64">
        <v>3303</v>
      </c>
      <c r="B3304" s="65">
        <v>16157</v>
      </c>
      <c r="C3304" s="66" t="s">
        <v>11753</v>
      </c>
      <c r="D3304" s="67">
        <v>119</v>
      </c>
      <c r="E3304" s="69">
        <v>3</v>
      </c>
    </row>
    <row r="3305" spans="1:5" ht="15" x14ac:dyDescent="0.2">
      <c r="A3305" s="64">
        <v>3304</v>
      </c>
      <c r="B3305" s="65">
        <v>16179</v>
      </c>
      <c r="C3305" s="70" t="s">
        <v>11754</v>
      </c>
      <c r="D3305" s="67">
        <v>120</v>
      </c>
      <c r="E3305" s="69">
        <v>4</v>
      </c>
    </row>
    <row r="3306" spans="1:5" ht="15" x14ac:dyDescent="0.2">
      <c r="A3306" s="64">
        <v>3305</v>
      </c>
      <c r="B3306" s="65">
        <v>17717</v>
      </c>
      <c r="C3306" s="66" t="s">
        <v>11755</v>
      </c>
      <c r="D3306" s="67">
        <v>121</v>
      </c>
      <c r="E3306" s="69">
        <v>2</v>
      </c>
    </row>
    <row r="3307" spans="1:5" ht="15" x14ac:dyDescent="0.2">
      <c r="A3307" s="64">
        <v>3306</v>
      </c>
      <c r="B3307" s="65">
        <v>14518</v>
      </c>
      <c r="C3307" s="66" t="s">
        <v>10608</v>
      </c>
      <c r="D3307" s="67">
        <v>122</v>
      </c>
      <c r="E3307" s="69">
        <v>2</v>
      </c>
    </row>
    <row r="3308" spans="1:5" ht="15" x14ac:dyDescent="0.2">
      <c r="A3308" s="64">
        <v>3307</v>
      </c>
      <c r="B3308" s="65">
        <v>15691</v>
      </c>
      <c r="C3308" s="66" t="s">
        <v>10609</v>
      </c>
      <c r="D3308" s="67">
        <v>123</v>
      </c>
      <c r="E3308" s="68" t="s">
        <v>12262</v>
      </c>
    </row>
    <row r="3309" spans="1:5" ht="15" x14ac:dyDescent="0.2">
      <c r="A3309" s="64">
        <v>3308</v>
      </c>
      <c r="B3309" s="65">
        <v>15984</v>
      </c>
      <c r="C3309" s="66" t="s">
        <v>10610</v>
      </c>
      <c r="D3309" s="67">
        <v>124</v>
      </c>
      <c r="E3309" s="69">
        <v>4</v>
      </c>
    </row>
    <row r="3310" spans="1:5" ht="15" x14ac:dyDescent="0.2">
      <c r="A3310" s="64">
        <v>3309</v>
      </c>
      <c r="B3310" s="65">
        <v>16302</v>
      </c>
      <c r="C3310" s="66" t="s">
        <v>10611</v>
      </c>
      <c r="D3310" s="67">
        <v>125</v>
      </c>
      <c r="E3310" s="68" t="s">
        <v>12281</v>
      </c>
    </row>
    <row r="3311" spans="1:5" ht="15" x14ac:dyDescent="0.2">
      <c r="A3311" s="64">
        <v>3310</v>
      </c>
      <c r="B3311" s="65">
        <v>17073</v>
      </c>
      <c r="C3311" s="66" t="s">
        <v>12981</v>
      </c>
      <c r="D3311" s="67">
        <v>126</v>
      </c>
      <c r="E3311" s="69">
        <v>2</v>
      </c>
    </row>
    <row r="3312" spans="1:5" ht="15" x14ac:dyDescent="0.2">
      <c r="A3312" s="64">
        <v>3311</v>
      </c>
      <c r="B3312" s="65">
        <v>17446</v>
      </c>
      <c r="C3312" s="66" t="s">
        <v>10612</v>
      </c>
      <c r="D3312" s="67">
        <v>127</v>
      </c>
      <c r="E3312" s="68" t="s">
        <v>12268</v>
      </c>
    </row>
    <row r="3313" spans="1:5" ht="15" x14ac:dyDescent="0.2">
      <c r="A3313" s="64">
        <v>3312</v>
      </c>
      <c r="B3313" s="65">
        <v>18194</v>
      </c>
      <c r="C3313" s="66" t="s">
        <v>10613</v>
      </c>
      <c r="D3313" s="67">
        <v>128</v>
      </c>
      <c r="E3313" s="69">
        <v>2</v>
      </c>
    </row>
    <row r="3314" spans="1:5" ht="15" x14ac:dyDescent="0.2">
      <c r="A3314" s="64">
        <v>3313</v>
      </c>
      <c r="B3314" s="65">
        <v>10937</v>
      </c>
      <c r="C3314" s="66" t="s">
        <v>10614</v>
      </c>
      <c r="D3314" s="67">
        <v>129</v>
      </c>
      <c r="E3314" s="68" t="s">
        <v>12266</v>
      </c>
    </row>
    <row r="3315" spans="1:5" ht="15" x14ac:dyDescent="0.2">
      <c r="A3315" s="64">
        <v>3314</v>
      </c>
      <c r="B3315" s="65">
        <v>11088</v>
      </c>
      <c r="C3315" s="66" t="s">
        <v>10615</v>
      </c>
      <c r="D3315" s="67">
        <v>130</v>
      </c>
      <c r="E3315" s="68" t="s">
        <v>12268</v>
      </c>
    </row>
    <row r="3316" spans="1:5" ht="15" x14ac:dyDescent="0.2">
      <c r="A3316" s="64">
        <v>3315</v>
      </c>
      <c r="B3316" s="65">
        <v>11973</v>
      </c>
      <c r="C3316" s="66" t="s">
        <v>10616</v>
      </c>
      <c r="D3316" s="67">
        <v>131</v>
      </c>
      <c r="E3316" s="68" t="s">
        <v>12262</v>
      </c>
    </row>
    <row r="3317" spans="1:5" ht="15" x14ac:dyDescent="0.2">
      <c r="A3317" s="64">
        <v>3316</v>
      </c>
      <c r="B3317" s="65">
        <v>12194</v>
      </c>
      <c r="C3317" s="66" t="s">
        <v>10617</v>
      </c>
      <c r="D3317" s="67">
        <v>132</v>
      </c>
      <c r="E3317" s="69">
        <v>3</v>
      </c>
    </row>
    <row r="3318" spans="1:5" ht="15" x14ac:dyDescent="0.2">
      <c r="A3318" s="64">
        <v>3317</v>
      </c>
      <c r="B3318" s="65">
        <v>12208</v>
      </c>
      <c r="C3318" s="66" t="s">
        <v>10618</v>
      </c>
      <c r="D3318" s="67">
        <v>133</v>
      </c>
      <c r="E3318" s="69">
        <v>3</v>
      </c>
    </row>
    <row r="3319" spans="1:5" ht="15" x14ac:dyDescent="0.2">
      <c r="A3319" s="64">
        <v>3318</v>
      </c>
      <c r="B3319" s="65">
        <v>12210</v>
      </c>
      <c r="C3319" s="66" t="s">
        <v>10619</v>
      </c>
      <c r="D3319" s="67">
        <v>134</v>
      </c>
      <c r="E3319" s="69">
        <v>5</v>
      </c>
    </row>
    <row r="3320" spans="1:5" ht="15" x14ac:dyDescent="0.2">
      <c r="A3320" s="64">
        <v>3319</v>
      </c>
      <c r="B3320" s="65">
        <v>12710</v>
      </c>
      <c r="C3320" s="66" t="s">
        <v>16578</v>
      </c>
      <c r="D3320" s="67">
        <v>135</v>
      </c>
      <c r="E3320" s="68" t="s">
        <v>12268</v>
      </c>
    </row>
    <row r="3321" spans="1:5" ht="15" x14ac:dyDescent="0.2">
      <c r="A3321" s="64">
        <v>3320</v>
      </c>
      <c r="B3321" s="65">
        <v>12811</v>
      </c>
      <c r="C3321" s="66" t="s">
        <v>10620</v>
      </c>
      <c r="D3321" s="67">
        <v>136</v>
      </c>
      <c r="E3321" s="68" t="s">
        <v>12428</v>
      </c>
    </row>
    <row r="3322" spans="1:5" ht="15" x14ac:dyDescent="0.2">
      <c r="A3322" s="64">
        <v>3321</v>
      </c>
      <c r="B3322" s="65">
        <v>14123</v>
      </c>
      <c r="C3322" s="66" t="s">
        <v>10621</v>
      </c>
      <c r="D3322" s="67">
        <v>137</v>
      </c>
      <c r="E3322" s="69">
        <v>2</v>
      </c>
    </row>
    <row r="3323" spans="1:5" ht="15" x14ac:dyDescent="0.2">
      <c r="A3323" s="64">
        <v>3322</v>
      </c>
      <c r="B3323" s="65">
        <v>14536</v>
      </c>
      <c r="C3323" s="66" t="s">
        <v>10622</v>
      </c>
      <c r="D3323" s="67">
        <v>138</v>
      </c>
      <c r="E3323" s="68" t="s">
        <v>15069</v>
      </c>
    </row>
    <row r="3324" spans="1:5" ht="15" x14ac:dyDescent="0.2">
      <c r="A3324" s="64">
        <v>3323</v>
      </c>
      <c r="B3324" s="65">
        <v>14783</v>
      </c>
      <c r="C3324" s="66" t="s">
        <v>10623</v>
      </c>
      <c r="D3324" s="67">
        <v>139</v>
      </c>
      <c r="E3324" s="68" t="s">
        <v>10794</v>
      </c>
    </row>
    <row r="3325" spans="1:5" ht="15" x14ac:dyDescent="0.2">
      <c r="A3325" s="64">
        <v>3324</v>
      </c>
      <c r="B3325" s="65">
        <v>14790</v>
      </c>
      <c r="C3325" s="66" t="s">
        <v>10624</v>
      </c>
      <c r="D3325" s="67">
        <v>140</v>
      </c>
      <c r="E3325" s="69">
        <v>2</v>
      </c>
    </row>
    <row r="3326" spans="1:5" ht="15" x14ac:dyDescent="0.2">
      <c r="A3326" s="64">
        <v>3325</v>
      </c>
      <c r="B3326" s="65">
        <v>15600</v>
      </c>
      <c r="C3326" s="66" t="s">
        <v>10625</v>
      </c>
      <c r="D3326" s="67">
        <v>141</v>
      </c>
      <c r="E3326" s="69">
        <v>5</v>
      </c>
    </row>
    <row r="3327" spans="1:5" ht="15" x14ac:dyDescent="0.2">
      <c r="A3327" s="64">
        <v>3326</v>
      </c>
      <c r="B3327" s="65">
        <v>15703</v>
      </c>
      <c r="C3327" s="66" t="s">
        <v>10626</v>
      </c>
      <c r="D3327" s="67">
        <v>142</v>
      </c>
      <c r="E3327" s="68" t="s">
        <v>12268</v>
      </c>
    </row>
    <row r="3328" spans="1:5" ht="15" x14ac:dyDescent="0.2">
      <c r="A3328" s="64">
        <v>3327</v>
      </c>
      <c r="B3328" s="65">
        <v>15794</v>
      </c>
      <c r="C3328" s="66" t="s">
        <v>10627</v>
      </c>
      <c r="D3328" s="67">
        <v>143</v>
      </c>
      <c r="E3328" s="69">
        <v>3</v>
      </c>
    </row>
    <row r="3329" spans="1:5" ht="15" x14ac:dyDescent="0.2">
      <c r="A3329" s="64">
        <v>3328</v>
      </c>
      <c r="B3329" s="65">
        <v>16505</v>
      </c>
      <c r="C3329" s="66" t="s">
        <v>10080</v>
      </c>
      <c r="D3329" s="67">
        <v>144</v>
      </c>
      <c r="E3329" s="69">
        <v>2</v>
      </c>
    </row>
    <row r="3330" spans="1:5" ht="15" x14ac:dyDescent="0.2">
      <c r="A3330" s="64">
        <v>3329</v>
      </c>
      <c r="B3330" s="65">
        <v>17121</v>
      </c>
      <c r="C3330" s="66" t="s">
        <v>10628</v>
      </c>
      <c r="D3330" s="67">
        <v>145</v>
      </c>
      <c r="E3330" s="68" t="s">
        <v>12266</v>
      </c>
    </row>
    <row r="3331" spans="1:5" ht="15" x14ac:dyDescent="0.2">
      <c r="A3331" s="64">
        <v>3330</v>
      </c>
      <c r="B3331" s="65">
        <v>17399</v>
      </c>
      <c r="C3331" s="66" t="s">
        <v>10629</v>
      </c>
      <c r="D3331" s="67">
        <v>146</v>
      </c>
      <c r="E3331" s="69">
        <v>4</v>
      </c>
    </row>
    <row r="3332" spans="1:5" ht="15" x14ac:dyDescent="0.2">
      <c r="A3332" s="64">
        <v>3331</v>
      </c>
      <c r="B3332" s="65">
        <v>18669</v>
      </c>
      <c r="C3332" s="66" t="s">
        <v>10630</v>
      </c>
      <c r="D3332" s="67">
        <v>147</v>
      </c>
      <c r="E3332" s="68" t="s">
        <v>15069</v>
      </c>
    </row>
    <row r="3333" spans="1:5" ht="15" x14ac:dyDescent="0.2">
      <c r="A3333" s="64">
        <v>3332</v>
      </c>
      <c r="B3333" s="65">
        <v>18912</v>
      </c>
      <c r="C3333" s="66" t="s">
        <v>10631</v>
      </c>
      <c r="D3333" s="67">
        <v>148</v>
      </c>
      <c r="E3333" s="68" t="s">
        <v>15069</v>
      </c>
    </row>
    <row r="3334" spans="1:5" ht="15" x14ac:dyDescent="0.2">
      <c r="A3334" s="64">
        <v>3333</v>
      </c>
      <c r="B3334" s="65">
        <v>11363</v>
      </c>
      <c r="C3334" s="66" t="s">
        <v>10632</v>
      </c>
      <c r="D3334" s="67">
        <v>149</v>
      </c>
      <c r="E3334" s="69">
        <v>3</v>
      </c>
    </row>
    <row r="3335" spans="1:5" ht="15" x14ac:dyDescent="0.2">
      <c r="A3335" s="64">
        <v>3334</v>
      </c>
      <c r="B3335" s="65">
        <v>12205</v>
      </c>
      <c r="C3335" s="66" t="s">
        <v>10633</v>
      </c>
      <c r="D3335" s="67">
        <v>150</v>
      </c>
      <c r="E3335" s="69">
        <v>3</v>
      </c>
    </row>
    <row r="3336" spans="1:5" ht="15" x14ac:dyDescent="0.2">
      <c r="A3336" s="64">
        <v>3335</v>
      </c>
      <c r="B3336" s="65">
        <v>12207</v>
      </c>
      <c r="C3336" s="66" t="s">
        <v>10634</v>
      </c>
      <c r="D3336" s="67">
        <v>151</v>
      </c>
      <c r="E3336" s="68" t="s">
        <v>12266</v>
      </c>
    </row>
    <row r="3337" spans="1:5" ht="15" x14ac:dyDescent="0.2">
      <c r="A3337" s="64">
        <v>3336</v>
      </c>
      <c r="B3337" s="65">
        <v>14762</v>
      </c>
      <c r="C3337" s="66" t="s">
        <v>10635</v>
      </c>
      <c r="D3337" s="67">
        <v>152</v>
      </c>
      <c r="E3337" s="69">
        <v>2</v>
      </c>
    </row>
    <row r="3338" spans="1:5" ht="15" x14ac:dyDescent="0.2">
      <c r="A3338" s="64">
        <v>3337</v>
      </c>
      <c r="B3338" s="65">
        <v>15647</v>
      </c>
      <c r="C3338" s="66" t="s">
        <v>10636</v>
      </c>
      <c r="D3338" s="67">
        <v>153</v>
      </c>
      <c r="E3338" s="69">
        <v>4</v>
      </c>
    </row>
    <row r="3339" spans="1:5" ht="15" x14ac:dyDescent="0.2">
      <c r="A3339" s="64">
        <v>3338</v>
      </c>
      <c r="B3339" s="65">
        <v>15986</v>
      </c>
      <c r="C3339" s="66" t="s">
        <v>10610</v>
      </c>
      <c r="D3339" s="67">
        <v>154</v>
      </c>
      <c r="E3339" s="69">
        <v>3</v>
      </c>
    </row>
    <row r="3340" spans="1:5" ht="15" x14ac:dyDescent="0.2">
      <c r="A3340" s="64">
        <v>3339</v>
      </c>
      <c r="B3340" s="65">
        <v>16000</v>
      </c>
      <c r="C3340" s="66" t="s">
        <v>10637</v>
      </c>
      <c r="D3340" s="67">
        <v>155</v>
      </c>
      <c r="E3340" s="68" t="s">
        <v>12268</v>
      </c>
    </row>
    <row r="3341" spans="1:5" ht="15" x14ac:dyDescent="0.2">
      <c r="A3341" s="64">
        <v>3340</v>
      </c>
      <c r="B3341" s="65">
        <v>16183</v>
      </c>
      <c r="C3341" s="66" t="s">
        <v>10638</v>
      </c>
      <c r="D3341" s="67">
        <v>156</v>
      </c>
      <c r="E3341" s="69">
        <v>3</v>
      </c>
    </row>
    <row r="3342" spans="1:5" ht="15" x14ac:dyDescent="0.2">
      <c r="A3342" s="64">
        <v>3341</v>
      </c>
      <c r="B3342" s="65">
        <v>16411</v>
      </c>
      <c r="C3342" s="66" t="s">
        <v>10639</v>
      </c>
      <c r="D3342" s="67">
        <v>157</v>
      </c>
      <c r="E3342" s="69">
        <v>1</v>
      </c>
    </row>
    <row r="3343" spans="1:5" ht="15" x14ac:dyDescent="0.2">
      <c r="A3343" s="64">
        <v>3342</v>
      </c>
      <c r="B3343" s="65">
        <v>16736</v>
      </c>
      <c r="C3343" s="66" t="s">
        <v>10640</v>
      </c>
      <c r="D3343" s="67">
        <v>158</v>
      </c>
      <c r="E3343" s="69">
        <v>1</v>
      </c>
    </row>
    <row r="3344" spans="1:5" ht="15" x14ac:dyDescent="0.2">
      <c r="A3344" s="64">
        <v>3343</v>
      </c>
      <c r="B3344" s="65">
        <v>17397</v>
      </c>
      <c r="C3344" s="66" t="s">
        <v>10641</v>
      </c>
      <c r="D3344" s="67">
        <v>159</v>
      </c>
      <c r="E3344" s="69">
        <v>3</v>
      </c>
    </row>
    <row r="3345" spans="1:5" ht="15" x14ac:dyDescent="0.2">
      <c r="A3345" s="64">
        <v>3344</v>
      </c>
      <c r="B3345" s="65">
        <v>17678</v>
      </c>
      <c r="C3345" s="66" t="s">
        <v>10642</v>
      </c>
      <c r="D3345" s="67">
        <v>160</v>
      </c>
      <c r="E3345" s="68" t="s">
        <v>12266</v>
      </c>
    </row>
    <row r="3346" spans="1:5" ht="15" x14ac:dyDescent="0.2">
      <c r="A3346" s="64">
        <v>3345</v>
      </c>
      <c r="B3346" s="65">
        <v>19119</v>
      </c>
      <c r="C3346" s="66" t="s">
        <v>10643</v>
      </c>
      <c r="D3346" s="67">
        <v>161</v>
      </c>
      <c r="E3346" s="69">
        <v>2</v>
      </c>
    </row>
    <row r="3347" spans="1:5" ht="15" x14ac:dyDescent="0.2">
      <c r="A3347" s="64">
        <v>3346</v>
      </c>
      <c r="B3347" s="65">
        <v>19272</v>
      </c>
      <c r="C3347" s="66" t="s">
        <v>10644</v>
      </c>
      <c r="D3347" s="67">
        <v>162</v>
      </c>
      <c r="E3347" s="69">
        <v>2</v>
      </c>
    </row>
    <row r="3348" spans="1:5" ht="15" x14ac:dyDescent="0.2">
      <c r="A3348" s="64">
        <v>3347</v>
      </c>
      <c r="B3348" s="65">
        <v>19720</v>
      </c>
      <c r="C3348" s="66" t="s">
        <v>10645</v>
      </c>
      <c r="D3348" s="67">
        <v>163</v>
      </c>
      <c r="E3348" s="68" t="s">
        <v>13767</v>
      </c>
    </row>
    <row r="3349" spans="1:5" ht="15" x14ac:dyDescent="0.2">
      <c r="A3349" s="64">
        <v>3348</v>
      </c>
      <c r="B3349" s="65">
        <v>10003</v>
      </c>
      <c r="C3349" s="66" t="s">
        <v>10646</v>
      </c>
      <c r="D3349" s="67">
        <v>164</v>
      </c>
      <c r="E3349" s="68" t="s">
        <v>12281</v>
      </c>
    </row>
    <row r="3350" spans="1:5" ht="15" x14ac:dyDescent="0.2">
      <c r="A3350" s="64">
        <v>3349</v>
      </c>
      <c r="B3350" s="65">
        <v>14826</v>
      </c>
      <c r="C3350" s="66" t="s">
        <v>10647</v>
      </c>
      <c r="D3350" s="67">
        <v>165</v>
      </c>
      <c r="E3350" s="69">
        <v>3</v>
      </c>
    </row>
    <row r="3351" spans="1:5" ht="15" x14ac:dyDescent="0.2">
      <c r="A3351" s="64">
        <v>3350</v>
      </c>
      <c r="B3351" s="65">
        <v>14841</v>
      </c>
      <c r="C3351" s="66" t="s">
        <v>12042</v>
      </c>
      <c r="D3351" s="67">
        <v>166</v>
      </c>
      <c r="E3351" s="69">
        <v>3</v>
      </c>
    </row>
    <row r="3352" spans="1:5" ht="15" x14ac:dyDescent="0.2">
      <c r="A3352" s="64">
        <v>3351</v>
      </c>
      <c r="B3352" s="65">
        <v>16509</v>
      </c>
      <c r="C3352" s="66" t="s">
        <v>12043</v>
      </c>
      <c r="D3352" s="67">
        <v>167</v>
      </c>
      <c r="E3352" s="68" t="s">
        <v>12268</v>
      </c>
    </row>
    <row r="3353" spans="1:5" ht="15" x14ac:dyDescent="0.2">
      <c r="A3353" s="64">
        <v>3352</v>
      </c>
      <c r="B3353" s="65">
        <v>17781</v>
      </c>
      <c r="C3353" s="66" t="s">
        <v>12044</v>
      </c>
      <c r="D3353" s="67">
        <v>168</v>
      </c>
      <c r="E3353" s="68" t="s">
        <v>15218</v>
      </c>
    </row>
    <row r="3354" spans="1:5" ht="15" x14ac:dyDescent="0.2">
      <c r="A3354" s="64">
        <v>3353</v>
      </c>
      <c r="B3354" s="65">
        <v>10253</v>
      </c>
      <c r="C3354" s="66" t="s">
        <v>12045</v>
      </c>
      <c r="D3354" s="67">
        <v>169</v>
      </c>
      <c r="E3354" s="69">
        <v>2</v>
      </c>
    </row>
    <row r="3355" spans="1:5" ht="15" x14ac:dyDescent="0.2">
      <c r="A3355" s="64">
        <v>3354</v>
      </c>
      <c r="B3355" s="65">
        <v>10312</v>
      </c>
      <c r="C3355" s="66" t="s">
        <v>12046</v>
      </c>
      <c r="D3355" s="67">
        <v>170</v>
      </c>
      <c r="E3355" s="69">
        <v>2</v>
      </c>
    </row>
    <row r="3356" spans="1:5" ht="15" x14ac:dyDescent="0.2">
      <c r="A3356" s="64">
        <v>3355</v>
      </c>
      <c r="B3356" s="65">
        <v>12203</v>
      </c>
      <c r="C3356" s="66" t="s">
        <v>12047</v>
      </c>
      <c r="D3356" s="67">
        <v>171</v>
      </c>
      <c r="E3356" s="69">
        <v>4</v>
      </c>
    </row>
    <row r="3357" spans="1:5" ht="15" x14ac:dyDescent="0.2">
      <c r="A3357" s="64">
        <v>3356</v>
      </c>
      <c r="B3357" s="65">
        <v>12646</v>
      </c>
      <c r="C3357" s="66" t="s">
        <v>12048</v>
      </c>
      <c r="D3357" s="67">
        <v>172</v>
      </c>
      <c r="E3357" s="69">
        <v>2</v>
      </c>
    </row>
    <row r="3358" spans="1:5" ht="15" x14ac:dyDescent="0.2">
      <c r="A3358" s="64">
        <v>3357</v>
      </c>
      <c r="B3358" s="65">
        <v>12819</v>
      </c>
      <c r="C3358" s="66" t="s">
        <v>12049</v>
      </c>
      <c r="D3358" s="67">
        <v>173</v>
      </c>
      <c r="E3358" s="68" t="s">
        <v>12428</v>
      </c>
    </row>
    <row r="3359" spans="1:5" ht="15" x14ac:dyDescent="0.2">
      <c r="A3359" s="64">
        <v>3358</v>
      </c>
      <c r="B3359" s="65">
        <v>12821</v>
      </c>
      <c r="C3359" s="66" t="s">
        <v>12050</v>
      </c>
      <c r="D3359" s="67">
        <v>174</v>
      </c>
      <c r="E3359" s="69">
        <v>2</v>
      </c>
    </row>
    <row r="3360" spans="1:5" ht="15" x14ac:dyDescent="0.2">
      <c r="A3360" s="64">
        <v>3359</v>
      </c>
      <c r="B3360" s="65">
        <v>13273</v>
      </c>
      <c r="C3360" s="66" t="s">
        <v>12051</v>
      </c>
      <c r="D3360" s="67">
        <v>175</v>
      </c>
      <c r="E3360" s="68" t="s">
        <v>12268</v>
      </c>
    </row>
    <row r="3361" spans="1:5" ht="15" x14ac:dyDescent="0.2">
      <c r="A3361" s="64">
        <v>3360</v>
      </c>
      <c r="B3361" s="65">
        <v>14532</v>
      </c>
      <c r="C3361" s="66" t="s">
        <v>12052</v>
      </c>
      <c r="D3361" s="67">
        <v>176</v>
      </c>
      <c r="E3361" s="69">
        <v>2</v>
      </c>
    </row>
    <row r="3362" spans="1:5" ht="15" x14ac:dyDescent="0.2">
      <c r="A3362" s="64">
        <v>3361</v>
      </c>
      <c r="B3362" s="65">
        <v>14777</v>
      </c>
      <c r="C3362" s="66" t="s">
        <v>12053</v>
      </c>
      <c r="D3362" s="67">
        <v>177</v>
      </c>
      <c r="E3362" s="69">
        <v>1</v>
      </c>
    </row>
    <row r="3363" spans="1:5" ht="15" x14ac:dyDescent="0.2">
      <c r="A3363" s="64">
        <v>3362</v>
      </c>
      <c r="B3363" s="65">
        <v>16296</v>
      </c>
      <c r="C3363" s="66" t="s">
        <v>12054</v>
      </c>
      <c r="D3363" s="67">
        <v>178</v>
      </c>
      <c r="E3363" s="69">
        <v>3</v>
      </c>
    </row>
    <row r="3364" spans="1:5" ht="15" x14ac:dyDescent="0.2">
      <c r="A3364" s="64">
        <v>3363</v>
      </c>
      <c r="B3364" s="65">
        <v>16371</v>
      </c>
      <c r="C3364" s="66" t="s">
        <v>12055</v>
      </c>
      <c r="D3364" s="67">
        <v>179</v>
      </c>
      <c r="E3364" s="69">
        <v>2</v>
      </c>
    </row>
    <row r="3365" spans="1:5" ht="15" x14ac:dyDescent="0.2">
      <c r="A3365" s="64">
        <v>3364</v>
      </c>
      <c r="B3365" s="65">
        <v>17152</v>
      </c>
      <c r="C3365" s="66" t="s">
        <v>12056</v>
      </c>
      <c r="D3365" s="67">
        <v>180</v>
      </c>
      <c r="E3365" s="69">
        <v>4</v>
      </c>
    </row>
    <row r="3366" spans="1:5" ht="15" x14ac:dyDescent="0.2">
      <c r="A3366" s="64">
        <v>3365</v>
      </c>
      <c r="B3366" s="65">
        <v>17349</v>
      </c>
      <c r="C3366" s="66" t="s">
        <v>12057</v>
      </c>
      <c r="D3366" s="67">
        <v>181</v>
      </c>
      <c r="E3366" s="69">
        <v>1</v>
      </c>
    </row>
    <row r="3367" spans="1:5" ht="15" x14ac:dyDescent="0.2">
      <c r="A3367" s="64">
        <v>3366</v>
      </c>
      <c r="B3367" s="65">
        <v>18962</v>
      </c>
      <c r="C3367" s="66" t="s">
        <v>12058</v>
      </c>
      <c r="D3367" s="67">
        <v>182</v>
      </c>
      <c r="E3367" s="68" t="s">
        <v>12266</v>
      </c>
    </row>
    <row r="3368" spans="1:5" ht="15" x14ac:dyDescent="0.2">
      <c r="A3368" s="64">
        <v>3367</v>
      </c>
      <c r="B3368" s="65">
        <v>19064</v>
      </c>
      <c r="C3368" s="70" t="s">
        <v>12059</v>
      </c>
      <c r="D3368" s="67">
        <v>183</v>
      </c>
      <c r="E3368" s="69">
        <v>3</v>
      </c>
    </row>
    <row r="3369" spans="1:5" ht="15" x14ac:dyDescent="0.2">
      <c r="A3369" s="64">
        <v>3368</v>
      </c>
      <c r="B3369" s="65">
        <v>19566</v>
      </c>
      <c r="C3369" s="66" t="s">
        <v>11222</v>
      </c>
      <c r="D3369" s="67">
        <v>184</v>
      </c>
      <c r="E3369" s="69">
        <v>1</v>
      </c>
    </row>
    <row r="3370" spans="1:5" ht="15" x14ac:dyDescent="0.2">
      <c r="A3370" s="64">
        <v>3369</v>
      </c>
      <c r="B3370" s="65">
        <v>10109</v>
      </c>
      <c r="C3370" s="66" t="s">
        <v>11223</v>
      </c>
      <c r="D3370" s="67">
        <v>185</v>
      </c>
      <c r="E3370" s="69">
        <v>3</v>
      </c>
    </row>
    <row r="3371" spans="1:5" ht="15" x14ac:dyDescent="0.2">
      <c r="A3371" s="64">
        <v>3370</v>
      </c>
      <c r="B3371" s="65">
        <v>11602</v>
      </c>
      <c r="C3371" s="66" t="s">
        <v>11224</v>
      </c>
      <c r="D3371" s="67">
        <v>186</v>
      </c>
      <c r="E3371" s="68" t="s">
        <v>12260</v>
      </c>
    </row>
    <row r="3372" spans="1:5" ht="15" x14ac:dyDescent="0.2">
      <c r="A3372" s="64">
        <v>3371</v>
      </c>
      <c r="B3372" s="65">
        <v>12743</v>
      </c>
      <c r="C3372" s="66" t="s">
        <v>11225</v>
      </c>
      <c r="D3372" s="67">
        <v>187</v>
      </c>
      <c r="E3372" s="69">
        <v>4</v>
      </c>
    </row>
    <row r="3373" spans="1:5" ht="15" x14ac:dyDescent="0.2">
      <c r="A3373" s="64">
        <v>3372</v>
      </c>
      <c r="B3373" s="65">
        <v>14070</v>
      </c>
      <c r="C3373" s="70" t="s">
        <v>11226</v>
      </c>
      <c r="D3373" s="67">
        <v>188</v>
      </c>
      <c r="E3373" s="68" t="s">
        <v>13800</v>
      </c>
    </row>
    <row r="3374" spans="1:5" ht="15" x14ac:dyDescent="0.2">
      <c r="A3374" s="64">
        <v>3373</v>
      </c>
      <c r="B3374" s="65">
        <v>14796</v>
      </c>
      <c r="C3374" s="66" t="s">
        <v>11227</v>
      </c>
      <c r="D3374" s="67">
        <v>189</v>
      </c>
      <c r="E3374" s="69">
        <v>2</v>
      </c>
    </row>
    <row r="3375" spans="1:5" ht="15" x14ac:dyDescent="0.2">
      <c r="A3375" s="64">
        <v>3374</v>
      </c>
      <c r="B3375" s="65">
        <v>14816</v>
      </c>
      <c r="C3375" s="66" t="s">
        <v>11228</v>
      </c>
      <c r="D3375" s="67">
        <v>190</v>
      </c>
      <c r="E3375" s="69">
        <v>5</v>
      </c>
    </row>
    <row r="3376" spans="1:5" ht="15" x14ac:dyDescent="0.2">
      <c r="A3376" s="64">
        <v>3375</v>
      </c>
      <c r="B3376" s="65">
        <v>16306</v>
      </c>
      <c r="C3376" s="66" t="s">
        <v>11229</v>
      </c>
      <c r="D3376" s="67">
        <v>191</v>
      </c>
      <c r="E3376" s="68" t="s">
        <v>12262</v>
      </c>
    </row>
    <row r="3377" spans="1:5" ht="15" x14ac:dyDescent="0.2">
      <c r="A3377" s="64">
        <v>3376</v>
      </c>
      <c r="B3377" s="65">
        <v>16948</v>
      </c>
      <c r="C3377" s="66" t="s">
        <v>11230</v>
      </c>
      <c r="D3377" s="67">
        <v>192</v>
      </c>
      <c r="E3377" s="69">
        <v>4</v>
      </c>
    </row>
    <row r="3378" spans="1:5" ht="15" x14ac:dyDescent="0.2">
      <c r="A3378" s="64">
        <v>3377</v>
      </c>
      <c r="B3378" s="65">
        <v>19126</v>
      </c>
      <c r="C3378" s="66" t="s">
        <v>11231</v>
      </c>
      <c r="D3378" s="67">
        <v>193</v>
      </c>
      <c r="E3378" s="68" t="s">
        <v>12428</v>
      </c>
    </row>
    <row r="3379" spans="1:5" ht="15" x14ac:dyDescent="0.2">
      <c r="A3379" s="64">
        <v>3378</v>
      </c>
      <c r="B3379" s="65">
        <v>19373</v>
      </c>
      <c r="C3379" s="66" t="s">
        <v>11232</v>
      </c>
      <c r="D3379" s="67">
        <v>194</v>
      </c>
      <c r="E3379" s="68" t="s">
        <v>12268</v>
      </c>
    </row>
    <row r="3380" spans="1:5" ht="15" x14ac:dyDescent="0.2">
      <c r="A3380" s="64">
        <v>3379</v>
      </c>
      <c r="B3380" s="65">
        <v>19663</v>
      </c>
      <c r="C3380" s="66" t="s">
        <v>11233</v>
      </c>
      <c r="D3380" s="67">
        <v>195</v>
      </c>
      <c r="E3380" s="69">
        <v>3</v>
      </c>
    </row>
    <row r="3381" spans="1:5" ht="15" x14ac:dyDescent="0.2">
      <c r="A3381" s="64">
        <v>3380</v>
      </c>
      <c r="B3381" s="65">
        <v>11361</v>
      </c>
      <c r="C3381" s="66" t="s">
        <v>11234</v>
      </c>
      <c r="D3381" s="67">
        <v>196</v>
      </c>
      <c r="E3381" s="68" t="s">
        <v>15069</v>
      </c>
    </row>
    <row r="3382" spans="1:5" ht="15" x14ac:dyDescent="0.2">
      <c r="A3382" s="64">
        <v>3381</v>
      </c>
      <c r="B3382" s="65">
        <v>11416</v>
      </c>
      <c r="C3382" s="66" t="s">
        <v>11235</v>
      </c>
      <c r="D3382" s="67">
        <v>197</v>
      </c>
      <c r="E3382" s="69">
        <v>4</v>
      </c>
    </row>
    <row r="3383" spans="1:5" ht="15" x14ac:dyDescent="0.2">
      <c r="A3383" s="64">
        <v>3382</v>
      </c>
      <c r="B3383" s="65">
        <v>12383</v>
      </c>
      <c r="C3383" s="70" t="s">
        <v>11236</v>
      </c>
      <c r="D3383" s="67">
        <v>198</v>
      </c>
      <c r="E3383" s="68" t="s">
        <v>12262</v>
      </c>
    </row>
    <row r="3384" spans="1:5" ht="15" x14ac:dyDescent="0.2">
      <c r="A3384" s="64">
        <v>3383</v>
      </c>
      <c r="B3384" s="65">
        <v>12468</v>
      </c>
      <c r="C3384" s="66" t="s">
        <v>11237</v>
      </c>
      <c r="D3384" s="67">
        <v>199</v>
      </c>
      <c r="E3384" s="69">
        <v>2</v>
      </c>
    </row>
    <row r="3385" spans="1:5" ht="15" x14ac:dyDescent="0.2">
      <c r="A3385" s="64">
        <v>3384</v>
      </c>
      <c r="B3385" s="65">
        <v>13917</v>
      </c>
      <c r="C3385" s="66" t="s">
        <v>11238</v>
      </c>
      <c r="D3385" s="67">
        <v>200</v>
      </c>
      <c r="E3385" s="69">
        <v>2</v>
      </c>
    </row>
    <row r="3386" spans="1:5" ht="15" x14ac:dyDescent="0.2">
      <c r="A3386" s="64">
        <v>3385</v>
      </c>
      <c r="B3386" s="65">
        <v>13925</v>
      </c>
      <c r="C3386" s="66" t="s">
        <v>12111</v>
      </c>
      <c r="D3386" s="67">
        <v>201</v>
      </c>
      <c r="E3386" s="69">
        <v>3</v>
      </c>
    </row>
    <row r="3387" spans="1:5" ht="15" x14ac:dyDescent="0.2">
      <c r="A3387" s="64">
        <v>3386</v>
      </c>
      <c r="B3387" s="65">
        <v>14534</v>
      </c>
      <c r="C3387" s="66" t="s">
        <v>10622</v>
      </c>
      <c r="D3387" s="67">
        <v>202</v>
      </c>
      <c r="E3387" s="69">
        <v>3</v>
      </c>
    </row>
    <row r="3388" spans="1:5" ht="15" x14ac:dyDescent="0.2">
      <c r="A3388" s="64">
        <v>3387</v>
      </c>
      <c r="B3388" s="65">
        <v>15084</v>
      </c>
      <c r="C3388" s="66" t="s">
        <v>12112</v>
      </c>
      <c r="D3388" s="67">
        <v>203</v>
      </c>
      <c r="E3388" s="68" t="s">
        <v>12268</v>
      </c>
    </row>
    <row r="3389" spans="1:5" ht="15" x14ac:dyDescent="0.2">
      <c r="A3389" s="64">
        <v>3388</v>
      </c>
      <c r="B3389" s="65">
        <v>15966</v>
      </c>
      <c r="C3389" s="66" t="s">
        <v>12113</v>
      </c>
      <c r="D3389" s="67">
        <v>204</v>
      </c>
      <c r="E3389" s="68" t="s">
        <v>12268</v>
      </c>
    </row>
    <row r="3390" spans="1:5" ht="15" x14ac:dyDescent="0.2">
      <c r="A3390" s="64">
        <v>3389</v>
      </c>
      <c r="B3390" s="65">
        <v>16207</v>
      </c>
      <c r="C3390" s="66" t="s">
        <v>12114</v>
      </c>
      <c r="D3390" s="67">
        <v>205</v>
      </c>
      <c r="E3390" s="69">
        <v>3</v>
      </c>
    </row>
    <row r="3391" spans="1:5" ht="15" x14ac:dyDescent="0.2">
      <c r="A3391" s="64">
        <v>3390</v>
      </c>
      <c r="B3391" s="65">
        <v>16300</v>
      </c>
      <c r="C3391" s="70" t="s">
        <v>12115</v>
      </c>
      <c r="D3391" s="67">
        <v>206</v>
      </c>
      <c r="E3391" s="68" t="s">
        <v>12264</v>
      </c>
    </row>
    <row r="3392" spans="1:5" ht="15" x14ac:dyDescent="0.2">
      <c r="A3392" s="64">
        <v>3391</v>
      </c>
      <c r="B3392" s="65">
        <v>16981</v>
      </c>
      <c r="C3392" s="70" t="s">
        <v>12116</v>
      </c>
      <c r="D3392" s="67">
        <v>207</v>
      </c>
      <c r="E3392" s="68" t="s">
        <v>12266</v>
      </c>
    </row>
    <row r="3393" spans="1:5" ht="15" x14ac:dyDescent="0.2">
      <c r="A3393" s="64">
        <v>3392</v>
      </c>
      <c r="B3393" s="65">
        <v>17483</v>
      </c>
      <c r="C3393" s="66" t="s">
        <v>12117</v>
      </c>
      <c r="D3393" s="67">
        <v>208</v>
      </c>
      <c r="E3393" s="69">
        <v>4</v>
      </c>
    </row>
    <row r="3394" spans="1:5" ht="15" x14ac:dyDescent="0.2">
      <c r="A3394" s="64">
        <v>3393</v>
      </c>
      <c r="B3394" s="65">
        <v>17768</v>
      </c>
      <c r="C3394" s="66" t="s">
        <v>12118</v>
      </c>
      <c r="D3394" s="67">
        <v>209</v>
      </c>
      <c r="E3394" s="68" t="s">
        <v>12268</v>
      </c>
    </row>
    <row r="3395" spans="1:5" ht="15" x14ac:dyDescent="0.2">
      <c r="A3395" s="64">
        <v>3394</v>
      </c>
      <c r="B3395" s="65">
        <v>17783</v>
      </c>
      <c r="C3395" s="66" t="s">
        <v>12119</v>
      </c>
      <c r="D3395" s="67">
        <v>210</v>
      </c>
      <c r="E3395" s="68" t="s">
        <v>13767</v>
      </c>
    </row>
    <row r="3396" spans="1:5" ht="15" x14ac:dyDescent="0.2">
      <c r="A3396" s="64">
        <v>3395</v>
      </c>
      <c r="B3396" s="65">
        <v>18373</v>
      </c>
      <c r="C3396" s="66" t="s">
        <v>12120</v>
      </c>
      <c r="D3396" s="67">
        <v>211</v>
      </c>
      <c r="E3396" s="68" t="s">
        <v>12262</v>
      </c>
    </row>
    <row r="3397" spans="1:5" ht="15" x14ac:dyDescent="0.2">
      <c r="A3397" s="64">
        <v>3396</v>
      </c>
      <c r="B3397" s="65">
        <v>19030</v>
      </c>
      <c r="C3397" s="66" t="s">
        <v>12121</v>
      </c>
      <c r="D3397" s="67">
        <v>212</v>
      </c>
      <c r="E3397" s="68" t="s">
        <v>12266</v>
      </c>
    </row>
    <row r="3398" spans="1:5" ht="15" x14ac:dyDescent="0.2">
      <c r="A3398" s="64">
        <v>3397</v>
      </c>
      <c r="B3398" s="65">
        <v>19392</v>
      </c>
      <c r="C3398" s="66" t="s">
        <v>12122</v>
      </c>
      <c r="D3398" s="67">
        <v>213</v>
      </c>
      <c r="E3398" s="68" t="s">
        <v>12268</v>
      </c>
    </row>
    <row r="3399" spans="1:5" ht="15" x14ac:dyDescent="0.2">
      <c r="A3399" s="64">
        <v>3398</v>
      </c>
      <c r="B3399" s="65">
        <v>19701</v>
      </c>
      <c r="C3399" s="66" t="s">
        <v>13462</v>
      </c>
      <c r="D3399" s="67">
        <v>214</v>
      </c>
      <c r="E3399" s="68" t="s">
        <v>12266</v>
      </c>
    </row>
    <row r="3400" spans="1:5" ht="15" x14ac:dyDescent="0.2">
      <c r="A3400" s="64">
        <v>3399</v>
      </c>
      <c r="B3400" s="65">
        <v>11180</v>
      </c>
      <c r="C3400" s="66" t="s">
        <v>12123</v>
      </c>
      <c r="D3400" s="67">
        <v>215</v>
      </c>
      <c r="E3400" s="68" t="s">
        <v>10794</v>
      </c>
    </row>
    <row r="3401" spans="1:5" ht="15" x14ac:dyDescent="0.2">
      <c r="A3401" s="64">
        <v>3400</v>
      </c>
      <c r="B3401" s="65">
        <v>11570</v>
      </c>
      <c r="C3401" s="66" t="s">
        <v>12124</v>
      </c>
      <c r="D3401" s="67">
        <v>216</v>
      </c>
      <c r="E3401" s="69">
        <v>4</v>
      </c>
    </row>
    <row r="3402" spans="1:5" ht="15" x14ac:dyDescent="0.2">
      <c r="A3402" s="64">
        <v>3401</v>
      </c>
      <c r="B3402" s="65">
        <v>11585</v>
      </c>
      <c r="C3402" s="70" t="s">
        <v>12125</v>
      </c>
      <c r="D3402" s="67">
        <v>217</v>
      </c>
      <c r="E3402" s="68" t="s">
        <v>12126</v>
      </c>
    </row>
    <row r="3403" spans="1:5" ht="15" x14ac:dyDescent="0.2">
      <c r="A3403" s="64">
        <v>3402</v>
      </c>
      <c r="B3403" s="65">
        <v>11600</v>
      </c>
      <c r="C3403" s="70" t="s">
        <v>12127</v>
      </c>
      <c r="D3403" s="67">
        <v>218</v>
      </c>
      <c r="E3403" s="68" t="s">
        <v>12258</v>
      </c>
    </row>
    <row r="3404" spans="1:5" ht="15" x14ac:dyDescent="0.2">
      <c r="A3404" s="64">
        <v>3403</v>
      </c>
      <c r="B3404" s="65">
        <v>11731</v>
      </c>
      <c r="C3404" s="66" t="s">
        <v>12128</v>
      </c>
      <c r="D3404" s="67">
        <v>219</v>
      </c>
      <c r="E3404" s="69">
        <v>3</v>
      </c>
    </row>
    <row r="3405" spans="1:5" ht="15" x14ac:dyDescent="0.2">
      <c r="A3405" s="64">
        <v>3404</v>
      </c>
      <c r="B3405" s="65">
        <v>11813</v>
      </c>
      <c r="C3405" s="66" t="s">
        <v>12129</v>
      </c>
      <c r="D3405" s="67">
        <v>220</v>
      </c>
      <c r="E3405" s="68" t="s">
        <v>13767</v>
      </c>
    </row>
    <row r="3406" spans="1:5" ht="15" x14ac:dyDescent="0.2">
      <c r="A3406" s="64">
        <v>3405</v>
      </c>
      <c r="B3406" s="65">
        <v>12429</v>
      </c>
      <c r="C3406" s="66" t="s">
        <v>10684</v>
      </c>
      <c r="D3406" s="67">
        <v>221</v>
      </c>
      <c r="E3406" s="69">
        <v>2</v>
      </c>
    </row>
    <row r="3407" spans="1:5" ht="15" x14ac:dyDescent="0.2">
      <c r="A3407" s="64">
        <v>3406</v>
      </c>
      <c r="B3407" s="65">
        <v>13209</v>
      </c>
      <c r="C3407" s="66" t="s">
        <v>10685</v>
      </c>
      <c r="D3407" s="67">
        <v>222</v>
      </c>
      <c r="E3407" s="68" t="s">
        <v>12275</v>
      </c>
    </row>
    <row r="3408" spans="1:5" ht="15" x14ac:dyDescent="0.2">
      <c r="A3408" s="64">
        <v>3407</v>
      </c>
      <c r="B3408" s="65">
        <v>13217</v>
      </c>
      <c r="C3408" s="66" t="s">
        <v>10686</v>
      </c>
      <c r="D3408" s="67">
        <v>223</v>
      </c>
      <c r="E3408" s="69">
        <v>3</v>
      </c>
    </row>
    <row r="3409" spans="1:5" ht="15" x14ac:dyDescent="0.2">
      <c r="A3409" s="64">
        <v>3408</v>
      </c>
      <c r="B3409" s="65">
        <v>13648</v>
      </c>
      <c r="C3409" s="66" t="s">
        <v>10687</v>
      </c>
      <c r="D3409" s="67">
        <v>224</v>
      </c>
      <c r="E3409" s="68" t="s">
        <v>12428</v>
      </c>
    </row>
    <row r="3410" spans="1:5" ht="15" x14ac:dyDescent="0.2">
      <c r="A3410" s="64">
        <v>3409</v>
      </c>
      <c r="B3410" s="65">
        <v>13992</v>
      </c>
      <c r="C3410" s="66" t="s">
        <v>10688</v>
      </c>
      <c r="D3410" s="67">
        <v>225</v>
      </c>
      <c r="E3410" s="69">
        <v>6</v>
      </c>
    </row>
    <row r="3411" spans="1:5" ht="15" x14ac:dyDescent="0.2">
      <c r="A3411" s="64">
        <v>3410</v>
      </c>
      <c r="B3411" s="65">
        <v>14769</v>
      </c>
      <c r="C3411" s="66" t="s">
        <v>10689</v>
      </c>
      <c r="D3411" s="67">
        <v>226</v>
      </c>
      <c r="E3411" s="69">
        <v>2</v>
      </c>
    </row>
    <row r="3412" spans="1:5" ht="15" x14ac:dyDescent="0.2">
      <c r="A3412" s="64">
        <v>3411</v>
      </c>
      <c r="B3412" s="65">
        <v>15804</v>
      </c>
      <c r="C3412" s="66" t="s">
        <v>10690</v>
      </c>
      <c r="D3412" s="67">
        <v>227</v>
      </c>
      <c r="E3412" s="68" t="s">
        <v>12268</v>
      </c>
    </row>
    <row r="3413" spans="1:5" ht="15" x14ac:dyDescent="0.2">
      <c r="A3413" s="64">
        <v>3412</v>
      </c>
      <c r="B3413" s="65">
        <v>16229</v>
      </c>
      <c r="C3413" s="66" t="s">
        <v>10691</v>
      </c>
      <c r="D3413" s="67">
        <v>228</v>
      </c>
      <c r="E3413" s="69">
        <v>2</v>
      </c>
    </row>
    <row r="3414" spans="1:5" ht="15" x14ac:dyDescent="0.2">
      <c r="A3414" s="64">
        <v>3413</v>
      </c>
      <c r="B3414" s="65">
        <v>16304</v>
      </c>
      <c r="C3414" s="66" t="s">
        <v>10611</v>
      </c>
      <c r="D3414" s="67">
        <v>229</v>
      </c>
      <c r="E3414" s="69">
        <v>3</v>
      </c>
    </row>
    <row r="3415" spans="1:5" ht="15" x14ac:dyDescent="0.2">
      <c r="A3415" s="64">
        <v>3414</v>
      </c>
      <c r="B3415" s="65">
        <v>17693</v>
      </c>
      <c r="C3415" s="66" t="s">
        <v>10692</v>
      </c>
      <c r="D3415" s="67">
        <v>230</v>
      </c>
      <c r="E3415" s="68" t="s">
        <v>12281</v>
      </c>
    </row>
    <row r="3416" spans="1:5" ht="15" x14ac:dyDescent="0.2">
      <c r="A3416" s="64">
        <v>3415</v>
      </c>
      <c r="B3416" s="65">
        <v>18414</v>
      </c>
      <c r="C3416" s="70" t="s">
        <v>10693</v>
      </c>
      <c r="D3416" s="67">
        <v>231</v>
      </c>
      <c r="E3416" s="68" t="s">
        <v>15072</v>
      </c>
    </row>
    <row r="3417" spans="1:5" ht="15" x14ac:dyDescent="0.2">
      <c r="A3417" s="64">
        <v>3416</v>
      </c>
      <c r="B3417" s="65">
        <v>19121</v>
      </c>
      <c r="C3417" s="70" t="s">
        <v>10694</v>
      </c>
      <c r="D3417" s="67">
        <v>232</v>
      </c>
      <c r="E3417" s="68" t="s">
        <v>12266</v>
      </c>
    </row>
    <row r="3418" spans="1:5" ht="15" x14ac:dyDescent="0.2">
      <c r="A3418" s="64">
        <v>3417</v>
      </c>
      <c r="B3418" s="65">
        <v>19525</v>
      </c>
      <c r="C3418" s="66" t="s">
        <v>13233</v>
      </c>
      <c r="D3418" s="67">
        <v>233</v>
      </c>
      <c r="E3418" s="68" t="s">
        <v>12264</v>
      </c>
    </row>
    <row r="3419" spans="1:5" ht="15" x14ac:dyDescent="0.2">
      <c r="A3419" s="64">
        <v>3418</v>
      </c>
      <c r="B3419" s="65">
        <v>19716</v>
      </c>
      <c r="C3419" s="66" t="s">
        <v>13462</v>
      </c>
      <c r="D3419" s="67">
        <v>234</v>
      </c>
      <c r="E3419" s="68" t="s">
        <v>13767</v>
      </c>
    </row>
    <row r="3420" spans="1:5" ht="15" x14ac:dyDescent="0.2">
      <c r="A3420" s="64">
        <v>3419</v>
      </c>
      <c r="B3420" s="65">
        <v>12297</v>
      </c>
      <c r="C3420" s="66" t="s">
        <v>13234</v>
      </c>
      <c r="D3420" s="67">
        <v>235</v>
      </c>
      <c r="E3420" s="69">
        <v>2</v>
      </c>
    </row>
    <row r="3421" spans="1:5" ht="15" x14ac:dyDescent="0.2">
      <c r="A3421" s="64">
        <v>3420</v>
      </c>
      <c r="B3421" s="65">
        <v>15036</v>
      </c>
      <c r="C3421" s="66" t="s">
        <v>13235</v>
      </c>
      <c r="D3421" s="67">
        <v>236</v>
      </c>
      <c r="E3421" s="69">
        <v>2</v>
      </c>
    </row>
    <row r="3422" spans="1:5" ht="15" x14ac:dyDescent="0.2">
      <c r="A3422" s="64">
        <v>3421</v>
      </c>
      <c r="B3422" s="65">
        <v>15618</v>
      </c>
      <c r="C3422" s="66" t="s">
        <v>13236</v>
      </c>
      <c r="D3422" s="67">
        <v>237</v>
      </c>
      <c r="E3422" s="68" t="s">
        <v>12268</v>
      </c>
    </row>
    <row r="3423" spans="1:5" ht="15" x14ac:dyDescent="0.2">
      <c r="A3423" s="64">
        <v>3422</v>
      </c>
      <c r="B3423" s="65">
        <v>15620</v>
      </c>
      <c r="C3423" s="66" t="s">
        <v>13237</v>
      </c>
      <c r="D3423" s="67">
        <v>238</v>
      </c>
      <c r="E3423" s="69">
        <v>4</v>
      </c>
    </row>
    <row r="3424" spans="1:5" ht="15" x14ac:dyDescent="0.2">
      <c r="A3424" s="64">
        <v>3423</v>
      </c>
      <c r="B3424" s="65">
        <v>15724</v>
      </c>
      <c r="C3424" s="70" t="s">
        <v>13238</v>
      </c>
      <c r="D3424" s="67">
        <v>239</v>
      </c>
      <c r="E3424" s="69">
        <v>3</v>
      </c>
    </row>
    <row r="3425" spans="1:5" ht="15" x14ac:dyDescent="0.2">
      <c r="A3425" s="64">
        <v>3424</v>
      </c>
      <c r="B3425" s="65">
        <v>15802</v>
      </c>
      <c r="C3425" s="66" t="s">
        <v>10058</v>
      </c>
      <c r="D3425" s="67">
        <v>240</v>
      </c>
      <c r="E3425" s="69">
        <v>3</v>
      </c>
    </row>
    <row r="3426" spans="1:5" ht="15" x14ac:dyDescent="0.2">
      <c r="A3426" s="64">
        <v>3425</v>
      </c>
      <c r="B3426" s="65">
        <v>15938</v>
      </c>
      <c r="C3426" s="66" t="s">
        <v>10059</v>
      </c>
      <c r="D3426" s="67">
        <v>241</v>
      </c>
      <c r="E3426" s="68" t="s">
        <v>12262</v>
      </c>
    </row>
    <row r="3427" spans="1:5" ht="15" x14ac:dyDescent="0.2">
      <c r="A3427" s="64">
        <v>3426</v>
      </c>
      <c r="B3427" s="65">
        <v>15944</v>
      </c>
      <c r="C3427" s="66" t="s">
        <v>10060</v>
      </c>
      <c r="D3427" s="67">
        <v>242</v>
      </c>
      <c r="E3427" s="69">
        <v>3</v>
      </c>
    </row>
    <row r="3428" spans="1:5" ht="15" x14ac:dyDescent="0.2">
      <c r="A3428" s="64">
        <v>3427</v>
      </c>
      <c r="B3428" s="65">
        <v>16095</v>
      </c>
      <c r="C3428" s="66" t="s">
        <v>10061</v>
      </c>
      <c r="D3428" s="67">
        <v>243</v>
      </c>
      <c r="E3428" s="69">
        <v>2</v>
      </c>
    </row>
    <row r="3429" spans="1:5" ht="15" x14ac:dyDescent="0.2">
      <c r="A3429" s="64">
        <v>3428</v>
      </c>
      <c r="B3429" s="65">
        <v>17166</v>
      </c>
      <c r="C3429" s="66" t="s">
        <v>10062</v>
      </c>
      <c r="D3429" s="67">
        <v>244</v>
      </c>
      <c r="E3429" s="69">
        <v>2</v>
      </c>
    </row>
    <row r="3430" spans="1:5" ht="15" x14ac:dyDescent="0.2">
      <c r="A3430" s="64">
        <v>3429</v>
      </c>
      <c r="B3430" s="65">
        <v>17202</v>
      </c>
      <c r="C3430" s="66" t="s">
        <v>10063</v>
      </c>
      <c r="D3430" s="67">
        <v>245</v>
      </c>
      <c r="E3430" s="69">
        <v>3</v>
      </c>
    </row>
    <row r="3431" spans="1:5" ht="15" x14ac:dyDescent="0.2">
      <c r="A3431" s="64">
        <v>3430</v>
      </c>
      <c r="B3431" s="65">
        <v>11529</v>
      </c>
      <c r="C3431" s="66" t="s">
        <v>10064</v>
      </c>
      <c r="D3431" s="67">
        <v>246</v>
      </c>
      <c r="E3431" s="69">
        <v>2</v>
      </c>
    </row>
    <row r="3432" spans="1:5" ht="15" x14ac:dyDescent="0.2">
      <c r="A3432" s="64">
        <v>3431</v>
      </c>
      <c r="B3432" s="65">
        <v>11531</v>
      </c>
      <c r="C3432" s="66" t="s">
        <v>10065</v>
      </c>
      <c r="D3432" s="67">
        <v>247</v>
      </c>
      <c r="E3432" s="69">
        <v>3</v>
      </c>
    </row>
    <row r="3433" spans="1:5" ht="15" x14ac:dyDescent="0.2">
      <c r="A3433" s="64">
        <v>3432</v>
      </c>
      <c r="B3433" s="65">
        <v>15381</v>
      </c>
      <c r="C3433" s="66" t="s">
        <v>10066</v>
      </c>
      <c r="D3433" s="67">
        <v>248</v>
      </c>
      <c r="E3433" s="69">
        <v>2</v>
      </c>
    </row>
    <row r="3434" spans="1:5" ht="15" x14ac:dyDescent="0.2">
      <c r="A3434" s="64">
        <v>3433</v>
      </c>
      <c r="B3434" s="65">
        <v>15713</v>
      </c>
      <c r="C3434" s="70" t="s">
        <v>10067</v>
      </c>
      <c r="D3434" s="67">
        <v>249</v>
      </c>
      <c r="E3434" s="69">
        <v>3</v>
      </c>
    </row>
    <row r="3435" spans="1:5" ht="15" x14ac:dyDescent="0.2">
      <c r="A3435" s="64">
        <v>3434</v>
      </c>
      <c r="B3435" s="65">
        <v>15978</v>
      </c>
      <c r="C3435" s="70" t="s">
        <v>11751</v>
      </c>
      <c r="D3435" s="67">
        <v>250</v>
      </c>
      <c r="E3435" s="69">
        <v>4</v>
      </c>
    </row>
    <row r="3436" spans="1:5" ht="15" x14ac:dyDescent="0.2">
      <c r="A3436" s="64">
        <v>3435</v>
      </c>
      <c r="B3436" s="65">
        <v>16171</v>
      </c>
      <c r="C3436" s="70" t="s">
        <v>10068</v>
      </c>
      <c r="D3436" s="67">
        <v>251</v>
      </c>
      <c r="E3436" s="69">
        <v>3</v>
      </c>
    </row>
    <row r="3437" spans="1:5" ht="15" x14ac:dyDescent="0.2">
      <c r="A3437" s="64">
        <v>3436</v>
      </c>
      <c r="B3437" s="65">
        <v>17383</v>
      </c>
      <c r="C3437" s="66" t="s">
        <v>10069</v>
      </c>
      <c r="D3437" s="67">
        <v>252</v>
      </c>
      <c r="E3437" s="68" t="s">
        <v>12266</v>
      </c>
    </row>
    <row r="3438" spans="1:5" ht="15" x14ac:dyDescent="0.2">
      <c r="A3438" s="64">
        <v>3437</v>
      </c>
      <c r="B3438" s="65">
        <v>17809</v>
      </c>
      <c r="C3438" s="66" t="s">
        <v>14537</v>
      </c>
      <c r="D3438" s="67">
        <v>253</v>
      </c>
      <c r="E3438" s="69">
        <v>2</v>
      </c>
    </row>
    <row r="3439" spans="1:5" ht="15" x14ac:dyDescent="0.2">
      <c r="A3439" s="64">
        <v>3438</v>
      </c>
      <c r="B3439" s="65">
        <v>18869</v>
      </c>
      <c r="C3439" s="66" t="s">
        <v>14538</v>
      </c>
      <c r="D3439" s="67">
        <v>254</v>
      </c>
      <c r="E3439" s="68" t="s">
        <v>12266</v>
      </c>
    </row>
    <row r="3440" spans="1:5" ht="15" x14ac:dyDescent="0.2">
      <c r="A3440" s="64">
        <v>3439</v>
      </c>
      <c r="B3440" s="65">
        <v>19702</v>
      </c>
      <c r="C3440" s="66" t="s">
        <v>14539</v>
      </c>
      <c r="D3440" s="67">
        <v>255</v>
      </c>
      <c r="E3440" s="69">
        <v>4</v>
      </c>
    </row>
    <row r="3441" spans="1:5" ht="15" x14ac:dyDescent="0.2">
      <c r="A3441" s="64">
        <v>3440</v>
      </c>
      <c r="B3441" s="65">
        <v>11412</v>
      </c>
      <c r="C3441" s="66" t="s">
        <v>14540</v>
      </c>
      <c r="D3441" s="67">
        <v>256</v>
      </c>
      <c r="E3441" s="69">
        <v>3</v>
      </c>
    </row>
    <row r="3442" spans="1:5" ht="15" x14ac:dyDescent="0.2">
      <c r="A3442" s="64">
        <v>3441</v>
      </c>
      <c r="B3442" s="65">
        <v>14864</v>
      </c>
      <c r="C3442" s="66" t="s">
        <v>14541</v>
      </c>
      <c r="D3442" s="67">
        <v>257</v>
      </c>
      <c r="E3442" s="69">
        <v>2</v>
      </c>
    </row>
    <row r="3443" spans="1:5" ht="15" x14ac:dyDescent="0.2">
      <c r="A3443" s="64">
        <v>3442</v>
      </c>
      <c r="B3443" s="65">
        <v>15549</v>
      </c>
      <c r="C3443" s="70" t="s">
        <v>14542</v>
      </c>
      <c r="D3443" s="67">
        <v>258</v>
      </c>
      <c r="E3443" s="69">
        <v>4</v>
      </c>
    </row>
    <row r="3444" spans="1:5" ht="15" x14ac:dyDescent="0.2">
      <c r="A3444" s="64">
        <v>3443</v>
      </c>
      <c r="B3444" s="65">
        <v>15622</v>
      </c>
      <c r="C3444" s="66" t="s">
        <v>14543</v>
      </c>
      <c r="D3444" s="67">
        <v>259</v>
      </c>
      <c r="E3444" s="68" t="s">
        <v>15069</v>
      </c>
    </row>
    <row r="3445" spans="1:5" ht="15" x14ac:dyDescent="0.2">
      <c r="A3445" s="64">
        <v>3444</v>
      </c>
      <c r="B3445" s="65">
        <v>16075</v>
      </c>
      <c r="C3445" s="66" t="s">
        <v>14544</v>
      </c>
      <c r="D3445" s="67">
        <v>260</v>
      </c>
      <c r="E3445" s="69">
        <v>5</v>
      </c>
    </row>
    <row r="3446" spans="1:5" ht="15" x14ac:dyDescent="0.2">
      <c r="A3446" s="64">
        <v>3445</v>
      </c>
      <c r="B3446" s="65">
        <v>16167</v>
      </c>
      <c r="C3446" s="70" t="s">
        <v>14545</v>
      </c>
      <c r="D3446" s="67">
        <v>261</v>
      </c>
      <c r="E3446" s="69">
        <v>4</v>
      </c>
    </row>
    <row r="3447" spans="1:5" ht="15" x14ac:dyDescent="0.2">
      <c r="A3447" s="64">
        <v>3446</v>
      </c>
      <c r="B3447" s="65">
        <v>17091</v>
      </c>
      <c r="C3447" s="66" t="s">
        <v>14546</v>
      </c>
      <c r="D3447" s="67">
        <v>262</v>
      </c>
      <c r="E3447" s="69">
        <v>3</v>
      </c>
    </row>
    <row r="3448" spans="1:5" ht="15" x14ac:dyDescent="0.2">
      <c r="A3448" s="64">
        <v>3447</v>
      </c>
      <c r="B3448" s="65">
        <v>17381</v>
      </c>
      <c r="C3448" s="66" t="s">
        <v>14547</v>
      </c>
      <c r="D3448" s="67">
        <v>263</v>
      </c>
      <c r="E3448" s="69">
        <v>2</v>
      </c>
    </row>
    <row r="3449" spans="1:5" ht="15" x14ac:dyDescent="0.2">
      <c r="A3449" s="64">
        <v>3448</v>
      </c>
      <c r="B3449" s="65">
        <v>19134</v>
      </c>
      <c r="C3449" s="66" t="s">
        <v>14548</v>
      </c>
      <c r="D3449" s="67">
        <v>264</v>
      </c>
      <c r="E3449" s="69">
        <v>3</v>
      </c>
    </row>
    <row r="3450" spans="1:5" ht="15" x14ac:dyDescent="0.2">
      <c r="A3450" s="64">
        <v>3449</v>
      </c>
      <c r="B3450" s="65">
        <v>12395</v>
      </c>
      <c r="C3450" s="66" t="s">
        <v>14549</v>
      </c>
      <c r="D3450" s="67">
        <v>265</v>
      </c>
      <c r="E3450" s="69">
        <v>3</v>
      </c>
    </row>
    <row r="3451" spans="1:5" ht="15" x14ac:dyDescent="0.2">
      <c r="A3451" s="64">
        <v>3450</v>
      </c>
      <c r="B3451" s="65">
        <v>13061</v>
      </c>
      <c r="C3451" s="66" t="s">
        <v>14550</v>
      </c>
      <c r="D3451" s="67">
        <v>266</v>
      </c>
      <c r="E3451" s="68" t="s">
        <v>12262</v>
      </c>
    </row>
    <row r="3452" spans="1:5" ht="15" x14ac:dyDescent="0.2">
      <c r="A3452" s="64">
        <v>3451</v>
      </c>
      <c r="B3452" s="65">
        <v>13215</v>
      </c>
      <c r="C3452" s="66" t="s">
        <v>14551</v>
      </c>
      <c r="D3452" s="67">
        <v>267</v>
      </c>
      <c r="E3452" s="69">
        <v>3</v>
      </c>
    </row>
    <row r="3453" spans="1:5" ht="15" x14ac:dyDescent="0.2">
      <c r="A3453" s="64">
        <v>3452</v>
      </c>
      <c r="B3453" s="65">
        <v>15019</v>
      </c>
      <c r="C3453" s="66" t="s">
        <v>14552</v>
      </c>
      <c r="D3453" s="67">
        <v>268</v>
      </c>
      <c r="E3453" s="68" t="s">
        <v>15072</v>
      </c>
    </row>
    <row r="3454" spans="1:5" ht="15" x14ac:dyDescent="0.2">
      <c r="A3454" s="64">
        <v>3453</v>
      </c>
      <c r="B3454" s="65">
        <v>15974</v>
      </c>
      <c r="C3454" s="66" t="s">
        <v>14553</v>
      </c>
      <c r="D3454" s="67">
        <v>269</v>
      </c>
      <c r="E3454" s="69">
        <v>2</v>
      </c>
    </row>
    <row r="3455" spans="1:5" ht="15" x14ac:dyDescent="0.2">
      <c r="A3455" s="64">
        <v>3454</v>
      </c>
      <c r="B3455" s="65">
        <v>16099</v>
      </c>
      <c r="C3455" s="66" t="s">
        <v>14554</v>
      </c>
      <c r="D3455" s="67">
        <v>270</v>
      </c>
      <c r="E3455" s="68" t="s">
        <v>12266</v>
      </c>
    </row>
    <row r="3456" spans="1:5" ht="15" x14ac:dyDescent="0.2">
      <c r="A3456" s="64">
        <v>3455</v>
      </c>
      <c r="B3456" s="65">
        <v>16525</v>
      </c>
      <c r="C3456" s="66" t="s">
        <v>14555</v>
      </c>
      <c r="D3456" s="67">
        <v>271</v>
      </c>
      <c r="E3456" s="69">
        <v>2</v>
      </c>
    </row>
    <row r="3457" spans="1:5" ht="15" x14ac:dyDescent="0.2">
      <c r="A3457" s="64">
        <v>3456</v>
      </c>
      <c r="B3457" s="65">
        <v>16735</v>
      </c>
      <c r="C3457" s="66" t="s">
        <v>14556</v>
      </c>
      <c r="D3457" s="67">
        <v>272</v>
      </c>
      <c r="E3457" s="68" t="s">
        <v>15072</v>
      </c>
    </row>
    <row r="3458" spans="1:5" ht="15" x14ac:dyDescent="0.2">
      <c r="A3458" s="64">
        <v>3457</v>
      </c>
      <c r="B3458" s="65">
        <v>18007</v>
      </c>
      <c r="C3458" s="66" t="s">
        <v>14557</v>
      </c>
      <c r="D3458" s="67">
        <v>273</v>
      </c>
      <c r="E3458" s="69">
        <v>2</v>
      </c>
    </row>
    <row r="3459" spans="1:5" ht="15" x14ac:dyDescent="0.2">
      <c r="A3459" s="64">
        <v>3458</v>
      </c>
      <c r="B3459" s="65">
        <v>18012</v>
      </c>
      <c r="C3459" s="66" t="s">
        <v>14558</v>
      </c>
      <c r="D3459" s="67">
        <v>274</v>
      </c>
      <c r="E3459" s="69">
        <v>2</v>
      </c>
    </row>
    <row r="3460" spans="1:5" ht="15" x14ac:dyDescent="0.2">
      <c r="A3460" s="64">
        <v>3459</v>
      </c>
      <c r="B3460" s="65">
        <v>18399</v>
      </c>
      <c r="C3460" s="66" t="s">
        <v>14559</v>
      </c>
      <c r="D3460" s="67">
        <v>275</v>
      </c>
      <c r="E3460" s="68" t="s">
        <v>12262</v>
      </c>
    </row>
    <row r="3461" spans="1:5" ht="15" x14ac:dyDescent="0.2">
      <c r="A3461" s="64">
        <v>3460</v>
      </c>
      <c r="B3461" s="65">
        <v>12813</v>
      </c>
      <c r="C3461" s="66" t="s">
        <v>14560</v>
      </c>
      <c r="D3461" s="67">
        <v>276</v>
      </c>
      <c r="E3461" s="68" t="s">
        <v>12260</v>
      </c>
    </row>
    <row r="3462" spans="1:5" ht="15" x14ac:dyDescent="0.2">
      <c r="A3462" s="64">
        <v>3461</v>
      </c>
      <c r="B3462" s="65">
        <v>14510</v>
      </c>
      <c r="C3462" s="66" t="s">
        <v>14561</v>
      </c>
      <c r="D3462" s="67">
        <v>277</v>
      </c>
      <c r="E3462" s="69">
        <v>4</v>
      </c>
    </row>
    <row r="3463" spans="1:5" ht="15" x14ac:dyDescent="0.2">
      <c r="A3463" s="64">
        <v>3462</v>
      </c>
      <c r="B3463" s="65">
        <v>15055</v>
      </c>
      <c r="C3463" s="66" t="s">
        <v>14562</v>
      </c>
      <c r="D3463" s="67">
        <v>278</v>
      </c>
      <c r="E3463" s="69">
        <v>2</v>
      </c>
    </row>
    <row r="3464" spans="1:5" ht="15" x14ac:dyDescent="0.2">
      <c r="A3464" s="64">
        <v>3463</v>
      </c>
      <c r="B3464" s="65">
        <v>17947</v>
      </c>
      <c r="C3464" s="66" t="s">
        <v>14563</v>
      </c>
      <c r="D3464" s="67">
        <v>279</v>
      </c>
      <c r="E3464" s="69">
        <v>3</v>
      </c>
    </row>
    <row r="3465" spans="1:5" ht="15" x14ac:dyDescent="0.2">
      <c r="A3465" s="64">
        <v>3464</v>
      </c>
      <c r="B3465" s="65">
        <v>18620</v>
      </c>
      <c r="C3465" s="66" t="s">
        <v>10963</v>
      </c>
      <c r="D3465" s="67">
        <v>280</v>
      </c>
      <c r="E3465" s="68" t="s">
        <v>12268</v>
      </c>
    </row>
    <row r="3466" spans="1:5" ht="15" x14ac:dyDescent="0.2">
      <c r="A3466" s="64">
        <v>3465</v>
      </c>
      <c r="B3466" s="65">
        <v>18887</v>
      </c>
      <c r="C3466" s="66" t="s">
        <v>14564</v>
      </c>
      <c r="D3466" s="67">
        <v>281</v>
      </c>
      <c r="E3466" s="69">
        <v>4</v>
      </c>
    </row>
    <row r="3467" spans="1:5" ht="15" x14ac:dyDescent="0.2">
      <c r="A3467" s="64">
        <v>3466</v>
      </c>
      <c r="B3467" s="65">
        <v>10164</v>
      </c>
      <c r="C3467" s="66" t="s">
        <v>16838</v>
      </c>
      <c r="D3467" s="67">
        <v>1</v>
      </c>
      <c r="E3467" s="69">
        <v>3</v>
      </c>
    </row>
    <row r="3468" spans="1:5" ht="15" x14ac:dyDescent="0.2">
      <c r="A3468" s="64">
        <v>3467</v>
      </c>
      <c r="B3468" s="65">
        <v>10363</v>
      </c>
      <c r="C3468" s="66" t="s">
        <v>16839</v>
      </c>
      <c r="D3468" s="67">
        <v>2</v>
      </c>
      <c r="E3468" s="68" t="s">
        <v>12266</v>
      </c>
    </row>
    <row r="3469" spans="1:5" ht="15" x14ac:dyDescent="0.2">
      <c r="A3469" s="64">
        <v>3468</v>
      </c>
      <c r="B3469" s="65">
        <v>10402</v>
      </c>
      <c r="C3469" s="66" t="s">
        <v>16840</v>
      </c>
      <c r="D3469" s="67">
        <v>3</v>
      </c>
      <c r="E3469" s="68" t="s">
        <v>15069</v>
      </c>
    </row>
    <row r="3470" spans="1:5" ht="15" x14ac:dyDescent="0.2">
      <c r="A3470" s="64">
        <v>3469</v>
      </c>
      <c r="B3470" s="65">
        <v>10697</v>
      </c>
      <c r="C3470" s="66" t="s">
        <v>16841</v>
      </c>
      <c r="D3470" s="67">
        <v>4</v>
      </c>
      <c r="E3470" s="68" t="s">
        <v>12428</v>
      </c>
    </row>
    <row r="3471" spans="1:5" ht="15" x14ac:dyDescent="0.2">
      <c r="A3471" s="64">
        <v>3470</v>
      </c>
      <c r="B3471" s="65">
        <v>11492</v>
      </c>
      <c r="C3471" s="66" t="s">
        <v>16842</v>
      </c>
      <c r="D3471" s="67">
        <v>5</v>
      </c>
      <c r="E3471" s="68" t="s">
        <v>13767</v>
      </c>
    </row>
    <row r="3472" spans="1:5" ht="15" x14ac:dyDescent="0.2">
      <c r="A3472" s="64">
        <v>3471</v>
      </c>
      <c r="B3472" s="65">
        <v>11568</v>
      </c>
      <c r="C3472" s="66" t="s">
        <v>16843</v>
      </c>
      <c r="D3472" s="67">
        <v>6</v>
      </c>
      <c r="E3472" s="68" t="s">
        <v>12266</v>
      </c>
    </row>
    <row r="3473" spans="1:5" ht="15" x14ac:dyDescent="0.2">
      <c r="A3473" s="64">
        <v>3472</v>
      </c>
      <c r="B3473" s="65">
        <v>11572</v>
      </c>
      <c r="C3473" s="66" t="s">
        <v>17827</v>
      </c>
      <c r="D3473" s="67">
        <v>7</v>
      </c>
      <c r="E3473" s="68" t="s">
        <v>10792</v>
      </c>
    </row>
    <row r="3474" spans="1:5" ht="15" x14ac:dyDescent="0.2">
      <c r="A3474" s="64">
        <v>3473</v>
      </c>
      <c r="B3474" s="65">
        <v>11934</v>
      </c>
      <c r="C3474" s="66" t="s">
        <v>17828</v>
      </c>
      <c r="D3474" s="67">
        <v>8</v>
      </c>
      <c r="E3474" s="68" t="s">
        <v>10696</v>
      </c>
    </row>
    <row r="3475" spans="1:5" ht="15" x14ac:dyDescent="0.2">
      <c r="A3475" s="64">
        <v>3474</v>
      </c>
      <c r="B3475" s="65">
        <v>12346</v>
      </c>
      <c r="C3475" s="66" t="s">
        <v>17829</v>
      </c>
      <c r="D3475" s="67">
        <v>9</v>
      </c>
      <c r="E3475" s="69">
        <v>3</v>
      </c>
    </row>
    <row r="3476" spans="1:5" ht="15" x14ac:dyDescent="0.2">
      <c r="A3476" s="64">
        <v>3475</v>
      </c>
      <c r="B3476" s="65">
        <v>12830</v>
      </c>
      <c r="C3476" s="66" t="s">
        <v>15796</v>
      </c>
      <c r="D3476" s="67">
        <v>10</v>
      </c>
      <c r="E3476" s="69">
        <v>5</v>
      </c>
    </row>
    <row r="3477" spans="1:5" ht="15" x14ac:dyDescent="0.2">
      <c r="A3477" s="64">
        <v>3476</v>
      </c>
      <c r="B3477" s="65">
        <v>12855</v>
      </c>
      <c r="C3477" s="66" t="s">
        <v>17830</v>
      </c>
      <c r="D3477" s="67">
        <v>11</v>
      </c>
      <c r="E3477" s="68" t="s">
        <v>13767</v>
      </c>
    </row>
    <row r="3478" spans="1:5" ht="15" x14ac:dyDescent="0.2">
      <c r="A3478" s="64">
        <v>3477</v>
      </c>
      <c r="B3478" s="65">
        <v>12914</v>
      </c>
      <c r="C3478" s="70" t="s">
        <v>17831</v>
      </c>
      <c r="D3478" s="67">
        <v>12</v>
      </c>
      <c r="E3478" s="68" t="s">
        <v>12262</v>
      </c>
    </row>
    <row r="3479" spans="1:5" ht="15" x14ac:dyDescent="0.2">
      <c r="A3479" s="64">
        <v>3478</v>
      </c>
      <c r="B3479" s="65">
        <v>12958</v>
      </c>
      <c r="C3479" s="66" t="s">
        <v>12158</v>
      </c>
      <c r="D3479" s="67">
        <v>13</v>
      </c>
      <c r="E3479" s="68" t="s">
        <v>12281</v>
      </c>
    </row>
    <row r="3480" spans="1:5" ht="15" x14ac:dyDescent="0.2">
      <c r="A3480" s="64">
        <v>3479</v>
      </c>
      <c r="B3480" s="65">
        <v>14424</v>
      </c>
      <c r="C3480" s="66" t="s">
        <v>12159</v>
      </c>
      <c r="D3480" s="67">
        <v>14</v>
      </c>
      <c r="E3480" s="68" t="s">
        <v>12160</v>
      </c>
    </row>
    <row r="3481" spans="1:5" ht="15" x14ac:dyDescent="0.2">
      <c r="A3481" s="64">
        <v>3480</v>
      </c>
      <c r="B3481" s="65">
        <v>14775</v>
      </c>
      <c r="C3481" s="66" t="s">
        <v>12161</v>
      </c>
      <c r="D3481" s="67">
        <v>15</v>
      </c>
      <c r="E3481" s="68" t="s">
        <v>12268</v>
      </c>
    </row>
    <row r="3482" spans="1:5" ht="15" x14ac:dyDescent="0.2">
      <c r="A3482" s="64">
        <v>3481</v>
      </c>
      <c r="B3482" s="65">
        <v>15094</v>
      </c>
      <c r="C3482" s="66" t="s">
        <v>12162</v>
      </c>
      <c r="D3482" s="67">
        <v>16</v>
      </c>
      <c r="E3482" s="69">
        <v>2</v>
      </c>
    </row>
    <row r="3483" spans="1:5" ht="15" x14ac:dyDescent="0.2">
      <c r="A3483" s="64">
        <v>3482</v>
      </c>
      <c r="B3483" s="65">
        <v>15295</v>
      </c>
      <c r="C3483" s="70" t="s">
        <v>12163</v>
      </c>
      <c r="D3483" s="67">
        <v>17</v>
      </c>
      <c r="E3483" s="68" t="s">
        <v>12281</v>
      </c>
    </row>
    <row r="3484" spans="1:5" ht="15" x14ac:dyDescent="0.2">
      <c r="A3484" s="64">
        <v>3483</v>
      </c>
      <c r="B3484" s="65">
        <v>15389</v>
      </c>
      <c r="C3484" s="66" t="s">
        <v>12164</v>
      </c>
      <c r="D3484" s="67">
        <v>18</v>
      </c>
      <c r="E3484" s="69">
        <v>2</v>
      </c>
    </row>
    <row r="3485" spans="1:5" ht="15" x14ac:dyDescent="0.2">
      <c r="A3485" s="64">
        <v>3484</v>
      </c>
      <c r="B3485" s="65">
        <v>15630</v>
      </c>
      <c r="C3485" s="66" t="s">
        <v>12165</v>
      </c>
      <c r="D3485" s="67">
        <v>19</v>
      </c>
      <c r="E3485" s="69">
        <v>4</v>
      </c>
    </row>
    <row r="3486" spans="1:5" ht="15" x14ac:dyDescent="0.2">
      <c r="A3486" s="64">
        <v>3485</v>
      </c>
      <c r="B3486" s="65">
        <v>16363</v>
      </c>
      <c r="C3486" s="66" t="s">
        <v>13080</v>
      </c>
      <c r="D3486" s="67">
        <v>20</v>
      </c>
      <c r="E3486" s="68" t="s">
        <v>12262</v>
      </c>
    </row>
    <row r="3487" spans="1:5" ht="15" x14ac:dyDescent="0.2">
      <c r="A3487" s="64">
        <v>3486</v>
      </c>
      <c r="B3487" s="65">
        <v>17258</v>
      </c>
      <c r="C3487" s="66" t="s">
        <v>12166</v>
      </c>
      <c r="D3487" s="67">
        <v>21</v>
      </c>
      <c r="E3487" s="68" t="s">
        <v>12266</v>
      </c>
    </row>
    <row r="3488" spans="1:5" ht="15" x14ac:dyDescent="0.2">
      <c r="A3488" s="64">
        <v>3487</v>
      </c>
      <c r="B3488" s="65">
        <v>17640</v>
      </c>
      <c r="C3488" s="66" t="s">
        <v>12167</v>
      </c>
      <c r="D3488" s="67">
        <v>22</v>
      </c>
      <c r="E3488" s="68" t="s">
        <v>13767</v>
      </c>
    </row>
    <row r="3489" spans="1:5" ht="15" x14ac:dyDescent="0.2">
      <c r="A3489" s="64">
        <v>3488</v>
      </c>
      <c r="B3489" s="65">
        <v>17774</v>
      </c>
      <c r="C3489" s="66" t="s">
        <v>12168</v>
      </c>
      <c r="D3489" s="67">
        <v>23</v>
      </c>
      <c r="E3489" s="68" t="s">
        <v>12371</v>
      </c>
    </row>
    <row r="3490" spans="1:5" ht="15" x14ac:dyDescent="0.2">
      <c r="A3490" s="64">
        <v>3489</v>
      </c>
      <c r="B3490" s="65">
        <v>17802</v>
      </c>
      <c r="C3490" s="66" t="s">
        <v>12169</v>
      </c>
      <c r="D3490" s="67">
        <v>24</v>
      </c>
      <c r="E3490" s="68" t="s">
        <v>15069</v>
      </c>
    </row>
    <row r="3491" spans="1:5" ht="15" x14ac:dyDescent="0.2">
      <c r="A3491" s="64">
        <v>3490</v>
      </c>
      <c r="B3491" s="65">
        <v>17910</v>
      </c>
      <c r="C3491" s="66" t="s">
        <v>13096</v>
      </c>
      <c r="D3491" s="67">
        <v>25</v>
      </c>
      <c r="E3491" s="68" t="s">
        <v>13767</v>
      </c>
    </row>
    <row r="3492" spans="1:5" ht="15" x14ac:dyDescent="0.2">
      <c r="A3492" s="64">
        <v>3491</v>
      </c>
      <c r="B3492" s="65">
        <v>18144</v>
      </c>
      <c r="C3492" s="66" t="s">
        <v>12170</v>
      </c>
      <c r="D3492" s="67">
        <v>26</v>
      </c>
      <c r="E3492" s="68" t="s">
        <v>12264</v>
      </c>
    </row>
    <row r="3493" spans="1:5" ht="15" x14ac:dyDescent="0.2">
      <c r="A3493" s="64">
        <v>3492</v>
      </c>
      <c r="B3493" s="65">
        <v>18340</v>
      </c>
      <c r="C3493" s="66" t="s">
        <v>12171</v>
      </c>
      <c r="D3493" s="67">
        <v>27</v>
      </c>
      <c r="E3493" s="68" t="s">
        <v>12262</v>
      </c>
    </row>
    <row r="3494" spans="1:5" ht="15" x14ac:dyDescent="0.2">
      <c r="A3494" s="64">
        <v>3493</v>
      </c>
      <c r="B3494" s="65">
        <v>18651</v>
      </c>
      <c r="C3494" s="66" t="s">
        <v>12172</v>
      </c>
      <c r="D3494" s="67">
        <v>28</v>
      </c>
      <c r="E3494" s="68" t="s">
        <v>13771</v>
      </c>
    </row>
    <row r="3495" spans="1:5" ht="15" x14ac:dyDescent="0.2">
      <c r="A3495" s="64">
        <v>3494</v>
      </c>
      <c r="B3495" s="65">
        <v>18658</v>
      </c>
      <c r="C3495" s="70" t="s">
        <v>12173</v>
      </c>
      <c r="D3495" s="67">
        <v>29</v>
      </c>
      <c r="E3495" s="68" t="s">
        <v>10794</v>
      </c>
    </row>
    <row r="3496" spans="1:5" ht="15" x14ac:dyDescent="0.2">
      <c r="A3496" s="64">
        <v>3495</v>
      </c>
      <c r="B3496" s="65">
        <v>18711</v>
      </c>
      <c r="C3496" s="66" t="s">
        <v>12174</v>
      </c>
      <c r="D3496" s="67">
        <v>30</v>
      </c>
      <c r="E3496" s="69">
        <v>3</v>
      </c>
    </row>
    <row r="3497" spans="1:5" ht="15" x14ac:dyDescent="0.2">
      <c r="A3497" s="64">
        <v>3496</v>
      </c>
      <c r="B3497" s="65">
        <v>18738</v>
      </c>
      <c r="C3497" s="66" t="s">
        <v>12175</v>
      </c>
      <c r="D3497" s="67">
        <v>31</v>
      </c>
      <c r="E3497" s="68" t="s">
        <v>12268</v>
      </c>
    </row>
    <row r="3498" spans="1:5" ht="15" x14ac:dyDescent="0.2">
      <c r="A3498" s="64">
        <v>3497</v>
      </c>
      <c r="B3498" s="65">
        <v>18889</v>
      </c>
      <c r="C3498" s="70" t="s">
        <v>12176</v>
      </c>
      <c r="D3498" s="67">
        <v>32</v>
      </c>
      <c r="E3498" s="68" t="s">
        <v>10794</v>
      </c>
    </row>
    <row r="3499" spans="1:5" ht="15" x14ac:dyDescent="0.2">
      <c r="A3499" s="64">
        <v>3498</v>
      </c>
      <c r="B3499" s="65">
        <v>18988</v>
      </c>
      <c r="C3499" s="66" t="s">
        <v>12177</v>
      </c>
      <c r="D3499" s="67">
        <v>33</v>
      </c>
      <c r="E3499" s="68" t="s">
        <v>12178</v>
      </c>
    </row>
    <row r="3500" spans="1:5" ht="15" x14ac:dyDescent="0.2">
      <c r="A3500" s="64">
        <v>3499</v>
      </c>
      <c r="B3500" s="65">
        <v>19247</v>
      </c>
      <c r="C3500" s="66" t="s">
        <v>12179</v>
      </c>
      <c r="D3500" s="67">
        <v>34</v>
      </c>
      <c r="E3500" s="68" t="s">
        <v>12268</v>
      </c>
    </row>
    <row r="3501" spans="1:5" ht="15" x14ac:dyDescent="0.2">
      <c r="A3501" s="64">
        <v>3500</v>
      </c>
      <c r="B3501" s="65">
        <v>19265</v>
      </c>
      <c r="C3501" s="66" t="s">
        <v>12180</v>
      </c>
      <c r="D3501" s="67">
        <v>35</v>
      </c>
      <c r="E3501" s="68" t="s">
        <v>12264</v>
      </c>
    </row>
    <row r="3502" spans="1:5" ht="15" x14ac:dyDescent="0.2">
      <c r="A3502" s="64">
        <v>3501</v>
      </c>
      <c r="B3502" s="65">
        <v>19397</v>
      </c>
      <c r="C3502" s="66" t="s">
        <v>12181</v>
      </c>
      <c r="D3502" s="67">
        <v>36</v>
      </c>
      <c r="E3502" s="68" t="s">
        <v>12258</v>
      </c>
    </row>
    <row r="3503" spans="1:5" ht="15" x14ac:dyDescent="0.2">
      <c r="A3503" s="64">
        <v>3502</v>
      </c>
      <c r="B3503" s="65">
        <v>19563</v>
      </c>
      <c r="C3503" s="66" t="s">
        <v>14677</v>
      </c>
      <c r="D3503" s="67">
        <v>37</v>
      </c>
      <c r="E3503" s="68" t="s">
        <v>13767</v>
      </c>
    </row>
    <row r="3504" spans="1:5" ht="15" x14ac:dyDescent="0.2">
      <c r="A3504" s="64">
        <v>3503</v>
      </c>
      <c r="B3504" s="65">
        <v>19641</v>
      </c>
      <c r="C3504" s="66" t="s">
        <v>14678</v>
      </c>
      <c r="D3504" s="67">
        <v>38</v>
      </c>
      <c r="E3504" s="68" t="s">
        <v>12281</v>
      </c>
    </row>
    <row r="3505" spans="1:5" ht="15" x14ac:dyDescent="0.2">
      <c r="A3505" s="64">
        <v>3504</v>
      </c>
      <c r="B3505" s="65">
        <v>10118</v>
      </c>
      <c r="C3505" s="70" t="s">
        <v>14679</v>
      </c>
      <c r="D3505" s="67">
        <v>39</v>
      </c>
      <c r="E3505" s="69">
        <v>4</v>
      </c>
    </row>
    <row r="3506" spans="1:5" ht="15" x14ac:dyDescent="0.2">
      <c r="A3506" s="64">
        <v>3505</v>
      </c>
      <c r="B3506" s="65">
        <v>10236</v>
      </c>
      <c r="C3506" s="66" t="s">
        <v>14680</v>
      </c>
      <c r="D3506" s="67">
        <v>40</v>
      </c>
      <c r="E3506" s="68" t="s">
        <v>10794</v>
      </c>
    </row>
    <row r="3507" spans="1:5" ht="15" x14ac:dyDescent="0.2">
      <c r="A3507" s="64">
        <v>3506</v>
      </c>
      <c r="B3507" s="65">
        <v>10255</v>
      </c>
      <c r="C3507" s="66" t="s">
        <v>14681</v>
      </c>
      <c r="D3507" s="67">
        <v>41</v>
      </c>
      <c r="E3507" s="68" t="s">
        <v>12428</v>
      </c>
    </row>
    <row r="3508" spans="1:5" ht="15" x14ac:dyDescent="0.2">
      <c r="A3508" s="64">
        <v>3507</v>
      </c>
      <c r="B3508" s="65">
        <v>10334</v>
      </c>
      <c r="C3508" s="66" t="s">
        <v>14682</v>
      </c>
      <c r="D3508" s="67">
        <v>42</v>
      </c>
      <c r="E3508" s="69">
        <v>5</v>
      </c>
    </row>
    <row r="3509" spans="1:5" ht="15" x14ac:dyDescent="0.2">
      <c r="A3509" s="64">
        <v>3508</v>
      </c>
      <c r="B3509" s="65">
        <v>10407</v>
      </c>
      <c r="C3509" s="66" t="s">
        <v>14683</v>
      </c>
      <c r="D3509" s="67">
        <v>43</v>
      </c>
      <c r="E3509" s="68" t="s">
        <v>12428</v>
      </c>
    </row>
    <row r="3510" spans="1:5" ht="15" x14ac:dyDescent="0.2">
      <c r="A3510" s="64">
        <v>3509</v>
      </c>
      <c r="B3510" s="65">
        <v>10671</v>
      </c>
      <c r="C3510" s="66" t="s">
        <v>14684</v>
      </c>
      <c r="D3510" s="67">
        <v>44</v>
      </c>
      <c r="E3510" s="68" t="s">
        <v>12428</v>
      </c>
    </row>
    <row r="3511" spans="1:5" ht="15" x14ac:dyDescent="0.2">
      <c r="A3511" s="64">
        <v>3510</v>
      </c>
      <c r="B3511" s="65">
        <v>10689</v>
      </c>
      <c r="C3511" s="66" t="s">
        <v>14685</v>
      </c>
      <c r="D3511" s="67">
        <v>45</v>
      </c>
      <c r="E3511" s="69">
        <v>6</v>
      </c>
    </row>
    <row r="3512" spans="1:5" ht="15" x14ac:dyDescent="0.2">
      <c r="A3512" s="64">
        <v>3511</v>
      </c>
      <c r="B3512" s="65">
        <v>10895</v>
      </c>
      <c r="C3512" s="66" t="s">
        <v>14686</v>
      </c>
      <c r="D3512" s="67">
        <v>46</v>
      </c>
      <c r="E3512" s="69">
        <v>3</v>
      </c>
    </row>
    <row r="3513" spans="1:5" ht="15" x14ac:dyDescent="0.2">
      <c r="A3513" s="64">
        <v>3512</v>
      </c>
      <c r="B3513" s="65">
        <v>11119</v>
      </c>
      <c r="C3513" s="66" t="s">
        <v>14687</v>
      </c>
      <c r="D3513" s="67">
        <v>47</v>
      </c>
      <c r="E3513" s="68" t="s">
        <v>12281</v>
      </c>
    </row>
    <row r="3514" spans="1:5" ht="15" x14ac:dyDescent="0.2">
      <c r="A3514" s="64">
        <v>3513</v>
      </c>
      <c r="B3514" s="65">
        <v>11579</v>
      </c>
      <c r="C3514" s="70" t="s">
        <v>14688</v>
      </c>
      <c r="D3514" s="67">
        <v>48</v>
      </c>
      <c r="E3514" s="68" t="s">
        <v>12266</v>
      </c>
    </row>
    <row r="3515" spans="1:5" ht="15" x14ac:dyDescent="0.2">
      <c r="A3515" s="64">
        <v>3514</v>
      </c>
      <c r="B3515" s="65">
        <v>11955</v>
      </c>
      <c r="C3515" s="66" t="s">
        <v>14689</v>
      </c>
      <c r="D3515" s="67">
        <v>49</v>
      </c>
      <c r="E3515" s="68" t="s">
        <v>12268</v>
      </c>
    </row>
    <row r="3516" spans="1:5" ht="15" x14ac:dyDescent="0.2">
      <c r="A3516" s="64">
        <v>3515</v>
      </c>
      <c r="B3516" s="65">
        <v>12675</v>
      </c>
      <c r="C3516" s="66" t="s">
        <v>14690</v>
      </c>
      <c r="D3516" s="67">
        <v>50</v>
      </c>
      <c r="E3516" s="69">
        <v>4</v>
      </c>
    </row>
    <row r="3517" spans="1:5" ht="15" x14ac:dyDescent="0.2">
      <c r="A3517" s="64">
        <v>3516</v>
      </c>
      <c r="B3517" s="65">
        <v>13074</v>
      </c>
      <c r="C3517" s="66" t="s">
        <v>14691</v>
      </c>
      <c r="D3517" s="67">
        <v>51</v>
      </c>
      <c r="E3517" s="68" t="s">
        <v>12428</v>
      </c>
    </row>
    <row r="3518" spans="1:5" ht="15" x14ac:dyDescent="0.2">
      <c r="A3518" s="64">
        <v>3517</v>
      </c>
      <c r="B3518" s="65">
        <v>13180</v>
      </c>
      <c r="C3518" s="66" t="s">
        <v>14692</v>
      </c>
      <c r="D3518" s="67">
        <v>52</v>
      </c>
      <c r="E3518" s="69">
        <v>4</v>
      </c>
    </row>
    <row r="3519" spans="1:5" ht="15" x14ac:dyDescent="0.2">
      <c r="A3519" s="64">
        <v>3518</v>
      </c>
      <c r="B3519" s="65">
        <v>13336</v>
      </c>
      <c r="C3519" s="66" t="s">
        <v>14693</v>
      </c>
      <c r="D3519" s="67">
        <v>53</v>
      </c>
      <c r="E3519" s="69">
        <v>5</v>
      </c>
    </row>
    <row r="3520" spans="1:5" ht="15" x14ac:dyDescent="0.2">
      <c r="A3520" s="64">
        <v>3519</v>
      </c>
      <c r="B3520" s="65">
        <v>13692</v>
      </c>
      <c r="C3520" s="66" t="s">
        <v>12648</v>
      </c>
      <c r="D3520" s="67">
        <v>54</v>
      </c>
      <c r="E3520" s="68" t="s">
        <v>10792</v>
      </c>
    </row>
    <row r="3521" spans="1:5" ht="15" x14ac:dyDescent="0.2">
      <c r="A3521" s="64">
        <v>3520</v>
      </c>
      <c r="B3521" s="65">
        <v>13948</v>
      </c>
      <c r="C3521" s="66" t="s">
        <v>14694</v>
      </c>
      <c r="D3521" s="67">
        <v>55</v>
      </c>
      <c r="E3521" s="68" t="s">
        <v>15069</v>
      </c>
    </row>
    <row r="3522" spans="1:5" ht="15" x14ac:dyDescent="0.2">
      <c r="A3522" s="64">
        <v>3521</v>
      </c>
      <c r="B3522" s="65">
        <v>15369</v>
      </c>
      <c r="C3522" s="66" t="s">
        <v>14695</v>
      </c>
      <c r="D3522" s="67">
        <v>56</v>
      </c>
      <c r="E3522" s="68" t="s">
        <v>12268</v>
      </c>
    </row>
    <row r="3523" spans="1:5" ht="15" x14ac:dyDescent="0.2">
      <c r="A3523" s="64">
        <v>3522</v>
      </c>
      <c r="B3523" s="65">
        <v>16744</v>
      </c>
      <c r="C3523" s="70" t="s">
        <v>14696</v>
      </c>
      <c r="D3523" s="67">
        <v>57</v>
      </c>
      <c r="E3523" s="69">
        <v>3</v>
      </c>
    </row>
    <row r="3524" spans="1:5" ht="15" x14ac:dyDescent="0.2">
      <c r="A3524" s="64">
        <v>3523</v>
      </c>
      <c r="B3524" s="65">
        <v>17032</v>
      </c>
      <c r="C3524" s="66" t="s">
        <v>14697</v>
      </c>
      <c r="D3524" s="67">
        <v>58</v>
      </c>
      <c r="E3524" s="68" t="s">
        <v>12262</v>
      </c>
    </row>
    <row r="3525" spans="1:5" ht="15" x14ac:dyDescent="0.2">
      <c r="A3525" s="64">
        <v>3524</v>
      </c>
      <c r="B3525" s="65">
        <v>17371</v>
      </c>
      <c r="C3525" s="66" t="s">
        <v>14698</v>
      </c>
      <c r="D3525" s="67">
        <v>59</v>
      </c>
      <c r="E3525" s="68" t="s">
        <v>15069</v>
      </c>
    </row>
    <row r="3526" spans="1:5" ht="15" x14ac:dyDescent="0.2">
      <c r="A3526" s="64">
        <v>3525</v>
      </c>
      <c r="B3526" s="65">
        <v>17600</v>
      </c>
      <c r="C3526" s="66" t="s">
        <v>14699</v>
      </c>
      <c r="D3526" s="67">
        <v>60</v>
      </c>
      <c r="E3526" s="68" t="s">
        <v>15069</v>
      </c>
    </row>
    <row r="3527" spans="1:5" ht="15" x14ac:dyDescent="0.2">
      <c r="A3527" s="64">
        <v>3526</v>
      </c>
      <c r="B3527" s="65">
        <v>17742</v>
      </c>
      <c r="C3527" s="66" t="s">
        <v>10737</v>
      </c>
      <c r="D3527" s="67">
        <v>61</v>
      </c>
      <c r="E3527" s="68" t="s">
        <v>12281</v>
      </c>
    </row>
    <row r="3528" spans="1:5" ht="15" x14ac:dyDescent="0.2">
      <c r="A3528" s="64">
        <v>3527</v>
      </c>
      <c r="B3528" s="65">
        <v>19567</v>
      </c>
      <c r="C3528" s="66" t="s">
        <v>10738</v>
      </c>
      <c r="D3528" s="67">
        <v>62</v>
      </c>
      <c r="E3528" s="68" t="s">
        <v>12428</v>
      </c>
    </row>
    <row r="3529" spans="1:5" ht="15" x14ac:dyDescent="0.2">
      <c r="A3529" s="64">
        <v>3528</v>
      </c>
      <c r="B3529" s="65">
        <v>11329</v>
      </c>
      <c r="C3529" s="66" t="s">
        <v>10739</v>
      </c>
      <c r="D3529" s="67">
        <v>63</v>
      </c>
      <c r="E3529" s="69">
        <v>2</v>
      </c>
    </row>
    <row r="3530" spans="1:5" ht="15" x14ac:dyDescent="0.2">
      <c r="A3530" s="64">
        <v>3529</v>
      </c>
      <c r="B3530" s="65">
        <v>12253</v>
      </c>
      <c r="C3530" s="66" t="s">
        <v>10740</v>
      </c>
      <c r="D3530" s="67">
        <v>64</v>
      </c>
      <c r="E3530" s="68" t="s">
        <v>13771</v>
      </c>
    </row>
    <row r="3531" spans="1:5" ht="15" x14ac:dyDescent="0.2">
      <c r="A3531" s="64">
        <v>3530</v>
      </c>
      <c r="B3531" s="65">
        <v>12356</v>
      </c>
      <c r="C3531" s="66" t="s">
        <v>10741</v>
      </c>
      <c r="D3531" s="67">
        <v>65</v>
      </c>
      <c r="E3531" s="69">
        <v>5</v>
      </c>
    </row>
    <row r="3532" spans="1:5" ht="15" x14ac:dyDescent="0.2">
      <c r="A3532" s="64">
        <v>3531</v>
      </c>
      <c r="B3532" s="65">
        <v>14474</v>
      </c>
      <c r="C3532" s="66" t="s">
        <v>10742</v>
      </c>
      <c r="D3532" s="67">
        <v>66</v>
      </c>
      <c r="E3532" s="68" t="s">
        <v>12428</v>
      </c>
    </row>
    <row r="3533" spans="1:5" ht="15" x14ac:dyDescent="0.2">
      <c r="A3533" s="64">
        <v>3532</v>
      </c>
      <c r="B3533" s="65">
        <v>14478</v>
      </c>
      <c r="C3533" s="66" t="s">
        <v>10743</v>
      </c>
      <c r="D3533" s="67">
        <v>67</v>
      </c>
      <c r="E3533" s="69">
        <v>5</v>
      </c>
    </row>
    <row r="3534" spans="1:5" ht="15" x14ac:dyDescent="0.2">
      <c r="A3534" s="64">
        <v>3533</v>
      </c>
      <c r="B3534" s="65">
        <v>15329</v>
      </c>
      <c r="C3534" s="66" t="s">
        <v>10744</v>
      </c>
      <c r="D3534" s="67">
        <v>68</v>
      </c>
      <c r="E3534" s="68" t="s">
        <v>15072</v>
      </c>
    </row>
    <row r="3535" spans="1:5" ht="15" x14ac:dyDescent="0.2">
      <c r="A3535" s="64">
        <v>3534</v>
      </c>
      <c r="B3535" s="65">
        <v>15393</v>
      </c>
      <c r="C3535" s="66" t="s">
        <v>10745</v>
      </c>
      <c r="D3535" s="67">
        <v>69</v>
      </c>
      <c r="E3535" s="68" t="s">
        <v>10794</v>
      </c>
    </row>
    <row r="3536" spans="1:5" ht="15" x14ac:dyDescent="0.2">
      <c r="A3536" s="64">
        <v>3535</v>
      </c>
      <c r="B3536" s="65">
        <v>15396</v>
      </c>
      <c r="C3536" s="66" t="s">
        <v>10746</v>
      </c>
      <c r="D3536" s="67">
        <v>70</v>
      </c>
      <c r="E3536" s="68" t="s">
        <v>11972</v>
      </c>
    </row>
    <row r="3537" spans="1:5" ht="15" x14ac:dyDescent="0.2">
      <c r="A3537" s="64">
        <v>3536</v>
      </c>
      <c r="B3537" s="65">
        <v>15398</v>
      </c>
      <c r="C3537" s="66" t="s">
        <v>10747</v>
      </c>
      <c r="D3537" s="67">
        <v>71</v>
      </c>
      <c r="E3537" s="68" t="s">
        <v>12281</v>
      </c>
    </row>
    <row r="3538" spans="1:5" ht="15" x14ac:dyDescent="0.2">
      <c r="A3538" s="64">
        <v>3537</v>
      </c>
      <c r="B3538" s="65">
        <v>15988</v>
      </c>
      <c r="C3538" s="66" t="s">
        <v>10748</v>
      </c>
      <c r="D3538" s="67">
        <v>72</v>
      </c>
      <c r="E3538" s="69">
        <v>5</v>
      </c>
    </row>
    <row r="3539" spans="1:5" ht="15" x14ac:dyDescent="0.2">
      <c r="A3539" s="64">
        <v>3538</v>
      </c>
      <c r="B3539" s="65">
        <v>17998</v>
      </c>
      <c r="C3539" s="66" t="s">
        <v>10749</v>
      </c>
      <c r="D3539" s="67">
        <v>73</v>
      </c>
      <c r="E3539" s="68" t="s">
        <v>12262</v>
      </c>
    </row>
    <row r="3540" spans="1:5" ht="15" x14ac:dyDescent="0.2">
      <c r="A3540" s="64">
        <v>3539</v>
      </c>
      <c r="B3540" s="65">
        <v>19031</v>
      </c>
      <c r="C3540" s="66" t="s">
        <v>12121</v>
      </c>
      <c r="D3540" s="67">
        <v>74</v>
      </c>
      <c r="E3540" s="68" t="s">
        <v>13767</v>
      </c>
    </row>
    <row r="3541" spans="1:5" ht="15" x14ac:dyDescent="0.2">
      <c r="A3541" s="64">
        <v>3540</v>
      </c>
      <c r="B3541" s="65">
        <v>10118</v>
      </c>
      <c r="C3541" s="70" t="s">
        <v>14679</v>
      </c>
      <c r="D3541" s="67">
        <v>75</v>
      </c>
      <c r="E3541" s="69">
        <v>4</v>
      </c>
    </row>
    <row r="3542" spans="1:5" ht="15" x14ac:dyDescent="0.2">
      <c r="A3542" s="64">
        <v>3541</v>
      </c>
      <c r="B3542" s="65">
        <v>10238</v>
      </c>
      <c r="C3542" s="66" t="s">
        <v>14680</v>
      </c>
      <c r="D3542" s="67">
        <v>76</v>
      </c>
      <c r="E3542" s="68" t="s">
        <v>12428</v>
      </c>
    </row>
    <row r="3543" spans="1:5" ht="15" x14ac:dyDescent="0.2">
      <c r="A3543" s="64">
        <v>3542</v>
      </c>
      <c r="B3543" s="65">
        <v>10471</v>
      </c>
      <c r="C3543" s="66" t="s">
        <v>10750</v>
      </c>
      <c r="D3543" s="67">
        <v>77</v>
      </c>
      <c r="E3543" s="68" t="s">
        <v>12268</v>
      </c>
    </row>
    <row r="3544" spans="1:5" ht="15" x14ac:dyDescent="0.2">
      <c r="A3544" s="64">
        <v>3543</v>
      </c>
      <c r="B3544" s="65">
        <v>11406</v>
      </c>
      <c r="C3544" s="66" t="s">
        <v>10751</v>
      </c>
      <c r="D3544" s="67">
        <v>78</v>
      </c>
      <c r="E3544" s="69">
        <v>3</v>
      </c>
    </row>
    <row r="3545" spans="1:5" ht="15" x14ac:dyDescent="0.2">
      <c r="A3545" s="64">
        <v>3544</v>
      </c>
      <c r="B3545" s="65">
        <v>12995</v>
      </c>
      <c r="C3545" s="66" t="s">
        <v>10752</v>
      </c>
      <c r="D3545" s="67">
        <v>79</v>
      </c>
      <c r="E3545" s="68" t="s">
        <v>10792</v>
      </c>
    </row>
    <row r="3546" spans="1:5" ht="15" x14ac:dyDescent="0.2">
      <c r="A3546" s="64">
        <v>3545</v>
      </c>
      <c r="B3546" s="65">
        <v>12997</v>
      </c>
      <c r="C3546" s="70" t="s">
        <v>10753</v>
      </c>
      <c r="D3546" s="67">
        <v>80</v>
      </c>
      <c r="E3546" s="68" t="s">
        <v>12260</v>
      </c>
    </row>
    <row r="3547" spans="1:5" ht="15" x14ac:dyDescent="0.2">
      <c r="A3547" s="64">
        <v>3546</v>
      </c>
      <c r="B3547" s="65">
        <v>13184</v>
      </c>
      <c r="C3547" s="66" t="s">
        <v>10754</v>
      </c>
      <c r="D3547" s="67">
        <v>81</v>
      </c>
      <c r="E3547" s="68" t="s">
        <v>12428</v>
      </c>
    </row>
    <row r="3548" spans="1:5" ht="15" x14ac:dyDescent="0.2">
      <c r="A3548" s="64">
        <v>3547</v>
      </c>
      <c r="B3548" s="65">
        <v>14029</v>
      </c>
      <c r="C3548" s="66" t="s">
        <v>10755</v>
      </c>
      <c r="D3548" s="67">
        <v>82</v>
      </c>
      <c r="E3548" s="68" t="s">
        <v>12268</v>
      </c>
    </row>
    <row r="3549" spans="1:5" ht="15" x14ac:dyDescent="0.2">
      <c r="A3549" s="64">
        <v>3548</v>
      </c>
      <c r="B3549" s="65">
        <v>14067</v>
      </c>
      <c r="C3549" s="66" t="s">
        <v>10756</v>
      </c>
      <c r="D3549" s="67">
        <v>83</v>
      </c>
      <c r="E3549" s="68" t="s">
        <v>11917</v>
      </c>
    </row>
    <row r="3550" spans="1:5" ht="15" x14ac:dyDescent="0.2">
      <c r="A3550" s="64">
        <v>3549</v>
      </c>
      <c r="B3550" s="65">
        <v>14100</v>
      </c>
      <c r="C3550" s="66" t="s">
        <v>10757</v>
      </c>
      <c r="D3550" s="67">
        <v>84</v>
      </c>
      <c r="E3550" s="69">
        <v>4</v>
      </c>
    </row>
    <row r="3551" spans="1:5" ht="15" x14ac:dyDescent="0.2">
      <c r="A3551" s="64">
        <v>3550</v>
      </c>
      <c r="B3551" s="65">
        <v>14516</v>
      </c>
      <c r="C3551" s="66" t="s">
        <v>10758</v>
      </c>
      <c r="D3551" s="67">
        <v>85</v>
      </c>
      <c r="E3551" s="69">
        <v>2</v>
      </c>
    </row>
    <row r="3552" spans="1:5" ht="15" x14ac:dyDescent="0.2">
      <c r="A3552" s="64">
        <v>3551</v>
      </c>
      <c r="B3552" s="65">
        <v>15309</v>
      </c>
      <c r="C3552" s="66" t="s">
        <v>10759</v>
      </c>
      <c r="D3552" s="67">
        <v>86</v>
      </c>
      <c r="E3552" s="69">
        <v>2</v>
      </c>
    </row>
    <row r="3553" spans="1:5" ht="15" x14ac:dyDescent="0.2">
      <c r="A3553" s="64">
        <v>3552</v>
      </c>
      <c r="B3553" s="65">
        <v>16330</v>
      </c>
      <c r="C3553" s="66" t="s">
        <v>9637</v>
      </c>
      <c r="D3553" s="67">
        <v>87</v>
      </c>
      <c r="E3553" s="68" t="s">
        <v>12281</v>
      </c>
    </row>
    <row r="3554" spans="1:5" ht="15" x14ac:dyDescent="0.2">
      <c r="A3554" s="64">
        <v>3553</v>
      </c>
      <c r="B3554" s="65">
        <v>16746</v>
      </c>
      <c r="C3554" s="70" t="s">
        <v>9638</v>
      </c>
      <c r="D3554" s="67">
        <v>88</v>
      </c>
      <c r="E3554" s="69">
        <v>3</v>
      </c>
    </row>
    <row r="3555" spans="1:5" ht="15" x14ac:dyDescent="0.2">
      <c r="A3555" s="64">
        <v>3554</v>
      </c>
      <c r="B3555" s="65">
        <v>16944</v>
      </c>
      <c r="C3555" s="66" t="s">
        <v>9639</v>
      </c>
      <c r="D3555" s="67">
        <v>89</v>
      </c>
      <c r="E3555" s="68" t="s">
        <v>12264</v>
      </c>
    </row>
    <row r="3556" spans="1:5" ht="15" x14ac:dyDescent="0.2">
      <c r="A3556" s="64">
        <v>3555</v>
      </c>
      <c r="B3556" s="65">
        <v>16970</v>
      </c>
      <c r="C3556" s="66" t="s">
        <v>10955</v>
      </c>
      <c r="D3556" s="67">
        <v>90</v>
      </c>
      <c r="E3556" s="69">
        <v>2</v>
      </c>
    </row>
    <row r="3557" spans="1:5" ht="15" x14ac:dyDescent="0.2">
      <c r="A3557" s="64">
        <v>3556</v>
      </c>
      <c r="B3557" s="65">
        <v>17757</v>
      </c>
      <c r="C3557" s="66" t="s">
        <v>9640</v>
      </c>
      <c r="D3557" s="67">
        <v>91</v>
      </c>
      <c r="E3557" s="69">
        <v>2</v>
      </c>
    </row>
    <row r="3558" spans="1:5" ht="15" x14ac:dyDescent="0.2">
      <c r="A3558" s="64">
        <v>3557</v>
      </c>
      <c r="B3558" s="65">
        <v>17818</v>
      </c>
      <c r="C3558" s="66" t="s">
        <v>9641</v>
      </c>
      <c r="D3558" s="67">
        <v>92</v>
      </c>
      <c r="E3558" s="68" t="s">
        <v>12262</v>
      </c>
    </row>
    <row r="3559" spans="1:5" ht="15" x14ac:dyDescent="0.2">
      <c r="A3559" s="64">
        <v>3558</v>
      </c>
      <c r="B3559" s="65">
        <v>18433</v>
      </c>
      <c r="C3559" s="70" t="s">
        <v>9642</v>
      </c>
      <c r="D3559" s="67">
        <v>93</v>
      </c>
      <c r="E3559" s="68" t="s">
        <v>10794</v>
      </c>
    </row>
    <row r="3560" spans="1:5" ht="15" x14ac:dyDescent="0.2">
      <c r="A3560" s="64">
        <v>3559</v>
      </c>
      <c r="B3560" s="65">
        <v>19117</v>
      </c>
      <c r="C3560" s="66" t="s">
        <v>9643</v>
      </c>
      <c r="D3560" s="67">
        <v>94</v>
      </c>
      <c r="E3560" s="68" t="s">
        <v>12737</v>
      </c>
    </row>
    <row r="3561" spans="1:5" ht="15" x14ac:dyDescent="0.2">
      <c r="A3561" s="64">
        <v>3560</v>
      </c>
      <c r="B3561" s="65">
        <v>19570</v>
      </c>
      <c r="C3561" s="66" t="s">
        <v>9623</v>
      </c>
      <c r="D3561" s="67">
        <v>95</v>
      </c>
      <c r="E3561" s="69">
        <v>1</v>
      </c>
    </row>
    <row r="3562" spans="1:5" ht="15" x14ac:dyDescent="0.2">
      <c r="A3562" s="64">
        <v>3561</v>
      </c>
      <c r="B3562" s="65">
        <v>19603</v>
      </c>
      <c r="C3562" s="70" t="s">
        <v>9624</v>
      </c>
      <c r="D3562" s="67">
        <v>96</v>
      </c>
      <c r="E3562" s="68" t="s">
        <v>12258</v>
      </c>
    </row>
    <row r="3563" spans="1:5" ht="15" x14ac:dyDescent="0.2">
      <c r="A3563" s="64">
        <v>3562</v>
      </c>
      <c r="B3563" s="65">
        <v>19956</v>
      </c>
      <c r="C3563" s="66" t="s">
        <v>9625</v>
      </c>
      <c r="D3563" s="67">
        <v>97</v>
      </c>
      <c r="E3563" s="69">
        <v>5</v>
      </c>
    </row>
    <row r="3564" spans="1:5" ht="15" x14ac:dyDescent="0.2">
      <c r="A3564" s="64">
        <v>3563</v>
      </c>
      <c r="B3564" s="65">
        <v>16527</v>
      </c>
      <c r="C3564" s="66" t="s">
        <v>9626</v>
      </c>
      <c r="D3564" s="67">
        <v>98</v>
      </c>
      <c r="E3564" s="69">
        <v>3</v>
      </c>
    </row>
    <row r="3565" spans="1:5" ht="15" x14ac:dyDescent="0.2">
      <c r="A3565" s="64">
        <v>3564</v>
      </c>
      <c r="B3565" s="65">
        <v>17685</v>
      </c>
      <c r="C3565" s="66" t="s">
        <v>9627</v>
      </c>
      <c r="D3565" s="67">
        <v>99</v>
      </c>
      <c r="E3565" s="68" t="s">
        <v>12262</v>
      </c>
    </row>
    <row r="3566" spans="1:5" ht="15" x14ac:dyDescent="0.2">
      <c r="A3566" s="64">
        <v>3565</v>
      </c>
      <c r="B3566" s="65">
        <v>17996</v>
      </c>
      <c r="C3566" s="66" t="s">
        <v>9628</v>
      </c>
      <c r="D3566" s="67">
        <v>100</v>
      </c>
      <c r="E3566" s="68" t="s">
        <v>12268</v>
      </c>
    </row>
    <row r="3567" spans="1:5" ht="15" x14ac:dyDescent="0.2">
      <c r="A3567" s="64">
        <v>3566</v>
      </c>
      <c r="B3567" s="65">
        <v>18185</v>
      </c>
      <c r="C3567" s="66" t="s">
        <v>9629</v>
      </c>
      <c r="D3567" s="67">
        <v>101</v>
      </c>
      <c r="E3567" s="68" t="s">
        <v>12264</v>
      </c>
    </row>
    <row r="3568" spans="1:5" ht="15" x14ac:dyDescent="0.2">
      <c r="A3568" s="64">
        <v>3567</v>
      </c>
      <c r="B3568" s="65">
        <v>19499</v>
      </c>
      <c r="C3568" s="66" t="s">
        <v>9630</v>
      </c>
      <c r="D3568" s="67">
        <v>102</v>
      </c>
      <c r="E3568" s="68" t="s">
        <v>12258</v>
      </c>
    </row>
    <row r="3569" spans="1:5" ht="15" x14ac:dyDescent="0.2">
      <c r="A3569" s="64">
        <v>3568</v>
      </c>
      <c r="B3569" s="65">
        <v>12075</v>
      </c>
      <c r="C3569" s="70" t="s">
        <v>9631</v>
      </c>
      <c r="D3569" s="67">
        <v>103</v>
      </c>
      <c r="E3569" s="68" t="s">
        <v>15072</v>
      </c>
    </row>
    <row r="3570" spans="1:5" ht="15" x14ac:dyDescent="0.2">
      <c r="A3570" s="64">
        <v>3569</v>
      </c>
      <c r="B3570" s="65">
        <v>13195</v>
      </c>
      <c r="C3570" s="66" t="s">
        <v>9632</v>
      </c>
      <c r="D3570" s="67">
        <v>104</v>
      </c>
      <c r="E3570" s="68" t="s">
        <v>12264</v>
      </c>
    </row>
    <row r="3571" spans="1:5" ht="15" x14ac:dyDescent="0.2">
      <c r="A3571" s="64">
        <v>3570</v>
      </c>
      <c r="B3571" s="65">
        <v>18303</v>
      </c>
      <c r="C3571" s="70" t="s">
        <v>9633</v>
      </c>
      <c r="D3571" s="67">
        <v>105</v>
      </c>
      <c r="E3571" s="68" t="s">
        <v>12258</v>
      </c>
    </row>
    <row r="3572" spans="1:5" ht="15" x14ac:dyDescent="0.2">
      <c r="A3572" s="64">
        <v>3571</v>
      </c>
      <c r="B3572" s="65">
        <v>14146</v>
      </c>
      <c r="C3572" s="66" t="s">
        <v>9634</v>
      </c>
      <c r="D3572" s="67">
        <v>106</v>
      </c>
      <c r="E3572" s="69">
        <v>4</v>
      </c>
    </row>
    <row r="3573" spans="1:5" ht="15" x14ac:dyDescent="0.2">
      <c r="A3573" s="64">
        <v>3572</v>
      </c>
      <c r="B3573" s="65">
        <v>17800</v>
      </c>
      <c r="C3573" s="66" t="s">
        <v>9635</v>
      </c>
      <c r="D3573" s="67">
        <v>107</v>
      </c>
      <c r="E3573" s="69">
        <v>4</v>
      </c>
    </row>
    <row r="3574" spans="1:5" ht="15" x14ac:dyDescent="0.2">
      <c r="A3574" s="64">
        <v>3573</v>
      </c>
      <c r="B3574" s="65">
        <v>11407</v>
      </c>
      <c r="C3574" s="66" t="s">
        <v>9636</v>
      </c>
      <c r="D3574" s="67">
        <v>108</v>
      </c>
      <c r="E3574" s="69">
        <v>3</v>
      </c>
    </row>
    <row r="3575" spans="1:5" ht="15" x14ac:dyDescent="0.2">
      <c r="A3575" s="64">
        <v>3574</v>
      </c>
      <c r="B3575" s="65">
        <v>12499</v>
      </c>
      <c r="C3575" s="70" t="s">
        <v>8792</v>
      </c>
      <c r="D3575" s="67">
        <v>109</v>
      </c>
      <c r="E3575" s="68" t="s">
        <v>12258</v>
      </c>
    </row>
    <row r="3576" spans="1:5" ht="15" x14ac:dyDescent="0.2">
      <c r="A3576" s="64">
        <v>3575</v>
      </c>
      <c r="B3576" s="65">
        <v>13172</v>
      </c>
      <c r="C3576" s="66" t="s">
        <v>8793</v>
      </c>
      <c r="D3576" s="67">
        <v>110</v>
      </c>
      <c r="E3576" s="69">
        <v>3</v>
      </c>
    </row>
    <row r="3577" spans="1:5" ht="15" x14ac:dyDescent="0.2">
      <c r="A3577" s="64">
        <v>3576</v>
      </c>
      <c r="B3577" s="65">
        <v>14040</v>
      </c>
      <c r="C3577" s="66" t="s">
        <v>8794</v>
      </c>
      <c r="D3577" s="67">
        <v>111</v>
      </c>
      <c r="E3577" s="69">
        <v>2</v>
      </c>
    </row>
    <row r="3578" spans="1:5" ht="15" x14ac:dyDescent="0.2">
      <c r="A3578" s="64">
        <v>3577</v>
      </c>
      <c r="B3578" s="65">
        <v>14537</v>
      </c>
      <c r="C3578" s="66" t="s">
        <v>8795</v>
      </c>
      <c r="D3578" s="67">
        <v>112</v>
      </c>
      <c r="E3578" s="69">
        <v>3</v>
      </c>
    </row>
    <row r="3579" spans="1:5" ht="15" x14ac:dyDescent="0.2">
      <c r="A3579" s="64">
        <v>3578</v>
      </c>
      <c r="B3579" s="65">
        <v>17574</v>
      </c>
      <c r="C3579" s="66" t="s">
        <v>8796</v>
      </c>
      <c r="D3579" s="67">
        <v>113</v>
      </c>
      <c r="E3579" s="69">
        <v>2</v>
      </c>
    </row>
    <row r="3580" spans="1:5" ht="15" x14ac:dyDescent="0.2">
      <c r="A3580" s="64">
        <v>3579</v>
      </c>
      <c r="B3580" s="65">
        <v>19124</v>
      </c>
      <c r="C3580" s="66" t="s">
        <v>8797</v>
      </c>
      <c r="D3580" s="67">
        <v>114</v>
      </c>
      <c r="E3580" s="69">
        <v>4</v>
      </c>
    </row>
    <row r="3581" spans="1:5" ht="15" x14ac:dyDescent="0.2">
      <c r="A3581" s="64">
        <v>3580</v>
      </c>
      <c r="B3581" s="65">
        <v>19336</v>
      </c>
      <c r="C3581" s="66" t="s">
        <v>9654</v>
      </c>
      <c r="D3581" s="67">
        <v>115</v>
      </c>
      <c r="E3581" s="68" t="s">
        <v>12268</v>
      </c>
    </row>
    <row r="3582" spans="1:5" ht="15" x14ac:dyDescent="0.2">
      <c r="A3582" s="64">
        <v>3581</v>
      </c>
      <c r="B3582" s="65">
        <v>10157</v>
      </c>
      <c r="C3582" s="66" t="s">
        <v>9655</v>
      </c>
      <c r="D3582" s="67">
        <v>116</v>
      </c>
      <c r="E3582" s="69">
        <v>5</v>
      </c>
    </row>
    <row r="3583" spans="1:5" ht="15" x14ac:dyDescent="0.2">
      <c r="A3583" s="64">
        <v>3582</v>
      </c>
      <c r="B3583" s="65">
        <v>10158</v>
      </c>
      <c r="C3583" s="66" t="s">
        <v>9656</v>
      </c>
      <c r="D3583" s="67">
        <v>117</v>
      </c>
      <c r="E3583" s="69">
        <v>4</v>
      </c>
    </row>
    <row r="3584" spans="1:5" ht="15" x14ac:dyDescent="0.2">
      <c r="A3584" s="64">
        <v>3583</v>
      </c>
      <c r="B3584" s="65">
        <v>10320</v>
      </c>
      <c r="C3584" s="70" t="s">
        <v>9657</v>
      </c>
      <c r="D3584" s="67">
        <v>118</v>
      </c>
      <c r="E3584" s="69">
        <v>5</v>
      </c>
    </row>
    <row r="3585" spans="1:5" ht="15" x14ac:dyDescent="0.2">
      <c r="A3585" s="64">
        <v>3584</v>
      </c>
      <c r="B3585" s="65">
        <v>10385</v>
      </c>
      <c r="C3585" s="70" t="s">
        <v>9658</v>
      </c>
      <c r="D3585" s="67">
        <v>119</v>
      </c>
      <c r="E3585" s="68" t="s">
        <v>15069</v>
      </c>
    </row>
    <row r="3586" spans="1:5" ht="15" x14ac:dyDescent="0.2">
      <c r="A3586" s="64">
        <v>3585</v>
      </c>
      <c r="B3586" s="65">
        <v>10984</v>
      </c>
      <c r="C3586" s="70" t="s">
        <v>9659</v>
      </c>
      <c r="D3586" s="67">
        <v>120</v>
      </c>
      <c r="E3586" s="69">
        <v>5</v>
      </c>
    </row>
    <row r="3587" spans="1:5" ht="15" x14ac:dyDescent="0.2">
      <c r="A3587" s="64">
        <v>3586</v>
      </c>
      <c r="B3587" s="65">
        <v>10988</v>
      </c>
      <c r="C3587" s="70" t="s">
        <v>9660</v>
      </c>
      <c r="D3587" s="67">
        <v>121</v>
      </c>
      <c r="E3587" s="69">
        <v>4</v>
      </c>
    </row>
    <row r="3588" spans="1:5" ht="15" x14ac:dyDescent="0.2">
      <c r="A3588" s="64">
        <v>3587</v>
      </c>
      <c r="B3588" s="65">
        <v>10990</v>
      </c>
      <c r="C3588" s="66" t="s">
        <v>9661</v>
      </c>
      <c r="D3588" s="67">
        <v>122</v>
      </c>
      <c r="E3588" s="69">
        <v>4</v>
      </c>
    </row>
    <row r="3589" spans="1:5" ht="15" x14ac:dyDescent="0.2">
      <c r="A3589" s="64">
        <v>3588</v>
      </c>
      <c r="B3589" s="65">
        <v>11104</v>
      </c>
      <c r="C3589" s="66" t="s">
        <v>9662</v>
      </c>
      <c r="D3589" s="67">
        <v>123</v>
      </c>
      <c r="E3589" s="68" t="s">
        <v>10792</v>
      </c>
    </row>
    <row r="3590" spans="1:5" ht="15" x14ac:dyDescent="0.2">
      <c r="A3590" s="64">
        <v>3589</v>
      </c>
      <c r="B3590" s="65">
        <v>12136</v>
      </c>
      <c r="C3590" s="66" t="s">
        <v>9663</v>
      </c>
      <c r="D3590" s="67">
        <v>124</v>
      </c>
      <c r="E3590" s="69">
        <v>3</v>
      </c>
    </row>
    <row r="3591" spans="1:5" ht="15" x14ac:dyDescent="0.2">
      <c r="A3591" s="64">
        <v>3590</v>
      </c>
      <c r="B3591" s="65">
        <v>13080</v>
      </c>
      <c r="C3591" s="66" t="s">
        <v>15501</v>
      </c>
      <c r="D3591" s="67">
        <v>125</v>
      </c>
      <c r="E3591" s="69">
        <v>4</v>
      </c>
    </row>
    <row r="3592" spans="1:5" ht="15" x14ac:dyDescent="0.2">
      <c r="A3592" s="64">
        <v>3591</v>
      </c>
      <c r="B3592" s="65">
        <v>13946</v>
      </c>
      <c r="C3592" s="66" t="s">
        <v>14694</v>
      </c>
      <c r="D3592" s="67">
        <v>126</v>
      </c>
      <c r="E3592" s="69">
        <v>3</v>
      </c>
    </row>
    <row r="3593" spans="1:5" ht="15" x14ac:dyDescent="0.2">
      <c r="A3593" s="64">
        <v>3592</v>
      </c>
      <c r="B3593" s="65">
        <v>14153</v>
      </c>
      <c r="C3593" s="66" t="s">
        <v>9664</v>
      </c>
      <c r="D3593" s="67">
        <v>127</v>
      </c>
      <c r="E3593" s="69">
        <v>4</v>
      </c>
    </row>
    <row r="3594" spans="1:5" ht="15" x14ac:dyDescent="0.2">
      <c r="A3594" s="64">
        <v>3593</v>
      </c>
      <c r="B3594" s="65">
        <v>16630</v>
      </c>
      <c r="C3594" s="66" t="s">
        <v>9665</v>
      </c>
      <c r="D3594" s="67">
        <v>128</v>
      </c>
      <c r="E3594" s="68" t="s">
        <v>12428</v>
      </c>
    </row>
    <row r="3595" spans="1:5" ht="15" x14ac:dyDescent="0.2">
      <c r="A3595" s="64">
        <v>3594</v>
      </c>
      <c r="B3595" s="65">
        <v>17290</v>
      </c>
      <c r="C3595" s="66" t="s">
        <v>9666</v>
      </c>
      <c r="D3595" s="67">
        <v>129</v>
      </c>
      <c r="E3595" s="69">
        <v>4</v>
      </c>
    </row>
    <row r="3596" spans="1:5" ht="15" x14ac:dyDescent="0.2">
      <c r="A3596" s="64">
        <v>3595</v>
      </c>
      <c r="B3596" s="65">
        <v>19560</v>
      </c>
      <c r="C3596" s="66" t="s">
        <v>9667</v>
      </c>
      <c r="D3596" s="67">
        <v>130</v>
      </c>
      <c r="E3596" s="69">
        <v>4</v>
      </c>
    </row>
    <row r="3597" spans="1:5" ht="15" x14ac:dyDescent="0.2">
      <c r="A3597" s="64">
        <v>3596</v>
      </c>
      <c r="B3597" s="65">
        <v>11583</v>
      </c>
      <c r="C3597" s="66" t="s">
        <v>9668</v>
      </c>
      <c r="D3597" s="67">
        <v>1</v>
      </c>
      <c r="E3597" s="68" t="s">
        <v>13771</v>
      </c>
    </row>
    <row r="3598" spans="1:5" ht="15" x14ac:dyDescent="0.2">
      <c r="A3598" s="64">
        <v>3597</v>
      </c>
      <c r="B3598" s="65">
        <v>12156</v>
      </c>
      <c r="C3598" s="66" t="s">
        <v>9669</v>
      </c>
      <c r="D3598" s="67">
        <v>2</v>
      </c>
      <c r="E3598" s="68" t="s">
        <v>13800</v>
      </c>
    </row>
    <row r="3599" spans="1:5" ht="15" x14ac:dyDescent="0.2">
      <c r="A3599" s="64">
        <v>3598</v>
      </c>
      <c r="B3599" s="65">
        <v>12347</v>
      </c>
      <c r="C3599" s="66" t="s">
        <v>17829</v>
      </c>
      <c r="D3599" s="67">
        <v>3</v>
      </c>
      <c r="E3599" s="68" t="s">
        <v>15069</v>
      </c>
    </row>
    <row r="3600" spans="1:5" ht="15" x14ac:dyDescent="0.2">
      <c r="A3600" s="64">
        <v>3599</v>
      </c>
      <c r="B3600" s="65">
        <v>12782</v>
      </c>
      <c r="C3600" s="66" t="s">
        <v>9670</v>
      </c>
      <c r="D3600" s="67">
        <v>4</v>
      </c>
      <c r="E3600" s="68" t="s">
        <v>12264</v>
      </c>
    </row>
    <row r="3601" spans="1:5" ht="15" x14ac:dyDescent="0.2">
      <c r="A3601" s="64">
        <v>3600</v>
      </c>
      <c r="B3601" s="65">
        <v>12861</v>
      </c>
      <c r="C3601" s="66" t="s">
        <v>9671</v>
      </c>
      <c r="D3601" s="67">
        <v>5</v>
      </c>
      <c r="E3601" s="68" t="s">
        <v>12258</v>
      </c>
    </row>
    <row r="3602" spans="1:5" ht="15" x14ac:dyDescent="0.2">
      <c r="A3602" s="64">
        <v>3601</v>
      </c>
      <c r="B3602" s="65">
        <v>12987</v>
      </c>
      <c r="C3602" s="66" t="s">
        <v>9672</v>
      </c>
      <c r="D3602" s="67">
        <v>6</v>
      </c>
      <c r="E3602" s="68" t="s">
        <v>13771</v>
      </c>
    </row>
    <row r="3603" spans="1:5" ht="15" x14ac:dyDescent="0.2">
      <c r="A3603" s="64">
        <v>3602</v>
      </c>
      <c r="B3603" s="65">
        <v>13113</v>
      </c>
      <c r="C3603" s="66" t="s">
        <v>9673</v>
      </c>
      <c r="D3603" s="67">
        <v>7</v>
      </c>
      <c r="E3603" s="68" t="s">
        <v>12266</v>
      </c>
    </row>
    <row r="3604" spans="1:5" ht="15" x14ac:dyDescent="0.2">
      <c r="A3604" s="64">
        <v>3603</v>
      </c>
      <c r="B3604" s="65">
        <v>14504</v>
      </c>
      <c r="C3604" s="66" t="s">
        <v>9674</v>
      </c>
      <c r="D3604" s="67">
        <v>8</v>
      </c>
      <c r="E3604" s="68" t="s">
        <v>10792</v>
      </c>
    </row>
    <row r="3605" spans="1:5" ht="15" x14ac:dyDescent="0.2">
      <c r="A3605" s="64">
        <v>3604</v>
      </c>
      <c r="B3605" s="65">
        <v>14546</v>
      </c>
      <c r="C3605" s="66" t="s">
        <v>9675</v>
      </c>
      <c r="D3605" s="67">
        <v>9</v>
      </c>
      <c r="E3605" s="69">
        <v>4</v>
      </c>
    </row>
    <row r="3606" spans="1:5" ht="15" x14ac:dyDescent="0.2">
      <c r="A3606" s="64">
        <v>3605</v>
      </c>
      <c r="B3606" s="65">
        <v>15092</v>
      </c>
      <c r="C3606" s="66" t="s">
        <v>15511</v>
      </c>
      <c r="D3606" s="67">
        <v>10</v>
      </c>
      <c r="E3606" s="68" t="s">
        <v>12262</v>
      </c>
    </row>
    <row r="3607" spans="1:5" ht="15" x14ac:dyDescent="0.2">
      <c r="A3607" s="64">
        <v>3606</v>
      </c>
      <c r="B3607" s="65">
        <v>16185</v>
      </c>
      <c r="C3607" s="66" t="s">
        <v>9676</v>
      </c>
      <c r="D3607" s="67">
        <v>11</v>
      </c>
      <c r="E3607" s="68" t="s">
        <v>10792</v>
      </c>
    </row>
    <row r="3608" spans="1:5" ht="15" x14ac:dyDescent="0.2">
      <c r="A3608" s="64">
        <v>3607</v>
      </c>
      <c r="B3608" s="65">
        <v>16328</v>
      </c>
      <c r="C3608" s="66" t="s">
        <v>9677</v>
      </c>
      <c r="D3608" s="67">
        <v>12</v>
      </c>
      <c r="E3608" s="68" t="s">
        <v>12266</v>
      </c>
    </row>
    <row r="3609" spans="1:5" ht="15" x14ac:dyDescent="0.2">
      <c r="A3609" s="64">
        <v>3608</v>
      </c>
      <c r="B3609" s="65">
        <v>16667</v>
      </c>
      <c r="C3609" s="70" t="s">
        <v>9678</v>
      </c>
      <c r="D3609" s="67">
        <v>13</v>
      </c>
      <c r="E3609" s="68" t="s">
        <v>10792</v>
      </c>
    </row>
    <row r="3610" spans="1:5" ht="15" x14ac:dyDescent="0.2">
      <c r="A3610" s="64">
        <v>3609</v>
      </c>
      <c r="B3610" s="65">
        <v>16909</v>
      </c>
      <c r="C3610" s="66" t="s">
        <v>13366</v>
      </c>
      <c r="D3610" s="67">
        <v>14</v>
      </c>
      <c r="E3610" s="68" t="s">
        <v>12275</v>
      </c>
    </row>
    <row r="3611" spans="1:5" ht="15" x14ac:dyDescent="0.2">
      <c r="A3611" s="64">
        <v>3610</v>
      </c>
      <c r="B3611" s="65">
        <v>17259</v>
      </c>
      <c r="C3611" s="66" t="s">
        <v>12166</v>
      </c>
      <c r="D3611" s="67">
        <v>15</v>
      </c>
      <c r="E3611" s="68" t="s">
        <v>12268</v>
      </c>
    </row>
    <row r="3612" spans="1:5" ht="15" x14ac:dyDescent="0.2">
      <c r="A3612" s="64">
        <v>3611</v>
      </c>
      <c r="B3612" s="65">
        <v>17719</v>
      </c>
      <c r="C3612" s="66" t="s">
        <v>13367</v>
      </c>
      <c r="D3612" s="67">
        <v>16</v>
      </c>
      <c r="E3612" s="68" t="s">
        <v>10792</v>
      </c>
    </row>
    <row r="3613" spans="1:5" ht="15" x14ac:dyDescent="0.2">
      <c r="A3613" s="64">
        <v>3612</v>
      </c>
      <c r="B3613" s="65">
        <v>17738</v>
      </c>
      <c r="C3613" s="66" t="s">
        <v>13368</v>
      </c>
      <c r="D3613" s="67">
        <v>17</v>
      </c>
      <c r="E3613" s="68" t="s">
        <v>12260</v>
      </c>
    </row>
    <row r="3614" spans="1:5" ht="15" x14ac:dyDescent="0.2">
      <c r="A3614" s="64">
        <v>3613</v>
      </c>
      <c r="B3614" s="65">
        <v>18352</v>
      </c>
      <c r="C3614" s="66" t="s">
        <v>13369</v>
      </c>
      <c r="D3614" s="67">
        <v>18</v>
      </c>
      <c r="E3614" s="68" t="s">
        <v>15069</v>
      </c>
    </row>
    <row r="3615" spans="1:5" ht="15" x14ac:dyDescent="0.2">
      <c r="A3615" s="64">
        <v>3614</v>
      </c>
      <c r="B3615" s="65">
        <v>19123</v>
      </c>
      <c r="C3615" s="66" t="s">
        <v>13370</v>
      </c>
      <c r="D3615" s="67">
        <v>19</v>
      </c>
      <c r="E3615" s="68" t="s">
        <v>12258</v>
      </c>
    </row>
    <row r="3616" spans="1:5" ht="15" x14ac:dyDescent="0.2">
      <c r="A3616" s="64">
        <v>3615</v>
      </c>
      <c r="B3616" s="65">
        <v>19393</v>
      </c>
      <c r="C3616" s="66" t="s">
        <v>12122</v>
      </c>
      <c r="D3616" s="67">
        <v>20</v>
      </c>
      <c r="E3616" s="68" t="s">
        <v>12428</v>
      </c>
    </row>
    <row r="3617" spans="1:5" ht="15" x14ac:dyDescent="0.2">
      <c r="A3617" s="64">
        <v>3616</v>
      </c>
      <c r="B3617" s="65">
        <v>19493</v>
      </c>
      <c r="C3617" s="66" t="s">
        <v>13371</v>
      </c>
      <c r="D3617" s="67">
        <v>21</v>
      </c>
      <c r="E3617" s="68" t="s">
        <v>12262</v>
      </c>
    </row>
    <row r="3618" spans="1:5" ht="15" x14ac:dyDescent="0.2">
      <c r="A3618" s="64">
        <v>3617</v>
      </c>
      <c r="B3618" s="65">
        <v>19601</v>
      </c>
      <c r="C3618" s="66" t="s">
        <v>13372</v>
      </c>
      <c r="D3618" s="67">
        <v>22</v>
      </c>
      <c r="E3618" s="68" t="s">
        <v>13771</v>
      </c>
    </row>
    <row r="3619" spans="1:5" ht="15" x14ac:dyDescent="0.2">
      <c r="A3619" s="64">
        <v>3618</v>
      </c>
      <c r="B3619" s="65">
        <v>12989</v>
      </c>
      <c r="C3619" s="66" t="s">
        <v>13373</v>
      </c>
      <c r="D3619" s="67">
        <v>1</v>
      </c>
      <c r="E3619" s="68" t="s">
        <v>12275</v>
      </c>
    </row>
    <row r="3620" spans="1:5" ht="15" x14ac:dyDescent="0.2">
      <c r="A3620" s="64">
        <v>3619</v>
      </c>
      <c r="B3620" s="65">
        <v>16231</v>
      </c>
      <c r="C3620" s="66" t="s">
        <v>11906</v>
      </c>
      <c r="D3620" s="67">
        <v>2</v>
      </c>
      <c r="E3620" s="68" t="s">
        <v>12258</v>
      </c>
    </row>
    <row r="3621" spans="1:5" ht="15" x14ac:dyDescent="0.2">
      <c r="A3621" s="64">
        <v>3620</v>
      </c>
      <c r="B3621" s="65">
        <v>18157</v>
      </c>
      <c r="C3621" s="66" t="s">
        <v>11907</v>
      </c>
      <c r="D3621" s="67">
        <v>3</v>
      </c>
      <c r="E3621" s="68" t="s">
        <v>12275</v>
      </c>
    </row>
    <row r="3622" spans="1:5" ht="15" x14ac:dyDescent="0.2">
      <c r="A3622" s="64">
        <v>3621</v>
      </c>
      <c r="B3622" s="65">
        <v>19280</v>
      </c>
      <c r="C3622" s="70" t="s">
        <v>11908</v>
      </c>
      <c r="D3622" s="67">
        <v>4</v>
      </c>
      <c r="E3622" s="68" t="s">
        <v>12275</v>
      </c>
    </row>
    <row r="3623" spans="1:5" ht="15" x14ac:dyDescent="0.2">
      <c r="A3623" s="64">
        <v>3622</v>
      </c>
      <c r="B3623" s="65">
        <v>10916</v>
      </c>
      <c r="C3623" s="66" t="s">
        <v>13358</v>
      </c>
      <c r="D3623" s="67">
        <v>1</v>
      </c>
      <c r="E3623" s="68" t="s">
        <v>10792</v>
      </c>
    </row>
    <row r="3624" spans="1:5" ht="15" x14ac:dyDescent="0.2">
      <c r="A3624" s="64">
        <v>3623</v>
      </c>
      <c r="B3624" s="65">
        <v>11106</v>
      </c>
      <c r="C3624" s="70" t="s">
        <v>13359</v>
      </c>
      <c r="D3624" s="67">
        <v>2</v>
      </c>
      <c r="E3624" s="68" t="s">
        <v>12260</v>
      </c>
    </row>
    <row r="3625" spans="1:5" ht="15" x14ac:dyDescent="0.2">
      <c r="A3625" s="64">
        <v>3624</v>
      </c>
      <c r="B3625" s="65">
        <v>11202</v>
      </c>
      <c r="C3625" s="66" t="s">
        <v>13360</v>
      </c>
      <c r="D3625" s="67">
        <v>3</v>
      </c>
      <c r="E3625" s="68" t="s">
        <v>12262</v>
      </c>
    </row>
    <row r="3626" spans="1:5" ht="15" x14ac:dyDescent="0.2">
      <c r="A3626" s="64">
        <v>3625</v>
      </c>
      <c r="B3626" s="65">
        <v>11210</v>
      </c>
      <c r="C3626" s="70" t="s">
        <v>14809</v>
      </c>
      <c r="D3626" s="67">
        <v>4</v>
      </c>
      <c r="E3626" s="68" t="s">
        <v>12268</v>
      </c>
    </row>
    <row r="3627" spans="1:5" ht="15" x14ac:dyDescent="0.2">
      <c r="A3627" s="64">
        <v>3626</v>
      </c>
      <c r="B3627" s="65">
        <v>11298</v>
      </c>
      <c r="C3627" s="66" t="s">
        <v>13361</v>
      </c>
      <c r="D3627" s="67">
        <v>5</v>
      </c>
      <c r="E3627" s="68" t="s">
        <v>12268</v>
      </c>
    </row>
    <row r="3628" spans="1:5" ht="15" x14ac:dyDescent="0.2">
      <c r="A3628" s="64">
        <v>3627</v>
      </c>
      <c r="B3628" s="65">
        <v>11352</v>
      </c>
      <c r="C3628" s="66" t="s">
        <v>13362</v>
      </c>
      <c r="D3628" s="67">
        <v>6</v>
      </c>
      <c r="E3628" s="68" t="s">
        <v>12264</v>
      </c>
    </row>
    <row r="3629" spans="1:5" ht="15" x14ac:dyDescent="0.2">
      <c r="A3629" s="64">
        <v>3628</v>
      </c>
      <c r="B3629" s="65">
        <v>11502</v>
      </c>
      <c r="C3629" s="66" t="s">
        <v>13379</v>
      </c>
      <c r="D3629" s="67">
        <v>7</v>
      </c>
      <c r="E3629" s="68" t="s">
        <v>15072</v>
      </c>
    </row>
    <row r="3630" spans="1:5" ht="15" x14ac:dyDescent="0.2">
      <c r="A3630" s="64">
        <v>3629</v>
      </c>
      <c r="B3630" s="65">
        <v>11874</v>
      </c>
      <c r="C3630" s="66" t="s">
        <v>13380</v>
      </c>
      <c r="D3630" s="67">
        <v>8</v>
      </c>
      <c r="E3630" s="68" t="s">
        <v>13767</v>
      </c>
    </row>
    <row r="3631" spans="1:5" ht="15" x14ac:dyDescent="0.2">
      <c r="A3631" s="64">
        <v>3630</v>
      </c>
      <c r="B3631" s="65">
        <v>12032</v>
      </c>
      <c r="C3631" s="66" t="s">
        <v>13381</v>
      </c>
      <c r="D3631" s="67">
        <v>9</v>
      </c>
      <c r="E3631" s="68" t="s">
        <v>12266</v>
      </c>
    </row>
    <row r="3632" spans="1:5" ht="15" x14ac:dyDescent="0.2">
      <c r="A3632" s="64">
        <v>3631</v>
      </c>
      <c r="B3632" s="65">
        <v>12100</v>
      </c>
      <c r="C3632" s="70" t="s">
        <v>13382</v>
      </c>
      <c r="D3632" s="67">
        <v>10</v>
      </c>
      <c r="E3632" s="68" t="s">
        <v>12266</v>
      </c>
    </row>
    <row r="3633" spans="1:5" ht="15" x14ac:dyDescent="0.2">
      <c r="A3633" s="64">
        <v>3632</v>
      </c>
      <c r="B3633" s="65">
        <v>12259</v>
      </c>
      <c r="C3633" s="66" t="s">
        <v>13383</v>
      </c>
      <c r="D3633" s="67">
        <v>11</v>
      </c>
      <c r="E3633" s="68" t="s">
        <v>15072</v>
      </c>
    </row>
    <row r="3634" spans="1:5" ht="15" x14ac:dyDescent="0.2">
      <c r="A3634" s="64">
        <v>3633</v>
      </c>
      <c r="B3634" s="65">
        <v>12342</v>
      </c>
      <c r="C3634" s="66" t="s">
        <v>13384</v>
      </c>
      <c r="D3634" s="67">
        <v>12</v>
      </c>
      <c r="E3634" s="68" t="s">
        <v>12266</v>
      </c>
    </row>
    <row r="3635" spans="1:5" ht="15" x14ac:dyDescent="0.2">
      <c r="A3635" s="64">
        <v>3634</v>
      </c>
      <c r="B3635" s="65">
        <v>12507</v>
      </c>
      <c r="C3635" s="66" t="s">
        <v>13385</v>
      </c>
      <c r="D3635" s="67">
        <v>13</v>
      </c>
      <c r="E3635" s="69">
        <v>2</v>
      </c>
    </row>
    <row r="3636" spans="1:5" ht="15" x14ac:dyDescent="0.2">
      <c r="A3636" s="64">
        <v>3635</v>
      </c>
      <c r="B3636" s="65">
        <v>12654</v>
      </c>
      <c r="C3636" s="66" t="s">
        <v>13386</v>
      </c>
      <c r="D3636" s="67">
        <v>14</v>
      </c>
      <c r="E3636" s="69">
        <v>2</v>
      </c>
    </row>
    <row r="3637" spans="1:5" ht="15" x14ac:dyDescent="0.2">
      <c r="A3637" s="64">
        <v>3636</v>
      </c>
      <c r="B3637" s="65">
        <v>12903</v>
      </c>
      <c r="C3637" s="66" t="s">
        <v>13387</v>
      </c>
      <c r="D3637" s="67">
        <v>15</v>
      </c>
      <c r="E3637" s="68" t="s">
        <v>12266</v>
      </c>
    </row>
    <row r="3638" spans="1:5" ht="15" x14ac:dyDescent="0.2">
      <c r="A3638" s="64">
        <v>3637</v>
      </c>
      <c r="B3638" s="65">
        <v>13235</v>
      </c>
      <c r="C3638" s="66" t="s">
        <v>13388</v>
      </c>
      <c r="D3638" s="67">
        <v>16</v>
      </c>
      <c r="E3638" s="69">
        <v>4</v>
      </c>
    </row>
    <row r="3639" spans="1:5" ht="15" x14ac:dyDescent="0.2">
      <c r="A3639" s="64">
        <v>3638</v>
      </c>
      <c r="B3639" s="65">
        <v>13594</v>
      </c>
      <c r="C3639" s="66" t="s">
        <v>13389</v>
      </c>
      <c r="D3639" s="67">
        <v>17</v>
      </c>
      <c r="E3639" s="68" t="s">
        <v>12428</v>
      </c>
    </row>
    <row r="3640" spans="1:5" ht="15" x14ac:dyDescent="0.2">
      <c r="A3640" s="64">
        <v>3639</v>
      </c>
      <c r="B3640" s="65">
        <v>14108</v>
      </c>
      <c r="C3640" s="66" t="s">
        <v>13390</v>
      </c>
      <c r="D3640" s="67">
        <v>18</v>
      </c>
      <c r="E3640" s="68" t="s">
        <v>12264</v>
      </c>
    </row>
    <row r="3641" spans="1:5" ht="15" x14ac:dyDescent="0.2">
      <c r="A3641" s="64">
        <v>3640</v>
      </c>
      <c r="B3641" s="65">
        <v>14158</v>
      </c>
      <c r="C3641" s="66" t="s">
        <v>13391</v>
      </c>
      <c r="D3641" s="67">
        <v>19</v>
      </c>
      <c r="E3641" s="68" t="s">
        <v>12281</v>
      </c>
    </row>
    <row r="3642" spans="1:5" ht="15" x14ac:dyDescent="0.2">
      <c r="A3642" s="64">
        <v>3641</v>
      </c>
      <c r="B3642" s="65">
        <v>14251</v>
      </c>
      <c r="C3642" s="66" t="s">
        <v>13392</v>
      </c>
      <c r="D3642" s="67">
        <v>20</v>
      </c>
      <c r="E3642" s="68" t="s">
        <v>12281</v>
      </c>
    </row>
    <row r="3643" spans="1:5" ht="15" x14ac:dyDescent="0.2">
      <c r="A3643" s="64">
        <v>3642</v>
      </c>
      <c r="B3643" s="65">
        <v>15088</v>
      </c>
      <c r="C3643" s="66" t="s">
        <v>13393</v>
      </c>
      <c r="D3643" s="67">
        <v>21</v>
      </c>
      <c r="E3643" s="69">
        <v>4</v>
      </c>
    </row>
    <row r="3644" spans="1:5" ht="15" x14ac:dyDescent="0.2">
      <c r="A3644" s="64">
        <v>3643</v>
      </c>
      <c r="B3644" s="65">
        <v>15234</v>
      </c>
      <c r="C3644" s="66" t="s">
        <v>13394</v>
      </c>
      <c r="D3644" s="67">
        <v>22</v>
      </c>
      <c r="E3644" s="69">
        <v>3</v>
      </c>
    </row>
    <row r="3645" spans="1:5" ht="15" x14ac:dyDescent="0.2">
      <c r="A3645" s="64">
        <v>3644</v>
      </c>
      <c r="B3645" s="65">
        <v>15325</v>
      </c>
      <c r="C3645" s="66" t="s">
        <v>13395</v>
      </c>
      <c r="D3645" s="67">
        <v>23</v>
      </c>
      <c r="E3645" s="68" t="s">
        <v>13767</v>
      </c>
    </row>
    <row r="3646" spans="1:5" ht="15" x14ac:dyDescent="0.2">
      <c r="A3646" s="64">
        <v>3645</v>
      </c>
      <c r="B3646" s="65">
        <v>15661</v>
      </c>
      <c r="C3646" s="66" t="s">
        <v>13396</v>
      </c>
      <c r="D3646" s="67">
        <v>24</v>
      </c>
      <c r="E3646" s="68" t="s">
        <v>10792</v>
      </c>
    </row>
    <row r="3647" spans="1:5" ht="15" x14ac:dyDescent="0.2">
      <c r="A3647" s="64">
        <v>3646</v>
      </c>
      <c r="B3647" s="65">
        <v>16267</v>
      </c>
      <c r="C3647" s="66" t="s">
        <v>13397</v>
      </c>
      <c r="D3647" s="67">
        <v>25</v>
      </c>
      <c r="E3647" s="68" t="s">
        <v>12268</v>
      </c>
    </row>
    <row r="3648" spans="1:5" ht="15" x14ac:dyDescent="0.2">
      <c r="A3648" s="64">
        <v>3647</v>
      </c>
      <c r="B3648" s="65">
        <v>16401</v>
      </c>
      <c r="C3648" s="66" t="s">
        <v>13398</v>
      </c>
      <c r="D3648" s="67">
        <v>26</v>
      </c>
      <c r="E3648" s="68" t="s">
        <v>12264</v>
      </c>
    </row>
    <row r="3649" spans="1:5" ht="15" x14ac:dyDescent="0.2">
      <c r="A3649" s="64">
        <v>3648</v>
      </c>
      <c r="B3649" s="65">
        <v>16636</v>
      </c>
      <c r="C3649" s="66" t="s">
        <v>13399</v>
      </c>
      <c r="D3649" s="67">
        <v>27</v>
      </c>
      <c r="E3649" s="68" t="s">
        <v>12262</v>
      </c>
    </row>
    <row r="3650" spans="1:5" ht="15" x14ac:dyDescent="0.2">
      <c r="A3650" s="64">
        <v>3649</v>
      </c>
      <c r="B3650" s="65">
        <v>17130</v>
      </c>
      <c r="C3650" s="70" t="s">
        <v>13400</v>
      </c>
      <c r="D3650" s="67">
        <v>28</v>
      </c>
      <c r="E3650" s="68" t="s">
        <v>12264</v>
      </c>
    </row>
    <row r="3651" spans="1:5" ht="15" x14ac:dyDescent="0.2">
      <c r="A3651" s="64">
        <v>3650</v>
      </c>
      <c r="B3651" s="65">
        <v>17280</v>
      </c>
      <c r="C3651" s="70" t="s">
        <v>13401</v>
      </c>
      <c r="D3651" s="67">
        <v>29</v>
      </c>
      <c r="E3651" s="68" t="s">
        <v>12262</v>
      </c>
    </row>
    <row r="3652" spans="1:5" ht="15" x14ac:dyDescent="0.2">
      <c r="A3652" s="64">
        <v>3651</v>
      </c>
      <c r="B3652" s="65">
        <v>18405</v>
      </c>
      <c r="C3652" s="66" t="s">
        <v>13402</v>
      </c>
      <c r="D3652" s="67">
        <v>30</v>
      </c>
      <c r="E3652" s="68" t="s">
        <v>12264</v>
      </c>
    </row>
    <row r="3653" spans="1:5" ht="15" x14ac:dyDescent="0.2">
      <c r="A3653" s="64">
        <v>3652</v>
      </c>
      <c r="B3653" s="65">
        <v>18637</v>
      </c>
      <c r="C3653" s="66" t="s">
        <v>13403</v>
      </c>
      <c r="D3653" s="67">
        <v>31</v>
      </c>
      <c r="E3653" s="68" t="s">
        <v>12264</v>
      </c>
    </row>
    <row r="3654" spans="1:5" ht="15" x14ac:dyDescent="0.2">
      <c r="A3654" s="64">
        <v>3653</v>
      </c>
      <c r="B3654" s="65">
        <v>19513</v>
      </c>
      <c r="C3654" s="66" t="s">
        <v>13404</v>
      </c>
      <c r="D3654" s="67">
        <v>32</v>
      </c>
      <c r="E3654" s="68" t="s">
        <v>12266</v>
      </c>
    </row>
    <row r="3655" spans="1:5" ht="15" x14ac:dyDescent="0.2">
      <c r="A3655" s="64">
        <v>3654</v>
      </c>
      <c r="B3655" s="65">
        <v>10424</v>
      </c>
      <c r="C3655" s="66" t="s">
        <v>13405</v>
      </c>
      <c r="D3655" s="67">
        <v>1</v>
      </c>
      <c r="E3655" s="68" t="s">
        <v>10794</v>
      </c>
    </row>
    <row r="3656" spans="1:5" ht="15" x14ac:dyDescent="0.2">
      <c r="A3656" s="64">
        <v>3655</v>
      </c>
      <c r="B3656" s="65">
        <v>10758</v>
      </c>
      <c r="C3656" s="66" t="s">
        <v>13406</v>
      </c>
      <c r="D3656" s="67">
        <v>2</v>
      </c>
      <c r="E3656" s="68" t="s">
        <v>12428</v>
      </c>
    </row>
    <row r="3657" spans="1:5" ht="15" x14ac:dyDescent="0.2">
      <c r="A3657" s="64">
        <v>3656</v>
      </c>
      <c r="B3657" s="65">
        <v>10830</v>
      </c>
      <c r="C3657" s="66" t="s">
        <v>13407</v>
      </c>
      <c r="D3657" s="67">
        <v>3</v>
      </c>
      <c r="E3657" s="68" t="s">
        <v>10792</v>
      </c>
    </row>
    <row r="3658" spans="1:5" ht="15" x14ac:dyDescent="0.2">
      <c r="A3658" s="64">
        <v>3657</v>
      </c>
      <c r="B3658" s="65">
        <v>10848</v>
      </c>
      <c r="C3658" s="66" t="s">
        <v>13408</v>
      </c>
      <c r="D3658" s="67">
        <v>4</v>
      </c>
      <c r="E3658" s="68" t="s">
        <v>12428</v>
      </c>
    </row>
    <row r="3659" spans="1:5" ht="15" x14ac:dyDescent="0.2">
      <c r="A3659" s="64">
        <v>3658</v>
      </c>
      <c r="B3659" s="65">
        <v>11019</v>
      </c>
      <c r="C3659" s="66" t="s">
        <v>13409</v>
      </c>
      <c r="D3659" s="67">
        <v>5</v>
      </c>
      <c r="E3659" s="69">
        <v>4</v>
      </c>
    </row>
    <row r="3660" spans="1:5" ht="15" x14ac:dyDescent="0.2">
      <c r="A3660" s="64">
        <v>3659</v>
      </c>
      <c r="B3660" s="65">
        <v>11043</v>
      </c>
      <c r="C3660" s="66" t="s">
        <v>13410</v>
      </c>
      <c r="D3660" s="67">
        <v>6</v>
      </c>
      <c r="E3660" s="69">
        <v>5</v>
      </c>
    </row>
    <row r="3661" spans="1:5" ht="15" x14ac:dyDescent="0.2">
      <c r="A3661" s="64">
        <v>3660</v>
      </c>
      <c r="B3661" s="65">
        <v>11050</v>
      </c>
      <c r="C3661" s="66" t="s">
        <v>13411</v>
      </c>
      <c r="D3661" s="67">
        <v>7</v>
      </c>
      <c r="E3661" s="69">
        <v>5</v>
      </c>
    </row>
    <row r="3662" spans="1:5" ht="15" x14ac:dyDescent="0.2">
      <c r="A3662" s="64">
        <v>3661</v>
      </c>
      <c r="B3662" s="65">
        <v>11081</v>
      </c>
      <c r="C3662" s="66" t="s">
        <v>13412</v>
      </c>
      <c r="D3662" s="67">
        <v>8</v>
      </c>
      <c r="E3662" s="69">
        <v>4</v>
      </c>
    </row>
    <row r="3663" spans="1:5" ht="15" x14ac:dyDescent="0.2">
      <c r="A3663" s="64">
        <v>3662</v>
      </c>
      <c r="B3663" s="65">
        <v>11188</v>
      </c>
      <c r="C3663" s="66" t="s">
        <v>13413</v>
      </c>
      <c r="D3663" s="67">
        <v>9</v>
      </c>
      <c r="E3663" s="68" t="s">
        <v>10792</v>
      </c>
    </row>
    <row r="3664" spans="1:5" ht="15" x14ac:dyDescent="0.2">
      <c r="A3664" s="64">
        <v>3663</v>
      </c>
      <c r="B3664" s="65">
        <v>11206</v>
      </c>
      <c r="C3664" s="66" t="s">
        <v>13414</v>
      </c>
      <c r="D3664" s="67">
        <v>10</v>
      </c>
      <c r="E3664" s="68" t="s">
        <v>12260</v>
      </c>
    </row>
    <row r="3665" spans="1:5" ht="15" x14ac:dyDescent="0.2">
      <c r="A3665" s="64">
        <v>3664</v>
      </c>
      <c r="B3665" s="65">
        <v>12235</v>
      </c>
      <c r="C3665" s="66" t="s">
        <v>13415</v>
      </c>
      <c r="D3665" s="67">
        <v>11</v>
      </c>
      <c r="E3665" s="68" t="s">
        <v>12281</v>
      </c>
    </row>
    <row r="3666" spans="1:5" ht="15" x14ac:dyDescent="0.2">
      <c r="A3666" s="64">
        <v>3665</v>
      </c>
      <c r="B3666" s="65">
        <v>12238</v>
      </c>
      <c r="C3666" s="66" t="s">
        <v>13416</v>
      </c>
      <c r="D3666" s="67">
        <v>12</v>
      </c>
      <c r="E3666" s="68" t="s">
        <v>12281</v>
      </c>
    </row>
    <row r="3667" spans="1:5" ht="15" x14ac:dyDescent="0.2">
      <c r="A3667" s="64">
        <v>3666</v>
      </c>
      <c r="B3667" s="65">
        <v>12327</v>
      </c>
      <c r="C3667" s="66" t="s">
        <v>11989</v>
      </c>
      <c r="D3667" s="67">
        <v>13</v>
      </c>
      <c r="E3667" s="68" t="s">
        <v>12268</v>
      </c>
    </row>
    <row r="3668" spans="1:5" ht="15" x14ac:dyDescent="0.2">
      <c r="A3668" s="64">
        <v>3667</v>
      </c>
      <c r="B3668" s="65">
        <v>12338</v>
      </c>
      <c r="C3668" s="66" t="s">
        <v>11990</v>
      </c>
      <c r="D3668" s="67">
        <v>14</v>
      </c>
      <c r="E3668" s="69">
        <v>3</v>
      </c>
    </row>
    <row r="3669" spans="1:5" ht="15" x14ac:dyDescent="0.2">
      <c r="A3669" s="64">
        <v>3668</v>
      </c>
      <c r="B3669" s="65">
        <v>12345</v>
      </c>
      <c r="C3669" s="66" t="s">
        <v>11991</v>
      </c>
      <c r="D3669" s="67">
        <v>15</v>
      </c>
      <c r="E3669" s="68" t="s">
        <v>15072</v>
      </c>
    </row>
    <row r="3670" spans="1:5" ht="15" x14ac:dyDescent="0.2">
      <c r="A3670" s="64">
        <v>3669</v>
      </c>
      <c r="B3670" s="65">
        <v>12372</v>
      </c>
      <c r="C3670" s="66" t="s">
        <v>11992</v>
      </c>
      <c r="D3670" s="67">
        <v>16</v>
      </c>
      <c r="E3670" s="69">
        <v>4</v>
      </c>
    </row>
    <row r="3671" spans="1:5" ht="15" x14ac:dyDescent="0.2">
      <c r="A3671" s="64">
        <v>3670</v>
      </c>
      <c r="B3671" s="65">
        <v>12378</v>
      </c>
      <c r="C3671" s="66" t="s">
        <v>11993</v>
      </c>
      <c r="D3671" s="67">
        <v>17</v>
      </c>
      <c r="E3671" s="68" t="s">
        <v>12258</v>
      </c>
    </row>
    <row r="3672" spans="1:5" ht="15" x14ac:dyDescent="0.2">
      <c r="A3672" s="64">
        <v>3671</v>
      </c>
      <c r="B3672" s="65">
        <v>12447</v>
      </c>
      <c r="C3672" s="66" t="s">
        <v>11994</v>
      </c>
      <c r="D3672" s="67">
        <v>18</v>
      </c>
      <c r="E3672" s="68" t="s">
        <v>13771</v>
      </c>
    </row>
    <row r="3673" spans="1:5" ht="15" x14ac:dyDescent="0.2">
      <c r="A3673" s="64">
        <v>3672</v>
      </c>
      <c r="B3673" s="65">
        <v>13068</v>
      </c>
      <c r="C3673" s="66" t="s">
        <v>11995</v>
      </c>
      <c r="D3673" s="67">
        <v>19</v>
      </c>
      <c r="E3673" s="69">
        <v>6</v>
      </c>
    </row>
    <row r="3674" spans="1:5" ht="15" x14ac:dyDescent="0.2">
      <c r="A3674" s="64">
        <v>3673</v>
      </c>
      <c r="B3674" s="65">
        <v>13127</v>
      </c>
      <c r="C3674" s="66" t="s">
        <v>11996</v>
      </c>
      <c r="D3674" s="67">
        <v>20</v>
      </c>
      <c r="E3674" s="68" t="s">
        <v>13767</v>
      </c>
    </row>
    <row r="3675" spans="1:5" ht="15" x14ac:dyDescent="0.2">
      <c r="A3675" s="64">
        <v>3674</v>
      </c>
      <c r="B3675" s="65">
        <v>14426</v>
      </c>
      <c r="C3675" s="66" t="s">
        <v>11997</v>
      </c>
      <c r="D3675" s="67">
        <v>21</v>
      </c>
      <c r="E3675" s="69">
        <v>5</v>
      </c>
    </row>
    <row r="3676" spans="1:5" ht="15" x14ac:dyDescent="0.2">
      <c r="A3676" s="64">
        <v>3675</v>
      </c>
      <c r="B3676" s="65">
        <v>15259</v>
      </c>
      <c r="C3676" s="66" t="s">
        <v>11998</v>
      </c>
      <c r="D3676" s="67">
        <v>22</v>
      </c>
      <c r="E3676" s="68" t="s">
        <v>12428</v>
      </c>
    </row>
    <row r="3677" spans="1:5" ht="15" x14ac:dyDescent="0.2">
      <c r="A3677" s="64">
        <v>3676</v>
      </c>
      <c r="B3677" s="65">
        <v>15269</v>
      </c>
      <c r="C3677" s="66" t="s">
        <v>11999</v>
      </c>
      <c r="D3677" s="67">
        <v>23</v>
      </c>
      <c r="E3677" s="69">
        <v>3</v>
      </c>
    </row>
    <row r="3678" spans="1:5" ht="15" x14ac:dyDescent="0.2">
      <c r="A3678" s="64">
        <v>3677</v>
      </c>
      <c r="B3678" s="65">
        <v>15297</v>
      </c>
      <c r="C3678" s="66" t="s">
        <v>12000</v>
      </c>
      <c r="D3678" s="67">
        <v>24</v>
      </c>
      <c r="E3678" s="68" t="s">
        <v>12266</v>
      </c>
    </row>
    <row r="3679" spans="1:5" ht="15" x14ac:dyDescent="0.2">
      <c r="A3679" s="64">
        <v>3678</v>
      </c>
      <c r="B3679" s="65">
        <v>15315</v>
      </c>
      <c r="C3679" s="66" t="s">
        <v>12001</v>
      </c>
      <c r="D3679" s="67">
        <v>25</v>
      </c>
      <c r="E3679" s="69">
        <v>3</v>
      </c>
    </row>
    <row r="3680" spans="1:5" ht="15" x14ac:dyDescent="0.2">
      <c r="A3680" s="64">
        <v>3679</v>
      </c>
      <c r="B3680" s="65">
        <v>15366</v>
      </c>
      <c r="C3680" s="66" t="s">
        <v>12002</v>
      </c>
      <c r="D3680" s="67">
        <v>26</v>
      </c>
      <c r="E3680" s="68" t="s">
        <v>12281</v>
      </c>
    </row>
    <row r="3681" spans="1:5" ht="15" x14ac:dyDescent="0.2">
      <c r="A3681" s="64">
        <v>3680</v>
      </c>
      <c r="B3681" s="65">
        <v>15464</v>
      </c>
      <c r="C3681" s="66" t="s">
        <v>12003</v>
      </c>
      <c r="D3681" s="67">
        <v>27</v>
      </c>
      <c r="E3681" s="68" t="s">
        <v>12428</v>
      </c>
    </row>
    <row r="3682" spans="1:5" ht="15" x14ac:dyDescent="0.2">
      <c r="A3682" s="64">
        <v>3681</v>
      </c>
      <c r="B3682" s="65">
        <v>15465</v>
      </c>
      <c r="C3682" s="66" t="s">
        <v>12004</v>
      </c>
      <c r="D3682" s="67">
        <v>28</v>
      </c>
      <c r="E3682" s="68" t="s">
        <v>12262</v>
      </c>
    </row>
    <row r="3683" spans="1:5" ht="15" x14ac:dyDescent="0.2">
      <c r="A3683" s="64">
        <v>3682</v>
      </c>
      <c r="B3683" s="65">
        <v>15493</v>
      </c>
      <c r="C3683" s="66" t="s">
        <v>12005</v>
      </c>
      <c r="D3683" s="67">
        <v>29</v>
      </c>
      <c r="E3683" s="69">
        <v>6</v>
      </c>
    </row>
    <row r="3684" spans="1:5" ht="15" x14ac:dyDescent="0.2">
      <c r="A3684" s="64">
        <v>3683</v>
      </c>
      <c r="B3684" s="65">
        <v>15675</v>
      </c>
      <c r="C3684" s="66" t="s">
        <v>12006</v>
      </c>
      <c r="D3684" s="67">
        <v>30</v>
      </c>
      <c r="E3684" s="68" t="s">
        <v>12273</v>
      </c>
    </row>
    <row r="3685" spans="1:5" ht="15" x14ac:dyDescent="0.2">
      <c r="A3685" s="64">
        <v>3684</v>
      </c>
      <c r="B3685" s="65">
        <v>17284</v>
      </c>
      <c r="C3685" s="66" t="s">
        <v>12007</v>
      </c>
      <c r="D3685" s="67">
        <v>31</v>
      </c>
      <c r="E3685" s="68" t="s">
        <v>12428</v>
      </c>
    </row>
    <row r="3686" spans="1:5" ht="15" x14ac:dyDescent="0.2">
      <c r="A3686" s="64">
        <v>3685</v>
      </c>
      <c r="B3686" s="65">
        <v>17455</v>
      </c>
      <c r="C3686" s="66" t="s">
        <v>12008</v>
      </c>
      <c r="D3686" s="67">
        <v>32</v>
      </c>
      <c r="E3686" s="69">
        <v>3</v>
      </c>
    </row>
    <row r="3687" spans="1:5" ht="15" x14ac:dyDescent="0.2">
      <c r="A3687" s="64">
        <v>3686</v>
      </c>
      <c r="B3687" s="65">
        <v>17588</v>
      </c>
      <c r="C3687" s="66" t="s">
        <v>12009</v>
      </c>
      <c r="D3687" s="67">
        <v>33</v>
      </c>
      <c r="E3687" s="68" t="s">
        <v>13767</v>
      </c>
    </row>
    <row r="3688" spans="1:5" ht="15" x14ac:dyDescent="0.2">
      <c r="A3688" s="64">
        <v>3687</v>
      </c>
      <c r="B3688" s="65">
        <v>17776</v>
      </c>
      <c r="C3688" s="66" t="s">
        <v>12010</v>
      </c>
      <c r="D3688" s="67">
        <v>34</v>
      </c>
      <c r="E3688" s="68" t="s">
        <v>15069</v>
      </c>
    </row>
    <row r="3689" spans="1:5" ht="15" x14ac:dyDescent="0.2">
      <c r="A3689" s="64">
        <v>3688</v>
      </c>
      <c r="B3689" s="65">
        <v>17811</v>
      </c>
      <c r="C3689" s="66" t="s">
        <v>12011</v>
      </c>
      <c r="D3689" s="67">
        <v>35</v>
      </c>
      <c r="E3689" s="68" t="s">
        <v>12262</v>
      </c>
    </row>
    <row r="3690" spans="1:5" ht="15" x14ac:dyDescent="0.2">
      <c r="A3690" s="64">
        <v>3689</v>
      </c>
      <c r="B3690" s="65">
        <v>17920</v>
      </c>
      <c r="C3690" s="66" t="s">
        <v>12012</v>
      </c>
      <c r="D3690" s="67">
        <v>36</v>
      </c>
      <c r="E3690" s="68" t="s">
        <v>12262</v>
      </c>
    </row>
    <row r="3691" spans="1:5" ht="15" x14ac:dyDescent="0.2">
      <c r="A3691" s="64">
        <v>3690</v>
      </c>
      <c r="B3691" s="65">
        <v>18322</v>
      </c>
      <c r="C3691" s="70" t="s">
        <v>13743</v>
      </c>
      <c r="D3691" s="67">
        <v>37</v>
      </c>
      <c r="E3691" s="69">
        <v>3</v>
      </c>
    </row>
    <row r="3692" spans="1:5" ht="15" x14ac:dyDescent="0.2">
      <c r="A3692" s="64">
        <v>3691</v>
      </c>
      <c r="B3692" s="65">
        <v>18323</v>
      </c>
      <c r="C3692" s="66" t="s">
        <v>13744</v>
      </c>
      <c r="D3692" s="67">
        <v>38</v>
      </c>
      <c r="E3692" s="68" t="s">
        <v>12268</v>
      </c>
    </row>
    <row r="3693" spans="1:5" ht="15" x14ac:dyDescent="0.2">
      <c r="A3693" s="64">
        <v>3692</v>
      </c>
      <c r="B3693" s="65">
        <v>18700</v>
      </c>
      <c r="C3693" s="66" t="s">
        <v>16863</v>
      </c>
      <c r="D3693" s="67">
        <v>39</v>
      </c>
      <c r="E3693" s="68" t="s">
        <v>16864</v>
      </c>
    </row>
    <row r="3694" spans="1:5" ht="15" x14ac:dyDescent="0.2">
      <c r="A3694" s="64">
        <v>3693</v>
      </c>
      <c r="B3694" s="65">
        <v>18735</v>
      </c>
      <c r="C3694" s="66" t="s">
        <v>16865</v>
      </c>
      <c r="D3694" s="67">
        <v>40</v>
      </c>
      <c r="E3694" s="68" t="s">
        <v>10794</v>
      </c>
    </row>
    <row r="3695" spans="1:5" ht="15" x14ac:dyDescent="0.2">
      <c r="A3695" s="64">
        <v>3694</v>
      </c>
      <c r="B3695" s="65">
        <v>19243</v>
      </c>
      <c r="C3695" s="66" t="s">
        <v>16866</v>
      </c>
      <c r="D3695" s="67">
        <v>41</v>
      </c>
      <c r="E3695" s="68" t="s">
        <v>12371</v>
      </c>
    </row>
    <row r="3696" spans="1:5" ht="15" x14ac:dyDescent="0.2">
      <c r="A3696" s="64">
        <v>3695</v>
      </c>
      <c r="B3696" s="65">
        <v>10170</v>
      </c>
      <c r="C3696" s="66" t="s">
        <v>16867</v>
      </c>
      <c r="D3696" s="67">
        <v>42</v>
      </c>
      <c r="E3696" s="68" t="s">
        <v>12428</v>
      </c>
    </row>
    <row r="3697" spans="1:5" ht="15" x14ac:dyDescent="0.2">
      <c r="A3697" s="64">
        <v>3696</v>
      </c>
      <c r="B3697" s="65">
        <v>10782</v>
      </c>
      <c r="C3697" s="66" t="s">
        <v>16868</v>
      </c>
      <c r="D3697" s="67">
        <v>43</v>
      </c>
      <c r="E3697" s="68" t="s">
        <v>10794</v>
      </c>
    </row>
    <row r="3698" spans="1:5" ht="15" x14ac:dyDescent="0.2">
      <c r="A3698" s="64">
        <v>3697</v>
      </c>
      <c r="B3698" s="65">
        <v>10794</v>
      </c>
      <c r="C3698" s="66" t="s">
        <v>16869</v>
      </c>
      <c r="D3698" s="67">
        <v>44</v>
      </c>
      <c r="E3698" s="68" t="s">
        <v>11977</v>
      </c>
    </row>
    <row r="3699" spans="1:5" ht="15" x14ac:dyDescent="0.2">
      <c r="A3699" s="64">
        <v>3698</v>
      </c>
      <c r="B3699" s="65">
        <v>10810</v>
      </c>
      <c r="C3699" s="66" t="s">
        <v>16870</v>
      </c>
      <c r="D3699" s="67">
        <v>45</v>
      </c>
      <c r="E3699" s="68" t="s">
        <v>12428</v>
      </c>
    </row>
    <row r="3700" spans="1:5" ht="15" x14ac:dyDescent="0.2">
      <c r="A3700" s="64">
        <v>3699</v>
      </c>
      <c r="B3700" s="65">
        <v>10844</v>
      </c>
      <c r="C3700" s="66" t="s">
        <v>16871</v>
      </c>
      <c r="D3700" s="67">
        <v>46</v>
      </c>
      <c r="E3700" s="68" t="s">
        <v>12371</v>
      </c>
    </row>
    <row r="3701" spans="1:5" ht="15" x14ac:dyDescent="0.2">
      <c r="A3701" s="64">
        <v>3700</v>
      </c>
      <c r="B3701" s="65">
        <v>10961</v>
      </c>
      <c r="C3701" s="66" t="s">
        <v>14780</v>
      </c>
      <c r="D3701" s="67">
        <v>47</v>
      </c>
      <c r="E3701" s="69">
        <v>3</v>
      </c>
    </row>
    <row r="3702" spans="1:5" ht="15" x14ac:dyDescent="0.2">
      <c r="A3702" s="64">
        <v>3701</v>
      </c>
      <c r="B3702" s="65">
        <v>11000</v>
      </c>
      <c r="C3702" s="66" t="s">
        <v>14781</v>
      </c>
      <c r="D3702" s="67">
        <v>48</v>
      </c>
      <c r="E3702" s="68" t="s">
        <v>12428</v>
      </c>
    </row>
    <row r="3703" spans="1:5" ht="15" x14ac:dyDescent="0.2">
      <c r="A3703" s="64">
        <v>3702</v>
      </c>
      <c r="B3703" s="65">
        <v>11002</v>
      </c>
      <c r="C3703" s="70" t="s">
        <v>14782</v>
      </c>
      <c r="D3703" s="67">
        <v>49</v>
      </c>
      <c r="E3703" s="69">
        <v>4</v>
      </c>
    </row>
    <row r="3704" spans="1:5" ht="15" x14ac:dyDescent="0.2">
      <c r="A3704" s="64">
        <v>3703</v>
      </c>
      <c r="B3704" s="65">
        <v>12091</v>
      </c>
      <c r="C3704" s="66" t="s">
        <v>14783</v>
      </c>
      <c r="D3704" s="67">
        <v>50</v>
      </c>
      <c r="E3704" s="69">
        <v>3</v>
      </c>
    </row>
    <row r="3705" spans="1:5" ht="15" x14ac:dyDescent="0.2">
      <c r="A3705" s="64">
        <v>3704</v>
      </c>
      <c r="B3705" s="65">
        <v>14102</v>
      </c>
      <c r="C3705" s="66" t="s">
        <v>16755</v>
      </c>
      <c r="D3705" s="67">
        <v>51</v>
      </c>
      <c r="E3705" s="69">
        <v>4</v>
      </c>
    </row>
    <row r="3706" spans="1:5" ht="15" x14ac:dyDescent="0.2">
      <c r="A3706" s="64">
        <v>3705</v>
      </c>
      <c r="B3706" s="65">
        <v>14322</v>
      </c>
      <c r="C3706" s="70" t="s">
        <v>16756</v>
      </c>
      <c r="D3706" s="67">
        <v>52</v>
      </c>
      <c r="E3706" s="68" t="s">
        <v>12428</v>
      </c>
    </row>
    <row r="3707" spans="1:5" ht="15" x14ac:dyDescent="0.2">
      <c r="A3707" s="64">
        <v>3706</v>
      </c>
      <c r="B3707" s="65">
        <v>16829</v>
      </c>
      <c r="C3707" s="66" t="s">
        <v>16757</v>
      </c>
      <c r="D3707" s="67">
        <v>53</v>
      </c>
      <c r="E3707" s="69">
        <v>4</v>
      </c>
    </row>
    <row r="3708" spans="1:5" ht="15" x14ac:dyDescent="0.2">
      <c r="A3708" s="64">
        <v>3707</v>
      </c>
      <c r="B3708" s="65">
        <v>17037</v>
      </c>
      <c r="C3708" s="66" t="s">
        <v>16758</v>
      </c>
      <c r="D3708" s="67">
        <v>54</v>
      </c>
      <c r="E3708" s="69">
        <v>3</v>
      </c>
    </row>
    <row r="3709" spans="1:5" ht="15" x14ac:dyDescent="0.2">
      <c r="A3709" s="64">
        <v>3708</v>
      </c>
      <c r="B3709" s="65">
        <v>17292</v>
      </c>
      <c r="C3709" s="66" t="s">
        <v>15597</v>
      </c>
      <c r="D3709" s="67">
        <v>55</v>
      </c>
      <c r="E3709" s="69">
        <v>4</v>
      </c>
    </row>
    <row r="3710" spans="1:5" ht="15" x14ac:dyDescent="0.2">
      <c r="A3710" s="64">
        <v>3709</v>
      </c>
      <c r="B3710" s="65">
        <v>17451</v>
      </c>
      <c r="C3710" s="66" t="s">
        <v>15598</v>
      </c>
      <c r="D3710" s="67">
        <v>56</v>
      </c>
      <c r="E3710" s="69">
        <v>3</v>
      </c>
    </row>
    <row r="3711" spans="1:5" ht="15" x14ac:dyDescent="0.2">
      <c r="A3711" s="64">
        <v>3710</v>
      </c>
      <c r="B3711" s="65">
        <v>17459</v>
      </c>
      <c r="C3711" s="70" t="s">
        <v>15599</v>
      </c>
      <c r="D3711" s="67">
        <v>57</v>
      </c>
      <c r="E3711" s="69">
        <v>3</v>
      </c>
    </row>
    <row r="3712" spans="1:5" ht="15" x14ac:dyDescent="0.2">
      <c r="A3712" s="64">
        <v>3711</v>
      </c>
      <c r="B3712" s="65">
        <v>17664</v>
      </c>
      <c r="C3712" s="70" t="s">
        <v>15600</v>
      </c>
      <c r="D3712" s="67">
        <v>58</v>
      </c>
      <c r="E3712" s="69">
        <v>4</v>
      </c>
    </row>
    <row r="3713" spans="1:5" ht="15" x14ac:dyDescent="0.2">
      <c r="A3713" s="64">
        <v>3712</v>
      </c>
      <c r="B3713" s="65">
        <v>18664</v>
      </c>
      <c r="C3713" s="66" t="s">
        <v>15601</v>
      </c>
      <c r="D3713" s="67">
        <v>59</v>
      </c>
      <c r="E3713" s="69">
        <v>3</v>
      </c>
    </row>
    <row r="3714" spans="1:5" ht="15" x14ac:dyDescent="0.2">
      <c r="A3714" s="64">
        <v>3713</v>
      </c>
      <c r="B3714" s="65">
        <v>19023</v>
      </c>
      <c r="C3714" s="66" t="s">
        <v>15602</v>
      </c>
      <c r="D3714" s="67">
        <v>60</v>
      </c>
      <c r="E3714" s="68" t="s">
        <v>13767</v>
      </c>
    </row>
    <row r="3715" spans="1:5" ht="15" x14ac:dyDescent="0.2">
      <c r="A3715" s="64">
        <v>3714</v>
      </c>
      <c r="B3715" s="65">
        <v>10923</v>
      </c>
      <c r="C3715" s="66" t="s">
        <v>15603</v>
      </c>
      <c r="D3715" s="67">
        <v>61</v>
      </c>
      <c r="E3715" s="68" t="s">
        <v>12268</v>
      </c>
    </row>
    <row r="3716" spans="1:5" ht="15" x14ac:dyDescent="0.2">
      <c r="A3716" s="64">
        <v>3715</v>
      </c>
      <c r="B3716" s="65">
        <v>12315</v>
      </c>
      <c r="C3716" s="66" t="s">
        <v>15604</v>
      </c>
      <c r="D3716" s="67">
        <v>62</v>
      </c>
      <c r="E3716" s="69">
        <v>2</v>
      </c>
    </row>
    <row r="3717" spans="1:5" ht="15" x14ac:dyDescent="0.2">
      <c r="A3717" s="64">
        <v>3716</v>
      </c>
      <c r="B3717" s="65">
        <v>12389</v>
      </c>
      <c r="C3717" s="66" t="s">
        <v>15605</v>
      </c>
      <c r="D3717" s="67">
        <v>63</v>
      </c>
      <c r="E3717" s="68" t="s">
        <v>12268</v>
      </c>
    </row>
    <row r="3718" spans="1:5" ht="15" x14ac:dyDescent="0.2">
      <c r="A3718" s="64">
        <v>3717</v>
      </c>
      <c r="B3718" s="65">
        <v>12397</v>
      </c>
      <c r="C3718" s="66" t="s">
        <v>15606</v>
      </c>
      <c r="D3718" s="67">
        <v>64</v>
      </c>
      <c r="E3718" s="68" t="s">
        <v>12268</v>
      </c>
    </row>
    <row r="3719" spans="1:5" ht="15" x14ac:dyDescent="0.2">
      <c r="A3719" s="64">
        <v>3718</v>
      </c>
      <c r="B3719" s="65">
        <v>13982</v>
      </c>
      <c r="C3719" s="66" t="s">
        <v>15607</v>
      </c>
      <c r="D3719" s="67">
        <v>65</v>
      </c>
      <c r="E3719" s="68" t="s">
        <v>12428</v>
      </c>
    </row>
    <row r="3720" spans="1:5" ht="15" x14ac:dyDescent="0.2">
      <c r="A3720" s="64">
        <v>3719</v>
      </c>
      <c r="B3720" s="65">
        <v>14427</v>
      </c>
      <c r="C3720" s="66" t="s">
        <v>15608</v>
      </c>
      <c r="D3720" s="67">
        <v>66</v>
      </c>
      <c r="E3720" s="68" t="s">
        <v>12268</v>
      </c>
    </row>
    <row r="3721" spans="1:5" ht="15" x14ac:dyDescent="0.2">
      <c r="A3721" s="64">
        <v>3720</v>
      </c>
      <c r="B3721" s="65">
        <v>14429</v>
      </c>
      <c r="C3721" s="66" t="s">
        <v>15609</v>
      </c>
      <c r="D3721" s="67">
        <v>67</v>
      </c>
      <c r="E3721" s="68" t="s">
        <v>12268</v>
      </c>
    </row>
    <row r="3722" spans="1:5" ht="15" x14ac:dyDescent="0.2">
      <c r="A3722" s="64">
        <v>3721</v>
      </c>
      <c r="B3722" s="65">
        <v>15143</v>
      </c>
      <c r="C3722" s="66" t="s">
        <v>15610</v>
      </c>
      <c r="D3722" s="67">
        <v>68</v>
      </c>
      <c r="E3722" s="69">
        <v>4</v>
      </c>
    </row>
    <row r="3723" spans="1:5" ht="15" x14ac:dyDescent="0.2">
      <c r="A3723" s="64">
        <v>3722</v>
      </c>
      <c r="B3723" s="65">
        <v>15303</v>
      </c>
      <c r="C3723" s="66" t="s">
        <v>15611</v>
      </c>
      <c r="D3723" s="67">
        <v>69</v>
      </c>
      <c r="E3723" s="68" t="s">
        <v>12262</v>
      </c>
    </row>
    <row r="3724" spans="1:5" ht="15" x14ac:dyDescent="0.2">
      <c r="A3724" s="64">
        <v>3723</v>
      </c>
      <c r="B3724" s="65">
        <v>15335</v>
      </c>
      <c r="C3724" s="66" t="s">
        <v>15612</v>
      </c>
      <c r="D3724" s="67">
        <v>70</v>
      </c>
      <c r="E3724" s="68" t="s">
        <v>12281</v>
      </c>
    </row>
    <row r="3725" spans="1:5" ht="15" x14ac:dyDescent="0.2">
      <c r="A3725" s="64">
        <v>3724</v>
      </c>
      <c r="B3725" s="65">
        <v>15667</v>
      </c>
      <c r="C3725" s="66" t="s">
        <v>15613</v>
      </c>
      <c r="D3725" s="67">
        <v>71</v>
      </c>
      <c r="E3725" s="68" t="s">
        <v>12268</v>
      </c>
    </row>
    <row r="3726" spans="1:5" ht="15" x14ac:dyDescent="0.2">
      <c r="A3726" s="64">
        <v>3725</v>
      </c>
      <c r="B3726" s="65">
        <v>17180</v>
      </c>
      <c r="C3726" s="66" t="s">
        <v>15614</v>
      </c>
      <c r="D3726" s="67">
        <v>72</v>
      </c>
      <c r="E3726" s="68" t="s">
        <v>11917</v>
      </c>
    </row>
    <row r="3727" spans="1:5" ht="15" x14ac:dyDescent="0.2">
      <c r="A3727" s="64">
        <v>3726</v>
      </c>
      <c r="B3727" s="65">
        <v>17266</v>
      </c>
      <c r="C3727" s="66" t="s">
        <v>15615</v>
      </c>
      <c r="D3727" s="67">
        <v>73</v>
      </c>
      <c r="E3727" s="69">
        <v>4</v>
      </c>
    </row>
    <row r="3728" spans="1:5" ht="15" x14ac:dyDescent="0.2">
      <c r="A3728" s="64">
        <v>3727</v>
      </c>
      <c r="B3728" s="65">
        <v>17288</v>
      </c>
      <c r="C3728" s="70" t="s">
        <v>15616</v>
      </c>
      <c r="D3728" s="67">
        <v>74</v>
      </c>
      <c r="E3728" s="68" t="s">
        <v>12371</v>
      </c>
    </row>
    <row r="3729" spans="1:5" ht="15" x14ac:dyDescent="0.2">
      <c r="A3729" s="64">
        <v>3728</v>
      </c>
      <c r="B3729" s="65">
        <v>17300</v>
      </c>
      <c r="C3729" s="66" t="s">
        <v>16872</v>
      </c>
      <c r="D3729" s="67">
        <v>75</v>
      </c>
      <c r="E3729" s="69">
        <v>4</v>
      </c>
    </row>
    <row r="3730" spans="1:5" ht="15" x14ac:dyDescent="0.2">
      <c r="A3730" s="64">
        <v>3729</v>
      </c>
      <c r="B3730" s="65">
        <v>18697</v>
      </c>
      <c r="C3730" s="66" t="s">
        <v>16873</v>
      </c>
      <c r="D3730" s="67">
        <v>76</v>
      </c>
      <c r="E3730" s="68" t="s">
        <v>12371</v>
      </c>
    </row>
    <row r="3731" spans="1:5" ht="15" x14ac:dyDescent="0.2">
      <c r="A3731" s="64">
        <v>3730</v>
      </c>
      <c r="B3731" s="65">
        <v>18702</v>
      </c>
      <c r="C3731" s="66" t="s">
        <v>16874</v>
      </c>
      <c r="D3731" s="67">
        <v>77</v>
      </c>
      <c r="E3731" s="69">
        <v>5</v>
      </c>
    </row>
    <row r="3732" spans="1:5" ht="15" x14ac:dyDescent="0.2">
      <c r="A3732" s="64">
        <v>3731</v>
      </c>
      <c r="B3732" s="65">
        <v>18724</v>
      </c>
      <c r="C3732" s="66" t="s">
        <v>16875</v>
      </c>
      <c r="D3732" s="67">
        <v>78</v>
      </c>
      <c r="E3732" s="69">
        <v>4</v>
      </c>
    </row>
    <row r="3733" spans="1:5" ht="15" x14ac:dyDescent="0.2">
      <c r="A3733" s="64">
        <v>3732</v>
      </c>
      <c r="B3733" s="65">
        <v>18967</v>
      </c>
      <c r="C3733" s="66" t="s">
        <v>16876</v>
      </c>
      <c r="D3733" s="67">
        <v>79</v>
      </c>
      <c r="E3733" s="69">
        <v>4</v>
      </c>
    </row>
    <row r="3734" spans="1:5" ht="15" x14ac:dyDescent="0.2">
      <c r="A3734" s="64">
        <v>3733</v>
      </c>
      <c r="B3734" s="65">
        <v>18996</v>
      </c>
      <c r="C3734" s="66" t="s">
        <v>16877</v>
      </c>
      <c r="D3734" s="67">
        <v>80</v>
      </c>
      <c r="E3734" s="69">
        <v>4</v>
      </c>
    </row>
    <row r="3735" spans="1:5" ht="15" x14ac:dyDescent="0.2">
      <c r="A3735" s="64">
        <v>3734</v>
      </c>
      <c r="B3735" s="65">
        <v>10125</v>
      </c>
      <c r="C3735" s="66" t="s">
        <v>15762</v>
      </c>
      <c r="D3735" s="67">
        <v>81</v>
      </c>
      <c r="E3735" s="68" t="s">
        <v>12268</v>
      </c>
    </row>
    <row r="3736" spans="1:5" ht="15" x14ac:dyDescent="0.2">
      <c r="A3736" s="64">
        <v>3735</v>
      </c>
      <c r="B3736" s="65">
        <v>10369</v>
      </c>
      <c r="C3736" s="66" t="s">
        <v>15763</v>
      </c>
      <c r="D3736" s="67">
        <v>82</v>
      </c>
      <c r="E3736" s="68" t="s">
        <v>12266</v>
      </c>
    </row>
    <row r="3737" spans="1:5" ht="15" x14ac:dyDescent="0.2">
      <c r="A3737" s="64">
        <v>3736</v>
      </c>
      <c r="B3737" s="65">
        <v>10482</v>
      </c>
      <c r="C3737" s="66" t="s">
        <v>15764</v>
      </c>
      <c r="D3737" s="67">
        <v>83</v>
      </c>
      <c r="E3737" s="69">
        <v>4</v>
      </c>
    </row>
    <row r="3738" spans="1:5" ht="15" x14ac:dyDescent="0.2">
      <c r="A3738" s="64">
        <v>3737</v>
      </c>
      <c r="B3738" s="65">
        <v>10777</v>
      </c>
      <c r="C3738" s="66" t="s">
        <v>15765</v>
      </c>
      <c r="D3738" s="67">
        <v>84</v>
      </c>
      <c r="E3738" s="69">
        <v>4</v>
      </c>
    </row>
    <row r="3739" spans="1:5" ht="15" x14ac:dyDescent="0.2">
      <c r="A3739" s="64">
        <v>3738</v>
      </c>
      <c r="B3739" s="65">
        <v>10779</v>
      </c>
      <c r="C3739" s="66" t="s">
        <v>15766</v>
      </c>
      <c r="D3739" s="67">
        <v>85</v>
      </c>
      <c r="E3739" s="69">
        <v>4</v>
      </c>
    </row>
    <row r="3740" spans="1:5" ht="15" x14ac:dyDescent="0.2">
      <c r="A3740" s="64">
        <v>3739</v>
      </c>
      <c r="B3740" s="65">
        <v>10786</v>
      </c>
      <c r="C3740" s="66" t="s">
        <v>15767</v>
      </c>
      <c r="D3740" s="67">
        <v>86</v>
      </c>
      <c r="E3740" s="68" t="s">
        <v>12268</v>
      </c>
    </row>
    <row r="3741" spans="1:5" ht="15" x14ac:dyDescent="0.2">
      <c r="A3741" s="64">
        <v>3740</v>
      </c>
      <c r="B3741" s="65">
        <v>10814</v>
      </c>
      <c r="C3741" s="66" t="s">
        <v>15768</v>
      </c>
      <c r="D3741" s="67">
        <v>87</v>
      </c>
      <c r="E3741" s="69">
        <v>4</v>
      </c>
    </row>
    <row r="3742" spans="1:5" ht="15" x14ac:dyDescent="0.2">
      <c r="A3742" s="64">
        <v>3741</v>
      </c>
      <c r="B3742" s="65">
        <v>10832</v>
      </c>
      <c r="C3742" s="66" t="s">
        <v>15769</v>
      </c>
      <c r="D3742" s="67">
        <v>88</v>
      </c>
      <c r="E3742" s="68" t="s">
        <v>12268</v>
      </c>
    </row>
    <row r="3743" spans="1:5" ht="15" x14ac:dyDescent="0.2">
      <c r="A3743" s="64">
        <v>3742</v>
      </c>
      <c r="B3743" s="65">
        <v>10857</v>
      </c>
      <c r="C3743" s="66" t="s">
        <v>15770</v>
      </c>
      <c r="D3743" s="67">
        <v>89</v>
      </c>
      <c r="E3743" s="68" t="s">
        <v>15069</v>
      </c>
    </row>
    <row r="3744" spans="1:5" ht="15" x14ac:dyDescent="0.2">
      <c r="A3744" s="64">
        <v>3743</v>
      </c>
      <c r="B3744" s="65">
        <v>10863</v>
      </c>
      <c r="C3744" s="66" t="s">
        <v>15771</v>
      </c>
      <c r="D3744" s="67">
        <v>90</v>
      </c>
      <c r="E3744" s="68" t="s">
        <v>11917</v>
      </c>
    </row>
    <row r="3745" spans="1:5" ht="15" x14ac:dyDescent="0.2">
      <c r="A3745" s="64">
        <v>3744</v>
      </c>
      <c r="B3745" s="65">
        <v>11286</v>
      </c>
      <c r="C3745" s="66" t="s">
        <v>15772</v>
      </c>
      <c r="D3745" s="67">
        <v>91</v>
      </c>
      <c r="E3745" s="69">
        <v>3</v>
      </c>
    </row>
    <row r="3746" spans="1:5" ht="15" x14ac:dyDescent="0.2">
      <c r="A3746" s="64">
        <v>3745</v>
      </c>
      <c r="B3746" s="65">
        <v>11287</v>
      </c>
      <c r="C3746" s="70" t="s">
        <v>15773</v>
      </c>
      <c r="D3746" s="67">
        <v>92</v>
      </c>
      <c r="E3746" s="69">
        <v>4</v>
      </c>
    </row>
    <row r="3747" spans="1:5" ht="15" x14ac:dyDescent="0.2">
      <c r="A3747" s="64">
        <v>3746</v>
      </c>
      <c r="B3747" s="65">
        <v>11414</v>
      </c>
      <c r="C3747" s="66" t="s">
        <v>15774</v>
      </c>
      <c r="D3747" s="67">
        <v>93</v>
      </c>
      <c r="E3747" s="68" t="s">
        <v>12266</v>
      </c>
    </row>
    <row r="3748" spans="1:5" ht="15" x14ac:dyDescent="0.2">
      <c r="A3748" s="64">
        <v>3747</v>
      </c>
      <c r="B3748" s="65">
        <v>11680</v>
      </c>
      <c r="C3748" s="66" t="s">
        <v>15775</v>
      </c>
      <c r="D3748" s="67">
        <v>94</v>
      </c>
      <c r="E3748" s="69">
        <v>2</v>
      </c>
    </row>
    <row r="3749" spans="1:5" ht="15" x14ac:dyDescent="0.2">
      <c r="A3749" s="64">
        <v>3748</v>
      </c>
      <c r="B3749" s="65">
        <v>12143</v>
      </c>
      <c r="C3749" s="66" t="s">
        <v>15776</v>
      </c>
      <c r="D3749" s="67">
        <v>95</v>
      </c>
      <c r="E3749" s="69">
        <v>3</v>
      </c>
    </row>
    <row r="3750" spans="1:5" ht="15" x14ac:dyDescent="0.2">
      <c r="A3750" s="64">
        <v>3749</v>
      </c>
      <c r="B3750" s="65">
        <v>12329</v>
      </c>
      <c r="C3750" s="66" t="s">
        <v>16044</v>
      </c>
      <c r="D3750" s="67">
        <v>96</v>
      </c>
      <c r="E3750" s="68" t="s">
        <v>12268</v>
      </c>
    </row>
    <row r="3751" spans="1:5" ht="15" x14ac:dyDescent="0.2">
      <c r="A3751" s="64">
        <v>3750</v>
      </c>
      <c r="B3751" s="65">
        <v>12431</v>
      </c>
      <c r="C3751" s="66" t="s">
        <v>16045</v>
      </c>
      <c r="D3751" s="67">
        <v>97</v>
      </c>
      <c r="E3751" s="68" t="s">
        <v>12268</v>
      </c>
    </row>
    <row r="3752" spans="1:5" ht="15" x14ac:dyDescent="0.2">
      <c r="A3752" s="64">
        <v>3751</v>
      </c>
      <c r="B3752" s="65">
        <v>12450</v>
      </c>
      <c r="C3752" s="66" t="s">
        <v>16046</v>
      </c>
      <c r="D3752" s="67">
        <v>98</v>
      </c>
      <c r="E3752" s="69">
        <v>4</v>
      </c>
    </row>
    <row r="3753" spans="1:5" ht="15" x14ac:dyDescent="0.2">
      <c r="A3753" s="64">
        <v>3752</v>
      </c>
      <c r="B3753" s="65">
        <v>12454</v>
      </c>
      <c r="C3753" s="66" t="s">
        <v>16047</v>
      </c>
      <c r="D3753" s="67">
        <v>99</v>
      </c>
      <c r="E3753" s="68" t="s">
        <v>15069</v>
      </c>
    </row>
    <row r="3754" spans="1:5" ht="15" x14ac:dyDescent="0.2">
      <c r="A3754" s="64">
        <v>3753</v>
      </c>
      <c r="B3754" s="65">
        <v>13125</v>
      </c>
      <c r="C3754" s="66" t="s">
        <v>16048</v>
      </c>
      <c r="D3754" s="67">
        <v>100</v>
      </c>
      <c r="E3754" s="69">
        <v>2</v>
      </c>
    </row>
    <row r="3755" spans="1:5" ht="15" x14ac:dyDescent="0.2">
      <c r="A3755" s="64">
        <v>3754</v>
      </c>
      <c r="B3755" s="65">
        <v>13466</v>
      </c>
      <c r="C3755" s="66" t="s">
        <v>16049</v>
      </c>
      <c r="D3755" s="67">
        <v>101</v>
      </c>
      <c r="E3755" s="68" t="s">
        <v>12262</v>
      </c>
    </row>
    <row r="3756" spans="1:5" ht="15" x14ac:dyDescent="0.2">
      <c r="A3756" s="64">
        <v>3755</v>
      </c>
      <c r="B3756" s="65">
        <v>13467</v>
      </c>
      <c r="C3756" s="70" t="s">
        <v>16050</v>
      </c>
      <c r="D3756" s="67">
        <v>102</v>
      </c>
      <c r="E3756" s="68" t="s">
        <v>12273</v>
      </c>
    </row>
    <row r="3757" spans="1:5" ht="15" x14ac:dyDescent="0.2">
      <c r="A3757" s="64">
        <v>3756</v>
      </c>
      <c r="B3757" s="65">
        <v>13475</v>
      </c>
      <c r="C3757" s="66" t="s">
        <v>16051</v>
      </c>
      <c r="D3757" s="67">
        <v>103</v>
      </c>
      <c r="E3757" s="69">
        <v>5</v>
      </c>
    </row>
    <row r="3758" spans="1:5" ht="15" x14ac:dyDescent="0.2">
      <c r="A3758" s="64">
        <v>3757</v>
      </c>
      <c r="B3758" s="65">
        <v>13477</v>
      </c>
      <c r="C3758" s="66" t="s">
        <v>16052</v>
      </c>
      <c r="D3758" s="67">
        <v>104</v>
      </c>
      <c r="E3758" s="68" t="s">
        <v>12273</v>
      </c>
    </row>
    <row r="3759" spans="1:5" ht="15" x14ac:dyDescent="0.2">
      <c r="A3759" s="64">
        <v>3758</v>
      </c>
      <c r="B3759" s="65">
        <v>13602</v>
      </c>
      <c r="C3759" s="70" t="s">
        <v>16053</v>
      </c>
      <c r="D3759" s="67">
        <v>105</v>
      </c>
      <c r="E3759" s="69">
        <v>4</v>
      </c>
    </row>
    <row r="3760" spans="1:5" ht="15" x14ac:dyDescent="0.2">
      <c r="A3760" s="64">
        <v>3759</v>
      </c>
      <c r="B3760" s="65">
        <v>14527</v>
      </c>
      <c r="C3760" s="66" t="s">
        <v>16054</v>
      </c>
      <c r="D3760" s="67">
        <v>106</v>
      </c>
      <c r="E3760" s="68" t="s">
        <v>12266</v>
      </c>
    </row>
    <row r="3761" spans="1:5" ht="15" x14ac:dyDescent="0.2">
      <c r="A3761" s="64">
        <v>3760</v>
      </c>
      <c r="B3761" s="65">
        <v>15466</v>
      </c>
      <c r="C3761" s="66" t="s">
        <v>16055</v>
      </c>
      <c r="D3761" s="67">
        <v>107</v>
      </c>
      <c r="E3761" s="69">
        <v>4</v>
      </c>
    </row>
    <row r="3762" spans="1:5" ht="15" x14ac:dyDescent="0.2">
      <c r="A3762" s="64">
        <v>3761</v>
      </c>
      <c r="B3762" s="65">
        <v>15491</v>
      </c>
      <c r="C3762" s="66" t="s">
        <v>16056</v>
      </c>
      <c r="D3762" s="67">
        <v>108</v>
      </c>
      <c r="E3762" s="69">
        <v>5</v>
      </c>
    </row>
    <row r="3763" spans="1:5" ht="15" x14ac:dyDescent="0.2">
      <c r="A3763" s="64">
        <v>3762</v>
      </c>
      <c r="B3763" s="65">
        <v>15531</v>
      </c>
      <c r="C3763" s="66" t="s">
        <v>16057</v>
      </c>
      <c r="D3763" s="67">
        <v>109</v>
      </c>
      <c r="E3763" s="69">
        <v>5</v>
      </c>
    </row>
    <row r="3764" spans="1:5" ht="15" x14ac:dyDescent="0.2">
      <c r="A3764" s="64">
        <v>3763</v>
      </c>
      <c r="B3764" s="65">
        <v>15533</v>
      </c>
      <c r="C3764" s="66" t="s">
        <v>16058</v>
      </c>
      <c r="D3764" s="67">
        <v>110</v>
      </c>
      <c r="E3764" s="69">
        <v>5</v>
      </c>
    </row>
    <row r="3765" spans="1:5" ht="15" x14ac:dyDescent="0.2">
      <c r="A3765" s="64">
        <v>3764</v>
      </c>
      <c r="B3765" s="65">
        <v>15535</v>
      </c>
      <c r="C3765" s="66" t="s">
        <v>16059</v>
      </c>
      <c r="D3765" s="67">
        <v>111</v>
      </c>
      <c r="E3765" s="69">
        <v>4</v>
      </c>
    </row>
    <row r="3766" spans="1:5" ht="15" x14ac:dyDescent="0.2">
      <c r="A3766" s="64">
        <v>3765</v>
      </c>
      <c r="B3766" s="65">
        <v>15680</v>
      </c>
      <c r="C3766" s="66" t="s">
        <v>16060</v>
      </c>
      <c r="D3766" s="67">
        <v>112</v>
      </c>
      <c r="E3766" s="68" t="s">
        <v>15069</v>
      </c>
    </row>
    <row r="3767" spans="1:5" ht="15" x14ac:dyDescent="0.2">
      <c r="A3767" s="64">
        <v>3766</v>
      </c>
      <c r="B3767" s="65">
        <v>15683</v>
      </c>
      <c r="C3767" s="66" t="s">
        <v>16061</v>
      </c>
      <c r="D3767" s="67">
        <v>113</v>
      </c>
      <c r="E3767" s="69">
        <v>4</v>
      </c>
    </row>
    <row r="3768" spans="1:5" ht="15" x14ac:dyDescent="0.2">
      <c r="A3768" s="64">
        <v>3767</v>
      </c>
      <c r="B3768" s="65">
        <v>15715</v>
      </c>
      <c r="C3768" s="66" t="s">
        <v>16062</v>
      </c>
      <c r="D3768" s="67">
        <v>114</v>
      </c>
      <c r="E3768" s="69">
        <v>4</v>
      </c>
    </row>
    <row r="3769" spans="1:5" ht="15" x14ac:dyDescent="0.2">
      <c r="A3769" s="64">
        <v>3768</v>
      </c>
      <c r="B3769" s="65">
        <v>15998</v>
      </c>
      <c r="C3769" s="70" t="s">
        <v>16063</v>
      </c>
      <c r="D3769" s="67">
        <v>115</v>
      </c>
      <c r="E3769" s="68" t="s">
        <v>15069</v>
      </c>
    </row>
    <row r="3770" spans="1:5" ht="15" x14ac:dyDescent="0.2">
      <c r="A3770" s="64">
        <v>3769</v>
      </c>
      <c r="B3770" s="65">
        <v>17114</v>
      </c>
      <c r="C3770" s="66" t="s">
        <v>16064</v>
      </c>
      <c r="D3770" s="67">
        <v>116</v>
      </c>
      <c r="E3770" s="68" t="s">
        <v>12268</v>
      </c>
    </row>
    <row r="3771" spans="1:5" ht="15" x14ac:dyDescent="0.2">
      <c r="A3771" s="64">
        <v>3770</v>
      </c>
      <c r="B3771" s="65">
        <v>19067</v>
      </c>
      <c r="C3771" s="66" t="s">
        <v>16065</v>
      </c>
      <c r="D3771" s="67">
        <v>117</v>
      </c>
      <c r="E3771" s="68" t="s">
        <v>12262</v>
      </c>
    </row>
    <row r="3772" spans="1:5" ht="15" x14ac:dyDescent="0.2">
      <c r="A3772" s="64">
        <v>3771</v>
      </c>
      <c r="B3772" s="65">
        <v>19068</v>
      </c>
      <c r="C3772" s="70" t="s">
        <v>16066</v>
      </c>
      <c r="D3772" s="67">
        <v>118</v>
      </c>
      <c r="E3772" s="68" t="s">
        <v>12273</v>
      </c>
    </row>
    <row r="3773" spans="1:5" ht="15" x14ac:dyDescent="0.2">
      <c r="A3773" s="64">
        <v>3772</v>
      </c>
      <c r="B3773" s="65">
        <v>19070</v>
      </c>
      <c r="C3773" s="70" t="s">
        <v>16067</v>
      </c>
      <c r="D3773" s="67">
        <v>119</v>
      </c>
      <c r="E3773" s="68" t="s">
        <v>12273</v>
      </c>
    </row>
    <row r="3774" spans="1:5" ht="15" x14ac:dyDescent="0.2">
      <c r="A3774" s="64">
        <v>3773</v>
      </c>
      <c r="B3774" s="65">
        <v>19072</v>
      </c>
      <c r="C3774" s="66" t="s">
        <v>16068</v>
      </c>
      <c r="D3774" s="67">
        <v>120</v>
      </c>
      <c r="E3774" s="69">
        <v>4</v>
      </c>
    </row>
    <row r="3775" spans="1:5" ht="15" x14ac:dyDescent="0.2">
      <c r="A3775" s="64">
        <v>3774</v>
      </c>
      <c r="B3775" s="65">
        <v>19074</v>
      </c>
      <c r="C3775" s="66" t="s">
        <v>16069</v>
      </c>
      <c r="D3775" s="67">
        <v>121</v>
      </c>
      <c r="E3775" s="68" t="s">
        <v>12268</v>
      </c>
    </row>
    <row r="3776" spans="1:5" ht="15" x14ac:dyDescent="0.2">
      <c r="A3776" s="64">
        <v>3775</v>
      </c>
      <c r="B3776" s="65">
        <v>19435</v>
      </c>
      <c r="C3776" s="66" t="s">
        <v>16070</v>
      </c>
      <c r="D3776" s="67">
        <v>122</v>
      </c>
      <c r="E3776" s="68" t="s">
        <v>12266</v>
      </c>
    </row>
    <row r="3777" spans="1:5" ht="15" x14ac:dyDescent="0.2">
      <c r="A3777" s="64">
        <v>3776</v>
      </c>
      <c r="B3777" s="65">
        <v>19489</v>
      </c>
      <c r="C3777" s="66" t="s">
        <v>16071</v>
      </c>
      <c r="D3777" s="67">
        <v>123</v>
      </c>
      <c r="E3777" s="68" t="s">
        <v>15069</v>
      </c>
    </row>
    <row r="3778" spans="1:5" ht="15" x14ac:dyDescent="0.2">
      <c r="A3778" s="64">
        <v>3777</v>
      </c>
      <c r="B3778" s="65">
        <v>10581</v>
      </c>
      <c r="C3778" s="66" t="s">
        <v>16072</v>
      </c>
      <c r="D3778" s="67">
        <v>1</v>
      </c>
      <c r="E3778" s="68" t="s">
        <v>12262</v>
      </c>
    </row>
    <row r="3779" spans="1:5" ht="15" x14ac:dyDescent="0.2">
      <c r="A3779" s="64">
        <v>3778</v>
      </c>
      <c r="B3779" s="65">
        <v>12380</v>
      </c>
      <c r="C3779" s="66" t="s">
        <v>16073</v>
      </c>
      <c r="D3779" s="67">
        <v>2</v>
      </c>
      <c r="E3779" s="68" t="s">
        <v>12258</v>
      </c>
    </row>
    <row r="3780" spans="1:5" ht="15" x14ac:dyDescent="0.2">
      <c r="A3780" s="64">
        <v>3779</v>
      </c>
      <c r="B3780" s="65">
        <v>13233</v>
      </c>
      <c r="C3780" s="66" t="s">
        <v>16074</v>
      </c>
      <c r="D3780" s="67">
        <v>3</v>
      </c>
      <c r="E3780" s="68" t="s">
        <v>12258</v>
      </c>
    </row>
    <row r="3781" spans="1:5" ht="15" x14ac:dyDescent="0.2">
      <c r="A3781" s="64">
        <v>3780</v>
      </c>
      <c r="B3781" s="65">
        <v>13458</v>
      </c>
      <c r="C3781" s="66" t="s">
        <v>16075</v>
      </c>
      <c r="D3781" s="67">
        <v>4</v>
      </c>
      <c r="E3781" s="68" t="s">
        <v>12281</v>
      </c>
    </row>
    <row r="3782" spans="1:5" ht="15" x14ac:dyDescent="0.2">
      <c r="A3782" s="64">
        <v>3781</v>
      </c>
      <c r="B3782" s="65">
        <v>13838</v>
      </c>
      <c r="C3782" s="66" t="s">
        <v>16076</v>
      </c>
      <c r="D3782" s="67">
        <v>5</v>
      </c>
      <c r="E3782" s="68" t="s">
        <v>15069</v>
      </c>
    </row>
    <row r="3783" spans="1:5" ht="15" x14ac:dyDescent="0.2">
      <c r="A3783" s="64">
        <v>3782</v>
      </c>
      <c r="B3783" s="65">
        <v>14164</v>
      </c>
      <c r="C3783" s="66" t="s">
        <v>16077</v>
      </c>
      <c r="D3783" s="67">
        <v>6</v>
      </c>
      <c r="E3783" s="68" t="s">
        <v>12268</v>
      </c>
    </row>
    <row r="3784" spans="1:5" ht="15" x14ac:dyDescent="0.2">
      <c r="A3784" s="64">
        <v>3783</v>
      </c>
      <c r="B3784" s="65">
        <v>15313</v>
      </c>
      <c r="C3784" s="66" t="s">
        <v>16078</v>
      </c>
      <c r="D3784" s="67">
        <v>7</v>
      </c>
      <c r="E3784" s="68" t="s">
        <v>12260</v>
      </c>
    </row>
    <row r="3785" spans="1:5" ht="15" x14ac:dyDescent="0.2">
      <c r="A3785" s="64">
        <v>3784</v>
      </c>
      <c r="B3785" s="65">
        <v>15341</v>
      </c>
      <c r="C3785" s="66" t="s">
        <v>17164</v>
      </c>
      <c r="D3785" s="67">
        <v>8</v>
      </c>
      <c r="E3785" s="68" t="s">
        <v>13771</v>
      </c>
    </row>
    <row r="3786" spans="1:5" ht="15" x14ac:dyDescent="0.2">
      <c r="A3786" s="64">
        <v>3785</v>
      </c>
      <c r="B3786" s="65">
        <v>15639</v>
      </c>
      <c r="C3786" s="66" t="s">
        <v>17165</v>
      </c>
      <c r="D3786" s="67">
        <v>9</v>
      </c>
      <c r="E3786" s="68" t="s">
        <v>10794</v>
      </c>
    </row>
    <row r="3787" spans="1:5" ht="15" x14ac:dyDescent="0.2">
      <c r="A3787" s="64">
        <v>3786</v>
      </c>
      <c r="B3787" s="65">
        <v>16010</v>
      </c>
      <c r="C3787" s="66" t="s">
        <v>17166</v>
      </c>
      <c r="D3787" s="67">
        <v>10</v>
      </c>
      <c r="E3787" s="69">
        <v>5</v>
      </c>
    </row>
    <row r="3788" spans="1:5" ht="15" x14ac:dyDescent="0.2">
      <c r="A3788" s="64">
        <v>3787</v>
      </c>
      <c r="B3788" s="65">
        <v>16025</v>
      </c>
      <c r="C3788" s="66" t="s">
        <v>17167</v>
      </c>
      <c r="D3788" s="67">
        <v>11</v>
      </c>
      <c r="E3788" s="69">
        <v>5</v>
      </c>
    </row>
    <row r="3789" spans="1:5" ht="15" x14ac:dyDescent="0.2">
      <c r="A3789" s="64">
        <v>3788</v>
      </c>
      <c r="B3789" s="65">
        <v>16281</v>
      </c>
      <c r="C3789" s="66" t="s">
        <v>17168</v>
      </c>
      <c r="D3789" s="67">
        <v>12</v>
      </c>
      <c r="E3789" s="69">
        <v>4</v>
      </c>
    </row>
    <row r="3790" spans="1:5" ht="15" x14ac:dyDescent="0.2">
      <c r="A3790" s="64">
        <v>3789</v>
      </c>
      <c r="B3790" s="65">
        <v>17164</v>
      </c>
      <c r="C3790" s="66" t="s">
        <v>18047</v>
      </c>
      <c r="D3790" s="67">
        <v>13</v>
      </c>
      <c r="E3790" s="69">
        <v>3</v>
      </c>
    </row>
    <row r="3791" spans="1:5" ht="15" x14ac:dyDescent="0.2">
      <c r="A3791" s="64">
        <v>3790</v>
      </c>
      <c r="B3791" s="65">
        <v>17268</v>
      </c>
      <c r="C3791" s="66" t="s">
        <v>18048</v>
      </c>
      <c r="D3791" s="67">
        <v>14</v>
      </c>
      <c r="E3791" s="68" t="s">
        <v>12268</v>
      </c>
    </row>
    <row r="3792" spans="1:5" ht="15" x14ac:dyDescent="0.2">
      <c r="A3792" s="64">
        <v>3791</v>
      </c>
      <c r="B3792" s="65">
        <v>18095</v>
      </c>
      <c r="C3792" s="66" t="s">
        <v>18049</v>
      </c>
      <c r="D3792" s="67">
        <v>15</v>
      </c>
      <c r="E3792" s="68" t="s">
        <v>12258</v>
      </c>
    </row>
    <row r="3793" spans="1:5" ht="15" x14ac:dyDescent="0.2">
      <c r="A3793" s="64">
        <v>3792</v>
      </c>
      <c r="B3793" s="65">
        <v>18097</v>
      </c>
      <c r="C3793" s="66" t="s">
        <v>18050</v>
      </c>
      <c r="D3793" s="67">
        <v>16</v>
      </c>
      <c r="E3793" s="68" t="s">
        <v>10191</v>
      </c>
    </row>
    <row r="3794" spans="1:5" ht="15" x14ac:dyDescent="0.2">
      <c r="A3794" s="64">
        <v>3793</v>
      </c>
      <c r="B3794" s="65">
        <v>10329</v>
      </c>
      <c r="C3794" s="66" t="s">
        <v>18051</v>
      </c>
      <c r="D3794" s="67">
        <v>1</v>
      </c>
      <c r="E3794" s="68" t="s">
        <v>15069</v>
      </c>
    </row>
    <row r="3795" spans="1:5" ht="15" x14ac:dyDescent="0.2">
      <c r="A3795" s="64">
        <v>3794</v>
      </c>
      <c r="B3795" s="65">
        <v>10889</v>
      </c>
      <c r="C3795" s="66" t="s">
        <v>18052</v>
      </c>
      <c r="D3795" s="67">
        <v>2</v>
      </c>
      <c r="E3795" s="68" t="s">
        <v>12428</v>
      </c>
    </row>
    <row r="3796" spans="1:5" ht="15" x14ac:dyDescent="0.2">
      <c r="A3796" s="64">
        <v>3795</v>
      </c>
      <c r="B3796" s="65">
        <v>11792</v>
      </c>
      <c r="C3796" s="66" t="s">
        <v>18053</v>
      </c>
      <c r="D3796" s="67">
        <v>3</v>
      </c>
      <c r="E3796" s="69">
        <v>5</v>
      </c>
    </row>
    <row r="3797" spans="1:5" ht="15" x14ac:dyDescent="0.2">
      <c r="A3797" s="64">
        <v>3796</v>
      </c>
      <c r="B3797" s="65">
        <v>15261</v>
      </c>
      <c r="C3797" s="66" t="s">
        <v>18054</v>
      </c>
      <c r="D3797" s="67">
        <v>4</v>
      </c>
      <c r="E3797" s="68" t="s">
        <v>12264</v>
      </c>
    </row>
    <row r="3798" spans="1:5" ht="15" x14ac:dyDescent="0.2">
      <c r="A3798" s="64">
        <v>3797</v>
      </c>
      <c r="B3798" s="65">
        <v>15321</v>
      </c>
      <c r="C3798" s="66" t="s">
        <v>18055</v>
      </c>
      <c r="D3798" s="67">
        <v>5</v>
      </c>
      <c r="E3798" s="68" t="s">
        <v>12262</v>
      </c>
    </row>
    <row r="3799" spans="1:5" ht="15" x14ac:dyDescent="0.2">
      <c r="A3799" s="64">
        <v>3798</v>
      </c>
      <c r="B3799" s="65">
        <v>15353</v>
      </c>
      <c r="C3799" s="66" t="s">
        <v>18056</v>
      </c>
      <c r="D3799" s="67">
        <v>6</v>
      </c>
      <c r="E3799" s="68" t="s">
        <v>12258</v>
      </c>
    </row>
    <row r="3800" spans="1:5" ht="15" x14ac:dyDescent="0.2">
      <c r="A3800" s="64">
        <v>3799</v>
      </c>
      <c r="B3800" s="65">
        <v>17233</v>
      </c>
      <c r="C3800" s="66" t="s">
        <v>17170</v>
      </c>
      <c r="D3800" s="67">
        <v>7</v>
      </c>
      <c r="E3800" s="68" t="s">
        <v>12262</v>
      </c>
    </row>
    <row r="3801" spans="1:5" ht="15" x14ac:dyDescent="0.2">
      <c r="A3801" s="64">
        <v>3800</v>
      </c>
      <c r="B3801" s="65">
        <v>18019</v>
      </c>
      <c r="C3801" s="66" t="s">
        <v>17171</v>
      </c>
      <c r="D3801" s="67">
        <v>8</v>
      </c>
      <c r="E3801" s="69">
        <v>5</v>
      </c>
    </row>
    <row r="3802" spans="1:5" ht="15" x14ac:dyDescent="0.2">
      <c r="A3802" s="64">
        <v>3801</v>
      </c>
      <c r="B3802" s="65">
        <v>10503</v>
      </c>
      <c r="C3802" s="66" t="s">
        <v>17172</v>
      </c>
      <c r="D3802" s="67">
        <v>9</v>
      </c>
      <c r="E3802" s="68" t="s">
        <v>10794</v>
      </c>
    </row>
    <row r="3803" spans="1:5" ht="15" x14ac:dyDescent="0.2">
      <c r="A3803" s="64">
        <v>3802</v>
      </c>
      <c r="B3803" s="65">
        <v>11818</v>
      </c>
      <c r="C3803" s="66" t="s">
        <v>17173</v>
      </c>
      <c r="D3803" s="67">
        <v>10</v>
      </c>
      <c r="E3803" s="69">
        <v>3</v>
      </c>
    </row>
    <row r="3804" spans="1:5" ht="15" x14ac:dyDescent="0.2">
      <c r="A3804" s="64">
        <v>3803</v>
      </c>
      <c r="B3804" s="65">
        <v>17186</v>
      </c>
      <c r="C3804" s="66" t="s">
        <v>17174</v>
      </c>
      <c r="D3804" s="67">
        <v>11</v>
      </c>
      <c r="E3804" s="69">
        <v>3</v>
      </c>
    </row>
    <row r="3805" spans="1:5" ht="15" x14ac:dyDescent="0.2">
      <c r="A3805" s="64">
        <v>3804</v>
      </c>
      <c r="B3805" s="65">
        <v>17190</v>
      </c>
      <c r="C3805" s="66" t="s">
        <v>17175</v>
      </c>
      <c r="D3805" s="67">
        <v>12</v>
      </c>
      <c r="E3805" s="69">
        <v>2</v>
      </c>
    </row>
    <row r="3806" spans="1:5" ht="15" x14ac:dyDescent="0.2">
      <c r="A3806" s="64">
        <v>3805</v>
      </c>
      <c r="B3806" s="65">
        <v>17198</v>
      </c>
      <c r="C3806" s="66" t="s">
        <v>17176</v>
      </c>
      <c r="D3806" s="67">
        <v>13</v>
      </c>
      <c r="E3806" s="69">
        <v>2</v>
      </c>
    </row>
    <row r="3807" spans="1:5" ht="15" x14ac:dyDescent="0.2">
      <c r="A3807" s="64">
        <v>3806</v>
      </c>
      <c r="B3807" s="65">
        <v>10160</v>
      </c>
      <c r="C3807" s="66" t="s">
        <v>17177</v>
      </c>
      <c r="D3807" s="67">
        <v>14</v>
      </c>
      <c r="E3807" s="69">
        <v>3</v>
      </c>
    </row>
    <row r="3808" spans="1:5" ht="15" x14ac:dyDescent="0.2">
      <c r="A3808" s="64">
        <v>3807</v>
      </c>
      <c r="B3808" s="65">
        <v>12702</v>
      </c>
      <c r="C3808" s="66" t="s">
        <v>17178</v>
      </c>
      <c r="D3808" s="67">
        <v>15</v>
      </c>
      <c r="E3808" s="69">
        <v>3</v>
      </c>
    </row>
    <row r="3809" spans="1:5" ht="15" x14ac:dyDescent="0.2">
      <c r="A3809" s="64">
        <v>3808</v>
      </c>
      <c r="B3809" s="65">
        <v>17225</v>
      </c>
      <c r="C3809" s="66" t="s">
        <v>13354</v>
      </c>
      <c r="D3809" s="67">
        <v>16</v>
      </c>
      <c r="E3809" s="68" t="s">
        <v>12266</v>
      </c>
    </row>
    <row r="3810" spans="1:5" ht="15" x14ac:dyDescent="0.2">
      <c r="A3810" s="64">
        <v>3809</v>
      </c>
      <c r="B3810" s="65">
        <v>10903</v>
      </c>
      <c r="C3810" s="66" t="s">
        <v>13355</v>
      </c>
      <c r="D3810" s="67">
        <v>17</v>
      </c>
      <c r="E3810" s="68" t="s">
        <v>10792</v>
      </c>
    </row>
    <row r="3811" spans="1:5" ht="15" x14ac:dyDescent="0.2">
      <c r="A3811" s="64">
        <v>3810</v>
      </c>
      <c r="B3811" s="65">
        <v>13239</v>
      </c>
      <c r="C3811" s="66" t="s">
        <v>13356</v>
      </c>
      <c r="D3811" s="67">
        <v>18</v>
      </c>
      <c r="E3811" s="68" t="s">
        <v>12428</v>
      </c>
    </row>
    <row r="3812" spans="1:5" ht="15" x14ac:dyDescent="0.2">
      <c r="A3812" s="64">
        <v>3811</v>
      </c>
      <c r="B3812" s="65">
        <v>18625</v>
      </c>
      <c r="C3812" s="66" t="s">
        <v>13357</v>
      </c>
      <c r="D3812" s="67">
        <v>19</v>
      </c>
      <c r="E3812" s="68" t="s">
        <v>10792</v>
      </c>
    </row>
    <row r="3813" spans="1:5" ht="15" x14ac:dyDescent="0.2">
      <c r="A3813" s="64">
        <v>3812</v>
      </c>
      <c r="B3813" s="65">
        <v>10521</v>
      </c>
      <c r="C3813" s="66" t="s">
        <v>14764</v>
      </c>
      <c r="D3813" s="67">
        <v>20</v>
      </c>
      <c r="E3813" s="68" t="s">
        <v>12428</v>
      </c>
    </row>
    <row r="3814" spans="1:5" ht="15" x14ac:dyDescent="0.2">
      <c r="A3814" s="64">
        <v>3813</v>
      </c>
      <c r="B3814" s="65">
        <v>10627</v>
      </c>
      <c r="C3814" s="66" t="s">
        <v>14765</v>
      </c>
      <c r="D3814" s="67">
        <v>21</v>
      </c>
      <c r="E3814" s="69">
        <v>4</v>
      </c>
    </row>
    <row r="3815" spans="1:5" ht="15" x14ac:dyDescent="0.2">
      <c r="A3815" s="64">
        <v>3814</v>
      </c>
      <c r="B3815" s="65">
        <v>10706</v>
      </c>
      <c r="C3815" s="66" t="s">
        <v>14766</v>
      </c>
      <c r="D3815" s="67">
        <v>22</v>
      </c>
      <c r="E3815" s="68" t="s">
        <v>12268</v>
      </c>
    </row>
    <row r="3816" spans="1:5" ht="15" x14ac:dyDescent="0.2">
      <c r="A3816" s="64">
        <v>3815</v>
      </c>
      <c r="B3816" s="65">
        <v>11930</v>
      </c>
      <c r="C3816" s="66" t="s">
        <v>14767</v>
      </c>
      <c r="D3816" s="67">
        <v>23</v>
      </c>
      <c r="E3816" s="68" t="s">
        <v>12262</v>
      </c>
    </row>
    <row r="3817" spans="1:5" ht="15" x14ac:dyDescent="0.2">
      <c r="A3817" s="64">
        <v>3816</v>
      </c>
      <c r="B3817" s="65">
        <v>13154</v>
      </c>
      <c r="C3817" s="66" t="s">
        <v>14768</v>
      </c>
      <c r="D3817" s="67">
        <v>24</v>
      </c>
      <c r="E3817" s="68" t="s">
        <v>12281</v>
      </c>
    </row>
    <row r="3818" spans="1:5" ht="15" x14ac:dyDescent="0.2">
      <c r="A3818" s="64">
        <v>3817</v>
      </c>
      <c r="B3818" s="65">
        <v>13847</v>
      </c>
      <c r="C3818" s="66" t="s">
        <v>14769</v>
      </c>
      <c r="D3818" s="67">
        <v>25</v>
      </c>
      <c r="E3818" s="69">
        <v>3</v>
      </c>
    </row>
    <row r="3819" spans="1:5" ht="15" x14ac:dyDescent="0.2">
      <c r="A3819" s="64">
        <v>3818</v>
      </c>
      <c r="B3819" s="65">
        <v>13912</v>
      </c>
      <c r="C3819" s="66" t="s">
        <v>14770</v>
      </c>
      <c r="D3819" s="67">
        <v>26</v>
      </c>
      <c r="E3819" s="68" t="s">
        <v>13767</v>
      </c>
    </row>
    <row r="3820" spans="1:5" ht="15" x14ac:dyDescent="0.2">
      <c r="A3820" s="64">
        <v>3819</v>
      </c>
      <c r="B3820" s="65">
        <v>13961</v>
      </c>
      <c r="C3820" s="66" t="s">
        <v>14771</v>
      </c>
      <c r="D3820" s="67">
        <v>27</v>
      </c>
      <c r="E3820" s="68" t="s">
        <v>12266</v>
      </c>
    </row>
    <row r="3821" spans="1:5" ht="15" x14ac:dyDescent="0.2">
      <c r="A3821" s="64">
        <v>3820</v>
      </c>
      <c r="B3821" s="65">
        <v>14046</v>
      </c>
      <c r="C3821" s="66" t="s">
        <v>14772</v>
      </c>
      <c r="D3821" s="67">
        <v>28</v>
      </c>
      <c r="E3821" s="69">
        <v>4</v>
      </c>
    </row>
    <row r="3822" spans="1:5" ht="15" x14ac:dyDescent="0.2">
      <c r="A3822" s="64">
        <v>3821</v>
      </c>
      <c r="B3822" s="65">
        <v>14253</v>
      </c>
      <c r="C3822" s="66" t="s">
        <v>14773</v>
      </c>
      <c r="D3822" s="67">
        <v>29</v>
      </c>
      <c r="E3822" s="68" t="s">
        <v>12262</v>
      </c>
    </row>
    <row r="3823" spans="1:5" ht="15" x14ac:dyDescent="0.2">
      <c r="A3823" s="64">
        <v>3822</v>
      </c>
      <c r="B3823" s="65">
        <v>15898</v>
      </c>
      <c r="C3823" s="70" t="s">
        <v>14774</v>
      </c>
      <c r="D3823" s="67">
        <v>30</v>
      </c>
      <c r="E3823" s="68" t="s">
        <v>12273</v>
      </c>
    </row>
    <row r="3824" spans="1:5" ht="15" x14ac:dyDescent="0.2">
      <c r="A3824" s="64">
        <v>3823</v>
      </c>
      <c r="B3824" s="65">
        <v>16111</v>
      </c>
      <c r="C3824" s="66" t="s">
        <v>14775</v>
      </c>
      <c r="D3824" s="67">
        <v>31</v>
      </c>
      <c r="E3824" s="68" t="s">
        <v>12428</v>
      </c>
    </row>
    <row r="3825" spans="1:5" ht="15" x14ac:dyDescent="0.2">
      <c r="A3825" s="64">
        <v>3824</v>
      </c>
      <c r="B3825" s="65">
        <v>16472</v>
      </c>
      <c r="C3825" s="66" t="s">
        <v>14776</v>
      </c>
      <c r="D3825" s="67">
        <v>32</v>
      </c>
      <c r="E3825" s="68" t="s">
        <v>12281</v>
      </c>
    </row>
    <row r="3826" spans="1:5" ht="15" x14ac:dyDescent="0.2">
      <c r="A3826" s="64">
        <v>3825</v>
      </c>
      <c r="B3826" s="65">
        <v>16476</v>
      </c>
      <c r="C3826" s="70" t="s">
        <v>14777</v>
      </c>
      <c r="D3826" s="67">
        <v>33</v>
      </c>
      <c r="E3826" s="68" t="s">
        <v>10794</v>
      </c>
    </row>
    <row r="3827" spans="1:5" ht="15" x14ac:dyDescent="0.2">
      <c r="A3827" s="64">
        <v>3826</v>
      </c>
      <c r="B3827" s="65">
        <v>16797</v>
      </c>
      <c r="C3827" s="66" t="s">
        <v>14778</v>
      </c>
      <c r="D3827" s="67">
        <v>34</v>
      </c>
      <c r="E3827" s="69">
        <v>4</v>
      </c>
    </row>
    <row r="3828" spans="1:5" ht="15" x14ac:dyDescent="0.2">
      <c r="A3828" s="64">
        <v>3827</v>
      </c>
      <c r="B3828" s="65">
        <v>17085</v>
      </c>
      <c r="C3828" s="66" t="s">
        <v>14779</v>
      </c>
      <c r="D3828" s="67">
        <v>35</v>
      </c>
      <c r="E3828" s="69">
        <v>4</v>
      </c>
    </row>
    <row r="3829" spans="1:5" ht="15" x14ac:dyDescent="0.2">
      <c r="A3829" s="64">
        <v>3828</v>
      </c>
      <c r="B3829" s="65">
        <v>18935</v>
      </c>
      <c r="C3829" s="66" t="s">
        <v>12133</v>
      </c>
      <c r="D3829" s="67">
        <v>36</v>
      </c>
      <c r="E3829" s="69">
        <v>4</v>
      </c>
    </row>
    <row r="3830" spans="1:5" ht="15" x14ac:dyDescent="0.2">
      <c r="A3830" s="64">
        <v>3829</v>
      </c>
      <c r="B3830" s="65">
        <v>19137</v>
      </c>
      <c r="C3830" s="66" t="s">
        <v>12134</v>
      </c>
      <c r="D3830" s="67">
        <v>37</v>
      </c>
      <c r="E3830" s="68" t="s">
        <v>12281</v>
      </c>
    </row>
    <row r="3831" spans="1:5" ht="15" x14ac:dyDescent="0.2">
      <c r="A3831" s="64">
        <v>3830</v>
      </c>
      <c r="B3831" s="65">
        <v>19294</v>
      </c>
      <c r="C3831" s="66" t="s">
        <v>12135</v>
      </c>
      <c r="D3831" s="67">
        <v>38</v>
      </c>
      <c r="E3831" s="68" t="s">
        <v>12266</v>
      </c>
    </row>
    <row r="3832" spans="1:5" ht="15" x14ac:dyDescent="0.2">
      <c r="A3832" s="64">
        <v>3831</v>
      </c>
      <c r="B3832" s="65">
        <v>19441</v>
      </c>
      <c r="C3832" s="66" t="s">
        <v>12136</v>
      </c>
      <c r="D3832" s="67">
        <v>39</v>
      </c>
      <c r="E3832" s="68" t="s">
        <v>12268</v>
      </c>
    </row>
    <row r="3833" spans="1:5" ht="15" x14ac:dyDescent="0.2">
      <c r="A3833" s="64">
        <v>3832</v>
      </c>
      <c r="B3833" s="65">
        <v>10629</v>
      </c>
      <c r="C3833" s="66" t="s">
        <v>12137</v>
      </c>
      <c r="D3833" s="67">
        <v>40</v>
      </c>
      <c r="E3833" s="69">
        <v>5</v>
      </c>
    </row>
    <row r="3834" spans="1:5" ht="15" x14ac:dyDescent="0.2">
      <c r="A3834" s="64">
        <v>3833</v>
      </c>
      <c r="B3834" s="65">
        <v>10677</v>
      </c>
      <c r="C3834" s="66" t="s">
        <v>12138</v>
      </c>
      <c r="D3834" s="67">
        <v>41</v>
      </c>
      <c r="E3834" s="69">
        <v>4</v>
      </c>
    </row>
    <row r="3835" spans="1:5" ht="15" x14ac:dyDescent="0.2">
      <c r="A3835" s="64">
        <v>3834</v>
      </c>
      <c r="B3835" s="65">
        <v>11678</v>
      </c>
      <c r="C3835" s="66" t="s">
        <v>12139</v>
      </c>
      <c r="D3835" s="67">
        <v>42</v>
      </c>
      <c r="E3835" s="68" t="s">
        <v>12264</v>
      </c>
    </row>
    <row r="3836" spans="1:5" ht="15" x14ac:dyDescent="0.2">
      <c r="A3836" s="64">
        <v>3835</v>
      </c>
      <c r="B3836" s="65">
        <v>11899</v>
      </c>
      <c r="C3836" s="66" t="s">
        <v>17161</v>
      </c>
      <c r="D3836" s="67">
        <v>43</v>
      </c>
      <c r="E3836" s="68" t="s">
        <v>12262</v>
      </c>
    </row>
    <row r="3837" spans="1:5" ht="15" x14ac:dyDescent="0.2">
      <c r="A3837" s="64">
        <v>3836</v>
      </c>
      <c r="B3837" s="65">
        <v>12452</v>
      </c>
      <c r="C3837" s="66" t="s">
        <v>17162</v>
      </c>
      <c r="D3837" s="67">
        <v>44</v>
      </c>
      <c r="E3837" s="68" t="s">
        <v>12268</v>
      </c>
    </row>
    <row r="3838" spans="1:5" ht="15" x14ac:dyDescent="0.2">
      <c r="A3838" s="64">
        <v>3837</v>
      </c>
      <c r="B3838" s="65">
        <v>12807</v>
      </c>
      <c r="C3838" s="66" t="s">
        <v>17163</v>
      </c>
      <c r="D3838" s="67">
        <v>45</v>
      </c>
      <c r="E3838" s="69">
        <v>3</v>
      </c>
    </row>
    <row r="3839" spans="1:5" ht="15" x14ac:dyDescent="0.2">
      <c r="A3839" s="64">
        <v>3838</v>
      </c>
      <c r="B3839" s="65">
        <v>12901</v>
      </c>
      <c r="C3839" s="66" t="s">
        <v>18029</v>
      </c>
      <c r="D3839" s="67">
        <v>46</v>
      </c>
      <c r="E3839" s="68" t="s">
        <v>13771</v>
      </c>
    </row>
    <row r="3840" spans="1:5" ht="15" x14ac:dyDescent="0.2">
      <c r="A3840" s="64">
        <v>3839</v>
      </c>
      <c r="B3840" s="65">
        <v>13241</v>
      </c>
      <c r="C3840" s="66" t="s">
        <v>18030</v>
      </c>
      <c r="D3840" s="67">
        <v>47</v>
      </c>
      <c r="E3840" s="69">
        <v>4</v>
      </c>
    </row>
    <row r="3841" spans="1:5" ht="15" x14ac:dyDescent="0.2">
      <c r="A3841" s="64">
        <v>3840</v>
      </c>
      <c r="B3841" s="65">
        <v>14173</v>
      </c>
      <c r="C3841" s="66" t="s">
        <v>18031</v>
      </c>
      <c r="D3841" s="67">
        <v>48</v>
      </c>
      <c r="E3841" s="68" t="s">
        <v>12266</v>
      </c>
    </row>
    <row r="3842" spans="1:5" ht="15" x14ac:dyDescent="0.2">
      <c r="A3842" s="64">
        <v>3841</v>
      </c>
      <c r="B3842" s="65">
        <v>14330</v>
      </c>
      <c r="C3842" s="70" t="s">
        <v>18032</v>
      </c>
      <c r="D3842" s="67">
        <v>49</v>
      </c>
      <c r="E3842" s="69">
        <v>4</v>
      </c>
    </row>
    <row r="3843" spans="1:5" ht="15" x14ac:dyDescent="0.2">
      <c r="A3843" s="64">
        <v>3842</v>
      </c>
      <c r="B3843" s="65">
        <v>14368</v>
      </c>
      <c r="C3843" s="70" t="s">
        <v>18033</v>
      </c>
      <c r="D3843" s="67">
        <v>50</v>
      </c>
      <c r="E3843" s="68" t="s">
        <v>15069</v>
      </c>
    </row>
    <row r="3844" spans="1:5" ht="15" x14ac:dyDescent="0.2">
      <c r="A3844" s="64">
        <v>3843</v>
      </c>
      <c r="B3844" s="65">
        <v>15206</v>
      </c>
      <c r="C3844" s="66" t="s">
        <v>18034</v>
      </c>
      <c r="D3844" s="67">
        <v>51</v>
      </c>
      <c r="E3844" s="68" t="s">
        <v>13767</v>
      </c>
    </row>
    <row r="3845" spans="1:5" ht="15" x14ac:dyDescent="0.2">
      <c r="A3845" s="64">
        <v>3844</v>
      </c>
      <c r="B3845" s="65">
        <v>15391</v>
      </c>
      <c r="C3845" s="66" t="s">
        <v>18035</v>
      </c>
      <c r="D3845" s="67">
        <v>52</v>
      </c>
      <c r="E3845" s="68" t="s">
        <v>15072</v>
      </c>
    </row>
    <row r="3846" spans="1:5" ht="15" x14ac:dyDescent="0.2">
      <c r="A3846" s="64">
        <v>3845</v>
      </c>
      <c r="B3846" s="65">
        <v>15456</v>
      </c>
      <c r="C3846" s="66" t="s">
        <v>18036</v>
      </c>
      <c r="D3846" s="67">
        <v>53</v>
      </c>
      <c r="E3846" s="69">
        <v>2</v>
      </c>
    </row>
    <row r="3847" spans="1:5" ht="15" x14ac:dyDescent="0.2">
      <c r="A3847" s="64">
        <v>3846</v>
      </c>
      <c r="B3847" s="65">
        <v>15671</v>
      </c>
      <c r="C3847" s="66" t="s">
        <v>18037</v>
      </c>
      <c r="D3847" s="67">
        <v>54</v>
      </c>
      <c r="E3847" s="68" t="s">
        <v>15069</v>
      </c>
    </row>
    <row r="3848" spans="1:5" ht="15" x14ac:dyDescent="0.2">
      <c r="A3848" s="64">
        <v>3847</v>
      </c>
      <c r="B3848" s="65">
        <v>15673</v>
      </c>
      <c r="C3848" s="66" t="s">
        <v>18038</v>
      </c>
      <c r="D3848" s="67">
        <v>55</v>
      </c>
      <c r="E3848" s="69">
        <v>5</v>
      </c>
    </row>
    <row r="3849" spans="1:5" ht="15" x14ac:dyDescent="0.2">
      <c r="A3849" s="64">
        <v>3848</v>
      </c>
      <c r="B3849" s="65">
        <v>15677</v>
      </c>
      <c r="C3849" s="66" t="s">
        <v>18039</v>
      </c>
      <c r="D3849" s="67">
        <v>56</v>
      </c>
      <c r="E3849" s="68" t="s">
        <v>12428</v>
      </c>
    </row>
    <row r="3850" spans="1:5" ht="15" x14ac:dyDescent="0.2">
      <c r="A3850" s="64">
        <v>3849</v>
      </c>
      <c r="B3850" s="65">
        <v>16283</v>
      </c>
      <c r="C3850" s="66" t="s">
        <v>18040</v>
      </c>
      <c r="D3850" s="67">
        <v>57</v>
      </c>
      <c r="E3850" s="69">
        <v>4</v>
      </c>
    </row>
    <row r="3851" spans="1:5" ht="15" x14ac:dyDescent="0.2">
      <c r="A3851" s="64">
        <v>3850</v>
      </c>
      <c r="B3851" s="65">
        <v>17160</v>
      </c>
      <c r="C3851" s="66" t="s">
        <v>16344</v>
      </c>
      <c r="D3851" s="67">
        <v>58</v>
      </c>
      <c r="E3851" s="68" t="s">
        <v>12281</v>
      </c>
    </row>
    <row r="3852" spans="1:5" ht="15" x14ac:dyDescent="0.2">
      <c r="A3852" s="64">
        <v>3851</v>
      </c>
      <c r="B3852" s="65">
        <v>18072</v>
      </c>
      <c r="C3852" s="66" t="s">
        <v>16345</v>
      </c>
      <c r="D3852" s="67">
        <v>59</v>
      </c>
      <c r="E3852" s="68" t="s">
        <v>12262</v>
      </c>
    </row>
    <row r="3853" spans="1:5" ht="15" x14ac:dyDescent="0.2">
      <c r="A3853" s="64">
        <v>3852</v>
      </c>
      <c r="B3853" s="65">
        <v>19502</v>
      </c>
      <c r="C3853" s="66" t="s">
        <v>16346</v>
      </c>
      <c r="D3853" s="67">
        <v>60</v>
      </c>
      <c r="E3853" s="68" t="s">
        <v>16347</v>
      </c>
    </row>
    <row r="3854" spans="1:5" ht="15" x14ac:dyDescent="0.2">
      <c r="A3854" s="64">
        <v>3853</v>
      </c>
      <c r="B3854" s="65">
        <v>19747</v>
      </c>
      <c r="C3854" s="66" t="s">
        <v>12518</v>
      </c>
      <c r="D3854" s="67">
        <v>61</v>
      </c>
      <c r="E3854" s="69">
        <v>4</v>
      </c>
    </row>
    <row r="3855" spans="1:5" ht="15" x14ac:dyDescent="0.2">
      <c r="A3855" s="64">
        <v>3854</v>
      </c>
      <c r="B3855" s="65">
        <v>10185</v>
      </c>
      <c r="C3855" s="66" t="s">
        <v>12519</v>
      </c>
      <c r="D3855" s="67">
        <v>62</v>
      </c>
      <c r="E3855" s="68" t="s">
        <v>12428</v>
      </c>
    </row>
    <row r="3856" spans="1:5" ht="15" x14ac:dyDescent="0.2">
      <c r="A3856" s="64">
        <v>3855</v>
      </c>
      <c r="B3856" s="65">
        <v>10332</v>
      </c>
      <c r="C3856" s="66" t="s">
        <v>12520</v>
      </c>
      <c r="D3856" s="67">
        <v>63</v>
      </c>
      <c r="E3856" s="68" t="s">
        <v>12268</v>
      </c>
    </row>
    <row r="3857" spans="1:5" ht="15" x14ac:dyDescent="0.2">
      <c r="A3857" s="64">
        <v>3856</v>
      </c>
      <c r="B3857" s="65">
        <v>10404</v>
      </c>
      <c r="C3857" s="66" t="s">
        <v>12521</v>
      </c>
      <c r="D3857" s="67">
        <v>64</v>
      </c>
      <c r="E3857" s="69">
        <v>2</v>
      </c>
    </row>
    <row r="3858" spans="1:5" ht="15" x14ac:dyDescent="0.2">
      <c r="A3858" s="64">
        <v>3857</v>
      </c>
      <c r="B3858" s="65">
        <v>10451</v>
      </c>
      <c r="C3858" s="66" t="s">
        <v>12522</v>
      </c>
      <c r="D3858" s="67">
        <v>65</v>
      </c>
      <c r="E3858" s="69">
        <v>2</v>
      </c>
    </row>
    <row r="3859" spans="1:5" ht="15" x14ac:dyDescent="0.2">
      <c r="A3859" s="64">
        <v>3858</v>
      </c>
      <c r="B3859" s="65">
        <v>10554</v>
      </c>
      <c r="C3859" s="66" t="s">
        <v>12523</v>
      </c>
      <c r="D3859" s="67">
        <v>66</v>
      </c>
      <c r="E3859" s="68" t="s">
        <v>12737</v>
      </c>
    </row>
    <row r="3860" spans="1:5" ht="15" x14ac:dyDescent="0.2">
      <c r="A3860" s="64">
        <v>3859</v>
      </c>
      <c r="B3860" s="65">
        <v>10568</v>
      </c>
      <c r="C3860" s="66" t="s">
        <v>12524</v>
      </c>
      <c r="D3860" s="67">
        <v>67</v>
      </c>
      <c r="E3860" s="69">
        <v>5</v>
      </c>
    </row>
    <row r="3861" spans="1:5" ht="15" x14ac:dyDescent="0.2">
      <c r="A3861" s="64">
        <v>3860</v>
      </c>
      <c r="B3861" s="65">
        <v>10595</v>
      </c>
      <c r="C3861" s="66" t="s">
        <v>12525</v>
      </c>
      <c r="D3861" s="67">
        <v>68</v>
      </c>
      <c r="E3861" s="69">
        <v>5</v>
      </c>
    </row>
    <row r="3862" spans="1:5" ht="15" x14ac:dyDescent="0.2">
      <c r="A3862" s="64">
        <v>3861</v>
      </c>
      <c r="B3862" s="65">
        <v>10602</v>
      </c>
      <c r="C3862" s="66" t="s">
        <v>12526</v>
      </c>
      <c r="D3862" s="67">
        <v>69</v>
      </c>
      <c r="E3862" s="69">
        <v>4</v>
      </c>
    </row>
    <row r="3863" spans="1:5" ht="15" x14ac:dyDescent="0.2">
      <c r="A3863" s="64">
        <v>3862</v>
      </c>
      <c r="B3863" s="65">
        <v>10603</v>
      </c>
      <c r="C3863" s="66" t="s">
        <v>12527</v>
      </c>
      <c r="D3863" s="67">
        <v>70</v>
      </c>
      <c r="E3863" s="69">
        <v>5</v>
      </c>
    </row>
    <row r="3864" spans="1:5" ht="15" x14ac:dyDescent="0.2">
      <c r="A3864" s="64">
        <v>3863</v>
      </c>
      <c r="B3864" s="65">
        <v>10607</v>
      </c>
      <c r="C3864" s="66" t="s">
        <v>12528</v>
      </c>
      <c r="D3864" s="67">
        <v>71</v>
      </c>
      <c r="E3864" s="69">
        <v>5</v>
      </c>
    </row>
    <row r="3865" spans="1:5" ht="15" x14ac:dyDescent="0.2">
      <c r="A3865" s="64">
        <v>3864</v>
      </c>
      <c r="B3865" s="65">
        <v>10700</v>
      </c>
      <c r="C3865" s="66" t="s">
        <v>12529</v>
      </c>
      <c r="D3865" s="67">
        <v>72</v>
      </c>
      <c r="E3865" s="69">
        <v>3</v>
      </c>
    </row>
    <row r="3866" spans="1:5" ht="15" x14ac:dyDescent="0.2">
      <c r="A3866" s="64">
        <v>3865</v>
      </c>
      <c r="B3866" s="65">
        <v>11013</v>
      </c>
      <c r="C3866" s="66" t="s">
        <v>12152</v>
      </c>
      <c r="D3866" s="67">
        <v>73</v>
      </c>
      <c r="E3866" s="69">
        <v>4</v>
      </c>
    </row>
    <row r="3867" spans="1:5" ht="15" x14ac:dyDescent="0.2">
      <c r="A3867" s="64">
        <v>3866</v>
      </c>
      <c r="B3867" s="65">
        <v>11668</v>
      </c>
      <c r="C3867" s="66" t="s">
        <v>12153</v>
      </c>
      <c r="D3867" s="67">
        <v>74</v>
      </c>
      <c r="E3867" s="68" t="s">
        <v>15069</v>
      </c>
    </row>
    <row r="3868" spans="1:5" ht="15" x14ac:dyDescent="0.2">
      <c r="A3868" s="64">
        <v>3867</v>
      </c>
      <c r="B3868" s="65">
        <v>12414</v>
      </c>
      <c r="C3868" s="66" t="s">
        <v>12154</v>
      </c>
      <c r="D3868" s="67">
        <v>75</v>
      </c>
      <c r="E3868" s="69">
        <v>3</v>
      </c>
    </row>
    <row r="3869" spans="1:5" ht="15" x14ac:dyDescent="0.2">
      <c r="A3869" s="64">
        <v>3868</v>
      </c>
      <c r="B3869" s="65">
        <v>19364</v>
      </c>
      <c r="C3869" s="66" t="s">
        <v>16621</v>
      </c>
      <c r="D3869" s="67">
        <v>76</v>
      </c>
      <c r="E3869" s="69">
        <v>2</v>
      </c>
    </row>
    <row r="3870" spans="1:5" ht="15" x14ac:dyDescent="0.2">
      <c r="A3870" s="64">
        <v>3869</v>
      </c>
      <c r="B3870" s="65">
        <v>10114</v>
      </c>
      <c r="C3870" s="66" t="s">
        <v>12155</v>
      </c>
      <c r="D3870" s="67">
        <v>77</v>
      </c>
      <c r="E3870" s="68" t="s">
        <v>12160</v>
      </c>
    </row>
    <row r="3871" spans="1:5" ht="15" x14ac:dyDescent="0.2">
      <c r="A3871" s="64">
        <v>3870</v>
      </c>
      <c r="B3871" s="65">
        <v>12803</v>
      </c>
      <c r="C3871" s="66" t="s">
        <v>12156</v>
      </c>
      <c r="D3871" s="67">
        <v>78</v>
      </c>
      <c r="E3871" s="68" t="s">
        <v>12266</v>
      </c>
    </row>
    <row r="3872" spans="1:5" ht="15" x14ac:dyDescent="0.2">
      <c r="A3872" s="64">
        <v>3871</v>
      </c>
      <c r="B3872" s="65">
        <v>15612</v>
      </c>
      <c r="C3872" s="66" t="s">
        <v>13594</v>
      </c>
      <c r="D3872" s="67">
        <v>79</v>
      </c>
      <c r="E3872" s="69">
        <v>4</v>
      </c>
    </row>
    <row r="3873" spans="1:5" ht="15" x14ac:dyDescent="0.2">
      <c r="A3873" s="64">
        <v>3872</v>
      </c>
      <c r="B3873" s="65">
        <v>15922</v>
      </c>
      <c r="C3873" s="66" t="s">
        <v>13595</v>
      </c>
      <c r="D3873" s="67">
        <v>80</v>
      </c>
      <c r="E3873" s="69">
        <v>3</v>
      </c>
    </row>
    <row r="3874" spans="1:5" ht="15" x14ac:dyDescent="0.2">
      <c r="A3874" s="64">
        <v>3873</v>
      </c>
      <c r="B3874" s="65">
        <v>17951</v>
      </c>
      <c r="C3874" s="66" t="s">
        <v>13596</v>
      </c>
      <c r="D3874" s="67">
        <v>81</v>
      </c>
      <c r="E3874" s="68" t="s">
        <v>11917</v>
      </c>
    </row>
    <row r="3875" spans="1:5" ht="15" x14ac:dyDescent="0.2">
      <c r="A3875" s="64">
        <v>3874</v>
      </c>
      <c r="B3875" s="65">
        <v>10494</v>
      </c>
      <c r="C3875" s="66" t="s">
        <v>13597</v>
      </c>
      <c r="D3875" s="67">
        <v>82</v>
      </c>
      <c r="E3875" s="69">
        <v>4</v>
      </c>
    </row>
    <row r="3876" spans="1:5" ht="15" x14ac:dyDescent="0.2">
      <c r="A3876" s="64">
        <v>3875</v>
      </c>
      <c r="B3876" s="65">
        <v>11807</v>
      </c>
      <c r="C3876" s="66" t="s">
        <v>13598</v>
      </c>
      <c r="D3876" s="67">
        <v>83</v>
      </c>
      <c r="E3876" s="69">
        <v>3</v>
      </c>
    </row>
    <row r="3877" spans="1:5" ht="15" x14ac:dyDescent="0.2">
      <c r="A3877" s="64">
        <v>3876</v>
      </c>
      <c r="B3877" s="65">
        <v>15596</v>
      </c>
      <c r="C3877" s="66" t="s">
        <v>14784</v>
      </c>
      <c r="D3877" s="67">
        <v>84</v>
      </c>
      <c r="E3877" s="69">
        <v>2</v>
      </c>
    </row>
    <row r="3878" spans="1:5" ht="15" x14ac:dyDescent="0.2">
      <c r="A3878" s="64">
        <v>3877</v>
      </c>
      <c r="B3878" s="65">
        <v>15711</v>
      </c>
      <c r="C3878" s="70" t="s">
        <v>14785</v>
      </c>
      <c r="D3878" s="67">
        <v>85</v>
      </c>
      <c r="E3878" s="69">
        <v>4</v>
      </c>
    </row>
    <row r="3879" spans="1:5" ht="15" x14ac:dyDescent="0.2">
      <c r="A3879" s="64">
        <v>3878</v>
      </c>
      <c r="B3879" s="65">
        <v>15766</v>
      </c>
      <c r="C3879" s="66" t="s">
        <v>14786</v>
      </c>
      <c r="D3879" s="67">
        <v>86</v>
      </c>
      <c r="E3879" s="69">
        <v>5</v>
      </c>
    </row>
    <row r="3880" spans="1:5" ht="15" x14ac:dyDescent="0.2">
      <c r="A3880" s="64">
        <v>3879</v>
      </c>
      <c r="B3880" s="65">
        <v>19342</v>
      </c>
      <c r="C3880" s="66" t="s">
        <v>14787</v>
      </c>
      <c r="D3880" s="67">
        <v>87</v>
      </c>
      <c r="E3880" s="69">
        <v>4</v>
      </c>
    </row>
    <row r="3881" spans="1:5" ht="15" x14ac:dyDescent="0.2">
      <c r="A3881" s="64">
        <v>3880</v>
      </c>
      <c r="B3881" s="65">
        <v>11134</v>
      </c>
      <c r="C3881" s="66" t="s">
        <v>14788</v>
      </c>
      <c r="D3881" s="67">
        <v>88</v>
      </c>
      <c r="E3881" s="69">
        <v>2</v>
      </c>
    </row>
    <row r="3882" spans="1:5" ht="15" x14ac:dyDescent="0.2">
      <c r="A3882" s="64">
        <v>3881</v>
      </c>
      <c r="B3882" s="65">
        <v>11319</v>
      </c>
      <c r="C3882" s="66" t="s">
        <v>13444</v>
      </c>
      <c r="D3882" s="67">
        <v>89</v>
      </c>
      <c r="E3882" s="69">
        <v>2</v>
      </c>
    </row>
    <row r="3883" spans="1:5" ht="15" x14ac:dyDescent="0.2">
      <c r="A3883" s="64">
        <v>3882</v>
      </c>
      <c r="B3883" s="65">
        <v>12108</v>
      </c>
      <c r="C3883" s="70" t="s">
        <v>14789</v>
      </c>
      <c r="D3883" s="67">
        <v>90</v>
      </c>
      <c r="E3883" s="69">
        <v>4</v>
      </c>
    </row>
    <row r="3884" spans="1:5" ht="15" x14ac:dyDescent="0.2">
      <c r="A3884" s="64">
        <v>3883</v>
      </c>
      <c r="B3884" s="65">
        <v>12424</v>
      </c>
      <c r="C3884" s="66" t="s">
        <v>14790</v>
      </c>
      <c r="D3884" s="67">
        <v>91</v>
      </c>
      <c r="E3884" s="68" t="s">
        <v>12266</v>
      </c>
    </row>
    <row r="3885" spans="1:5" ht="15" x14ac:dyDescent="0.2">
      <c r="A3885" s="64">
        <v>3884</v>
      </c>
      <c r="B3885" s="65">
        <v>13243</v>
      </c>
      <c r="C3885" s="66" t="s">
        <v>14791</v>
      </c>
      <c r="D3885" s="67">
        <v>92</v>
      </c>
      <c r="E3885" s="68" t="s">
        <v>10794</v>
      </c>
    </row>
    <row r="3886" spans="1:5" ht="15" x14ac:dyDescent="0.2">
      <c r="A3886" s="64">
        <v>3885</v>
      </c>
      <c r="B3886" s="65">
        <v>13625</v>
      </c>
      <c r="C3886" s="66" t="s">
        <v>14792</v>
      </c>
      <c r="D3886" s="67">
        <v>93</v>
      </c>
      <c r="E3886" s="69">
        <v>2</v>
      </c>
    </row>
    <row r="3887" spans="1:5" ht="15" x14ac:dyDescent="0.2">
      <c r="A3887" s="64">
        <v>3886</v>
      </c>
      <c r="B3887" s="65">
        <v>13713</v>
      </c>
      <c r="C3887" s="66" t="s">
        <v>14793</v>
      </c>
      <c r="D3887" s="67">
        <v>94</v>
      </c>
      <c r="E3887" s="69">
        <v>3</v>
      </c>
    </row>
    <row r="3888" spans="1:5" ht="15" x14ac:dyDescent="0.2">
      <c r="A3888" s="64">
        <v>3887</v>
      </c>
      <c r="B3888" s="65">
        <v>13821</v>
      </c>
      <c r="C3888" s="66" t="s">
        <v>14794</v>
      </c>
      <c r="D3888" s="67">
        <v>95</v>
      </c>
      <c r="E3888" s="69">
        <v>4</v>
      </c>
    </row>
    <row r="3889" spans="1:5" ht="15" x14ac:dyDescent="0.2">
      <c r="A3889" s="64">
        <v>3888</v>
      </c>
      <c r="B3889" s="65">
        <v>13823</v>
      </c>
      <c r="C3889" s="66" t="s">
        <v>14795</v>
      </c>
      <c r="D3889" s="67">
        <v>96</v>
      </c>
      <c r="E3889" s="68" t="s">
        <v>12262</v>
      </c>
    </row>
    <row r="3890" spans="1:5" ht="15" x14ac:dyDescent="0.2">
      <c r="A3890" s="64">
        <v>3889</v>
      </c>
      <c r="B3890" s="65">
        <v>13834</v>
      </c>
      <c r="C3890" s="70" t="s">
        <v>14796</v>
      </c>
      <c r="D3890" s="67">
        <v>97</v>
      </c>
      <c r="E3890" s="68" t="s">
        <v>12266</v>
      </c>
    </row>
    <row r="3891" spans="1:5" ht="15" x14ac:dyDescent="0.2">
      <c r="A3891" s="64">
        <v>3890</v>
      </c>
      <c r="B3891" s="65">
        <v>13994</v>
      </c>
      <c r="C3891" s="66" t="s">
        <v>14797</v>
      </c>
      <c r="D3891" s="67">
        <v>98</v>
      </c>
      <c r="E3891" s="69">
        <v>2</v>
      </c>
    </row>
    <row r="3892" spans="1:5" ht="15" x14ac:dyDescent="0.2">
      <c r="A3892" s="64">
        <v>3891</v>
      </c>
      <c r="B3892" s="65">
        <v>14044</v>
      </c>
      <c r="C3892" s="70" t="s">
        <v>14798</v>
      </c>
      <c r="D3892" s="67">
        <v>99</v>
      </c>
      <c r="E3892" s="69">
        <v>4</v>
      </c>
    </row>
    <row r="3893" spans="1:5" ht="15" x14ac:dyDescent="0.2">
      <c r="A3893" s="64">
        <v>3892</v>
      </c>
      <c r="B3893" s="65">
        <v>14048</v>
      </c>
      <c r="C3893" s="70" t="s">
        <v>14799</v>
      </c>
      <c r="D3893" s="67">
        <v>100</v>
      </c>
      <c r="E3893" s="68" t="s">
        <v>12262</v>
      </c>
    </row>
    <row r="3894" spans="1:5" ht="15" x14ac:dyDescent="0.2">
      <c r="A3894" s="64">
        <v>3893</v>
      </c>
      <c r="B3894" s="65">
        <v>14131</v>
      </c>
      <c r="C3894" s="70" t="s">
        <v>14800</v>
      </c>
      <c r="D3894" s="67">
        <v>101</v>
      </c>
      <c r="E3894" s="68" t="s">
        <v>12273</v>
      </c>
    </row>
    <row r="3895" spans="1:5" ht="15" x14ac:dyDescent="0.2">
      <c r="A3895" s="64">
        <v>3894</v>
      </c>
      <c r="B3895" s="65">
        <v>14234</v>
      </c>
      <c r="C3895" s="66" t="s">
        <v>14801</v>
      </c>
      <c r="D3895" s="67">
        <v>102</v>
      </c>
      <c r="E3895" s="68" t="s">
        <v>12428</v>
      </c>
    </row>
    <row r="3896" spans="1:5" ht="15" x14ac:dyDescent="0.2">
      <c r="A3896" s="64">
        <v>3895</v>
      </c>
      <c r="B3896" s="65">
        <v>14321</v>
      </c>
      <c r="C3896" s="66" t="s">
        <v>14802</v>
      </c>
      <c r="D3896" s="67">
        <v>103</v>
      </c>
      <c r="E3896" s="68" t="s">
        <v>12266</v>
      </c>
    </row>
    <row r="3897" spans="1:5" ht="15" x14ac:dyDescent="0.2">
      <c r="A3897" s="64">
        <v>3896</v>
      </c>
      <c r="B3897" s="65">
        <v>17048</v>
      </c>
      <c r="C3897" s="66" t="s">
        <v>14803</v>
      </c>
      <c r="D3897" s="67">
        <v>104</v>
      </c>
      <c r="E3897" s="69">
        <v>2</v>
      </c>
    </row>
    <row r="3898" spans="1:5" ht="15" x14ac:dyDescent="0.2">
      <c r="A3898" s="64">
        <v>3897</v>
      </c>
      <c r="B3898" s="65">
        <v>17098</v>
      </c>
      <c r="C3898" s="70" t="s">
        <v>14804</v>
      </c>
      <c r="D3898" s="67">
        <v>105</v>
      </c>
      <c r="E3898" s="69">
        <v>2</v>
      </c>
    </row>
    <row r="3899" spans="1:5" ht="15" x14ac:dyDescent="0.2">
      <c r="A3899" s="64">
        <v>3898</v>
      </c>
      <c r="B3899" s="65">
        <v>17194</v>
      </c>
      <c r="C3899" s="66" t="s">
        <v>14805</v>
      </c>
      <c r="D3899" s="67">
        <v>106</v>
      </c>
      <c r="E3899" s="69">
        <v>2</v>
      </c>
    </row>
    <row r="3900" spans="1:5" ht="15" x14ac:dyDescent="0.2">
      <c r="A3900" s="64">
        <v>3899</v>
      </c>
      <c r="B3900" s="65">
        <v>17457</v>
      </c>
      <c r="C3900" s="66" t="s">
        <v>14806</v>
      </c>
      <c r="D3900" s="67">
        <v>107</v>
      </c>
      <c r="E3900" s="69">
        <v>2</v>
      </c>
    </row>
    <row r="3901" spans="1:5" ht="15" x14ac:dyDescent="0.2">
      <c r="A3901" s="64">
        <v>3900</v>
      </c>
      <c r="B3901" s="65">
        <v>17701</v>
      </c>
      <c r="C3901" s="66" t="s">
        <v>14807</v>
      </c>
      <c r="D3901" s="67">
        <v>108</v>
      </c>
      <c r="E3901" s="69">
        <v>2</v>
      </c>
    </row>
    <row r="3902" spans="1:5" ht="15" x14ac:dyDescent="0.2">
      <c r="A3902" s="64">
        <v>3901</v>
      </c>
      <c r="B3902" s="65">
        <v>17721</v>
      </c>
      <c r="C3902" s="66" t="s">
        <v>13867</v>
      </c>
      <c r="D3902" s="67">
        <v>109</v>
      </c>
      <c r="E3902" s="69">
        <v>2</v>
      </c>
    </row>
    <row r="3903" spans="1:5" ht="15" x14ac:dyDescent="0.2">
      <c r="A3903" s="64">
        <v>3902</v>
      </c>
      <c r="B3903" s="65">
        <v>17794</v>
      </c>
      <c r="C3903" s="66" t="s">
        <v>13868</v>
      </c>
      <c r="D3903" s="67">
        <v>110</v>
      </c>
      <c r="E3903" s="69">
        <v>2</v>
      </c>
    </row>
    <row r="3904" spans="1:5" ht="15" x14ac:dyDescent="0.2">
      <c r="A3904" s="64">
        <v>3903</v>
      </c>
      <c r="B3904" s="65">
        <v>17813</v>
      </c>
      <c r="C3904" s="66" t="s">
        <v>13869</v>
      </c>
      <c r="D3904" s="67">
        <v>111</v>
      </c>
      <c r="E3904" s="69">
        <v>2</v>
      </c>
    </row>
    <row r="3905" spans="1:5" ht="15" x14ac:dyDescent="0.2">
      <c r="A3905" s="64">
        <v>3904</v>
      </c>
      <c r="B3905" s="65">
        <v>17814</v>
      </c>
      <c r="C3905" s="66" t="s">
        <v>13870</v>
      </c>
      <c r="D3905" s="67">
        <v>112</v>
      </c>
      <c r="E3905" s="69">
        <v>1</v>
      </c>
    </row>
    <row r="3906" spans="1:5" ht="15" x14ac:dyDescent="0.2">
      <c r="A3906" s="64">
        <v>3905</v>
      </c>
      <c r="B3906" s="65">
        <v>18683</v>
      </c>
      <c r="C3906" s="66" t="s">
        <v>13871</v>
      </c>
      <c r="D3906" s="67">
        <v>113</v>
      </c>
      <c r="E3906" s="69">
        <v>2</v>
      </c>
    </row>
    <row r="3907" spans="1:5" ht="15" x14ac:dyDescent="0.2">
      <c r="A3907" s="64">
        <v>3906</v>
      </c>
      <c r="B3907" s="65">
        <v>18692</v>
      </c>
      <c r="C3907" s="66" t="s">
        <v>13872</v>
      </c>
      <c r="D3907" s="67">
        <v>114</v>
      </c>
      <c r="E3907" s="68" t="s">
        <v>12262</v>
      </c>
    </row>
    <row r="3908" spans="1:5" ht="15" x14ac:dyDescent="0.2">
      <c r="A3908" s="64">
        <v>3907</v>
      </c>
      <c r="B3908" s="65">
        <v>18693</v>
      </c>
      <c r="C3908" s="66" t="s">
        <v>13873</v>
      </c>
      <c r="D3908" s="67">
        <v>115</v>
      </c>
      <c r="E3908" s="68" t="s">
        <v>13874</v>
      </c>
    </row>
    <row r="3909" spans="1:5" ht="15" x14ac:dyDescent="0.2">
      <c r="A3909" s="64">
        <v>3908</v>
      </c>
      <c r="B3909" s="65">
        <v>18695</v>
      </c>
      <c r="C3909" s="66" t="s">
        <v>13875</v>
      </c>
      <c r="D3909" s="67">
        <v>116</v>
      </c>
      <c r="E3909" s="69">
        <v>2</v>
      </c>
    </row>
    <row r="3910" spans="1:5" ht="15" x14ac:dyDescent="0.2">
      <c r="A3910" s="64">
        <v>3909</v>
      </c>
      <c r="B3910" s="65">
        <v>18713</v>
      </c>
      <c r="C3910" s="66" t="s">
        <v>13876</v>
      </c>
      <c r="D3910" s="67">
        <v>117</v>
      </c>
      <c r="E3910" s="69">
        <v>3</v>
      </c>
    </row>
    <row r="3911" spans="1:5" ht="15" x14ac:dyDescent="0.2">
      <c r="A3911" s="64">
        <v>3910</v>
      </c>
      <c r="B3911" s="65">
        <v>18956</v>
      </c>
      <c r="C3911" s="66" t="s">
        <v>13877</v>
      </c>
      <c r="D3911" s="67">
        <v>118</v>
      </c>
      <c r="E3911" s="69">
        <v>3</v>
      </c>
    </row>
    <row r="3912" spans="1:5" ht="15" x14ac:dyDescent="0.2">
      <c r="A3912" s="64">
        <v>3911</v>
      </c>
      <c r="B3912" s="65">
        <v>19270</v>
      </c>
      <c r="C3912" s="66" t="s">
        <v>13878</v>
      </c>
      <c r="D3912" s="67">
        <v>119</v>
      </c>
      <c r="E3912" s="69">
        <v>2</v>
      </c>
    </row>
    <row r="3913" spans="1:5" ht="15" x14ac:dyDescent="0.2">
      <c r="A3913" s="64">
        <v>3912</v>
      </c>
      <c r="B3913" s="65">
        <v>19273</v>
      </c>
      <c r="C3913" s="66" t="s">
        <v>13879</v>
      </c>
      <c r="D3913" s="67">
        <v>120</v>
      </c>
      <c r="E3913" s="68" t="s">
        <v>12268</v>
      </c>
    </row>
    <row r="3914" spans="1:5" ht="15" x14ac:dyDescent="0.2">
      <c r="A3914" s="64">
        <v>3913</v>
      </c>
      <c r="B3914" s="65">
        <v>19574</v>
      </c>
      <c r="C3914" s="66" t="s">
        <v>14527</v>
      </c>
      <c r="D3914" s="67">
        <v>121</v>
      </c>
      <c r="E3914" s="69">
        <v>3</v>
      </c>
    </row>
    <row r="3915" spans="1:5" ht="15" x14ac:dyDescent="0.2">
      <c r="A3915" s="64">
        <v>3914</v>
      </c>
      <c r="B3915" s="65">
        <v>10429</v>
      </c>
      <c r="C3915" s="66" t="s">
        <v>13880</v>
      </c>
      <c r="D3915" s="67">
        <v>122</v>
      </c>
      <c r="E3915" s="69">
        <v>3</v>
      </c>
    </row>
    <row r="3916" spans="1:5" ht="15" x14ac:dyDescent="0.2">
      <c r="A3916" s="64">
        <v>3915</v>
      </c>
      <c r="B3916" s="65">
        <v>11057</v>
      </c>
      <c r="C3916" s="66" t="s">
        <v>13881</v>
      </c>
      <c r="D3916" s="67">
        <v>123</v>
      </c>
      <c r="E3916" s="68" t="s">
        <v>12268</v>
      </c>
    </row>
    <row r="3917" spans="1:5" ht="15" x14ac:dyDescent="0.2">
      <c r="A3917" s="64">
        <v>3916</v>
      </c>
      <c r="B3917" s="65">
        <v>11425</v>
      </c>
      <c r="C3917" s="66" t="s">
        <v>13882</v>
      </c>
      <c r="D3917" s="67">
        <v>124</v>
      </c>
      <c r="E3917" s="69">
        <v>1</v>
      </c>
    </row>
    <row r="3918" spans="1:5" ht="15" x14ac:dyDescent="0.2">
      <c r="A3918" s="64">
        <v>3917</v>
      </c>
      <c r="B3918" s="65">
        <v>12070</v>
      </c>
      <c r="C3918" s="66" t="s">
        <v>13883</v>
      </c>
      <c r="D3918" s="67">
        <v>125</v>
      </c>
      <c r="E3918" s="68" t="s">
        <v>12262</v>
      </c>
    </row>
    <row r="3919" spans="1:5" ht="15" x14ac:dyDescent="0.2">
      <c r="A3919" s="64">
        <v>3918</v>
      </c>
      <c r="B3919" s="65">
        <v>13245</v>
      </c>
      <c r="C3919" s="66" t="s">
        <v>13884</v>
      </c>
      <c r="D3919" s="67">
        <v>126</v>
      </c>
      <c r="E3919" s="68" t="s">
        <v>15069</v>
      </c>
    </row>
    <row r="3920" spans="1:5" ht="15" x14ac:dyDescent="0.2">
      <c r="A3920" s="64">
        <v>3919</v>
      </c>
      <c r="B3920" s="65">
        <v>14319</v>
      </c>
      <c r="C3920" s="66" t="s">
        <v>13885</v>
      </c>
      <c r="D3920" s="67">
        <v>127</v>
      </c>
      <c r="E3920" s="69">
        <v>5</v>
      </c>
    </row>
    <row r="3921" spans="1:5" ht="15" x14ac:dyDescent="0.2">
      <c r="A3921" s="64">
        <v>3920</v>
      </c>
      <c r="B3921" s="65">
        <v>14351</v>
      </c>
      <c r="C3921" s="70" t="s">
        <v>13886</v>
      </c>
      <c r="D3921" s="67">
        <v>128</v>
      </c>
      <c r="E3921" s="69">
        <v>5</v>
      </c>
    </row>
    <row r="3922" spans="1:5" ht="15" x14ac:dyDescent="0.2">
      <c r="A3922" s="64">
        <v>3921</v>
      </c>
      <c r="B3922" s="65">
        <v>14352</v>
      </c>
      <c r="C3922" s="66" t="s">
        <v>13887</v>
      </c>
      <c r="D3922" s="67">
        <v>129</v>
      </c>
      <c r="E3922" s="68" t="s">
        <v>12262</v>
      </c>
    </row>
    <row r="3923" spans="1:5" ht="15" x14ac:dyDescent="0.2">
      <c r="A3923" s="64">
        <v>3922</v>
      </c>
      <c r="B3923" s="65">
        <v>14354</v>
      </c>
      <c r="C3923" s="66" t="s">
        <v>13888</v>
      </c>
      <c r="D3923" s="67">
        <v>130</v>
      </c>
      <c r="E3923" s="68" t="s">
        <v>12428</v>
      </c>
    </row>
    <row r="3924" spans="1:5" ht="15" x14ac:dyDescent="0.2">
      <c r="A3924" s="64">
        <v>3923</v>
      </c>
      <c r="B3924" s="65">
        <v>14356</v>
      </c>
      <c r="C3924" s="66" t="s">
        <v>12479</v>
      </c>
      <c r="D3924" s="67">
        <v>131</v>
      </c>
      <c r="E3924" s="68" t="s">
        <v>12428</v>
      </c>
    </row>
    <row r="3925" spans="1:5" ht="15" x14ac:dyDescent="0.2">
      <c r="A3925" s="64">
        <v>3924</v>
      </c>
      <c r="B3925" s="65">
        <v>16165</v>
      </c>
      <c r="C3925" s="66" t="s">
        <v>13892</v>
      </c>
      <c r="D3925" s="67">
        <v>132</v>
      </c>
      <c r="E3925" s="68" t="s">
        <v>12428</v>
      </c>
    </row>
    <row r="3926" spans="1:5" ht="15" x14ac:dyDescent="0.2">
      <c r="A3926" s="64">
        <v>3925</v>
      </c>
      <c r="B3926" s="65">
        <v>16911</v>
      </c>
      <c r="C3926" s="70" t="s">
        <v>13893</v>
      </c>
      <c r="D3926" s="67">
        <v>133</v>
      </c>
      <c r="E3926" s="69">
        <v>2</v>
      </c>
    </row>
    <row r="3927" spans="1:5" ht="15" x14ac:dyDescent="0.2">
      <c r="A3927" s="64">
        <v>3926</v>
      </c>
      <c r="B3927" s="65">
        <v>17028</v>
      </c>
      <c r="C3927" s="66" t="s">
        <v>13894</v>
      </c>
      <c r="D3927" s="67">
        <v>134</v>
      </c>
      <c r="E3927" s="68" t="s">
        <v>12262</v>
      </c>
    </row>
    <row r="3928" spans="1:5" ht="15" x14ac:dyDescent="0.2">
      <c r="A3928" s="64">
        <v>3927</v>
      </c>
      <c r="B3928" s="65">
        <v>17083</v>
      </c>
      <c r="C3928" s="66" t="s">
        <v>13895</v>
      </c>
      <c r="D3928" s="67">
        <v>135</v>
      </c>
      <c r="E3928" s="69">
        <v>3</v>
      </c>
    </row>
    <row r="3929" spans="1:5" ht="15" x14ac:dyDescent="0.2">
      <c r="A3929" s="64">
        <v>3928</v>
      </c>
      <c r="B3929" s="65">
        <v>17417</v>
      </c>
      <c r="C3929" s="70" t="s">
        <v>13896</v>
      </c>
      <c r="D3929" s="67">
        <v>136</v>
      </c>
      <c r="E3929" s="69">
        <v>3</v>
      </c>
    </row>
    <row r="3930" spans="1:5" ht="15" x14ac:dyDescent="0.2">
      <c r="A3930" s="64">
        <v>3929</v>
      </c>
      <c r="B3930" s="65">
        <v>18411</v>
      </c>
      <c r="C3930" s="66" t="s">
        <v>13897</v>
      </c>
      <c r="D3930" s="67">
        <v>137</v>
      </c>
      <c r="E3930" s="68" t="s">
        <v>15072</v>
      </c>
    </row>
    <row r="3931" spans="1:5" ht="15" x14ac:dyDescent="0.2">
      <c r="A3931" s="64">
        <v>3930</v>
      </c>
      <c r="B3931" s="65">
        <v>18676</v>
      </c>
      <c r="C3931" s="70" t="s">
        <v>13898</v>
      </c>
      <c r="D3931" s="67">
        <v>138</v>
      </c>
      <c r="E3931" s="68" t="s">
        <v>12428</v>
      </c>
    </row>
    <row r="3932" spans="1:5" ht="15" x14ac:dyDescent="0.2">
      <c r="A3932" s="64">
        <v>3931</v>
      </c>
      <c r="B3932" s="65">
        <v>19343</v>
      </c>
      <c r="C3932" s="66" t="s">
        <v>13899</v>
      </c>
      <c r="D3932" s="67">
        <v>139</v>
      </c>
      <c r="E3932" s="69">
        <v>4</v>
      </c>
    </row>
    <row r="3933" spans="1:5" ht="15" x14ac:dyDescent="0.2">
      <c r="A3933" s="64">
        <v>3932</v>
      </c>
      <c r="B3933" s="65">
        <v>10685</v>
      </c>
      <c r="C3933" s="66" t="s">
        <v>13900</v>
      </c>
      <c r="D3933" s="67">
        <v>140</v>
      </c>
      <c r="E3933" s="68" t="s">
        <v>12428</v>
      </c>
    </row>
    <row r="3934" spans="1:5" ht="15" x14ac:dyDescent="0.2">
      <c r="A3934" s="64">
        <v>3933</v>
      </c>
      <c r="B3934" s="65">
        <v>10702</v>
      </c>
      <c r="C3934" s="66" t="s">
        <v>13901</v>
      </c>
      <c r="D3934" s="67">
        <v>141</v>
      </c>
      <c r="E3934" s="68" t="s">
        <v>15069</v>
      </c>
    </row>
    <row r="3935" spans="1:5" ht="15" x14ac:dyDescent="0.2">
      <c r="A3935" s="64">
        <v>3934</v>
      </c>
      <c r="B3935" s="65">
        <v>11331</v>
      </c>
      <c r="C3935" s="66" t="s">
        <v>13902</v>
      </c>
      <c r="D3935" s="67">
        <v>142</v>
      </c>
      <c r="E3935" s="69">
        <v>3</v>
      </c>
    </row>
    <row r="3936" spans="1:5" ht="15" x14ac:dyDescent="0.2">
      <c r="A3936" s="64">
        <v>3935</v>
      </c>
      <c r="B3936" s="65">
        <v>11382</v>
      </c>
      <c r="C3936" s="66" t="s">
        <v>13903</v>
      </c>
      <c r="D3936" s="67">
        <v>143</v>
      </c>
      <c r="E3936" s="68" t="s">
        <v>15069</v>
      </c>
    </row>
    <row r="3937" spans="1:5" ht="15" x14ac:dyDescent="0.2">
      <c r="A3937" s="64">
        <v>3936</v>
      </c>
      <c r="B3937" s="65">
        <v>19419</v>
      </c>
      <c r="C3937" s="66" t="s">
        <v>13904</v>
      </c>
      <c r="D3937" s="67">
        <v>144</v>
      </c>
      <c r="E3937" s="69">
        <v>3</v>
      </c>
    </row>
    <row r="3938" spans="1:5" ht="15" x14ac:dyDescent="0.2">
      <c r="A3938" s="64">
        <v>3937</v>
      </c>
      <c r="B3938" s="65">
        <v>10178</v>
      </c>
      <c r="C3938" s="66" t="s">
        <v>12035</v>
      </c>
      <c r="D3938" s="67">
        <v>145</v>
      </c>
      <c r="E3938" s="68" t="s">
        <v>12371</v>
      </c>
    </row>
    <row r="3939" spans="1:5" ht="15" x14ac:dyDescent="0.2">
      <c r="A3939" s="64">
        <v>3938</v>
      </c>
      <c r="B3939" s="65">
        <v>10615</v>
      </c>
      <c r="C3939" s="66" t="s">
        <v>13905</v>
      </c>
      <c r="D3939" s="67">
        <v>146</v>
      </c>
      <c r="E3939" s="68" t="s">
        <v>12268</v>
      </c>
    </row>
    <row r="3940" spans="1:5" ht="15" x14ac:dyDescent="0.2">
      <c r="A3940" s="64">
        <v>3939</v>
      </c>
      <c r="B3940" s="65">
        <v>11943</v>
      </c>
      <c r="C3940" s="66" t="s">
        <v>13906</v>
      </c>
      <c r="D3940" s="67">
        <v>147</v>
      </c>
      <c r="E3940" s="68" t="s">
        <v>12428</v>
      </c>
    </row>
    <row r="3941" spans="1:5" ht="15" x14ac:dyDescent="0.2">
      <c r="A3941" s="64">
        <v>3940</v>
      </c>
      <c r="B3941" s="65">
        <v>17834</v>
      </c>
      <c r="C3941" s="66" t="s">
        <v>13907</v>
      </c>
      <c r="D3941" s="67">
        <v>148</v>
      </c>
      <c r="E3941" s="69">
        <v>4</v>
      </c>
    </row>
    <row r="3942" spans="1:5" ht="15" x14ac:dyDescent="0.2">
      <c r="A3942" s="64">
        <v>3941</v>
      </c>
      <c r="B3942" s="65">
        <v>10204</v>
      </c>
      <c r="C3942" s="66" t="s">
        <v>13908</v>
      </c>
      <c r="D3942" s="67">
        <v>149</v>
      </c>
      <c r="E3942" s="69">
        <v>4</v>
      </c>
    </row>
    <row r="3943" spans="1:5" ht="15" x14ac:dyDescent="0.2">
      <c r="A3943" s="64">
        <v>3942</v>
      </c>
      <c r="B3943" s="65">
        <v>11049</v>
      </c>
      <c r="C3943" s="66" t="s">
        <v>13909</v>
      </c>
      <c r="D3943" s="67">
        <v>150</v>
      </c>
      <c r="E3943" s="69">
        <v>4</v>
      </c>
    </row>
    <row r="3944" spans="1:5" ht="15" x14ac:dyDescent="0.2">
      <c r="A3944" s="64">
        <v>3943</v>
      </c>
      <c r="B3944" s="65">
        <v>11114</v>
      </c>
      <c r="C3944" s="66" t="s">
        <v>13910</v>
      </c>
      <c r="D3944" s="67">
        <v>151</v>
      </c>
      <c r="E3944" s="68" t="s">
        <v>12268</v>
      </c>
    </row>
    <row r="3945" spans="1:5" ht="15" x14ac:dyDescent="0.2">
      <c r="A3945" s="64">
        <v>3944</v>
      </c>
      <c r="B3945" s="65">
        <v>11474</v>
      </c>
      <c r="C3945" s="66" t="s">
        <v>13911</v>
      </c>
      <c r="D3945" s="67">
        <v>152</v>
      </c>
      <c r="E3945" s="68" t="s">
        <v>12273</v>
      </c>
    </row>
    <row r="3946" spans="1:5" ht="15" x14ac:dyDescent="0.2">
      <c r="A3946" s="64">
        <v>3945</v>
      </c>
      <c r="B3946" s="65">
        <v>11644</v>
      </c>
      <c r="C3946" s="66" t="s">
        <v>13912</v>
      </c>
      <c r="D3946" s="67">
        <v>153</v>
      </c>
      <c r="E3946" s="68" t="s">
        <v>12273</v>
      </c>
    </row>
    <row r="3947" spans="1:5" ht="15" x14ac:dyDescent="0.2">
      <c r="A3947" s="64">
        <v>3946</v>
      </c>
      <c r="B3947" s="65">
        <v>11659</v>
      </c>
      <c r="C3947" s="66" t="s">
        <v>13913</v>
      </c>
      <c r="D3947" s="67">
        <v>154</v>
      </c>
      <c r="E3947" s="68" t="s">
        <v>10794</v>
      </c>
    </row>
    <row r="3948" spans="1:5" ht="15" x14ac:dyDescent="0.2">
      <c r="A3948" s="64">
        <v>3947</v>
      </c>
      <c r="B3948" s="65">
        <v>12723</v>
      </c>
      <c r="C3948" s="66" t="s">
        <v>11366</v>
      </c>
      <c r="D3948" s="67">
        <v>155</v>
      </c>
      <c r="E3948" s="68" t="s">
        <v>12268</v>
      </c>
    </row>
    <row r="3949" spans="1:5" ht="15" x14ac:dyDescent="0.2">
      <c r="A3949" s="64">
        <v>3948</v>
      </c>
      <c r="B3949" s="65">
        <v>15347</v>
      </c>
      <c r="C3949" s="66" t="s">
        <v>13914</v>
      </c>
      <c r="D3949" s="67">
        <v>156</v>
      </c>
      <c r="E3949" s="68" t="s">
        <v>12266</v>
      </c>
    </row>
    <row r="3950" spans="1:5" ht="15" x14ac:dyDescent="0.2">
      <c r="A3950" s="64">
        <v>3949</v>
      </c>
      <c r="B3950" s="65">
        <v>17592</v>
      </c>
      <c r="C3950" s="70" t="s">
        <v>13915</v>
      </c>
      <c r="D3950" s="67">
        <v>157</v>
      </c>
      <c r="E3950" s="69">
        <v>3</v>
      </c>
    </row>
    <row r="3951" spans="1:5" ht="15" x14ac:dyDescent="0.2">
      <c r="A3951" s="64">
        <v>3950</v>
      </c>
      <c r="B3951" s="65">
        <v>10316</v>
      </c>
      <c r="C3951" s="70" t="s">
        <v>13916</v>
      </c>
      <c r="D3951" s="67">
        <v>158</v>
      </c>
      <c r="E3951" s="69">
        <v>4</v>
      </c>
    </row>
    <row r="3952" spans="1:5" ht="15" x14ac:dyDescent="0.2">
      <c r="A3952" s="64">
        <v>3951</v>
      </c>
      <c r="B3952" s="65">
        <v>10639</v>
      </c>
      <c r="C3952" s="66" t="s">
        <v>13917</v>
      </c>
      <c r="D3952" s="67">
        <v>159</v>
      </c>
      <c r="E3952" s="68" t="s">
        <v>12268</v>
      </c>
    </row>
    <row r="3953" spans="1:5" ht="15" x14ac:dyDescent="0.2">
      <c r="A3953" s="64">
        <v>3952</v>
      </c>
      <c r="B3953" s="65">
        <v>10669</v>
      </c>
      <c r="C3953" s="66" t="s">
        <v>13918</v>
      </c>
      <c r="D3953" s="67">
        <v>160</v>
      </c>
      <c r="E3953" s="68" t="s">
        <v>12268</v>
      </c>
    </row>
    <row r="3954" spans="1:5" ht="15" x14ac:dyDescent="0.2">
      <c r="A3954" s="64">
        <v>3953</v>
      </c>
      <c r="B3954" s="65">
        <v>10687</v>
      </c>
      <c r="C3954" s="66" t="s">
        <v>13919</v>
      </c>
      <c r="D3954" s="67">
        <v>161</v>
      </c>
      <c r="E3954" s="69">
        <v>4</v>
      </c>
    </row>
    <row r="3955" spans="1:5" ht="15" x14ac:dyDescent="0.2">
      <c r="A3955" s="64">
        <v>3954</v>
      </c>
      <c r="B3955" s="65">
        <v>10733</v>
      </c>
      <c r="C3955" s="66" t="s">
        <v>13920</v>
      </c>
      <c r="D3955" s="67">
        <v>162</v>
      </c>
      <c r="E3955" s="68" t="s">
        <v>12268</v>
      </c>
    </row>
    <row r="3956" spans="1:5" ht="15" x14ac:dyDescent="0.2">
      <c r="A3956" s="64">
        <v>3955</v>
      </c>
      <c r="B3956" s="65">
        <v>15679</v>
      </c>
      <c r="C3956" s="66" t="s">
        <v>13921</v>
      </c>
      <c r="D3956" s="67">
        <v>163</v>
      </c>
      <c r="E3956" s="69">
        <v>5</v>
      </c>
    </row>
    <row r="3957" spans="1:5" ht="15" x14ac:dyDescent="0.2">
      <c r="A3957" s="64">
        <v>3956</v>
      </c>
      <c r="B3957" s="65">
        <v>19098</v>
      </c>
      <c r="C3957" s="66" t="s">
        <v>13922</v>
      </c>
      <c r="D3957" s="67">
        <v>164</v>
      </c>
      <c r="E3957" s="69">
        <v>3</v>
      </c>
    </row>
    <row r="3958" spans="1:5" ht="15" x14ac:dyDescent="0.2">
      <c r="A3958" s="64">
        <v>3957</v>
      </c>
      <c r="B3958" s="65">
        <v>19490</v>
      </c>
      <c r="C3958" s="66" t="s">
        <v>16071</v>
      </c>
      <c r="D3958" s="67">
        <v>165</v>
      </c>
      <c r="E3958" s="69">
        <v>3</v>
      </c>
    </row>
    <row r="3959" spans="1:5" ht="15" x14ac:dyDescent="0.2">
      <c r="A3959" s="64">
        <v>3958</v>
      </c>
      <c r="B3959" s="65">
        <v>10291</v>
      </c>
      <c r="C3959" s="66" t="s">
        <v>16404</v>
      </c>
      <c r="D3959" s="67">
        <v>166</v>
      </c>
      <c r="E3959" s="68" t="s">
        <v>12273</v>
      </c>
    </row>
    <row r="3960" spans="1:5" ht="15" x14ac:dyDescent="0.2">
      <c r="A3960" s="64">
        <v>3959</v>
      </c>
      <c r="B3960" s="65">
        <v>10914</v>
      </c>
      <c r="C3960" s="66" t="s">
        <v>16405</v>
      </c>
      <c r="D3960" s="67">
        <v>167</v>
      </c>
      <c r="E3960" s="68" t="s">
        <v>10792</v>
      </c>
    </row>
    <row r="3961" spans="1:5" ht="15" x14ac:dyDescent="0.2">
      <c r="A3961" s="64">
        <v>3960</v>
      </c>
      <c r="B3961" s="65">
        <v>10105</v>
      </c>
      <c r="C3961" s="70" t="s">
        <v>17261</v>
      </c>
      <c r="D3961" s="67">
        <v>168</v>
      </c>
      <c r="E3961" s="69">
        <v>5</v>
      </c>
    </row>
    <row r="3962" spans="1:5" ht="15" x14ac:dyDescent="0.2">
      <c r="A3962" s="64">
        <v>3961</v>
      </c>
      <c r="B3962" s="65">
        <v>10362</v>
      </c>
      <c r="C3962" s="66" t="s">
        <v>17262</v>
      </c>
      <c r="D3962" s="67">
        <v>169</v>
      </c>
      <c r="E3962" s="68" t="s">
        <v>10794</v>
      </c>
    </row>
    <row r="3963" spans="1:5" ht="15" x14ac:dyDescent="0.2">
      <c r="A3963" s="64">
        <v>3962</v>
      </c>
      <c r="B3963" s="65">
        <v>12046</v>
      </c>
      <c r="C3963" s="66" t="s">
        <v>17263</v>
      </c>
      <c r="D3963" s="67">
        <v>170</v>
      </c>
      <c r="E3963" s="69">
        <v>3</v>
      </c>
    </row>
    <row r="3964" spans="1:5" ht="15" x14ac:dyDescent="0.2">
      <c r="A3964" s="64">
        <v>3963</v>
      </c>
      <c r="B3964" s="65">
        <v>13359</v>
      </c>
      <c r="C3964" s="66" t="s">
        <v>17264</v>
      </c>
      <c r="D3964" s="67">
        <v>171</v>
      </c>
      <c r="E3964" s="69">
        <v>4</v>
      </c>
    </row>
    <row r="3965" spans="1:5" ht="15" x14ac:dyDescent="0.2">
      <c r="A3965" s="64">
        <v>3964</v>
      </c>
      <c r="B3965" s="65">
        <v>15681</v>
      </c>
      <c r="C3965" s="66" t="s">
        <v>17265</v>
      </c>
      <c r="D3965" s="67">
        <v>172</v>
      </c>
      <c r="E3965" s="69">
        <v>4</v>
      </c>
    </row>
    <row r="3966" spans="1:5" ht="15" x14ac:dyDescent="0.2">
      <c r="A3966" s="64">
        <v>3965</v>
      </c>
      <c r="B3966" s="65">
        <v>17213</v>
      </c>
      <c r="C3966" s="66" t="s">
        <v>17266</v>
      </c>
      <c r="D3966" s="67">
        <v>173</v>
      </c>
      <c r="E3966" s="69">
        <v>3</v>
      </c>
    </row>
    <row r="3967" spans="1:5" ht="15" x14ac:dyDescent="0.2">
      <c r="A3967" s="64">
        <v>3966</v>
      </c>
      <c r="B3967" s="65">
        <v>18730</v>
      </c>
      <c r="C3967" s="66" t="s">
        <v>17267</v>
      </c>
      <c r="D3967" s="67">
        <v>174</v>
      </c>
      <c r="E3967" s="69">
        <v>4</v>
      </c>
    </row>
    <row r="3968" spans="1:5" ht="15" x14ac:dyDescent="0.2">
      <c r="A3968" s="64">
        <v>3967</v>
      </c>
      <c r="B3968" s="65">
        <v>12418</v>
      </c>
      <c r="C3968" s="66" t="s">
        <v>17268</v>
      </c>
      <c r="D3968" s="67">
        <v>175</v>
      </c>
      <c r="E3968" s="68" t="s">
        <v>12266</v>
      </c>
    </row>
    <row r="3969" spans="1:5" ht="15" x14ac:dyDescent="0.2">
      <c r="A3969" s="64">
        <v>3968</v>
      </c>
      <c r="B3969" s="65">
        <v>13546</v>
      </c>
      <c r="C3969" s="66" t="s">
        <v>17269</v>
      </c>
      <c r="D3969" s="67">
        <v>176</v>
      </c>
      <c r="E3969" s="68" t="s">
        <v>12371</v>
      </c>
    </row>
    <row r="3970" spans="1:5" ht="15" x14ac:dyDescent="0.2">
      <c r="A3970" s="64">
        <v>3969</v>
      </c>
      <c r="B3970" s="65">
        <v>13610</v>
      </c>
      <c r="C3970" s="66" t="s">
        <v>17270</v>
      </c>
      <c r="D3970" s="67">
        <v>177</v>
      </c>
      <c r="E3970" s="68" t="s">
        <v>12262</v>
      </c>
    </row>
    <row r="3971" spans="1:5" ht="15" x14ac:dyDescent="0.2">
      <c r="A3971" s="64">
        <v>3970</v>
      </c>
      <c r="B3971" s="65">
        <v>13882</v>
      </c>
      <c r="C3971" s="66" t="s">
        <v>17271</v>
      </c>
      <c r="D3971" s="67">
        <v>178</v>
      </c>
      <c r="E3971" s="69">
        <v>4</v>
      </c>
    </row>
    <row r="3972" spans="1:5" ht="15" x14ac:dyDescent="0.2">
      <c r="A3972" s="64">
        <v>3971</v>
      </c>
      <c r="B3972" s="65">
        <v>14203</v>
      </c>
      <c r="C3972" s="66" t="s">
        <v>17272</v>
      </c>
      <c r="D3972" s="67">
        <v>179</v>
      </c>
      <c r="E3972" s="68" t="s">
        <v>10794</v>
      </c>
    </row>
    <row r="3973" spans="1:5" ht="15" x14ac:dyDescent="0.2">
      <c r="A3973" s="64">
        <v>3972</v>
      </c>
      <c r="B3973" s="65">
        <v>14205</v>
      </c>
      <c r="C3973" s="66" t="s">
        <v>17273</v>
      </c>
      <c r="D3973" s="67">
        <v>180</v>
      </c>
      <c r="E3973" s="68" t="s">
        <v>12371</v>
      </c>
    </row>
    <row r="3974" spans="1:5" ht="15" x14ac:dyDescent="0.2">
      <c r="A3974" s="64">
        <v>3973</v>
      </c>
      <c r="B3974" s="65">
        <v>14206</v>
      </c>
      <c r="C3974" s="66" t="s">
        <v>17274</v>
      </c>
      <c r="D3974" s="67">
        <v>181</v>
      </c>
      <c r="E3974" s="68" t="s">
        <v>10792</v>
      </c>
    </row>
    <row r="3975" spans="1:5" ht="15" x14ac:dyDescent="0.2">
      <c r="A3975" s="64">
        <v>3974</v>
      </c>
      <c r="B3975" s="65">
        <v>14732</v>
      </c>
      <c r="C3975" s="66" t="s">
        <v>17275</v>
      </c>
      <c r="D3975" s="67">
        <v>182</v>
      </c>
      <c r="E3975" s="69">
        <v>4</v>
      </c>
    </row>
    <row r="3976" spans="1:5" ht="15" x14ac:dyDescent="0.2">
      <c r="A3976" s="64">
        <v>3975</v>
      </c>
      <c r="B3976" s="65">
        <v>14833</v>
      </c>
      <c r="C3976" s="66" t="s">
        <v>17276</v>
      </c>
      <c r="D3976" s="67">
        <v>183</v>
      </c>
      <c r="E3976" s="69">
        <v>4</v>
      </c>
    </row>
    <row r="3977" spans="1:5" ht="15" x14ac:dyDescent="0.2">
      <c r="A3977" s="64">
        <v>3976</v>
      </c>
      <c r="B3977" s="65">
        <v>16709</v>
      </c>
      <c r="C3977" s="66" t="s">
        <v>17277</v>
      </c>
      <c r="D3977" s="67">
        <v>184</v>
      </c>
      <c r="E3977" s="68" t="s">
        <v>12262</v>
      </c>
    </row>
    <row r="3978" spans="1:5" ht="15" x14ac:dyDescent="0.2">
      <c r="A3978" s="64">
        <v>3977</v>
      </c>
      <c r="B3978" s="65">
        <v>17517</v>
      </c>
      <c r="C3978" s="66" t="s">
        <v>17278</v>
      </c>
      <c r="D3978" s="67">
        <v>185</v>
      </c>
      <c r="E3978" s="68" t="s">
        <v>15069</v>
      </c>
    </row>
    <row r="3979" spans="1:5" ht="15" x14ac:dyDescent="0.2">
      <c r="A3979" s="64">
        <v>3978</v>
      </c>
      <c r="B3979" s="65">
        <v>19230</v>
      </c>
      <c r="C3979" s="66" t="s">
        <v>17279</v>
      </c>
      <c r="D3979" s="67">
        <v>186</v>
      </c>
      <c r="E3979" s="69">
        <v>2</v>
      </c>
    </row>
    <row r="3980" spans="1:5" ht="15" x14ac:dyDescent="0.2">
      <c r="A3980" s="64">
        <v>3979</v>
      </c>
      <c r="B3980" s="65">
        <v>11563</v>
      </c>
      <c r="C3980" s="66" t="s">
        <v>17280</v>
      </c>
      <c r="D3980" s="67">
        <v>187</v>
      </c>
      <c r="E3980" s="69">
        <v>4</v>
      </c>
    </row>
    <row r="3981" spans="1:5" ht="15" x14ac:dyDescent="0.2">
      <c r="A3981" s="64">
        <v>3980</v>
      </c>
      <c r="B3981" s="65">
        <v>17832</v>
      </c>
      <c r="C3981" s="66" t="s">
        <v>17281</v>
      </c>
      <c r="D3981" s="67">
        <v>188</v>
      </c>
      <c r="E3981" s="69">
        <v>4</v>
      </c>
    </row>
    <row r="3982" spans="1:5" ht="15" x14ac:dyDescent="0.2">
      <c r="A3982" s="64">
        <v>3981</v>
      </c>
      <c r="B3982" s="65">
        <v>11519</v>
      </c>
      <c r="C3982" s="66" t="s">
        <v>17282</v>
      </c>
      <c r="D3982" s="67">
        <v>189</v>
      </c>
      <c r="E3982" s="68" t="s">
        <v>12428</v>
      </c>
    </row>
    <row r="3983" spans="1:5" ht="15" x14ac:dyDescent="0.2">
      <c r="A3983" s="64">
        <v>3982</v>
      </c>
      <c r="B3983" s="65">
        <v>14265</v>
      </c>
      <c r="C3983" s="66" t="s">
        <v>17283</v>
      </c>
      <c r="D3983" s="67">
        <v>190</v>
      </c>
      <c r="E3983" s="69">
        <v>3</v>
      </c>
    </row>
    <row r="3984" spans="1:5" ht="15" x14ac:dyDescent="0.2">
      <c r="A3984" s="64">
        <v>3983</v>
      </c>
      <c r="B3984" s="65">
        <v>17286</v>
      </c>
      <c r="C3984" s="66" t="s">
        <v>17284</v>
      </c>
      <c r="D3984" s="67">
        <v>191</v>
      </c>
      <c r="E3984" s="69">
        <v>5</v>
      </c>
    </row>
    <row r="3985" spans="1:5" ht="15" x14ac:dyDescent="0.2">
      <c r="A3985" s="64">
        <v>3984</v>
      </c>
      <c r="B3985" s="65">
        <v>10314</v>
      </c>
      <c r="C3985" s="66" t="s">
        <v>17285</v>
      </c>
      <c r="D3985" s="67">
        <v>192</v>
      </c>
      <c r="E3985" s="68" t="s">
        <v>12260</v>
      </c>
    </row>
    <row r="3986" spans="1:5" ht="15" x14ac:dyDescent="0.2">
      <c r="A3986" s="64">
        <v>3985</v>
      </c>
      <c r="B3986" s="65">
        <v>10340</v>
      </c>
      <c r="C3986" s="66" t="s">
        <v>17286</v>
      </c>
      <c r="D3986" s="67">
        <v>193</v>
      </c>
      <c r="E3986" s="68" t="s">
        <v>12260</v>
      </c>
    </row>
    <row r="3987" spans="1:5" ht="15" x14ac:dyDescent="0.2">
      <c r="A3987" s="64">
        <v>3986</v>
      </c>
      <c r="B3987" s="65">
        <v>10360</v>
      </c>
      <c r="C3987" s="66" t="s">
        <v>17287</v>
      </c>
      <c r="D3987" s="67">
        <v>194</v>
      </c>
      <c r="E3987" s="68" t="s">
        <v>12260</v>
      </c>
    </row>
    <row r="3988" spans="1:5" ht="15" x14ac:dyDescent="0.2">
      <c r="A3988" s="64">
        <v>3987</v>
      </c>
      <c r="B3988" s="65">
        <v>10422</v>
      </c>
      <c r="C3988" s="66" t="s">
        <v>15130</v>
      </c>
      <c r="D3988" s="67">
        <v>195</v>
      </c>
      <c r="E3988" s="68" t="s">
        <v>12260</v>
      </c>
    </row>
    <row r="3989" spans="1:5" ht="15" x14ac:dyDescent="0.2">
      <c r="A3989" s="64">
        <v>3988</v>
      </c>
      <c r="B3989" s="65">
        <v>13739</v>
      </c>
      <c r="C3989" s="70" t="s">
        <v>15131</v>
      </c>
      <c r="D3989" s="67">
        <v>196</v>
      </c>
      <c r="E3989" s="68" t="s">
        <v>12281</v>
      </c>
    </row>
    <row r="3990" spans="1:5" ht="15" x14ac:dyDescent="0.2">
      <c r="A3990" s="64">
        <v>3989</v>
      </c>
      <c r="B3990" s="65">
        <v>14431</v>
      </c>
      <c r="C3990" s="66" t="s">
        <v>15132</v>
      </c>
      <c r="D3990" s="67">
        <v>197</v>
      </c>
      <c r="E3990" s="68" t="s">
        <v>12268</v>
      </c>
    </row>
    <row r="3991" spans="1:5" ht="15" x14ac:dyDescent="0.2">
      <c r="A3991" s="64">
        <v>3990</v>
      </c>
      <c r="B3991" s="65">
        <v>15570</v>
      </c>
      <c r="C3991" s="66" t="s">
        <v>15133</v>
      </c>
      <c r="D3991" s="67">
        <v>198</v>
      </c>
      <c r="E3991" s="68" t="s">
        <v>12428</v>
      </c>
    </row>
    <row r="3992" spans="1:5" ht="15" x14ac:dyDescent="0.2">
      <c r="A3992" s="64">
        <v>3991</v>
      </c>
      <c r="B3992" s="65">
        <v>11176</v>
      </c>
      <c r="C3992" s="66" t="s">
        <v>15134</v>
      </c>
      <c r="D3992" s="67">
        <v>199</v>
      </c>
      <c r="E3992" s="68" t="s">
        <v>12428</v>
      </c>
    </row>
    <row r="3993" spans="1:5" ht="15" x14ac:dyDescent="0.2">
      <c r="A3993" s="64">
        <v>3992</v>
      </c>
      <c r="B3993" s="65">
        <v>11301</v>
      </c>
      <c r="C3993" s="66" t="s">
        <v>15135</v>
      </c>
      <c r="D3993" s="67">
        <v>200</v>
      </c>
      <c r="E3993" s="68" t="s">
        <v>15069</v>
      </c>
    </row>
    <row r="3994" spans="1:5" ht="15" x14ac:dyDescent="0.2">
      <c r="A3994" s="64">
        <v>3993</v>
      </c>
      <c r="B3994" s="65">
        <v>12391</v>
      </c>
      <c r="C3994" s="66" t="s">
        <v>15136</v>
      </c>
      <c r="D3994" s="67">
        <v>201</v>
      </c>
      <c r="E3994" s="68" t="s">
        <v>12258</v>
      </c>
    </row>
    <row r="3995" spans="1:5" ht="15" x14ac:dyDescent="0.2">
      <c r="A3995" s="64">
        <v>3994</v>
      </c>
      <c r="B3995" s="65">
        <v>13249</v>
      </c>
      <c r="C3995" s="66" t="s">
        <v>13825</v>
      </c>
      <c r="D3995" s="67">
        <v>202</v>
      </c>
      <c r="E3995" s="69">
        <v>2</v>
      </c>
    </row>
    <row r="3996" spans="1:5" ht="15" x14ac:dyDescent="0.2">
      <c r="A3996" s="64">
        <v>3995</v>
      </c>
      <c r="B3996" s="65">
        <v>14522</v>
      </c>
      <c r="C3996" s="66" t="s">
        <v>13826</v>
      </c>
      <c r="D3996" s="67">
        <v>203</v>
      </c>
      <c r="E3996" s="68" t="s">
        <v>15072</v>
      </c>
    </row>
    <row r="3997" spans="1:5" ht="15" x14ac:dyDescent="0.2">
      <c r="A3997" s="64">
        <v>3996</v>
      </c>
      <c r="B3997" s="65">
        <v>16399</v>
      </c>
      <c r="C3997" s="66" t="s">
        <v>13827</v>
      </c>
      <c r="D3997" s="67">
        <v>204</v>
      </c>
      <c r="E3997" s="68" t="s">
        <v>15069</v>
      </c>
    </row>
    <row r="3998" spans="1:5" ht="15" x14ac:dyDescent="0.2">
      <c r="A3998" s="64">
        <v>3997</v>
      </c>
      <c r="B3998" s="65">
        <v>16675</v>
      </c>
      <c r="C3998" s="66" t="s">
        <v>13828</v>
      </c>
      <c r="D3998" s="67">
        <v>205</v>
      </c>
      <c r="E3998" s="68" t="s">
        <v>12260</v>
      </c>
    </row>
    <row r="3999" spans="1:5" ht="15" x14ac:dyDescent="0.2">
      <c r="A3999" s="64">
        <v>3998</v>
      </c>
      <c r="B3999" s="65">
        <v>17188</v>
      </c>
      <c r="C3999" s="66" t="s">
        <v>13829</v>
      </c>
      <c r="D3999" s="67">
        <v>206</v>
      </c>
      <c r="E3999" s="69">
        <v>3</v>
      </c>
    </row>
    <row r="4000" spans="1:5" ht="15" x14ac:dyDescent="0.2">
      <c r="A4000" s="64">
        <v>3999</v>
      </c>
      <c r="B4000" s="65">
        <v>17192</v>
      </c>
      <c r="C4000" s="66" t="s">
        <v>13830</v>
      </c>
      <c r="D4000" s="67">
        <v>207</v>
      </c>
      <c r="E4000" s="68" t="s">
        <v>12268</v>
      </c>
    </row>
    <row r="4001" spans="1:5" ht="15" x14ac:dyDescent="0.2">
      <c r="A4001" s="64">
        <v>4000</v>
      </c>
      <c r="B4001" s="65">
        <v>19793</v>
      </c>
      <c r="C4001" s="66" t="s">
        <v>13831</v>
      </c>
      <c r="D4001" s="67">
        <v>208</v>
      </c>
      <c r="E4001" s="68" t="s">
        <v>10792</v>
      </c>
    </row>
    <row r="4002" spans="1:5" ht="15" x14ac:dyDescent="0.2">
      <c r="A4002" s="64">
        <v>4001</v>
      </c>
      <c r="B4002" s="65">
        <v>11448</v>
      </c>
      <c r="C4002" s="66" t="s">
        <v>13832</v>
      </c>
      <c r="D4002" s="67">
        <v>1</v>
      </c>
      <c r="E4002" s="68" t="s">
        <v>10792</v>
      </c>
    </row>
    <row r="4003" spans="1:5" ht="15" x14ac:dyDescent="0.2">
      <c r="A4003" s="64">
        <v>4002</v>
      </c>
      <c r="B4003" s="65">
        <v>11460</v>
      </c>
      <c r="C4003" s="70" t="s">
        <v>13833</v>
      </c>
      <c r="D4003" s="67">
        <v>2</v>
      </c>
      <c r="E4003" s="69">
        <v>3</v>
      </c>
    </row>
    <row r="4004" spans="1:5" ht="15" x14ac:dyDescent="0.2">
      <c r="A4004" s="64">
        <v>4003</v>
      </c>
      <c r="B4004" s="65">
        <v>11557</v>
      </c>
      <c r="C4004" s="66" t="s">
        <v>13834</v>
      </c>
      <c r="D4004" s="67">
        <v>3</v>
      </c>
      <c r="E4004" s="69">
        <v>2</v>
      </c>
    </row>
    <row r="4005" spans="1:5" ht="15" x14ac:dyDescent="0.2">
      <c r="A4005" s="64">
        <v>4004</v>
      </c>
      <c r="B4005" s="65">
        <v>11594</v>
      </c>
      <c r="C4005" s="66" t="s">
        <v>13835</v>
      </c>
      <c r="D4005" s="67">
        <v>4</v>
      </c>
      <c r="E4005" s="68" t="s">
        <v>12266</v>
      </c>
    </row>
    <row r="4006" spans="1:5" ht="15" x14ac:dyDescent="0.2">
      <c r="A4006" s="64">
        <v>4005</v>
      </c>
      <c r="B4006" s="65">
        <v>11796</v>
      </c>
      <c r="C4006" s="66" t="s">
        <v>13836</v>
      </c>
      <c r="D4006" s="67">
        <v>5</v>
      </c>
      <c r="E4006" s="68" t="s">
        <v>12264</v>
      </c>
    </row>
    <row r="4007" spans="1:5" ht="15" x14ac:dyDescent="0.2">
      <c r="A4007" s="64">
        <v>4006</v>
      </c>
      <c r="B4007" s="65">
        <v>11800</v>
      </c>
      <c r="C4007" s="66" t="s">
        <v>13837</v>
      </c>
      <c r="D4007" s="67">
        <v>6</v>
      </c>
      <c r="E4007" s="68" t="s">
        <v>13767</v>
      </c>
    </row>
    <row r="4008" spans="1:5" ht="15" x14ac:dyDescent="0.2">
      <c r="A4008" s="64">
        <v>4007</v>
      </c>
      <c r="B4008" s="65">
        <v>11893</v>
      </c>
      <c r="C4008" s="66" t="s">
        <v>13838</v>
      </c>
      <c r="D4008" s="67">
        <v>7</v>
      </c>
      <c r="E4008" s="69">
        <v>1</v>
      </c>
    </row>
    <row r="4009" spans="1:5" ht="15" x14ac:dyDescent="0.2">
      <c r="A4009" s="64">
        <v>4008</v>
      </c>
      <c r="B4009" s="65">
        <v>11906</v>
      </c>
      <c r="C4009" s="66" t="s">
        <v>13839</v>
      </c>
      <c r="D4009" s="67">
        <v>8</v>
      </c>
      <c r="E4009" s="69">
        <v>2</v>
      </c>
    </row>
    <row r="4010" spans="1:5" ht="15" x14ac:dyDescent="0.2">
      <c r="A4010" s="64">
        <v>4009</v>
      </c>
      <c r="B4010" s="65">
        <v>12684</v>
      </c>
      <c r="C4010" s="66" t="s">
        <v>13840</v>
      </c>
      <c r="D4010" s="67">
        <v>9</v>
      </c>
      <c r="E4010" s="69">
        <v>2</v>
      </c>
    </row>
    <row r="4011" spans="1:5" ht="15" x14ac:dyDescent="0.2">
      <c r="A4011" s="64">
        <v>4010</v>
      </c>
      <c r="B4011" s="65">
        <v>12907</v>
      </c>
      <c r="C4011" s="66" t="s">
        <v>12418</v>
      </c>
      <c r="D4011" s="67">
        <v>10</v>
      </c>
      <c r="E4011" s="68" t="s">
        <v>12262</v>
      </c>
    </row>
    <row r="4012" spans="1:5" ht="15" x14ac:dyDescent="0.2">
      <c r="A4012" s="64">
        <v>4011</v>
      </c>
      <c r="B4012" s="65">
        <v>12924</v>
      </c>
      <c r="C4012" s="66" t="s">
        <v>12419</v>
      </c>
      <c r="D4012" s="67">
        <v>11</v>
      </c>
      <c r="E4012" s="68" t="s">
        <v>12266</v>
      </c>
    </row>
    <row r="4013" spans="1:5" ht="15" x14ac:dyDescent="0.2">
      <c r="A4013" s="64">
        <v>4012</v>
      </c>
      <c r="B4013" s="65">
        <v>13152</v>
      </c>
      <c r="C4013" s="66" t="s">
        <v>12420</v>
      </c>
      <c r="D4013" s="67">
        <v>12</v>
      </c>
      <c r="E4013" s="69">
        <v>3</v>
      </c>
    </row>
    <row r="4014" spans="1:5" ht="15" x14ac:dyDescent="0.2">
      <c r="A4014" s="64">
        <v>4013</v>
      </c>
      <c r="B4014" s="65">
        <v>13529</v>
      </c>
      <c r="C4014" s="66" t="s">
        <v>12421</v>
      </c>
      <c r="D4014" s="67">
        <v>13</v>
      </c>
      <c r="E4014" s="68" t="s">
        <v>12273</v>
      </c>
    </row>
    <row r="4015" spans="1:5" ht="15" x14ac:dyDescent="0.2">
      <c r="A4015" s="64">
        <v>4014</v>
      </c>
      <c r="B4015" s="65">
        <v>13719</v>
      </c>
      <c r="C4015" s="66" t="s">
        <v>12422</v>
      </c>
      <c r="D4015" s="67">
        <v>14</v>
      </c>
      <c r="E4015" s="68" t="s">
        <v>12281</v>
      </c>
    </row>
    <row r="4016" spans="1:5" ht="15" x14ac:dyDescent="0.2">
      <c r="A4016" s="64">
        <v>4015</v>
      </c>
      <c r="B4016" s="65">
        <v>13720</v>
      </c>
      <c r="C4016" s="70" t="s">
        <v>12423</v>
      </c>
      <c r="D4016" s="67">
        <v>15</v>
      </c>
      <c r="E4016" s="68" t="s">
        <v>10794</v>
      </c>
    </row>
    <row r="4017" spans="1:5" ht="15" x14ac:dyDescent="0.2">
      <c r="A4017" s="64">
        <v>4016</v>
      </c>
      <c r="B4017" s="65">
        <v>13741</v>
      </c>
      <c r="C4017" s="66" t="s">
        <v>12424</v>
      </c>
      <c r="D4017" s="67">
        <v>16</v>
      </c>
      <c r="E4017" s="68" t="s">
        <v>12428</v>
      </c>
    </row>
    <row r="4018" spans="1:5" ht="15" x14ac:dyDescent="0.2">
      <c r="A4018" s="64">
        <v>4017</v>
      </c>
      <c r="B4018" s="65">
        <v>13828</v>
      </c>
      <c r="C4018" s="66" t="s">
        <v>15143</v>
      </c>
      <c r="D4018" s="67">
        <v>17</v>
      </c>
      <c r="E4018" s="68" t="s">
        <v>12428</v>
      </c>
    </row>
    <row r="4019" spans="1:5" ht="15" x14ac:dyDescent="0.2">
      <c r="A4019" s="64">
        <v>4018</v>
      </c>
      <c r="B4019" s="65">
        <v>13890</v>
      </c>
      <c r="C4019" s="66" t="s">
        <v>15144</v>
      </c>
      <c r="D4019" s="67">
        <v>18</v>
      </c>
      <c r="E4019" s="68" t="s">
        <v>12262</v>
      </c>
    </row>
    <row r="4020" spans="1:5" ht="15" x14ac:dyDescent="0.2">
      <c r="A4020" s="64">
        <v>4019</v>
      </c>
      <c r="B4020" s="65">
        <v>13895</v>
      </c>
      <c r="C4020" s="66" t="s">
        <v>15145</v>
      </c>
      <c r="D4020" s="67">
        <v>19</v>
      </c>
      <c r="E4020" s="68" t="s">
        <v>10794</v>
      </c>
    </row>
    <row r="4021" spans="1:5" ht="15" x14ac:dyDescent="0.2">
      <c r="A4021" s="64">
        <v>4020</v>
      </c>
      <c r="B4021" s="65">
        <v>13984</v>
      </c>
      <c r="C4021" s="66" t="s">
        <v>15146</v>
      </c>
      <c r="D4021" s="67">
        <v>20</v>
      </c>
      <c r="E4021" s="68" t="s">
        <v>12262</v>
      </c>
    </row>
    <row r="4022" spans="1:5" ht="15" x14ac:dyDescent="0.2">
      <c r="A4022" s="64">
        <v>4021</v>
      </c>
      <c r="B4022" s="65">
        <v>13998</v>
      </c>
      <c r="C4022" s="66" t="s">
        <v>15147</v>
      </c>
      <c r="D4022" s="67">
        <v>21</v>
      </c>
      <c r="E4022" s="68" t="s">
        <v>12428</v>
      </c>
    </row>
    <row r="4023" spans="1:5" ht="15" x14ac:dyDescent="0.2">
      <c r="A4023" s="64">
        <v>4022</v>
      </c>
      <c r="B4023" s="65">
        <v>14167</v>
      </c>
      <c r="C4023" s="66" t="s">
        <v>15148</v>
      </c>
      <c r="D4023" s="67">
        <v>22</v>
      </c>
      <c r="E4023" s="69">
        <v>6</v>
      </c>
    </row>
    <row r="4024" spans="1:5" ht="15" x14ac:dyDescent="0.2">
      <c r="A4024" s="64">
        <v>4023</v>
      </c>
      <c r="B4024" s="65">
        <v>14284</v>
      </c>
      <c r="C4024" s="66" t="s">
        <v>15149</v>
      </c>
      <c r="D4024" s="67">
        <v>23</v>
      </c>
      <c r="E4024" s="69">
        <v>3</v>
      </c>
    </row>
    <row r="4025" spans="1:5" ht="15" x14ac:dyDescent="0.2">
      <c r="A4025" s="64">
        <v>4024</v>
      </c>
      <c r="B4025" s="65">
        <v>14399</v>
      </c>
      <c r="C4025" s="66" t="s">
        <v>15150</v>
      </c>
      <c r="D4025" s="67">
        <v>24</v>
      </c>
      <c r="E4025" s="68" t="s">
        <v>15069</v>
      </c>
    </row>
    <row r="4026" spans="1:5" ht="15" x14ac:dyDescent="0.2">
      <c r="A4026" s="64">
        <v>4025</v>
      </c>
      <c r="B4026" s="65">
        <v>14418</v>
      </c>
      <c r="C4026" s="66" t="s">
        <v>15151</v>
      </c>
      <c r="D4026" s="67">
        <v>25</v>
      </c>
      <c r="E4026" s="68" t="s">
        <v>12273</v>
      </c>
    </row>
    <row r="4027" spans="1:5" ht="15" x14ac:dyDescent="0.2">
      <c r="A4027" s="64">
        <v>4026</v>
      </c>
      <c r="B4027" s="65">
        <v>14528</v>
      </c>
      <c r="C4027" s="70" t="s">
        <v>15152</v>
      </c>
      <c r="D4027" s="67">
        <v>26</v>
      </c>
      <c r="E4027" s="68" t="s">
        <v>13767</v>
      </c>
    </row>
    <row r="4028" spans="1:5" ht="15" x14ac:dyDescent="0.2">
      <c r="A4028" s="64">
        <v>4027</v>
      </c>
      <c r="B4028" s="65">
        <v>14668</v>
      </c>
      <c r="C4028" s="66" t="s">
        <v>15153</v>
      </c>
      <c r="D4028" s="67">
        <v>27</v>
      </c>
      <c r="E4028" s="68" t="s">
        <v>13771</v>
      </c>
    </row>
    <row r="4029" spans="1:5" ht="15" x14ac:dyDescent="0.2">
      <c r="A4029" s="64">
        <v>4028</v>
      </c>
      <c r="B4029" s="65">
        <v>14725</v>
      </c>
      <c r="C4029" s="66" t="s">
        <v>15154</v>
      </c>
      <c r="D4029" s="67">
        <v>28</v>
      </c>
      <c r="E4029" s="68" t="s">
        <v>12266</v>
      </c>
    </row>
    <row r="4030" spans="1:5" ht="15" x14ac:dyDescent="0.2">
      <c r="A4030" s="64">
        <v>4029</v>
      </c>
      <c r="B4030" s="65">
        <v>14743</v>
      </c>
      <c r="C4030" s="66" t="s">
        <v>15155</v>
      </c>
      <c r="D4030" s="67">
        <v>29</v>
      </c>
      <c r="E4030" s="69">
        <v>3</v>
      </c>
    </row>
    <row r="4031" spans="1:5" ht="15" x14ac:dyDescent="0.2">
      <c r="A4031" s="64">
        <v>4030</v>
      </c>
      <c r="B4031" s="65">
        <v>14767</v>
      </c>
      <c r="C4031" s="66" t="s">
        <v>15156</v>
      </c>
      <c r="D4031" s="67">
        <v>30</v>
      </c>
      <c r="E4031" s="69">
        <v>2</v>
      </c>
    </row>
    <row r="4032" spans="1:5" ht="15" x14ac:dyDescent="0.2">
      <c r="A4032" s="64">
        <v>4031</v>
      </c>
      <c r="B4032" s="65">
        <v>14917</v>
      </c>
      <c r="C4032" s="70" t="s">
        <v>15157</v>
      </c>
      <c r="D4032" s="67">
        <v>31</v>
      </c>
      <c r="E4032" s="69">
        <v>6</v>
      </c>
    </row>
    <row r="4033" spans="1:5" ht="15" x14ac:dyDescent="0.2">
      <c r="A4033" s="64">
        <v>4032</v>
      </c>
      <c r="B4033" s="65">
        <v>14979</v>
      </c>
      <c r="C4033" s="70" t="s">
        <v>15158</v>
      </c>
      <c r="D4033" s="67">
        <v>32</v>
      </c>
      <c r="E4033" s="68" t="s">
        <v>10794</v>
      </c>
    </row>
    <row r="4034" spans="1:5" ht="15" x14ac:dyDescent="0.2">
      <c r="A4034" s="64">
        <v>4033</v>
      </c>
      <c r="B4034" s="65">
        <v>15406</v>
      </c>
      <c r="C4034" s="66" t="s">
        <v>15159</v>
      </c>
      <c r="D4034" s="67">
        <v>33</v>
      </c>
      <c r="E4034" s="68" t="s">
        <v>12264</v>
      </c>
    </row>
    <row r="4035" spans="1:5" ht="15" x14ac:dyDescent="0.2">
      <c r="A4035" s="64">
        <v>4034</v>
      </c>
      <c r="B4035" s="65">
        <v>15572</v>
      </c>
      <c r="C4035" s="66" t="s">
        <v>15160</v>
      </c>
      <c r="D4035" s="67">
        <v>34</v>
      </c>
      <c r="E4035" s="68" t="s">
        <v>15069</v>
      </c>
    </row>
    <row r="4036" spans="1:5" ht="15" x14ac:dyDescent="0.2">
      <c r="A4036" s="64">
        <v>4035</v>
      </c>
      <c r="B4036" s="65">
        <v>15874</v>
      </c>
      <c r="C4036" s="66" t="s">
        <v>15161</v>
      </c>
      <c r="D4036" s="67">
        <v>35</v>
      </c>
      <c r="E4036" s="69">
        <v>4</v>
      </c>
    </row>
    <row r="4037" spans="1:5" ht="15" x14ac:dyDescent="0.2">
      <c r="A4037" s="64">
        <v>4036</v>
      </c>
      <c r="B4037" s="65">
        <v>15894</v>
      </c>
      <c r="C4037" s="66" t="s">
        <v>15162</v>
      </c>
      <c r="D4037" s="67">
        <v>36</v>
      </c>
      <c r="E4037" s="68" t="s">
        <v>12262</v>
      </c>
    </row>
    <row r="4038" spans="1:5" ht="15" x14ac:dyDescent="0.2">
      <c r="A4038" s="64">
        <v>4037</v>
      </c>
      <c r="B4038" s="65">
        <v>16033</v>
      </c>
      <c r="C4038" s="66" t="s">
        <v>15163</v>
      </c>
      <c r="D4038" s="67">
        <v>37</v>
      </c>
      <c r="E4038" s="68" t="s">
        <v>12428</v>
      </c>
    </row>
    <row r="4039" spans="1:5" ht="15" x14ac:dyDescent="0.2">
      <c r="A4039" s="64">
        <v>4038</v>
      </c>
      <c r="B4039" s="65">
        <v>16269</v>
      </c>
      <c r="C4039" s="66" t="s">
        <v>15164</v>
      </c>
      <c r="D4039" s="67">
        <v>38</v>
      </c>
      <c r="E4039" s="68" t="s">
        <v>12268</v>
      </c>
    </row>
    <row r="4040" spans="1:5" ht="15" x14ac:dyDescent="0.2">
      <c r="A4040" s="64">
        <v>4039</v>
      </c>
      <c r="B4040" s="65">
        <v>16275</v>
      </c>
      <c r="C4040" s="70" t="s">
        <v>15165</v>
      </c>
      <c r="D4040" s="67">
        <v>39</v>
      </c>
      <c r="E4040" s="68" t="s">
        <v>10792</v>
      </c>
    </row>
    <row r="4041" spans="1:5" ht="15" x14ac:dyDescent="0.2">
      <c r="A4041" s="64">
        <v>4040</v>
      </c>
      <c r="B4041" s="65">
        <v>16669</v>
      </c>
      <c r="C4041" s="66" t="s">
        <v>15166</v>
      </c>
      <c r="D4041" s="67">
        <v>40</v>
      </c>
      <c r="E4041" s="69">
        <v>2</v>
      </c>
    </row>
    <row r="4042" spans="1:5" ht="15" x14ac:dyDescent="0.2">
      <c r="A4042" s="64">
        <v>4041</v>
      </c>
      <c r="B4042" s="65">
        <v>16783</v>
      </c>
      <c r="C4042" s="66" t="s">
        <v>15167</v>
      </c>
      <c r="D4042" s="67">
        <v>41</v>
      </c>
      <c r="E4042" s="68" t="s">
        <v>12273</v>
      </c>
    </row>
    <row r="4043" spans="1:5" ht="15" x14ac:dyDescent="0.2">
      <c r="A4043" s="64">
        <v>4042</v>
      </c>
      <c r="B4043" s="65">
        <v>17035</v>
      </c>
      <c r="C4043" s="66" t="s">
        <v>15168</v>
      </c>
      <c r="D4043" s="67">
        <v>42</v>
      </c>
      <c r="E4043" s="68" t="s">
        <v>12428</v>
      </c>
    </row>
    <row r="4044" spans="1:5" ht="15" x14ac:dyDescent="0.2">
      <c r="A4044" s="64">
        <v>4043</v>
      </c>
      <c r="B4044" s="65">
        <v>17246</v>
      </c>
      <c r="C4044" s="66" t="s">
        <v>15169</v>
      </c>
      <c r="D4044" s="67">
        <v>43</v>
      </c>
      <c r="E4044" s="69">
        <v>2</v>
      </c>
    </row>
    <row r="4045" spans="1:5" ht="15" x14ac:dyDescent="0.2">
      <c r="A4045" s="64">
        <v>4044</v>
      </c>
      <c r="B4045" s="65">
        <v>17270</v>
      </c>
      <c r="C4045" s="66" t="s">
        <v>15170</v>
      </c>
      <c r="D4045" s="67">
        <v>44</v>
      </c>
      <c r="E4045" s="68" t="s">
        <v>12266</v>
      </c>
    </row>
    <row r="4046" spans="1:5" ht="15" x14ac:dyDescent="0.2">
      <c r="A4046" s="64">
        <v>4045</v>
      </c>
      <c r="B4046" s="65">
        <v>17308</v>
      </c>
      <c r="C4046" s="70" t="s">
        <v>15171</v>
      </c>
      <c r="D4046" s="67">
        <v>45</v>
      </c>
      <c r="E4046" s="69">
        <v>2</v>
      </c>
    </row>
    <row r="4047" spans="1:5" ht="15" x14ac:dyDescent="0.2">
      <c r="A4047" s="64">
        <v>4046</v>
      </c>
      <c r="B4047" s="65">
        <v>17334</v>
      </c>
      <c r="C4047" s="66" t="s">
        <v>15172</v>
      </c>
      <c r="D4047" s="67">
        <v>46</v>
      </c>
      <c r="E4047" s="69">
        <v>2</v>
      </c>
    </row>
    <row r="4048" spans="1:5" ht="15" x14ac:dyDescent="0.2">
      <c r="A4048" s="64">
        <v>4047</v>
      </c>
      <c r="B4048" s="65">
        <v>17336</v>
      </c>
      <c r="C4048" s="66" t="s">
        <v>15173</v>
      </c>
      <c r="D4048" s="67">
        <v>47</v>
      </c>
      <c r="E4048" s="68" t="s">
        <v>12266</v>
      </c>
    </row>
    <row r="4049" spans="1:5" ht="15" x14ac:dyDescent="0.2">
      <c r="A4049" s="64">
        <v>4048</v>
      </c>
      <c r="B4049" s="65">
        <v>17341</v>
      </c>
      <c r="C4049" s="66" t="s">
        <v>15174</v>
      </c>
      <c r="D4049" s="67">
        <v>48</v>
      </c>
      <c r="E4049" s="69">
        <v>2</v>
      </c>
    </row>
    <row r="4050" spans="1:5" ht="15" x14ac:dyDescent="0.2">
      <c r="A4050" s="64">
        <v>4049</v>
      </c>
      <c r="B4050" s="65">
        <v>17347</v>
      </c>
      <c r="C4050" s="70" t="s">
        <v>15175</v>
      </c>
      <c r="D4050" s="67">
        <v>49</v>
      </c>
      <c r="E4050" s="69">
        <v>3</v>
      </c>
    </row>
    <row r="4051" spans="1:5" ht="15" x14ac:dyDescent="0.2">
      <c r="A4051" s="64">
        <v>4050</v>
      </c>
      <c r="B4051" s="65">
        <v>17393</v>
      </c>
      <c r="C4051" s="66" t="s">
        <v>15176</v>
      </c>
      <c r="D4051" s="67">
        <v>50</v>
      </c>
      <c r="E4051" s="69">
        <v>3</v>
      </c>
    </row>
    <row r="4052" spans="1:5" ht="15" x14ac:dyDescent="0.2">
      <c r="A4052" s="64">
        <v>4051</v>
      </c>
      <c r="B4052" s="65">
        <v>17395</v>
      </c>
      <c r="C4052" s="70" t="s">
        <v>15177</v>
      </c>
      <c r="D4052" s="67">
        <v>51</v>
      </c>
      <c r="E4052" s="68" t="s">
        <v>15069</v>
      </c>
    </row>
    <row r="4053" spans="1:5" ht="15" x14ac:dyDescent="0.2">
      <c r="A4053" s="64">
        <v>4052</v>
      </c>
      <c r="B4053" s="65">
        <v>17863</v>
      </c>
      <c r="C4053" s="66" t="s">
        <v>15178</v>
      </c>
      <c r="D4053" s="67">
        <v>52</v>
      </c>
      <c r="E4053" s="68" t="s">
        <v>13767</v>
      </c>
    </row>
    <row r="4054" spans="1:5" ht="15" x14ac:dyDescent="0.2">
      <c r="A4054" s="64">
        <v>4053</v>
      </c>
      <c r="B4054" s="65">
        <v>18013</v>
      </c>
      <c r="C4054" s="66" t="s">
        <v>10438</v>
      </c>
      <c r="D4054" s="67">
        <v>53</v>
      </c>
      <c r="E4054" s="68" t="s">
        <v>12260</v>
      </c>
    </row>
    <row r="4055" spans="1:5" ht="15" x14ac:dyDescent="0.2">
      <c r="A4055" s="64">
        <v>4054</v>
      </c>
      <c r="B4055" s="65">
        <v>18401</v>
      </c>
      <c r="C4055" s="66" t="s">
        <v>10439</v>
      </c>
      <c r="D4055" s="67">
        <v>54</v>
      </c>
      <c r="E4055" s="68" t="s">
        <v>12266</v>
      </c>
    </row>
    <row r="4056" spans="1:5" ht="15" x14ac:dyDescent="0.2">
      <c r="A4056" s="64">
        <v>4055</v>
      </c>
      <c r="B4056" s="65">
        <v>18450</v>
      </c>
      <c r="C4056" s="66" t="s">
        <v>10440</v>
      </c>
      <c r="D4056" s="67">
        <v>55</v>
      </c>
      <c r="E4056" s="68" t="s">
        <v>12268</v>
      </c>
    </row>
    <row r="4057" spans="1:5" ht="15" x14ac:dyDescent="0.2">
      <c r="A4057" s="64">
        <v>4056</v>
      </c>
      <c r="B4057" s="65">
        <v>18507</v>
      </c>
      <c r="C4057" s="66" t="s">
        <v>10441</v>
      </c>
      <c r="D4057" s="67">
        <v>56</v>
      </c>
      <c r="E4057" s="68" t="s">
        <v>10794</v>
      </c>
    </row>
    <row r="4058" spans="1:5" ht="15" x14ac:dyDescent="0.2">
      <c r="A4058" s="64">
        <v>4057</v>
      </c>
      <c r="B4058" s="65">
        <v>18583</v>
      </c>
      <c r="C4058" s="70" t="s">
        <v>10442</v>
      </c>
      <c r="D4058" s="67">
        <v>57</v>
      </c>
      <c r="E4058" s="68" t="s">
        <v>12260</v>
      </c>
    </row>
    <row r="4059" spans="1:5" ht="15" x14ac:dyDescent="0.2">
      <c r="A4059" s="64">
        <v>4058</v>
      </c>
      <c r="B4059" s="65">
        <v>18585</v>
      </c>
      <c r="C4059" s="70" t="s">
        <v>10443</v>
      </c>
      <c r="D4059" s="67">
        <v>58</v>
      </c>
      <c r="E4059" s="68" t="s">
        <v>12260</v>
      </c>
    </row>
    <row r="4060" spans="1:5" ht="15" x14ac:dyDescent="0.2">
      <c r="A4060" s="64">
        <v>4059</v>
      </c>
      <c r="B4060" s="65">
        <v>18587</v>
      </c>
      <c r="C4060" s="70" t="s">
        <v>10444</v>
      </c>
      <c r="D4060" s="67">
        <v>59</v>
      </c>
      <c r="E4060" s="68" t="s">
        <v>10792</v>
      </c>
    </row>
    <row r="4061" spans="1:5" ht="15" x14ac:dyDescent="0.2">
      <c r="A4061" s="64">
        <v>4060</v>
      </c>
      <c r="B4061" s="65">
        <v>18589</v>
      </c>
      <c r="C4061" s="70" t="s">
        <v>10445</v>
      </c>
      <c r="D4061" s="67">
        <v>60</v>
      </c>
      <c r="E4061" s="68" t="s">
        <v>13771</v>
      </c>
    </row>
    <row r="4062" spans="1:5" ht="15" x14ac:dyDescent="0.2">
      <c r="A4062" s="64">
        <v>4061</v>
      </c>
      <c r="B4062" s="65">
        <v>18726</v>
      </c>
      <c r="C4062" s="66" t="s">
        <v>10446</v>
      </c>
      <c r="D4062" s="67">
        <v>61</v>
      </c>
      <c r="E4062" s="68" t="s">
        <v>15069</v>
      </c>
    </row>
    <row r="4063" spans="1:5" ht="15" x14ac:dyDescent="0.2">
      <c r="A4063" s="64">
        <v>4062</v>
      </c>
      <c r="B4063" s="65">
        <v>18812</v>
      </c>
      <c r="C4063" s="66" t="s">
        <v>10447</v>
      </c>
      <c r="D4063" s="67">
        <v>62</v>
      </c>
      <c r="E4063" s="68" t="s">
        <v>15072</v>
      </c>
    </row>
    <row r="4064" spans="1:5" ht="15" x14ac:dyDescent="0.2">
      <c r="A4064" s="64">
        <v>4063</v>
      </c>
      <c r="B4064" s="65">
        <v>19025</v>
      </c>
      <c r="C4064" s="66" t="s">
        <v>10448</v>
      </c>
      <c r="D4064" s="67">
        <v>63</v>
      </c>
      <c r="E4064" s="69">
        <v>2</v>
      </c>
    </row>
    <row r="4065" spans="1:5" ht="15" x14ac:dyDescent="0.2">
      <c r="A4065" s="64">
        <v>4064</v>
      </c>
      <c r="B4065" s="65">
        <v>19167</v>
      </c>
      <c r="C4065" s="66" t="s">
        <v>12642</v>
      </c>
      <c r="D4065" s="67">
        <v>64</v>
      </c>
      <c r="E4065" s="68" t="s">
        <v>12258</v>
      </c>
    </row>
    <row r="4066" spans="1:5" ht="15" x14ac:dyDescent="0.2">
      <c r="A4066" s="64">
        <v>4065</v>
      </c>
      <c r="B4066" s="65">
        <v>19740</v>
      </c>
      <c r="C4066" s="66" t="s">
        <v>12643</v>
      </c>
      <c r="D4066" s="67">
        <v>65</v>
      </c>
      <c r="E4066" s="69">
        <v>2</v>
      </c>
    </row>
    <row r="4067" spans="1:5" ht="15" x14ac:dyDescent="0.2">
      <c r="A4067" s="64">
        <v>4066</v>
      </c>
      <c r="B4067" s="65">
        <v>19825</v>
      </c>
      <c r="C4067" s="66" t="s">
        <v>12644</v>
      </c>
      <c r="D4067" s="67">
        <v>66</v>
      </c>
      <c r="E4067" s="68" t="s">
        <v>13771</v>
      </c>
    </row>
    <row r="4068" spans="1:5" ht="15" x14ac:dyDescent="0.2">
      <c r="A4068" s="64">
        <v>4067</v>
      </c>
      <c r="B4068" s="65">
        <v>19874</v>
      </c>
      <c r="C4068" s="70" t="s">
        <v>12645</v>
      </c>
      <c r="D4068" s="67">
        <v>67</v>
      </c>
      <c r="E4068" s="68" t="s">
        <v>12260</v>
      </c>
    </row>
    <row r="4069" spans="1:5" ht="15" x14ac:dyDescent="0.2">
      <c r="A4069" s="64">
        <v>4068</v>
      </c>
      <c r="B4069" s="65">
        <v>19876</v>
      </c>
      <c r="C4069" s="66" t="s">
        <v>12646</v>
      </c>
      <c r="D4069" s="67">
        <v>68</v>
      </c>
      <c r="E4069" s="68" t="s">
        <v>13771</v>
      </c>
    </row>
    <row r="4070" spans="1:5" ht="15" x14ac:dyDescent="0.2">
      <c r="A4070" s="64">
        <v>4069</v>
      </c>
      <c r="B4070" s="65">
        <v>19888</v>
      </c>
      <c r="C4070" s="66" t="s">
        <v>12647</v>
      </c>
      <c r="D4070" s="67">
        <v>69</v>
      </c>
      <c r="E4070" s="68" t="s">
        <v>12260</v>
      </c>
    </row>
    <row r="4071" spans="1:5" ht="15" x14ac:dyDescent="0.2">
      <c r="A4071" s="64">
        <v>4070</v>
      </c>
      <c r="B4071" s="65">
        <v>19890</v>
      </c>
      <c r="C4071" s="66" t="s">
        <v>15536</v>
      </c>
      <c r="D4071" s="67">
        <v>70</v>
      </c>
      <c r="E4071" s="68" t="s">
        <v>10794</v>
      </c>
    </row>
    <row r="4072" spans="1:5" ht="15" x14ac:dyDescent="0.2">
      <c r="A4072" s="64">
        <v>4071</v>
      </c>
      <c r="B4072" s="65">
        <v>11217</v>
      </c>
      <c r="C4072" s="66" t="s">
        <v>15537</v>
      </c>
      <c r="D4072" s="67">
        <v>71</v>
      </c>
      <c r="E4072" s="69">
        <v>2</v>
      </c>
    </row>
    <row r="4073" spans="1:5" ht="15" x14ac:dyDescent="0.2">
      <c r="A4073" s="64">
        <v>4072</v>
      </c>
      <c r="B4073" s="65">
        <v>11221</v>
      </c>
      <c r="C4073" s="66" t="s">
        <v>15538</v>
      </c>
      <c r="D4073" s="67">
        <v>72</v>
      </c>
      <c r="E4073" s="68" t="s">
        <v>12266</v>
      </c>
    </row>
    <row r="4074" spans="1:5" ht="15" x14ac:dyDescent="0.2">
      <c r="A4074" s="64">
        <v>4073</v>
      </c>
      <c r="B4074" s="65">
        <v>11472</v>
      </c>
      <c r="C4074" s="66" t="s">
        <v>15539</v>
      </c>
      <c r="D4074" s="67">
        <v>73</v>
      </c>
      <c r="E4074" s="69">
        <v>3</v>
      </c>
    </row>
    <row r="4075" spans="1:5" ht="15" x14ac:dyDescent="0.2">
      <c r="A4075" s="64">
        <v>4074</v>
      </c>
      <c r="B4075" s="65">
        <v>12559</v>
      </c>
      <c r="C4075" s="66" t="s">
        <v>15540</v>
      </c>
      <c r="D4075" s="67">
        <v>74</v>
      </c>
      <c r="E4075" s="68" t="s">
        <v>12268</v>
      </c>
    </row>
    <row r="4076" spans="1:5" ht="15" x14ac:dyDescent="0.2">
      <c r="A4076" s="64">
        <v>4075</v>
      </c>
      <c r="B4076" s="65">
        <v>13482</v>
      </c>
      <c r="C4076" s="66" t="s">
        <v>15541</v>
      </c>
      <c r="D4076" s="67">
        <v>75</v>
      </c>
      <c r="E4076" s="68" t="s">
        <v>10794</v>
      </c>
    </row>
    <row r="4077" spans="1:5" ht="15" x14ac:dyDescent="0.2">
      <c r="A4077" s="64">
        <v>4076</v>
      </c>
      <c r="B4077" s="65">
        <v>13483</v>
      </c>
      <c r="C4077" s="66" t="s">
        <v>15542</v>
      </c>
      <c r="D4077" s="67">
        <v>76</v>
      </c>
      <c r="E4077" s="68" t="s">
        <v>15072</v>
      </c>
    </row>
    <row r="4078" spans="1:5" ht="15" x14ac:dyDescent="0.2">
      <c r="A4078" s="64">
        <v>4077</v>
      </c>
      <c r="B4078" s="65">
        <v>12484</v>
      </c>
      <c r="C4078" s="70" t="s">
        <v>15543</v>
      </c>
      <c r="D4078" s="67">
        <v>77</v>
      </c>
      <c r="E4078" s="68" t="s">
        <v>12273</v>
      </c>
    </row>
    <row r="4079" spans="1:5" ht="15" x14ac:dyDescent="0.2">
      <c r="A4079" s="64">
        <v>4078</v>
      </c>
      <c r="B4079" s="65">
        <v>13493</v>
      </c>
      <c r="C4079" s="70" t="s">
        <v>15544</v>
      </c>
      <c r="D4079" s="67">
        <v>78</v>
      </c>
      <c r="E4079" s="68" t="s">
        <v>12428</v>
      </c>
    </row>
    <row r="4080" spans="1:5" ht="15" x14ac:dyDescent="0.2">
      <c r="A4080" s="64">
        <v>4079</v>
      </c>
      <c r="B4080" s="65" t="s">
        <v>441</v>
      </c>
      <c r="C4080" s="66" t="s">
        <v>15545</v>
      </c>
      <c r="D4080" s="67">
        <v>79</v>
      </c>
      <c r="E4080" s="68" t="s">
        <v>12268</v>
      </c>
    </row>
    <row r="4081" spans="1:5" ht="15" x14ac:dyDescent="0.2">
      <c r="A4081" s="64">
        <v>4080</v>
      </c>
      <c r="B4081" s="65">
        <v>14718</v>
      </c>
      <c r="C4081" s="66" t="s">
        <v>15546</v>
      </c>
      <c r="D4081" s="67">
        <v>80</v>
      </c>
      <c r="E4081" s="68" t="s">
        <v>15069</v>
      </c>
    </row>
    <row r="4082" spans="1:5" ht="15" x14ac:dyDescent="0.2">
      <c r="A4082" s="64">
        <v>4081</v>
      </c>
      <c r="B4082" s="65">
        <v>14719</v>
      </c>
      <c r="C4082" s="66" t="s">
        <v>15547</v>
      </c>
      <c r="D4082" s="67">
        <v>81</v>
      </c>
      <c r="E4082" s="73"/>
    </row>
    <row r="4083" spans="1:5" ht="15" x14ac:dyDescent="0.2">
      <c r="A4083" s="64">
        <v>4082</v>
      </c>
      <c r="B4083" s="65">
        <v>16676</v>
      </c>
      <c r="C4083" s="66" t="s">
        <v>15548</v>
      </c>
      <c r="D4083" s="67">
        <v>82</v>
      </c>
      <c r="E4083" s="73"/>
    </row>
    <row r="4084" spans="1:5" ht="15" x14ac:dyDescent="0.2">
      <c r="A4084" s="64">
        <v>4083</v>
      </c>
      <c r="B4084" s="65">
        <v>16779</v>
      </c>
      <c r="C4084" s="66" t="s">
        <v>15549</v>
      </c>
      <c r="D4084" s="67">
        <v>83</v>
      </c>
      <c r="E4084" s="68" t="s">
        <v>16864</v>
      </c>
    </row>
    <row r="4085" spans="1:5" ht="15" x14ac:dyDescent="0.2">
      <c r="A4085" s="64">
        <v>4084</v>
      </c>
      <c r="B4085" s="65">
        <v>16786</v>
      </c>
      <c r="C4085" s="66" t="s">
        <v>15550</v>
      </c>
      <c r="D4085" s="67">
        <v>84</v>
      </c>
      <c r="E4085" s="68" t="s">
        <v>12266</v>
      </c>
    </row>
    <row r="4086" spans="1:5" ht="15" x14ac:dyDescent="0.2">
      <c r="A4086" s="64">
        <v>4085</v>
      </c>
      <c r="B4086" s="65">
        <v>16891</v>
      </c>
      <c r="C4086" s="66" t="s">
        <v>15551</v>
      </c>
      <c r="D4086" s="67">
        <v>85</v>
      </c>
      <c r="E4086" s="68" t="s">
        <v>18446</v>
      </c>
    </row>
    <row r="4087" spans="1:5" ht="15" x14ac:dyDescent="0.2">
      <c r="A4087" s="64">
        <v>4086</v>
      </c>
      <c r="B4087" s="65">
        <v>16907</v>
      </c>
      <c r="C4087" s="66" t="s">
        <v>15552</v>
      </c>
      <c r="D4087" s="67">
        <v>86</v>
      </c>
      <c r="E4087" s="73"/>
    </row>
    <row r="4088" spans="1:5" ht="15" x14ac:dyDescent="0.2">
      <c r="A4088" s="64">
        <v>4087</v>
      </c>
      <c r="B4088" s="65">
        <v>16919</v>
      </c>
      <c r="C4088" s="66" t="s">
        <v>15553</v>
      </c>
      <c r="D4088" s="67">
        <v>87</v>
      </c>
      <c r="E4088" s="68" t="s">
        <v>12262</v>
      </c>
    </row>
    <row r="4089" spans="1:5" ht="15" x14ac:dyDescent="0.2">
      <c r="A4089" s="64">
        <v>4088</v>
      </c>
      <c r="B4089" s="65">
        <v>17519</v>
      </c>
      <c r="C4089" s="66" t="s">
        <v>15554</v>
      </c>
      <c r="D4089" s="67">
        <v>88</v>
      </c>
      <c r="E4089" s="68" t="s">
        <v>12268</v>
      </c>
    </row>
    <row r="4090" spans="1:5" ht="15" x14ac:dyDescent="0.2">
      <c r="A4090" s="64">
        <v>4089</v>
      </c>
      <c r="B4090" s="65">
        <v>17524</v>
      </c>
      <c r="C4090" s="66" t="s">
        <v>15555</v>
      </c>
      <c r="D4090" s="67">
        <v>89</v>
      </c>
      <c r="E4090" s="69">
        <v>1</v>
      </c>
    </row>
    <row r="4091" spans="1:5" ht="15" x14ac:dyDescent="0.2">
      <c r="A4091" s="64">
        <v>4090</v>
      </c>
      <c r="B4091" s="65">
        <v>17564</v>
      </c>
      <c r="C4091" s="66" t="s">
        <v>15556</v>
      </c>
      <c r="D4091" s="67">
        <v>90</v>
      </c>
      <c r="E4091" s="68" t="s">
        <v>15069</v>
      </c>
    </row>
    <row r="4092" spans="1:5" ht="15" x14ac:dyDescent="0.2">
      <c r="A4092" s="64">
        <v>4091</v>
      </c>
      <c r="B4092" s="65">
        <v>17566</v>
      </c>
      <c r="C4092" s="66" t="s">
        <v>15557</v>
      </c>
      <c r="D4092" s="67">
        <v>91</v>
      </c>
      <c r="E4092" s="69">
        <v>5</v>
      </c>
    </row>
    <row r="4093" spans="1:5" ht="15" x14ac:dyDescent="0.2">
      <c r="A4093" s="64">
        <v>4092</v>
      </c>
      <c r="B4093" s="65">
        <v>17568</v>
      </c>
      <c r="C4093" s="66" t="s">
        <v>15558</v>
      </c>
      <c r="D4093" s="67">
        <v>92</v>
      </c>
      <c r="E4093" s="68" t="s">
        <v>12273</v>
      </c>
    </row>
    <row r="4094" spans="1:5" ht="15" x14ac:dyDescent="0.2">
      <c r="A4094" s="64">
        <v>4093</v>
      </c>
      <c r="B4094" s="65">
        <v>18091</v>
      </c>
      <c r="C4094" s="66" t="s">
        <v>15559</v>
      </c>
      <c r="D4094" s="67">
        <v>93</v>
      </c>
      <c r="E4094" s="73"/>
    </row>
    <row r="4095" spans="1:5" ht="15" x14ac:dyDescent="0.2">
      <c r="A4095" s="64">
        <v>4094</v>
      </c>
      <c r="B4095" s="65">
        <v>18614</v>
      </c>
      <c r="C4095" s="66" t="s">
        <v>15560</v>
      </c>
      <c r="D4095" s="67">
        <v>94</v>
      </c>
      <c r="E4095" s="69">
        <v>3</v>
      </c>
    </row>
    <row r="4096" spans="1:5" ht="15" x14ac:dyDescent="0.2">
      <c r="A4096" s="64">
        <v>4095</v>
      </c>
      <c r="B4096" s="65">
        <v>18616</v>
      </c>
      <c r="C4096" s="66" t="s">
        <v>15561</v>
      </c>
      <c r="D4096" s="67">
        <v>95</v>
      </c>
      <c r="E4096" s="69">
        <v>3</v>
      </c>
    </row>
    <row r="4097" spans="1:5" ht="15" x14ac:dyDescent="0.2">
      <c r="A4097" s="64">
        <v>4096</v>
      </c>
      <c r="B4097" s="65">
        <v>18910</v>
      </c>
      <c r="C4097" s="66" t="s">
        <v>15562</v>
      </c>
      <c r="D4097" s="67">
        <v>96</v>
      </c>
      <c r="E4097" s="68" t="s">
        <v>12268</v>
      </c>
    </row>
    <row r="4098" spans="1:5" ht="15" x14ac:dyDescent="0.2">
      <c r="A4098" s="64">
        <v>4097</v>
      </c>
      <c r="B4098" s="65">
        <v>19090</v>
      </c>
      <c r="C4098" s="66" t="s">
        <v>15563</v>
      </c>
      <c r="D4098" s="67">
        <v>97</v>
      </c>
      <c r="E4098" s="68" t="s">
        <v>12268</v>
      </c>
    </row>
    <row r="4099" spans="1:5" ht="15" x14ac:dyDescent="0.2">
      <c r="A4099" s="64">
        <v>4098</v>
      </c>
      <c r="B4099" s="65">
        <v>19621</v>
      </c>
      <c r="C4099" s="66" t="s">
        <v>15564</v>
      </c>
      <c r="D4099" s="67">
        <v>98</v>
      </c>
      <c r="E4099" s="73"/>
    </row>
    <row r="4100" spans="1:5" ht="15" x14ac:dyDescent="0.2">
      <c r="A4100" s="64">
        <v>4099</v>
      </c>
      <c r="B4100" s="65">
        <v>19749</v>
      </c>
      <c r="C4100" s="66" t="s">
        <v>15565</v>
      </c>
      <c r="D4100" s="67">
        <v>99</v>
      </c>
      <c r="E4100" s="73"/>
    </row>
    <row r="4101" spans="1:5" ht="15" x14ac:dyDescent="0.2">
      <c r="A4101" s="64">
        <v>4100</v>
      </c>
      <c r="B4101" s="65">
        <v>19901</v>
      </c>
      <c r="C4101" s="66" t="s">
        <v>15566</v>
      </c>
      <c r="D4101" s="67">
        <v>100</v>
      </c>
      <c r="E4101" s="68" t="s">
        <v>13798</v>
      </c>
    </row>
    <row r="4102" spans="1:5" ht="15" x14ac:dyDescent="0.2">
      <c r="A4102" s="64">
        <v>4101</v>
      </c>
      <c r="B4102" s="65">
        <v>11442</v>
      </c>
      <c r="C4102" s="66" t="s">
        <v>15567</v>
      </c>
      <c r="D4102" s="67">
        <v>101</v>
      </c>
      <c r="E4102" s="68" t="s">
        <v>12278</v>
      </c>
    </row>
    <row r="4103" spans="1:5" ht="15" x14ac:dyDescent="0.2">
      <c r="A4103" s="64">
        <v>4102</v>
      </c>
      <c r="B4103" s="65">
        <v>11444</v>
      </c>
      <c r="C4103" s="66" t="s">
        <v>15568</v>
      </c>
      <c r="D4103" s="67">
        <v>102</v>
      </c>
      <c r="E4103" s="69">
        <v>3</v>
      </c>
    </row>
    <row r="4104" spans="1:5" ht="15" x14ac:dyDescent="0.2">
      <c r="A4104" s="64">
        <v>4103</v>
      </c>
      <c r="B4104" s="65">
        <v>11451</v>
      </c>
      <c r="C4104" s="66" t="s">
        <v>15569</v>
      </c>
      <c r="D4104" s="67">
        <v>103</v>
      </c>
      <c r="E4104" s="69">
        <v>3</v>
      </c>
    </row>
    <row r="4105" spans="1:5" ht="15" x14ac:dyDescent="0.2">
      <c r="A4105" s="64">
        <v>4104</v>
      </c>
      <c r="B4105" s="65">
        <v>11457</v>
      </c>
      <c r="C4105" s="66" t="s">
        <v>15570</v>
      </c>
      <c r="D4105" s="67">
        <v>104</v>
      </c>
      <c r="E4105" s="68" t="s">
        <v>15069</v>
      </c>
    </row>
    <row r="4106" spans="1:5" ht="15" x14ac:dyDescent="0.2">
      <c r="A4106" s="64">
        <v>4105</v>
      </c>
      <c r="B4106" s="65">
        <v>11462</v>
      </c>
      <c r="C4106" s="66" t="s">
        <v>15571</v>
      </c>
      <c r="D4106" s="67">
        <v>105</v>
      </c>
      <c r="E4106" s="68" t="s">
        <v>10794</v>
      </c>
    </row>
    <row r="4107" spans="1:5" ht="15" x14ac:dyDescent="0.2">
      <c r="A4107" s="64">
        <v>4106</v>
      </c>
      <c r="B4107" s="65">
        <v>13078</v>
      </c>
      <c r="C4107" s="66" t="s">
        <v>15572</v>
      </c>
      <c r="D4107" s="67">
        <v>106</v>
      </c>
      <c r="E4107" s="69">
        <v>5</v>
      </c>
    </row>
    <row r="4108" spans="1:5" ht="15" x14ac:dyDescent="0.2">
      <c r="A4108" s="64">
        <v>4107</v>
      </c>
      <c r="B4108" s="65">
        <v>17298</v>
      </c>
      <c r="C4108" s="66" t="s">
        <v>15573</v>
      </c>
      <c r="D4108" s="67">
        <v>107</v>
      </c>
      <c r="E4108" s="69">
        <v>3</v>
      </c>
    </row>
    <row r="4109" spans="1:5" ht="15" x14ac:dyDescent="0.2">
      <c r="A4109" s="64">
        <v>4108</v>
      </c>
      <c r="B4109" s="65">
        <v>10005</v>
      </c>
      <c r="C4109" s="66" t="s">
        <v>15574</v>
      </c>
      <c r="D4109" s="67">
        <v>1</v>
      </c>
      <c r="E4109" s="68" t="s">
        <v>12266</v>
      </c>
    </row>
    <row r="4110" spans="1:5" ht="15" x14ac:dyDescent="0.2">
      <c r="A4110" s="64">
        <v>4109</v>
      </c>
      <c r="B4110" s="65">
        <v>10007</v>
      </c>
      <c r="C4110" s="66" t="s">
        <v>15575</v>
      </c>
      <c r="D4110" s="67">
        <v>2</v>
      </c>
      <c r="E4110" s="68" t="s">
        <v>12266</v>
      </c>
    </row>
    <row r="4111" spans="1:5" ht="15" x14ac:dyDescent="0.2">
      <c r="A4111" s="64">
        <v>4110</v>
      </c>
      <c r="B4111" s="65">
        <v>10008</v>
      </c>
      <c r="C4111" s="66" t="s">
        <v>15576</v>
      </c>
      <c r="D4111" s="67">
        <v>3</v>
      </c>
      <c r="E4111" s="68" t="s">
        <v>12266</v>
      </c>
    </row>
    <row r="4112" spans="1:5" ht="15" x14ac:dyDescent="0.2">
      <c r="A4112" s="64">
        <v>4111</v>
      </c>
      <c r="B4112" s="65">
        <v>10010</v>
      </c>
      <c r="C4112" s="70" t="s">
        <v>15577</v>
      </c>
      <c r="D4112" s="67">
        <v>4</v>
      </c>
      <c r="E4112" s="68" t="s">
        <v>10794</v>
      </c>
    </row>
    <row r="4113" spans="1:5" ht="15" x14ac:dyDescent="0.2">
      <c r="A4113" s="64">
        <v>4112</v>
      </c>
      <c r="B4113" s="65">
        <v>10012</v>
      </c>
      <c r="C4113" s="70" t="s">
        <v>15578</v>
      </c>
      <c r="D4113" s="67">
        <v>5</v>
      </c>
      <c r="E4113" s="68" t="s">
        <v>10794</v>
      </c>
    </row>
    <row r="4114" spans="1:5" ht="15" x14ac:dyDescent="0.2">
      <c r="A4114" s="64">
        <v>4113</v>
      </c>
      <c r="B4114" s="65">
        <v>11149</v>
      </c>
      <c r="C4114" s="66" t="s">
        <v>15579</v>
      </c>
      <c r="D4114" s="67">
        <v>6</v>
      </c>
      <c r="E4114" s="68" t="s">
        <v>12262</v>
      </c>
    </row>
    <row r="4115" spans="1:5" ht="15" x14ac:dyDescent="0.2">
      <c r="A4115" s="64">
        <v>4114</v>
      </c>
      <c r="B4115" s="65">
        <v>11217</v>
      </c>
      <c r="C4115" s="66" t="s">
        <v>15580</v>
      </c>
      <c r="D4115" s="67">
        <v>7</v>
      </c>
      <c r="E4115" s="68" t="s">
        <v>10794</v>
      </c>
    </row>
    <row r="4116" spans="1:5" ht="15" x14ac:dyDescent="0.2">
      <c r="A4116" s="64">
        <v>4115</v>
      </c>
      <c r="B4116" s="65">
        <v>14238</v>
      </c>
      <c r="C4116" s="66" t="s">
        <v>15581</v>
      </c>
      <c r="D4116" s="67">
        <v>8</v>
      </c>
      <c r="E4116" s="68" t="s">
        <v>12268</v>
      </c>
    </row>
    <row r="4117" spans="1:5" ht="15" x14ac:dyDescent="0.2">
      <c r="A4117" s="64">
        <v>4116</v>
      </c>
      <c r="B4117" s="65">
        <v>14514</v>
      </c>
      <c r="C4117" s="66" t="s">
        <v>15582</v>
      </c>
      <c r="D4117" s="67">
        <v>9</v>
      </c>
      <c r="E4117" s="68" t="s">
        <v>15072</v>
      </c>
    </row>
    <row r="4118" spans="1:5" ht="15" x14ac:dyDescent="0.2">
      <c r="A4118" s="64">
        <v>4117</v>
      </c>
      <c r="B4118" s="65">
        <v>19780</v>
      </c>
      <c r="C4118" s="66" t="s">
        <v>15583</v>
      </c>
      <c r="D4118" s="67">
        <v>10</v>
      </c>
      <c r="E4118" s="68" t="s">
        <v>10794</v>
      </c>
    </row>
    <row r="4119" spans="1:5" ht="15" x14ac:dyDescent="0.2">
      <c r="A4119" s="64">
        <v>4118</v>
      </c>
      <c r="B4119" s="65">
        <v>10060</v>
      </c>
      <c r="C4119" s="70" t="s">
        <v>15584</v>
      </c>
      <c r="D4119" s="67">
        <v>1</v>
      </c>
      <c r="E4119" s="68" t="s">
        <v>10792</v>
      </c>
    </row>
    <row r="4120" spans="1:5" ht="15" x14ac:dyDescent="0.2">
      <c r="A4120" s="64">
        <v>4119</v>
      </c>
      <c r="B4120" s="65">
        <v>12624</v>
      </c>
      <c r="C4120" s="70" t="s">
        <v>15585</v>
      </c>
      <c r="D4120" s="67">
        <v>2</v>
      </c>
      <c r="E4120" s="68" t="s">
        <v>10792</v>
      </c>
    </row>
    <row r="4121" spans="1:5" ht="15" x14ac:dyDescent="0.2">
      <c r="A4121" s="64">
        <v>4120</v>
      </c>
      <c r="B4121" s="65">
        <v>16019</v>
      </c>
      <c r="C4121" s="66" t="s">
        <v>15586</v>
      </c>
      <c r="D4121" s="67">
        <v>3</v>
      </c>
      <c r="E4121" s="68" t="s">
        <v>12268</v>
      </c>
    </row>
    <row r="4122" spans="1:5" ht="15" x14ac:dyDescent="0.2">
      <c r="A4122" s="64">
        <v>4121</v>
      </c>
      <c r="B4122" s="65">
        <v>16925</v>
      </c>
      <c r="C4122" s="66" t="s">
        <v>15587</v>
      </c>
      <c r="D4122" s="67">
        <v>4</v>
      </c>
      <c r="E4122" s="68" t="s">
        <v>13767</v>
      </c>
    </row>
    <row r="4123" spans="1:5" ht="15" x14ac:dyDescent="0.2">
      <c r="A4123" s="64">
        <v>4122</v>
      </c>
      <c r="B4123" s="65">
        <v>18674</v>
      </c>
      <c r="C4123" s="66" t="s">
        <v>15588</v>
      </c>
      <c r="D4123" s="67">
        <v>5</v>
      </c>
      <c r="E4123" s="68" t="s">
        <v>15072</v>
      </c>
    </row>
    <row r="4124" spans="1:5" ht="15" x14ac:dyDescent="0.2">
      <c r="A4124" s="64">
        <v>4123</v>
      </c>
      <c r="B4124" s="65">
        <v>19091</v>
      </c>
      <c r="C4124" s="66" t="s">
        <v>15589</v>
      </c>
      <c r="D4124" s="67">
        <v>6</v>
      </c>
      <c r="E4124" s="68" t="s">
        <v>12262</v>
      </c>
    </row>
    <row r="4125" spans="1:5" ht="15" x14ac:dyDescent="0.2">
      <c r="A4125" s="64">
        <v>4124</v>
      </c>
      <c r="B4125" s="65">
        <v>19093</v>
      </c>
      <c r="C4125" s="66" t="s">
        <v>15590</v>
      </c>
      <c r="D4125" s="67">
        <v>7</v>
      </c>
      <c r="E4125" s="68" t="s">
        <v>12262</v>
      </c>
    </row>
    <row r="4126" spans="1:5" ht="15" x14ac:dyDescent="0.2">
      <c r="A4126" s="64">
        <v>4125</v>
      </c>
      <c r="B4126" s="65">
        <v>19469</v>
      </c>
      <c r="C4126" s="66" t="s">
        <v>15591</v>
      </c>
      <c r="D4126" s="67">
        <v>8</v>
      </c>
      <c r="E4126" s="68" t="s">
        <v>12262</v>
      </c>
    </row>
    <row r="4127" spans="1:5" ht="15" x14ac:dyDescent="0.2">
      <c r="A4127" s="64">
        <v>4126</v>
      </c>
      <c r="B4127" s="65">
        <v>19745</v>
      </c>
      <c r="C4127" s="66" t="s">
        <v>15592</v>
      </c>
      <c r="D4127" s="67">
        <v>9</v>
      </c>
      <c r="E4127" s="69">
        <v>2</v>
      </c>
    </row>
    <row r="4128" spans="1:5" ht="15" x14ac:dyDescent="0.2">
      <c r="A4128" s="64">
        <v>4127</v>
      </c>
      <c r="B4128" s="65">
        <v>19794</v>
      </c>
      <c r="C4128" s="66" t="s">
        <v>15593</v>
      </c>
      <c r="D4128" s="67">
        <v>10</v>
      </c>
      <c r="E4128" s="68" t="s">
        <v>10792</v>
      </c>
    </row>
    <row r="4129" spans="1:5" ht="15" x14ac:dyDescent="0.2">
      <c r="A4129" s="64">
        <v>4128</v>
      </c>
      <c r="B4129" s="65">
        <v>19823</v>
      </c>
      <c r="C4129" s="66" t="s">
        <v>15594</v>
      </c>
      <c r="D4129" s="67">
        <v>11</v>
      </c>
      <c r="E4129" s="68" t="s">
        <v>12281</v>
      </c>
    </row>
    <row r="4130" spans="1:5" ht="15" x14ac:dyDescent="0.2">
      <c r="A4130" s="64">
        <v>4129</v>
      </c>
      <c r="B4130" s="65">
        <v>19827</v>
      </c>
      <c r="C4130" s="66" t="s">
        <v>15595</v>
      </c>
      <c r="D4130" s="67">
        <v>12</v>
      </c>
      <c r="E4130" s="68" t="s">
        <v>12260</v>
      </c>
    </row>
    <row r="4131" spans="1:5" ht="15" x14ac:dyDescent="0.2">
      <c r="A4131" s="64">
        <v>4130</v>
      </c>
      <c r="B4131" s="65">
        <v>19832</v>
      </c>
      <c r="C4131" s="70" t="s">
        <v>15596</v>
      </c>
      <c r="D4131" s="67">
        <v>13</v>
      </c>
      <c r="E4131" s="68" t="s">
        <v>10792</v>
      </c>
    </row>
    <row r="4132" spans="1:5" ht="15" x14ac:dyDescent="0.2">
      <c r="A4132" s="64">
        <v>4131</v>
      </c>
      <c r="B4132" s="65">
        <v>19850</v>
      </c>
      <c r="C4132" s="66" t="s">
        <v>10329</v>
      </c>
      <c r="D4132" s="67">
        <v>14</v>
      </c>
      <c r="E4132" s="68" t="s">
        <v>10792</v>
      </c>
    </row>
    <row r="4133" spans="1:5" ht="15" x14ac:dyDescent="0.2">
      <c r="A4133" s="64">
        <v>4132</v>
      </c>
      <c r="B4133" s="65">
        <v>19872</v>
      </c>
      <c r="C4133" s="66" t="s">
        <v>13135</v>
      </c>
      <c r="D4133" s="67">
        <v>15</v>
      </c>
      <c r="E4133" s="68" t="s">
        <v>10792</v>
      </c>
    </row>
    <row r="4134" spans="1:5" ht="15" x14ac:dyDescent="0.2">
      <c r="A4134" s="64">
        <v>4133</v>
      </c>
      <c r="B4134" s="65">
        <v>19878</v>
      </c>
      <c r="C4134" s="66" t="s">
        <v>13136</v>
      </c>
      <c r="D4134" s="67">
        <v>16</v>
      </c>
      <c r="E4134" s="68" t="s">
        <v>10792</v>
      </c>
    </row>
    <row r="4135" spans="1:5" ht="15" x14ac:dyDescent="0.2">
      <c r="A4135" s="64">
        <v>4134</v>
      </c>
      <c r="B4135" s="65">
        <v>19880</v>
      </c>
      <c r="C4135" s="66" t="s">
        <v>13137</v>
      </c>
      <c r="D4135" s="67">
        <v>17</v>
      </c>
      <c r="E4135" s="68" t="s">
        <v>10792</v>
      </c>
    </row>
    <row r="4136" spans="1:5" ht="15" x14ac:dyDescent="0.2">
      <c r="A4136" s="64">
        <v>4135</v>
      </c>
      <c r="B4136" s="65">
        <v>19881</v>
      </c>
      <c r="C4136" s="66" t="s">
        <v>13138</v>
      </c>
      <c r="D4136" s="67">
        <v>18</v>
      </c>
      <c r="E4136" s="68" t="s">
        <v>10792</v>
      </c>
    </row>
    <row r="4137" spans="1:5" ht="15" x14ac:dyDescent="0.2">
      <c r="A4137" s="64">
        <v>4136</v>
      </c>
      <c r="B4137" s="65">
        <v>19883</v>
      </c>
      <c r="C4137" s="66" t="s">
        <v>13139</v>
      </c>
      <c r="D4137" s="67">
        <v>19</v>
      </c>
      <c r="E4137" s="68" t="s">
        <v>10792</v>
      </c>
    </row>
    <row r="4138" spans="1:5" ht="15" x14ac:dyDescent="0.2">
      <c r="A4138" s="64">
        <v>4137</v>
      </c>
      <c r="B4138" s="65">
        <v>19885</v>
      </c>
      <c r="C4138" s="66" t="s">
        <v>13140</v>
      </c>
      <c r="D4138" s="67">
        <v>20</v>
      </c>
      <c r="E4138" s="68" t="s">
        <v>10792</v>
      </c>
    </row>
    <row r="4139" spans="1:5" ht="15" x14ac:dyDescent="0.2">
      <c r="A4139" s="64">
        <v>4138</v>
      </c>
      <c r="B4139" s="65">
        <v>19887</v>
      </c>
      <c r="C4139" s="66" t="s">
        <v>13141</v>
      </c>
      <c r="D4139" s="67">
        <v>21</v>
      </c>
      <c r="E4139" s="68" t="s">
        <v>10792</v>
      </c>
    </row>
    <row r="4140" spans="1:5" ht="15" x14ac:dyDescent="0.2">
      <c r="A4140" s="64">
        <v>4139</v>
      </c>
      <c r="B4140" s="65">
        <v>10045</v>
      </c>
      <c r="C4140" s="66" t="s">
        <v>13142</v>
      </c>
      <c r="D4140" s="67">
        <v>1</v>
      </c>
      <c r="E4140" s="68" t="s">
        <v>15072</v>
      </c>
    </row>
    <row r="4141" spans="1:5" ht="15" x14ac:dyDescent="0.2">
      <c r="A4141" s="64">
        <v>4140</v>
      </c>
      <c r="B4141" s="65">
        <v>11513</v>
      </c>
      <c r="C4141" s="66" t="s">
        <v>13143</v>
      </c>
      <c r="D4141" s="67">
        <v>2</v>
      </c>
      <c r="E4141" s="68" t="s">
        <v>13767</v>
      </c>
    </row>
    <row r="4142" spans="1:5" ht="15" x14ac:dyDescent="0.2">
      <c r="A4142" s="64">
        <v>4141</v>
      </c>
      <c r="B4142" s="65">
        <v>12831</v>
      </c>
      <c r="C4142" s="66" t="s">
        <v>15796</v>
      </c>
      <c r="D4142" s="67">
        <v>3</v>
      </c>
      <c r="E4142" s="68" t="s">
        <v>10792</v>
      </c>
    </row>
    <row r="4143" spans="1:5" ht="15" x14ac:dyDescent="0.2">
      <c r="A4143" s="64">
        <v>4142</v>
      </c>
      <c r="B4143" s="65">
        <v>13024</v>
      </c>
      <c r="C4143" s="66" t="s">
        <v>13144</v>
      </c>
      <c r="D4143" s="67">
        <v>4</v>
      </c>
      <c r="E4143" s="68" t="s">
        <v>12281</v>
      </c>
    </row>
    <row r="4144" spans="1:5" ht="15" x14ac:dyDescent="0.2">
      <c r="A4144" s="64">
        <v>4143</v>
      </c>
      <c r="B4144" s="65">
        <v>13550</v>
      </c>
      <c r="C4144" s="66" t="s">
        <v>13145</v>
      </c>
      <c r="D4144" s="67">
        <v>5</v>
      </c>
      <c r="E4144" s="69">
        <v>2</v>
      </c>
    </row>
    <row r="4145" spans="1:5" ht="15" x14ac:dyDescent="0.2">
      <c r="A4145" s="64">
        <v>4144</v>
      </c>
      <c r="B4145" s="65">
        <v>13635</v>
      </c>
      <c r="C4145" s="66" t="s">
        <v>13146</v>
      </c>
      <c r="D4145" s="67">
        <v>6</v>
      </c>
      <c r="E4145" s="68" t="s">
        <v>12268</v>
      </c>
    </row>
    <row r="4146" spans="1:5" ht="15" x14ac:dyDescent="0.2">
      <c r="A4146" s="64">
        <v>4145</v>
      </c>
      <c r="B4146" s="65">
        <v>14210</v>
      </c>
      <c r="C4146" s="66" t="s">
        <v>13147</v>
      </c>
      <c r="D4146" s="67">
        <v>7</v>
      </c>
      <c r="E4146" s="68" t="s">
        <v>12428</v>
      </c>
    </row>
    <row r="4147" spans="1:5" ht="15" x14ac:dyDescent="0.2">
      <c r="A4147" s="64">
        <v>4146</v>
      </c>
      <c r="B4147" s="65">
        <v>14290</v>
      </c>
      <c r="C4147" s="66" t="s">
        <v>13148</v>
      </c>
      <c r="D4147" s="67">
        <v>8</v>
      </c>
      <c r="E4147" s="68" t="s">
        <v>12262</v>
      </c>
    </row>
    <row r="4148" spans="1:5" ht="15" x14ac:dyDescent="0.2">
      <c r="A4148" s="64">
        <v>4147</v>
      </c>
      <c r="B4148" s="65">
        <v>14974</v>
      </c>
      <c r="C4148" s="66" t="s">
        <v>13149</v>
      </c>
      <c r="D4148" s="67">
        <v>9</v>
      </c>
      <c r="E4148" s="68" t="s">
        <v>11077</v>
      </c>
    </row>
    <row r="4149" spans="1:5" ht="15" x14ac:dyDescent="0.2">
      <c r="A4149" s="64">
        <v>4148</v>
      </c>
      <c r="B4149" s="65">
        <v>15645</v>
      </c>
      <c r="C4149" s="66" t="s">
        <v>13150</v>
      </c>
      <c r="D4149" s="67">
        <v>10</v>
      </c>
      <c r="E4149" s="68" t="s">
        <v>12268</v>
      </c>
    </row>
    <row r="4150" spans="1:5" ht="15" x14ac:dyDescent="0.2">
      <c r="A4150" s="64">
        <v>4149</v>
      </c>
      <c r="B4150" s="65">
        <v>16379</v>
      </c>
      <c r="C4150" s="66" t="s">
        <v>13151</v>
      </c>
      <c r="D4150" s="67">
        <v>11</v>
      </c>
      <c r="E4150" s="68" t="s">
        <v>12262</v>
      </c>
    </row>
    <row r="4151" spans="1:5" ht="15" x14ac:dyDescent="0.2">
      <c r="A4151" s="64">
        <v>4150</v>
      </c>
      <c r="B4151" s="65">
        <v>16950</v>
      </c>
      <c r="C4151" s="66" t="s">
        <v>13152</v>
      </c>
      <c r="D4151" s="67">
        <v>12</v>
      </c>
      <c r="E4151" s="68" t="s">
        <v>12264</v>
      </c>
    </row>
    <row r="4152" spans="1:5" ht="15" x14ac:dyDescent="0.2">
      <c r="A4152" s="64">
        <v>4151</v>
      </c>
      <c r="B4152" s="65">
        <v>16971</v>
      </c>
      <c r="C4152" s="66" t="s">
        <v>10955</v>
      </c>
      <c r="D4152" s="67">
        <v>13</v>
      </c>
      <c r="E4152" s="68" t="s">
        <v>12266</v>
      </c>
    </row>
    <row r="4153" spans="1:5" ht="15" x14ac:dyDescent="0.2">
      <c r="A4153" s="64">
        <v>4152</v>
      </c>
      <c r="B4153" s="65">
        <v>17263</v>
      </c>
      <c r="C4153" s="66" t="s">
        <v>11779</v>
      </c>
      <c r="D4153" s="67">
        <v>14</v>
      </c>
      <c r="E4153" s="69">
        <v>2</v>
      </c>
    </row>
    <row r="4154" spans="1:5" ht="15" x14ac:dyDescent="0.2">
      <c r="A4154" s="64">
        <v>4153</v>
      </c>
      <c r="B4154" s="65">
        <v>17265</v>
      </c>
      <c r="C4154" s="70" t="s">
        <v>11780</v>
      </c>
      <c r="D4154" s="67">
        <v>15</v>
      </c>
      <c r="E4154" s="69">
        <v>2</v>
      </c>
    </row>
    <row r="4155" spans="1:5" ht="15" x14ac:dyDescent="0.2">
      <c r="A4155" s="64">
        <v>4154</v>
      </c>
      <c r="B4155" s="65">
        <v>18307</v>
      </c>
      <c r="C4155" s="66" t="s">
        <v>11781</v>
      </c>
      <c r="D4155" s="67">
        <v>16</v>
      </c>
      <c r="E4155" s="68" t="s">
        <v>15072</v>
      </c>
    </row>
    <row r="4156" spans="1:5" ht="15" x14ac:dyDescent="0.2">
      <c r="A4156" s="64">
        <v>4155</v>
      </c>
      <c r="B4156" s="65">
        <v>19005</v>
      </c>
      <c r="C4156" s="66" t="s">
        <v>11782</v>
      </c>
      <c r="D4156" s="67">
        <v>17</v>
      </c>
      <c r="E4156" s="68" t="s">
        <v>12264</v>
      </c>
    </row>
    <row r="4157" spans="1:5" ht="15" x14ac:dyDescent="0.2">
      <c r="A4157" s="64">
        <v>4156</v>
      </c>
      <c r="B4157" s="65">
        <v>19937</v>
      </c>
      <c r="C4157" s="66" t="s">
        <v>11783</v>
      </c>
      <c r="D4157" s="67">
        <v>18</v>
      </c>
      <c r="E4157" s="68" t="s">
        <v>15069</v>
      </c>
    </row>
    <row r="4158" spans="1:5" ht="15" x14ac:dyDescent="0.2">
      <c r="A4158" s="64">
        <v>4157</v>
      </c>
      <c r="B4158" s="65">
        <v>11500</v>
      </c>
      <c r="C4158" s="66" t="s">
        <v>11784</v>
      </c>
      <c r="D4158" s="67">
        <v>19</v>
      </c>
      <c r="E4158" s="68" t="s">
        <v>12281</v>
      </c>
    </row>
    <row r="4159" spans="1:5" ht="15" x14ac:dyDescent="0.2">
      <c r="A4159" s="64">
        <v>4158</v>
      </c>
      <c r="B4159" s="65">
        <v>11631</v>
      </c>
      <c r="C4159" s="66" t="s">
        <v>11785</v>
      </c>
      <c r="D4159" s="67">
        <v>20</v>
      </c>
      <c r="E4159" s="68" t="s">
        <v>11138</v>
      </c>
    </row>
    <row r="4160" spans="1:5" ht="15" x14ac:dyDescent="0.2">
      <c r="A4160" s="64">
        <v>4159</v>
      </c>
      <c r="B4160" s="65">
        <v>11672</v>
      </c>
      <c r="C4160" s="66" t="s">
        <v>11786</v>
      </c>
      <c r="D4160" s="67">
        <v>21</v>
      </c>
      <c r="E4160" s="68" t="s">
        <v>10794</v>
      </c>
    </row>
    <row r="4161" spans="1:5" ht="15" x14ac:dyDescent="0.2">
      <c r="A4161" s="64">
        <v>4160</v>
      </c>
      <c r="B4161" s="65">
        <v>11741</v>
      </c>
      <c r="C4161" s="66" t="s">
        <v>11787</v>
      </c>
      <c r="D4161" s="67">
        <v>22</v>
      </c>
      <c r="E4161" s="68" t="s">
        <v>10792</v>
      </c>
    </row>
    <row r="4162" spans="1:5" ht="15" x14ac:dyDescent="0.2">
      <c r="A4162" s="64">
        <v>4161</v>
      </c>
      <c r="B4162" s="65">
        <v>12889</v>
      </c>
      <c r="C4162" s="66" t="s">
        <v>11788</v>
      </c>
      <c r="D4162" s="67">
        <v>23</v>
      </c>
      <c r="E4162" s="68" t="s">
        <v>12266</v>
      </c>
    </row>
    <row r="4163" spans="1:5" ht="15" x14ac:dyDescent="0.2">
      <c r="A4163" s="64">
        <v>4162</v>
      </c>
      <c r="B4163" s="65">
        <v>13115</v>
      </c>
      <c r="C4163" s="66" t="s">
        <v>11789</v>
      </c>
      <c r="D4163" s="67">
        <v>24</v>
      </c>
      <c r="E4163" s="68" t="s">
        <v>10792</v>
      </c>
    </row>
    <row r="4164" spans="1:5" ht="15" x14ac:dyDescent="0.2">
      <c r="A4164" s="64">
        <v>4163</v>
      </c>
      <c r="B4164" s="65">
        <v>13134</v>
      </c>
      <c r="C4164" s="66" t="s">
        <v>11790</v>
      </c>
      <c r="D4164" s="67">
        <v>25</v>
      </c>
      <c r="E4164" s="68" t="s">
        <v>12260</v>
      </c>
    </row>
    <row r="4165" spans="1:5" ht="15" x14ac:dyDescent="0.2">
      <c r="A4165" s="64">
        <v>4164</v>
      </c>
      <c r="B4165" s="65">
        <v>14541</v>
      </c>
      <c r="C4165" s="66" t="s">
        <v>13211</v>
      </c>
      <c r="D4165" s="67">
        <v>26</v>
      </c>
      <c r="E4165" s="68" t="s">
        <v>12281</v>
      </c>
    </row>
    <row r="4166" spans="1:5" ht="15" x14ac:dyDescent="0.2">
      <c r="A4166" s="64">
        <v>4165</v>
      </c>
      <c r="B4166" s="65">
        <v>14792</v>
      </c>
      <c r="C4166" s="66" t="s">
        <v>13212</v>
      </c>
      <c r="D4166" s="67">
        <v>27</v>
      </c>
      <c r="E4166" s="68" t="s">
        <v>12260</v>
      </c>
    </row>
    <row r="4167" spans="1:5" ht="15" x14ac:dyDescent="0.2">
      <c r="A4167" s="64">
        <v>4166</v>
      </c>
      <c r="B4167" s="65">
        <v>14803</v>
      </c>
      <c r="C4167" s="66" t="s">
        <v>13213</v>
      </c>
      <c r="D4167" s="67">
        <v>28</v>
      </c>
      <c r="E4167" s="68" t="s">
        <v>10792</v>
      </c>
    </row>
    <row r="4168" spans="1:5" ht="15" x14ac:dyDescent="0.2">
      <c r="A4168" s="64">
        <v>4167</v>
      </c>
      <c r="B4168" s="65">
        <v>14807</v>
      </c>
      <c r="C4168" s="70" t="s">
        <v>13214</v>
      </c>
      <c r="D4168" s="67">
        <v>29</v>
      </c>
      <c r="E4168" s="68" t="s">
        <v>10794</v>
      </c>
    </row>
    <row r="4169" spans="1:5" ht="15" x14ac:dyDescent="0.2">
      <c r="A4169" s="64">
        <v>4168</v>
      </c>
      <c r="B4169" s="65">
        <v>15129</v>
      </c>
      <c r="C4169" s="66" t="s">
        <v>13215</v>
      </c>
      <c r="D4169" s="67">
        <v>30</v>
      </c>
      <c r="E4169" s="68" t="s">
        <v>12273</v>
      </c>
    </row>
    <row r="4170" spans="1:5" ht="15" x14ac:dyDescent="0.2">
      <c r="A4170" s="64">
        <v>4169</v>
      </c>
      <c r="B4170" s="65">
        <v>15131</v>
      </c>
      <c r="C4170" s="66" t="s">
        <v>13216</v>
      </c>
      <c r="D4170" s="67">
        <v>31</v>
      </c>
      <c r="E4170" s="68" t="s">
        <v>10792</v>
      </c>
    </row>
    <row r="4171" spans="1:5" ht="15" x14ac:dyDescent="0.2">
      <c r="A4171" s="64">
        <v>4170</v>
      </c>
      <c r="B4171" s="65">
        <v>16153</v>
      </c>
      <c r="C4171" s="66" t="s">
        <v>13217</v>
      </c>
      <c r="D4171" s="67">
        <v>32</v>
      </c>
      <c r="E4171" s="68" t="s">
        <v>12383</v>
      </c>
    </row>
    <row r="4172" spans="1:5" ht="15" x14ac:dyDescent="0.2">
      <c r="A4172" s="64">
        <v>4171</v>
      </c>
      <c r="B4172" s="65">
        <v>16201</v>
      </c>
      <c r="C4172" s="66" t="s">
        <v>13218</v>
      </c>
      <c r="D4172" s="67">
        <v>33</v>
      </c>
      <c r="E4172" s="68" t="s">
        <v>10794</v>
      </c>
    </row>
    <row r="4173" spans="1:5" ht="15" x14ac:dyDescent="0.2">
      <c r="A4173" s="64">
        <v>4172</v>
      </c>
      <c r="B4173" s="65">
        <v>16203</v>
      </c>
      <c r="C4173" s="66" t="s">
        <v>13219</v>
      </c>
      <c r="D4173" s="67">
        <v>34</v>
      </c>
      <c r="E4173" s="68" t="s">
        <v>12273</v>
      </c>
    </row>
    <row r="4174" spans="1:5" ht="15" x14ac:dyDescent="0.2">
      <c r="A4174" s="64">
        <v>4173</v>
      </c>
      <c r="B4174" s="65">
        <v>16342</v>
      </c>
      <c r="C4174" s="66" t="s">
        <v>13220</v>
      </c>
      <c r="D4174" s="67">
        <v>35</v>
      </c>
      <c r="E4174" s="68" t="s">
        <v>12268</v>
      </c>
    </row>
    <row r="4175" spans="1:5" ht="15" x14ac:dyDescent="0.2">
      <c r="A4175" s="64">
        <v>4174</v>
      </c>
      <c r="B4175" s="65">
        <v>16377</v>
      </c>
      <c r="C4175" s="66" t="s">
        <v>13221</v>
      </c>
      <c r="D4175" s="67">
        <v>36</v>
      </c>
      <c r="E4175" s="68" t="s">
        <v>10792</v>
      </c>
    </row>
    <row r="4176" spans="1:5" ht="15" x14ac:dyDescent="0.2">
      <c r="A4176" s="64">
        <v>4175</v>
      </c>
      <c r="B4176" s="65">
        <v>16486</v>
      </c>
      <c r="C4176" s="66" t="s">
        <v>13222</v>
      </c>
      <c r="D4176" s="67">
        <v>37</v>
      </c>
      <c r="E4176" s="68" t="s">
        <v>12428</v>
      </c>
    </row>
    <row r="4177" spans="1:5" ht="15" x14ac:dyDescent="0.2">
      <c r="A4177" s="64">
        <v>4176</v>
      </c>
      <c r="B4177" s="65">
        <v>16823</v>
      </c>
      <c r="C4177" s="66" t="s">
        <v>16325</v>
      </c>
      <c r="D4177" s="67">
        <v>38</v>
      </c>
      <c r="E4177" s="69">
        <v>3</v>
      </c>
    </row>
    <row r="4178" spans="1:5" ht="15" x14ac:dyDescent="0.2">
      <c r="A4178" s="64">
        <v>4177</v>
      </c>
      <c r="B4178" s="65">
        <v>17310</v>
      </c>
      <c r="C4178" s="66" t="s">
        <v>16326</v>
      </c>
      <c r="D4178" s="67">
        <v>39</v>
      </c>
      <c r="E4178" s="68" t="s">
        <v>12281</v>
      </c>
    </row>
    <row r="4179" spans="1:5" ht="15" x14ac:dyDescent="0.2">
      <c r="A4179" s="64">
        <v>4178</v>
      </c>
      <c r="B4179" s="65">
        <v>17312</v>
      </c>
      <c r="C4179" s="66" t="s">
        <v>16327</v>
      </c>
      <c r="D4179" s="67">
        <v>40</v>
      </c>
      <c r="E4179" s="68" t="s">
        <v>12260</v>
      </c>
    </row>
    <row r="4180" spans="1:5" ht="15" x14ac:dyDescent="0.2">
      <c r="A4180" s="64">
        <v>4179</v>
      </c>
      <c r="B4180" s="65">
        <v>18065</v>
      </c>
      <c r="C4180" s="66" t="s">
        <v>16328</v>
      </c>
      <c r="D4180" s="67">
        <v>41</v>
      </c>
      <c r="E4180" s="68" t="s">
        <v>12275</v>
      </c>
    </row>
    <row r="4181" spans="1:5" ht="15" x14ac:dyDescent="0.2">
      <c r="A4181" s="64">
        <v>4180</v>
      </c>
      <c r="B4181" s="65">
        <v>18863</v>
      </c>
      <c r="C4181" s="66" t="s">
        <v>16329</v>
      </c>
      <c r="D4181" s="67">
        <v>42</v>
      </c>
      <c r="E4181" s="68" t="s">
        <v>12160</v>
      </c>
    </row>
    <row r="4182" spans="1:5" ht="15" x14ac:dyDescent="0.2">
      <c r="A4182" s="64">
        <v>4181</v>
      </c>
      <c r="B4182" s="65">
        <v>19186</v>
      </c>
      <c r="C4182" s="66" t="s">
        <v>16330</v>
      </c>
      <c r="D4182" s="67">
        <v>43</v>
      </c>
      <c r="E4182" s="68" t="s">
        <v>12160</v>
      </c>
    </row>
    <row r="4183" spans="1:5" ht="15" x14ac:dyDescent="0.2">
      <c r="A4183" s="64">
        <v>4182</v>
      </c>
      <c r="B4183" s="65">
        <v>19201</v>
      </c>
      <c r="C4183" s="66" t="s">
        <v>16331</v>
      </c>
      <c r="D4183" s="67">
        <v>44</v>
      </c>
      <c r="E4183" s="68" t="s">
        <v>10794</v>
      </c>
    </row>
    <row r="4184" spans="1:5" ht="15" x14ac:dyDescent="0.2">
      <c r="A4184" s="64">
        <v>4183</v>
      </c>
      <c r="B4184" s="65">
        <v>19222</v>
      </c>
      <c r="C4184" s="66" t="s">
        <v>16332</v>
      </c>
      <c r="D4184" s="67">
        <v>45</v>
      </c>
      <c r="E4184" s="68" t="s">
        <v>15069</v>
      </c>
    </row>
    <row r="4185" spans="1:5" ht="15" x14ac:dyDescent="0.2">
      <c r="A4185" s="64">
        <v>4184</v>
      </c>
      <c r="B4185" s="65">
        <v>19459</v>
      </c>
      <c r="C4185" s="66" t="s">
        <v>16333</v>
      </c>
      <c r="D4185" s="67">
        <v>46</v>
      </c>
      <c r="E4185" s="68" t="s">
        <v>11138</v>
      </c>
    </row>
    <row r="4186" spans="1:5" ht="15" x14ac:dyDescent="0.2">
      <c r="A4186" s="64">
        <v>4185</v>
      </c>
      <c r="B4186" s="65">
        <v>19477</v>
      </c>
      <c r="C4186" s="66" t="s">
        <v>16334</v>
      </c>
      <c r="D4186" s="67">
        <v>47</v>
      </c>
      <c r="E4186" s="68" t="s">
        <v>12273</v>
      </c>
    </row>
    <row r="4187" spans="1:5" ht="15" x14ac:dyDescent="0.2">
      <c r="A4187" s="64">
        <v>4186</v>
      </c>
      <c r="B4187" s="65">
        <v>19515</v>
      </c>
      <c r="C4187" s="66" t="s">
        <v>16335</v>
      </c>
      <c r="D4187" s="67">
        <v>48</v>
      </c>
      <c r="E4187" s="68" t="s">
        <v>12273</v>
      </c>
    </row>
    <row r="4188" spans="1:5" ht="15" x14ac:dyDescent="0.2">
      <c r="A4188" s="64">
        <v>4187</v>
      </c>
      <c r="B4188" s="65">
        <v>19649</v>
      </c>
      <c r="C4188" s="66" t="s">
        <v>16336</v>
      </c>
      <c r="D4188" s="67">
        <v>49</v>
      </c>
      <c r="E4188" s="69">
        <v>3</v>
      </c>
    </row>
    <row r="4189" spans="1:5" ht="15" x14ac:dyDescent="0.2">
      <c r="A4189" s="64">
        <v>4188</v>
      </c>
      <c r="B4189" s="65">
        <v>11278</v>
      </c>
      <c r="C4189" s="66" t="s">
        <v>16337</v>
      </c>
      <c r="D4189" s="67">
        <v>50</v>
      </c>
      <c r="E4189" s="68" t="s">
        <v>13767</v>
      </c>
    </row>
    <row r="4190" spans="1:5" ht="15" x14ac:dyDescent="0.2">
      <c r="A4190" s="64">
        <v>4189</v>
      </c>
      <c r="B4190" s="65">
        <v>14889</v>
      </c>
      <c r="C4190" s="66" t="s">
        <v>16338</v>
      </c>
      <c r="D4190" s="67">
        <v>51</v>
      </c>
      <c r="E4190" s="68" t="s">
        <v>13767</v>
      </c>
    </row>
    <row r="4191" spans="1:5" ht="15" x14ac:dyDescent="0.2">
      <c r="A4191" s="64">
        <v>4190</v>
      </c>
      <c r="B4191" s="65">
        <v>16544</v>
      </c>
      <c r="C4191" s="66" t="s">
        <v>16339</v>
      </c>
      <c r="D4191" s="67">
        <v>52</v>
      </c>
      <c r="E4191" s="68" t="s">
        <v>12268</v>
      </c>
    </row>
    <row r="4192" spans="1:5" ht="15" x14ac:dyDescent="0.2">
      <c r="A4192" s="64">
        <v>4191</v>
      </c>
      <c r="B4192" s="65">
        <v>16546</v>
      </c>
      <c r="C4192" s="66" t="s">
        <v>16340</v>
      </c>
      <c r="D4192" s="67">
        <v>53</v>
      </c>
      <c r="E4192" s="68" t="s">
        <v>10995</v>
      </c>
    </row>
    <row r="4193" spans="1:5" ht="15" x14ac:dyDescent="0.2">
      <c r="A4193" s="64">
        <v>4192</v>
      </c>
      <c r="B4193" s="65">
        <v>16548</v>
      </c>
      <c r="C4193" s="66" t="s">
        <v>17386</v>
      </c>
      <c r="D4193" s="67">
        <v>54</v>
      </c>
      <c r="E4193" s="68" t="s">
        <v>10995</v>
      </c>
    </row>
    <row r="4194" spans="1:5" ht="15" x14ac:dyDescent="0.2">
      <c r="A4194" s="64">
        <v>4193</v>
      </c>
      <c r="B4194" s="65">
        <v>16550</v>
      </c>
      <c r="C4194" s="66" t="s">
        <v>17387</v>
      </c>
      <c r="D4194" s="67">
        <v>55</v>
      </c>
      <c r="E4194" s="68" t="s">
        <v>15069</v>
      </c>
    </row>
    <row r="4195" spans="1:5" ht="15" x14ac:dyDescent="0.2">
      <c r="A4195" s="64">
        <v>4194</v>
      </c>
      <c r="B4195" s="65">
        <v>16554</v>
      </c>
      <c r="C4195" s="66" t="s">
        <v>17388</v>
      </c>
      <c r="D4195" s="67">
        <v>56</v>
      </c>
      <c r="E4195" s="68" t="s">
        <v>12278</v>
      </c>
    </row>
    <row r="4196" spans="1:5" ht="15" x14ac:dyDescent="0.2">
      <c r="A4196" s="64">
        <v>4195</v>
      </c>
      <c r="B4196" s="65">
        <v>16560</v>
      </c>
      <c r="C4196" s="66" t="s">
        <v>17389</v>
      </c>
      <c r="D4196" s="67">
        <v>57</v>
      </c>
      <c r="E4196" s="68" t="s">
        <v>11077</v>
      </c>
    </row>
    <row r="4197" spans="1:5" ht="15" x14ac:dyDescent="0.2">
      <c r="A4197" s="64">
        <v>4196</v>
      </c>
      <c r="B4197" s="65">
        <v>16562</v>
      </c>
      <c r="C4197" s="70" t="s">
        <v>17390</v>
      </c>
      <c r="D4197" s="67">
        <v>58</v>
      </c>
      <c r="E4197" s="68" t="s">
        <v>12281</v>
      </c>
    </row>
    <row r="4198" spans="1:5" ht="15" x14ac:dyDescent="0.2">
      <c r="A4198" s="64">
        <v>4197</v>
      </c>
      <c r="B4198" s="65">
        <v>16564</v>
      </c>
      <c r="C4198" s="66" t="s">
        <v>17391</v>
      </c>
      <c r="D4198" s="67">
        <v>59</v>
      </c>
      <c r="E4198" s="68" t="s">
        <v>10995</v>
      </c>
    </row>
    <row r="4199" spans="1:5" ht="15" x14ac:dyDescent="0.2">
      <c r="A4199" s="64">
        <v>4198</v>
      </c>
      <c r="B4199" s="65">
        <v>16566</v>
      </c>
      <c r="C4199" s="66" t="s">
        <v>17392</v>
      </c>
      <c r="D4199" s="67">
        <v>60</v>
      </c>
      <c r="E4199" s="68" t="s">
        <v>10792</v>
      </c>
    </row>
    <row r="4200" spans="1:5" ht="15" x14ac:dyDescent="0.2">
      <c r="A4200" s="64">
        <v>4199</v>
      </c>
      <c r="B4200" s="65">
        <v>16572</v>
      </c>
      <c r="C4200" s="66" t="s">
        <v>17393</v>
      </c>
      <c r="D4200" s="67">
        <v>61</v>
      </c>
      <c r="E4200" s="68" t="s">
        <v>12262</v>
      </c>
    </row>
    <row r="4201" spans="1:5" ht="15" x14ac:dyDescent="0.2">
      <c r="A4201" s="64">
        <v>4200</v>
      </c>
      <c r="B4201" s="65">
        <v>16573</v>
      </c>
      <c r="C4201" s="66" t="s">
        <v>17394</v>
      </c>
      <c r="D4201" s="67">
        <v>62</v>
      </c>
      <c r="E4201" s="68" t="s">
        <v>10792</v>
      </c>
    </row>
    <row r="4202" spans="1:5" ht="15" x14ac:dyDescent="0.2">
      <c r="A4202" s="64">
        <v>4201</v>
      </c>
      <c r="B4202" s="65">
        <v>16577</v>
      </c>
      <c r="C4202" s="66" t="s">
        <v>17395</v>
      </c>
      <c r="D4202" s="67">
        <v>63</v>
      </c>
      <c r="E4202" s="68" t="s">
        <v>10794</v>
      </c>
    </row>
    <row r="4203" spans="1:5" ht="15" x14ac:dyDescent="0.2">
      <c r="A4203" s="64">
        <v>4202</v>
      </c>
      <c r="B4203" s="65">
        <v>11284</v>
      </c>
      <c r="C4203" s="66" t="s">
        <v>17396</v>
      </c>
      <c r="D4203" s="67">
        <v>64</v>
      </c>
      <c r="E4203" s="68" t="s">
        <v>12264</v>
      </c>
    </row>
    <row r="4204" spans="1:5" ht="15" x14ac:dyDescent="0.2">
      <c r="A4204" s="64">
        <v>4203</v>
      </c>
      <c r="B4204" s="65">
        <v>13517</v>
      </c>
      <c r="C4204" s="66" t="s">
        <v>17397</v>
      </c>
      <c r="D4204" s="67">
        <v>65</v>
      </c>
      <c r="E4204" s="69">
        <v>3</v>
      </c>
    </row>
    <row r="4205" spans="1:5" ht="15" x14ac:dyDescent="0.2">
      <c r="A4205" s="64">
        <v>4204</v>
      </c>
      <c r="B4205" s="65">
        <v>13519</v>
      </c>
      <c r="C4205" s="66" t="s">
        <v>17398</v>
      </c>
      <c r="D4205" s="67">
        <v>66</v>
      </c>
      <c r="E4205" s="69">
        <v>3</v>
      </c>
    </row>
    <row r="4206" spans="1:5" ht="15" x14ac:dyDescent="0.2">
      <c r="A4206" s="64">
        <v>4205</v>
      </c>
      <c r="B4206" s="65">
        <v>13521</v>
      </c>
      <c r="C4206" s="66" t="s">
        <v>17399</v>
      </c>
      <c r="D4206" s="67">
        <v>67</v>
      </c>
      <c r="E4206" s="68" t="s">
        <v>10792</v>
      </c>
    </row>
    <row r="4207" spans="1:5" ht="15" x14ac:dyDescent="0.2">
      <c r="A4207" s="64">
        <v>4206</v>
      </c>
      <c r="B4207" s="65">
        <v>13525</v>
      </c>
      <c r="C4207" s="66" t="s">
        <v>17400</v>
      </c>
      <c r="D4207" s="67">
        <v>68</v>
      </c>
      <c r="E4207" s="68" t="s">
        <v>10792</v>
      </c>
    </row>
    <row r="4208" spans="1:5" ht="15" x14ac:dyDescent="0.2">
      <c r="A4208" s="64">
        <v>4207</v>
      </c>
      <c r="B4208" s="65">
        <v>13536</v>
      </c>
      <c r="C4208" s="66" t="s">
        <v>17401</v>
      </c>
      <c r="D4208" s="67">
        <v>69</v>
      </c>
      <c r="E4208" s="68" t="s">
        <v>10794</v>
      </c>
    </row>
    <row r="4209" spans="1:5" ht="15" x14ac:dyDescent="0.2">
      <c r="A4209" s="64">
        <v>4208</v>
      </c>
      <c r="B4209" s="65">
        <v>13552</v>
      </c>
      <c r="C4209" s="66" t="s">
        <v>17402</v>
      </c>
      <c r="D4209" s="67">
        <v>70</v>
      </c>
      <c r="E4209" s="69">
        <v>2</v>
      </c>
    </row>
    <row r="4210" spans="1:5" ht="15" x14ac:dyDescent="0.2">
      <c r="A4210" s="64">
        <v>4209</v>
      </c>
      <c r="B4210" s="65">
        <v>13571</v>
      </c>
      <c r="C4210" s="66" t="s">
        <v>17403</v>
      </c>
      <c r="D4210" s="67">
        <v>71</v>
      </c>
      <c r="E4210" s="68" t="s">
        <v>12371</v>
      </c>
    </row>
    <row r="4211" spans="1:5" ht="15" x14ac:dyDescent="0.2">
      <c r="A4211" s="64">
        <v>4210</v>
      </c>
      <c r="B4211" s="65">
        <v>13629</v>
      </c>
      <c r="C4211" s="70" t="s">
        <v>17404</v>
      </c>
      <c r="D4211" s="67">
        <v>72</v>
      </c>
      <c r="E4211" s="68" t="s">
        <v>15069</v>
      </c>
    </row>
    <row r="4212" spans="1:5" ht="15" x14ac:dyDescent="0.2">
      <c r="A4212" s="64">
        <v>4211</v>
      </c>
      <c r="B4212" s="65">
        <v>13642</v>
      </c>
      <c r="C4212" s="70" t="s">
        <v>17405</v>
      </c>
      <c r="D4212" s="67">
        <v>73</v>
      </c>
      <c r="E4212" s="68" t="s">
        <v>15069</v>
      </c>
    </row>
    <row r="4213" spans="1:5" ht="15" x14ac:dyDescent="0.2">
      <c r="A4213" s="64">
        <v>4212</v>
      </c>
      <c r="B4213" s="65">
        <v>13745</v>
      </c>
      <c r="C4213" s="66" t="s">
        <v>12495</v>
      </c>
      <c r="D4213" s="67">
        <v>74</v>
      </c>
      <c r="E4213" s="68" t="s">
        <v>12266</v>
      </c>
    </row>
    <row r="4214" spans="1:5" ht="15" x14ac:dyDescent="0.2">
      <c r="A4214" s="64">
        <v>4213</v>
      </c>
      <c r="B4214" s="65">
        <v>13763</v>
      </c>
      <c r="C4214" s="66" t="s">
        <v>17406</v>
      </c>
      <c r="D4214" s="67">
        <v>75</v>
      </c>
      <c r="E4214" s="68" t="s">
        <v>12262</v>
      </c>
    </row>
    <row r="4215" spans="1:5" ht="15" x14ac:dyDescent="0.2">
      <c r="A4215" s="64">
        <v>4214</v>
      </c>
      <c r="B4215" s="65">
        <v>13779</v>
      </c>
      <c r="C4215" s="66" t="s">
        <v>17407</v>
      </c>
      <c r="D4215" s="67">
        <v>76</v>
      </c>
      <c r="E4215" s="68" t="s">
        <v>15069</v>
      </c>
    </row>
    <row r="4216" spans="1:5" ht="15" x14ac:dyDescent="0.2">
      <c r="A4216" s="64">
        <v>4215</v>
      </c>
      <c r="B4216" s="65">
        <v>13806</v>
      </c>
      <c r="C4216" s="66" t="s">
        <v>17408</v>
      </c>
      <c r="D4216" s="67">
        <v>77</v>
      </c>
      <c r="E4216" s="69">
        <v>3</v>
      </c>
    </row>
    <row r="4217" spans="1:5" ht="15" x14ac:dyDescent="0.2">
      <c r="A4217" s="64">
        <v>4216</v>
      </c>
      <c r="B4217" s="65">
        <v>13807</v>
      </c>
      <c r="C4217" s="66" t="s">
        <v>17409</v>
      </c>
      <c r="D4217" s="67">
        <v>78</v>
      </c>
      <c r="E4217" s="68" t="s">
        <v>10792</v>
      </c>
    </row>
    <row r="4218" spans="1:5" ht="15" x14ac:dyDescent="0.2">
      <c r="A4218" s="64">
        <v>4217</v>
      </c>
      <c r="B4218" s="65">
        <v>13809</v>
      </c>
      <c r="C4218" s="70" t="s">
        <v>17410</v>
      </c>
      <c r="D4218" s="67">
        <v>79</v>
      </c>
      <c r="E4218" s="68" t="s">
        <v>15069</v>
      </c>
    </row>
    <row r="4219" spans="1:5" ht="15" x14ac:dyDescent="0.2">
      <c r="A4219" s="64">
        <v>4218</v>
      </c>
      <c r="B4219" s="65">
        <v>13825</v>
      </c>
      <c r="C4219" s="66" t="s">
        <v>17411</v>
      </c>
      <c r="D4219" s="67">
        <v>80</v>
      </c>
      <c r="E4219" s="68" t="s">
        <v>12266</v>
      </c>
    </row>
    <row r="4220" spans="1:5" ht="15" x14ac:dyDescent="0.2">
      <c r="A4220" s="64">
        <v>4219</v>
      </c>
      <c r="B4220" s="65">
        <v>13851</v>
      </c>
      <c r="C4220" s="66" t="s">
        <v>17412</v>
      </c>
      <c r="D4220" s="67">
        <v>81</v>
      </c>
      <c r="E4220" s="68" t="s">
        <v>11917</v>
      </c>
    </row>
    <row r="4221" spans="1:5" ht="15" x14ac:dyDescent="0.2">
      <c r="A4221" s="64">
        <v>4220</v>
      </c>
      <c r="B4221" s="65">
        <v>13903</v>
      </c>
      <c r="C4221" s="66" t="s">
        <v>17413</v>
      </c>
      <c r="D4221" s="67">
        <v>82</v>
      </c>
      <c r="E4221" s="68" t="s">
        <v>12262</v>
      </c>
    </row>
    <row r="4222" spans="1:5" ht="15" x14ac:dyDescent="0.2">
      <c r="A4222" s="64">
        <v>4221</v>
      </c>
      <c r="B4222" s="65">
        <v>13933</v>
      </c>
      <c r="C4222" s="70" t="s">
        <v>17414</v>
      </c>
      <c r="D4222" s="67">
        <v>83</v>
      </c>
      <c r="E4222" s="68" t="s">
        <v>12268</v>
      </c>
    </row>
    <row r="4223" spans="1:5" ht="15" x14ac:dyDescent="0.2">
      <c r="A4223" s="64">
        <v>4222</v>
      </c>
      <c r="B4223" s="65">
        <v>14006</v>
      </c>
      <c r="C4223" s="70" t="s">
        <v>17415</v>
      </c>
      <c r="D4223" s="67">
        <v>84</v>
      </c>
      <c r="E4223" s="68" t="s">
        <v>15069</v>
      </c>
    </row>
    <row r="4224" spans="1:5" ht="15" x14ac:dyDescent="0.2">
      <c r="A4224" s="64">
        <v>4223</v>
      </c>
      <c r="B4224" s="65">
        <v>14059</v>
      </c>
      <c r="C4224" s="66" t="s">
        <v>17416</v>
      </c>
      <c r="D4224" s="67">
        <v>85</v>
      </c>
      <c r="E4224" s="68" t="s">
        <v>12281</v>
      </c>
    </row>
    <row r="4225" spans="1:5" ht="15" x14ac:dyDescent="0.2">
      <c r="A4225" s="64">
        <v>4224</v>
      </c>
      <c r="B4225" s="65">
        <v>14133</v>
      </c>
      <c r="C4225" s="66" t="s">
        <v>17417</v>
      </c>
      <c r="D4225" s="67">
        <v>86</v>
      </c>
      <c r="E4225" s="68" t="s">
        <v>12281</v>
      </c>
    </row>
    <row r="4226" spans="1:5" ht="15" x14ac:dyDescent="0.2">
      <c r="A4226" s="64">
        <v>4225</v>
      </c>
      <c r="B4226" s="65">
        <v>14255</v>
      </c>
      <c r="C4226" s="66" t="s">
        <v>17418</v>
      </c>
      <c r="D4226" s="67">
        <v>87</v>
      </c>
      <c r="E4226" s="68" t="s">
        <v>12281</v>
      </c>
    </row>
    <row r="4227" spans="1:5" ht="15" x14ac:dyDescent="0.2">
      <c r="A4227" s="64">
        <v>4226</v>
      </c>
      <c r="B4227" s="65">
        <v>14317</v>
      </c>
      <c r="C4227" s="66" t="s">
        <v>17419</v>
      </c>
      <c r="D4227" s="67">
        <v>88</v>
      </c>
      <c r="E4227" s="68" t="s">
        <v>12281</v>
      </c>
    </row>
    <row r="4228" spans="1:5" ht="15" x14ac:dyDescent="0.2">
      <c r="A4228" s="64">
        <v>4227</v>
      </c>
      <c r="B4228" s="65">
        <v>14362</v>
      </c>
      <c r="C4228" s="66" t="s">
        <v>17420</v>
      </c>
      <c r="D4228" s="67">
        <v>89</v>
      </c>
      <c r="E4228" s="68" t="s">
        <v>12262</v>
      </c>
    </row>
    <row r="4229" spans="1:5" ht="15" x14ac:dyDescent="0.2">
      <c r="A4229" s="64">
        <v>4228</v>
      </c>
      <c r="B4229" s="65">
        <v>15133</v>
      </c>
      <c r="C4229" s="66" t="s">
        <v>17421</v>
      </c>
      <c r="D4229" s="67">
        <v>90</v>
      </c>
      <c r="E4229" s="68" t="s">
        <v>13767</v>
      </c>
    </row>
    <row r="4230" spans="1:5" ht="15" x14ac:dyDescent="0.2">
      <c r="A4230" s="64">
        <v>4229</v>
      </c>
      <c r="B4230" s="65">
        <v>16519</v>
      </c>
      <c r="C4230" s="66" t="s">
        <v>17422</v>
      </c>
      <c r="D4230" s="67">
        <v>91</v>
      </c>
      <c r="E4230" s="68" t="s">
        <v>13771</v>
      </c>
    </row>
    <row r="4231" spans="1:5" ht="15" x14ac:dyDescent="0.2">
      <c r="A4231" s="64">
        <v>4230</v>
      </c>
      <c r="B4231" s="65">
        <v>16531</v>
      </c>
      <c r="C4231" s="66" t="s">
        <v>11851</v>
      </c>
      <c r="D4231" s="67">
        <v>92</v>
      </c>
      <c r="E4231" s="68" t="s">
        <v>10696</v>
      </c>
    </row>
    <row r="4232" spans="1:5" ht="15" x14ac:dyDescent="0.2">
      <c r="A4232" s="64">
        <v>4231</v>
      </c>
      <c r="B4232" s="65">
        <v>16570</v>
      </c>
      <c r="C4232" s="70" t="s">
        <v>17423</v>
      </c>
      <c r="D4232" s="67">
        <v>93</v>
      </c>
      <c r="E4232" s="68" t="s">
        <v>13771</v>
      </c>
    </row>
    <row r="4233" spans="1:5" ht="15" x14ac:dyDescent="0.2">
      <c r="A4233" s="64">
        <v>4232</v>
      </c>
      <c r="B4233" s="65">
        <v>11745</v>
      </c>
      <c r="C4233" s="66" t="s">
        <v>17424</v>
      </c>
      <c r="D4233" s="67">
        <v>94</v>
      </c>
      <c r="E4233" s="68" t="s">
        <v>10794</v>
      </c>
    </row>
    <row r="4234" spans="1:5" ht="15" x14ac:dyDescent="0.2">
      <c r="A4234" s="64">
        <v>4233</v>
      </c>
      <c r="B4234" s="65">
        <v>12893</v>
      </c>
      <c r="C4234" s="66" t="s">
        <v>17425</v>
      </c>
      <c r="D4234" s="67">
        <v>95</v>
      </c>
      <c r="E4234" s="68" t="s">
        <v>13767</v>
      </c>
    </row>
    <row r="4235" spans="1:5" ht="15" x14ac:dyDescent="0.2">
      <c r="A4235" s="64">
        <v>4234</v>
      </c>
      <c r="B4235" s="65">
        <v>16346</v>
      </c>
      <c r="C4235" s="66" t="s">
        <v>17426</v>
      </c>
      <c r="D4235" s="67">
        <v>96</v>
      </c>
      <c r="E4235" s="68" t="s">
        <v>12281</v>
      </c>
    </row>
    <row r="4236" spans="1:5" ht="15" x14ac:dyDescent="0.2">
      <c r="A4236" s="64">
        <v>4235</v>
      </c>
      <c r="B4236" s="65">
        <v>17893</v>
      </c>
      <c r="C4236" s="66" t="s">
        <v>17427</v>
      </c>
      <c r="D4236" s="67">
        <v>97</v>
      </c>
      <c r="E4236" s="68" t="s">
        <v>12264</v>
      </c>
    </row>
    <row r="4237" spans="1:5" ht="15" x14ac:dyDescent="0.2">
      <c r="A4237" s="64">
        <v>4236</v>
      </c>
      <c r="B4237" s="65">
        <v>19971</v>
      </c>
      <c r="C4237" s="66" t="s">
        <v>17428</v>
      </c>
      <c r="D4237" s="67">
        <v>98</v>
      </c>
      <c r="E4237" s="68" t="s">
        <v>12273</v>
      </c>
    </row>
    <row r="4238" spans="1:5" ht="15" x14ac:dyDescent="0.2">
      <c r="A4238" s="64">
        <v>4237</v>
      </c>
      <c r="B4238" s="65">
        <v>11990</v>
      </c>
      <c r="C4238" s="66" t="s">
        <v>17429</v>
      </c>
      <c r="D4238" s="67">
        <v>1</v>
      </c>
      <c r="E4238" s="68" t="s">
        <v>12428</v>
      </c>
    </row>
    <row r="4239" spans="1:5" ht="15" x14ac:dyDescent="0.2">
      <c r="A4239" s="64">
        <v>4238</v>
      </c>
      <c r="B4239" s="65">
        <v>11993</v>
      </c>
      <c r="C4239" s="66" t="s">
        <v>17430</v>
      </c>
      <c r="D4239" s="67">
        <v>2</v>
      </c>
      <c r="E4239" s="68" t="s">
        <v>10794</v>
      </c>
    </row>
    <row r="4240" spans="1:5" ht="15" x14ac:dyDescent="0.2">
      <c r="A4240" s="64">
        <v>4239</v>
      </c>
      <c r="B4240" s="65">
        <v>11995</v>
      </c>
      <c r="C4240" s="66" t="s">
        <v>16363</v>
      </c>
      <c r="D4240" s="67">
        <v>3</v>
      </c>
      <c r="E4240" s="68" t="s">
        <v>12428</v>
      </c>
    </row>
    <row r="4241" spans="1:5" ht="15" x14ac:dyDescent="0.2">
      <c r="A4241" s="64">
        <v>4240</v>
      </c>
      <c r="B4241" s="65">
        <v>12859</v>
      </c>
      <c r="C4241" s="66" t="s">
        <v>16364</v>
      </c>
      <c r="D4241" s="67">
        <v>4</v>
      </c>
      <c r="E4241" s="69">
        <v>5</v>
      </c>
    </row>
    <row r="4242" spans="1:5" ht="15" x14ac:dyDescent="0.2">
      <c r="A4242" s="64">
        <v>4241</v>
      </c>
      <c r="B4242" s="65">
        <v>12880</v>
      </c>
      <c r="C4242" s="66" t="s">
        <v>16365</v>
      </c>
      <c r="D4242" s="67">
        <v>5</v>
      </c>
      <c r="E4242" s="69">
        <v>4</v>
      </c>
    </row>
    <row r="4243" spans="1:5" ht="15" x14ac:dyDescent="0.2">
      <c r="A4243" s="64">
        <v>4242</v>
      </c>
      <c r="B4243" s="65">
        <v>13003</v>
      </c>
      <c r="C4243" s="66" t="s">
        <v>16366</v>
      </c>
      <c r="D4243" s="67">
        <v>6</v>
      </c>
      <c r="E4243" s="68" t="s">
        <v>12260</v>
      </c>
    </row>
    <row r="4244" spans="1:5" ht="15" x14ac:dyDescent="0.2">
      <c r="A4244" s="64">
        <v>4243</v>
      </c>
      <c r="B4244" s="65">
        <v>13330</v>
      </c>
      <c r="C4244" s="66" t="s">
        <v>16367</v>
      </c>
      <c r="D4244" s="67">
        <v>7</v>
      </c>
      <c r="E4244" s="69">
        <v>2</v>
      </c>
    </row>
    <row r="4245" spans="1:5" ht="15" x14ac:dyDescent="0.2">
      <c r="A4245" s="64">
        <v>4244</v>
      </c>
      <c r="B4245" s="65">
        <v>13497</v>
      </c>
      <c r="C4245" s="66" t="s">
        <v>16368</v>
      </c>
      <c r="D4245" s="67">
        <v>8</v>
      </c>
      <c r="E4245" s="68" t="s">
        <v>10794</v>
      </c>
    </row>
    <row r="4246" spans="1:5" ht="15" x14ac:dyDescent="0.2">
      <c r="A4246" s="64">
        <v>4245</v>
      </c>
      <c r="B4246" s="65">
        <v>14491</v>
      </c>
      <c r="C4246" s="66" t="s">
        <v>16369</v>
      </c>
      <c r="D4246" s="67">
        <v>9</v>
      </c>
      <c r="E4246" s="68" t="s">
        <v>13771</v>
      </c>
    </row>
    <row r="4247" spans="1:5" ht="15" x14ac:dyDescent="0.2">
      <c r="A4247" s="64">
        <v>4246</v>
      </c>
      <c r="B4247" s="65">
        <v>14675</v>
      </c>
      <c r="C4247" s="66" t="s">
        <v>16370</v>
      </c>
      <c r="D4247" s="67">
        <v>10</v>
      </c>
      <c r="E4247" s="68" t="s">
        <v>12281</v>
      </c>
    </row>
    <row r="4248" spans="1:5" ht="15" x14ac:dyDescent="0.2">
      <c r="A4248" s="64">
        <v>4247</v>
      </c>
      <c r="B4248" s="65">
        <v>14683</v>
      </c>
      <c r="C4248" s="66" t="s">
        <v>16371</v>
      </c>
      <c r="D4248" s="67">
        <v>11</v>
      </c>
      <c r="E4248" s="68" t="s">
        <v>12281</v>
      </c>
    </row>
    <row r="4249" spans="1:5" ht="15" x14ac:dyDescent="0.2">
      <c r="A4249" s="64">
        <v>4248</v>
      </c>
      <c r="B4249" s="65">
        <v>14685</v>
      </c>
      <c r="C4249" s="66" t="s">
        <v>16372</v>
      </c>
      <c r="D4249" s="67">
        <v>12</v>
      </c>
      <c r="E4249" s="68" t="s">
        <v>12268</v>
      </c>
    </row>
    <row r="4250" spans="1:5" ht="15" x14ac:dyDescent="0.2">
      <c r="A4250" s="64">
        <v>4249</v>
      </c>
      <c r="B4250" s="65">
        <v>14686</v>
      </c>
      <c r="C4250" s="66" t="s">
        <v>16373</v>
      </c>
      <c r="D4250" s="67">
        <v>13</v>
      </c>
      <c r="E4250" s="69">
        <v>2</v>
      </c>
    </row>
    <row r="4251" spans="1:5" ht="15" x14ac:dyDescent="0.2">
      <c r="A4251" s="64">
        <v>4250</v>
      </c>
      <c r="B4251" s="65">
        <v>14688</v>
      </c>
      <c r="C4251" s="66" t="s">
        <v>16374</v>
      </c>
      <c r="D4251" s="67">
        <v>14</v>
      </c>
      <c r="E4251" s="68" t="s">
        <v>10794</v>
      </c>
    </row>
    <row r="4252" spans="1:5" ht="15" x14ac:dyDescent="0.2">
      <c r="A4252" s="64">
        <v>4251</v>
      </c>
      <c r="B4252" s="65">
        <v>14690</v>
      </c>
      <c r="C4252" s="66" t="s">
        <v>16375</v>
      </c>
      <c r="D4252" s="67">
        <v>15</v>
      </c>
      <c r="E4252" s="68" t="s">
        <v>12428</v>
      </c>
    </row>
    <row r="4253" spans="1:5" ht="15" x14ac:dyDescent="0.2">
      <c r="A4253" s="64">
        <v>4252</v>
      </c>
      <c r="B4253" s="65">
        <v>14694</v>
      </c>
      <c r="C4253" s="66" t="s">
        <v>16376</v>
      </c>
      <c r="D4253" s="67">
        <v>16</v>
      </c>
      <c r="E4253" s="68" t="s">
        <v>13767</v>
      </c>
    </row>
    <row r="4254" spans="1:5" ht="15" x14ac:dyDescent="0.2">
      <c r="A4254" s="64">
        <v>4253</v>
      </c>
      <c r="B4254" s="65">
        <v>14698</v>
      </c>
      <c r="C4254" s="66" t="s">
        <v>16377</v>
      </c>
      <c r="D4254" s="67">
        <v>17</v>
      </c>
      <c r="E4254" s="68" t="s">
        <v>13767</v>
      </c>
    </row>
    <row r="4255" spans="1:5" ht="15" x14ac:dyDescent="0.2">
      <c r="A4255" s="64">
        <v>4254</v>
      </c>
      <c r="B4255" s="65">
        <v>14761</v>
      </c>
      <c r="C4255" s="66" t="s">
        <v>16378</v>
      </c>
      <c r="D4255" s="67">
        <v>18</v>
      </c>
      <c r="E4255" s="68" t="s">
        <v>13771</v>
      </c>
    </row>
    <row r="4256" spans="1:5" ht="15" x14ac:dyDescent="0.2">
      <c r="A4256" s="64">
        <v>4255</v>
      </c>
      <c r="B4256" s="65">
        <v>15373</v>
      </c>
      <c r="C4256" s="66" t="s">
        <v>16379</v>
      </c>
      <c r="D4256" s="67">
        <v>19</v>
      </c>
      <c r="E4256" s="68" t="s">
        <v>10794</v>
      </c>
    </row>
    <row r="4257" spans="1:5" ht="15" x14ac:dyDescent="0.2">
      <c r="A4257" s="64">
        <v>4256</v>
      </c>
      <c r="B4257" s="65">
        <v>15434</v>
      </c>
      <c r="C4257" s="66" t="s">
        <v>16380</v>
      </c>
      <c r="D4257" s="67">
        <v>20</v>
      </c>
      <c r="E4257" s="68" t="s">
        <v>12262</v>
      </c>
    </row>
    <row r="4258" spans="1:5" ht="15" x14ac:dyDescent="0.2">
      <c r="A4258" s="64">
        <v>4257</v>
      </c>
      <c r="B4258" s="65">
        <v>15450</v>
      </c>
      <c r="C4258" s="66" t="s">
        <v>16381</v>
      </c>
      <c r="D4258" s="67">
        <v>21</v>
      </c>
      <c r="E4258" s="68" t="s">
        <v>12428</v>
      </c>
    </row>
    <row r="4259" spans="1:5" ht="15" x14ac:dyDescent="0.2">
      <c r="A4259" s="64">
        <v>4258</v>
      </c>
      <c r="B4259" s="65">
        <v>16290</v>
      </c>
      <c r="C4259" s="66" t="s">
        <v>16382</v>
      </c>
      <c r="D4259" s="67">
        <v>22</v>
      </c>
      <c r="E4259" s="68" t="s">
        <v>12428</v>
      </c>
    </row>
    <row r="4260" spans="1:5" ht="15" x14ac:dyDescent="0.2">
      <c r="A4260" s="64">
        <v>4259</v>
      </c>
      <c r="B4260" s="65">
        <v>16407</v>
      </c>
      <c r="C4260" s="66" t="s">
        <v>16383</v>
      </c>
      <c r="D4260" s="67">
        <v>23</v>
      </c>
      <c r="E4260" s="68" t="s">
        <v>15072</v>
      </c>
    </row>
    <row r="4261" spans="1:5" ht="15" x14ac:dyDescent="0.2">
      <c r="A4261" s="64">
        <v>4260</v>
      </c>
      <c r="B4261" s="65">
        <v>16953</v>
      </c>
      <c r="C4261" s="66" t="s">
        <v>16384</v>
      </c>
      <c r="D4261" s="67">
        <v>24</v>
      </c>
      <c r="E4261" s="68" t="s">
        <v>12258</v>
      </c>
    </row>
    <row r="4262" spans="1:5" ht="15" x14ac:dyDescent="0.2">
      <c r="A4262" s="64">
        <v>4261</v>
      </c>
      <c r="B4262" s="65">
        <v>16957</v>
      </c>
      <c r="C4262" s="66" t="s">
        <v>16385</v>
      </c>
      <c r="D4262" s="67">
        <v>25</v>
      </c>
      <c r="E4262" s="68" t="s">
        <v>12260</v>
      </c>
    </row>
    <row r="4263" spans="1:5" ht="15" x14ac:dyDescent="0.2">
      <c r="A4263" s="64">
        <v>4262</v>
      </c>
      <c r="B4263" s="65">
        <v>16959</v>
      </c>
      <c r="C4263" s="66" t="s">
        <v>16386</v>
      </c>
      <c r="D4263" s="67">
        <v>26</v>
      </c>
      <c r="E4263" s="68" t="s">
        <v>10794</v>
      </c>
    </row>
    <row r="4264" spans="1:5" ht="15" x14ac:dyDescent="0.2">
      <c r="A4264" s="64">
        <v>4263</v>
      </c>
      <c r="B4264" s="65">
        <v>16965</v>
      </c>
      <c r="C4264" s="66" t="s">
        <v>16387</v>
      </c>
      <c r="D4264" s="67">
        <v>27</v>
      </c>
      <c r="E4264" s="68" t="s">
        <v>12260</v>
      </c>
    </row>
    <row r="4265" spans="1:5" ht="15" x14ac:dyDescent="0.2">
      <c r="A4265" s="64">
        <v>4264</v>
      </c>
      <c r="B4265" s="65">
        <v>16966</v>
      </c>
      <c r="C4265" s="66" t="s">
        <v>16388</v>
      </c>
      <c r="D4265" s="67">
        <v>28</v>
      </c>
      <c r="E4265" s="68" t="s">
        <v>10792</v>
      </c>
    </row>
    <row r="4266" spans="1:5" ht="15" x14ac:dyDescent="0.2">
      <c r="A4266" s="64">
        <v>4265</v>
      </c>
      <c r="B4266" s="65">
        <v>17250</v>
      </c>
      <c r="C4266" s="66" t="s">
        <v>16389</v>
      </c>
      <c r="D4266" s="67">
        <v>29</v>
      </c>
      <c r="E4266" s="68" t="s">
        <v>15069</v>
      </c>
    </row>
    <row r="4267" spans="1:5" ht="15" x14ac:dyDescent="0.2">
      <c r="A4267" s="64">
        <v>4266</v>
      </c>
      <c r="B4267" s="65">
        <v>17596</v>
      </c>
      <c r="C4267" s="66" t="s">
        <v>15276</v>
      </c>
      <c r="D4267" s="67">
        <v>30</v>
      </c>
      <c r="E4267" s="69">
        <v>3</v>
      </c>
    </row>
    <row r="4268" spans="1:5" ht="15" x14ac:dyDescent="0.2">
      <c r="A4268" s="64">
        <v>4267</v>
      </c>
      <c r="B4268" s="65">
        <v>17687</v>
      </c>
      <c r="C4268" s="66" t="s">
        <v>15277</v>
      </c>
      <c r="D4268" s="67">
        <v>31</v>
      </c>
      <c r="E4268" s="68" t="s">
        <v>12258</v>
      </c>
    </row>
    <row r="4269" spans="1:5" ht="15" x14ac:dyDescent="0.2">
      <c r="A4269" s="64">
        <v>4268</v>
      </c>
      <c r="B4269" s="65">
        <v>17733</v>
      </c>
      <c r="C4269" s="66" t="s">
        <v>15278</v>
      </c>
      <c r="D4269" s="67">
        <v>32</v>
      </c>
      <c r="E4269" s="68" t="s">
        <v>12258</v>
      </c>
    </row>
    <row r="4270" spans="1:5" ht="15" x14ac:dyDescent="0.2">
      <c r="A4270" s="64">
        <v>4269</v>
      </c>
      <c r="B4270" s="65">
        <v>17922</v>
      </c>
      <c r="C4270" s="66" t="s">
        <v>15279</v>
      </c>
      <c r="D4270" s="67">
        <v>33</v>
      </c>
      <c r="E4270" s="68" t="s">
        <v>12428</v>
      </c>
    </row>
    <row r="4271" spans="1:5" ht="15" x14ac:dyDescent="0.2">
      <c r="A4271" s="64">
        <v>4270</v>
      </c>
      <c r="B4271" s="65">
        <v>18207</v>
      </c>
      <c r="C4271" s="66" t="s">
        <v>15280</v>
      </c>
      <c r="D4271" s="67">
        <v>34</v>
      </c>
      <c r="E4271" s="68" t="s">
        <v>12258</v>
      </c>
    </row>
    <row r="4272" spans="1:5" ht="15" x14ac:dyDescent="0.2">
      <c r="A4272" s="64">
        <v>4271</v>
      </c>
      <c r="B4272" s="65">
        <v>18977</v>
      </c>
      <c r="C4272" s="66" t="s">
        <v>15281</v>
      </c>
      <c r="D4272" s="67">
        <v>35</v>
      </c>
      <c r="E4272" s="68" t="s">
        <v>13767</v>
      </c>
    </row>
    <row r="4273" spans="1:5" ht="15" x14ac:dyDescent="0.2">
      <c r="A4273" s="64">
        <v>4272</v>
      </c>
      <c r="B4273" s="65">
        <v>19087</v>
      </c>
      <c r="C4273" s="66" t="s">
        <v>15282</v>
      </c>
      <c r="D4273" s="67">
        <v>36</v>
      </c>
      <c r="E4273" s="68" t="s">
        <v>13771</v>
      </c>
    </row>
    <row r="4274" spans="1:5" ht="15" x14ac:dyDescent="0.2">
      <c r="A4274" s="64">
        <v>4273</v>
      </c>
      <c r="B4274" s="65">
        <v>19447</v>
      </c>
      <c r="C4274" s="66" t="s">
        <v>15283</v>
      </c>
      <c r="D4274" s="67">
        <v>37</v>
      </c>
      <c r="E4274" s="68" t="s">
        <v>12258</v>
      </c>
    </row>
    <row r="4275" spans="1:5" ht="15" x14ac:dyDescent="0.2">
      <c r="A4275" s="64">
        <v>4274</v>
      </c>
      <c r="B4275" s="65">
        <v>11440</v>
      </c>
      <c r="C4275" s="66" t="s">
        <v>15284</v>
      </c>
      <c r="D4275" s="67">
        <v>1</v>
      </c>
      <c r="E4275" s="68" t="s">
        <v>12275</v>
      </c>
    </row>
    <row r="4276" spans="1:5" ht="15" x14ac:dyDescent="0.2">
      <c r="A4276" s="64">
        <v>4275</v>
      </c>
      <c r="B4276" s="65">
        <v>11811</v>
      </c>
      <c r="C4276" s="66" t="s">
        <v>15285</v>
      </c>
      <c r="D4276" s="67">
        <v>2</v>
      </c>
      <c r="E4276" s="68" t="s">
        <v>10792</v>
      </c>
    </row>
    <row r="4277" spans="1:5" ht="15" x14ac:dyDescent="0.2">
      <c r="A4277" s="64">
        <v>4276</v>
      </c>
      <c r="B4277" s="65">
        <v>11901</v>
      </c>
      <c r="C4277" s="66" t="s">
        <v>15286</v>
      </c>
      <c r="D4277" s="67">
        <v>3</v>
      </c>
      <c r="E4277" s="68" t="s">
        <v>12258</v>
      </c>
    </row>
    <row r="4278" spans="1:5" ht="15" x14ac:dyDescent="0.2">
      <c r="A4278" s="64">
        <v>4277</v>
      </c>
      <c r="B4278" s="65">
        <v>12565</v>
      </c>
      <c r="C4278" s="70" t="s">
        <v>15287</v>
      </c>
      <c r="D4278" s="67">
        <v>4</v>
      </c>
      <c r="E4278" s="68" t="s">
        <v>10191</v>
      </c>
    </row>
    <row r="4279" spans="1:5" ht="15" x14ac:dyDescent="0.2">
      <c r="A4279" s="64">
        <v>4278</v>
      </c>
      <c r="B4279" s="65">
        <v>13444</v>
      </c>
      <c r="C4279" s="70" t="s">
        <v>15288</v>
      </c>
      <c r="D4279" s="67">
        <v>5</v>
      </c>
      <c r="E4279" s="68" t="s">
        <v>10191</v>
      </c>
    </row>
    <row r="4280" spans="1:5" ht="15" x14ac:dyDescent="0.2">
      <c r="A4280" s="64">
        <v>4279</v>
      </c>
      <c r="B4280" s="65">
        <v>13446</v>
      </c>
      <c r="C4280" s="70" t="s">
        <v>15289</v>
      </c>
      <c r="D4280" s="67">
        <v>6</v>
      </c>
      <c r="E4280" s="68" t="s">
        <v>11138</v>
      </c>
    </row>
    <row r="4281" spans="1:5" ht="15" x14ac:dyDescent="0.2">
      <c r="A4281" s="64">
        <v>4280</v>
      </c>
      <c r="B4281" s="65">
        <v>13448</v>
      </c>
      <c r="C4281" s="66" t="s">
        <v>15290</v>
      </c>
      <c r="D4281" s="67">
        <v>7</v>
      </c>
      <c r="E4281" s="68" t="s">
        <v>10792</v>
      </c>
    </row>
    <row r="4282" spans="1:5" ht="15" x14ac:dyDescent="0.2">
      <c r="A4282" s="64">
        <v>4281</v>
      </c>
      <c r="B4282" s="65">
        <v>14508</v>
      </c>
      <c r="C4282" s="70" t="s">
        <v>15291</v>
      </c>
      <c r="D4282" s="67">
        <v>8</v>
      </c>
      <c r="E4282" s="68" t="s">
        <v>12260</v>
      </c>
    </row>
    <row r="4283" spans="1:5" ht="15" x14ac:dyDescent="0.2">
      <c r="A4283" s="64">
        <v>4282</v>
      </c>
      <c r="B4283" s="65">
        <v>14654</v>
      </c>
      <c r="C4283" s="70" t="s">
        <v>16521</v>
      </c>
      <c r="D4283" s="67">
        <v>9</v>
      </c>
      <c r="E4283" s="68" t="s">
        <v>10792</v>
      </c>
    </row>
    <row r="4284" spans="1:5" ht="15" x14ac:dyDescent="0.2">
      <c r="A4284" s="64">
        <v>4283</v>
      </c>
      <c r="B4284" s="65">
        <v>19326</v>
      </c>
      <c r="C4284" s="66" t="s">
        <v>16522</v>
      </c>
      <c r="D4284" s="67">
        <v>10</v>
      </c>
      <c r="E4284" s="68" t="s">
        <v>12281</v>
      </c>
    </row>
    <row r="4285" spans="1:5" ht="15" x14ac:dyDescent="0.2">
      <c r="A4285" s="64">
        <v>4284</v>
      </c>
      <c r="B4285" s="65">
        <v>18032</v>
      </c>
      <c r="C4285" s="66" t="s">
        <v>16523</v>
      </c>
      <c r="D4285" s="67">
        <v>11</v>
      </c>
      <c r="E4285" s="68" t="s">
        <v>10792</v>
      </c>
    </row>
    <row r="4286" spans="1:5" ht="15" x14ac:dyDescent="0.2">
      <c r="A4286" s="64">
        <v>4285</v>
      </c>
      <c r="B4286" s="65">
        <v>18035</v>
      </c>
      <c r="C4286" s="70" t="s">
        <v>16524</v>
      </c>
      <c r="D4286" s="67">
        <v>12</v>
      </c>
      <c r="E4286" s="68" t="s">
        <v>10792</v>
      </c>
    </row>
    <row r="4287" spans="1:5" ht="15" x14ac:dyDescent="0.2">
      <c r="A4287" s="64">
        <v>4286</v>
      </c>
      <c r="B4287" s="65">
        <v>18036</v>
      </c>
      <c r="C4287" s="66" t="s">
        <v>16525</v>
      </c>
      <c r="D4287" s="67">
        <v>13</v>
      </c>
      <c r="E4287" s="68" t="s">
        <v>11138</v>
      </c>
    </row>
    <row r="4288" spans="1:5" ht="15" x14ac:dyDescent="0.2">
      <c r="A4288" s="64">
        <v>4287</v>
      </c>
      <c r="B4288" s="65">
        <v>18042</v>
      </c>
      <c r="C4288" s="66" t="s">
        <v>16526</v>
      </c>
      <c r="D4288" s="67">
        <v>14</v>
      </c>
      <c r="E4288" s="68" t="s">
        <v>11138</v>
      </c>
    </row>
    <row r="4289" spans="1:5" ht="15" x14ac:dyDescent="0.2">
      <c r="A4289" s="64">
        <v>4288</v>
      </c>
      <c r="B4289" s="65">
        <v>18044</v>
      </c>
      <c r="C4289" s="66" t="s">
        <v>16527</v>
      </c>
      <c r="D4289" s="67">
        <v>15</v>
      </c>
      <c r="E4289" s="68" t="s">
        <v>10792</v>
      </c>
    </row>
    <row r="4290" spans="1:5" ht="15" x14ac:dyDescent="0.2">
      <c r="A4290" s="64">
        <v>4289</v>
      </c>
      <c r="B4290" s="65">
        <v>18046</v>
      </c>
      <c r="C4290" s="66" t="s">
        <v>16528</v>
      </c>
      <c r="D4290" s="67">
        <v>16</v>
      </c>
      <c r="E4290" s="68" t="s">
        <v>11138</v>
      </c>
    </row>
    <row r="4291" spans="1:5" ht="15" x14ac:dyDescent="0.2">
      <c r="A4291" s="64">
        <v>4290</v>
      </c>
      <c r="B4291" s="65">
        <v>18048</v>
      </c>
      <c r="C4291" s="66" t="s">
        <v>16529</v>
      </c>
      <c r="D4291" s="67">
        <v>17</v>
      </c>
      <c r="E4291" s="68" t="s">
        <v>11138</v>
      </c>
    </row>
    <row r="4292" spans="1:5" ht="15" x14ac:dyDescent="0.2">
      <c r="A4292" s="64">
        <v>4291</v>
      </c>
      <c r="B4292" s="65">
        <v>18050</v>
      </c>
      <c r="C4292" s="66" t="s">
        <v>16530</v>
      </c>
      <c r="D4292" s="67">
        <v>18</v>
      </c>
      <c r="E4292" s="68" t="s">
        <v>10792</v>
      </c>
    </row>
    <row r="4293" spans="1:5" ht="15" x14ac:dyDescent="0.2">
      <c r="A4293" s="64">
        <v>4292</v>
      </c>
      <c r="B4293" s="65">
        <v>18054</v>
      </c>
      <c r="C4293" s="66" t="s">
        <v>16531</v>
      </c>
      <c r="D4293" s="67">
        <v>19</v>
      </c>
      <c r="E4293" s="68" t="s">
        <v>10792</v>
      </c>
    </row>
    <row r="4294" spans="1:5" ht="15" x14ac:dyDescent="0.2">
      <c r="A4294" s="64">
        <v>4293</v>
      </c>
      <c r="B4294" s="65">
        <v>18061</v>
      </c>
      <c r="C4294" s="66" t="s">
        <v>16532</v>
      </c>
      <c r="D4294" s="67">
        <v>20</v>
      </c>
      <c r="E4294" s="68" t="s">
        <v>12260</v>
      </c>
    </row>
    <row r="4295" spans="1:5" ht="15" x14ac:dyDescent="0.2">
      <c r="A4295" s="64">
        <v>4294</v>
      </c>
      <c r="B4295" s="65">
        <v>11300</v>
      </c>
      <c r="C4295" s="66" t="s">
        <v>16533</v>
      </c>
      <c r="D4295" s="67">
        <v>1</v>
      </c>
      <c r="E4295" s="68" t="s">
        <v>13771</v>
      </c>
    </row>
    <row r="4296" spans="1:5" ht="15" x14ac:dyDescent="0.2">
      <c r="A4296" s="64">
        <v>4295</v>
      </c>
      <c r="B4296" s="65">
        <v>11763</v>
      </c>
      <c r="C4296" s="70" t="s">
        <v>16534</v>
      </c>
      <c r="D4296" s="67">
        <v>2</v>
      </c>
      <c r="E4296" s="68" t="s">
        <v>12260</v>
      </c>
    </row>
    <row r="4297" spans="1:5" ht="15" x14ac:dyDescent="0.2">
      <c r="A4297" s="64">
        <v>4296</v>
      </c>
      <c r="B4297" s="65">
        <v>13140</v>
      </c>
      <c r="C4297" s="66" t="s">
        <v>16535</v>
      </c>
      <c r="D4297" s="67">
        <v>3</v>
      </c>
      <c r="E4297" s="68" t="s">
        <v>12260</v>
      </c>
    </row>
    <row r="4298" spans="1:5" ht="15" x14ac:dyDescent="0.2">
      <c r="A4298" s="64">
        <v>4297</v>
      </c>
      <c r="B4298" s="65">
        <v>13174</v>
      </c>
      <c r="C4298" s="66" t="s">
        <v>16536</v>
      </c>
      <c r="D4298" s="67">
        <v>4</v>
      </c>
      <c r="E4298" s="68" t="s">
        <v>10794</v>
      </c>
    </row>
    <row r="4299" spans="1:5" ht="15" x14ac:dyDescent="0.2">
      <c r="A4299" s="64">
        <v>4298</v>
      </c>
      <c r="B4299" s="65">
        <v>13452</v>
      </c>
      <c r="C4299" s="66" t="s">
        <v>16537</v>
      </c>
      <c r="D4299" s="67">
        <v>5</v>
      </c>
      <c r="E4299" s="68" t="s">
        <v>13771</v>
      </c>
    </row>
    <row r="4300" spans="1:5" ht="15" x14ac:dyDescent="0.2">
      <c r="A4300" s="64">
        <v>4299</v>
      </c>
      <c r="B4300" s="65">
        <v>14450</v>
      </c>
      <c r="C4300" s="66" t="s">
        <v>16538</v>
      </c>
      <c r="D4300" s="67">
        <v>6</v>
      </c>
      <c r="E4300" s="68" t="s">
        <v>12275</v>
      </c>
    </row>
    <row r="4301" spans="1:5" ht="15" x14ac:dyDescent="0.2">
      <c r="A4301" s="64">
        <v>4300</v>
      </c>
      <c r="B4301" s="65">
        <v>15695</v>
      </c>
      <c r="C4301" s="66" t="s">
        <v>16539</v>
      </c>
      <c r="D4301" s="67">
        <v>7</v>
      </c>
      <c r="E4301" s="68" t="s">
        <v>11138</v>
      </c>
    </row>
    <row r="4302" spans="1:5" ht="15" x14ac:dyDescent="0.2">
      <c r="A4302" s="64">
        <v>4301</v>
      </c>
      <c r="B4302" s="65">
        <v>16263</v>
      </c>
      <c r="C4302" s="66" t="s">
        <v>16540</v>
      </c>
      <c r="D4302" s="67">
        <v>8</v>
      </c>
      <c r="E4302" s="68" t="s">
        <v>11077</v>
      </c>
    </row>
    <row r="4303" spans="1:5" ht="15" x14ac:dyDescent="0.2">
      <c r="A4303" s="64">
        <v>4302</v>
      </c>
      <c r="B4303" s="65">
        <v>16450</v>
      </c>
      <c r="C4303" s="66" t="s">
        <v>16541</v>
      </c>
      <c r="D4303" s="67">
        <v>9</v>
      </c>
      <c r="E4303" s="68" t="s">
        <v>10792</v>
      </c>
    </row>
    <row r="4304" spans="1:5" ht="15" x14ac:dyDescent="0.2">
      <c r="A4304" s="64">
        <v>4303</v>
      </c>
      <c r="B4304" s="65">
        <v>17988</v>
      </c>
      <c r="C4304" s="66" t="s">
        <v>13100</v>
      </c>
      <c r="D4304" s="67">
        <v>10</v>
      </c>
      <c r="E4304" s="68" t="s">
        <v>12260</v>
      </c>
    </row>
    <row r="4305" spans="1:5" ht="15" x14ac:dyDescent="0.2">
      <c r="A4305" s="64">
        <v>4304</v>
      </c>
      <c r="B4305" s="65">
        <v>18876</v>
      </c>
      <c r="C4305" s="66" t="s">
        <v>13101</v>
      </c>
      <c r="D4305" s="67">
        <v>11</v>
      </c>
      <c r="E4305" s="68" t="s">
        <v>13771</v>
      </c>
    </row>
    <row r="4306" spans="1:5" ht="15" x14ac:dyDescent="0.2">
      <c r="A4306" s="64">
        <v>4305</v>
      </c>
      <c r="B4306" s="65">
        <v>19313</v>
      </c>
      <c r="C4306" s="66" t="s">
        <v>13102</v>
      </c>
      <c r="D4306" s="67">
        <v>12</v>
      </c>
      <c r="E4306" s="68" t="s">
        <v>13771</v>
      </c>
    </row>
    <row r="4307" spans="1:5" ht="15" x14ac:dyDescent="0.2">
      <c r="A4307" s="64">
        <v>4306</v>
      </c>
      <c r="B4307" s="65">
        <v>19368</v>
      </c>
      <c r="C4307" s="66" t="s">
        <v>13103</v>
      </c>
      <c r="D4307" s="67">
        <v>13</v>
      </c>
      <c r="E4307" s="68" t="s">
        <v>12428</v>
      </c>
    </row>
    <row r="4308" spans="1:5" ht="15" x14ac:dyDescent="0.2">
      <c r="A4308" s="64">
        <v>4307</v>
      </c>
      <c r="B4308" s="65">
        <v>11436</v>
      </c>
      <c r="C4308" s="66" t="s">
        <v>13104</v>
      </c>
      <c r="D4308" s="67">
        <v>14</v>
      </c>
      <c r="E4308" s="69">
        <v>4</v>
      </c>
    </row>
    <row r="4309" spans="1:5" ht="15" x14ac:dyDescent="0.2">
      <c r="A4309" s="64">
        <v>4308</v>
      </c>
      <c r="B4309" s="65">
        <v>12262</v>
      </c>
      <c r="C4309" s="66" t="s">
        <v>13105</v>
      </c>
      <c r="D4309" s="67">
        <v>15</v>
      </c>
      <c r="E4309" s="68" t="s">
        <v>12264</v>
      </c>
    </row>
    <row r="4310" spans="1:5" ht="15" x14ac:dyDescent="0.2">
      <c r="A4310" s="64">
        <v>4309</v>
      </c>
      <c r="B4310" s="65">
        <v>12317</v>
      </c>
      <c r="C4310" s="66" t="s">
        <v>13106</v>
      </c>
      <c r="D4310" s="67">
        <v>16</v>
      </c>
      <c r="E4310" s="68" t="s">
        <v>12273</v>
      </c>
    </row>
    <row r="4311" spans="1:5" ht="15" x14ac:dyDescent="0.2">
      <c r="A4311" s="64">
        <v>4310</v>
      </c>
      <c r="B4311" s="65">
        <v>12449</v>
      </c>
      <c r="C4311" s="66" t="s">
        <v>13107</v>
      </c>
      <c r="D4311" s="67">
        <v>17</v>
      </c>
      <c r="E4311" s="68" t="s">
        <v>10792</v>
      </c>
    </row>
    <row r="4312" spans="1:5" ht="15" x14ac:dyDescent="0.2">
      <c r="A4312" s="64">
        <v>4311</v>
      </c>
      <c r="B4312" s="65">
        <v>12832</v>
      </c>
      <c r="C4312" s="66" t="s">
        <v>15796</v>
      </c>
      <c r="D4312" s="67">
        <v>18</v>
      </c>
      <c r="E4312" s="68" t="s">
        <v>13771</v>
      </c>
    </row>
    <row r="4313" spans="1:5" ht="15" x14ac:dyDescent="0.2">
      <c r="A4313" s="64">
        <v>4312</v>
      </c>
      <c r="B4313" s="65">
        <v>13100</v>
      </c>
      <c r="C4313" s="66" t="s">
        <v>13108</v>
      </c>
      <c r="D4313" s="67">
        <v>19</v>
      </c>
      <c r="E4313" s="68" t="s">
        <v>12281</v>
      </c>
    </row>
    <row r="4314" spans="1:5" ht="15" x14ac:dyDescent="0.2">
      <c r="A4314" s="64">
        <v>4313</v>
      </c>
      <c r="B4314" s="65">
        <v>14448</v>
      </c>
      <c r="C4314" s="66" t="s">
        <v>13109</v>
      </c>
      <c r="D4314" s="67">
        <v>20</v>
      </c>
      <c r="E4314" s="68" t="s">
        <v>12273</v>
      </c>
    </row>
    <row r="4315" spans="1:5" ht="15" x14ac:dyDescent="0.2">
      <c r="A4315" s="64">
        <v>4314</v>
      </c>
      <c r="B4315" s="65">
        <v>14452</v>
      </c>
      <c r="C4315" s="66" t="s">
        <v>13110</v>
      </c>
      <c r="D4315" s="67">
        <v>21</v>
      </c>
      <c r="E4315" s="68" t="s">
        <v>10792</v>
      </c>
    </row>
    <row r="4316" spans="1:5" ht="15" x14ac:dyDescent="0.2">
      <c r="A4316" s="64">
        <v>4315</v>
      </c>
      <c r="B4316" s="65">
        <v>14454</v>
      </c>
      <c r="C4316" s="66" t="s">
        <v>13111</v>
      </c>
      <c r="D4316" s="67">
        <v>22</v>
      </c>
      <c r="E4316" s="68" t="s">
        <v>12260</v>
      </c>
    </row>
    <row r="4317" spans="1:5" ht="15" x14ac:dyDescent="0.2">
      <c r="A4317" s="64">
        <v>4316</v>
      </c>
      <c r="B4317" s="65">
        <v>14456</v>
      </c>
      <c r="C4317" s="66" t="s">
        <v>13112</v>
      </c>
      <c r="D4317" s="67">
        <v>23</v>
      </c>
      <c r="E4317" s="68" t="s">
        <v>11077</v>
      </c>
    </row>
    <row r="4318" spans="1:5" ht="15" x14ac:dyDescent="0.2">
      <c r="A4318" s="64">
        <v>4317</v>
      </c>
      <c r="B4318" s="65">
        <v>14573</v>
      </c>
      <c r="C4318" s="66" t="s">
        <v>13113</v>
      </c>
      <c r="D4318" s="67">
        <v>24</v>
      </c>
      <c r="E4318" s="68" t="s">
        <v>13771</v>
      </c>
    </row>
    <row r="4319" spans="1:5" ht="15" x14ac:dyDescent="0.2">
      <c r="A4319" s="64">
        <v>4318</v>
      </c>
      <c r="B4319" s="65">
        <v>14610</v>
      </c>
      <c r="C4319" s="66" t="s">
        <v>13114</v>
      </c>
      <c r="D4319" s="67">
        <v>25</v>
      </c>
      <c r="E4319" s="68" t="s">
        <v>10191</v>
      </c>
    </row>
    <row r="4320" spans="1:5" ht="15" x14ac:dyDescent="0.2">
      <c r="A4320" s="64">
        <v>4319</v>
      </c>
      <c r="B4320" s="65">
        <v>15521</v>
      </c>
      <c r="C4320" s="66" t="s">
        <v>13115</v>
      </c>
      <c r="D4320" s="67">
        <v>26</v>
      </c>
      <c r="E4320" s="68" t="s">
        <v>11077</v>
      </c>
    </row>
    <row r="4321" spans="1:5" ht="15" x14ac:dyDescent="0.2">
      <c r="A4321" s="64">
        <v>4320</v>
      </c>
      <c r="B4321" s="65">
        <v>16403</v>
      </c>
      <c r="C4321" s="66" t="s">
        <v>13116</v>
      </c>
      <c r="D4321" s="67">
        <v>27</v>
      </c>
      <c r="E4321" s="68" t="s">
        <v>12262</v>
      </c>
    </row>
    <row r="4322" spans="1:5" ht="15" x14ac:dyDescent="0.2">
      <c r="A4322" s="64">
        <v>4321</v>
      </c>
      <c r="B4322" s="65">
        <v>16568</v>
      </c>
      <c r="C4322" s="66" t="s">
        <v>11620</v>
      </c>
      <c r="D4322" s="67">
        <v>28</v>
      </c>
      <c r="E4322" s="68" t="s">
        <v>12260</v>
      </c>
    </row>
    <row r="4323" spans="1:5" ht="15" x14ac:dyDescent="0.2">
      <c r="A4323" s="64">
        <v>4322</v>
      </c>
      <c r="B4323" s="65">
        <v>16611</v>
      </c>
      <c r="C4323" s="66" t="s">
        <v>11621</v>
      </c>
      <c r="D4323" s="67">
        <v>29</v>
      </c>
      <c r="E4323" s="68" t="s">
        <v>12260</v>
      </c>
    </row>
    <row r="4324" spans="1:5" ht="15" x14ac:dyDescent="0.2">
      <c r="A4324" s="64">
        <v>4323</v>
      </c>
      <c r="B4324" s="65">
        <v>16729</v>
      </c>
      <c r="C4324" s="66" t="s">
        <v>11622</v>
      </c>
      <c r="D4324" s="67">
        <v>30</v>
      </c>
      <c r="E4324" s="69">
        <v>2</v>
      </c>
    </row>
    <row r="4325" spans="1:5" ht="15" x14ac:dyDescent="0.2">
      <c r="A4325" s="64">
        <v>4324</v>
      </c>
      <c r="B4325" s="65">
        <v>17734</v>
      </c>
      <c r="C4325" s="66" t="s">
        <v>11623</v>
      </c>
      <c r="D4325" s="67">
        <v>31</v>
      </c>
      <c r="E4325" s="68" t="s">
        <v>12281</v>
      </c>
    </row>
    <row r="4326" spans="1:5" ht="15" x14ac:dyDescent="0.2">
      <c r="A4326" s="64">
        <v>4325</v>
      </c>
      <c r="B4326" s="65">
        <v>18070</v>
      </c>
      <c r="C4326" s="66" t="s">
        <v>11624</v>
      </c>
      <c r="D4326" s="67">
        <v>32</v>
      </c>
      <c r="E4326" s="68" t="s">
        <v>15069</v>
      </c>
    </row>
    <row r="4327" spans="1:5" ht="15" x14ac:dyDescent="0.2">
      <c r="A4327" s="64">
        <v>4326</v>
      </c>
      <c r="B4327" s="65">
        <v>19019</v>
      </c>
      <c r="C4327" s="66" t="s">
        <v>11625</v>
      </c>
      <c r="D4327" s="67">
        <v>33</v>
      </c>
      <c r="E4327" s="68" t="s">
        <v>15069</v>
      </c>
    </row>
    <row r="4328" spans="1:5" ht="15" x14ac:dyDescent="0.2">
      <c r="A4328" s="64">
        <v>4327</v>
      </c>
      <c r="B4328" s="65">
        <v>19027</v>
      </c>
      <c r="C4328" s="66" t="s">
        <v>11626</v>
      </c>
      <c r="D4328" s="67">
        <v>34</v>
      </c>
      <c r="E4328" s="68" t="s">
        <v>12266</v>
      </c>
    </row>
    <row r="4329" spans="1:5" ht="15" x14ac:dyDescent="0.2">
      <c r="A4329" s="64">
        <v>4328</v>
      </c>
      <c r="B4329" s="65">
        <v>19278</v>
      </c>
      <c r="C4329" s="66" t="s">
        <v>11627</v>
      </c>
      <c r="D4329" s="67">
        <v>35</v>
      </c>
      <c r="E4329" s="69">
        <v>3</v>
      </c>
    </row>
    <row r="4330" spans="1:5" ht="15" x14ac:dyDescent="0.2">
      <c r="A4330" s="64">
        <v>4329</v>
      </c>
      <c r="B4330" s="65">
        <v>19355</v>
      </c>
      <c r="C4330" s="66" t="s">
        <v>11628</v>
      </c>
      <c r="D4330" s="67">
        <v>36</v>
      </c>
      <c r="E4330" s="68" t="s">
        <v>12268</v>
      </c>
    </row>
    <row r="4331" spans="1:5" ht="15" x14ac:dyDescent="0.2">
      <c r="A4331" s="64">
        <v>4330</v>
      </c>
      <c r="B4331" s="65">
        <v>19476</v>
      </c>
      <c r="C4331" s="66" t="s">
        <v>10319</v>
      </c>
      <c r="D4331" s="67">
        <v>37</v>
      </c>
      <c r="E4331" s="68" t="s">
        <v>12268</v>
      </c>
    </row>
    <row r="4332" spans="1:5" ht="15" x14ac:dyDescent="0.2">
      <c r="A4332" s="64">
        <v>4331</v>
      </c>
      <c r="B4332" s="65">
        <v>12745</v>
      </c>
      <c r="C4332" s="66" t="s">
        <v>10320</v>
      </c>
      <c r="D4332" s="67">
        <v>38</v>
      </c>
      <c r="E4332" s="68" t="s">
        <v>12260</v>
      </c>
    </row>
    <row r="4333" spans="1:5" ht="15" x14ac:dyDescent="0.2">
      <c r="A4333" s="64">
        <v>4332</v>
      </c>
      <c r="B4333" s="65">
        <v>18059</v>
      </c>
      <c r="C4333" s="66" t="s">
        <v>10321</v>
      </c>
      <c r="D4333" s="67">
        <v>39</v>
      </c>
      <c r="E4333" s="68" t="s">
        <v>12273</v>
      </c>
    </row>
    <row r="4334" spans="1:5" ht="15" x14ac:dyDescent="0.2">
      <c r="A4334" s="64">
        <v>4333</v>
      </c>
      <c r="B4334" s="65">
        <v>19353</v>
      </c>
      <c r="C4334" s="66" t="s">
        <v>10322</v>
      </c>
      <c r="D4334" s="67">
        <v>40</v>
      </c>
      <c r="E4334" s="68" t="s">
        <v>15069</v>
      </c>
    </row>
    <row r="4335" spans="1:5" ht="15" x14ac:dyDescent="0.2">
      <c r="A4335" s="64">
        <v>4334</v>
      </c>
      <c r="B4335" s="65">
        <v>11794</v>
      </c>
      <c r="C4335" s="66" t="s">
        <v>10323</v>
      </c>
      <c r="D4335" s="67">
        <v>41</v>
      </c>
      <c r="E4335" s="69">
        <v>2</v>
      </c>
    </row>
    <row r="4336" spans="1:5" ht="15" x14ac:dyDescent="0.2">
      <c r="A4336" s="64">
        <v>4335</v>
      </c>
      <c r="B4336" s="65">
        <v>14227</v>
      </c>
      <c r="C4336" s="66" t="s">
        <v>10324</v>
      </c>
      <c r="D4336" s="67">
        <v>42</v>
      </c>
      <c r="E4336" s="68" t="s">
        <v>15069</v>
      </c>
    </row>
    <row r="4337" spans="1:5" ht="15" x14ac:dyDescent="0.2">
      <c r="A4337" s="64">
        <v>4336</v>
      </c>
      <c r="B4337" s="65">
        <v>14696</v>
      </c>
      <c r="C4337" s="66" t="s">
        <v>10325</v>
      </c>
      <c r="D4337" s="67">
        <v>43</v>
      </c>
      <c r="E4337" s="69">
        <v>3</v>
      </c>
    </row>
    <row r="4338" spans="1:5" ht="15" x14ac:dyDescent="0.2">
      <c r="A4338" s="64">
        <v>4337</v>
      </c>
      <c r="B4338" s="65">
        <v>19296</v>
      </c>
      <c r="C4338" s="66" t="s">
        <v>10326</v>
      </c>
      <c r="D4338" s="67">
        <v>44</v>
      </c>
      <c r="E4338" s="69">
        <v>2</v>
      </c>
    </row>
    <row r="4339" spans="1:5" ht="15" x14ac:dyDescent="0.2">
      <c r="A4339" s="64">
        <v>4338</v>
      </c>
      <c r="B4339" s="65">
        <v>12371</v>
      </c>
      <c r="C4339" s="66" t="s">
        <v>10327</v>
      </c>
      <c r="D4339" s="67">
        <v>1</v>
      </c>
      <c r="E4339" s="69">
        <v>6</v>
      </c>
    </row>
    <row r="4340" spans="1:5" ht="15" x14ac:dyDescent="0.2">
      <c r="A4340" s="64">
        <v>4339</v>
      </c>
      <c r="B4340" s="65">
        <v>12557</v>
      </c>
      <c r="C4340" s="66" t="s">
        <v>10328</v>
      </c>
      <c r="D4340" s="67">
        <v>2</v>
      </c>
      <c r="E4340" s="69">
        <v>6</v>
      </c>
    </row>
    <row r="4341" spans="1:5" ht="15" x14ac:dyDescent="0.2">
      <c r="A4341" s="64">
        <v>4340</v>
      </c>
      <c r="B4341" s="65">
        <v>12849</v>
      </c>
      <c r="C4341" s="66" t="s">
        <v>11756</v>
      </c>
      <c r="D4341" s="67">
        <v>3</v>
      </c>
      <c r="E4341" s="68" t="s">
        <v>12281</v>
      </c>
    </row>
    <row r="4342" spans="1:5" ht="15" x14ac:dyDescent="0.2">
      <c r="A4342" s="64">
        <v>4341</v>
      </c>
      <c r="B4342" s="65">
        <v>13001</v>
      </c>
      <c r="C4342" s="66" t="s">
        <v>11757</v>
      </c>
      <c r="D4342" s="67">
        <v>4</v>
      </c>
      <c r="E4342" s="68" t="s">
        <v>10794</v>
      </c>
    </row>
    <row r="4343" spans="1:5" ht="15" x14ac:dyDescent="0.2">
      <c r="A4343" s="64">
        <v>4342</v>
      </c>
      <c r="B4343" s="65">
        <v>15218</v>
      </c>
      <c r="C4343" s="66" t="s">
        <v>11758</v>
      </c>
      <c r="D4343" s="67">
        <v>5</v>
      </c>
      <c r="E4343" s="68" t="s">
        <v>12262</v>
      </c>
    </row>
    <row r="4344" spans="1:5" ht="15" x14ac:dyDescent="0.2">
      <c r="A4344" s="64">
        <v>4343</v>
      </c>
      <c r="B4344" s="65">
        <v>15323</v>
      </c>
      <c r="C4344" s="66" t="s">
        <v>11759</v>
      </c>
      <c r="D4344" s="67">
        <v>6</v>
      </c>
      <c r="E4344" s="69">
        <v>3</v>
      </c>
    </row>
    <row r="4345" spans="1:5" ht="15" x14ac:dyDescent="0.2">
      <c r="A4345" s="64">
        <v>4344</v>
      </c>
      <c r="B4345" s="65">
        <v>16814</v>
      </c>
      <c r="C4345" s="66" t="s">
        <v>11760</v>
      </c>
      <c r="D4345" s="67">
        <v>7</v>
      </c>
      <c r="E4345" s="68" t="s">
        <v>12260</v>
      </c>
    </row>
    <row r="4346" spans="1:5" ht="15" x14ac:dyDescent="0.2">
      <c r="A4346" s="64">
        <v>4345</v>
      </c>
      <c r="B4346" s="65">
        <v>18803</v>
      </c>
      <c r="C4346" s="66" t="s">
        <v>11761</v>
      </c>
      <c r="D4346" s="67">
        <v>8</v>
      </c>
      <c r="E4346" s="68" t="s">
        <v>12281</v>
      </c>
    </row>
    <row r="4347" spans="1:5" ht="15" x14ac:dyDescent="0.2">
      <c r="A4347" s="64">
        <v>4346</v>
      </c>
      <c r="B4347" s="65">
        <v>18805</v>
      </c>
      <c r="C4347" s="66" t="s">
        <v>11762</v>
      </c>
      <c r="D4347" s="67">
        <v>9</v>
      </c>
      <c r="E4347" s="68" t="s">
        <v>12260</v>
      </c>
    </row>
    <row r="4348" spans="1:5" ht="15" x14ac:dyDescent="0.2">
      <c r="A4348" s="64">
        <v>4347</v>
      </c>
      <c r="B4348" s="65">
        <v>18878</v>
      </c>
      <c r="C4348" s="66" t="s">
        <v>11763</v>
      </c>
      <c r="D4348" s="67">
        <v>10</v>
      </c>
      <c r="E4348" s="68" t="s">
        <v>12260</v>
      </c>
    </row>
    <row r="4349" spans="1:5" ht="15" x14ac:dyDescent="0.2">
      <c r="A4349" s="64">
        <v>4348</v>
      </c>
      <c r="B4349" s="65">
        <v>18899</v>
      </c>
      <c r="C4349" s="66" t="s">
        <v>11764</v>
      </c>
      <c r="D4349" s="67">
        <v>11</v>
      </c>
      <c r="E4349" s="68" t="s">
        <v>12262</v>
      </c>
    </row>
    <row r="4350" spans="1:5" ht="15" x14ac:dyDescent="0.2">
      <c r="A4350" s="64">
        <v>4349</v>
      </c>
      <c r="B4350" s="65">
        <v>18901</v>
      </c>
      <c r="C4350" s="66" t="s">
        <v>11765</v>
      </c>
      <c r="D4350" s="67">
        <v>12</v>
      </c>
      <c r="E4350" s="68" t="s">
        <v>12281</v>
      </c>
    </row>
    <row r="4351" spans="1:5" ht="15" x14ac:dyDescent="0.2">
      <c r="A4351" s="64">
        <v>4350</v>
      </c>
      <c r="B4351" s="65">
        <v>10032</v>
      </c>
      <c r="C4351" s="66" t="s">
        <v>11766</v>
      </c>
      <c r="D4351" s="67">
        <v>13</v>
      </c>
      <c r="E4351" s="68" t="s">
        <v>12262</v>
      </c>
    </row>
    <row r="4352" spans="1:5" ht="15" x14ac:dyDescent="0.2">
      <c r="A4352" s="64">
        <v>4351</v>
      </c>
      <c r="B4352" s="65">
        <v>11280</v>
      </c>
      <c r="C4352" s="66" t="s">
        <v>11767</v>
      </c>
      <c r="D4352" s="67">
        <v>14</v>
      </c>
      <c r="E4352" s="69">
        <v>4</v>
      </c>
    </row>
    <row r="4353" spans="1:5" ht="15" x14ac:dyDescent="0.2">
      <c r="A4353" s="64">
        <v>4352</v>
      </c>
      <c r="B4353" s="65">
        <v>11635</v>
      </c>
      <c r="C4353" s="66" t="s">
        <v>11768</v>
      </c>
      <c r="D4353" s="67">
        <v>15</v>
      </c>
      <c r="E4353" s="68" t="s">
        <v>12262</v>
      </c>
    </row>
    <row r="4354" spans="1:5" ht="15" x14ac:dyDescent="0.2">
      <c r="A4354" s="64">
        <v>4353</v>
      </c>
      <c r="B4354" s="65">
        <v>12367</v>
      </c>
      <c r="C4354" s="66" t="s">
        <v>11769</v>
      </c>
      <c r="D4354" s="67">
        <v>16</v>
      </c>
      <c r="E4354" s="69">
        <v>5</v>
      </c>
    </row>
    <row r="4355" spans="1:5" ht="15" x14ac:dyDescent="0.2">
      <c r="A4355" s="64">
        <v>4354</v>
      </c>
      <c r="B4355" s="65">
        <v>12757</v>
      </c>
      <c r="C4355" s="66" t="s">
        <v>11770</v>
      </c>
      <c r="D4355" s="67">
        <v>17</v>
      </c>
      <c r="E4355" s="68" t="s">
        <v>12281</v>
      </c>
    </row>
    <row r="4356" spans="1:5" ht="15" x14ac:dyDescent="0.2">
      <c r="A4356" s="64">
        <v>4355</v>
      </c>
      <c r="B4356" s="65">
        <v>17854</v>
      </c>
      <c r="C4356" s="66" t="s">
        <v>11771</v>
      </c>
      <c r="D4356" s="67">
        <v>18</v>
      </c>
      <c r="E4356" s="68" t="s">
        <v>12260</v>
      </c>
    </row>
    <row r="4357" spans="1:5" ht="15" x14ac:dyDescent="0.2">
      <c r="A4357" s="64">
        <v>4356</v>
      </c>
      <c r="B4357" s="65">
        <v>18198</v>
      </c>
      <c r="C4357" s="70" t="s">
        <v>11772</v>
      </c>
      <c r="D4357" s="67">
        <v>19</v>
      </c>
      <c r="E4357" s="68" t="s">
        <v>12260</v>
      </c>
    </row>
    <row r="4358" spans="1:5" ht="15" x14ac:dyDescent="0.2">
      <c r="A4358" s="64">
        <v>4357</v>
      </c>
      <c r="B4358" s="65">
        <v>15108</v>
      </c>
      <c r="C4358" s="70" t="s">
        <v>11773</v>
      </c>
      <c r="D4358" s="67">
        <v>20</v>
      </c>
      <c r="E4358" s="69">
        <v>6</v>
      </c>
    </row>
    <row r="4359" spans="1:5" ht="15" x14ac:dyDescent="0.2">
      <c r="A4359" s="64">
        <v>4358</v>
      </c>
      <c r="B4359" s="65">
        <v>18200</v>
      </c>
      <c r="C4359" s="70" t="s">
        <v>11774</v>
      </c>
      <c r="D4359" s="67">
        <v>21</v>
      </c>
      <c r="E4359" s="68" t="s">
        <v>12260</v>
      </c>
    </row>
    <row r="4360" spans="1:5" ht="15" x14ac:dyDescent="0.2">
      <c r="A4360" s="64">
        <v>4359</v>
      </c>
      <c r="B4360" s="65">
        <v>11145</v>
      </c>
      <c r="C4360" s="66" t="s">
        <v>11775</v>
      </c>
      <c r="D4360" s="67">
        <v>22</v>
      </c>
      <c r="E4360" s="68" t="s">
        <v>12281</v>
      </c>
    </row>
    <row r="4361" spans="1:5" ht="15" x14ac:dyDescent="0.2">
      <c r="A4361" s="64">
        <v>4360</v>
      </c>
      <c r="B4361" s="65">
        <v>15110</v>
      </c>
      <c r="C4361" s="66" t="s">
        <v>11776</v>
      </c>
      <c r="D4361" s="67">
        <v>23</v>
      </c>
      <c r="E4361" s="68" t="s">
        <v>10792</v>
      </c>
    </row>
    <row r="4362" spans="1:5" ht="15" x14ac:dyDescent="0.2">
      <c r="A4362" s="64">
        <v>4361</v>
      </c>
      <c r="B4362" s="65">
        <v>17820</v>
      </c>
      <c r="C4362" s="66" t="s">
        <v>11777</v>
      </c>
      <c r="D4362" s="67">
        <v>24</v>
      </c>
      <c r="E4362" s="69">
        <v>3</v>
      </c>
    </row>
    <row r="4363" spans="1:5" ht="15" x14ac:dyDescent="0.2">
      <c r="A4363" s="64">
        <v>4362</v>
      </c>
      <c r="B4363" s="65">
        <v>18201</v>
      </c>
      <c r="C4363" s="70" t="s">
        <v>11778</v>
      </c>
      <c r="D4363" s="67">
        <v>25</v>
      </c>
      <c r="E4363" s="68" t="s">
        <v>13771</v>
      </c>
    </row>
    <row r="4364" spans="1:5" ht="15" x14ac:dyDescent="0.2">
      <c r="A4364" s="64">
        <v>4363</v>
      </c>
      <c r="B4364" s="65">
        <v>19319</v>
      </c>
      <c r="C4364" s="66" t="s">
        <v>12060</v>
      </c>
      <c r="D4364" s="67">
        <v>26</v>
      </c>
      <c r="E4364" s="68" t="s">
        <v>12281</v>
      </c>
    </row>
    <row r="4365" spans="1:5" ht="15" x14ac:dyDescent="0.2">
      <c r="A4365" s="64">
        <v>4364</v>
      </c>
      <c r="B4365" s="65">
        <v>11125</v>
      </c>
      <c r="C4365" s="66" t="s">
        <v>12061</v>
      </c>
      <c r="D4365" s="67">
        <v>27</v>
      </c>
      <c r="E4365" s="68" t="s">
        <v>12266</v>
      </c>
    </row>
    <row r="4366" spans="1:5" ht="15" x14ac:dyDescent="0.2">
      <c r="A4366" s="64">
        <v>4365</v>
      </c>
      <c r="B4366" s="65">
        <v>11730</v>
      </c>
      <c r="C4366" s="66" t="s">
        <v>12062</v>
      </c>
      <c r="D4366" s="67">
        <v>28</v>
      </c>
      <c r="E4366" s="68" t="s">
        <v>13767</v>
      </c>
    </row>
    <row r="4367" spans="1:5" ht="15" x14ac:dyDescent="0.2">
      <c r="A4367" s="64">
        <v>4366</v>
      </c>
      <c r="B4367" s="65">
        <v>12165</v>
      </c>
      <c r="C4367" s="66" t="s">
        <v>12063</v>
      </c>
      <c r="D4367" s="67">
        <v>29</v>
      </c>
      <c r="E4367" s="68" t="s">
        <v>12266</v>
      </c>
    </row>
    <row r="4368" spans="1:5" ht="15" x14ac:dyDescent="0.2">
      <c r="A4368" s="64">
        <v>4367</v>
      </c>
      <c r="B4368" s="65">
        <v>12304</v>
      </c>
      <c r="C4368" s="66" t="s">
        <v>12064</v>
      </c>
      <c r="D4368" s="67">
        <v>30</v>
      </c>
      <c r="E4368" s="68" t="s">
        <v>12260</v>
      </c>
    </row>
    <row r="4369" spans="1:5" ht="15" x14ac:dyDescent="0.2">
      <c r="A4369" s="64">
        <v>4368</v>
      </c>
      <c r="B4369" s="65">
        <v>15111</v>
      </c>
      <c r="C4369" s="66" t="s">
        <v>12065</v>
      </c>
      <c r="D4369" s="67">
        <v>31</v>
      </c>
      <c r="E4369" s="68" t="s">
        <v>10794</v>
      </c>
    </row>
    <row r="4370" spans="1:5" ht="15" x14ac:dyDescent="0.2">
      <c r="A4370" s="64">
        <v>4369</v>
      </c>
      <c r="B4370" s="65">
        <v>17869</v>
      </c>
      <c r="C4370" s="66" t="s">
        <v>12066</v>
      </c>
      <c r="D4370" s="67">
        <v>32</v>
      </c>
      <c r="E4370" s="68" t="s">
        <v>12428</v>
      </c>
    </row>
    <row r="4371" spans="1:5" ht="15" x14ac:dyDescent="0.2">
      <c r="A4371" s="64">
        <v>4370</v>
      </c>
      <c r="B4371" s="65">
        <v>18327</v>
      </c>
      <c r="C4371" s="66" t="s">
        <v>12067</v>
      </c>
      <c r="D4371" s="67">
        <v>33</v>
      </c>
      <c r="E4371" s="68" t="s">
        <v>13771</v>
      </c>
    </row>
    <row r="4372" spans="1:5" ht="15" x14ac:dyDescent="0.2">
      <c r="A4372" s="64">
        <v>4371</v>
      </c>
      <c r="B4372" s="65">
        <v>12308</v>
      </c>
      <c r="C4372" s="66" t="s">
        <v>12068</v>
      </c>
      <c r="D4372" s="67">
        <v>34</v>
      </c>
      <c r="E4372" s="68" t="s">
        <v>12281</v>
      </c>
    </row>
    <row r="4373" spans="1:5" ht="15" x14ac:dyDescent="0.2">
      <c r="A4373" s="64">
        <v>4372</v>
      </c>
      <c r="B4373" s="65">
        <v>15099</v>
      </c>
      <c r="C4373" s="66" t="s">
        <v>12069</v>
      </c>
      <c r="D4373" s="67">
        <v>35</v>
      </c>
      <c r="E4373" s="69">
        <v>6</v>
      </c>
    </row>
    <row r="4374" spans="1:5" ht="15" x14ac:dyDescent="0.2">
      <c r="A4374" s="64">
        <v>4373</v>
      </c>
      <c r="B4374" s="65">
        <v>18147</v>
      </c>
      <c r="C4374" s="66" t="s">
        <v>12070</v>
      </c>
      <c r="D4374" s="67">
        <v>36</v>
      </c>
      <c r="E4374" s="68" t="s">
        <v>10792</v>
      </c>
    </row>
    <row r="4375" spans="1:5" ht="15" x14ac:dyDescent="0.2">
      <c r="A4375" s="64">
        <v>4374</v>
      </c>
      <c r="B4375" s="65">
        <v>18281</v>
      </c>
      <c r="C4375" s="66" t="s">
        <v>12071</v>
      </c>
      <c r="D4375" s="67">
        <v>37</v>
      </c>
      <c r="E4375" s="68" t="s">
        <v>12262</v>
      </c>
    </row>
    <row r="4376" spans="1:5" ht="15" x14ac:dyDescent="0.2">
      <c r="A4376" s="64">
        <v>4375</v>
      </c>
      <c r="B4376" s="65">
        <v>18040</v>
      </c>
      <c r="C4376" s="66" t="s">
        <v>12072</v>
      </c>
      <c r="D4376" s="67">
        <v>38</v>
      </c>
      <c r="E4376" s="68" t="s">
        <v>12273</v>
      </c>
    </row>
    <row r="4377" spans="1:5" ht="15" x14ac:dyDescent="0.2">
      <c r="A4377" s="64">
        <v>4376</v>
      </c>
      <c r="B4377" s="65">
        <v>18056</v>
      </c>
      <c r="C4377" s="66" t="s">
        <v>12073</v>
      </c>
      <c r="D4377" s="67">
        <v>39</v>
      </c>
      <c r="E4377" s="68" t="s">
        <v>12273</v>
      </c>
    </row>
    <row r="4378" spans="1:5" ht="15" x14ac:dyDescent="0.2">
      <c r="A4378" s="64">
        <v>4377</v>
      </c>
      <c r="B4378" s="65">
        <v>18063</v>
      </c>
      <c r="C4378" s="66" t="s">
        <v>12074</v>
      </c>
      <c r="D4378" s="67">
        <v>40</v>
      </c>
      <c r="E4378" s="68" t="s">
        <v>12273</v>
      </c>
    </row>
    <row r="4379" spans="1:5" ht="15" x14ac:dyDescent="0.2">
      <c r="A4379" s="64">
        <v>4378</v>
      </c>
      <c r="B4379" s="65">
        <v>12034</v>
      </c>
      <c r="C4379" s="66" t="s">
        <v>12075</v>
      </c>
      <c r="D4379" s="67">
        <v>1</v>
      </c>
      <c r="E4379" s="69">
        <v>2</v>
      </c>
    </row>
    <row r="4380" spans="1:5" ht="15" x14ac:dyDescent="0.2">
      <c r="A4380" s="64">
        <v>4379</v>
      </c>
      <c r="B4380" s="65">
        <v>12039</v>
      </c>
      <c r="C4380" s="66" t="s">
        <v>12076</v>
      </c>
      <c r="D4380" s="67">
        <v>2</v>
      </c>
      <c r="E4380" s="68" t="s">
        <v>12266</v>
      </c>
    </row>
    <row r="4381" spans="1:5" ht="15" x14ac:dyDescent="0.2">
      <c r="A4381" s="64">
        <v>4380</v>
      </c>
      <c r="B4381" s="65">
        <v>12845</v>
      </c>
      <c r="C4381" s="66" t="s">
        <v>12077</v>
      </c>
      <c r="D4381" s="67">
        <v>3</v>
      </c>
      <c r="E4381" s="68" t="s">
        <v>12266</v>
      </c>
    </row>
    <row r="4382" spans="1:5" ht="15" x14ac:dyDescent="0.2">
      <c r="A4382" s="64">
        <v>4381</v>
      </c>
      <c r="B4382" s="65">
        <v>13182</v>
      </c>
      <c r="C4382" s="66" t="s">
        <v>12078</v>
      </c>
      <c r="D4382" s="67">
        <v>4</v>
      </c>
      <c r="E4382" s="69">
        <v>3</v>
      </c>
    </row>
    <row r="4383" spans="1:5" ht="15" x14ac:dyDescent="0.2">
      <c r="A4383" s="64">
        <v>4382</v>
      </c>
      <c r="B4383" s="65">
        <v>15101</v>
      </c>
      <c r="C4383" s="66" t="s">
        <v>12079</v>
      </c>
      <c r="D4383" s="67">
        <v>5</v>
      </c>
      <c r="E4383" s="68" t="s">
        <v>12268</v>
      </c>
    </row>
    <row r="4384" spans="1:5" ht="15" x14ac:dyDescent="0.2">
      <c r="A4384" s="64">
        <v>4383</v>
      </c>
      <c r="B4384" s="65">
        <v>15165</v>
      </c>
      <c r="C4384" s="66" t="s">
        <v>12080</v>
      </c>
      <c r="D4384" s="67">
        <v>6</v>
      </c>
      <c r="E4384" s="69">
        <v>3</v>
      </c>
    </row>
    <row r="4385" spans="1:5" ht="15" x14ac:dyDescent="0.2">
      <c r="A4385" s="64">
        <v>4384</v>
      </c>
      <c r="B4385" s="65">
        <v>15444</v>
      </c>
      <c r="C4385" s="66" t="s">
        <v>12081</v>
      </c>
      <c r="D4385" s="67">
        <v>7</v>
      </c>
      <c r="E4385" s="68" t="s">
        <v>12266</v>
      </c>
    </row>
    <row r="4386" spans="1:5" ht="15" x14ac:dyDescent="0.2">
      <c r="A4386" s="64">
        <v>4385</v>
      </c>
      <c r="B4386" s="65">
        <v>16310</v>
      </c>
      <c r="C4386" s="66" t="s">
        <v>12082</v>
      </c>
      <c r="D4386" s="67">
        <v>8</v>
      </c>
      <c r="E4386" s="69">
        <v>3</v>
      </c>
    </row>
    <row r="4387" spans="1:5" ht="15" x14ac:dyDescent="0.2">
      <c r="A4387" s="64">
        <v>4386</v>
      </c>
      <c r="B4387" s="65">
        <v>16405</v>
      </c>
      <c r="C4387" s="66" t="s">
        <v>12083</v>
      </c>
      <c r="D4387" s="67">
        <v>9</v>
      </c>
      <c r="E4387" s="68" t="s">
        <v>12264</v>
      </c>
    </row>
    <row r="4388" spans="1:5" ht="15" x14ac:dyDescent="0.2">
      <c r="A4388" s="64">
        <v>4387</v>
      </c>
      <c r="B4388" s="65">
        <v>16999</v>
      </c>
      <c r="C4388" s="66" t="s">
        <v>14157</v>
      </c>
      <c r="D4388" s="67">
        <v>10</v>
      </c>
      <c r="E4388" s="69">
        <v>3</v>
      </c>
    </row>
    <row r="4389" spans="1:5" ht="15" x14ac:dyDescent="0.2">
      <c r="A4389" s="64">
        <v>4388</v>
      </c>
      <c r="B4389" s="65">
        <v>17681</v>
      </c>
      <c r="C4389" s="66" t="s">
        <v>14158</v>
      </c>
      <c r="D4389" s="67">
        <v>11</v>
      </c>
      <c r="E4389" s="68" t="s">
        <v>15069</v>
      </c>
    </row>
    <row r="4390" spans="1:5" ht="15" x14ac:dyDescent="0.2">
      <c r="A4390" s="64">
        <v>4389</v>
      </c>
      <c r="B4390" s="65">
        <v>18155</v>
      </c>
      <c r="C4390" s="66" t="s">
        <v>14159</v>
      </c>
      <c r="D4390" s="67">
        <v>12</v>
      </c>
      <c r="E4390" s="68" t="s">
        <v>12281</v>
      </c>
    </row>
    <row r="4391" spans="1:5" ht="15" x14ac:dyDescent="0.2">
      <c r="A4391" s="64">
        <v>4390</v>
      </c>
      <c r="B4391" s="65">
        <v>18203</v>
      </c>
      <c r="C4391" s="66" t="s">
        <v>14160</v>
      </c>
      <c r="D4391" s="67">
        <v>13</v>
      </c>
      <c r="E4391" s="68" t="s">
        <v>12268</v>
      </c>
    </row>
    <row r="4392" spans="1:5" ht="15" x14ac:dyDescent="0.2">
      <c r="A4392" s="64">
        <v>4391</v>
      </c>
      <c r="B4392" s="65">
        <v>18314</v>
      </c>
      <c r="C4392" s="66" t="s">
        <v>14161</v>
      </c>
      <c r="D4392" s="67">
        <v>14</v>
      </c>
      <c r="E4392" s="68" t="s">
        <v>12268</v>
      </c>
    </row>
    <row r="4393" spans="1:5" ht="15" x14ac:dyDescent="0.2">
      <c r="A4393" s="64">
        <v>4392</v>
      </c>
      <c r="B4393" s="65">
        <v>18931</v>
      </c>
      <c r="C4393" s="66" t="s">
        <v>14162</v>
      </c>
      <c r="D4393" s="67">
        <v>15</v>
      </c>
      <c r="E4393" s="69">
        <v>2</v>
      </c>
    </row>
    <row r="4394" spans="1:5" ht="15" x14ac:dyDescent="0.2">
      <c r="A4394" s="64">
        <v>4393</v>
      </c>
      <c r="B4394" s="65">
        <v>19395</v>
      </c>
      <c r="C4394" s="66" t="s">
        <v>14163</v>
      </c>
      <c r="D4394" s="67">
        <v>16</v>
      </c>
      <c r="E4394" s="68" t="s">
        <v>12266</v>
      </c>
    </row>
    <row r="4395" spans="1:5" ht="15" x14ac:dyDescent="0.2">
      <c r="A4395" s="64">
        <v>4394</v>
      </c>
      <c r="B4395" s="65">
        <v>19754</v>
      </c>
      <c r="C4395" s="66" t="s">
        <v>14164</v>
      </c>
      <c r="D4395" s="67">
        <v>17</v>
      </c>
      <c r="E4395" s="68" t="s">
        <v>12266</v>
      </c>
    </row>
    <row r="4396" spans="1:5" ht="15" x14ac:dyDescent="0.2">
      <c r="A4396" s="64">
        <v>4395</v>
      </c>
      <c r="B4396" s="65">
        <v>11774</v>
      </c>
      <c r="C4396" s="66" t="s">
        <v>14165</v>
      </c>
      <c r="D4396" s="67">
        <v>1</v>
      </c>
      <c r="E4396" s="68" t="s">
        <v>12258</v>
      </c>
    </row>
    <row r="4397" spans="1:5" ht="15" x14ac:dyDescent="0.2">
      <c r="A4397" s="64">
        <v>4396</v>
      </c>
      <c r="B4397" s="65">
        <v>12546</v>
      </c>
      <c r="C4397" s="66" t="s">
        <v>14166</v>
      </c>
      <c r="D4397" s="67">
        <v>2</v>
      </c>
      <c r="E4397" s="68" t="s">
        <v>10792</v>
      </c>
    </row>
    <row r="4398" spans="1:5" ht="15" x14ac:dyDescent="0.2">
      <c r="A4398" s="64">
        <v>4397</v>
      </c>
      <c r="B4398" s="65">
        <v>12999</v>
      </c>
      <c r="C4398" s="70" t="s">
        <v>14167</v>
      </c>
      <c r="D4398" s="67">
        <v>3</v>
      </c>
      <c r="E4398" s="68" t="s">
        <v>15069</v>
      </c>
    </row>
    <row r="4399" spans="1:5" ht="15" x14ac:dyDescent="0.2">
      <c r="A4399" s="64">
        <v>4398</v>
      </c>
      <c r="B4399" s="65">
        <v>13083</v>
      </c>
      <c r="C4399" s="66" t="s">
        <v>14168</v>
      </c>
      <c r="D4399" s="67">
        <v>4</v>
      </c>
      <c r="E4399" s="68" t="s">
        <v>12281</v>
      </c>
    </row>
    <row r="4400" spans="1:5" ht="15" x14ac:dyDescent="0.2">
      <c r="A4400" s="64">
        <v>4399</v>
      </c>
      <c r="B4400" s="65">
        <v>13350</v>
      </c>
      <c r="C4400" s="66" t="s">
        <v>14169</v>
      </c>
      <c r="D4400" s="67">
        <v>5</v>
      </c>
      <c r="E4400" s="68" t="s">
        <v>12264</v>
      </c>
    </row>
    <row r="4401" spans="1:5" ht="15" x14ac:dyDescent="0.2">
      <c r="A4401" s="64">
        <v>4400</v>
      </c>
      <c r="B4401" s="65">
        <v>13408</v>
      </c>
      <c r="C4401" s="66" t="s">
        <v>14170</v>
      </c>
      <c r="D4401" s="67">
        <v>6</v>
      </c>
      <c r="E4401" s="68" t="s">
        <v>12262</v>
      </c>
    </row>
    <row r="4402" spans="1:5" ht="15" x14ac:dyDescent="0.2">
      <c r="A4402" s="64">
        <v>4401</v>
      </c>
      <c r="B4402" s="65">
        <v>15189</v>
      </c>
      <c r="C4402" s="66" t="s">
        <v>14171</v>
      </c>
      <c r="D4402" s="67">
        <v>7</v>
      </c>
      <c r="E4402" s="69">
        <v>3</v>
      </c>
    </row>
    <row r="4403" spans="1:5" ht="15" x14ac:dyDescent="0.2">
      <c r="A4403" s="64">
        <v>4402</v>
      </c>
      <c r="B4403" s="65">
        <v>16338</v>
      </c>
      <c r="C4403" s="66" t="s">
        <v>14172</v>
      </c>
      <c r="D4403" s="67">
        <v>8</v>
      </c>
      <c r="E4403" s="68" t="s">
        <v>12264</v>
      </c>
    </row>
    <row r="4404" spans="1:5" ht="15" x14ac:dyDescent="0.2">
      <c r="A4404" s="64">
        <v>4403</v>
      </c>
      <c r="B4404" s="65">
        <v>16433</v>
      </c>
      <c r="C4404" s="66" t="s">
        <v>14173</v>
      </c>
      <c r="D4404" s="67">
        <v>9</v>
      </c>
      <c r="E4404" s="69">
        <v>2</v>
      </c>
    </row>
    <row r="4405" spans="1:5" ht="15" x14ac:dyDescent="0.2">
      <c r="A4405" s="64">
        <v>4404</v>
      </c>
      <c r="B4405" s="65">
        <v>17168</v>
      </c>
      <c r="C4405" s="66" t="s">
        <v>14174</v>
      </c>
      <c r="D4405" s="67">
        <v>10</v>
      </c>
      <c r="E4405" s="68" t="s">
        <v>12268</v>
      </c>
    </row>
    <row r="4406" spans="1:5" ht="15" x14ac:dyDescent="0.2">
      <c r="A4406" s="64">
        <v>4405</v>
      </c>
      <c r="B4406" s="65">
        <v>16785</v>
      </c>
      <c r="C4406" s="66" t="s">
        <v>14175</v>
      </c>
      <c r="D4406" s="67">
        <v>11</v>
      </c>
      <c r="E4406" s="68" t="s">
        <v>12260</v>
      </c>
    </row>
    <row r="4407" spans="1:5" ht="15" x14ac:dyDescent="0.2">
      <c r="A4407" s="64">
        <v>4406</v>
      </c>
      <c r="B4407" s="65">
        <v>16827</v>
      </c>
      <c r="C4407" s="66" t="s">
        <v>14176</v>
      </c>
      <c r="D4407" s="67">
        <v>12</v>
      </c>
      <c r="E4407" s="68" t="s">
        <v>12264</v>
      </c>
    </row>
    <row r="4408" spans="1:5" ht="15" x14ac:dyDescent="0.2">
      <c r="A4408" s="64">
        <v>4407</v>
      </c>
      <c r="B4408" s="65">
        <v>17838</v>
      </c>
      <c r="C4408" s="66" t="s">
        <v>14177</v>
      </c>
      <c r="D4408" s="67">
        <v>13</v>
      </c>
      <c r="E4408" s="68" t="s">
        <v>12266</v>
      </c>
    </row>
    <row r="4409" spans="1:5" ht="15" x14ac:dyDescent="0.2">
      <c r="A4409" s="64">
        <v>4408</v>
      </c>
      <c r="B4409" s="65">
        <v>18942</v>
      </c>
      <c r="C4409" s="66" t="s">
        <v>12672</v>
      </c>
      <c r="D4409" s="67">
        <v>14</v>
      </c>
      <c r="E4409" s="68" t="s">
        <v>12266</v>
      </c>
    </row>
    <row r="4410" spans="1:5" ht="15" x14ac:dyDescent="0.2">
      <c r="A4410" s="64">
        <v>4409</v>
      </c>
      <c r="B4410" s="65">
        <v>19223</v>
      </c>
      <c r="C4410" s="66" t="s">
        <v>16332</v>
      </c>
      <c r="D4410" s="67">
        <v>15</v>
      </c>
      <c r="E4410" s="68" t="s">
        <v>12266</v>
      </c>
    </row>
    <row r="4411" spans="1:5" ht="15" x14ac:dyDescent="0.2">
      <c r="A4411" s="64">
        <v>4410</v>
      </c>
      <c r="B4411" s="65">
        <v>19550</v>
      </c>
      <c r="C4411" s="66" t="s">
        <v>12673</v>
      </c>
      <c r="D4411" s="67">
        <v>16</v>
      </c>
      <c r="E4411" s="68" t="s">
        <v>13771</v>
      </c>
    </row>
    <row r="4412" spans="1:5" ht="15" x14ac:dyDescent="0.2">
      <c r="A4412" s="64">
        <v>4411</v>
      </c>
      <c r="B4412" s="65">
        <v>19690</v>
      </c>
      <c r="C4412" s="66" t="s">
        <v>12674</v>
      </c>
      <c r="D4412" s="67">
        <v>17</v>
      </c>
      <c r="E4412" s="68" t="s">
        <v>12266</v>
      </c>
    </row>
    <row r="4413" spans="1:5" ht="15" x14ac:dyDescent="0.2">
      <c r="A4413" s="64">
        <v>4412</v>
      </c>
      <c r="B4413" s="65">
        <v>12019</v>
      </c>
      <c r="C4413" s="66" t="s">
        <v>15396</v>
      </c>
      <c r="D4413" s="67">
        <v>18</v>
      </c>
      <c r="E4413" s="68" t="s">
        <v>12262</v>
      </c>
    </row>
    <row r="4414" spans="1:5" ht="15" x14ac:dyDescent="0.2">
      <c r="A4414" s="64">
        <v>4413</v>
      </c>
      <c r="B4414" s="65">
        <v>12071</v>
      </c>
      <c r="C4414" s="66" t="s">
        <v>16626</v>
      </c>
      <c r="D4414" s="67">
        <v>19</v>
      </c>
      <c r="E4414" s="69">
        <v>5</v>
      </c>
    </row>
    <row r="4415" spans="1:5" ht="15" x14ac:dyDescent="0.2">
      <c r="A4415" s="64">
        <v>4414</v>
      </c>
      <c r="B4415" s="65">
        <v>12465</v>
      </c>
      <c r="C4415" s="66" t="s">
        <v>16627</v>
      </c>
      <c r="D4415" s="67">
        <v>20</v>
      </c>
      <c r="E4415" s="68" t="s">
        <v>12268</v>
      </c>
    </row>
    <row r="4416" spans="1:5" ht="15" x14ac:dyDescent="0.2">
      <c r="A4416" s="64">
        <v>4415</v>
      </c>
      <c r="B4416" s="65">
        <v>14891</v>
      </c>
      <c r="C4416" s="66" t="s">
        <v>16628</v>
      </c>
      <c r="D4416" s="67">
        <v>21</v>
      </c>
      <c r="E4416" s="68" t="s">
        <v>15072</v>
      </c>
    </row>
    <row r="4417" spans="1:5" ht="15" x14ac:dyDescent="0.2">
      <c r="A4417" s="64">
        <v>4416</v>
      </c>
      <c r="B4417" s="65">
        <v>16223</v>
      </c>
      <c r="C4417" s="66" t="s">
        <v>16629</v>
      </c>
      <c r="D4417" s="67">
        <v>22</v>
      </c>
      <c r="E4417" s="68" t="s">
        <v>15069</v>
      </c>
    </row>
    <row r="4418" spans="1:5" ht="15" x14ac:dyDescent="0.2">
      <c r="A4418" s="64">
        <v>4417</v>
      </c>
      <c r="B4418" s="65">
        <v>16690</v>
      </c>
      <c r="C4418" s="66" t="s">
        <v>16630</v>
      </c>
      <c r="D4418" s="67">
        <v>23</v>
      </c>
      <c r="E4418" s="68" t="s">
        <v>12268</v>
      </c>
    </row>
    <row r="4419" spans="1:5" ht="15" x14ac:dyDescent="0.2">
      <c r="A4419" s="64">
        <v>4418</v>
      </c>
      <c r="B4419" s="65">
        <v>19472</v>
      </c>
      <c r="C4419" s="66" t="s">
        <v>16631</v>
      </c>
      <c r="D4419" s="67">
        <v>24</v>
      </c>
      <c r="E4419" s="68" t="s">
        <v>15072</v>
      </c>
    </row>
    <row r="4420" spans="1:5" ht="15" x14ac:dyDescent="0.2">
      <c r="A4420" s="64">
        <v>4419</v>
      </c>
      <c r="B4420" s="65">
        <v>19522</v>
      </c>
      <c r="C4420" s="66" t="s">
        <v>16632</v>
      </c>
      <c r="D4420" s="67">
        <v>25</v>
      </c>
      <c r="E4420" s="68" t="s">
        <v>10792</v>
      </c>
    </row>
    <row r="4421" spans="1:5" ht="15" x14ac:dyDescent="0.2">
      <c r="A4421" s="64">
        <v>4420</v>
      </c>
      <c r="B4421" s="65">
        <v>19553</v>
      </c>
      <c r="C4421" s="66" t="s">
        <v>16633</v>
      </c>
      <c r="D4421" s="67">
        <v>26</v>
      </c>
      <c r="E4421" s="68" t="s">
        <v>15069</v>
      </c>
    </row>
    <row r="4422" spans="1:5" ht="15" x14ac:dyDescent="0.2">
      <c r="A4422" s="64">
        <v>4421</v>
      </c>
      <c r="B4422" s="65">
        <v>19948</v>
      </c>
      <c r="C4422" s="66" t="s">
        <v>16634</v>
      </c>
      <c r="D4422" s="67">
        <v>27</v>
      </c>
      <c r="E4422" s="68" t="s">
        <v>12260</v>
      </c>
    </row>
    <row r="4423" spans="1:5" ht="15" x14ac:dyDescent="0.2">
      <c r="A4423" s="64">
        <v>4422</v>
      </c>
      <c r="B4423" s="65">
        <v>19960</v>
      </c>
      <c r="C4423" s="70" t="s">
        <v>16635</v>
      </c>
      <c r="D4423" s="67">
        <v>28</v>
      </c>
      <c r="E4423" s="68" t="s">
        <v>13771</v>
      </c>
    </row>
    <row r="4424" spans="1:5" ht="15" x14ac:dyDescent="0.2">
      <c r="A4424" s="64">
        <v>4423</v>
      </c>
      <c r="B4424" s="65">
        <v>19962</v>
      </c>
      <c r="C4424" s="70" t="s">
        <v>16636</v>
      </c>
      <c r="D4424" s="67">
        <v>29</v>
      </c>
      <c r="E4424" s="68" t="s">
        <v>12273</v>
      </c>
    </row>
    <row r="4425" spans="1:5" ht="15" x14ac:dyDescent="0.2">
      <c r="A4425" s="64">
        <v>4424</v>
      </c>
      <c r="B4425" s="65">
        <v>19964</v>
      </c>
      <c r="C4425" s="70" t="s">
        <v>16637</v>
      </c>
      <c r="D4425" s="67">
        <v>30</v>
      </c>
      <c r="E4425" s="68" t="s">
        <v>13771</v>
      </c>
    </row>
    <row r="4426" spans="1:5" ht="15" x14ac:dyDescent="0.2">
      <c r="A4426" s="64">
        <v>4425</v>
      </c>
      <c r="B4426" s="65">
        <v>19966</v>
      </c>
      <c r="C4426" s="70" t="s">
        <v>16638</v>
      </c>
      <c r="D4426" s="67">
        <v>31</v>
      </c>
      <c r="E4426" s="68" t="s">
        <v>13771</v>
      </c>
    </row>
    <row r="4427" spans="1:5" ht="15" x14ac:dyDescent="0.2">
      <c r="A4427" s="64">
        <v>4426</v>
      </c>
      <c r="B4427" s="65">
        <v>19968</v>
      </c>
      <c r="C4427" s="70" t="s">
        <v>16639</v>
      </c>
      <c r="D4427" s="67">
        <v>32</v>
      </c>
      <c r="E4427" s="68" t="s">
        <v>12260</v>
      </c>
    </row>
    <row r="4428" spans="1:5" ht="15" x14ac:dyDescent="0.2">
      <c r="A4428" s="64">
        <v>4427</v>
      </c>
      <c r="B4428" s="65">
        <v>19969</v>
      </c>
      <c r="C4428" s="70" t="s">
        <v>16640</v>
      </c>
      <c r="D4428" s="67">
        <v>33</v>
      </c>
      <c r="E4428" s="68" t="s">
        <v>10792</v>
      </c>
    </row>
    <row r="4429" spans="1:5" ht="15" x14ac:dyDescent="0.2">
      <c r="A4429" s="64">
        <v>4428</v>
      </c>
      <c r="B4429" s="65">
        <v>12786</v>
      </c>
      <c r="C4429" s="66" t="s">
        <v>16641</v>
      </c>
      <c r="D4429" s="67">
        <v>34</v>
      </c>
      <c r="E4429" s="68" t="s">
        <v>12266</v>
      </c>
    </row>
    <row r="4430" spans="1:5" ht="15" x14ac:dyDescent="0.2">
      <c r="A4430" s="64">
        <v>4429</v>
      </c>
      <c r="B4430" s="65">
        <v>19449</v>
      </c>
      <c r="C4430" s="66" t="s">
        <v>16642</v>
      </c>
      <c r="D4430" s="67">
        <v>35</v>
      </c>
      <c r="E4430" s="68" t="s">
        <v>12260</v>
      </c>
    </row>
    <row r="4431" spans="1:5" ht="15" x14ac:dyDescent="0.2">
      <c r="A4431" s="64">
        <v>4430</v>
      </c>
      <c r="B4431" s="65">
        <v>19517</v>
      </c>
      <c r="C4431" s="66" t="s">
        <v>16643</v>
      </c>
      <c r="D4431" s="67">
        <v>36</v>
      </c>
      <c r="E4431" s="68" t="s">
        <v>12260</v>
      </c>
    </row>
    <row r="4432" spans="1:5" ht="15" x14ac:dyDescent="0.2">
      <c r="A4432" s="64">
        <v>4431</v>
      </c>
      <c r="B4432" s="65">
        <v>11554</v>
      </c>
      <c r="C4432" s="66" t="s">
        <v>16644</v>
      </c>
      <c r="D4432" s="67">
        <v>37</v>
      </c>
      <c r="E4432" s="68" t="s">
        <v>12281</v>
      </c>
    </row>
    <row r="4433" spans="1:5" ht="15" x14ac:dyDescent="0.2">
      <c r="A4433" s="64">
        <v>4432</v>
      </c>
      <c r="B4433" s="65">
        <v>11561</v>
      </c>
      <c r="C4433" s="66" t="s">
        <v>16645</v>
      </c>
      <c r="D4433" s="67">
        <v>38</v>
      </c>
      <c r="E4433" s="69">
        <v>4</v>
      </c>
    </row>
    <row r="4434" spans="1:5" ht="15" x14ac:dyDescent="0.2">
      <c r="A4434" s="64">
        <v>4433</v>
      </c>
      <c r="B4434" s="65">
        <v>11776</v>
      </c>
      <c r="C4434" s="66" t="s">
        <v>16646</v>
      </c>
      <c r="D4434" s="67">
        <v>39</v>
      </c>
      <c r="E4434" s="69">
        <v>2</v>
      </c>
    </row>
    <row r="4435" spans="1:5" ht="15" x14ac:dyDescent="0.2">
      <c r="A4435" s="64">
        <v>4434</v>
      </c>
      <c r="B4435" s="65">
        <v>12141</v>
      </c>
      <c r="C4435" s="66" t="s">
        <v>17625</v>
      </c>
      <c r="D4435" s="67">
        <v>40</v>
      </c>
      <c r="E4435" s="69">
        <v>4</v>
      </c>
    </row>
    <row r="4436" spans="1:5" ht="15" x14ac:dyDescent="0.2">
      <c r="A4436" s="64">
        <v>4435</v>
      </c>
      <c r="B4436" s="65">
        <v>15365</v>
      </c>
      <c r="C4436" s="70" t="s">
        <v>17626</v>
      </c>
      <c r="D4436" s="67">
        <v>41</v>
      </c>
      <c r="E4436" s="68" t="s">
        <v>10792</v>
      </c>
    </row>
    <row r="4437" spans="1:5" ht="15" x14ac:dyDescent="0.2">
      <c r="A4437" s="64">
        <v>4436</v>
      </c>
      <c r="B4437" s="65">
        <v>15436</v>
      </c>
      <c r="C4437" s="66" t="s">
        <v>17627</v>
      </c>
      <c r="D4437" s="67">
        <v>42</v>
      </c>
      <c r="E4437" s="69">
        <v>2</v>
      </c>
    </row>
    <row r="4438" spans="1:5" ht="15" x14ac:dyDescent="0.2">
      <c r="A4438" s="64">
        <v>4437</v>
      </c>
      <c r="B4438" s="65">
        <v>17740</v>
      </c>
      <c r="C4438" s="66" t="s">
        <v>17628</v>
      </c>
      <c r="D4438" s="67">
        <v>43</v>
      </c>
      <c r="E4438" s="69">
        <v>2</v>
      </c>
    </row>
    <row r="4439" spans="1:5" ht="15" x14ac:dyDescent="0.2">
      <c r="A4439" s="64">
        <v>4438</v>
      </c>
      <c r="B4439" s="65">
        <v>17938</v>
      </c>
      <c r="C4439" s="66" t="s">
        <v>11270</v>
      </c>
      <c r="D4439" s="67">
        <v>44</v>
      </c>
      <c r="E4439" s="68" t="s">
        <v>12260</v>
      </c>
    </row>
    <row r="4440" spans="1:5" ht="15" x14ac:dyDescent="0.2">
      <c r="A4440" s="64">
        <v>4439</v>
      </c>
      <c r="B4440" s="65">
        <v>18639</v>
      </c>
      <c r="C4440" s="66" t="s">
        <v>11271</v>
      </c>
      <c r="D4440" s="67">
        <v>45</v>
      </c>
      <c r="E4440" s="69">
        <v>4</v>
      </c>
    </row>
    <row r="4441" spans="1:5" ht="15" x14ac:dyDescent="0.2">
      <c r="A4441" s="64">
        <v>4440</v>
      </c>
      <c r="B4441" s="65">
        <v>19331</v>
      </c>
      <c r="C4441" s="66" t="s">
        <v>11272</v>
      </c>
      <c r="D4441" s="67">
        <v>46</v>
      </c>
      <c r="E4441" s="68" t="s">
        <v>12428</v>
      </c>
    </row>
    <row r="4442" spans="1:5" ht="15" x14ac:dyDescent="0.2">
      <c r="A4442" s="64">
        <v>4441</v>
      </c>
      <c r="B4442" s="65">
        <v>19520</v>
      </c>
      <c r="C4442" s="66" t="s">
        <v>11273</v>
      </c>
      <c r="D4442" s="67">
        <v>47</v>
      </c>
      <c r="E4442" s="68" t="s">
        <v>10792</v>
      </c>
    </row>
    <row r="4443" spans="1:5" ht="15" x14ac:dyDescent="0.2">
      <c r="A4443" s="64">
        <v>4442</v>
      </c>
      <c r="B4443" s="65">
        <v>15149</v>
      </c>
      <c r="C4443" s="66" t="s">
        <v>11274</v>
      </c>
      <c r="D4443" s="67">
        <v>48</v>
      </c>
      <c r="E4443" s="68" t="s">
        <v>10792</v>
      </c>
    </row>
    <row r="4444" spans="1:5" ht="15" x14ac:dyDescent="0.2">
      <c r="A4444" s="64">
        <v>4443</v>
      </c>
      <c r="B4444" s="65">
        <v>15418</v>
      </c>
      <c r="C4444" s="66" t="s">
        <v>11275</v>
      </c>
      <c r="D4444" s="67">
        <v>49</v>
      </c>
      <c r="E4444" s="68" t="s">
        <v>10792</v>
      </c>
    </row>
    <row r="4445" spans="1:5" ht="15" x14ac:dyDescent="0.2">
      <c r="A4445" s="64">
        <v>4444</v>
      </c>
      <c r="B4445" s="65">
        <v>17401</v>
      </c>
      <c r="C4445" s="66" t="s">
        <v>11276</v>
      </c>
      <c r="D4445" s="67">
        <v>50</v>
      </c>
      <c r="E4445" s="69">
        <v>2</v>
      </c>
    </row>
    <row r="4446" spans="1:5" ht="15" x14ac:dyDescent="0.2">
      <c r="A4446" s="64">
        <v>4445</v>
      </c>
      <c r="B4446" s="65">
        <v>17638</v>
      </c>
      <c r="C4446" s="66" t="s">
        <v>11277</v>
      </c>
      <c r="D4446" s="67">
        <v>51</v>
      </c>
      <c r="E4446" s="68" t="s">
        <v>12273</v>
      </c>
    </row>
    <row r="4447" spans="1:5" ht="15" x14ac:dyDescent="0.2">
      <c r="A4447" s="64">
        <v>4446</v>
      </c>
      <c r="B4447" s="65">
        <v>17729</v>
      </c>
      <c r="C4447" s="66" t="s">
        <v>11278</v>
      </c>
      <c r="D4447" s="67">
        <v>52</v>
      </c>
      <c r="E4447" s="68" t="s">
        <v>12273</v>
      </c>
    </row>
    <row r="4448" spans="1:5" ht="15" x14ac:dyDescent="0.2">
      <c r="A4448" s="64">
        <v>4447</v>
      </c>
      <c r="B4448" s="65">
        <v>17764</v>
      </c>
      <c r="C4448" s="66" t="s">
        <v>11279</v>
      </c>
      <c r="D4448" s="67">
        <v>53</v>
      </c>
      <c r="E4448" s="68" t="s">
        <v>15069</v>
      </c>
    </row>
    <row r="4449" spans="1:5" ht="15" x14ac:dyDescent="0.2">
      <c r="A4449" s="64">
        <v>4448</v>
      </c>
      <c r="B4449" s="65">
        <v>18630</v>
      </c>
      <c r="C4449" s="66" t="s">
        <v>14477</v>
      </c>
      <c r="D4449" s="67">
        <v>54</v>
      </c>
      <c r="E4449" s="68" t="s">
        <v>10794</v>
      </c>
    </row>
    <row r="4450" spans="1:5" ht="15" x14ac:dyDescent="0.2">
      <c r="A4450" s="64">
        <v>4449</v>
      </c>
      <c r="B4450" s="65">
        <v>18632</v>
      </c>
      <c r="C4450" s="66" t="s">
        <v>11280</v>
      </c>
      <c r="D4450" s="67">
        <v>55</v>
      </c>
      <c r="E4450" s="68" t="s">
        <v>12273</v>
      </c>
    </row>
    <row r="4451" spans="1:5" ht="15" x14ac:dyDescent="0.2">
      <c r="A4451" s="64">
        <v>4450</v>
      </c>
      <c r="B4451" s="65">
        <v>19310</v>
      </c>
      <c r="C4451" s="66" t="s">
        <v>11281</v>
      </c>
      <c r="D4451" s="67">
        <v>56</v>
      </c>
      <c r="E4451" s="69">
        <v>2</v>
      </c>
    </row>
    <row r="4452" spans="1:5" ht="15" x14ac:dyDescent="0.2">
      <c r="A4452" s="64">
        <v>4451</v>
      </c>
      <c r="B4452" s="65">
        <v>14679</v>
      </c>
      <c r="C4452" s="66" t="s">
        <v>11282</v>
      </c>
      <c r="D4452" s="67">
        <v>57</v>
      </c>
      <c r="E4452" s="68" t="s">
        <v>12266</v>
      </c>
    </row>
    <row r="4453" spans="1:5" ht="15" x14ac:dyDescent="0.2">
      <c r="A4453" s="64">
        <v>4452</v>
      </c>
      <c r="B4453" s="65">
        <v>16215</v>
      </c>
      <c r="C4453" s="66" t="s">
        <v>11283</v>
      </c>
      <c r="D4453" s="67">
        <v>58</v>
      </c>
      <c r="E4453" s="68" t="s">
        <v>12266</v>
      </c>
    </row>
    <row r="4454" spans="1:5" ht="15" x14ac:dyDescent="0.2">
      <c r="A4454" s="64">
        <v>4453</v>
      </c>
      <c r="B4454" s="65">
        <v>17770</v>
      </c>
      <c r="C4454" s="66" t="s">
        <v>15200</v>
      </c>
      <c r="D4454" s="67">
        <v>59</v>
      </c>
      <c r="E4454" s="68" t="s">
        <v>12262</v>
      </c>
    </row>
    <row r="4455" spans="1:5" ht="15" x14ac:dyDescent="0.2">
      <c r="A4455" s="64">
        <v>4454</v>
      </c>
      <c r="B4455" s="65">
        <v>17940</v>
      </c>
      <c r="C4455" s="66" t="s">
        <v>11284</v>
      </c>
      <c r="D4455" s="67">
        <v>60</v>
      </c>
      <c r="E4455" s="68" t="s">
        <v>12260</v>
      </c>
    </row>
    <row r="4456" spans="1:5" ht="15" x14ac:dyDescent="0.2">
      <c r="A4456" s="64">
        <v>4455</v>
      </c>
      <c r="B4456" s="65">
        <v>19156</v>
      </c>
      <c r="C4456" s="66" t="s">
        <v>11285</v>
      </c>
      <c r="D4456" s="67">
        <v>61</v>
      </c>
      <c r="E4456" s="68" t="s">
        <v>12262</v>
      </c>
    </row>
    <row r="4457" spans="1:5" ht="15" x14ac:dyDescent="0.2">
      <c r="A4457" s="64">
        <v>4456</v>
      </c>
      <c r="B4457" s="65">
        <v>14843</v>
      </c>
      <c r="C4457" s="66" t="s">
        <v>11286</v>
      </c>
      <c r="D4457" s="67">
        <v>62</v>
      </c>
      <c r="E4457" s="68" t="s">
        <v>12268</v>
      </c>
    </row>
    <row r="4458" spans="1:5" ht="15" x14ac:dyDescent="0.2">
      <c r="A4458" s="64">
        <v>4457</v>
      </c>
      <c r="B4458" s="65">
        <v>16217</v>
      </c>
      <c r="C4458" s="70" t="s">
        <v>11287</v>
      </c>
      <c r="D4458" s="67">
        <v>63</v>
      </c>
      <c r="E4458" s="68" t="s">
        <v>12262</v>
      </c>
    </row>
    <row r="4459" spans="1:5" ht="15" x14ac:dyDescent="0.2">
      <c r="A4459" s="64">
        <v>4458</v>
      </c>
      <c r="B4459" s="65">
        <v>18159</v>
      </c>
      <c r="C4459" s="70" t="s">
        <v>11288</v>
      </c>
      <c r="D4459" s="67">
        <v>64</v>
      </c>
      <c r="E4459" s="68" t="s">
        <v>12262</v>
      </c>
    </row>
    <row r="4460" spans="1:5" ht="15" x14ac:dyDescent="0.2">
      <c r="A4460" s="64">
        <v>4459</v>
      </c>
      <c r="B4460" s="65">
        <v>19519</v>
      </c>
      <c r="C4460" s="66" t="s">
        <v>11289</v>
      </c>
      <c r="D4460" s="67">
        <v>65</v>
      </c>
      <c r="E4460" s="68" t="s">
        <v>11138</v>
      </c>
    </row>
    <row r="4461" spans="1:5" ht="15" x14ac:dyDescent="0.2">
      <c r="A4461" s="64">
        <v>4460</v>
      </c>
      <c r="B4461" s="65">
        <v>15075</v>
      </c>
      <c r="C4461" s="66" t="s">
        <v>11290</v>
      </c>
      <c r="D4461" s="67">
        <v>66</v>
      </c>
      <c r="E4461" s="68" t="s">
        <v>12266</v>
      </c>
    </row>
    <row r="4462" spans="1:5" ht="15" x14ac:dyDescent="0.2">
      <c r="A4462" s="64">
        <v>4461</v>
      </c>
      <c r="B4462" s="65">
        <v>15285</v>
      </c>
      <c r="C4462" s="66" t="s">
        <v>11291</v>
      </c>
      <c r="D4462" s="67">
        <v>67</v>
      </c>
      <c r="E4462" s="68" t="s">
        <v>12281</v>
      </c>
    </row>
    <row r="4463" spans="1:5" ht="15" x14ac:dyDescent="0.2">
      <c r="A4463" s="64">
        <v>4462</v>
      </c>
      <c r="B4463" s="65">
        <v>16940</v>
      </c>
      <c r="C4463" s="66" t="s">
        <v>11292</v>
      </c>
      <c r="D4463" s="67">
        <v>68</v>
      </c>
      <c r="E4463" s="69">
        <v>3</v>
      </c>
    </row>
    <row r="4464" spans="1:5" ht="15" x14ac:dyDescent="0.2">
      <c r="A4464" s="64">
        <v>4463</v>
      </c>
      <c r="B4464" s="65">
        <v>17010</v>
      </c>
      <c r="C4464" s="66" t="s">
        <v>11293</v>
      </c>
      <c r="D4464" s="67">
        <v>69</v>
      </c>
      <c r="E4464" s="69">
        <v>3</v>
      </c>
    </row>
    <row r="4465" spans="1:5" ht="15" x14ac:dyDescent="0.2">
      <c r="A4465" s="64">
        <v>4464</v>
      </c>
      <c r="B4465" s="65">
        <v>17665</v>
      </c>
      <c r="C4465" s="66" t="s">
        <v>11294</v>
      </c>
      <c r="D4465" s="67">
        <v>70</v>
      </c>
      <c r="E4465" s="69">
        <v>2</v>
      </c>
    </row>
    <row r="4466" spans="1:5" ht="15" x14ac:dyDescent="0.2">
      <c r="A4466" s="64">
        <v>4465</v>
      </c>
      <c r="B4466" s="65">
        <v>17772</v>
      </c>
      <c r="C4466" s="66" t="s">
        <v>11295</v>
      </c>
      <c r="D4466" s="67">
        <v>71</v>
      </c>
      <c r="E4466" s="68" t="s">
        <v>12268</v>
      </c>
    </row>
    <row r="4467" spans="1:5" ht="15" x14ac:dyDescent="0.2">
      <c r="A4467" s="64">
        <v>4466</v>
      </c>
      <c r="B4467" s="65">
        <v>17942</v>
      </c>
      <c r="C4467" s="66" t="s">
        <v>11296</v>
      </c>
      <c r="D4467" s="67">
        <v>72</v>
      </c>
      <c r="E4467" s="68" t="s">
        <v>12260</v>
      </c>
    </row>
    <row r="4468" spans="1:5" ht="15" x14ac:dyDescent="0.2">
      <c r="A4468" s="64">
        <v>4467</v>
      </c>
      <c r="B4468" s="65">
        <v>18677</v>
      </c>
      <c r="C4468" s="66" t="s">
        <v>11297</v>
      </c>
      <c r="D4468" s="67">
        <v>73</v>
      </c>
      <c r="E4468" s="69">
        <v>3</v>
      </c>
    </row>
    <row r="4469" spans="1:5" ht="15" x14ac:dyDescent="0.2">
      <c r="A4469" s="64">
        <v>4468</v>
      </c>
      <c r="B4469" s="65">
        <v>12078</v>
      </c>
      <c r="C4469" s="66" t="s">
        <v>11298</v>
      </c>
      <c r="D4469" s="67">
        <v>74</v>
      </c>
      <c r="E4469" s="68" t="s">
        <v>12262</v>
      </c>
    </row>
    <row r="4470" spans="1:5" ht="15" x14ac:dyDescent="0.2">
      <c r="A4470" s="64">
        <v>4469</v>
      </c>
      <c r="B4470" s="65">
        <v>12676</v>
      </c>
      <c r="C4470" s="66" t="s">
        <v>11299</v>
      </c>
      <c r="D4470" s="67">
        <v>75</v>
      </c>
      <c r="E4470" s="68" t="s">
        <v>12268</v>
      </c>
    </row>
    <row r="4471" spans="1:5" ht="15" x14ac:dyDescent="0.2">
      <c r="A4471" s="64">
        <v>4470</v>
      </c>
      <c r="B4471" s="65">
        <v>15289</v>
      </c>
      <c r="C4471" s="66" t="s">
        <v>11300</v>
      </c>
      <c r="D4471" s="67">
        <v>76</v>
      </c>
      <c r="E4471" s="68" t="s">
        <v>15069</v>
      </c>
    </row>
    <row r="4472" spans="1:5" ht="15" x14ac:dyDescent="0.2">
      <c r="A4472" s="64">
        <v>4471</v>
      </c>
      <c r="B4472" s="65">
        <v>18169</v>
      </c>
      <c r="C4472" s="66" t="s">
        <v>11301</v>
      </c>
      <c r="D4472" s="67">
        <v>77</v>
      </c>
      <c r="E4472" s="68" t="s">
        <v>12268</v>
      </c>
    </row>
    <row r="4473" spans="1:5" ht="15" x14ac:dyDescent="0.2">
      <c r="A4473" s="64">
        <v>4472</v>
      </c>
      <c r="B4473" s="65">
        <v>19677</v>
      </c>
      <c r="C4473" s="66" t="s">
        <v>11302</v>
      </c>
      <c r="D4473" s="67">
        <v>78</v>
      </c>
      <c r="E4473" s="68" t="s">
        <v>12268</v>
      </c>
    </row>
    <row r="4474" spans="1:5" ht="15" x14ac:dyDescent="0.2">
      <c r="A4474" s="64">
        <v>4473</v>
      </c>
      <c r="B4474" s="65">
        <v>13372</v>
      </c>
      <c r="C4474" s="66" t="s">
        <v>11303</v>
      </c>
      <c r="D4474" s="67">
        <v>79</v>
      </c>
      <c r="E4474" s="68" t="s">
        <v>13771</v>
      </c>
    </row>
    <row r="4475" spans="1:5" ht="15" x14ac:dyDescent="0.2">
      <c r="A4475" s="64">
        <v>4474</v>
      </c>
      <c r="B4475" s="65">
        <v>14501</v>
      </c>
      <c r="C4475" s="66" t="s">
        <v>11304</v>
      </c>
      <c r="D4475" s="67">
        <v>80</v>
      </c>
      <c r="E4475" s="68" t="s">
        <v>12260</v>
      </c>
    </row>
    <row r="4476" spans="1:5" ht="15" x14ac:dyDescent="0.2">
      <c r="A4476" s="64">
        <v>4475</v>
      </c>
      <c r="B4476" s="65">
        <v>16452</v>
      </c>
      <c r="C4476" s="66" t="s">
        <v>11305</v>
      </c>
      <c r="D4476" s="67">
        <v>81</v>
      </c>
      <c r="E4476" s="68" t="s">
        <v>13771</v>
      </c>
    </row>
    <row r="4477" spans="1:5" ht="15" x14ac:dyDescent="0.2">
      <c r="A4477" s="64">
        <v>4476</v>
      </c>
      <c r="B4477" s="65">
        <v>19369</v>
      </c>
      <c r="C4477" s="66" t="s">
        <v>11306</v>
      </c>
      <c r="D4477" s="67">
        <v>82</v>
      </c>
      <c r="E4477" s="68" t="s">
        <v>12260</v>
      </c>
    </row>
    <row r="4478" spans="1:5" ht="15" x14ac:dyDescent="0.2">
      <c r="A4478" s="64">
        <v>4477</v>
      </c>
      <c r="B4478" s="65">
        <v>19549</v>
      </c>
      <c r="C4478" s="66" t="s">
        <v>11307</v>
      </c>
      <c r="D4478" s="67">
        <v>83</v>
      </c>
      <c r="E4478" s="68" t="s">
        <v>13771</v>
      </c>
    </row>
    <row r="4479" spans="1:5" ht="15" x14ac:dyDescent="0.2">
      <c r="A4479" s="64">
        <v>4478</v>
      </c>
      <c r="B4479" s="65">
        <v>11566</v>
      </c>
      <c r="C4479" s="66" t="s">
        <v>11308</v>
      </c>
      <c r="D4479" s="67">
        <v>84</v>
      </c>
      <c r="E4479" s="68" t="s">
        <v>12268</v>
      </c>
    </row>
    <row r="4480" spans="1:5" ht="15" x14ac:dyDescent="0.2">
      <c r="A4480" s="64">
        <v>4479</v>
      </c>
      <c r="B4480" s="65">
        <v>11581</v>
      </c>
      <c r="C4480" s="66" t="s">
        <v>11309</v>
      </c>
      <c r="D4480" s="67">
        <v>85</v>
      </c>
      <c r="E4480" s="68" t="s">
        <v>10794</v>
      </c>
    </row>
    <row r="4481" spans="1:5" ht="15" x14ac:dyDescent="0.2">
      <c r="A4481" s="64">
        <v>4480</v>
      </c>
      <c r="B4481" s="65">
        <v>17683</v>
      </c>
      <c r="C4481" s="66" t="s">
        <v>11310</v>
      </c>
      <c r="D4481" s="67">
        <v>86</v>
      </c>
      <c r="E4481" s="68" t="s">
        <v>12260</v>
      </c>
    </row>
    <row r="4482" spans="1:5" ht="15" x14ac:dyDescent="0.2">
      <c r="A4482" s="64">
        <v>4481</v>
      </c>
      <c r="B4482" s="65">
        <v>17744</v>
      </c>
      <c r="C4482" s="66" t="s">
        <v>11311</v>
      </c>
      <c r="D4482" s="67">
        <v>87</v>
      </c>
      <c r="E4482" s="68" t="s">
        <v>12281</v>
      </c>
    </row>
    <row r="4483" spans="1:5" ht="15" x14ac:dyDescent="0.2">
      <c r="A4483" s="64">
        <v>4482</v>
      </c>
      <c r="B4483" s="65">
        <v>18163</v>
      </c>
      <c r="C4483" s="66" t="s">
        <v>11312</v>
      </c>
      <c r="D4483" s="67">
        <v>88</v>
      </c>
      <c r="E4483" s="68" t="s">
        <v>12260</v>
      </c>
    </row>
    <row r="4484" spans="1:5" ht="15" x14ac:dyDescent="0.2">
      <c r="A4484" s="64">
        <v>4483</v>
      </c>
      <c r="B4484" s="65">
        <v>12321</v>
      </c>
      <c r="C4484" s="66" t="s">
        <v>11313</v>
      </c>
      <c r="D4484" s="67">
        <v>89</v>
      </c>
      <c r="E4484" s="68" t="s">
        <v>10792</v>
      </c>
    </row>
    <row r="4485" spans="1:5" ht="15" x14ac:dyDescent="0.2">
      <c r="A4485" s="64">
        <v>4484</v>
      </c>
      <c r="B4485" s="65">
        <v>12476</v>
      </c>
      <c r="C4485" s="66" t="s">
        <v>11314</v>
      </c>
      <c r="D4485" s="67">
        <v>90</v>
      </c>
      <c r="E4485" s="68" t="s">
        <v>15069</v>
      </c>
    </row>
    <row r="4486" spans="1:5" ht="15" x14ac:dyDescent="0.2">
      <c r="A4486" s="64">
        <v>4485</v>
      </c>
      <c r="B4486" s="65">
        <v>12478</v>
      </c>
      <c r="C4486" s="66" t="s">
        <v>11315</v>
      </c>
      <c r="D4486" s="67">
        <v>91</v>
      </c>
      <c r="E4486" s="68" t="s">
        <v>10792</v>
      </c>
    </row>
    <row r="4487" spans="1:5" ht="15" x14ac:dyDescent="0.2">
      <c r="A4487" s="64">
        <v>4486</v>
      </c>
      <c r="B4487" s="65">
        <v>12480</v>
      </c>
      <c r="C4487" s="66" t="s">
        <v>11316</v>
      </c>
      <c r="D4487" s="67">
        <v>92</v>
      </c>
      <c r="E4487" s="68" t="s">
        <v>10792</v>
      </c>
    </row>
    <row r="4488" spans="1:5" ht="15" x14ac:dyDescent="0.2">
      <c r="A4488" s="64">
        <v>4487</v>
      </c>
      <c r="B4488" s="65">
        <v>12482</v>
      </c>
      <c r="C4488" s="66" t="s">
        <v>11317</v>
      </c>
      <c r="D4488" s="67">
        <v>93</v>
      </c>
      <c r="E4488" s="68" t="s">
        <v>10792</v>
      </c>
    </row>
    <row r="4489" spans="1:5" ht="15" x14ac:dyDescent="0.2">
      <c r="A4489" s="64">
        <v>4488</v>
      </c>
      <c r="B4489" s="65">
        <v>12485</v>
      </c>
      <c r="C4489" s="66" t="s">
        <v>11318</v>
      </c>
      <c r="D4489" s="67">
        <v>94</v>
      </c>
      <c r="E4489" s="68" t="s">
        <v>10792</v>
      </c>
    </row>
    <row r="4490" spans="1:5" ht="15" x14ac:dyDescent="0.2">
      <c r="A4490" s="64">
        <v>4489</v>
      </c>
      <c r="B4490" s="65">
        <v>12489</v>
      </c>
      <c r="C4490" s="66" t="s">
        <v>11319</v>
      </c>
      <c r="D4490" s="67">
        <v>95</v>
      </c>
      <c r="E4490" s="68" t="s">
        <v>10792</v>
      </c>
    </row>
    <row r="4491" spans="1:5" ht="15" x14ac:dyDescent="0.2">
      <c r="A4491" s="64">
        <v>4490</v>
      </c>
      <c r="B4491" s="65">
        <v>11085</v>
      </c>
      <c r="C4491" s="66" t="s">
        <v>11320</v>
      </c>
      <c r="D4491" s="67">
        <v>1</v>
      </c>
      <c r="E4491" s="68" t="s">
        <v>15069</v>
      </c>
    </row>
    <row r="4492" spans="1:5" ht="15" x14ac:dyDescent="0.2">
      <c r="A4492" s="64">
        <v>4491</v>
      </c>
      <c r="B4492" s="65">
        <v>11097</v>
      </c>
      <c r="C4492" s="66" t="s">
        <v>11321</v>
      </c>
      <c r="D4492" s="67">
        <v>2</v>
      </c>
      <c r="E4492" s="68" t="s">
        <v>15069</v>
      </c>
    </row>
    <row r="4493" spans="1:5" ht="15" x14ac:dyDescent="0.2">
      <c r="A4493" s="64">
        <v>4492</v>
      </c>
      <c r="B4493" s="65">
        <v>11099</v>
      </c>
      <c r="C4493" s="66" t="s">
        <v>11322</v>
      </c>
      <c r="D4493" s="67">
        <v>3</v>
      </c>
      <c r="E4493" s="69">
        <v>4</v>
      </c>
    </row>
    <row r="4494" spans="1:5" ht="15" x14ac:dyDescent="0.2">
      <c r="A4494" s="64">
        <v>4493</v>
      </c>
      <c r="B4494" s="65">
        <v>12851</v>
      </c>
      <c r="C4494" s="66" t="s">
        <v>11323</v>
      </c>
      <c r="D4494" s="67">
        <v>4</v>
      </c>
      <c r="E4494" s="68" t="s">
        <v>12266</v>
      </c>
    </row>
    <row r="4495" spans="1:5" ht="15" x14ac:dyDescent="0.2">
      <c r="A4495" s="64">
        <v>4494</v>
      </c>
      <c r="B4495" s="65">
        <v>12970</v>
      </c>
      <c r="C4495" s="66" t="s">
        <v>11324</v>
      </c>
      <c r="D4495" s="67">
        <v>5</v>
      </c>
      <c r="E4495" s="69">
        <v>3</v>
      </c>
    </row>
    <row r="4496" spans="1:5" ht="15" x14ac:dyDescent="0.2">
      <c r="A4496" s="64">
        <v>4495</v>
      </c>
      <c r="B4496" s="65">
        <v>13171</v>
      </c>
      <c r="C4496" s="66" t="s">
        <v>10947</v>
      </c>
      <c r="D4496" s="67">
        <v>6</v>
      </c>
      <c r="E4496" s="68" t="s">
        <v>15069</v>
      </c>
    </row>
    <row r="4497" spans="1:5" ht="15" x14ac:dyDescent="0.2">
      <c r="A4497" s="64">
        <v>4496</v>
      </c>
      <c r="B4497" s="65">
        <v>16308</v>
      </c>
      <c r="C4497" s="66" t="s">
        <v>11325</v>
      </c>
      <c r="D4497" s="67">
        <v>7</v>
      </c>
      <c r="E4497" s="69">
        <v>4</v>
      </c>
    </row>
    <row r="4498" spans="1:5" ht="15" x14ac:dyDescent="0.2">
      <c r="A4498" s="64">
        <v>4497</v>
      </c>
      <c r="B4498" s="65">
        <v>16395</v>
      </c>
      <c r="C4498" s="66" t="s">
        <v>11326</v>
      </c>
      <c r="D4498" s="67">
        <v>8</v>
      </c>
      <c r="E4498" s="68" t="s">
        <v>12268</v>
      </c>
    </row>
    <row r="4499" spans="1:5" ht="15" x14ac:dyDescent="0.2">
      <c r="A4499" s="64">
        <v>4498</v>
      </c>
      <c r="B4499" s="65">
        <v>17523</v>
      </c>
      <c r="C4499" s="66" t="s">
        <v>11327</v>
      </c>
      <c r="D4499" s="67">
        <v>9</v>
      </c>
      <c r="E4499" s="68" t="s">
        <v>12281</v>
      </c>
    </row>
    <row r="4500" spans="1:5" ht="15" x14ac:dyDescent="0.2">
      <c r="A4500" s="64">
        <v>4499</v>
      </c>
      <c r="B4500" s="65">
        <v>18948</v>
      </c>
      <c r="C4500" s="66" t="s">
        <v>12952</v>
      </c>
      <c r="D4500" s="67">
        <v>10</v>
      </c>
      <c r="E4500" s="69">
        <v>3</v>
      </c>
    </row>
    <row r="4501" spans="1:5" ht="15" x14ac:dyDescent="0.2">
      <c r="A4501" s="64">
        <v>4500</v>
      </c>
      <c r="B4501" s="65">
        <v>10092</v>
      </c>
      <c r="C4501" s="66" t="s">
        <v>11328</v>
      </c>
      <c r="D4501" s="67">
        <v>11</v>
      </c>
      <c r="E4501" s="68" t="s">
        <v>12266</v>
      </c>
    </row>
    <row r="4502" spans="1:5" ht="15" x14ac:dyDescent="0.2">
      <c r="A4502" s="64">
        <v>4501</v>
      </c>
      <c r="B4502" s="65">
        <v>11676</v>
      </c>
      <c r="C4502" s="66" t="s">
        <v>11329</v>
      </c>
      <c r="D4502" s="67">
        <v>12</v>
      </c>
      <c r="E4502" s="68" t="s">
        <v>12264</v>
      </c>
    </row>
    <row r="4503" spans="1:5" ht="15" x14ac:dyDescent="0.2">
      <c r="A4503" s="64">
        <v>4502</v>
      </c>
      <c r="B4503" s="65">
        <v>12841</v>
      </c>
      <c r="C4503" s="66" t="s">
        <v>11330</v>
      </c>
      <c r="D4503" s="67">
        <v>13</v>
      </c>
      <c r="E4503" s="68" t="s">
        <v>12266</v>
      </c>
    </row>
    <row r="4504" spans="1:5" ht="15" x14ac:dyDescent="0.2">
      <c r="A4504" s="64">
        <v>4503</v>
      </c>
      <c r="B4504" s="65">
        <v>12972</v>
      </c>
      <c r="C4504" s="66" t="s">
        <v>11331</v>
      </c>
      <c r="D4504" s="67">
        <v>14</v>
      </c>
      <c r="E4504" s="69">
        <v>3</v>
      </c>
    </row>
    <row r="4505" spans="1:5" ht="15" x14ac:dyDescent="0.2">
      <c r="A4505" s="64">
        <v>4504</v>
      </c>
      <c r="B4505" s="65">
        <v>15912</v>
      </c>
      <c r="C4505" s="66" t="s">
        <v>11332</v>
      </c>
      <c r="D4505" s="67">
        <v>15</v>
      </c>
      <c r="E4505" s="69">
        <v>4</v>
      </c>
    </row>
    <row r="4506" spans="1:5" ht="15" x14ac:dyDescent="0.2">
      <c r="A4506" s="64">
        <v>4505</v>
      </c>
      <c r="B4506" s="65">
        <v>16053</v>
      </c>
      <c r="C4506" s="66" t="s">
        <v>11333</v>
      </c>
      <c r="D4506" s="67">
        <v>16</v>
      </c>
      <c r="E4506" s="68" t="s">
        <v>12281</v>
      </c>
    </row>
    <row r="4507" spans="1:5" ht="15" x14ac:dyDescent="0.2">
      <c r="A4507" s="64">
        <v>4506</v>
      </c>
      <c r="B4507" s="65">
        <v>16364</v>
      </c>
      <c r="C4507" s="66" t="s">
        <v>11334</v>
      </c>
      <c r="D4507" s="67">
        <v>17</v>
      </c>
      <c r="E4507" s="69">
        <v>2</v>
      </c>
    </row>
    <row r="4508" spans="1:5" ht="15" x14ac:dyDescent="0.2">
      <c r="A4508" s="64">
        <v>4507</v>
      </c>
      <c r="B4508" s="65">
        <v>16711</v>
      </c>
      <c r="C4508" s="66" t="s">
        <v>12789</v>
      </c>
      <c r="D4508" s="67">
        <v>18</v>
      </c>
      <c r="E4508" s="68" t="s">
        <v>15072</v>
      </c>
    </row>
    <row r="4509" spans="1:5" ht="15" x14ac:dyDescent="0.2">
      <c r="A4509" s="64">
        <v>4508</v>
      </c>
      <c r="B4509" s="65">
        <v>17223</v>
      </c>
      <c r="C4509" s="66" t="s">
        <v>12790</v>
      </c>
      <c r="D4509" s="67">
        <v>19</v>
      </c>
      <c r="E4509" s="69">
        <v>3</v>
      </c>
    </row>
    <row r="4510" spans="1:5" ht="15" x14ac:dyDescent="0.2">
      <c r="A4510" s="64">
        <v>4509</v>
      </c>
      <c r="B4510" s="65">
        <v>11633</v>
      </c>
      <c r="C4510" s="66" t="s">
        <v>12791</v>
      </c>
      <c r="D4510" s="67">
        <v>20</v>
      </c>
      <c r="E4510" s="69">
        <v>1</v>
      </c>
    </row>
    <row r="4511" spans="1:5" ht="15" x14ac:dyDescent="0.2">
      <c r="A4511" s="64">
        <v>4510</v>
      </c>
      <c r="B4511" s="65">
        <v>11695</v>
      </c>
      <c r="C4511" s="66" t="s">
        <v>12792</v>
      </c>
      <c r="D4511" s="67">
        <v>21</v>
      </c>
      <c r="E4511" s="68" t="s">
        <v>15072</v>
      </c>
    </row>
    <row r="4512" spans="1:5" ht="15" x14ac:dyDescent="0.2">
      <c r="A4512" s="64">
        <v>4511</v>
      </c>
      <c r="B4512" s="65">
        <v>11815</v>
      </c>
      <c r="C4512" s="66" t="s">
        <v>12793</v>
      </c>
      <c r="D4512" s="67">
        <v>22</v>
      </c>
      <c r="E4512" s="69">
        <v>3</v>
      </c>
    </row>
    <row r="4513" spans="1:5" ht="15" x14ac:dyDescent="0.2">
      <c r="A4513" s="64">
        <v>4512</v>
      </c>
      <c r="B4513" s="65">
        <v>11817</v>
      </c>
      <c r="C4513" s="66" t="s">
        <v>12794</v>
      </c>
      <c r="D4513" s="67">
        <v>23</v>
      </c>
      <c r="E4513" s="69">
        <v>2</v>
      </c>
    </row>
    <row r="4514" spans="1:5" ht="15" x14ac:dyDescent="0.2">
      <c r="A4514" s="64">
        <v>4513</v>
      </c>
      <c r="B4514" s="65">
        <v>13138</v>
      </c>
      <c r="C4514" s="66" t="s">
        <v>12795</v>
      </c>
      <c r="D4514" s="67">
        <v>24</v>
      </c>
      <c r="E4514" s="68" t="s">
        <v>12268</v>
      </c>
    </row>
    <row r="4515" spans="1:5" ht="15" x14ac:dyDescent="0.2">
      <c r="A4515" s="64">
        <v>4514</v>
      </c>
      <c r="B4515" s="65">
        <v>13456</v>
      </c>
      <c r="C4515" s="66" t="s">
        <v>12796</v>
      </c>
      <c r="D4515" s="67">
        <v>25</v>
      </c>
      <c r="E4515" s="69">
        <v>2</v>
      </c>
    </row>
    <row r="4516" spans="1:5" ht="15" x14ac:dyDescent="0.2">
      <c r="A4516" s="64">
        <v>4515</v>
      </c>
      <c r="B4516" s="65">
        <v>14144</v>
      </c>
      <c r="C4516" s="66" t="s">
        <v>12797</v>
      </c>
      <c r="D4516" s="67">
        <v>26</v>
      </c>
      <c r="E4516" s="69">
        <v>2</v>
      </c>
    </row>
    <row r="4517" spans="1:5" ht="15" x14ac:dyDescent="0.2">
      <c r="A4517" s="64">
        <v>4516</v>
      </c>
      <c r="B4517" s="65">
        <v>15135</v>
      </c>
      <c r="C4517" s="66" t="s">
        <v>12798</v>
      </c>
      <c r="D4517" s="67">
        <v>27</v>
      </c>
      <c r="E4517" s="69">
        <v>1</v>
      </c>
    </row>
    <row r="4518" spans="1:5" ht="15" x14ac:dyDescent="0.2">
      <c r="A4518" s="64">
        <v>4517</v>
      </c>
      <c r="B4518" s="65">
        <v>16437</v>
      </c>
      <c r="C4518" s="66" t="s">
        <v>12799</v>
      </c>
      <c r="D4518" s="67">
        <v>28</v>
      </c>
      <c r="E4518" s="68" t="s">
        <v>15069</v>
      </c>
    </row>
    <row r="4519" spans="1:5" ht="15" x14ac:dyDescent="0.2">
      <c r="A4519" s="64">
        <v>4518</v>
      </c>
      <c r="B4519" s="65">
        <v>16470</v>
      </c>
      <c r="C4519" s="66" t="s">
        <v>12800</v>
      </c>
      <c r="D4519" s="67">
        <v>29</v>
      </c>
      <c r="E4519" s="69">
        <v>2</v>
      </c>
    </row>
    <row r="4520" spans="1:5" ht="15" x14ac:dyDescent="0.2">
      <c r="A4520" s="64">
        <v>4519</v>
      </c>
      <c r="B4520" s="65">
        <v>17254</v>
      </c>
      <c r="C4520" s="66" t="s">
        <v>12801</v>
      </c>
      <c r="D4520" s="67">
        <v>30</v>
      </c>
      <c r="E4520" s="68" t="s">
        <v>15072</v>
      </c>
    </row>
    <row r="4521" spans="1:5" ht="15" x14ac:dyDescent="0.2">
      <c r="A4521" s="64">
        <v>4520</v>
      </c>
      <c r="B4521" s="65">
        <v>17274</v>
      </c>
      <c r="C4521" s="66" t="s">
        <v>12802</v>
      </c>
      <c r="D4521" s="67">
        <v>31</v>
      </c>
      <c r="E4521" s="68" t="s">
        <v>15072</v>
      </c>
    </row>
    <row r="4522" spans="1:5" ht="15" x14ac:dyDescent="0.2">
      <c r="A4522" s="64">
        <v>4521</v>
      </c>
      <c r="B4522" s="65">
        <v>17525</v>
      </c>
      <c r="C4522" s="66" t="s">
        <v>12803</v>
      </c>
      <c r="D4522" s="67">
        <v>32</v>
      </c>
      <c r="E4522" s="69">
        <v>1</v>
      </c>
    </row>
    <row r="4523" spans="1:5" ht="15" x14ac:dyDescent="0.2">
      <c r="A4523" s="64">
        <v>4522</v>
      </c>
      <c r="B4523" s="65">
        <v>17541</v>
      </c>
      <c r="C4523" s="66" t="s">
        <v>12804</v>
      </c>
      <c r="D4523" s="67">
        <v>33</v>
      </c>
      <c r="E4523" s="69">
        <v>1</v>
      </c>
    </row>
    <row r="4524" spans="1:5" ht="15" x14ac:dyDescent="0.2">
      <c r="A4524" s="64">
        <v>4523</v>
      </c>
      <c r="B4524" s="65">
        <v>17550</v>
      </c>
      <c r="C4524" s="66" t="s">
        <v>12805</v>
      </c>
      <c r="D4524" s="67">
        <v>34</v>
      </c>
      <c r="E4524" s="69">
        <v>2</v>
      </c>
    </row>
    <row r="4525" spans="1:5" ht="15" x14ac:dyDescent="0.2">
      <c r="A4525" s="64">
        <v>4524</v>
      </c>
      <c r="B4525" s="65">
        <v>19255</v>
      </c>
      <c r="C4525" s="66" t="s">
        <v>12806</v>
      </c>
      <c r="D4525" s="67">
        <v>35</v>
      </c>
      <c r="E4525" s="69">
        <v>1</v>
      </c>
    </row>
    <row r="4526" spans="1:5" ht="15" x14ac:dyDescent="0.2">
      <c r="A4526" s="64">
        <v>4525</v>
      </c>
      <c r="B4526" s="65">
        <v>19262</v>
      </c>
      <c r="C4526" s="66" t="s">
        <v>12807</v>
      </c>
      <c r="D4526" s="67">
        <v>36</v>
      </c>
      <c r="E4526" s="69">
        <v>1</v>
      </c>
    </row>
    <row r="4527" spans="1:5" ht="15" x14ac:dyDescent="0.2">
      <c r="A4527" s="64">
        <v>4526</v>
      </c>
      <c r="B4527" s="65">
        <v>19599</v>
      </c>
      <c r="C4527" s="66" t="s">
        <v>12808</v>
      </c>
      <c r="D4527" s="67">
        <v>37</v>
      </c>
      <c r="E4527" s="69">
        <v>1</v>
      </c>
    </row>
    <row r="4528" spans="1:5" ht="15" x14ac:dyDescent="0.2">
      <c r="A4528" s="64">
        <v>4527</v>
      </c>
      <c r="B4528" s="65">
        <v>15430</v>
      </c>
      <c r="C4528" s="66" t="s">
        <v>12809</v>
      </c>
      <c r="D4528" s="67">
        <v>38</v>
      </c>
      <c r="E4528" s="68" t="s">
        <v>12266</v>
      </c>
    </row>
    <row r="4529" spans="1:5" ht="15" x14ac:dyDescent="0.2">
      <c r="A4529" s="64">
        <v>4528</v>
      </c>
      <c r="B4529" s="65">
        <v>15440</v>
      </c>
      <c r="C4529" s="66" t="s">
        <v>12810</v>
      </c>
      <c r="D4529" s="67">
        <v>39</v>
      </c>
      <c r="E4529" s="68" t="s">
        <v>12266</v>
      </c>
    </row>
    <row r="4530" spans="1:5" ht="15" x14ac:dyDescent="0.2">
      <c r="A4530" s="64">
        <v>4529</v>
      </c>
      <c r="B4530" s="65">
        <v>16151</v>
      </c>
      <c r="C4530" s="66" t="s">
        <v>12811</v>
      </c>
      <c r="D4530" s="67">
        <v>40</v>
      </c>
      <c r="E4530" s="68" t="s">
        <v>12428</v>
      </c>
    </row>
    <row r="4531" spans="1:5" ht="15" x14ac:dyDescent="0.2">
      <c r="A4531" s="64">
        <v>4530</v>
      </c>
      <c r="B4531" s="65">
        <v>16409</v>
      </c>
      <c r="C4531" s="66" t="s">
        <v>12812</v>
      </c>
      <c r="D4531" s="67">
        <v>41</v>
      </c>
      <c r="E4531" s="68" t="s">
        <v>12268</v>
      </c>
    </row>
    <row r="4532" spans="1:5" ht="15" x14ac:dyDescent="0.2">
      <c r="A4532" s="64">
        <v>4531</v>
      </c>
      <c r="B4532" s="65">
        <v>18066</v>
      </c>
      <c r="C4532" s="66" t="s">
        <v>16328</v>
      </c>
      <c r="D4532" s="67">
        <v>42</v>
      </c>
      <c r="E4532" s="68" t="s">
        <v>10792</v>
      </c>
    </row>
    <row r="4533" spans="1:5" ht="15" x14ac:dyDescent="0.2">
      <c r="A4533" s="64">
        <v>4532</v>
      </c>
      <c r="B4533" s="65">
        <v>19460</v>
      </c>
      <c r="C4533" s="66" t="s">
        <v>16333</v>
      </c>
      <c r="D4533" s="67">
        <v>43</v>
      </c>
      <c r="E4533" s="68" t="s">
        <v>10792</v>
      </c>
    </row>
    <row r="4534" spans="1:5" ht="15" x14ac:dyDescent="0.2">
      <c r="A4534" s="64">
        <v>4533</v>
      </c>
      <c r="B4534" s="65">
        <v>19467</v>
      </c>
      <c r="C4534" s="66" t="s">
        <v>12813</v>
      </c>
      <c r="D4534" s="67">
        <v>44</v>
      </c>
      <c r="E4534" s="68" t="s">
        <v>12281</v>
      </c>
    </row>
    <row r="4535" spans="1:5" ht="15" x14ac:dyDescent="0.2">
      <c r="A4535" s="64">
        <v>4534</v>
      </c>
      <c r="B4535" s="65">
        <v>10296</v>
      </c>
      <c r="C4535" s="66" t="s">
        <v>12814</v>
      </c>
      <c r="D4535" s="67">
        <v>1</v>
      </c>
      <c r="E4535" s="69">
        <v>4</v>
      </c>
    </row>
    <row r="4536" spans="1:5" ht="15" x14ac:dyDescent="0.2">
      <c r="A4536" s="64">
        <v>4535</v>
      </c>
      <c r="B4536" s="65">
        <v>12946</v>
      </c>
      <c r="C4536" s="66" t="s">
        <v>12815</v>
      </c>
      <c r="D4536" s="67">
        <v>2</v>
      </c>
      <c r="E4536" s="69">
        <v>3</v>
      </c>
    </row>
    <row r="4537" spans="1:5" ht="15" x14ac:dyDescent="0.2">
      <c r="A4537" s="64">
        <v>4536</v>
      </c>
      <c r="B4537" s="65">
        <v>13009</v>
      </c>
      <c r="C4537" s="66" t="s">
        <v>12816</v>
      </c>
      <c r="D4537" s="67">
        <v>3</v>
      </c>
      <c r="E4537" s="68" t="s">
        <v>12262</v>
      </c>
    </row>
    <row r="4538" spans="1:5" ht="15" x14ac:dyDescent="0.2">
      <c r="A4538" s="64">
        <v>4537</v>
      </c>
      <c r="B4538" s="65">
        <v>13656</v>
      </c>
      <c r="C4538" s="66" t="s">
        <v>12817</v>
      </c>
      <c r="D4538" s="67">
        <v>4</v>
      </c>
      <c r="E4538" s="68" t="s">
        <v>12428</v>
      </c>
    </row>
    <row r="4539" spans="1:5" ht="15" x14ac:dyDescent="0.2">
      <c r="A4539" s="64">
        <v>4538</v>
      </c>
      <c r="B4539" s="65">
        <v>15551</v>
      </c>
      <c r="C4539" s="66" t="s">
        <v>12818</v>
      </c>
      <c r="D4539" s="67">
        <v>5</v>
      </c>
      <c r="E4539" s="68" t="s">
        <v>12262</v>
      </c>
    </row>
    <row r="4540" spans="1:5" ht="15" x14ac:dyDescent="0.2">
      <c r="A4540" s="64">
        <v>4539</v>
      </c>
      <c r="B4540" s="65">
        <v>18449</v>
      </c>
      <c r="C4540" s="70" t="s">
        <v>12819</v>
      </c>
      <c r="D4540" s="67">
        <v>6</v>
      </c>
      <c r="E4540" s="68" t="s">
        <v>10794</v>
      </c>
    </row>
    <row r="4541" spans="1:5" ht="15" x14ac:dyDescent="0.2">
      <c r="A4541" s="64">
        <v>4540</v>
      </c>
      <c r="B4541" s="65">
        <v>18554</v>
      </c>
      <c r="C4541" s="66" t="s">
        <v>12820</v>
      </c>
      <c r="D4541" s="67">
        <v>7</v>
      </c>
      <c r="E4541" s="68" t="s">
        <v>12281</v>
      </c>
    </row>
    <row r="4542" spans="1:5" ht="15" x14ac:dyDescent="0.2">
      <c r="A4542" s="64">
        <v>4541</v>
      </c>
      <c r="B4542" s="65">
        <v>18556</v>
      </c>
      <c r="C4542" s="66" t="s">
        <v>15363</v>
      </c>
      <c r="D4542" s="67">
        <v>8</v>
      </c>
      <c r="E4542" s="68" t="s">
        <v>12281</v>
      </c>
    </row>
    <row r="4543" spans="1:5" ht="15" x14ac:dyDescent="0.2">
      <c r="A4543" s="64">
        <v>4542</v>
      </c>
      <c r="B4543" s="65">
        <v>19758</v>
      </c>
      <c r="C4543" s="70" t="s">
        <v>15364</v>
      </c>
      <c r="D4543" s="67">
        <v>9</v>
      </c>
      <c r="E4543" s="68" t="s">
        <v>10794</v>
      </c>
    </row>
    <row r="4544" spans="1:5" ht="15" x14ac:dyDescent="0.2">
      <c r="A4544" s="64">
        <v>4543</v>
      </c>
      <c r="B4544" s="65">
        <v>11471</v>
      </c>
      <c r="C4544" s="66" t="s">
        <v>15365</v>
      </c>
      <c r="D4544" s="67">
        <v>10</v>
      </c>
      <c r="E4544" s="68" t="s">
        <v>15072</v>
      </c>
    </row>
    <row r="4545" spans="1:5" ht="15" x14ac:dyDescent="0.2">
      <c r="A4545" s="64">
        <v>4544</v>
      </c>
      <c r="B4545" s="65">
        <v>12809</v>
      </c>
      <c r="C4545" s="66" t="s">
        <v>15366</v>
      </c>
      <c r="D4545" s="67">
        <v>11</v>
      </c>
      <c r="E4545" s="68" t="s">
        <v>12266</v>
      </c>
    </row>
    <row r="4546" spans="1:5" ht="15" x14ac:dyDescent="0.2">
      <c r="A4546" s="64">
        <v>4545</v>
      </c>
      <c r="B4546" s="65">
        <v>12938</v>
      </c>
      <c r="C4546" s="66" t="s">
        <v>15367</v>
      </c>
      <c r="D4546" s="67">
        <v>12</v>
      </c>
      <c r="E4546" s="69">
        <v>3</v>
      </c>
    </row>
    <row r="4547" spans="1:5" ht="15" x14ac:dyDescent="0.2">
      <c r="A4547" s="64">
        <v>4546</v>
      </c>
      <c r="B4547" s="65">
        <v>15400</v>
      </c>
      <c r="C4547" s="70" t="s">
        <v>12835</v>
      </c>
      <c r="D4547" s="67">
        <v>13</v>
      </c>
      <c r="E4547" s="68" t="s">
        <v>12262</v>
      </c>
    </row>
    <row r="4548" spans="1:5" ht="15" x14ac:dyDescent="0.2">
      <c r="A4548" s="64">
        <v>4547</v>
      </c>
      <c r="B4548" s="65">
        <v>15424</v>
      </c>
      <c r="C4548" s="66" t="s">
        <v>12836</v>
      </c>
      <c r="D4548" s="67">
        <v>14</v>
      </c>
      <c r="E4548" s="69">
        <v>5</v>
      </c>
    </row>
    <row r="4549" spans="1:5" ht="15" x14ac:dyDescent="0.2">
      <c r="A4549" s="64">
        <v>4548</v>
      </c>
      <c r="B4549" s="65">
        <v>15523</v>
      </c>
      <c r="C4549" s="66" t="s">
        <v>12837</v>
      </c>
      <c r="D4549" s="67">
        <v>15</v>
      </c>
      <c r="E4549" s="68" t="s">
        <v>13767</v>
      </c>
    </row>
    <row r="4550" spans="1:5" ht="15" x14ac:dyDescent="0.2">
      <c r="A4550" s="64">
        <v>4549</v>
      </c>
      <c r="B4550" s="65">
        <v>15578</v>
      </c>
      <c r="C4550" s="70" t="s">
        <v>13640</v>
      </c>
      <c r="D4550" s="67">
        <v>16</v>
      </c>
      <c r="E4550" s="68" t="s">
        <v>12281</v>
      </c>
    </row>
    <row r="4551" spans="1:5" ht="15" x14ac:dyDescent="0.2">
      <c r="A4551" s="64">
        <v>4550</v>
      </c>
      <c r="B4551" s="65">
        <v>15728</v>
      </c>
      <c r="C4551" s="66" t="s">
        <v>13641</v>
      </c>
      <c r="D4551" s="67">
        <v>17</v>
      </c>
      <c r="E4551" s="68" t="s">
        <v>12262</v>
      </c>
    </row>
    <row r="4552" spans="1:5" ht="15" x14ac:dyDescent="0.2">
      <c r="A4552" s="64">
        <v>4551</v>
      </c>
      <c r="B4552" s="65">
        <v>15730</v>
      </c>
      <c r="C4552" s="66" t="s">
        <v>13642</v>
      </c>
      <c r="D4552" s="67">
        <v>18</v>
      </c>
      <c r="E4552" s="69">
        <v>2</v>
      </c>
    </row>
    <row r="4553" spans="1:5" ht="15" x14ac:dyDescent="0.2">
      <c r="A4553" s="64">
        <v>4552</v>
      </c>
      <c r="B4553" s="65">
        <v>15736</v>
      </c>
      <c r="C4553" s="66" t="s">
        <v>13643</v>
      </c>
      <c r="D4553" s="67">
        <v>19</v>
      </c>
      <c r="E4553" s="68" t="s">
        <v>13767</v>
      </c>
    </row>
    <row r="4554" spans="1:5" ht="15" x14ac:dyDescent="0.2">
      <c r="A4554" s="64">
        <v>4553</v>
      </c>
      <c r="B4554" s="65">
        <v>15740</v>
      </c>
      <c r="C4554" s="66" t="s">
        <v>13644</v>
      </c>
      <c r="D4554" s="67">
        <v>20</v>
      </c>
      <c r="E4554" s="68" t="s">
        <v>12281</v>
      </c>
    </row>
    <row r="4555" spans="1:5" ht="15" x14ac:dyDescent="0.2">
      <c r="A4555" s="64">
        <v>4554</v>
      </c>
      <c r="B4555" s="65">
        <v>15742</v>
      </c>
      <c r="C4555" s="66" t="s">
        <v>13645</v>
      </c>
      <c r="D4555" s="67">
        <v>21</v>
      </c>
      <c r="E4555" s="68" t="s">
        <v>12262</v>
      </c>
    </row>
    <row r="4556" spans="1:5" ht="15" x14ac:dyDescent="0.2">
      <c r="A4556" s="64">
        <v>4555</v>
      </c>
      <c r="B4556" s="65">
        <v>15744</v>
      </c>
      <c r="C4556" s="66" t="s">
        <v>13646</v>
      </c>
      <c r="D4556" s="67">
        <v>22</v>
      </c>
      <c r="E4556" s="68" t="s">
        <v>12266</v>
      </c>
    </row>
    <row r="4557" spans="1:5" ht="15" x14ac:dyDescent="0.2">
      <c r="A4557" s="64">
        <v>4556</v>
      </c>
      <c r="B4557" s="65">
        <v>15752</v>
      </c>
      <c r="C4557" s="66" t="s">
        <v>13647</v>
      </c>
      <c r="D4557" s="67">
        <v>23</v>
      </c>
      <c r="E4557" s="68" t="s">
        <v>13767</v>
      </c>
    </row>
    <row r="4558" spans="1:5" ht="15" x14ac:dyDescent="0.2">
      <c r="A4558" s="64">
        <v>4557</v>
      </c>
      <c r="B4558" s="65">
        <v>15756</v>
      </c>
      <c r="C4558" s="66" t="s">
        <v>13648</v>
      </c>
      <c r="D4558" s="67">
        <v>24</v>
      </c>
      <c r="E4558" s="68" t="s">
        <v>12264</v>
      </c>
    </row>
    <row r="4559" spans="1:5" ht="15" x14ac:dyDescent="0.2">
      <c r="A4559" s="64">
        <v>4558</v>
      </c>
      <c r="B4559" s="65">
        <v>15758</v>
      </c>
      <c r="C4559" s="66" t="s">
        <v>13649</v>
      </c>
      <c r="D4559" s="67">
        <v>25</v>
      </c>
      <c r="E4559" s="69">
        <v>2</v>
      </c>
    </row>
    <row r="4560" spans="1:5" ht="15" x14ac:dyDescent="0.2">
      <c r="A4560" s="64">
        <v>4559</v>
      </c>
      <c r="B4560" s="65">
        <v>15784</v>
      </c>
      <c r="C4560" s="66" t="s">
        <v>13650</v>
      </c>
      <c r="D4560" s="67">
        <v>26</v>
      </c>
      <c r="E4560" s="68" t="s">
        <v>13767</v>
      </c>
    </row>
    <row r="4561" spans="1:5" ht="15" x14ac:dyDescent="0.2">
      <c r="A4561" s="64">
        <v>4560</v>
      </c>
      <c r="B4561" s="65">
        <v>15836</v>
      </c>
      <c r="C4561" s="66" t="s">
        <v>13651</v>
      </c>
      <c r="D4561" s="67">
        <v>27</v>
      </c>
      <c r="E4561" s="68" t="s">
        <v>15072</v>
      </c>
    </row>
    <row r="4562" spans="1:5" ht="15" x14ac:dyDescent="0.2">
      <c r="A4562" s="64">
        <v>4561</v>
      </c>
      <c r="B4562" s="65">
        <v>15957</v>
      </c>
      <c r="C4562" s="66" t="s">
        <v>13652</v>
      </c>
      <c r="D4562" s="67">
        <v>28</v>
      </c>
      <c r="E4562" s="68" t="s">
        <v>13771</v>
      </c>
    </row>
    <row r="4563" spans="1:5" ht="15" x14ac:dyDescent="0.2">
      <c r="A4563" s="64">
        <v>4562</v>
      </c>
      <c r="B4563" s="65">
        <v>16031</v>
      </c>
      <c r="C4563" s="66" t="s">
        <v>13653</v>
      </c>
      <c r="D4563" s="67">
        <v>29</v>
      </c>
      <c r="E4563" s="68" t="s">
        <v>15072</v>
      </c>
    </row>
    <row r="4564" spans="1:5" ht="15" x14ac:dyDescent="0.2">
      <c r="A4564" s="64">
        <v>4563</v>
      </c>
      <c r="B4564" s="65">
        <v>16123</v>
      </c>
      <c r="C4564" s="66" t="s">
        <v>14980</v>
      </c>
      <c r="D4564" s="67">
        <v>30</v>
      </c>
      <c r="E4564" s="68" t="s">
        <v>12281</v>
      </c>
    </row>
    <row r="4565" spans="1:5" ht="15" x14ac:dyDescent="0.2">
      <c r="A4565" s="64">
        <v>4564</v>
      </c>
      <c r="B4565" s="65">
        <v>16141</v>
      </c>
      <c r="C4565" s="66" t="s">
        <v>14981</v>
      </c>
      <c r="D4565" s="67">
        <v>31</v>
      </c>
      <c r="E4565" s="68" t="s">
        <v>12281</v>
      </c>
    </row>
    <row r="4566" spans="1:5" ht="15" x14ac:dyDescent="0.2">
      <c r="A4566" s="64">
        <v>4565</v>
      </c>
      <c r="B4566" s="65">
        <v>16155</v>
      </c>
      <c r="C4566" s="66" t="s">
        <v>14982</v>
      </c>
      <c r="D4566" s="67">
        <v>32</v>
      </c>
      <c r="E4566" s="68" t="s">
        <v>12262</v>
      </c>
    </row>
    <row r="4567" spans="1:5" ht="15" x14ac:dyDescent="0.2">
      <c r="A4567" s="64">
        <v>4566</v>
      </c>
      <c r="B4567" s="65">
        <v>18447</v>
      </c>
      <c r="C4567" s="70" t="s">
        <v>16269</v>
      </c>
      <c r="D4567" s="67">
        <v>33</v>
      </c>
      <c r="E4567" s="68" t="s">
        <v>12260</v>
      </c>
    </row>
    <row r="4568" spans="1:5" ht="15" x14ac:dyDescent="0.2">
      <c r="A4568" s="64">
        <v>4567</v>
      </c>
      <c r="B4568" s="65">
        <v>16083</v>
      </c>
      <c r="C4568" s="66" t="s">
        <v>16270</v>
      </c>
      <c r="D4568" s="67">
        <v>34</v>
      </c>
      <c r="E4568" s="68" t="s">
        <v>10792</v>
      </c>
    </row>
    <row r="4569" spans="1:5" ht="15" x14ac:dyDescent="0.2">
      <c r="A4569" s="64">
        <v>4568</v>
      </c>
      <c r="B4569" s="65">
        <v>11895</v>
      </c>
      <c r="C4569" s="66" t="s">
        <v>16271</v>
      </c>
      <c r="D4569" s="67">
        <v>1</v>
      </c>
      <c r="E4569" s="68" t="s">
        <v>10794</v>
      </c>
    </row>
    <row r="4570" spans="1:5" ht="15" x14ac:dyDescent="0.2">
      <c r="A4570" s="64">
        <v>4569</v>
      </c>
      <c r="B4570" s="65">
        <v>11949</v>
      </c>
      <c r="C4570" s="66" t="s">
        <v>16272</v>
      </c>
      <c r="D4570" s="67">
        <v>2</v>
      </c>
      <c r="E4570" s="68" t="s">
        <v>10792</v>
      </c>
    </row>
    <row r="4571" spans="1:5" ht="15" x14ac:dyDescent="0.2">
      <c r="A4571" s="64">
        <v>4570</v>
      </c>
      <c r="B4571" s="65">
        <v>11951</v>
      </c>
      <c r="C4571" s="66" t="s">
        <v>16273</v>
      </c>
      <c r="D4571" s="67">
        <v>3</v>
      </c>
      <c r="E4571" s="68" t="s">
        <v>12428</v>
      </c>
    </row>
    <row r="4572" spans="1:5" ht="15" x14ac:dyDescent="0.2">
      <c r="A4572" s="64">
        <v>4571</v>
      </c>
      <c r="B4572" s="65">
        <v>11957</v>
      </c>
      <c r="C4572" s="66" t="s">
        <v>16274</v>
      </c>
      <c r="D4572" s="67">
        <v>4</v>
      </c>
      <c r="E4572" s="68" t="s">
        <v>12273</v>
      </c>
    </row>
    <row r="4573" spans="1:5" ht="15" x14ac:dyDescent="0.2">
      <c r="A4573" s="64">
        <v>4572</v>
      </c>
      <c r="B4573" s="65">
        <v>12261</v>
      </c>
      <c r="C4573" s="66" t="s">
        <v>16275</v>
      </c>
      <c r="D4573" s="67">
        <v>5</v>
      </c>
      <c r="E4573" s="68" t="s">
        <v>12273</v>
      </c>
    </row>
    <row r="4574" spans="1:5" ht="15" x14ac:dyDescent="0.2">
      <c r="A4574" s="64">
        <v>4573</v>
      </c>
      <c r="B4574" s="65">
        <v>12763</v>
      </c>
      <c r="C4574" s="66" t="s">
        <v>16276</v>
      </c>
      <c r="D4574" s="67">
        <v>6</v>
      </c>
      <c r="E4574" s="68" t="s">
        <v>12273</v>
      </c>
    </row>
    <row r="4575" spans="1:5" ht="15" x14ac:dyDescent="0.2">
      <c r="A4575" s="64">
        <v>4574</v>
      </c>
      <c r="B4575" s="65">
        <v>12909</v>
      </c>
      <c r="C4575" s="66" t="s">
        <v>16277</v>
      </c>
      <c r="D4575" s="67">
        <v>7</v>
      </c>
      <c r="E4575" s="68" t="s">
        <v>10792</v>
      </c>
    </row>
    <row r="4576" spans="1:5" ht="15" x14ac:dyDescent="0.2">
      <c r="A4576" s="64">
        <v>4575</v>
      </c>
      <c r="B4576" s="65">
        <v>12918</v>
      </c>
      <c r="C4576" s="66" t="s">
        <v>16278</v>
      </c>
      <c r="D4576" s="67">
        <v>8</v>
      </c>
      <c r="E4576" s="69">
        <v>4</v>
      </c>
    </row>
    <row r="4577" spans="1:5" ht="15" x14ac:dyDescent="0.2">
      <c r="A4577" s="64">
        <v>4576</v>
      </c>
      <c r="B4577" s="65">
        <v>13205</v>
      </c>
      <c r="C4577" s="66" t="s">
        <v>16279</v>
      </c>
      <c r="D4577" s="67">
        <v>9</v>
      </c>
      <c r="E4577" s="68" t="s">
        <v>12428</v>
      </c>
    </row>
    <row r="4578" spans="1:5" ht="15" x14ac:dyDescent="0.2">
      <c r="A4578" s="64">
        <v>4577</v>
      </c>
      <c r="B4578" s="65">
        <v>13237</v>
      </c>
      <c r="C4578" s="66" t="s">
        <v>16280</v>
      </c>
      <c r="D4578" s="67">
        <v>10</v>
      </c>
      <c r="E4578" s="68" t="s">
        <v>12268</v>
      </c>
    </row>
    <row r="4579" spans="1:5" ht="15" x14ac:dyDescent="0.2">
      <c r="A4579" s="64">
        <v>4578</v>
      </c>
      <c r="B4579" s="65">
        <v>13280</v>
      </c>
      <c r="C4579" s="66" t="s">
        <v>16281</v>
      </c>
      <c r="D4579" s="67">
        <v>11</v>
      </c>
      <c r="E4579" s="68" t="s">
        <v>12281</v>
      </c>
    </row>
    <row r="4580" spans="1:5" ht="15" x14ac:dyDescent="0.2">
      <c r="A4580" s="64">
        <v>4579</v>
      </c>
      <c r="B4580" s="65">
        <v>14860</v>
      </c>
      <c r="C4580" s="66" t="s">
        <v>16282</v>
      </c>
      <c r="D4580" s="67">
        <v>12</v>
      </c>
      <c r="E4580" s="68" t="s">
        <v>12273</v>
      </c>
    </row>
    <row r="4581" spans="1:5" ht="15" x14ac:dyDescent="0.2">
      <c r="A4581" s="64">
        <v>4580</v>
      </c>
      <c r="B4581" s="65">
        <v>15367</v>
      </c>
      <c r="C4581" s="66" t="s">
        <v>12002</v>
      </c>
      <c r="D4581" s="67">
        <v>13</v>
      </c>
      <c r="E4581" s="68" t="s">
        <v>12268</v>
      </c>
    </row>
    <row r="4582" spans="1:5" ht="15" x14ac:dyDescent="0.2">
      <c r="A4582" s="64">
        <v>4581</v>
      </c>
      <c r="B4582" s="65">
        <v>15460</v>
      </c>
      <c r="C4582" s="66" t="s">
        <v>16283</v>
      </c>
      <c r="D4582" s="67">
        <v>14</v>
      </c>
      <c r="E4582" s="68" t="s">
        <v>15069</v>
      </c>
    </row>
    <row r="4583" spans="1:5" ht="15" x14ac:dyDescent="0.2">
      <c r="A4583" s="64">
        <v>4582</v>
      </c>
      <c r="B4583" s="65">
        <v>15586</v>
      </c>
      <c r="C4583" s="66" t="s">
        <v>16284</v>
      </c>
      <c r="D4583" s="67">
        <v>15</v>
      </c>
      <c r="E4583" s="68" t="s">
        <v>12160</v>
      </c>
    </row>
    <row r="4584" spans="1:5" ht="15" x14ac:dyDescent="0.2">
      <c r="A4584" s="64">
        <v>4583</v>
      </c>
      <c r="B4584" s="65">
        <v>15699</v>
      </c>
      <c r="C4584" s="66" t="s">
        <v>16285</v>
      </c>
      <c r="D4584" s="67">
        <v>16</v>
      </c>
      <c r="E4584" s="68" t="s">
        <v>10794</v>
      </c>
    </row>
    <row r="4585" spans="1:5" ht="15" x14ac:dyDescent="0.2">
      <c r="A4585" s="64">
        <v>4584</v>
      </c>
      <c r="B4585" s="65">
        <v>15770</v>
      </c>
      <c r="C4585" s="66" t="s">
        <v>16286</v>
      </c>
      <c r="D4585" s="67">
        <v>17</v>
      </c>
      <c r="E4585" s="68" t="s">
        <v>12260</v>
      </c>
    </row>
    <row r="4586" spans="1:5" ht="15" x14ac:dyDescent="0.2">
      <c r="A4586" s="64">
        <v>4585</v>
      </c>
      <c r="B4586" s="65">
        <v>15808</v>
      </c>
      <c r="C4586" s="66" t="s">
        <v>16287</v>
      </c>
      <c r="D4586" s="67">
        <v>18</v>
      </c>
      <c r="E4586" s="69">
        <v>5</v>
      </c>
    </row>
    <row r="4587" spans="1:5" ht="15" x14ac:dyDescent="0.2">
      <c r="A4587" s="64">
        <v>4586</v>
      </c>
      <c r="B4587" s="65">
        <v>15830</v>
      </c>
      <c r="C4587" s="66" t="s">
        <v>16288</v>
      </c>
      <c r="D4587" s="67">
        <v>19</v>
      </c>
      <c r="E4587" s="68" t="s">
        <v>11977</v>
      </c>
    </row>
    <row r="4588" spans="1:5" ht="15" x14ac:dyDescent="0.2">
      <c r="A4588" s="64">
        <v>4587</v>
      </c>
      <c r="B4588" s="65">
        <v>15946</v>
      </c>
      <c r="C4588" s="66" t="s">
        <v>16289</v>
      </c>
      <c r="D4588" s="67">
        <v>20</v>
      </c>
      <c r="E4588" s="68" t="s">
        <v>12260</v>
      </c>
    </row>
    <row r="4589" spans="1:5" ht="15" x14ac:dyDescent="0.2">
      <c r="A4589" s="64">
        <v>4588</v>
      </c>
      <c r="B4589" s="65">
        <v>16017</v>
      </c>
      <c r="C4589" s="66" t="s">
        <v>16290</v>
      </c>
      <c r="D4589" s="67">
        <v>21</v>
      </c>
      <c r="E4589" s="68" t="s">
        <v>12160</v>
      </c>
    </row>
    <row r="4590" spans="1:5" ht="15" x14ac:dyDescent="0.2">
      <c r="A4590" s="64">
        <v>4589</v>
      </c>
      <c r="B4590" s="65">
        <v>16163</v>
      </c>
      <c r="C4590" s="66" t="s">
        <v>16291</v>
      </c>
      <c r="D4590" s="67">
        <v>22</v>
      </c>
      <c r="E4590" s="68" t="s">
        <v>10792</v>
      </c>
    </row>
    <row r="4591" spans="1:5" ht="15" x14ac:dyDescent="0.2">
      <c r="A4591" s="64">
        <v>4590</v>
      </c>
      <c r="B4591" s="65">
        <v>16955</v>
      </c>
      <c r="C4591" s="66" t="s">
        <v>16292</v>
      </c>
      <c r="D4591" s="67">
        <v>23</v>
      </c>
      <c r="E4591" s="69">
        <v>3</v>
      </c>
    </row>
    <row r="4592" spans="1:5" ht="15" x14ac:dyDescent="0.2">
      <c r="A4592" s="64">
        <v>4591</v>
      </c>
      <c r="B4592" s="65">
        <v>17174</v>
      </c>
      <c r="C4592" s="66" t="s">
        <v>16293</v>
      </c>
      <c r="D4592" s="67">
        <v>24</v>
      </c>
      <c r="E4592" s="68" t="s">
        <v>12264</v>
      </c>
    </row>
    <row r="4593" spans="1:5" ht="15" x14ac:dyDescent="0.2">
      <c r="A4593" s="64">
        <v>4592</v>
      </c>
      <c r="B4593" s="65">
        <v>17339</v>
      </c>
      <c r="C4593" s="66" t="s">
        <v>16294</v>
      </c>
      <c r="D4593" s="67">
        <v>25</v>
      </c>
      <c r="E4593" s="68" t="s">
        <v>12268</v>
      </c>
    </row>
    <row r="4594" spans="1:5" ht="15" x14ac:dyDescent="0.2">
      <c r="A4594" s="64">
        <v>4593</v>
      </c>
      <c r="B4594" s="65">
        <v>17503</v>
      </c>
      <c r="C4594" s="66" t="s">
        <v>16295</v>
      </c>
      <c r="D4594" s="67">
        <v>26</v>
      </c>
      <c r="E4594" s="68" t="s">
        <v>12737</v>
      </c>
    </row>
    <row r="4595" spans="1:5" ht="15" x14ac:dyDescent="0.2">
      <c r="A4595" s="64">
        <v>4594</v>
      </c>
      <c r="B4595" s="65">
        <v>17521</v>
      </c>
      <c r="C4595" s="66" t="s">
        <v>16296</v>
      </c>
      <c r="D4595" s="67">
        <v>27</v>
      </c>
      <c r="E4595" s="68" t="s">
        <v>15069</v>
      </c>
    </row>
    <row r="4596" spans="1:5" ht="15" x14ac:dyDescent="0.2">
      <c r="A4596" s="64">
        <v>4595</v>
      </c>
      <c r="B4596" s="65">
        <v>18111</v>
      </c>
      <c r="C4596" s="66" t="s">
        <v>16297</v>
      </c>
      <c r="D4596" s="67">
        <v>28</v>
      </c>
      <c r="E4596" s="68" t="s">
        <v>12268</v>
      </c>
    </row>
    <row r="4597" spans="1:5" ht="15" x14ac:dyDescent="0.2">
      <c r="A4597" s="64">
        <v>4596</v>
      </c>
      <c r="B4597" s="65">
        <v>18372</v>
      </c>
      <c r="C4597" s="66" t="s">
        <v>16298</v>
      </c>
      <c r="D4597" s="67">
        <v>29</v>
      </c>
      <c r="E4597" s="68" t="s">
        <v>10792</v>
      </c>
    </row>
    <row r="4598" spans="1:5" ht="15" x14ac:dyDescent="0.2">
      <c r="A4598" s="64">
        <v>4597</v>
      </c>
      <c r="B4598" s="65">
        <v>19226</v>
      </c>
      <c r="C4598" s="66" t="s">
        <v>16299</v>
      </c>
      <c r="D4598" s="67">
        <v>30</v>
      </c>
      <c r="E4598" s="69">
        <v>6</v>
      </c>
    </row>
    <row r="4599" spans="1:5" ht="15" x14ac:dyDescent="0.2">
      <c r="A4599" s="64">
        <v>4598</v>
      </c>
      <c r="B4599" s="65">
        <v>19542</v>
      </c>
      <c r="C4599" s="66" t="s">
        <v>16300</v>
      </c>
      <c r="D4599" s="67">
        <v>31</v>
      </c>
      <c r="E4599" s="68" t="s">
        <v>10792</v>
      </c>
    </row>
    <row r="4600" spans="1:5" ht="15" x14ac:dyDescent="0.2">
      <c r="A4600" s="64">
        <v>4599</v>
      </c>
      <c r="B4600" s="65">
        <v>19608</v>
      </c>
      <c r="C4600" s="66" t="s">
        <v>13938</v>
      </c>
      <c r="D4600" s="67">
        <v>32</v>
      </c>
      <c r="E4600" s="68" t="s">
        <v>12737</v>
      </c>
    </row>
    <row r="4601" spans="1:5" ht="45" x14ac:dyDescent="0.2">
      <c r="A4601" s="64">
        <v>4600</v>
      </c>
      <c r="B4601" s="65">
        <v>19205</v>
      </c>
      <c r="C4601" s="70" t="s">
        <v>13939</v>
      </c>
      <c r="D4601" s="67">
        <v>33</v>
      </c>
      <c r="E4601" s="68" t="s">
        <v>13940</v>
      </c>
    </row>
    <row r="4602" spans="1:5" ht="15" x14ac:dyDescent="0.2">
      <c r="A4602" s="64">
        <v>4601</v>
      </c>
      <c r="B4602" s="65">
        <v>13376</v>
      </c>
      <c r="C4602" s="66" t="s">
        <v>13941</v>
      </c>
      <c r="D4602" s="67">
        <v>34</v>
      </c>
      <c r="E4602" s="68" t="s">
        <v>12260</v>
      </c>
    </row>
    <row r="4603" spans="1:5" ht="15" x14ac:dyDescent="0.2">
      <c r="A4603" s="64">
        <v>4602</v>
      </c>
      <c r="B4603" s="65">
        <v>17169</v>
      </c>
      <c r="C4603" s="66" t="s">
        <v>13942</v>
      </c>
      <c r="D4603" s="67">
        <v>35</v>
      </c>
      <c r="E4603" s="68" t="s">
        <v>12264</v>
      </c>
    </row>
    <row r="4604" spans="1:5" ht="15" x14ac:dyDescent="0.2">
      <c r="A4604" s="64">
        <v>4603</v>
      </c>
      <c r="B4604" s="65">
        <v>18103</v>
      </c>
      <c r="C4604" s="66" t="s">
        <v>13943</v>
      </c>
      <c r="D4604" s="67">
        <v>36</v>
      </c>
      <c r="E4604" s="68" t="s">
        <v>15072</v>
      </c>
    </row>
    <row r="4605" spans="1:5" ht="15" x14ac:dyDescent="0.2">
      <c r="A4605" s="64">
        <v>4604</v>
      </c>
      <c r="B4605" s="65">
        <v>11748</v>
      </c>
      <c r="C4605" s="66" t="s">
        <v>13944</v>
      </c>
      <c r="D4605" s="67">
        <v>1</v>
      </c>
      <c r="E4605" s="68" t="s">
        <v>12260</v>
      </c>
    </row>
    <row r="4606" spans="1:5" ht="15" x14ac:dyDescent="0.2">
      <c r="A4606" s="64">
        <v>4605</v>
      </c>
      <c r="B4606" s="65">
        <v>12416</v>
      </c>
      <c r="C4606" s="66" t="s">
        <v>13945</v>
      </c>
      <c r="D4606" s="67">
        <v>2</v>
      </c>
      <c r="E4606" s="68" t="s">
        <v>12264</v>
      </c>
    </row>
    <row r="4607" spans="1:5" ht="15" x14ac:dyDescent="0.2">
      <c r="A4607" s="64">
        <v>4606</v>
      </c>
      <c r="B4607" s="65">
        <v>12437</v>
      </c>
      <c r="C4607" s="66" t="s">
        <v>13946</v>
      </c>
      <c r="D4607" s="67">
        <v>3</v>
      </c>
      <c r="E4607" s="68" t="s">
        <v>12266</v>
      </c>
    </row>
    <row r="4608" spans="1:5" ht="15" x14ac:dyDescent="0.2">
      <c r="A4608" s="64">
        <v>4607</v>
      </c>
      <c r="B4608" s="65">
        <v>12496</v>
      </c>
      <c r="C4608" s="66" t="s">
        <v>13947</v>
      </c>
      <c r="D4608" s="67">
        <v>4</v>
      </c>
      <c r="E4608" s="68" t="s">
        <v>12260</v>
      </c>
    </row>
    <row r="4609" spans="1:5" ht="15" x14ac:dyDescent="0.2">
      <c r="A4609" s="64">
        <v>4608</v>
      </c>
      <c r="B4609" s="65">
        <v>13007</v>
      </c>
      <c r="C4609" s="66" t="s">
        <v>13948</v>
      </c>
      <c r="D4609" s="67">
        <v>5</v>
      </c>
      <c r="E4609" s="68" t="s">
        <v>12260</v>
      </c>
    </row>
    <row r="4610" spans="1:5" ht="15" x14ac:dyDescent="0.2">
      <c r="A4610" s="64">
        <v>4609</v>
      </c>
      <c r="B4610" s="65">
        <v>13293</v>
      </c>
      <c r="C4610" s="66" t="s">
        <v>12759</v>
      </c>
      <c r="D4610" s="67">
        <v>6</v>
      </c>
      <c r="E4610" s="68" t="s">
        <v>12281</v>
      </c>
    </row>
    <row r="4611" spans="1:5" ht="15" x14ac:dyDescent="0.2">
      <c r="A4611" s="64">
        <v>4610</v>
      </c>
      <c r="B4611" s="65">
        <v>13338</v>
      </c>
      <c r="C4611" s="66" t="s">
        <v>12760</v>
      </c>
      <c r="D4611" s="67">
        <v>7</v>
      </c>
      <c r="E4611" s="68" t="s">
        <v>12262</v>
      </c>
    </row>
    <row r="4612" spans="1:5" ht="15" x14ac:dyDescent="0.2">
      <c r="A4612" s="64">
        <v>4611</v>
      </c>
      <c r="B4612" s="65">
        <v>14966</v>
      </c>
      <c r="C4612" s="66" t="s">
        <v>12761</v>
      </c>
      <c r="D4612" s="67">
        <v>8</v>
      </c>
      <c r="E4612" s="68" t="s">
        <v>10792</v>
      </c>
    </row>
    <row r="4613" spans="1:5" ht="15" x14ac:dyDescent="0.2">
      <c r="A4613" s="64">
        <v>4612</v>
      </c>
      <c r="B4613" s="65">
        <v>15513</v>
      </c>
      <c r="C4613" s="66" t="s">
        <v>12762</v>
      </c>
      <c r="D4613" s="67">
        <v>9</v>
      </c>
      <c r="E4613" s="68" t="s">
        <v>12260</v>
      </c>
    </row>
    <row r="4614" spans="1:5" ht="15" x14ac:dyDescent="0.2">
      <c r="A4614" s="64">
        <v>4613</v>
      </c>
      <c r="B4614" s="65">
        <v>15810</v>
      </c>
      <c r="C4614" s="66" t="s">
        <v>12763</v>
      </c>
      <c r="D4614" s="67">
        <v>10</v>
      </c>
      <c r="E4614" s="68" t="s">
        <v>12281</v>
      </c>
    </row>
    <row r="4615" spans="1:5" ht="15" x14ac:dyDescent="0.2">
      <c r="A4615" s="64">
        <v>4614</v>
      </c>
      <c r="B4615" s="65">
        <v>15814</v>
      </c>
      <c r="C4615" s="66" t="s">
        <v>12764</v>
      </c>
      <c r="D4615" s="67">
        <v>11</v>
      </c>
      <c r="E4615" s="68" t="s">
        <v>12260</v>
      </c>
    </row>
    <row r="4616" spans="1:5" ht="15" x14ac:dyDescent="0.2">
      <c r="A4616" s="64">
        <v>4615</v>
      </c>
      <c r="B4616" s="65">
        <v>15856</v>
      </c>
      <c r="C4616" s="66" t="s">
        <v>12765</v>
      </c>
      <c r="D4616" s="67">
        <v>12</v>
      </c>
      <c r="E4616" s="68" t="s">
        <v>12281</v>
      </c>
    </row>
    <row r="4617" spans="1:5" ht="15" x14ac:dyDescent="0.2">
      <c r="A4617" s="64">
        <v>4616</v>
      </c>
      <c r="B4617" s="65">
        <v>16251</v>
      </c>
      <c r="C4617" s="66" t="s">
        <v>12766</v>
      </c>
      <c r="D4617" s="67">
        <v>13</v>
      </c>
      <c r="E4617" s="68" t="s">
        <v>12260</v>
      </c>
    </row>
    <row r="4618" spans="1:5" ht="15" x14ac:dyDescent="0.2">
      <c r="A4618" s="64">
        <v>4617</v>
      </c>
      <c r="B4618" s="65">
        <v>16255</v>
      </c>
      <c r="C4618" s="70" t="s">
        <v>12767</v>
      </c>
      <c r="D4618" s="67">
        <v>14</v>
      </c>
      <c r="E4618" s="68" t="s">
        <v>12260</v>
      </c>
    </row>
    <row r="4619" spans="1:5" ht="15" x14ac:dyDescent="0.2">
      <c r="A4619" s="64">
        <v>4618</v>
      </c>
      <c r="B4619" s="65">
        <v>16621</v>
      </c>
      <c r="C4619" s="66" t="s">
        <v>12768</v>
      </c>
      <c r="D4619" s="67">
        <v>15</v>
      </c>
      <c r="E4619" s="68" t="s">
        <v>15069</v>
      </c>
    </row>
    <row r="4620" spans="1:5" ht="15" x14ac:dyDescent="0.2">
      <c r="A4620" s="64">
        <v>4619</v>
      </c>
      <c r="B4620" s="65">
        <v>16632</v>
      </c>
      <c r="C4620" s="66" t="s">
        <v>12769</v>
      </c>
      <c r="D4620" s="67">
        <v>16</v>
      </c>
      <c r="E4620" s="68" t="s">
        <v>15069</v>
      </c>
    </row>
    <row r="4621" spans="1:5" ht="15" x14ac:dyDescent="0.2">
      <c r="A4621" s="64">
        <v>4620</v>
      </c>
      <c r="B4621" s="65">
        <v>16816</v>
      </c>
      <c r="C4621" s="66" t="s">
        <v>12770</v>
      </c>
      <c r="D4621" s="67">
        <v>17</v>
      </c>
      <c r="E4621" s="68" t="s">
        <v>12260</v>
      </c>
    </row>
    <row r="4622" spans="1:5" ht="15" x14ac:dyDescent="0.2">
      <c r="A4622" s="64">
        <v>4621</v>
      </c>
      <c r="B4622" s="65">
        <v>17006</v>
      </c>
      <c r="C4622" s="66" t="s">
        <v>12771</v>
      </c>
      <c r="D4622" s="67">
        <v>18</v>
      </c>
      <c r="E4622" s="68" t="s">
        <v>12281</v>
      </c>
    </row>
    <row r="4623" spans="1:5" ht="15" x14ac:dyDescent="0.2">
      <c r="A4623" s="64">
        <v>4622</v>
      </c>
      <c r="B4623" s="65">
        <v>17065</v>
      </c>
      <c r="C4623" s="66" t="s">
        <v>12772</v>
      </c>
      <c r="D4623" s="67">
        <v>19</v>
      </c>
      <c r="E4623" s="68" t="s">
        <v>12260</v>
      </c>
    </row>
    <row r="4624" spans="1:5" ht="15" x14ac:dyDescent="0.2">
      <c r="A4624" s="64">
        <v>4623</v>
      </c>
      <c r="B4624" s="65">
        <v>17196</v>
      </c>
      <c r="C4624" s="66" t="s">
        <v>12773</v>
      </c>
      <c r="D4624" s="67">
        <v>20</v>
      </c>
      <c r="E4624" s="68" t="s">
        <v>12262</v>
      </c>
    </row>
    <row r="4625" spans="1:5" ht="15" x14ac:dyDescent="0.2">
      <c r="A4625" s="64">
        <v>4624</v>
      </c>
      <c r="B4625" s="65">
        <v>17409</v>
      </c>
      <c r="C4625" s="66" t="s">
        <v>12774</v>
      </c>
      <c r="D4625" s="67">
        <v>21</v>
      </c>
      <c r="E4625" s="68" t="s">
        <v>12262</v>
      </c>
    </row>
    <row r="4626" spans="1:5" ht="15" x14ac:dyDescent="0.2">
      <c r="A4626" s="64">
        <v>4625</v>
      </c>
      <c r="B4626" s="65">
        <v>17583</v>
      </c>
      <c r="C4626" s="66" t="s">
        <v>13239</v>
      </c>
      <c r="D4626" s="67">
        <v>22</v>
      </c>
      <c r="E4626" s="68" t="s">
        <v>12262</v>
      </c>
    </row>
    <row r="4627" spans="1:5" ht="15" x14ac:dyDescent="0.2">
      <c r="A4627" s="64">
        <v>4626</v>
      </c>
      <c r="B4627" s="65">
        <v>17779</v>
      </c>
      <c r="C4627" s="66" t="s">
        <v>13240</v>
      </c>
      <c r="D4627" s="67">
        <v>23</v>
      </c>
      <c r="E4627" s="68" t="s">
        <v>12264</v>
      </c>
    </row>
    <row r="4628" spans="1:5" ht="15" x14ac:dyDescent="0.2">
      <c r="A4628" s="64">
        <v>4627</v>
      </c>
      <c r="B4628" s="65">
        <v>18363</v>
      </c>
      <c r="C4628" s="66" t="s">
        <v>13241</v>
      </c>
      <c r="D4628" s="67">
        <v>24</v>
      </c>
      <c r="E4628" s="68" t="s">
        <v>12281</v>
      </c>
    </row>
    <row r="4629" spans="1:5" ht="15" x14ac:dyDescent="0.2">
      <c r="A4629" s="64">
        <v>4628</v>
      </c>
      <c r="B4629" s="65">
        <v>18424</v>
      </c>
      <c r="C4629" s="66" t="s">
        <v>13242</v>
      </c>
      <c r="D4629" s="67">
        <v>25</v>
      </c>
      <c r="E4629" s="68" t="s">
        <v>12281</v>
      </c>
    </row>
    <row r="4630" spans="1:5" ht="15" x14ac:dyDescent="0.2">
      <c r="A4630" s="64">
        <v>4629</v>
      </c>
      <c r="B4630" s="65">
        <v>18743</v>
      </c>
      <c r="C4630" s="66" t="s">
        <v>13243</v>
      </c>
      <c r="D4630" s="67">
        <v>26</v>
      </c>
      <c r="E4630" s="68" t="s">
        <v>12262</v>
      </c>
    </row>
    <row r="4631" spans="1:5" ht="15" x14ac:dyDescent="0.2">
      <c r="A4631" s="64">
        <v>4630</v>
      </c>
      <c r="B4631" s="65">
        <v>19486</v>
      </c>
      <c r="C4631" s="66" t="s">
        <v>13244</v>
      </c>
      <c r="D4631" s="67">
        <v>27</v>
      </c>
      <c r="E4631" s="68" t="s">
        <v>12281</v>
      </c>
    </row>
    <row r="4632" spans="1:5" ht="15" x14ac:dyDescent="0.2">
      <c r="A4632" s="64">
        <v>4631</v>
      </c>
      <c r="B4632" s="65">
        <v>19531</v>
      </c>
      <c r="C4632" s="66" t="s">
        <v>13245</v>
      </c>
      <c r="D4632" s="67">
        <v>28</v>
      </c>
      <c r="E4632" s="68" t="s">
        <v>12281</v>
      </c>
    </row>
    <row r="4633" spans="1:5" ht="15" x14ac:dyDescent="0.2">
      <c r="A4633" s="64">
        <v>4632</v>
      </c>
      <c r="B4633" s="65">
        <v>19576</v>
      </c>
      <c r="C4633" s="66" t="s">
        <v>13246</v>
      </c>
      <c r="D4633" s="67">
        <v>29</v>
      </c>
      <c r="E4633" s="68" t="s">
        <v>12264</v>
      </c>
    </row>
    <row r="4634" spans="1:5" ht="15" x14ac:dyDescent="0.2">
      <c r="A4634" s="64">
        <v>4633</v>
      </c>
      <c r="B4634" s="65">
        <v>19654</v>
      </c>
      <c r="C4634" s="66" t="s">
        <v>13247</v>
      </c>
      <c r="D4634" s="67">
        <v>30</v>
      </c>
      <c r="E4634" s="68" t="s">
        <v>12281</v>
      </c>
    </row>
    <row r="4635" spans="1:5" ht="15" x14ac:dyDescent="0.2">
      <c r="A4635" s="64">
        <v>4634</v>
      </c>
      <c r="B4635" s="65">
        <v>19975</v>
      </c>
      <c r="C4635" s="66" t="s">
        <v>13248</v>
      </c>
      <c r="D4635" s="67">
        <v>31</v>
      </c>
      <c r="E4635" s="68" t="s">
        <v>12281</v>
      </c>
    </row>
    <row r="4636" spans="1:5" ht="15" x14ac:dyDescent="0.2">
      <c r="A4636" s="64">
        <v>4635</v>
      </c>
      <c r="B4636" s="65">
        <v>20001</v>
      </c>
      <c r="C4636" s="66" t="s">
        <v>13249</v>
      </c>
      <c r="D4636" s="67">
        <v>1</v>
      </c>
      <c r="E4636" s="69">
        <v>3</v>
      </c>
    </row>
    <row r="4637" spans="1:5" ht="15" x14ac:dyDescent="0.2">
      <c r="A4637" s="64">
        <v>4636</v>
      </c>
      <c r="B4637" s="65">
        <v>20002</v>
      </c>
      <c r="C4637" s="66" t="s">
        <v>13250</v>
      </c>
      <c r="D4637" s="67">
        <v>2</v>
      </c>
      <c r="E4637" s="69">
        <v>3</v>
      </c>
    </row>
    <row r="4638" spans="1:5" ht="15" x14ac:dyDescent="0.2">
      <c r="A4638" s="64">
        <v>4637</v>
      </c>
      <c r="B4638" s="65">
        <v>20004</v>
      </c>
      <c r="C4638" s="66" t="s">
        <v>13251</v>
      </c>
      <c r="D4638" s="67">
        <v>3</v>
      </c>
      <c r="E4638" s="69">
        <v>3</v>
      </c>
    </row>
    <row r="4639" spans="1:5" ht="15" x14ac:dyDescent="0.2">
      <c r="A4639" s="64">
        <v>4638</v>
      </c>
      <c r="B4639" s="65">
        <v>20007</v>
      </c>
      <c r="C4639" s="66" t="s">
        <v>13252</v>
      </c>
      <c r="D4639" s="67">
        <v>4</v>
      </c>
      <c r="E4639" s="69">
        <v>3</v>
      </c>
    </row>
    <row r="4640" spans="1:5" ht="15" x14ac:dyDescent="0.2">
      <c r="A4640" s="64">
        <v>4639</v>
      </c>
      <c r="B4640" s="65">
        <v>20010</v>
      </c>
      <c r="C4640" s="66" t="s">
        <v>13253</v>
      </c>
      <c r="D4640" s="67">
        <v>5</v>
      </c>
      <c r="E4640" s="69">
        <v>3</v>
      </c>
    </row>
    <row r="4641" spans="1:5" ht="15" x14ac:dyDescent="0.2">
      <c r="A4641" s="64">
        <v>4640</v>
      </c>
      <c r="B4641" s="65">
        <v>20014</v>
      </c>
      <c r="C4641" s="66" t="s">
        <v>13254</v>
      </c>
      <c r="D4641" s="67">
        <v>6</v>
      </c>
      <c r="E4641" s="69">
        <v>3</v>
      </c>
    </row>
    <row r="4642" spans="1:5" ht="15" x14ac:dyDescent="0.2">
      <c r="A4642" s="64">
        <v>4641</v>
      </c>
      <c r="B4642" s="65">
        <v>20015</v>
      </c>
      <c r="C4642" s="66" t="s">
        <v>13255</v>
      </c>
      <c r="D4642" s="67">
        <v>7</v>
      </c>
      <c r="E4642" s="69">
        <v>3</v>
      </c>
    </row>
    <row r="4643" spans="1:5" ht="15" x14ac:dyDescent="0.2">
      <c r="A4643" s="64">
        <v>4642</v>
      </c>
      <c r="B4643" s="65">
        <v>20019</v>
      </c>
      <c r="C4643" s="66" t="s">
        <v>13256</v>
      </c>
      <c r="D4643" s="67">
        <v>8</v>
      </c>
      <c r="E4643" s="69">
        <v>3</v>
      </c>
    </row>
    <row r="4644" spans="1:5" ht="15" x14ac:dyDescent="0.2">
      <c r="A4644" s="64">
        <v>4643</v>
      </c>
      <c r="B4644" s="65">
        <v>20020</v>
      </c>
      <c r="C4644" s="70" t="s">
        <v>13257</v>
      </c>
      <c r="D4644" s="67">
        <v>9</v>
      </c>
      <c r="E4644" s="69">
        <v>3</v>
      </c>
    </row>
    <row r="4645" spans="1:5" ht="15" x14ac:dyDescent="0.2">
      <c r="A4645" s="64">
        <v>4644</v>
      </c>
      <c r="B4645" s="65">
        <v>20022</v>
      </c>
      <c r="C4645" s="66" t="s">
        <v>13258</v>
      </c>
      <c r="D4645" s="67">
        <v>10</v>
      </c>
      <c r="E4645" s="69">
        <v>3</v>
      </c>
    </row>
    <row r="4646" spans="1:5" ht="15" x14ac:dyDescent="0.2">
      <c r="A4646" s="64">
        <v>4645</v>
      </c>
      <c r="B4646" s="65">
        <v>20025</v>
      </c>
      <c r="C4646" s="66" t="s">
        <v>13259</v>
      </c>
      <c r="D4646" s="67">
        <v>11</v>
      </c>
      <c r="E4646" s="69">
        <v>3</v>
      </c>
    </row>
    <row r="4647" spans="1:5" ht="15" x14ac:dyDescent="0.2">
      <c r="A4647" s="64">
        <v>4646</v>
      </c>
      <c r="B4647" s="65">
        <v>20026</v>
      </c>
      <c r="C4647" s="66" t="s">
        <v>13260</v>
      </c>
      <c r="D4647" s="67">
        <v>12</v>
      </c>
      <c r="E4647" s="69">
        <v>3</v>
      </c>
    </row>
    <row r="4648" spans="1:5" ht="15" x14ac:dyDescent="0.2">
      <c r="A4648" s="64">
        <v>4647</v>
      </c>
      <c r="B4648" s="65">
        <v>20028</v>
      </c>
      <c r="C4648" s="66" t="s">
        <v>13261</v>
      </c>
      <c r="D4648" s="67">
        <v>13</v>
      </c>
      <c r="E4648" s="69">
        <v>3</v>
      </c>
    </row>
    <row r="4649" spans="1:5" ht="15" x14ac:dyDescent="0.2">
      <c r="A4649" s="64">
        <v>4648</v>
      </c>
      <c r="B4649" s="65">
        <v>20031</v>
      </c>
      <c r="C4649" s="66" t="s">
        <v>13262</v>
      </c>
      <c r="D4649" s="67">
        <v>14</v>
      </c>
      <c r="E4649" s="69">
        <v>3</v>
      </c>
    </row>
    <row r="4650" spans="1:5" ht="15" x14ac:dyDescent="0.2">
      <c r="A4650" s="64">
        <v>4649</v>
      </c>
      <c r="B4650" s="65">
        <v>20032</v>
      </c>
      <c r="C4650" s="66" t="s">
        <v>13263</v>
      </c>
      <c r="D4650" s="67">
        <v>15</v>
      </c>
      <c r="E4650" s="69">
        <v>3</v>
      </c>
    </row>
    <row r="4651" spans="1:5" ht="15" x14ac:dyDescent="0.2">
      <c r="A4651" s="64">
        <v>4650</v>
      </c>
      <c r="B4651" s="65">
        <v>20034</v>
      </c>
      <c r="C4651" s="66" t="s">
        <v>13264</v>
      </c>
      <c r="D4651" s="67">
        <v>16</v>
      </c>
      <c r="E4651" s="69">
        <v>3</v>
      </c>
    </row>
    <row r="4652" spans="1:5" ht="15" x14ac:dyDescent="0.2">
      <c r="A4652" s="64">
        <v>4651</v>
      </c>
      <c r="B4652" s="65">
        <v>20035</v>
      </c>
      <c r="C4652" s="66" t="s">
        <v>13265</v>
      </c>
      <c r="D4652" s="67">
        <v>17</v>
      </c>
      <c r="E4652" s="69">
        <v>3</v>
      </c>
    </row>
    <row r="4653" spans="1:5" ht="15" x14ac:dyDescent="0.2">
      <c r="A4653" s="64">
        <v>4652</v>
      </c>
      <c r="B4653" s="65">
        <v>20190</v>
      </c>
      <c r="C4653" s="66" t="s">
        <v>13266</v>
      </c>
      <c r="D4653" s="67">
        <v>18</v>
      </c>
      <c r="E4653" s="69">
        <v>3</v>
      </c>
    </row>
    <row r="4654" spans="1:5" ht="15" x14ac:dyDescent="0.2">
      <c r="A4654" s="64">
        <v>4653</v>
      </c>
      <c r="B4654" s="65">
        <v>20334</v>
      </c>
      <c r="C4654" s="66" t="s">
        <v>14675</v>
      </c>
      <c r="D4654" s="67">
        <v>19</v>
      </c>
      <c r="E4654" s="69">
        <v>3</v>
      </c>
    </row>
    <row r="4655" spans="1:5" ht="15" x14ac:dyDescent="0.2">
      <c r="A4655" s="64">
        <v>4654</v>
      </c>
      <c r="B4655" s="65">
        <v>21204</v>
      </c>
      <c r="C4655" s="66" t="s">
        <v>14676</v>
      </c>
      <c r="D4655" s="67">
        <v>20</v>
      </c>
      <c r="E4655" s="69">
        <v>3</v>
      </c>
    </row>
    <row r="4656" spans="1:5" ht="15" x14ac:dyDescent="0.2">
      <c r="A4656" s="64">
        <v>4655</v>
      </c>
      <c r="B4656" s="65">
        <v>21211</v>
      </c>
      <c r="C4656" s="70" t="s">
        <v>15907</v>
      </c>
      <c r="D4656" s="67">
        <v>21</v>
      </c>
      <c r="E4656" s="69">
        <v>3</v>
      </c>
    </row>
    <row r="4657" spans="1:5" ht="15" x14ac:dyDescent="0.2">
      <c r="A4657" s="64">
        <v>4656</v>
      </c>
      <c r="B4657" s="65">
        <v>21213</v>
      </c>
      <c r="C4657" s="66" t="s">
        <v>16887</v>
      </c>
      <c r="D4657" s="67">
        <v>22</v>
      </c>
      <c r="E4657" s="69">
        <v>3</v>
      </c>
    </row>
    <row r="4658" spans="1:5" ht="15" x14ac:dyDescent="0.2">
      <c r="A4658" s="64">
        <v>4657</v>
      </c>
      <c r="B4658" s="65">
        <v>21218</v>
      </c>
      <c r="C4658" s="66" t="s">
        <v>16888</v>
      </c>
      <c r="D4658" s="67">
        <v>23</v>
      </c>
      <c r="E4658" s="69">
        <v>3</v>
      </c>
    </row>
    <row r="4659" spans="1:5" ht="15" x14ac:dyDescent="0.2">
      <c r="A4659" s="64">
        <v>4658</v>
      </c>
      <c r="B4659" s="65">
        <v>21221</v>
      </c>
      <c r="C4659" s="66" t="s">
        <v>16889</v>
      </c>
      <c r="D4659" s="67">
        <v>24</v>
      </c>
      <c r="E4659" s="69">
        <v>3</v>
      </c>
    </row>
    <row r="4660" spans="1:5" ht="15" x14ac:dyDescent="0.2">
      <c r="A4660" s="64">
        <v>4659</v>
      </c>
      <c r="B4660" s="65">
        <v>21225</v>
      </c>
      <c r="C4660" s="66" t="s">
        <v>16890</v>
      </c>
      <c r="D4660" s="67">
        <v>25</v>
      </c>
      <c r="E4660" s="69">
        <v>3</v>
      </c>
    </row>
    <row r="4661" spans="1:5" ht="15" x14ac:dyDescent="0.2">
      <c r="A4661" s="64">
        <v>4660</v>
      </c>
      <c r="B4661" s="65">
        <v>21228</v>
      </c>
      <c r="C4661" s="66" t="s">
        <v>16891</v>
      </c>
      <c r="D4661" s="67">
        <v>26</v>
      </c>
      <c r="E4661" s="69">
        <v>3</v>
      </c>
    </row>
    <row r="4662" spans="1:5" ht="15" x14ac:dyDescent="0.2">
      <c r="A4662" s="64">
        <v>4661</v>
      </c>
      <c r="B4662" s="65">
        <v>21230</v>
      </c>
      <c r="C4662" s="66" t="s">
        <v>16892</v>
      </c>
      <c r="D4662" s="67">
        <v>27</v>
      </c>
      <c r="E4662" s="69">
        <v>3</v>
      </c>
    </row>
    <row r="4663" spans="1:5" ht="15" x14ac:dyDescent="0.2">
      <c r="A4663" s="64">
        <v>4662</v>
      </c>
      <c r="B4663" s="65">
        <v>21231</v>
      </c>
      <c r="C4663" s="66" t="s">
        <v>16893</v>
      </c>
      <c r="D4663" s="67">
        <v>28</v>
      </c>
      <c r="E4663" s="69">
        <v>3</v>
      </c>
    </row>
    <row r="4664" spans="1:5" ht="15" x14ac:dyDescent="0.2">
      <c r="A4664" s="64">
        <v>4663</v>
      </c>
      <c r="B4664" s="65">
        <v>21236</v>
      </c>
      <c r="C4664" s="66" t="s">
        <v>16894</v>
      </c>
      <c r="D4664" s="67">
        <v>29</v>
      </c>
      <c r="E4664" s="69">
        <v>3</v>
      </c>
    </row>
    <row r="4665" spans="1:5" ht="15" x14ac:dyDescent="0.2">
      <c r="A4665" s="64">
        <v>4664</v>
      </c>
      <c r="B4665" s="65">
        <v>21237</v>
      </c>
      <c r="C4665" s="66" t="s">
        <v>16895</v>
      </c>
      <c r="D4665" s="67">
        <v>30</v>
      </c>
      <c r="E4665" s="69">
        <v>3</v>
      </c>
    </row>
    <row r="4666" spans="1:5" ht="15" x14ac:dyDescent="0.2">
      <c r="A4666" s="64">
        <v>4665</v>
      </c>
      <c r="B4666" s="65">
        <v>21239</v>
      </c>
      <c r="C4666" s="66" t="s">
        <v>16896</v>
      </c>
      <c r="D4666" s="67">
        <v>31</v>
      </c>
      <c r="E4666" s="69">
        <v>3</v>
      </c>
    </row>
    <row r="4667" spans="1:5" ht="15" x14ac:dyDescent="0.2">
      <c r="A4667" s="64">
        <v>4666</v>
      </c>
      <c r="B4667" s="65">
        <v>21245</v>
      </c>
      <c r="C4667" s="66" t="s">
        <v>16897</v>
      </c>
      <c r="D4667" s="67">
        <v>32</v>
      </c>
      <c r="E4667" s="69">
        <v>3</v>
      </c>
    </row>
    <row r="4668" spans="1:5" ht="15" x14ac:dyDescent="0.2">
      <c r="A4668" s="64">
        <v>4667</v>
      </c>
      <c r="B4668" s="65">
        <v>21246</v>
      </c>
      <c r="C4668" s="66" t="s">
        <v>16898</v>
      </c>
      <c r="D4668" s="67">
        <v>33</v>
      </c>
      <c r="E4668" s="69">
        <v>3</v>
      </c>
    </row>
    <row r="4669" spans="1:5" ht="15" x14ac:dyDescent="0.2">
      <c r="A4669" s="64">
        <v>4668</v>
      </c>
      <c r="B4669" s="65">
        <v>21248</v>
      </c>
      <c r="C4669" s="66" t="s">
        <v>16899</v>
      </c>
      <c r="D4669" s="67">
        <v>34</v>
      </c>
      <c r="E4669" s="69">
        <v>3</v>
      </c>
    </row>
    <row r="4670" spans="1:5" ht="15" x14ac:dyDescent="0.2">
      <c r="A4670" s="64">
        <v>4669</v>
      </c>
      <c r="B4670" s="65">
        <v>21249</v>
      </c>
      <c r="C4670" s="66" t="s">
        <v>16900</v>
      </c>
      <c r="D4670" s="67">
        <v>35</v>
      </c>
      <c r="E4670" s="69">
        <v>3</v>
      </c>
    </row>
    <row r="4671" spans="1:5" ht="15" x14ac:dyDescent="0.2">
      <c r="A4671" s="64">
        <v>4670</v>
      </c>
      <c r="B4671" s="65">
        <v>21251</v>
      </c>
      <c r="C4671" s="70" t="s">
        <v>14700</v>
      </c>
      <c r="D4671" s="67">
        <v>37</v>
      </c>
      <c r="E4671" s="69">
        <v>3</v>
      </c>
    </row>
    <row r="4672" spans="1:5" ht="15" x14ac:dyDescent="0.2">
      <c r="A4672" s="64">
        <v>4671</v>
      </c>
      <c r="B4672" s="65">
        <v>21252</v>
      </c>
      <c r="C4672" s="66" t="s">
        <v>14701</v>
      </c>
      <c r="D4672" s="67">
        <v>38</v>
      </c>
      <c r="E4672" s="69">
        <v>3</v>
      </c>
    </row>
    <row r="4673" spans="1:5" ht="15" x14ac:dyDescent="0.2">
      <c r="A4673" s="64">
        <v>4672</v>
      </c>
      <c r="B4673" s="65">
        <v>21255</v>
      </c>
      <c r="C4673" s="70" t="s">
        <v>14702</v>
      </c>
      <c r="D4673" s="67">
        <v>39</v>
      </c>
      <c r="E4673" s="69">
        <v>3</v>
      </c>
    </row>
    <row r="4674" spans="1:5" ht="15" x14ac:dyDescent="0.2">
      <c r="A4674" s="64">
        <v>4673</v>
      </c>
      <c r="B4674" s="65">
        <v>21257</v>
      </c>
      <c r="C4674" s="66" t="s">
        <v>14703</v>
      </c>
      <c r="D4674" s="67">
        <v>40</v>
      </c>
      <c r="E4674" s="69">
        <v>3</v>
      </c>
    </row>
    <row r="4675" spans="1:5" ht="15" x14ac:dyDescent="0.2">
      <c r="A4675" s="64">
        <v>4674</v>
      </c>
      <c r="B4675" s="65">
        <v>21261</v>
      </c>
      <c r="C4675" s="66" t="s">
        <v>14704</v>
      </c>
      <c r="D4675" s="67">
        <v>41</v>
      </c>
      <c r="E4675" s="69">
        <v>3</v>
      </c>
    </row>
    <row r="4676" spans="1:5" ht="15" x14ac:dyDescent="0.2">
      <c r="A4676" s="64">
        <v>4675</v>
      </c>
      <c r="B4676" s="65">
        <v>21263</v>
      </c>
      <c r="C4676" s="66" t="s">
        <v>14705</v>
      </c>
      <c r="D4676" s="67">
        <v>42</v>
      </c>
      <c r="E4676" s="69">
        <v>3</v>
      </c>
    </row>
    <row r="4677" spans="1:5" ht="15" x14ac:dyDescent="0.2">
      <c r="A4677" s="64">
        <v>4676</v>
      </c>
      <c r="B4677" s="65">
        <v>21264</v>
      </c>
      <c r="C4677" s="66" t="s">
        <v>14706</v>
      </c>
      <c r="D4677" s="67">
        <v>43</v>
      </c>
      <c r="E4677" s="69">
        <v>3</v>
      </c>
    </row>
    <row r="4678" spans="1:5" ht="15" x14ac:dyDescent="0.2">
      <c r="A4678" s="64">
        <v>4677</v>
      </c>
      <c r="B4678" s="65">
        <v>21266</v>
      </c>
      <c r="C4678" s="70" t="s">
        <v>14707</v>
      </c>
      <c r="D4678" s="67">
        <v>44</v>
      </c>
      <c r="E4678" s="69">
        <v>3</v>
      </c>
    </row>
    <row r="4679" spans="1:5" ht="15" x14ac:dyDescent="0.2">
      <c r="A4679" s="64">
        <v>4678</v>
      </c>
      <c r="B4679" s="65">
        <v>21269</v>
      </c>
      <c r="C4679" s="66" t="s">
        <v>14708</v>
      </c>
      <c r="D4679" s="67">
        <v>45</v>
      </c>
      <c r="E4679" s="69">
        <v>3</v>
      </c>
    </row>
    <row r="4680" spans="1:5" ht="15" x14ac:dyDescent="0.2">
      <c r="A4680" s="64">
        <v>4679</v>
      </c>
      <c r="B4680" s="65">
        <v>21270</v>
      </c>
      <c r="C4680" s="66" t="s">
        <v>14709</v>
      </c>
      <c r="D4680" s="67">
        <v>46</v>
      </c>
      <c r="E4680" s="69">
        <v>3</v>
      </c>
    </row>
    <row r="4681" spans="1:5" ht="15" x14ac:dyDescent="0.2">
      <c r="A4681" s="64">
        <v>4680</v>
      </c>
      <c r="B4681" s="65">
        <v>21271</v>
      </c>
      <c r="C4681" s="66" t="s">
        <v>14710</v>
      </c>
      <c r="D4681" s="67">
        <v>47</v>
      </c>
      <c r="E4681" s="69">
        <v>3</v>
      </c>
    </row>
    <row r="4682" spans="1:5" ht="15" x14ac:dyDescent="0.2">
      <c r="A4682" s="64">
        <v>4681</v>
      </c>
      <c r="B4682" s="65">
        <v>21299</v>
      </c>
      <c r="C4682" s="66" t="s">
        <v>14711</v>
      </c>
      <c r="D4682" s="67">
        <v>48</v>
      </c>
      <c r="E4682" s="69">
        <v>3</v>
      </c>
    </row>
    <row r="4683" spans="1:5" ht="15" x14ac:dyDescent="0.2">
      <c r="A4683" s="64">
        <v>4682</v>
      </c>
      <c r="B4683" s="65">
        <v>22890</v>
      </c>
      <c r="C4683" s="66" t="s">
        <v>14712</v>
      </c>
      <c r="D4683" s="67">
        <v>49</v>
      </c>
      <c r="E4683" s="69">
        <v>3</v>
      </c>
    </row>
    <row r="4684" spans="1:5" ht="15" x14ac:dyDescent="0.2">
      <c r="A4684" s="64">
        <v>4683</v>
      </c>
      <c r="B4684" s="65">
        <v>23311</v>
      </c>
      <c r="C4684" s="66" t="s">
        <v>14713</v>
      </c>
      <c r="D4684" s="67">
        <v>50</v>
      </c>
      <c r="E4684" s="69">
        <v>3</v>
      </c>
    </row>
    <row r="4685" spans="1:5" ht="15" x14ac:dyDescent="0.2">
      <c r="A4685" s="64">
        <v>4684</v>
      </c>
      <c r="B4685" s="65">
        <v>23367</v>
      </c>
      <c r="C4685" s="66" t="s">
        <v>14714</v>
      </c>
      <c r="D4685" s="67">
        <v>51</v>
      </c>
      <c r="E4685" s="69">
        <v>3</v>
      </c>
    </row>
    <row r="4686" spans="1:5" ht="15" x14ac:dyDescent="0.2">
      <c r="A4686" s="64">
        <v>4685</v>
      </c>
      <c r="B4686" s="65">
        <v>23369</v>
      </c>
      <c r="C4686" s="66" t="s">
        <v>14715</v>
      </c>
      <c r="D4686" s="67">
        <v>52</v>
      </c>
      <c r="E4686" s="69">
        <v>3</v>
      </c>
    </row>
    <row r="4687" spans="1:5" ht="15" x14ac:dyDescent="0.2">
      <c r="A4687" s="64">
        <v>4686</v>
      </c>
      <c r="B4687" s="65">
        <v>23372</v>
      </c>
      <c r="C4687" s="66" t="s">
        <v>14716</v>
      </c>
      <c r="D4687" s="67">
        <v>53</v>
      </c>
      <c r="E4687" s="69">
        <v>3</v>
      </c>
    </row>
    <row r="4688" spans="1:5" ht="15" x14ac:dyDescent="0.2">
      <c r="A4688" s="64">
        <v>4687</v>
      </c>
      <c r="B4688" s="65">
        <v>23375</v>
      </c>
      <c r="C4688" s="66" t="s">
        <v>14717</v>
      </c>
      <c r="D4688" s="67">
        <v>54</v>
      </c>
      <c r="E4688" s="69">
        <v>3</v>
      </c>
    </row>
    <row r="4689" spans="1:5" ht="15" x14ac:dyDescent="0.2">
      <c r="A4689" s="64">
        <v>4688</v>
      </c>
      <c r="B4689" s="65">
        <v>23378</v>
      </c>
      <c r="C4689" s="70" t="s">
        <v>14718</v>
      </c>
      <c r="D4689" s="67">
        <v>55</v>
      </c>
      <c r="E4689" s="69">
        <v>3</v>
      </c>
    </row>
    <row r="4690" spans="1:5" ht="15" x14ac:dyDescent="0.2">
      <c r="A4690" s="64">
        <v>4689</v>
      </c>
      <c r="B4690" s="65">
        <v>23403</v>
      </c>
      <c r="C4690" s="66" t="s">
        <v>14719</v>
      </c>
      <c r="D4690" s="67">
        <v>56</v>
      </c>
      <c r="E4690" s="69">
        <v>3</v>
      </c>
    </row>
    <row r="4691" spans="1:5" ht="15" x14ac:dyDescent="0.2">
      <c r="A4691" s="64">
        <v>4690</v>
      </c>
      <c r="B4691" s="65">
        <v>23406</v>
      </c>
      <c r="C4691" s="66" t="s">
        <v>14720</v>
      </c>
      <c r="D4691" s="67">
        <v>57</v>
      </c>
      <c r="E4691" s="69">
        <v>3</v>
      </c>
    </row>
    <row r="4692" spans="1:5" ht="15" x14ac:dyDescent="0.2">
      <c r="A4692" s="64">
        <v>4691</v>
      </c>
      <c r="B4692" s="65">
        <v>23468</v>
      </c>
      <c r="C4692" s="66" t="s">
        <v>14721</v>
      </c>
      <c r="D4692" s="67">
        <v>58</v>
      </c>
      <c r="E4692" s="69">
        <v>3</v>
      </c>
    </row>
    <row r="4693" spans="1:5" ht="15" x14ac:dyDescent="0.2">
      <c r="A4693" s="64">
        <v>4692</v>
      </c>
      <c r="B4693" s="65">
        <v>23472</v>
      </c>
      <c r="C4693" s="66" t="s">
        <v>14722</v>
      </c>
      <c r="D4693" s="67">
        <v>59</v>
      </c>
      <c r="E4693" s="69">
        <v>3</v>
      </c>
    </row>
    <row r="4694" spans="1:5" ht="15" x14ac:dyDescent="0.2">
      <c r="A4694" s="64">
        <v>4693</v>
      </c>
      <c r="B4694" s="65">
        <v>23475</v>
      </c>
      <c r="C4694" s="66" t="s">
        <v>14723</v>
      </c>
      <c r="D4694" s="67">
        <v>60</v>
      </c>
      <c r="E4694" s="69">
        <v>3</v>
      </c>
    </row>
    <row r="4695" spans="1:5" ht="15" x14ac:dyDescent="0.2">
      <c r="A4695" s="64">
        <v>4694</v>
      </c>
      <c r="B4695" s="65">
        <v>23481</v>
      </c>
      <c r="C4695" s="66" t="s">
        <v>14724</v>
      </c>
      <c r="D4695" s="67">
        <v>61</v>
      </c>
      <c r="E4695" s="69">
        <v>3</v>
      </c>
    </row>
    <row r="4696" spans="1:5" ht="15" x14ac:dyDescent="0.2">
      <c r="A4696" s="64">
        <v>4695</v>
      </c>
      <c r="B4696" s="65">
        <v>23483</v>
      </c>
      <c r="C4696" s="66" t="s">
        <v>14725</v>
      </c>
      <c r="D4696" s="67">
        <v>62</v>
      </c>
      <c r="E4696" s="69">
        <v>3</v>
      </c>
    </row>
    <row r="4697" spans="1:5" ht="15" x14ac:dyDescent="0.2">
      <c r="A4697" s="64">
        <v>4696</v>
      </c>
      <c r="B4697" s="65">
        <v>23486</v>
      </c>
      <c r="C4697" s="66" t="s">
        <v>14726</v>
      </c>
      <c r="D4697" s="67">
        <v>63</v>
      </c>
      <c r="E4697" s="69">
        <v>3</v>
      </c>
    </row>
    <row r="4698" spans="1:5" ht="15" x14ac:dyDescent="0.2">
      <c r="A4698" s="64">
        <v>4697</v>
      </c>
      <c r="B4698" s="65">
        <v>23496</v>
      </c>
      <c r="C4698" s="66" t="s">
        <v>14727</v>
      </c>
      <c r="D4698" s="67">
        <v>64</v>
      </c>
      <c r="E4698" s="69">
        <v>3</v>
      </c>
    </row>
    <row r="4699" spans="1:5" ht="15" x14ac:dyDescent="0.2">
      <c r="A4699" s="64">
        <v>4698</v>
      </c>
      <c r="B4699" s="65">
        <v>23548</v>
      </c>
      <c r="C4699" s="66" t="s">
        <v>14728</v>
      </c>
      <c r="D4699" s="67">
        <v>65</v>
      </c>
      <c r="E4699" s="69">
        <v>3</v>
      </c>
    </row>
    <row r="4700" spans="1:5" ht="15" x14ac:dyDescent="0.2">
      <c r="A4700" s="64">
        <v>4699</v>
      </c>
      <c r="B4700" s="65">
        <v>23551</v>
      </c>
      <c r="C4700" s="66" t="s">
        <v>14729</v>
      </c>
      <c r="D4700" s="67">
        <v>66</v>
      </c>
      <c r="E4700" s="69">
        <v>3</v>
      </c>
    </row>
    <row r="4701" spans="1:5" ht="15" x14ac:dyDescent="0.2">
      <c r="A4701" s="64">
        <v>4700</v>
      </c>
      <c r="B4701" s="65">
        <v>23554</v>
      </c>
      <c r="C4701" s="66" t="s">
        <v>14730</v>
      </c>
      <c r="D4701" s="67">
        <v>67</v>
      </c>
      <c r="E4701" s="69">
        <v>3</v>
      </c>
    </row>
    <row r="4702" spans="1:5" ht="15" x14ac:dyDescent="0.2">
      <c r="A4702" s="64">
        <v>4701</v>
      </c>
      <c r="B4702" s="65">
        <v>23557</v>
      </c>
      <c r="C4702" s="66" t="s">
        <v>16079</v>
      </c>
      <c r="D4702" s="67">
        <v>68</v>
      </c>
      <c r="E4702" s="69">
        <v>3</v>
      </c>
    </row>
    <row r="4703" spans="1:5" ht="15" x14ac:dyDescent="0.2">
      <c r="A4703" s="64">
        <v>4702</v>
      </c>
      <c r="B4703" s="65">
        <v>23560</v>
      </c>
      <c r="C4703" s="66" t="s">
        <v>16080</v>
      </c>
      <c r="D4703" s="67">
        <v>69</v>
      </c>
      <c r="E4703" s="69">
        <v>3</v>
      </c>
    </row>
    <row r="4704" spans="1:5" ht="15" x14ac:dyDescent="0.2">
      <c r="A4704" s="64">
        <v>4703</v>
      </c>
      <c r="B4704" s="65">
        <v>23563</v>
      </c>
      <c r="C4704" s="70" t="s">
        <v>16081</v>
      </c>
      <c r="D4704" s="67">
        <v>70</v>
      </c>
      <c r="E4704" s="69">
        <v>3</v>
      </c>
    </row>
    <row r="4705" spans="1:5" ht="15" x14ac:dyDescent="0.2">
      <c r="A4705" s="64">
        <v>4704</v>
      </c>
      <c r="B4705" s="65">
        <v>23566</v>
      </c>
      <c r="C4705" s="66" t="s">
        <v>16082</v>
      </c>
      <c r="D4705" s="67">
        <v>71</v>
      </c>
      <c r="E4705" s="69">
        <v>3</v>
      </c>
    </row>
    <row r="4706" spans="1:5" ht="15" x14ac:dyDescent="0.2">
      <c r="A4706" s="64">
        <v>4705</v>
      </c>
      <c r="B4706" s="65">
        <v>23569</v>
      </c>
      <c r="C4706" s="66" t="s">
        <v>16083</v>
      </c>
      <c r="D4706" s="67">
        <v>72</v>
      </c>
      <c r="E4706" s="69">
        <v>3</v>
      </c>
    </row>
    <row r="4707" spans="1:5" ht="15" x14ac:dyDescent="0.2">
      <c r="A4707" s="64">
        <v>4706</v>
      </c>
      <c r="B4707" s="65">
        <v>23572</v>
      </c>
      <c r="C4707" s="66" t="s">
        <v>16084</v>
      </c>
      <c r="D4707" s="67">
        <v>73</v>
      </c>
      <c r="E4707" s="69">
        <v>3</v>
      </c>
    </row>
    <row r="4708" spans="1:5" ht="15" x14ac:dyDescent="0.2">
      <c r="A4708" s="64">
        <v>4707</v>
      </c>
      <c r="B4708" s="65">
        <v>23574</v>
      </c>
      <c r="C4708" s="66" t="s">
        <v>16085</v>
      </c>
      <c r="D4708" s="67">
        <v>74</v>
      </c>
      <c r="E4708" s="69">
        <v>3</v>
      </c>
    </row>
    <row r="4709" spans="1:5" ht="15" x14ac:dyDescent="0.2">
      <c r="A4709" s="64">
        <v>4708</v>
      </c>
      <c r="B4709" s="65">
        <v>23590</v>
      </c>
      <c r="C4709" s="66" t="s">
        <v>9673</v>
      </c>
      <c r="D4709" s="67">
        <v>75</v>
      </c>
      <c r="E4709" s="69">
        <v>3</v>
      </c>
    </row>
    <row r="4710" spans="1:5" ht="15" x14ac:dyDescent="0.2">
      <c r="A4710" s="64">
        <v>4709</v>
      </c>
      <c r="B4710" s="65">
        <v>23624</v>
      </c>
      <c r="C4710" s="66" t="s">
        <v>16086</v>
      </c>
      <c r="D4710" s="67">
        <v>76</v>
      </c>
      <c r="E4710" s="69">
        <v>3</v>
      </c>
    </row>
    <row r="4711" spans="1:5" ht="15" x14ac:dyDescent="0.2">
      <c r="A4711" s="64">
        <v>4710</v>
      </c>
      <c r="B4711" s="65">
        <v>24031</v>
      </c>
      <c r="C4711" s="66" t="s">
        <v>16087</v>
      </c>
      <c r="D4711" s="67">
        <v>77</v>
      </c>
      <c r="E4711" s="69">
        <v>3</v>
      </c>
    </row>
    <row r="4712" spans="1:5" ht="15" x14ac:dyDescent="0.2">
      <c r="A4712" s="64">
        <v>4711</v>
      </c>
      <c r="B4712" s="65">
        <v>24033</v>
      </c>
      <c r="C4712" s="66" t="s">
        <v>16088</v>
      </c>
      <c r="D4712" s="67">
        <v>78</v>
      </c>
      <c r="E4712" s="69">
        <v>3</v>
      </c>
    </row>
    <row r="4713" spans="1:5" ht="15" x14ac:dyDescent="0.2">
      <c r="A4713" s="64">
        <v>4712</v>
      </c>
      <c r="B4713" s="65">
        <v>24035</v>
      </c>
      <c r="C4713" s="66" t="s">
        <v>16089</v>
      </c>
      <c r="D4713" s="67">
        <v>79</v>
      </c>
      <c r="E4713" s="69">
        <v>3</v>
      </c>
    </row>
    <row r="4714" spans="1:5" ht="15" x14ac:dyDescent="0.2">
      <c r="A4714" s="64">
        <v>4713</v>
      </c>
      <c r="B4714" s="65">
        <v>24040</v>
      </c>
      <c r="C4714" s="66" t="s">
        <v>16090</v>
      </c>
      <c r="D4714" s="67">
        <v>80</v>
      </c>
      <c r="E4714" s="69">
        <v>3</v>
      </c>
    </row>
    <row r="4715" spans="1:5" ht="15" x14ac:dyDescent="0.2">
      <c r="A4715" s="64">
        <v>4714</v>
      </c>
      <c r="B4715" s="65">
        <v>24042</v>
      </c>
      <c r="C4715" s="66" t="s">
        <v>16091</v>
      </c>
      <c r="D4715" s="67">
        <v>81</v>
      </c>
      <c r="E4715" s="69">
        <v>3</v>
      </c>
    </row>
    <row r="4716" spans="1:5" ht="15" x14ac:dyDescent="0.2">
      <c r="A4716" s="64">
        <v>4715</v>
      </c>
      <c r="B4716" s="65">
        <v>24045</v>
      </c>
      <c r="C4716" s="66" t="s">
        <v>16092</v>
      </c>
      <c r="D4716" s="67">
        <v>82</v>
      </c>
      <c r="E4716" s="69">
        <v>3</v>
      </c>
    </row>
    <row r="4717" spans="1:5" ht="15" x14ac:dyDescent="0.2">
      <c r="A4717" s="64">
        <v>4716</v>
      </c>
      <c r="B4717" s="65">
        <v>24232</v>
      </c>
      <c r="C4717" s="66" t="s">
        <v>16093</v>
      </c>
      <c r="D4717" s="67">
        <v>83</v>
      </c>
      <c r="E4717" s="69">
        <v>3</v>
      </c>
    </row>
    <row r="4718" spans="1:5" ht="15" x14ac:dyDescent="0.2">
      <c r="A4718" s="64">
        <v>4717</v>
      </c>
      <c r="B4718" s="65">
        <v>24234</v>
      </c>
      <c r="C4718" s="66" t="s">
        <v>16094</v>
      </c>
      <c r="D4718" s="67">
        <v>84</v>
      </c>
      <c r="E4718" s="69">
        <v>3</v>
      </c>
    </row>
    <row r="4719" spans="1:5" ht="15" x14ac:dyDescent="0.2">
      <c r="A4719" s="64">
        <v>4718</v>
      </c>
      <c r="B4719" s="65">
        <v>24236</v>
      </c>
      <c r="C4719" s="66" t="s">
        <v>16095</v>
      </c>
      <c r="D4719" s="67">
        <v>85</v>
      </c>
      <c r="E4719" s="69">
        <v>3</v>
      </c>
    </row>
    <row r="4720" spans="1:5" ht="15" x14ac:dyDescent="0.2">
      <c r="A4720" s="64">
        <v>4719</v>
      </c>
      <c r="B4720" s="65">
        <v>24237</v>
      </c>
      <c r="C4720" s="66" t="s">
        <v>16096</v>
      </c>
      <c r="D4720" s="67">
        <v>86</v>
      </c>
      <c r="E4720" s="69">
        <v>3</v>
      </c>
    </row>
    <row r="4721" spans="1:5" ht="15" x14ac:dyDescent="0.2">
      <c r="A4721" s="64">
        <v>4720</v>
      </c>
      <c r="B4721" s="65">
        <v>24248</v>
      </c>
      <c r="C4721" s="66" t="s">
        <v>16097</v>
      </c>
      <c r="D4721" s="67">
        <v>87</v>
      </c>
      <c r="E4721" s="69">
        <v>3</v>
      </c>
    </row>
    <row r="4722" spans="1:5" ht="15" x14ac:dyDescent="0.2">
      <c r="A4722" s="64">
        <v>4721</v>
      </c>
      <c r="B4722" s="65">
        <v>24364</v>
      </c>
      <c r="C4722" s="66" t="s">
        <v>16098</v>
      </c>
      <c r="D4722" s="67">
        <v>88</v>
      </c>
      <c r="E4722" s="69">
        <v>3</v>
      </c>
    </row>
    <row r="4723" spans="1:5" ht="15" x14ac:dyDescent="0.2">
      <c r="A4723" s="64">
        <v>4722</v>
      </c>
      <c r="B4723" s="65">
        <v>24365</v>
      </c>
      <c r="C4723" s="66" t="s">
        <v>16099</v>
      </c>
      <c r="D4723" s="67">
        <v>89</v>
      </c>
      <c r="E4723" s="69">
        <v>3</v>
      </c>
    </row>
    <row r="4724" spans="1:5" ht="15" x14ac:dyDescent="0.2">
      <c r="A4724" s="64">
        <v>4723</v>
      </c>
      <c r="B4724" s="65">
        <v>24367</v>
      </c>
      <c r="C4724" s="66" t="s">
        <v>16100</v>
      </c>
      <c r="D4724" s="67">
        <v>90</v>
      </c>
      <c r="E4724" s="69">
        <v>3</v>
      </c>
    </row>
    <row r="4725" spans="1:5" ht="15" x14ac:dyDescent="0.2">
      <c r="A4725" s="64">
        <v>4724</v>
      </c>
      <c r="B4725" s="65">
        <v>25292</v>
      </c>
      <c r="C4725" s="66" t="s">
        <v>16101</v>
      </c>
      <c r="D4725" s="67">
        <v>91</v>
      </c>
      <c r="E4725" s="69">
        <v>3</v>
      </c>
    </row>
    <row r="4726" spans="1:5" ht="15" x14ac:dyDescent="0.2">
      <c r="A4726" s="64">
        <v>4725</v>
      </c>
      <c r="B4726" s="65">
        <v>25294</v>
      </c>
      <c r="C4726" s="66" t="s">
        <v>16102</v>
      </c>
      <c r="D4726" s="67">
        <v>92</v>
      </c>
      <c r="E4726" s="69">
        <v>3</v>
      </c>
    </row>
    <row r="4727" spans="1:5" ht="15" x14ac:dyDescent="0.2">
      <c r="A4727" s="64">
        <v>4726</v>
      </c>
      <c r="B4727" s="65">
        <v>25297</v>
      </c>
      <c r="C4727" s="66" t="s">
        <v>16103</v>
      </c>
      <c r="D4727" s="67">
        <v>93</v>
      </c>
      <c r="E4727" s="69">
        <v>3</v>
      </c>
    </row>
    <row r="4728" spans="1:5" ht="15" x14ac:dyDescent="0.2">
      <c r="A4728" s="64">
        <v>4727</v>
      </c>
      <c r="B4728" s="65">
        <v>25303</v>
      </c>
      <c r="C4728" s="66" t="s">
        <v>16104</v>
      </c>
      <c r="D4728" s="67">
        <v>94</v>
      </c>
      <c r="E4728" s="69">
        <v>3</v>
      </c>
    </row>
    <row r="4729" spans="1:5" ht="15" x14ac:dyDescent="0.2">
      <c r="A4729" s="64">
        <v>4728</v>
      </c>
      <c r="B4729" s="65">
        <v>25306</v>
      </c>
      <c r="C4729" s="70" t="s">
        <v>16105</v>
      </c>
      <c r="D4729" s="67">
        <v>95</v>
      </c>
      <c r="E4729" s="69">
        <v>3</v>
      </c>
    </row>
    <row r="4730" spans="1:5" ht="15" x14ac:dyDescent="0.2">
      <c r="A4730" s="64">
        <v>4729</v>
      </c>
      <c r="B4730" s="65">
        <v>25308</v>
      </c>
      <c r="C4730" s="70" t="s">
        <v>16106</v>
      </c>
      <c r="D4730" s="67">
        <v>96</v>
      </c>
      <c r="E4730" s="69">
        <v>3</v>
      </c>
    </row>
    <row r="4731" spans="1:5" ht="15" x14ac:dyDescent="0.2">
      <c r="A4731" s="64">
        <v>4730</v>
      </c>
      <c r="B4731" s="65">
        <v>25327</v>
      </c>
      <c r="C4731" s="66" t="s">
        <v>16107</v>
      </c>
      <c r="D4731" s="67">
        <v>100</v>
      </c>
      <c r="E4731" s="69">
        <v>3</v>
      </c>
    </row>
    <row r="4732" spans="1:5" ht="15" x14ac:dyDescent="0.2">
      <c r="A4732" s="64">
        <v>4731</v>
      </c>
      <c r="B4732" s="65">
        <v>25334</v>
      </c>
      <c r="C4732" s="66" t="s">
        <v>16108</v>
      </c>
      <c r="D4732" s="67">
        <v>101</v>
      </c>
      <c r="E4732" s="69">
        <v>3</v>
      </c>
    </row>
    <row r="4733" spans="1:5" ht="15" x14ac:dyDescent="0.2">
      <c r="A4733" s="64">
        <v>4732</v>
      </c>
      <c r="B4733" s="65">
        <v>25337</v>
      </c>
      <c r="C4733" s="66" t="s">
        <v>16109</v>
      </c>
      <c r="D4733" s="67">
        <v>102</v>
      </c>
      <c r="E4733" s="69">
        <v>3</v>
      </c>
    </row>
    <row r="4734" spans="1:5" ht="15" x14ac:dyDescent="0.2">
      <c r="A4734" s="64">
        <v>4733</v>
      </c>
      <c r="B4734" s="65">
        <v>25340</v>
      </c>
      <c r="C4734" s="66" t="s">
        <v>17169</v>
      </c>
      <c r="D4734" s="67">
        <v>103</v>
      </c>
      <c r="E4734" s="69">
        <v>3</v>
      </c>
    </row>
    <row r="4735" spans="1:5" ht="15" x14ac:dyDescent="0.2">
      <c r="A4735" s="64">
        <v>4734</v>
      </c>
      <c r="B4735" s="65">
        <v>25345</v>
      </c>
      <c r="C4735" s="70" t="s">
        <v>14762</v>
      </c>
      <c r="D4735" s="67">
        <v>104</v>
      </c>
      <c r="E4735" s="69">
        <v>3</v>
      </c>
    </row>
    <row r="4736" spans="1:5" ht="15" x14ac:dyDescent="0.2">
      <c r="A4736" s="64">
        <v>4735</v>
      </c>
      <c r="B4736" s="65">
        <v>25348</v>
      </c>
      <c r="C4736" s="66" t="s">
        <v>14763</v>
      </c>
      <c r="D4736" s="67">
        <v>105</v>
      </c>
      <c r="E4736" s="69">
        <v>3</v>
      </c>
    </row>
    <row r="4737" spans="1:5" ht="15" x14ac:dyDescent="0.2">
      <c r="A4737" s="64">
        <v>4736</v>
      </c>
      <c r="B4737" s="65">
        <v>25354</v>
      </c>
      <c r="C4737" s="66" t="s">
        <v>16110</v>
      </c>
      <c r="D4737" s="67">
        <v>106</v>
      </c>
      <c r="E4737" s="69">
        <v>3</v>
      </c>
    </row>
    <row r="4738" spans="1:5" ht="15" x14ac:dyDescent="0.2">
      <c r="A4738" s="64">
        <v>4737</v>
      </c>
      <c r="B4738" s="65">
        <v>25358</v>
      </c>
      <c r="C4738" s="66" t="s">
        <v>16111</v>
      </c>
      <c r="D4738" s="67">
        <v>107</v>
      </c>
      <c r="E4738" s="69">
        <v>3</v>
      </c>
    </row>
    <row r="4739" spans="1:5" ht="15" x14ac:dyDescent="0.2">
      <c r="A4739" s="64">
        <v>4738</v>
      </c>
      <c r="B4739" s="65">
        <v>25363</v>
      </c>
      <c r="C4739" s="70" t="s">
        <v>13344</v>
      </c>
      <c r="D4739" s="67">
        <v>108</v>
      </c>
      <c r="E4739" s="69">
        <v>3</v>
      </c>
    </row>
    <row r="4740" spans="1:5" ht="15" x14ac:dyDescent="0.2">
      <c r="A4740" s="64">
        <v>4739</v>
      </c>
      <c r="B4740" s="65">
        <v>25369</v>
      </c>
      <c r="C4740" s="66" t="s">
        <v>13345</v>
      </c>
      <c r="D4740" s="67">
        <v>109</v>
      </c>
      <c r="E4740" s="69">
        <v>3</v>
      </c>
    </row>
    <row r="4741" spans="1:5" ht="15" x14ac:dyDescent="0.2">
      <c r="A4741" s="64">
        <v>4740</v>
      </c>
      <c r="B4741" s="65">
        <v>25416</v>
      </c>
      <c r="C4741" s="66" t="s">
        <v>13346</v>
      </c>
      <c r="D4741" s="67">
        <v>110</v>
      </c>
      <c r="E4741" s="69">
        <v>3</v>
      </c>
    </row>
    <row r="4742" spans="1:5" ht="15" x14ac:dyDescent="0.2">
      <c r="A4742" s="64">
        <v>4741</v>
      </c>
      <c r="B4742" s="65">
        <v>25474</v>
      </c>
      <c r="C4742" s="66" t="s">
        <v>13347</v>
      </c>
      <c r="D4742" s="67">
        <v>111</v>
      </c>
      <c r="E4742" s="69">
        <v>3</v>
      </c>
    </row>
    <row r="4743" spans="1:5" ht="15" x14ac:dyDescent="0.2">
      <c r="A4743" s="64">
        <v>4742</v>
      </c>
      <c r="B4743" s="65">
        <v>25552</v>
      </c>
      <c r="C4743" s="66" t="s">
        <v>13348</v>
      </c>
      <c r="D4743" s="67">
        <v>112</v>
      </c>
      <c r="E4743" s="69">
        <v>3</v>
      </c>
    </row>
    <row r="4744" spans="1:5" ht="15" x14ac:dyDescent="0.2">
      <c r="A4744" s="64">
        <v>4743</v>
      </c>
      <c r="B4744" s="65">
        <v>25627</v>
      </c>
      <c r="C4744" s="66" t="s">
        <v>13349</v>
      </c>
      <c r="D4744" s="67">
        <v>113</v>
      </c>
      <c r="E4744" s="69">
        <v>3</v>
      </c>
    </row>
    <row r="4745" spans="1:5" ht="15" x14ac:dyDescent="0.2">
      <c r="A4745" s="64">
        <v>4744</v>
      </c>
      <c r="B4745" s="65">
        <v>26021</v>
      </c>
      <c r="C4745" s="66" t="s">
        <v>13350</v>
      </c>
      <c r="D4745" s="67">
        <v>114</v>
      </c>
      <c r="E4745" s="69">
        <v>3</v>
      </c>
    </row>
    <row r="4746" spans="1:5" ht="15" x14ac:dyDescent="0.2">
      <c r="A4746" s="64">
        <v>4745</v>
      </c>
      <c r="B4746" s="65">
        <v>26341</v>
      </c>
      <c r="C4746" s="66" t="s">
        <v>13351</v>
      </c>
      <c r="D4746" s="67">
        <v>115</v>
      </c>
      <c r="E4746" s="69">
        <v>3</v>
      </c>
    </row>
    <row r="4747" spans="1:5" ht="15" x14ac:dyDescent="0.2">
      <c r="A4747" s="64">
        <v>4746</v>
      </c>
      <c r="B4747" s="65">
        <v>26353</v>
      </c>
      <c r="C4747" s="70" t="s">
        <v>13352</v>
      </c>
      <c r="D4747" s="67">
        <v>116</v>
      </c>
      <c r="E4747" s="69">
        <v>3</v>
      </c>
    </row>
    <row r="4748" spans="1:5" ht="15" x14ac:dyDescent="0.2">
      <c r="A4748" s="64">
        <v>4747</v>
      </c>
      <c r="B4748" s="65">
        <v>26357</v>
      </c>
      <c r="C4748" s="66" t="s">
        <v>13353</v>
      </c>
      <c r="D4748" s="67">
        <v>117</v>
      </c>
      <c r="E4748" s="69">
        <v>3</v>
      </c>
    </row>
    <row r="4749" spans="1:5" ht="15" x14ac:dyDescent="0.2">
      <c r="A4749" s="64">
        <v>4748</v>
      </c>
      <c r="B4749" s="65">
        <v>26405</v>
      </c>
      <c r="C4749" s="70" t="s">
        <v>11899</v>
      </c>
      <c r="D4749" s="67">
        <v>118</v>
      </c>
      <c r="E4749" s="69">
        <v>3</v>
      </c>
    </row>
    <row r="4750" spans="1:5" ht="15" x14ac:dyDescent="0.2">
      <c r="A4750" s="64">
        <v>4749</v>
      </c>
      <c r="B4750" s="65">
        <v>26409</v>
      </c>
      <c r="C4750" s="66" t="s">
        <v>11900</v>
      </c>
      <c r="D4750" s="67">
        <v>119</v>
      </c>
      <c r="E4750" s="69">
        <v>3</v>
      </c>
    </row>
    <row r="4751" spans="1:5" ht="15" x14ac:dyDescent="0.2">
      <c r="A4751" s="64">
        <v>4750</v>
      </c>
      <c r="B4751" s="65">
        <v>26426</v>
      </c>
      <c r="C4751" s="66" t="s">
        <v>11901</v>
      </c>
      <c r="D4751" s="67">
        <v>120</v>
      </c>
      <c r="E4751" s="69">
        <v>3</v>
      </c>
    </row>
    <row r="4752" spans="1:5" ht="15" x14ac:dyDescent="0.2">
      <c r="A4752" s="64">
        <v>4751</v>
      </c>
      <c r="B4752" s="65">
        <v>26470</v>
      </c>
      <c r="C4752" s="66" t="s">
        <v>11902</v>
      </c>
      <c r="D4752" s="67">
        <v>121</v>
      </c>
      <c r="E4752" s="69">
        <v>3</v>
      </c>
    </row>
    <row r="4753" spans="1:5" ht="15" x14ac:dyDescent="0.2">
      <c r="A4753" s="64">
        <v>4752</v>
      </c>
      <c r="B4753" s="65">
        <v>26473</v>
      </c>
      <c r="C4753" s="66" t="s">
        <v>11903</v>
      </c>
      <c r="D4753" s="67">
        <v>123</v>
      </c>
      <c r="E4753" s="69">
        <v>3</v>
      </c>
    </row>
    <row r="4754" spans="1:5" ht="15" x14ac:dyDescent="0.2">
      <c r="A4754" s="64">
        <v>4753</v>
      </c>
      <c r="B4754" s="65">
        <v>26476</v>
      </c>
      <c r="C4754" s="66" t="s">
        <v>11904</v>
      </c>
      <c r="D4754" s="67">
        <v>124</v>
      </c>
      <c r="E4754" s="69">
        <v>3</v>
      </c>
    </row>
    <row r="4755" spans="1:5" ht="15" x14ac:dyDescent="0.2">
      <c r="A4755" s="64">
        <v>4754</v>
      </c>
      <c r="B4755" s="65">
        <v>26527</v>
      </c>
      <c r="C4755" s="66" t="s">
        <v>11905</v>
      </c>
      <c r="D4755" s="67">
        <v>125</v>
      </c>
      <c r="E4755" s="69">
        <v>3</v>
      </c>
    </row>
    <row r="4756" spans="1:5" ht="15" x14ac:dyDescent="0.2">
      <c r="A4756" s="64">
        <v>4755</v>
      </c>
      <c r="B4756" s="65">
        <v>26705</v>
      </c>
      <c r="C4756" s="66" t="s">
        <v>15777</v>
      </c>
      <c r="D4756" s="67">
        <v>126</v>
      </c>
      <c r="E4756" s="69">
        <v>3</v>
      </c>
    </row>
    <row r="4757" spans="1:5" ht="15" x14ac:dyDescent="0.2">
      <c r="A4757" s="64">
        <v>4756</v>
      </c>
      <c r="B4757" s="65">
        <v>26739</v>
      </c>
      <c r="C4757" s="66" t="s">
        <v>15778</v>
      </c>
      <c r="D4757" s="67">
        <v>127</v>
      </c>
      <c r="E4757" s="69">
        <v>3</v>
      </c>
    </row>
    <row r="4758" spans="1:5" ht="15" x14ac:dyDescent="0.2">
      <c r="A4758" s="64">
        <v>4757</v>
      </c>
      <c r="B4758" s="65">
        <v>26743</v>
      </c>
      <c r="C4758" s="66" t="s">
        <v>15779</v>
      </c>
      <c r="D4758" s="67">
        <v>128</v>
      </c>
      <c r="E4758" s="69">
        <v>3</v>
      </c>
    </row>
    <row r="4759" spans="1:5" ht="15" x14ac:dyDescent="0.2">
      <c r="A4759" s="64">
        <v>4758</v>
      </c>
      <c r="B4759" s="65">
        <v>26804</v>
      </c>
      <c r="C4759" s="66" t="s">
        <v>15780</v>
      </c>
      <c r="D4759" s="67">
        <v>129</v>
      </c>
      <c r="E4759" s="69">
        <v>3</v>
      </c>
    </row>
    <row r="4760" spans="1:5" ht="15" x14ac:dyDescent="0.2">
      <c r="A4760" s="64">
        <v>4759</v>
      </c>
      <c r="B4760" s="65">
        <v>26904</v>
      </c>
      <c r="C4760" s="66" t="s">
        <v>15781</v>
      </c>
      <c r="D4760" s="67">
        <v>130</v>
      </c>
      <c r="E4760" s="69">
        <v>3</v>
      </c>
    </row>
    <row r="4761" spans="1:5" ht="15" x14ac:dyDescent="0.2">
      <c r="A4761" s="64">
        <v>4760</v>
      </c>
      <c r="B4761" s="65">
        <v>26908</v>
      </c>
      <c r="C4761" s="66" t="s">
        <v>15782</v>
      </c>
      <c r="D4761" s="67">
        <v>131</v>
      </c>
      <c r="E4761" s="69">
        <v>3</v>
      </c>
    </row>
    <row r="4762" spans="1:5" ht="15" x14ac:dyDescent="0.2">
      <c r="A4762" s="64">
        <v>4761</v>
      </c>
      <c r="B4762" s="65">
        <v>26910</v>
      </c>
      <c r="C4762" s="66" t="s">
        <v>15783</v>
      </c>
      <c r="D4762" s="67">
        <v>132</v>
      </c>
      <c r="E4762" s="69">
        <v>3</v>
      </c>
    </row>
    <row r="4763" spans="1:5" ht="15" x14ac:dyDescent="0.2">
      <c r="A4763" s="64">
        <v>4762</v>
      </c>
      <c r="B4763" s="65">
        <v>26913</v>
      </c>
      <c r="C4763" s="66" t="s">
        <v>15628</v>
      </c>
      <c r="D4763" s="67">
        <v>133</v>
      </c>
      <c r="E4763" s="69">
        <v>3</v>
      </c>
    </row>
    <row r="4764" spans="1:5" ht="15" x14ac:dyDescent="0.2">
      <c r="A4764" s="64">
        <v>4763</v>
      </c>
      <c r="B4764" s="65">
        <v>27238</v>
      </c>
      <c r="C4764" s="66" t="s">
        <v>15629</v>
      </c>
      <c r="D4764" s="67">
        <v>134</v>
      </c>
      <c r="E4764" s="69">
        <v>3</v>
      </c>
    </row>
    <row r="4765" spans="1:5" ht="15" x14ac:dyDescent="0.2">
      <c r="A4765" s="64">
        <v>4764</v>
      </c>
      <c r="B4765" s="65">
        <v>27311</v>
      </c>
      <c r="C4765" s="66" t="s">
        <v>15630</v>
      </c>
      <c r="D4765" s="67">
        <v>135</v>
      </c>
      <c r="E4765" s="69">
        <v>3</v>
      </c>
    </row>
    <row r="4766" spans="1:5" ht="15" x14ac:dyDescent="0.2">
      <c r="A4766" s="64">
        <v>4765</v>
      </c>
      <c r="B4766" s="65">
        <v>27530</v>
      </c>
      <c r="C4766" s="66" t="s">
        <v>15631</v>
      </c>
      <c r="D4766" s="67">
        <v>136</v>
      </c>
      <c r="E4766" s="69">
        <v>3</v>
      </c>
    </row>
    <row r="4767" spans="1:5" ht="15" x14ac:dyDescent="0.2">
      <c r="A4767" s="64">
        <v>4766</v>
      </c>
      <c r="B4767" s="65">
        <v>27534</v>
      </c>
      <c r="C4767" s="70" t="s">
        <v>15632</v>
      </c>
      <c r="D4767" s="67">
        <v>137</v>
      </c>
      <c r="E4767" s="69">
        <v>3</v>
      </c>
    </row>
    <row r="4768" spans="1:5" ht="15" x14ac:dyDescent="0.2">
      <c r="A4768" s="64">
        <v>4767</v>
      </c>
      <c r="B4768" s="65">
        <v>27575</v>
      </c>
      <c r="C4768" s="66" t="s">
        <v>15633</v>
      </c>
      <c r="D4768" s="67">
        <v>138</v>
      </c>
      <c r="E4768" s="69">
        <v>3</v>
      </c>
    </row>
    <row r="4769" spans="1:5" ht="15" x14ac:dyDescent="0.2">
      <c r="A4769" s="64">
        <v>4768</v>
      </c>
      <c r="B4769" s="65">
        <v>27614</v>
      </c>
      <c r="C4769" s="66" t="s">
        <v>15634</v>
      </c>
      <c r="D4769" s="67">
        <v>139</v>
      </c>
      <c r="E4769" s="69">
        <v>3</v>
      </c>
    </row>
    <row r="4770" spans="1:5" ht="15" x14ac:dyDescent="0.2">
      <c r="A4770" s="64">
        <v>4769</v>
      </c>
      <c r="B4770" s="65">
        <v>27618</v>
      </c>
      <c r="C4770" s="66" t="s">
        <v>15635</v>
      </c>
      <c r="D4770" s="67">
        <v>140</v>
      </c>
      <c r="E4770" s="69">
        <v>3</v>
      </c>
    </row>
    <row r="4771" spans="1:5" ht="15" x14ac:dyDescent="0.2">
      <c r="A4771" s="64">
        <v>4770</v>
      </c>
      <c r="B4771" s="65">
        <v>27770</v>
      </c>
      <c r="C4771" s="66" t="s">
        <v>15636</v>
      </c>
      <c r="D4771" s="67">
        <v>141</v>
      </c>
      <c r="E4771" s="69">
        <v>3</v>
      </c>
    </row>
    <row r="4772" spans="1:5" ht="15" x14ac:dyDescent="0.2">
      <c r="A4772" s="64">
        <v>4771</v>
      </c>
      <c r="B4772" s="65">
        <v>27772</v>
      </c>
      <c r="C4772" s="66" t="s">
        <v>15637</v>
      </c>
      <c r="D4772" s="67">
        <v>142</v>
      </c>
      <c r="E4772" s="69">
        <v>3</v>
      </c>
    </row>
    <row r="4773" spans="1:5" ht="15" x14ac:dyDescent="0.2">
      <c r="A4773" s="64">
        <v>4772</v>
      </c>
      <c r="B4773" s="65">
        <v>99999</v>
      </c>
      <c r="C4773" s="66" t="s">
        <v>12242</v>
      </c>
      <c r="D4773" s="67">
        <v>0</v>
      </c>
      <c r="E4773" s="69">
        <v>0</v>
      </c>
    </row>
  </sheetData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7"/>
  <dimension ref="A1:Q16337"/>
  <sheetViews>
    <sheetView workbookViewId="0">
      <selection activeCell="O9" sqref="O9"/>
    </sheetView>
  </sheetViews>
  <sheetFormatPr defaultRowHeight="12.75" x14ac:dyDescent="0.2"/>
  <cols>
    <col min="1" max="4" width="9.140625" style="6"/>
    <col min="5" max="5" width="88.140625" style="6" customWidth="1"/>
    <col min="6" max="6" width="11.140625" style="6" customWidth="1"/>
    <col min="7" max="7" width="9.140625" style="6"/>
    <col min="8" max="8" width="10.28515625" style="6" bestFit="1" customWidth="1"/>
    <col min="9" max="9" width="9.140625" style="6"/>
    <col min="10" max="10" width="15.42578125" style="6" customWidth="1"/>
    <col min="11" max="12" width="9.140625" style="6"/>
    <col min="13" max="13" width="17.5703125" style="6" customWidth="1"/>
    <col min="14" max="14" width="9.140625" style="6"/>
    <col min="15" max="15" width="11.85546875" style="6" customWidth="1"/>
    <col min="16" max="16384" width="9.140625" style="6"/>
  </cols>
  <sheetData>
    <row r="1" spans="1:16" x14ac:dyDescent="0.2">
      <c r="A1" s="127" t="s">
        <v>12084</v>
      </c>
      <c r="B1" s="153"/>
      <c r="C1" s="153"/>
      <c r="D1" s="127"/>
      <c r="E1" s="153"/>
      <c r="F1" s="153"/>
      <c r="G1" s="153"/>
      <c r="H1" s="153"/>
      <c r="J1" s="127" t="s">
        <v>12085</v>
      </c>
      <c r="K1" s="127"/>
      <c r="L1" s="128"/>
      <c r="M1" s="128"/>
      <c r="O1" s="127" t="s">
        <v>12086</v>
      </c>
      <c r="P1" s="128"/>
    </row>
    <row r="2" spans="1:16" x14ac:dyDescent="0.2">
      <c r="A2" s="120" t="s">
        <v>12087</v>
      </c>
      <c r="B2" s="120" t="s">
        <v>12088</v>
      </c>
      <c r="C2" s="120" t="s">
        <v>12089</v>
      </c>
      <c r="D2" s="120" t="s">
        <v>12090</v>
      </c>
      <c r="E2" s="120" t="s">
        <v>12091</v>
      </c>
      <c r="F2" s="120" t="s">
        <v>12092</v>
      </c>
      <c r="G2" s="120" t="s">
        <v>12093</v>
      </c>
      <c r="H2" s="120" t="s">
        <v>12094</v>
      </c>
      <c r="J2" s="120" t="s">
        <v>12095</v>
      </c>
      <c r="K2" s="120" t="s">
        <v>12096</v>
      </c>
      <c r="L2" s="120" t="s">
        <v>12091</v>
      </c>
      <c r="M2" s="120" t="s">
        <v>12097</v>
      </c>
      <c r="O2" s="115" t="s">
        <v>12098</v>
      </c>
      <c r="P2" s="115" t="s">
        <v>12099</v>
      </c>
    </row>
    <row r="3" spans="1:16" x14ac:dyDescent="0.2">
      <c r="A3" s="117">
        <f t="shared" ref="A3:A68" si="0">P_3</f>
        <v>609562</v>
      </c>
      <c r="B3" s="117">
        <v>0</v>
      </c>
      <c r="C3" s="117">
        <v>0</v>
      </c>
      <c r="D3" s="117">
        <v>0</v>
      </c>
      <c r="E3" s="117" t="str">
        <f>CONCATENATE("Количество ошибок в документе: ",H3)</f>
        <v>Количество ошибок в документе: 0</v>
      </c>
      <c r="F3" s="117"/>
      <c r="G3" s="117"/>
      <c r="H3" s="118">
        <f>SUM(J15:J18)</f>
        <v>0</v>
      </c>
      <c r="J3" s="6" t="s">
        <v>12100</v>
      </c>
      <c r="K3" s="6">
        <v>1</v>
      </c>
      <c r="L3" s="6" t="s">
        <v>12101</v>
      </c>
      <c r="M3" s="6" t="s">
        <v>14749</v>
      </c>
    </row>
    <row r="4" spans="1:16" x14ac:dyDescent="0.2">
      <c r="A4" s="6">
        <f t="shared" si="0"/>
        <v>609562</v>
      </c>
      <c r="B4" s="6">
        <v>0</v>
      </c>
      <c r="C4" s="6">
        <v>1</v>
      </c>
      <c r="D4" s="6">
        <v>1</v>
      </c>
      <c r="E4" s="6" t="s">
        <v>12102</v>
      </c>
      <c r="H4" s="6">
        <f>IF(LEN(P_1)&lt;&gt;0,0,1)</f>
        <v>0</v>
      </c>
      <c r="J4" s="6" t="s">
        <v>12103</v>
      </c>
      <c r="K4" s="6">
        <v>2</v>
      </c>
      <c r="L4" s="6" t="s">
        <v>12104</v>
      </c>
      <c r="M4" s="6" t="str">
        <f>IF(P_1=0,"Нет данных",P_1)</f>
        <v>Глазуновский район,управление образования администрации Глазуновского района</v>
      </c>
      <c r="O4" s="129">
        <f ca="1">TODAY()</f>
        <v>42935</v>
      </c>
      <c r="P4" s="6">
        <v>6</v>
      </c>
    </row>
    <row r="5" spans="1:16" x14ac:dyDescent="0.2">
      <c r="A5" s="6">
        <f t="shared" si="0"/>
        <v>609562</v>
      </c>
      <c r="B5" s="6">
        <v>0</v>
      </c>
      <c r="C5" s="6">
        <v>2</v>
      </c>
      <c r="D5" s="6">
        <v>2</v>
      </c>
      <c r="E5" s="6" t="s">
        <v>12105</v>
      </c>
      <c r="H5" s="6">
        <f>IF(LEN(P_2)&lt;&gt;0,0,1)</f>
        <v>0</v>
      </c>
      <c r="J5" s="6" t="s">
        <v>12106</v>
      </c>
      <c r="K5" s="6">
        <v>3</v>
      </c>
      <c r="L5" s="6" t="s">
        <v>12107</v>
      </c>
      <c r="M5" s="6" t="str">
        <f>IF(P_2=0,"Нет данных",P_2)</f>
        <v>303340,Орловская область,пгт Глазуновка,ул.Ленина,д.120</v>
      </c>
    </row>
    <row r="6" spans="1:16" x14ac:dyDescent="0.2">
      <c r="A6" s="6">
        <f t="shared" si="0"/>
        <v>609562</v>
      </c>
      <c r="B6" s="6">
        <v>0</v>
      </c>
      <c r="C6" s="6">
        <v>3</v>
      </c>
      <c r="D6" s="6">
        <v>3</v>
      </c>
      <c r="E6" s="6" t="s">
        <v>12108</v>
      </c>
      <c r="H6" s="6">
        <f>IF(LEN(P_3)&lt;&gt;0,0,1)</f>
        <v>0</v>
      </c>
      <c r="J6" s="6" t="s">
        <v>12109</v>
      </c>
      <c r="K6" s="6">
        <v>4</v>
      </c>
      <c r="L6" s="6" t="s">
        <v>12110</v>
      </c>
      <c r="M6" s="6" t="str">
        <f>TEXT(P_3,"0000000")</f>
        <v>0609562</v>
      </c>
    </row>
    <row r="7" spans="1:16" x14ac:dyDescent="0.2">
      <c r="A7" s="6">
        <f t="shared" si="0"/>
        <v>609562</v>
      </c>
      <c r="B7" s="6">
        <v>0</v>
      </c>
      <c r="C7" s="6">
        <v>4</v>
      </c>
      <c r="D7" s="6">
        <v>4</v>
      </c>
      <c r="E7" s="6" t="s">
        <v>13225</v>
      </c>
      <c r="H7" s="6">
        <f>IF(LEN(P_4)&lt;&gt;0,0,1)</f>
        <v>0</v>
      </c>
      <c r="J7" s="6" t="s">
        <v>13226</v>
      </c>
      <c r="K7" s="6">
        <v>5</v>
      </c>
      <c r="L7" s="6" t="s">
        <v>13227</v>
      </c>
      <c r="M7" s="6" t="str">
        <f>IF(P_4=0,"Нет данных",P_4)</f>
        <v>02112884</v>
      </c>
      <c r="O7" s="128" t="s">
        <v>73</v>
      </c>
    </row>
    <row r="8" spans="1:16" x14ac:dyDescent="0.2">
      <c r="A8" s="6">
        <f t="shared" si="0"/>
        <v>609562</v>
      </c>
      <c r="B8" s="6">
        <v>0</v>
      </c>
      <c r="C8" s="6">
        <v>5</v>
      </c>
      <c r="D8" s="6">
        <v>5</v>
      </c>
      <c r="E8" s="6" t="s">
        <v>15427</v>
      </c>
      <c r="H8" s="6">
        <f>IF(LEN(P_5)&lt;&gt;0,0,1)</f>
        <v>0</v>
      </c>
      <c r="J8" s="6" t="s">
        <v>16647</v>
      </c>
      <c r="K8" s="6">
        <v>6</v>
      </c>
      <c r="L8" s="6" t="s">
        <v>14075</v>
      </c>
      <c r="M8" s="6" t="str">
        <f>IF(P_5=0,"Нет данных",P_5)</f>
        <v>5706001012</v>
      </c>
    </row>
    <row r="9" spans="1:16" x14ac:dyDescent="0.2">
      <c r="A9" s="6">
        <f t="shared" si="0"/>
        <v>609562</v>
      </c>
      <c r="B9" s="6">
        <v>0</v>
      </c>
      <c r="C9" s="6">
        <v>6</v>
      </c>
      <c r="D9" s="6">
        <v>6</v>
      </c>
      <c r="E9" s="6" t="s">
        <v>15428</v>
      </c>
      <c r="H9" s="6">
        <f>IF(LEN(P_6)&lt;&gt;0,0,1)</f>
        <v>0</v>
      </c>
      <c r="J9" s="6" t="s">
        <v>16648</v>
      </c>
      <c r="K9" s="6">
        <v>7</v>
      </c>
      <c r="L9" s="6" t="s">
        <v>14076</v>
      </c>
      <c r="M9" s="6" t="str">
        <f>IF(P_6=0,"Нет данных",P_6)</f>
        <v>570601001</v>
      </c>
      <c r="O9" s="6">
        <v>100023</v>
      </c>
    </row>
    <row r="10" spans="1:16" x14ac:dyDescent="0.2">
      <c r="A10" s="6">
        <f t="shared" si="0"/>
        <v>609562</v>
      </c>
      <c r="B10" s="6">
        <v>0</v>
      </c>
      <c r="C10" s="6">
        <v>7</v>
      </c>
      <c r="D10" s="6">
        <v>7</v>
      </c>
      <c r="E10" s="6" t="s">
        <v>14078</v>
      </c>
      <c r="H10" s="126">
        <f>IF(LEN(P_7)&lt;&gt;0,0,1)</f>
        <v>0</v>
      </c>
      <c r="J10" s="6" t="s">
        <v>16649</v>
      </c>
      <c r="K10" s="6">
        <v>8</v>
      </c>
      <c r="L10" s="6" t="s">
        <v>14077</v>
      </c>
      <c r="M10" s="6" t="str">
        <f>IF(P_7=0,"Нет данных",P_7)</f>
        <v>1025700559587</v>
      </c>
    </row>
    <row r="11" spans="1:16" x14ac:dyDescent="0.2">
      <c r="A11" s="6">
        <f t="shared" si="0"/>
        <v>609562</v>
      </c>
      <c r="B11" s="6">
        <v>0</v>
      </c>
      <c r="C11" s="6">
        <v>8</v>
      </c>
      <c r="D11" s="6">
        <v>8</v>
      </c>
      <c r="E11" s="6" t="s">
        <v>13228</v>
      </c>
      <c r="H11" s="6">
        <f>IF(LEN(R_1)&lt;&gt;0,0,1)</f>
        <v>0</v>
      </c>
      <c r="J11" s="116" t="s">
        <v>13229</v>
      </c>
    </row>
    <row r="12" spans="1:16" x14ac:dyDescent="0.2">
      <c r="A12" s="6">
        <f t="shared" si="0"/>
        <v>609562</v>
      </c>
      <c r="B12" s="6">
        <v>0</v>
      </c>
      <c r="C12" s="6">
        <v>9</v>
      </c>
      <c r="D12" s="6">
        <v>9</v>
      </c>
      <c r="E12" s="6" t="s">
        <v>13230</v>
      </c>
      <c r="H12" s="6">
        <f>IF(LEN(R_2)&lt;&gt;0,0,1)</f>
        <v>0</v>
      </c>
    </row>
    <row r="13" spans="1:16" x14ac:dyDescent="0.2">
      <c r="A13" s="6">
        <f t="shared" si="0"/>
        <v>609562</v>
      </c>
      <c r="B13" s="6">
        <v>0</v>
      </c>
      <c r="C13" s="6">
        <v>10</v>
      </c>
      <c r="D13" s="6">
        <v>10</v>
      </c>
      <c r="E13" s="6" t="s">
        <v>13231</v>
      </c>
      <c r="H13" s="6">
        <f>IF(LEN(R_3)&lt;&gt;0,0,1)</f>
        <v>0</v>
      </c>
    </row>
    <row r="14" spans="1:16" x14ac:dyDescent="0.2">
      <c r="A14" s="6">
        <f t="shared" si="0"/>
        <v>609562</v>
      </c>
      <c r="B14" s="6">
        <v>0</v>
      </c>
      <c r="C14" s="6">
        <v>11</v>
      </c>
      <c r="D14" s="6">
        <v>11</v>
      </c>
      <c r="E14" s="6" t="s">
        <v>13232</v>
      </c>
      <c r="H14" s="6">
        <f>IF(LEN(R_4)&lt;&gt;0,0,1)</f>
        <v>0</v>
      </c>
    </row>
    <row r="15" spans="1:16" x14ac:dyDescent="0.2">
      <c r="A15" s="117">
        <f t="shared" si="0"/>
        <v>609562</v>
      </c>
      <c r="B15" s="117">
        <v>1</v>
      </c>
      <c r="C15" s="117">
        <v>0</v>
      </c>
      <c r="D15" s="117">
        <v>0</v>
      </c>
      <c r="E15" s="117" t="str">
        <f>CONCATENATE("Количество ошибок в разделе 1.1: ", H15)</f>
        <v>Количество ошибок в разделе 1.1: 0</v>
      </c>
      <c r="F15" s="117"/>
      <c r="G15" s="117"/>
      <c r="H15" s="117">
        <f>SUM(H16)</f>
        <v>0</v>
      </c>
      <c r="J15" s="6">
        <f>SUM(H4:H14)</f>
        <v>0</v>
      </c>
    </row>
    <row r="16" spans="1:16" x14ac:dyDescent="0.2">
      <c r="A16" s="6">
        <f t="shared" si="0"/>
        <v>609562</v>
      </c>
      <c r="B16" s="6">
        <v>1</v>
      </c>
      <c r="C16" s="6">
        <v>1</v>
      </c>
      <c r="D16" s="6">
        <v>1</v>
      </c>
      <c r="E16" s="6" t="s">
        <v>6332</v>
      </c>
      <c r="H16" s="6">
        <f>IF(OR(AND('Раздел 1.1'!P23=0,'Раздел 1.1'!P33=0),AND('Раздел 1.1'!P23&gt;0,'Раздел 1.1'!P33=0),AND('Раздел 1.1'!P23&gt;0,'Раздел 1.1'!P33&gt;0)),0,1)</f>
        <v>0</v>
      </c>
      <c r="J16" s="6">
        <f>SUM(H15,H17,H25,H231,H234,H454,H674,H894,H1859,H2824,H3789,H4018,H4247,H4476,H4547,H4618,H4689,H4936,H5183,H5430,H5448,H5466,H5484,H5521,H5558,H5595,H5632,H5683,H5734,H5785)</f>
        <v>0</v>
      </c>
    </row>
    <row r="17" spans="1:10" x14ac:dyDescent="0.2">
      <c r="A17" s="117">
        <f t="shared" si="0"/>
        <v>609562</v>
      </c>
      <c r="B17" s="117">
        <v>2</v>
      </c>
      <c r="C17" s="117">
        <v>0</v>
      </c>
      <c r="D17" s="117">
        <v>0</v>
      </c>
      <c r="E17" s="117" t="str">
        <f>CONCATENATE("Количество ошибок в разделе 1.2: ", H17)</f>
        <v>Количество ошибок в разделе 1.2: 0</v>
      </c>
      <c r="F17" s="117"/>
      <c r="G17" s="117"/>
      <c r="H17" s="117">
        <f>SUM(H18:H24)</f>
        <v>0</v>
      </c>
      <c r="J17" s="6">
        <f>SUM(H5843,H5901,H5959,H6730,H7501,H8272,H9043,H9086,H9129,H9172,H9244,H9316,H9388,H9393,H9418,H9443,H9468,H9508,H9548,H9588,H9609,H9630,H9651,H10266,H10881,H11496,H11680,H11864,H12048,H12293)</f>
        <v>0</v>
      </c>
    </row>
    <row r="18" spans="1:10" x14ac:dyDescent="0.2">
      <c r="A18" s="6">
        <f t="shared" si="0"/>
        <v>609562</v>
      </c>
      <c r="B18" s="6">
        <v>2</v>
      </c>
      <c r="C18" s="6">
        <v>1</v>
      </c>
      <c r="D18" s="6">
        <v>1</v>
      </c>
      <c r="E18" s="6" t="s">
        <v>6331</v>
      </c>
      <c r="H18" s="6">
        <f>IF(OR(AND('Раздел 1.2'!P21=0,'Раздел 1.2'!P22=0),AND('Раздел 1.2'!P21=0,'Раздел 1.2'!P22&gt;0),AND('Раздел 1.2'!P21&gt;0,'Раздел 1.2'!P22=0)),0,1)</f>
        <v>0</v>
      </c>
      <c r="J18" s="6">
        <f>SUM(H12538,H12783,H12787,H12791,H12795,H12799,H13134,H13469,H13804,H14382,H14692,H14770,H14781,H15037,H15797)</f>
        <v>0</v>
      </c>
    </row>
    <row r="19" spans="1:10" x14ac:dyDescent="0.2">
      <c r="A19" s="6">
        <f t="shared" si="0"/>
        <v>609562</v>
      </c>
      <c r="B19" s="6">
        <v>2</v>
      </c>
      <c r="C19" s="6">
        <v>2</v>
      </c>
      <c r="D19" s="6">
        <v>2</v>
      </c>
      <c r="E19" s="6" t="s">
        <v>18193</v>
      </c>
      <c r="H19" s="6">
        <f>IF(OR(AND('Раздел 1.2'!P23=0,'Раздел 1.2'!P24=0),AND('Раздел 1.2'!P23=0,'Раздел 1.2'!P24&gt;0),AND('Раздел 1.2'!P23&gt;0,'Раздел 1.2'!P24=0)),0,1)</f>
        <v>0</v>
      </c>
    </row>
    <row r="20" spans="1:10" x14ac:dyDescent="0.2">
      <c r="A20" s="6">
        <f t="shared" si="0"/>
        <v>609562</v>
      </c>
      <c r="B20" s="6">
        <v>2</v>
      </c>
      <c r="C20" s="6">
        <v>3</v>
      </c>
      <c r="D20" s="6">
        <v>3</v>
      </c>
      <c r="E20" s="6" t="s">
        <v>18194</v>
      </c>
      <c r="H20" s="6">
        <f>IF(OR(AND('Раздел 1.2'!P25=0,'Раздел 1.2'!P36=0),AND('Раздел 1.2'!P25=0,'Раздел 1.2'!P36&gt;0),AND('Раздел 1.2'!P25&gt;0,'Раздел 1.2'!P36=0)),0,1)</f>
        <v>0</v>
      </c>
    </row>
    <row r="21" spans="1:10" x14ac:dyDescent="0.2">
      <c r="A21" s="6">
        <f t="shared" si="0"/>
        <v>609562</v>
      </c>
      <c r="B21" s="6">
        <v>2</v>
      </c>
      <c r="C21" s="6">
        <v>4</v>
      </c>
      <c r="D21" s="6">
        <v>4</v>
      </c>
      <c r="E21" s="6" t="s">
        <v>18195</v>
      </c>
      <c r="H21" s="6">
        <f>IF(OR(AND('Раздел 1.2'!P44=0,'Раздел 1.2'!P45=0),AND('Раздел 1.2'!P44=0,'Раздел 1.2'!P45&gt;0),AND('Раздел 1.2'!P44&gt;0,'Раздел 1.2'!P45=0)),0,1)</f>
        <v>0</v>
      </c>
    </row>
    <row r="22" spans="1:10" x14ac:dyDescent="0.2">
      <c r="A22" s="6">
        <f t="shared" si="0"/>
        <v>609562</v>
      </c>
      <c r="B22" s="6">
        <v>2</v>
      </c>
      <c r="C22" s="6">
        <v>5</v>
      </c>
      <c r="D22" s="6">
        <v>5</v>
      </c>
      <c r="E22" s="6" t="s">
        <v>18196</v>
      </c>
      <c r="H22" s="6">
        <f>IF(OR(AND('Раздел 1.2'!P46=0,'Раздел 1.2'!P47=0),AND('Раздел 1.2'!P46=0,'Раздел 1.2'!P47&gt;0),AND('Раздел 1.2'!P46&gt;0,'Раздел 1.2'!P47=0)),0,1)</f>
        <v>0</v>
      </c>
    </row>
    <row r="23" spans="1:10" x14ac:dyDescent="0.2">
      <c r="A23" s="6">
        <f t="shared" si="0"/>
        <v>609562</v>
      </c>
      <c r="B23" s="6">
        <v>2</v>
      </c>
      <c r="C23" s="6">
        <v>6</v>
      </c>
      <c r="D23" s="6">
        <v>6</v>
      </c>
      <c r="E23" s="6" t="s">
        <v>18197</v>
      </c>
      <c r="H23" s="6">
        <f>IF(OR(AND('Раздел 1.2'!P48=0,'Раздел 1.2'!P49=0),AND('Раздел 1.2'!P48=0,'Раздел 1.2'!P49&gt;0),AND('Раздел 1.2'!P48&gt;0,'Раздел 1.2'!P49=0)),0,1)</f>
        <v>0</v>
      </c>
    </row>
    <row r="24" spans="1:10" x14ac:dyDescent="0.2">
      <c r="A24" s="6">
        <f t="shared" si="0"/>
        <v>609562</v>
      </c>
      <c r="B24" s="6">
        <v>2</v>
      </c>
      <c r="C24" s="6">
        <v>7</v>
      </c>
      <c r="D24" s="6">
        <v>7</v>
      </c>
      <c r="E24" s="6" t="s">
        <v>5039</v>
      </c>
      <c r="H24" s="6">
        <f>IF(OR(AND('Раздел 1.2'!P59&gt;0,SUM('Раздел 1.2'!P21:P58)=0),AND('Раздел 1.2'!P59=0,SUM('Раздел 1.2'!P21:P58)&gt;0)),0,1)</f>
        <v>0</v>
      </c>
    </row>
    <row r="25" spans="1:10" x14ac:dyDescent="0.2">
      <c r="A25" s="117">
        <f t="shared" si="0"/>
        <v>609562</v>
      </c>
      <c r="B25" s="117">
        <v>3</v>
      </c>
      <c r="C25" s="117">
        <v>0</v>
      </c>
      <c r="D25" s="117">
        <v>0</v>
      </c>
      <c r="E25" s="117" t="str">
        <f>CONCATENATE("Количество ошибок в разделе 1.3: ",H25)</f>
        <v>Количество ошибок в разделе 1.3: 0</v>
      </c>
      <c r="F25" s="117"/>
      <c r="G25" s="117"/>
      <c r="H25" s="117">
        <f>SUM(H26:H230)</f>
        <v>0</v>
      </c>
    </row>
    <row r="26" spans="1:10" x14ac:dyDescent="0.2">
      <c r="A26" s="6">
        <f t="shared" si="0"/>
        <v>609562</v>
      </c>
      <c r="B26" s="6">
        <v>3</v>
      </c>
      <c r="C26" s="6">
        <v>1</v>
      </c>
      <c r="D26" s="6">
        <v>1</v>
      </c>
      <c r="E26" s="6" t="s">
        <v>15426</v>
      </c>
      <c r="H26" s="6">
        <f>IF('Раздел 1.3'!P22=SUM('Раздел 1.3'!P23:P30),0,1)</f>
        <v>0</v>
      </c>
    </row>
    <row r="27" spans="1:10" x14ac:dyDescent="0.2">
      <c r="A27" s="6">
        <f t="shared" si="0"/>
        <v>609562</v>
      </c>
      <c r="B27" s="6">
        <v>3</v>
      </c>
      <c r="C27" s="6">
        <v>1</v>
      </c>
      <c r="D27" s="6">
        <v>2</v>
      </c>
      <c r="E27" s="6" t="s">
        <v>9908</v>
      </c>
      <c r="H27" s="6">
        <f>IF('Раздел 1.3'!Q22=SUM('Раздел 1.3'!Q23:Q30),0,1)</f>
        <v>0</v>
      </c>
    </row>
    <row r="28" spans="1:10" x14ac:dyDescent="0.2">
      <c r="A28" s="6">
        <f t="shared" si="0"/>
        <v>609562</v>
      </c>
      <c r="B28" s="6">
        <v>3</v>
      </c>
      <c r="C28" s="6">
        <v>1</v>
      </c>
      <c r="D28" s="6">
        <v>3</v>
      </c>
      <c r="E28" s="6" t="s">
        <v>9909</v>
      </c>
      <c r="H28" s="6">
        <f>IF('Раздел 1.3'!R22=SUM('Раздел 1.3'!R23:R30),0,1)</f>
        <v>0</v>
      </c>
    </row>
    <row r="29" spans="1:10" x14ac:dyDescent="0.2">
      <c r="A29" s="6">
        <f t="shared" si="0"/>
        <v>609562</v>
      </c>
      <c r="B29" s="6">
        <v>3</v>
      </c>
      <c r="C29" s="6">
        <v>1</v>
      </c>
      <c r="D29" s="6">
        <v>4</v>
      </c>
      <c r="E29" s="6" t="s">
        <v>9910</v>
      </c>
      <c r="H29" s="6">
        <f>IF('Раздел 1.3'!S22=SUM('Раздел 1.3'!S23:S30),0,1)</f>
        <v>0</v>
      </c>
    </row>
    <row r="30" spans="1:10" x14ac:dyDescent="0.2">
      <c r="A30" s="6">
        <f t="shared" si="0"/>
        <v>609562</v>
      </c>
      <c r="B30" s="6">
        <v>3</v>
      </c>
      <c r="C30" s="6">
        <v>1</v>
      </c>
      <c r="D30" s="6">
        <v>5</v>
      </c>
      <c r="E30" s="6" t="s">
        <v>9911</v>
      </c>
      <c r="H30" s="6">
        <f>IF('Раздел 1.3'!T22=SUM('Раздел 1.3'!T23:T30),0,1)</f>
        <v>0</v>
      </c>
    </row>
    <row r="31" spans="1:10" x14ac:dyDescent="0.2">
      <c r="A31" s="6">
        <f t="shared" si="0"/>
        <v>609562</v>
      </c>
      <c r="B31" s="6">
        <v>3</v>
      </c>
      <c r="C31" s="6">
        <v>1</v>
      </c>
      <c r="D31" s="6">
        <v>6</v>
      </c>
      <c r="E31" s="6" t="s">
        <v>9912</v>
      </c>
      <c r="H31" s="6">
        <f>IF('Раздел 1.3'!U22=SUM('Раздел 1.3'!U23:U30),0,1)</f>
        <v>0</v>
      </c>
    </row>
    <row r="32" spans="1:10" x14ac:dyDescent="0.2">
      <c r="A32" s="6">
        <f t="shared" si="0"/>
        <v>609562</v>
      </c>
      <c r="B32" s="6">
        <v>3</v>
      </c>
      <c r="C32" s="119">
        <v>1</v>
      </c>
      <c r="D32" s="119">
        <v>7</v>
      </c>
      <c r="E32" s="119" t="s">
        <v>9913</v>
      </c>
      <c r="F32" s="119"/>
      <c r="G32" s="119"/>
      <c r="H32" s="119">
        <f>IF('Раздел 1.3'!V22=SUM('Раздел 1.3'!V23:V30),0,1)</f>
        <v>0</v>
      </c>
    </row>
    <row r="33" spans="1:8" x14ac:dyDescent="0.2">
      <c r="A33" s="6">
        <f t="shared" si="0"/>
        <v>609562</v>
      </c>
      <c r="B33" s="6">
        <v>3</v>
      </c>
      <c r="C33" s="6">
        <v>2</v>
      </c>
      <c r="D33" s="6">
        <v>8</v>
      </c>
      <c r="E33" s="6" t="s">
        <v>9914</v>
      </c>
      <c r="H33" s="6">
        <f>IF('Раздел 1.3'!P32=SUM('Раздел 1.3'!P33:P40),0,1)</f>
        <v>0</v>
      </c>
    </row>
    <row r="34" spans="1:8" x14ac:dyDescent="0.2">
      <c r="A34" s="6">
        <f t="shared" si="0"/>
        <v>609562</v>
      </c>
      <c r="B34" s="6">
        <v>3</v>
      </c>
      <c r="C34" s="6">
        <v>2</v>
      </c>
      <c r="D34" s="6">
        <v>9</v>
      </c>
      <c r="E34" s="6" t="s">
        <v>9915</v>
      </c>
      <c r="H34" s="6">
        <f>IF('Раздел 1.3'!Q32=SUM('Раздел 1.3'!Q33:Q40),0,1)</f>
        <v>0</v>
      </c>
    </row>
    <row r="35" spans="1:8" x14ac:dyDescent="0.2">
      <c r="A35" s="6">
        <f t="shared" si="0"/>
        <v>609562</v>
      </c>
      <c r="B35" s="6">
        <v>3</v>
      </c>
      <c r="C35" s="6">
        <v>2</v>
      </c>
      <c r="D35" s="6">
        <v>10</v>
      </c>
      <c r="E35" s="6" t="s">
        <v>9916</v>
      </c>
      <c r="H35" s="6">
        <f>IF('Раздел 1.3'!R32=SUM('Раздел 1.3'!R33:R40),0,1)</f>
        <v>0</v>
      </c>
    </row>
    <row r="36" spans="1:8" x14ac:dyDescent="0.2">
      <c r="A36" s="6">
        <f t="shared" si="0"/>
        <v>609562</v>
      </c>
      <c r="B36" s="6">
        <v>3</v>
      </c>
      <c r="C36" s="6">
        <v>2</v>
      </c>
      <c r="D36" s="6">
        <v>11</v>
      </c>
      <c r="E36" s="6" t="s">
        <v>9917</v>
      </c>
      <c r="H36" s="6">
        <f>IF('Раздел 1.3'!S32=SUM('Раздел 1.3'!S33:S40),0,1)</f>
        <v>0</v>
      </c>
    </row>
    <row r="37" spans="1:8" x14ac:dyDescent="0.2">
      <c r="A37" s="6">
        <f t="shared" si="0"/>
        <v>609562</v>
      </c>
      <c r="B37" s="6">
        <v>3</v>
      </c>
      <c r="C37" s="6">
        <v>2</v>
      </c>
      <c r="D37" s="6">
        <v>12</v>
      </c>
      <c r="E37" s="6" t="s">
        <v>9918</v>
      </c>
      <c r="H37" s="6">
        <f>IF('Раздел 1.3'!T32=SUM('Раздел 1.3'!T33:T40),0,1)</f>
        <v>0</v>
      </c>
    </row>
    <row r="38" spans="1:8" x14ac:dyDescent="0.2">
      <c r="A38" s="6">
        <f t="shared" si="0"/>
        <v>609562</v>
      </c>
      <c r="B38" s="6">
        <v>3</v>
      </c>
      <c r="C38" s="6">
        <v>2</v>
      </c>
      <c r="D38" s="6">
        <v>13</v>
      </c>
      <c r="E38" s="6" t="s">
        <v>9919</v>
      </c>
      <c r="H38" s="6">
        <f>IF('Раздел 1.3'!U32=SUM('Раздел 1.3'!U33:U40),0,1)</f>
        <v>0</v>
      </c>
    </row>
    <row r="39" spans="1:8" x14ac:dyDescent="0.2">
      <c r="A39" s="6">
        <f t="shared" si="0"/>
        <v>609562</v>
      </c>
      <c r="B39" s="6">
        <v>3</v>
      </c>
      <c r="C39" s="119">
        <v>2</v>
      </c>
      <c r="D39" s="119">
        <v>14</v>
      </c>
      <c r="E39" s="119" t="s">
        <v>9920</v>
      </c>
      <c r="F39" s="119"/>
      <c r="G39" s="119"/>
      <c r="H39" s="119">
        <f>IF('Раздел 1.3'!V32=SUM('Раздел 1.3'!V33:V40),0,1)</f>
        <v>0</v>
      </c>
    </row>
    <row r="40" spans="1:8" x14ac:dyDescent="0.2">
      <c r="A40" s="6">
        <f t="shared" si="0"/>
        <v>609562</v>
      </c>
      <c r="B40" s="6">
        <v>3</v>
      </c>
      <c r="C40" s="6">
        <v>3</v>
      </c>
      <c r="D40" s="6">
        <v>15</v>
      </c>
      <c r="E40" s="6" t="s">
        <v>9921</v>
      </c>
      <c r="H40" s="6">
        <f>IF('Раздел 1.3'!P42=SUM('Раздел 1.3'!P43:P50),0,1)</f>
        <v>0</v>
      </c>
    </row>
    <row r="41" spans="1:8" x14ac:dyDescent="0.2">
      <c r="A41" s="6">
        <f t="shared" si="0"/>
        <v>609562</v>
      </c>
      <c r="B41" s="6">
        <v>3</v>
      </c>
      <c r="C41" s="6">
        <v>3</v>
      </c>
      <c r="D41" s="6">
        <v>16</v>
      </c>
      <c r="E41" s="6" t="s">
        <v>9922</v>
      </c>
      <c r="H41" s="6">
        <f>IF('Раздел 1.3'!Q42=SUM('Раздел 1.3'!Q43:Q50),0,1)</f>
        <v>0</v>
      </c>
    </row>
    <row r="42" spans="1:8" x14ac:dyDescent="0.2">
      <c r="A42" s="6">
        <f t="shared" si="0"/>
        <v>609562</v>
      </c>
      <c r="B42" s="6">
        <v>3</v>
      </c>
      <c r="C42" s="6">
        <v>3</v>
      </c>
      <c r="D42" s="6">
        <v>17</v>
      </c>
      <c r="E42" s="6" t="s">
        <v>9923</v>
      </c>
      <c r="H42" s="6">
        <f>IF('Раздел 1.3'!R42=SUM('Раздел 1.3'!R43:R50),0,1)</f>
        <v>0</v>
      </c>
    </row>
    <row r="43" spans="1:8" x14ac:dyDescent="0.2">
      <c r="A43" s="6">
        <f t="shared" si="0"/>
        <v>609562</v>
      </c>
      <c r="B43" s="6">
        <v>3</v>
      </c>
      <c r="C43" s="6">
        <v>3</v>
      </c>
      <c r="D43" s="6">
        <v>18</v>
      </c>
      <c r="E43" s="6" t="s">
        <v>9924</v>
      </c>
      <c r="H43" s="6">
        <f>IF('Раздел 1.3'!S42=SUM('Раздел 1.3'!S43:S50),0,1)</f>
        <v>0</v>
      </c>
    </row>
    <row r="44" spans="1:8" x14ac:dyDescent="0.2">
      <c r="A44" s="6">
        <f t="shared" si="0"/>
        <v>609562</v>
      </c>
      <c r="B44" s="6">
        <v>3</v>
      </c>
      <c r="C44" s="6">
        <v>3</v>
      </c>
      <c r="D44" s="6">
        <v>19</v>
      </c>
      <c r="E44" s="6" t="s">
        <v>11094</v>
      </c>
      <c r="H44" s="6">
        <f>IF('Раздел 1.3'!T42=SUM('Раздел 1.3'!T43:T50),0,1)</f>
        <v>0</v>
      </c>
    </row>
    <row r="45" spans="1:8" x14ac:dyDescent="0.2">
      <c r="A45" s="6">
        <f t="shared" si="0"/>
        <v>609562</v>
      </c>
      <c r="B45" s="6">
        <v>3</v>
      </c>
      <c r="C45" s="6">
        <v>3</v>
      </c>
      <c r="D45" s="6">
        <v>20</v>
      </c>
      <c r="E45" s="6" t="s">
        <v>11095</v>
      </c>
      <c r="H45" s="6">
        <f>IF('Раздел 1.3'!U42=SUM('Раздел 1.3'!U43:U50),0,1)</f>
        <v>0</v>
      </c>
    </row>
    <row r="46" spans="1:8" x14ac:dyDescent="0.2">
      <c r="A46" s="6">
        <f t="shared" si="0"/>
        <v>609562</v>
      </c>
      <c r="B46" s="6">
        <v>3</v>
      </c>
      <c r="C46" s="119">
        <v>3</v>
      </c>
      <c r="D46" s="119">
        <v>21</v>
      </c>
      <c r="E46" s="119" t="s">
        <v>11096</v>
      </c>
      <c r="F46" s="119"/>
      <c r="G46" s="119"/>
      <c r="H46" s="119">
        <f>IF('Раздел 1.3'!V42=SUM('Раздел 1.3'!V43:V50),0,1)</f>
        <v>0</v>
      </c>
    </row>
    <row r="47" spans="1:8" x14ac:dyDescent="0.2">
      <c r="A47" s="6">
        <f t="shared" si="0"/>
        <v>609562</v>
      </c>
      <c r="B47" s="6">
        <v>3</v>
      </c>
      <c r="C47" s="6">
        <v>4</v>
      </c>
      <c r="D47" s="6">
        <v>22</v>
      </c>
      <c r="E47" s="6" t="s">
        <v>16901</v>
      </c>
      <c r="H47" s="6">
        <f>IF('Раздел 1.3'!P21&gt;='Раздел 1.3'!Q21,0,1)</f>
        <v>0</v>
      </c>
    </row>
    <row r="48" spans="1:8" x14ac:dyDescent="0.2">
      <c r="A48" s="6">
        <f t="shared" si="0"/>
        <v>609562</v>
      </c>
      <c r="B48" s="6">
        <v>3</v>
      </c>
      <c r="C48" s="6">
        <v>4</v>
      </c>
      <c r="D48" s="6">
        <v>23</v>
      </c>
      <c r="E48" s="6" t="s">
        <v>17732</v>
      </c>
      <c r="H48" s="6">
        <f>IF('Раздел 1.3'!P22&gt;='Раздел 1.3'!Q22,0,1)</f>
        <v>0</v>
      </c>
    </row>
    <row r="49" spans="1:8" x14ac:dyDescent="0.2">
      <c r="A49" s="6">
        <f t="shared" si="0"/>
        <v>609562</v>
      </c>
      <c r="B49" s="6">
        <v>3</v>
      </c>
      <c r="C49" s="6">
        <v>4</v>
      </c>
      <c r="D49" s="6">
        <v>24</v>
      </c>
      <c r="E49" s="6" t="s">
        <v>17733</v>
      </c>
      <c r="H49" s="6">
        <f>IF('Раздел 1.3'!P23&gt;='Раздел 1.3'!Q23,0,1)</f>
        <v>0</v>
      </c>
    </row>
    <row r="50" spans="1:8" x14ac:dyDescent="0.2">
      <c r="A50" s="6">
        <f t="shared" si="0"/>
        <v>609562</v>
      </c>
      <c r="B50" s="6">
        <v>3</v>
      </c>
      <c r="C50" s="6">
        <v>4</v>
      </c>
      <c r="D50" s="6">
        <v>25</v>
      </c>
      <c r="E50" s="6" t="s">
        <v>17734</v>
      </c>
      <c r="H50" s="6">
        <f>IF('Раздел 1.3'!P24&gt;='Раздел 1.3'!Q24,0,1)</f>
        <v>0</v>
      </c>
    </row>
    <row r="51" spans="1:8" x14ac:dyDescent="0.2">
      <c r="A51" s="6">
        <f t="shared" si="0"/>
        <v>609562</v>
      </c>
      <c r="B51" s="6">
        <v>3</v>
      </c>
      <c r="C51" s="6">
        <v>4</v>
      </c>
      <c r="D51" s="6">
        <v>26</v>
      </c>
      <c r="E51" s="6" t="s">
        <v>17735</v>
      </c>
      <c r="H51" s="6">
        <f>IF('Раздел 1.3'!P25&gt;='Раздел 1.3'!Q25,0,1)</f>
        <v>0</v>
      </c>
    </row>
    <row r="52" spans="1:8" x14ac:dyDescent="0.2">
      <c r="A52" s="6">
        <f t="shared" si="0"/>
        <v>609562</v>
      </c>
      <c r="B52" s="6">
        <v>3</v>
      </c>
      <c r="C52" s="6">
        <v>4</v>
      </c>
      <c r="D52" s="6">
        <v>27</v>
      </c>
      <c r="E52" s="6" t="s">
        <v>17736</v>
      </c>
      <c r="H52" s="6">
        <f>IF('Раздел 1.3'!P26&gt;='Раздел 1.3'!Q26,0,1)</f>
        <v>0</v>
      </c>
    </row>
    <row r="53" spans="1:8" x14ac:dyDescent="0.2">
      <c r="A53" s="6">
        <f t="shared" si="0"/>
        <v>609562</v>
      </c>
      <c r="B53" s="6">
        <v>3</v>
      </c>
      <c r="C53" s="6">
        <v>4</v>
      </c>
      <c r="D53" s="6">
        <v>28</v>
      </c>
      <c r="E53" s="6" t="s">
        <v>16910</v>
      </c>
      <c r="H53" s="6">
        <f>IF('Раздел 1.3'!P27&gt;='Раздел 1.3'!Q27,0,1)</f>
        <v>0</v>
      </c>
    </row>
    <row r="54" spans="1:8" x14ac:dyDescent="0.2">
      <c r="A54" s="6">
        <f t="shared" si="0"/>
        <v>609562</v>
      </c>
      <c r="B54" s="6">
        <v>3</v>
      </c>
      <c r="C54" s="6">
        <v>4</v>
      </c>
      <c r="D54" s="6">
        <v>29</v>
      </c>
      <c r="E54" s="6" t="s">
        <v>16911</v>
      </c>
      <c r="H54" s="6">
        <f>IF('Раздел 1.3'!P28&gt;='Раздел 1.3'!Q28,0,1)</f>
        <v>0</v>
      </c>
    </row>
    <row r="55" spans="1:8" x14ac:dyDescent="0.2">
      <c r="A55" s="6">
        <f t="shared" si="0"/>
        <v>609562</v>
      </c>
      <c r="B55" s="6">
        <v>3</v>
      </c>
      <c r="C55" s="6">
        <v>4</v>
      </c>
      <c r="D55" s="6">
        <v>30</v>
      </c>
      <c r="E55" s="6" t="s">
        <v>16912</v>
      </c>
      <c r="H55" s="6">
        <f>IF('Раздел 1.3'!P29&gt;='Раздел 1.3'!Q29,0,1)</f>
        <v>0</v>
      </c>
    </row>
    <row r="56" spans="1:8" x14ac:dyDescent="0.2">
      <c r="A56" s="6">
        <f t="shared" si="0"/>
        <v>609562</v>
      </c>
      <c r="B56" s="6">
        <v>3</v>
      </c>
      <c r="C56" s="6">
        <v>4</v>
      </c>
      <c r="D56" s="6">
        <v>31</v>
      </c>
      <c r="E56" s="6" t="s">
        <v>15820</v>
      </c>
      <c r="H56" s="6">
        <f>IF('Раздел 1.3'!P30&gt;='Раздел 1.3'!Q30,0,1)</f>
        <v>0</v>
      </c>
    </row>
    <row r="57" spans="1:8" x14ac:dyDescent="0.2">
      <c r="A57" s="6">
        <f t="shared" si="0"/>
        <v>609562</v>
      </c>
      <c r="B57" s="6">
        <v>3</v>
      </c>
      <c r="C57" s="6">
        <v>4</v>
      </c>
      <c r="D57" s="6">
        <v>32</v>
      </c>
      <c r="E57" s="6" t="s">
        <v>15821</v>
      </c>
      <c r="H57" s="6">
        <f>IF('Раздел 1.3'!P31&gt;='Раздел 1.3'!Q31,0,1)</f>
        <v>0</v>
      </c>
    </row>
    <row r="58" spans="1:8" x14ac:dyDescent="0.2">
      <c r="A58" s="6">
        <f t="shared" si="0"/>
        <v>609562</v>
      </c>
      <c r="B58" s="6">
        <v>3</v>
      </c>
      <c r="C58" s="6">
        <v>4</v>
      </c>
      <c r="D58" s="6">
        <v>33</v>
      </c>
      <c r="E58" s="6" t="s">
        <v>15822</v>
      </c>
      <c r="H58" s="6">
        <f>IF('Раздел 1.3'!P32&gt;='Раздел 1.3'!Q32,0,1)</f>
        <v>0</v>
      </c>
    </row>
    <row r="59" spans="1:8" x14ac:dyDescent="0.2">
      <c r="A59" s="6">
        <f t="shared" si="0"/>
        <v>609562</v>
      </c>
      <c r="B59" s="6">
        <v>3</v>
      </c>
      <c r="C59" s="6">
        <v>4</v>
      </c>
      <c r="D59" s="6">
        <v>34</v>
      </c>
      <c r="E59" s="6" t="s">
        <v>15823</v>
      </c>
      <c r="H59" s="6">
        <f>IF('Раздел 1.3'!P33&gt;='Раздел 1.3'!Q33,0,1)</f>
        <v>0</v>
      </c>
    </row>
    <row r="60" spans="1:8" x14ac:dyDescent="0.2">
      <c r="A60" s="6">
        <f t="shared" si="0"/>
        <v>609562</v>
      </c>
      <c r="B60" s="6">
        <v>3</v>
      </c>
      <c r="C60" s="6">
        <v>4</v>
      </c>
      <c r="D60" s="6">
        <v>35</v>
      </c>
      <c r="E60" s="6" t="s">
        <v>14493</v>
      </c>
      <c r="H60" s="6">
        <f>IF('Раздел 1.3'!P34&gt;='Раздел 1.3'!Q34,0,1)</f>
        <v>0</v>
      </c>
    </row>
    <row r="61" spans="1:8" x14ac:dyDescent="0.2">
      <c r="A61" s="6">
        <f t="shared" si="0"/>
        <v>609562</v>
      </c>
      <c r="B61" s="6">
        <v>3</v>
      </c>
      <c r="C61" s="6">
        <v>4</v>
      </c>
      <c r="D61" s="6">
        <v>36</v>
      </c>
      <c r="E61" s="6" t="s">
        <v>14494</v>
      </c>
      <c r="H61" s="6">
        <f>IF('Раздел 1.3'!P35&gt;='Раздел 1.3'!Q35,0,1)</f>
        <v>0</v>
      </c>
    </row>
    <row r="62" spans="1:8" x14ac:dyDescent="0.2">
      <c r="A62" s="6">
        <f t="shared" si="0"/>
        <v>609562</v>
      </c>
      <c r="B62" s="6">
        <v>3</v>
      </c>
      <c r="C62" s="6">
        <v>4</v>
      </c>
      <c r="D62" s="6">
        <v>37</v>
      </c>
      <c r="E62" s="6" t="s">
        <v>14495</v>
      </c>
      <c r="H62" s="6">
        <f>IF('Раздел 1.3'!P36&gt;='Раздел 1.3'!Q36,0,1)</f>
        <v>0</v>
      </c>
    </row>
    <row r="63" spans="1:8" x14ac:dyDescent="0.2">
      <c r="A63" s="6">
        <f t="shared" si="0"/>
        <v>609562</v>
      </c>
      <c r="B63" s="6">
        <v>3</v>
      </c>
      <c r="C63" s="6">
        <v>4</v>
      </c>
      <c r="D63" s="6">
        <v>38</v>
      </c>
      <c r="E63" s="6" t="s">
        <v>14496</v>
      </c>
      <c r="H63" s="6">
        <f>IF('Раздел 1.3'!P37&gt;='Раздел 1.3'!Q37,0,1)</f>
        <v>0</v>
      </c>
    </row>
    <row r="64" spans="1:8" x14ac:dyDescent="0.2">
      <c r="A64" s="6">
        <f t="shared" si="0"/>
        <v>609562</v>
      </c>
      <c r="B64" s="6">
        <v>3</v>
      </c>
      <c r="C64" s="6">
        <v>4</v>
      </c>
      <c r="D64" s="6">
        <v>39</v>
      </c>
      <c r="E64" s="6" t="s">
        <v>14497</v>
      </c>
      <c r="H64" s="6">
        <f>IF('Раздел 1.3'!P38&gt;='Раздел 1.3'!Q38,0,1)</f>
        <v>0</v>
      </c>
    </row>
    <row r="65" spans="1:8" x14ac:dyDescent="0.2">
      <c r="A65" s="6">
        <f t="shared" si="0"/>
        <v>609562</v>
      </c>
      <c r="B65" s="6">
        <v>3</v>
      </c>
      <c r="C65" s="6">
        <v>4</v>
      </c>
      <c r="D65" s="6">
        <v>40</v>
      </c>
      <c r="E65" s="6" t="s">
        <v>14498</v>
      </c>
      <c r="H65" s="6">
        <f>IF('Раздел 1.3'!P39&gt;='Раздел 1.3'!Q39,0,1)</f>
        <v>0</v>
      </c>
    </row>
    <row r="66" spans="1:8" x14ac:dyDescent="0.2">
      <c r="A66" s="6">
        <f t="shared" si="0"/>
        <v>609562</v>
      </c>
      <c r="B66" s="6">
        <v>3</v>
      </c>
      <c r="C66" s="6">
        <v>4</v>
      </c>
      <c r="D66" s="6">
        <v>41</v>
      </c>
      <c r="E66" s="6" t="s">
        <v>15828</v>
      </c>
      <c r="H66" s="6">
        <f>IF('Раздел 1.3'!P40&gt;='Раздел 1.3'!Q40,0,1)</f>
        <v>0</v>
      </c>
    </row>
    <row r="67" spans="1:8" x14ac:dyDescent="0.2">
      <c r="A67" s="6">
        <f t="shared" si="0"/>
        <v>609562</v>
      </c>
      <c r="B67" s="6">
        <v>3</v>
      </c>
      <c r="C67" s="6">
        <v>4</v>
      </c>
      <c r="D67" s="6">
        <v>42</v>
      </c>
      <c r="E67" s="6" t="s">
        <v>14504</v>
      </c>
      <c r="H67" s="6">
        <f>IF('Раздел 1.3'!P41&gt;='Раздел 1.3'!Q41,0,1)</f>
        <v>0</v>
      </c>
    </row>
    <row r="68" spans="1:8" x14ac:dyDescent="0.2">
      <c r="A68" s="6">
        <f t="shared" si="0"/>
        <v>609562</v>
      </c>
      <c r="B68" s="6">
        <v>3</v>
      </c>
      <c r="C68" s="6">
        <v>4</v>
      </c>
      <c r="D68" s="6">
        <v>43</v>
      </c>
      <c r="E68" s="6" t="s">
        <v>14505</v>
      </c>
      <c r="H68" s="6">
        <f>IF('Раздел 1.3'!P42&gt;='Раздел 1.3'!Q42,0,1)</f>
        <v>0</v>
      </c>
    </row>
    <row r="69" spans="1:8" x14ac:dyDescent="0.2">
      <c r="A69" s="6">
        <f t="shared" ref="A69:A132" si="1">P_3</f>
        <v>609562</v>
      </c>
      <c r="B69" s="6">
        <v>3</v>
      </c>
      <c r="C69" s="6">
        <v>4</v>
      </c>
      <c r="D69" s="6">
        <v>44</v>
      </c>
      <c r="E69" s="6" t="s">
        <v>14506</v>
      </c>
      <c r="H69" s="6">
        <f>IF('Раздел 1.3'!P43&gt;='Раздел 1.3'!Q43,0,1)</f>
        <v>0</v>
      </c>
    </row>
    <row r="70" spans="1:8" x14ac:dyDescent="0.2">
      <c r="A70" s="6">
        <f t="shared" si="1"/>
        <v>609562</v>
      </c>
      <c r="B70" s="6">
        <v>3</v>
      </c>
      <c r="C70" s="6">
        <v>4</v>
      </c>
      <c r="D70" s="6">
        <v>45</v>
      </c>
      <c r="E70" s="6" t="s">
        <v>14507</v>
      </c>
      <c r="H70" s="6">
        <f>IF('Раздел 1.3'!P44&gt;='Раздел 1.3'!Q44,0,1)</f>
        <v>0</v>
      </c>
    </row>
    <row r="71" spans="1:8" x14ac:dyDescent="0.2">
      <c r="A71" s="6">
        <f t="shared" si="1"/>
        <v>609562</v>
      </c>
      <c r="B71" s="6">
        <v>3</v>
      </c>
      <c r="C71" s="6">
        <v>4</v>
      </c>
      <c r="D71" s="6">
        <v>46</v>
      </c>
      <c r="E71" s="6" t="s">
        <v>14508</v>
      </c>
      <c r="H71" s="6">
        <f>IF('Раздел 1.3'!P45&gt;='Раздел 1.3'!Q45,0,1)</f>
        <v>0</v>
      </c>
    </row>
    <row r="72" spans="1:8" x14ac:dyDescent="0.2">
      <c r="A72" s="6">
        <f t="shared" si="1"/>
        <v>609562</v>
      </c>
      <c r="B72" s="6">
        <v>3</v>
      </c>
      <c r="C72" s="6">
        <v>4</v>
      </c>
      <c r="D72" s="6">
        <v>47</v>
      </c>
      <c r="E72" s="6" t="s">
        <v>14509</v>
      </c>
      <c r="H72" s="6">
        <f>IF('Раздел 1.3'!P46&gt;='Раздел 1.3'!Q46,0,1)</f>
        <v>0</v>
      </c>
    </row>
    <row r="73" spans="1:8" x14ac:dyDescent="0.2">
      <c r="A73" s="6">
        <f t="shared" si="1"/>
        <v>609562</v>
      </c>
      <c r="B73" s="6">
        <v>3</v>
      </c>
      <c r="C73" s="6">
        <v>4</v>
      </c>
      <c r="D73" s="6">
        <v>48</v>
      </c>
      <c r="E73" s="6" t="s">
        <v>14510</v>
      </c>
      <c r="H73" s="6">
        <f>IF('Раздел 1.3'!P47&gt;='Раздел 1.3'!Q47,0,1)</f>
        <v>0</v>
      </c>
    </row>
    <row r="74" spans="1:8" x14ac:dyDescent="0.2">
      <c r="A74" s="6">
        <f t="shared" si="1"/>
        <v>609562</v>
      </c>
      <c r="B74" s="6">
        <v>3</v>
      </c>
      <c r="C74" s="6">
        <v>4</v>
      </c>
      <c r="D74" s="6">
        <v>49</v>
      </c>
      <c r="E74" s="6" t="s">
        <v>14511</v>
      </c>
      <c r="H74" s="6">
        <f>IF('Раздел 1.3'!P48&gt;='Раздел 1.3'!Q48,0,1)</f>
        <v>0</v>
      </c>
    </row>
    <row r="75" spans="1:8" x14ac:dyDescent="0.2">
      <c r="A75" s="6">
        <f t="shared" si="1"/>
        <v>609562</v>
      </c>
      <c r="B75" s="6">
        <v>3</v>
      </c>
      <c r="C75" s="6">
        <v>4</v>
      </c>
      <c r="D75" s="6">
        <v>50</v>
      </c>
      <c r="E75" s="6" t="s">
        <v>14512</v>
      </c>
      <c r="H75" s="6">
        <f>IF('Раздел 1.3'!P49&gt;='Раздел 1.3'!Q49,0,1)</f>
        <v>0</v>
      </c>
    </row>
    <row r="76" spans="1:8" x14ac:dyDescent="0.2">
      <c r="A76" s="6">
        <f t="shared" si="1"/>
        <v>609562</v>
      </c>
      <c r="B76" s="6">
        <v>3</v>
      </c>
      <c r="C76" s="6">
        <v>4</v>
      </c>
      <c r="D76" s="6">
        <v>51</v>
      </c>
      <c r="E76" s="6" t="s">
        <v>15835</v>
      </c>
      <c r="H76" s="6">
        <f>IF('Раздел 1.3'!P50&gt;='Раздел 1.3'!Q50,0,1)</f>
        <v>0</v>
      </c>
    </row>
    <row r="77" spans="1:8" x14ac:dyDescent="0.2">
      <c r="A77" s="6">
        <f t="shared" si="1"/>
        <v>609562</v>
      </c>
      <c r="B77" s="6">
        <v>3</v>
      </c>
      <c r="C77" s="119">
        <v>4</v>
      </c>
      <c r="D77" s="119">
        <v>52</v>
      </c>
      <c r="E77" s="119" t="s">
        <v>13134</v>
      </c>
      <c r="F77" s="119"/>
      <c r="G77" s="119"/>
      <c r="H77" s="119">
        <f>IF('Раздел 1.3'!P51&gt;='Раздел 1.3'!Q51,0,1)</f>
        <v>0</v>
      </c>
    </row>
    <row r="78" spans="1:8" x14ac:dyDescent="0.2">
      <c r="A78" s="6">
        <f t="shared" si="1"/>
        <v>609562</v>
      </c>
      <c r="B78" s="6">
        <v>3</v>
      </c>
      <c r="C78" s="6">
        <v>5</v>
      </c>
      <c r="D78" s="6">
        <v>53</v>
      </c>
      <c r="E78" s="6" t="s">
        <v>14513</v>
      </c>
      <c r="H78" s="6">
        <f>IF('Раздел 1.3'!P21&gt;='Раздел 1.3'!S21,0,1)</f>
        <v>0</v>
      </c>
    </row>
    <row r="79" spans="1:8" x14ac:dyDescent="0.2">
      <c r="A79" s="6">
        <f t="shared" si="1"/>
        <v>609562</v>
      </c>
      <c r="B79" s="6">
        <v>3</v>
      </c>
      <c r="C79" s="6">
        <v>5</v>
      </c>
      <c r="D79" s="6">
        <v>54</v>
      </c>
      <c r="E79" s="6" t="s">
        <v>14514</v>
      </c>
      <c r="H79" s="6">
        <f>IF('Раздел 1.3'!P22&gt;='Раздел 1.3'!S22,0,1)</f>
        <v>0</v>
      </c>
    </row>
    <row r="80" spans="1:8" x14ac:dyDescent="0.2">
      <c r="A80" s="6">
        <f t="shared" si="1"/>
        <v>609562</v>
      </c>
      <c r="B80" s="6">
        <v>3</v>
      </c>
      <c r="C80" s="6">
        <v>5</v>
      </c>
      <c r="D80" s="6">
        <v>55</v>
      </c>
      <c r="E80" s="6" t="s">
        <v>14515</v>
      </c>
      <c r="H80" s="6">
        <f>IF('Раздел 1.3'!P23&gt;='Раздел 1.3'!S23,0,1)</f>
        <v>0</v>
      </c>
    </row>
    <row r="81" spans="1:8" x14ac:dyDescent="0.2">
      <c r="A81" s="6">
        <f t="shared" si="1"/>
        <v>609562</v>
      </c>
      <c r="B81" s="6">
        <v>3</v>
      </c>
      <c r="C81" s="6">
        <v>5</v>
      </c>
      <c r="D81" s="6">
        <v>56</v>
      </c>
      <c r="E81" s="6" t="s">
        <v>15839</v>
      </c>
      <c r="H81" s="6">
        <f>IF('Раздел 1.3'!P24&gt;='Раздел 1.3'!S24,0,1)</f>
        <v>0</v>
      </c>
    </row>
    <row r="82" spans="1:8" x14ac:dyDescent="0.2">
      <c r="A82" s="6">
        <f t="shared" si="1"/>
        <v>609562</v>
      </c>
      <c r="B82" s="6">
        <v>3</v>
      </c>
      <c r="C82" s="6">
        <v>5</v>
      </c>
      <c r="D82" s="6">
        <v>57</v>
      </c>
      <c r="E82" s="6" t="s">
        <v>15840</v>
      </c>
      <c r="H82" s="6">
        <f>IF('Раздел 1.3'!P25&gt;='Раздел 1.3'!S25,0,1)</f>
        <v>0</v>
      </c>
    </row>
    <row r="83" spans="1:8" x14ac:dyDescent="0.2">
      <c r="A83" s="6">
        <f t="shared" si="1"/>
        <v>609562</v>
      </c>
      <c r="B83" s="6">
        <v>3</v>
      </c>
      <c r="C83" s="6">
        <v>5</v>
      </c>
      <c r="D83" s="6">
        <v>58</v>
      </c>
      <c r="E83" s="6" t="s">
        <v>15841</v>
      </c>
      <c r="H83" s="6">
        <f>IF('Раздел 1.3'!P26&gt;='Раздел 1.3'!S26,0,1)</f>
        <v>0</v>
      </c>
    </row>
    <row r="84" spans="1:8" x14ac:dyDescent="0.2">
      <c r="A84" s="6">
        <f t="shared" si="1"/>
        <v>609562</v>
      </c>
      <c r="B84" s="6">
        <v>3</v>
      </c>
      <c r="C84" s="6">
        <v>5</v>
      </c>
      <c r="D84" s="6">
        <v>59</v>
      </c>
      <c r="E84" s="6" t="s">
        <v>15842</v>
      </c>
      <c r="H84" s="6">
        <f>IF('Раздел 1.3'!P27&gt;='Раздел 1.3'!S27,0,1)</f>
        <v>0</v>
      </c>
    </row>
    <row r="85" spans="1:8" x14ac:dyDescent="0.2">
      <c r="A85" s="6">
        <f t="shared" si="1"/>
        <v>609562</v>
      </c>
      <c r="B85" s="6">
        <v>3</v>
      </c>
      <c r="C85" s="6">
        <v>5</v>
      </c>
      <c r="D85" s="6">
        <v>60</v>
      </c>
      <c r="E85" s="6" t="s">
        <v>15843</v>
      </c>
      <c r="H85" s="6">
        <f>IF('Раздел 1.3'!P28&gt;='Раздел 1.3'!S28,0,1)</f>
        <v>0</v>
      </c>
    </row>
    <row r="86" spans="1:8" x14ac:dyDescent="0.2">
      <c r="A86" s="6">
        <f t="shared" si="1"/>
        <v>609562</v>
      </c>
      <c r="B86" s="6">
        <v>3</v>
      </c>
      <c r="C86" s="6">
        <v>5</v>
      </c>
      <c r="D86" s="6">
        <v>61</v>
      </c>
      <c r="E86" s="6" t="s">
        <v>15844</v>
      </c>
      <c r="H86" s="6">
        <f>IF('Раздел 1.3'!P29&gt;='Раздел 1.3'!S29,0,1)</f>
        <v>0</v>
      </c>
    </row>
    <row r="87" spans="1:8" x14ac:dyDescent="0.2">
      <c r="A87" s="6">
        <f t="shared" si="1"/>
        <v>609562</v>
      </c>
      <c r="B87" s="6">
        <v>3</v>
      </c>
      <c r="C87" s="6">
        <v>5</v>
      </c>
      <c r="D87" s="6">
        <v>62</v>
      </c>
      <c r="E87" s="6" t="s">
        <v>15845</v>
      </c>
      <c r="H87" s="6">
        <f>IF('Раздел 1.3'!P30&gt;='Раздел 1.3'!S30,0,1)</f>
        <v>0</v>
      </c>
    </row>
    <row r="88" spans="1:8" x14ac:dyDescent="0.2">
      <c r="A88" s="6">
        <f t="shared" si="1"/>
        <v>609562</v>
      </c>
      <c r="B88" s="6">
        <v>3</v>
      </c>
      <c r="C88" s="6">
        <v>5</v>
      </c>
      <c r="D88" s="6">
        <v>63</v>
      </c>
      <c r="E88" s="6" t="s">
        <v>15846</v>
      </c>
      <c r="H88" s="6">
        <f>IF('Раздел 1.3'!P31&gt;='Раздел 1.3'!S31,0,1)</f>
        <v>0</v>
      </c>
    </row>
    <row r="89" spans="1:8" x14ac:dyDescent="0.2">
      <c r="A89" s="6">
        <f t="shared" si="1"/>
        <v>609562</v>
      </c>
      <c r="B89" s="6">
        <v>3</v>
      </c>
      <c r="C89" s="6">
        <v>5</v>
      </c>
      <c r="D89" s="6">
        <v>64</v>
      </c>
      <c r="E89" s="6" t="s">
        <v>15847</v>
      </c>
      <c r="H89" s="6">
        <f>IF('Раздел 1.3'!P32&gt;='Раздел 1.3'!S32,0,1)</f>
        <v>0</v>
      </c>
    </row>
    <row r="90" spans="1:8" x14ac:dyDescent="0.2">
      <c r="A90" s="6">
        <f t="shared" si="1"/>
        <v>609562</v>
      </c>
      <c r="B90" s="6">
        <v>3</v>
      </c>
      <c r="C90" s="6">
        <v>5</v>
      </c>
      <c r="D90" s="6">
        <v>65</v>
      </c>
      <c r="E90" s="6" t="s">
        <v>15848</v>
      </c>
      <c r="H90" s="6">
        <f>IF('Раздел 1.3'!P33&gt;='Раздел 1.3'!S33,0,1)</f>
        <v>0</v>
      </c>
    </row>
    <row r="91" spans="1:8" x14ac:dyDescent="0.2">
      <c r="A91" s="6">
        <f t="shared" si="1"/>
        <v>609562</v>
      </c>
      <c r="B91" s="6">
        <v>3</v>
      </c>
      <c r="C91" s="6">
        <v>5</v>
      </c>
      <c r="D91" s="6">
        <v>66</v>
      </c>
      <c r="E91" s="6" t="s">
        <v>16348</v>
      </c>
      <c r="H91" s="6">
        <f>IF('Раздел 1.3'!P34&gt;='Раздел 1.3'!S34,0,1)</f>
        <v>0</v>
      </c>
    </row>
    <row r="92" spans="1:8" x14ac:dyDescent="0.2">
      <c r="A92" s="6">
        <f t="shared" si="1"/>
        <v>609562</v>
      </c>
      <c r="B92" s="6">
        <v>3</v>
      </c>
      <c r="C92" s="6">
        <v>5</v>
      </c>
      <c r="D92" s="6">
        <v>67</v>
      </c>
      <c r="E92" s="6" t="s">
        <v>16349</v>
      </c>
      <c r="H92" s="6">
        <f>IF('Раздел 1.3'!P35&gt;='Раздел 1.3'!S35,0,1)</f>
        <v>0</v>
      </c>
    </row>
    <row r="93" spans="1:8" x14ac:dyDescent="0.2">
      <c r="A93" s="6">
        <f t="shared" si="1"/>
        <v>609562</v>
      </c>
      <c r="B93" s="6">
        <v>3</v>
      </c>
      <c r="C93" s="6">
        <v>5</v>
      </c>
      <c r="D93" s="6">
        <v>68</v>
      </c>
      <c r="E93" s="6" t="s">
        <v>16350</v>
      </c>
      <c r="H93" s="6">
        <f>IF('Раздел 1.3'!P36&gt;='Раздел 1.3'!S36,0,1)</f>
        <v>0</v>
      </c>
    </row>
    <row r="94" spans="1:8" x14ac:dyDescent="0.2">
      <c r="A94" s="6">
        <f t="shared" si="1"/>
        <v>609562</v>
      </c>
      <c r="B94" s="6">
        <v>3</v>
      </c>
      <c r="C94" s="6">
        <v>5</v>
      </c>
      <c r="D94" s="6">
        <v>69</v>
      </c>
      <c r="E94" s="6" t="s">
        <v>16351</v>
      </c>
      <c r="H94" s="6">
        <f>IF('Раздел 1.3'!P37&gt;='Раздел 1.3'!S37,0,1)</f>
        <v>0</v>
      </c>
    </row>
    <row r="95" spans="1:8" x14ac:dyDescent="0.2">
      <c r="A95" s="6">
        <f t="shared" si="1"/>
        <v>609562</v>
      </c>
      <c r="B95" s="6">
        <v>3</v>
      </c>
      <c r="C95" s="6">
        <v>5</v>
      </c>
      <c r="D95" s="6">
        <v>70</v>
      </c>
      <c r="E95" s="6" t="s">
        <v>16352</v>
      </c>
      <c r="H95" s="6">
        <f>IF('Раздел 1.3'!P38&gt;='Раздел 1.3'!S38,0,1)</f>
        <v>0</v>
      </c>
    </row>
    <row r="96" spans="1:8" x14ac:dyDescent="0.2">
      <c r="A96" s="6">
        <f t="shared" si="1"/>
        <v>609562</v>
      </c>
      <c r="B96" s="6">
        <v>3</v>
      </c>
      <c r="C96" s="6">
        <v>5</v>
      </c>
      <c r="D96" s="6">
        <v>71</v>
      </c>
      <c r="E96" s="6" t="s">
        <v>16353</v>
      </c>
      <c r="H96" s="6">
        <f>IF('Раздел 1.3'!P39&gt;='Раздел 1.3'!S39,0,1)</f>
        <v>0</v>
      </c>
    </row>
    <row r="97" spans="1:8" x14ac:dyDescent="0.2">
      <c r="A97" s="6">
        <f t="shared" si="1"/>
        <v>609562</v>
      </c>
      <c r="B97" s="6">
        <v>3</v>
      </c>
      <c r="C97" s="6">
        <v>5</v>
      </c>
      <c r="D97" s="6">
        <v>72</v>
      </c>
      <c r="E97" s="6" t="s">
        <v>16354</v>
      </c>
      <c r="H97" s="6">
        <f>IF('Раздел 1.3'!P40&gt;='Раздел 1.3'!S40,0,1)</f>
        <v>0</v>
      </c>
    </row>
    <row r="98" spans="1:8" x14ac:dyDescent="0.2">
      <c r="A98" s="6">
        <f t="shared" si="1"/>
        <v>609562</v>
      </c>
      <c r="B98" s="6">
        <v>3</v>
      </c>
      <c r="C98" s="6">
        <v>5</v>
      </c>
      <c r="D98" s="6">
        <v>73</v>
      </c>
      <c r="E98" s="6" t="s">
        <v>16355</v>
      </c>
      <c r="H98" s="6">
        <f>IF('Раздел 1.3'!P41&gt;='Раздел 1.3'!S41,0,1)</f>
        <v>0</v>
      </c>
    </row>
    <row r="99" spans="1:8" x14ac:dyDescent="0.2">
      <c r="A99" s="6">
        <f t="shared" si="1"/>
        <v>609562</v>
      </c>
      <c r="B99" s="6">
        <v>3</v>
      </c>
      <c r="C99" s="6">
        <v>5</v>
      </c>
      <c r="D99" s="6">
        <v>74</v>
      </c>
      <c r="E99" s="6" t="s">
        <v>16356</v>
      </c>
      <c r="H99" s="6">
        <f>IF('Раздел 1.3'!P42&gt;='Раздел 1.3'!S42,0,1)</f>
        <v>0</v>
      </c>
    </row>
    <row r="100" spans="1:8" x14ac:dyDescent="0.2">
      <c r="A100" s="6">
        <f t="shared" si="1"/>
        <v>609562</v>
      </c>
      <c r="B100" s="6">
        <v>3</v>
      </c>
      <c r="C100" s="6">
        <v>5</v>
      </c>
      <c r="D100" s="6">
        <v>75</v>
      </c>
      <c r="E100" s="6" t="s">
        <v>16357</v>
      </c>
      <c r="H100" s="6">
        <f>IF('Раздел 1.3'!P43&gt;='Раздел 1.3'!S43,0,1)</f>
        <v>0</v>
      </c>
    </row>
    <row r="101" spans="1:8" x14ac:dyDescent="0.2">
      <c r="A101" s="6">
        <f t="shared" si="1"/>
        <v>609562</v>
      </c>
      <c r="B101" s="6">
        <v>3</v>
      </c>
      <c r="C101" s="6">
        <v>5</v>
      </c>
      <c r="D101" s="6">
        <v>76</v>
      </c>
      <c r="E101" s="6" t="s">
        <v>16358</v>
      </c>
      <c r="H101" s="6">
        <f>IF('Раздел 1.3'!P44&gt;='Раздел 1.3'!S44,0,1)</f>
        <v>0</v>
      </c>
    </row>
    <row r="102" spans="1:8" x14ac:dyDescent="0.2">
      <c r="A102" s="6">
        <f t="shared" si="1"/>
        <v>609562</v>
      </c>
      <c r="B102" s="6">
        <v>3</v>
      </c>
      <c r="C102" s="6">
        <v>5</v>
      </c>
      <c r="D102" s="6">
        <v>77</v>
      </c>
      <c r="E102" s="6" t="s">
        <v>16359</v>
      </c>
      <c r="H102" s="6">
        <f>IF('Раздел 1.3'!P45&gt;='Раздел 1.3'!S45,0,1)</f>
        <v>0</v>
      </c>
    </row>
    <row r="103" spans="1:8" x14ac:dyDescent="0.2">
      <c r="A103" s="6">
        <f t="shared" si="1"/>
        <v>609562</v>
      </c>
      <c r="B103" s="6">
        <v>3</v>
      </c>
      <c r="C103" s="6">
        <v>5</v>
      </c>
      <c r="D103" s="6">
        <v>78</v>
      </c>
      <c r="E103" s="6" t="s">
        <v>16360</v>
      </c>
      <c r="H103" s="6">
        <f>IF('Раздел 1.3'!P46&gt;='Раздел 1.3'!S46,0,1)</f>
        <v>0</v>
      </c>
    </row>
    <row r="104" spans="1:8" x14ac:dyDescent="0.2">
      <c r="A104" s="6">
        <f t="shared" si="1"/>
        <v>609562</v>
      </c>
      <c r="B104" s="6">
        <v>3</v>
      </c>
      <c r="C104" s="6">
        <v>5</v>
      </c>
      <c r="D104" s="6">
        <v>79</v>
      </c>
      <c r="E104" s="6" t="s">
        <v>16361</v>
      </c>
      <c r="H104" s="6">
        <f>IF('Раздел 1.3'!P47&gt;='Раздел 1.3'!S47,0,1)</f>
        <v>0</v>
      </c>
    </row>
    <row r="105" spans="1:8" x14ac:dyDescent="0.2">
      <c r="A105" s="6">
        <f t="shared" si="1"/>
        <v>609562</v>
      </c>
      <c r="B105" s="6">
        <v>3</v>
      </c>
      <c r="C105" s="6">
        <v>5</v>
      </c>
      <c r="D105" s="6">
        <v>80</v>
      </c>
      <c r="E105" s="6" t="s">
        <v>16362</v>
      </c>
      <c r="H105" s="6">
        <f>IF('Раздел 1.3'!P48&gt;='Раздел 1.3'!S48,0,1)</f>
        <v>0</v>
      </c>
    </row>
    <row r="106" spans="1:8" x14ac:dyDescent="0.2">
      <c r="A106" s="6">
        <f t="shared" si="1"/>
        <v>609562</v>
      </c>
      <c r="B106" s="6">
        <v>3</v>
      </c>
      <c r="C106" s="6">
        <v>5</v>
      </c>
      <c r="D106" s="6">
        <v>81</v>
      </c>
      <c r="E106" s="6" t="s">
        <v>15088</v>
      </c>
      <c r="H106" s="6">
        <f>IF('Раздел 1.3'!P49&gt;='Раздел 1.3'!S49,0,1)</f>
        <v>0</v>
      </c>
    </row>
    <row r="107" spans="1:8" x14ac:dyDescent="0.2">
      <c r="A107" s="6">
        <f t="shared" si="1"/>
        <v>609562</v>
      </c>
      <c r="B107" s="6">
        <v>3</v>
      </c>
      <c r="C107" s="6">
        <v>5</v>
      </c>
      <c r="D107" s="6">
        <v>82</v>
      </c>
      <c r="E107" s="6" t="s">
        <v>15089</v>
      </c>
      <c r="H107" s="6">
        <f>IF('Раздел 1.3'!P50&gt;='Раздел 1.3'!S50,0,1)</f>
        <v>0</v>
      </c>
    </row>
    <row r="108" spans="1:8" x14ac:dyDescent="0.2">
      <c r="A108" s="6">
        <f t="shared" si="1"/>
        <v>609562</v>
      </c>
      <c r="B108" s="6">
        <v>3</v>
      </c>
      <c r="C108" s="119">
        <v>5</v>
      </c>
      <c r="D108" s="119">
        <v>83</v>
      </c>
      <c r="E108" s="119" t="s">
        <v>15090</v>
      </c>
      <c r="F108" s="119"/>
      <c r="G108" s="119"/>
      <c r="H108" s="119">
        <f>IF('Раздел 1.3'!P51&gt;='Раздел 1.3'!S51,0,1)</f>
        <v>0</v>
      </c>
    </row>
    <row r="109" spans="1:8" x14ac:dyDescent="0.2">
      <c r="A109" s="6">
        <f t="shared" si="1"/>
        <v>609562</v>
      </c>
      <c r="B109" s="6">
        <v>3</v>
      </c>
      <c r="C109" s="6">
        <v>6</v>
      </c>
      <c r="D109" s="6">
        <v>84</v>
      </c>
      <c r="E109" s="6" t="s">
        <v>1828</v>
      </c>
      <c r="H109" s="6">
        <f>IF('Раздел 1.3'!S21&gt;='Раздел 1.3'!T21,0,1)</f>
        <v>0</v>
      </c>
    </row>
    <row r="110" spans="1:8" x14ac:dyDescent="0.2">
      <c r="A110" s="6">
        <f t="shared" si="1"/>
        <v>609562</v>
      </c>
      <c r="B110" s="6">
        <v>3</v>
      </c>
      <c r="C110" s="6">
        <v>6</v>
      </c>
      <c r="D110" s="6">
        <v>85</v>
      </c>
      <c r="E110" s="6" t="s">
        <v>1829</v>
      </c>
      <c r="H110" s="6">
        <f>IF('Раздел 1.3'!S22&gt;='Раздел 1.3'!T22,0,1)</f>
        <v>0</v>
      </c>
    </row>
    <row r="111" spans="1:8" x14ac:dyDescent="0.2">
      <c r="A111" s="6">
        <f t="shared" si="1"/>
        <v>609562</v>
      </c>
      <c r="B111" s="6">
        <v>3</v>
      </c>
      <c r="C111" s="6">
        <v>6</v>
      </c>
      <c r="D111" s="6">
        <v>86</v>
      </c>
      <c r="E111" s="6" t="s">
        <v>1830</v>
      </c>
      <c r="H111" s="6">
        <f>IF('Раздел 1.3'!S23&gt;='Раздел 1.3'!T23,0,1)</f>
        <v>0</v>
      </c>
    </row>
    <row r="112" spans="1:8" x14ac:dyDescent="0.2">
      <c r="A112" s="6">
        <f t="shared" si="1"/>
        <v>609562</v>
      </c>
      <c r="B112" s="6">
        <v>3</v>
      </c>
      <c r="C112" s="6">
        <v>6</v>
      </c>
      <c r="D112" s="6">
        <v>87</v>
      </c>
      <c r="E112" s="6" t="s">
        <v>1041</v>
      </c>
      <c r="H112" s="6">
        <f>IF('Раздел 1.3'!S24&gt;='Раздел 1.3'!T24,0,1)</f>
        <v>0</v>
      </c>
    </row>
    <row r="113" spans="1:8" x14ac:dyDescent="0.2">
      <c r="A113" s="6">
        <f t="shared" si="1"/>
        <v>609562</v>
      </c>
      <c r="B113" s="6">
        <v>3</v>
      </c>
      <c r="C113" s="6">
        <v>6</v>
      </c>
      <c r="D113" s="6">
        <v>88</v>
      </c>
      <c r="E113" s="6" t="s">
        <v>1042</v>
      </c>
      <c r="H113" s="6">
        <f>IF('Раздел 1.3'!S25&gt;='Раздел 1.3'!T25,0,1)</f>
        <v>0</v>
      </c>
    </row>
    <row r="114" spans="1:8" x14ac:dyDescent="0.2">
      <c r="A114" s="6">
        <f t="shared" si="1"/>
        <v>609562</v>
      </c>
      <c r="B114" s="6">
        <v>3</v>
      </c>
      <c r="C114" s="6">
        <v>6</v>
      </c>
      <c r="D114" s="6">
        <v>89</v>
      </c>
      <c r="E114" s="6" t="s">
        <v>1043</v>
      </c>
      <c r="H114" s="6">
        <f>IF('Раздел 1.3'!S26&gt;='Раздел 1.3'!T26,0,1)</f>
        <v>0</v>
      </c>
    </row>
    <row r="115" spans="1:8" x14ac:dyDescent="0.2">
      <c r="A115" s="6">
        <f t="shared" si="1"/>
        <v>609562</v>
      </c>
      <c r="B115" s="6">
        <v>3</v>
      </c>
      <c r="C115" s="6">
        <v>6</v>
      </c>
      <c r="D115" s="6">
        <v>90</v>
      </c>
      <c r="E115" s="6" t="s">
        <v>1044</v>
      </c>
      <c r="H115" s="6">
        <f>IF('Раздел 1.3'!S27&gt;='Раздел 1.3'!T27,0,1)</f>
        <v>0</v>
      </c>
    </row>
    <row r="116" spans="1:8" x14ac:dyDescent="0.2">
      <c r="A116" s="6">
        <f t="shared" si="1"/>
        <v>609562</v>
      </c>
      <c r="B116" s="6">
        <v>3</v>
      </c>
      <c r="C116" s="6">
        <v>6</v>
      </c>
      <c r="D116" s="6">
        <v>91</v>
      </c>
      <c r="E116" s="6" t="s">
        <v>1045</v>
      </c>
      <c r="H116" s="6">
        <f>IF('Раздел 1.3'!S28&gt;='Раздел 1.3'!T28,0,1)</f>
        <v>0</v>
      </c>
    </row>
    <row r="117" spans="1:8" x14ac:dyDescent="0.2">
      <c r="A117" s="6">
        <f t="shared" si="1"/>
        <v>609562</v>
      </c>
      <c r="B117" s="6">
        <v>3</v>
      </c>
      <c r="C117" s="6">
        <v>6</v>
      </c>
      <c r="D117" s="6">
        <v>92</v>
      </c>
      <c r="E117" s="6" t="s">
        <v>1046</v>
      </c>
      <c r="H117" s="6">
        <f>IF('Раздел 1.3'!S29&gt;='Раздел 1.3'!T29,0,1)</f>
        <v>0</v>
      </c>
    </row>
    <row r="118" spans="1:8" x14ac:dyDescent="0.2">
      <c r="A118" s="6">
        <f t="shared" si="1"/>
        <v>609562</v>
      </c>
      <c r="B118" s="6">
        <v>3</v>
      </c>
      <c r="C118" s="6">
        <v>6</v>
      </c>
      <c r="D118" s="6">
        <v>93</v>
      </c>
      <c r="E118" s="6" t="s">
        <v>1047</v>
      </c>
      <c r="H118" s="6">
        <f>IF('Раздел 1.3'!S30&gt;='Раздел 1.3'!T30,0,1)</f>
        <v>0</v>
      </c>
    </row>
    <row r="119" spans="1:8" x14ac:dyDescent="0.2">
      <c r="A119" s="6">
        <f t="shared" si="1"/>
        <v>609562</v>
      </c>
      <c r="B119" s="6">
        <v>3</v>
      </c>
      <c r="C119" s="6">
        <v>6</v>
      </c>
      <c r="D119" s="6">
        <v>94</v>
      </c>
      <c r="E119" s="6" t="s">
        <v>1048</v>
      </c>
      <c r="H119" s="6">
        <f>IF('Раздел 1.3'!S31&gt;='Раздел 1.3'!T31,0,1)</f>
        <v>0</v>
      </c>
    </row>
    <row r="120" spans="1:8" x14ac:dyDescent="0.2">
      <c r="A120" s="6">
        <f t="shared" si="1"/>
        <v>609562</v>
      </c>
      <c r="B120" s="6">
        <v>3</v>
      </c>
      <c r="C120" s="6">
        <v>6</v>
      </c>
      <c r="D120" s="6">
        <v>95</v>
      </c>
      <c r="E120" s="6" t="s">
        <v>1049</v>
      </c>
      <c r="H120" s="6">
        <f>IF('Раздел 1.3'!S32&gt;='Раздел 1.3'!T32,0,1)</f>
        <v>0</v>
      </c>
    </row>
    <row r="121" spans="1:8" x14ac:dyDescent="0.2">
      <c r="A121" s="6">
        <f t="shared" si="1"/>
        <v>609562</v>
      </c>
      <c r="B121" s="6">
        <v>3</v>
      </c>
      <c r="C121" s="6">
        <v>6</v>
      </c>
      <c r="D121" s="6">
        <v>96</v>
      </c>
      <c r="E121" s="6" t="s">
        <v>1050</v>
      </c>
      <c r="H121" s="6">
        <f>IF('Раздел 1.3'!S33&gt;='Раздел 1.3'!T33,0,1)</f>
        <v>0</v>
      </c>
    </row>
    <row r="122" spans="1:8" x14ac:dyDescent="0.2">
      <c r="A122" s="6">
        <f t="shared" si="1"/>
        <v>609562</v>
      </c>
      <c r="B122" s="6">
        <v>3</v>
      </c>
      <c r="C122" s="6">
        <v>6</v>
      </c>
      <c r="D122" s="6">
        <v>97</v>
      </c>
      <c r="E122" s="6" t="s">
        <v>1051</v>
      </c>
      <c r="H122" s="6">
        <f>IF('Раздел 1.3'!S34&gt;='Раздел 1.3'!T34,0,1)</f>
        <v>0</v>
      </c>
    </row>
    <row r="123" spans="1:8" x14ac:dyDescent="0.2">
      <c r="A123" s="6">
        <f t="shared" si="1"/>
        <v>609562</v>
      </c>
      <c r="B123" s="6">
        <v>3</v>
      </c>
      <c r="C123" s="6">
        <v>6</v>
      </c>
      <c r="D123" s="6">
        <v>98</v>
      </c>
      <c r="E123" s="6" t="s">
        <v>1052</v>
      </c>
      <c r="H123" s="6">
        <f>IF('Раздел 1.3'!S35&gt;='Раздел 1.3'!T35,0,1)</f>
        <v>0</v>
      </c>
    </row>
    <row r="124" spans="1:8" x14ac:dyDescent="0.2">
      <c r="A124" s="6">
        <f t="shared" si="1"/>
        <v>609562</v>
      </c>
      <c r="B124" s="6">
        <v>3</v>
      </c>
      <c r="C124" s="6">
        <v>6</v>
      </c>
      <c r="D124" s="6">
        <v>99</v>
      </c>
      <c r="E124" s="6" t="s">
        <v>1053</v>
      </c>
      <c r="H124" s="6">
        <f>IF('Раздел 1.3'!S36&gt;='Раздел 1.3'!T36,0,1)</f>
        <v>0</v>
      </c>
    </row>
    <row r="125" spans="1:8" x14ac:dyDescent="0.2">
      <c r="A125" s="6">
        <f t="shared" si="1"/>
        <v>609562</v>
      </c>
      <c r="B125" s="6">
        <v>3</v>
      </c>
      <c r="C125" s="6">
        <v>6</v>
      </c>
      <c r="D125" s="6">
        <v>100</v>
      </c>
      <c r="E125" s="6" t="s">
        <v>1054</v>
      </c>
      <c r="H125" s="6">
        <f>IF('Раздел 1.3'!S37&gt;='Раздел 1.3'!T37,0,1)</f>
        <v>0</v>
      </c>
    </row>
    <row r="126" spans="1:8" x14ac:dyDescent="0.2">
      <c r="A126" s="6">
        <f t="shared" si="1"/>
        <v>609562</v>
      </c>
      <c r="B126" s="6">
        <v>3</v>
      </c>
      <c r="C126" s="6">
        <v>6</v>
      </c>
      <c r="D126" s="6">
        <v>101</v>
      </c>
      <c r="E126" s="6" t="s">
        <v>1055</v>
      </c>
      <c r="H126" s="6">
        <f>IF('Раздел 1.3'!S38&gt;='Раздел 1.3'!T38,0,1)</f>
        <v>0</v>
      </c>
    </row>
    <row r="127" spans="1:8" x14ac:dyDescent="0.2">
      <c r="A127" s="6">
        <f t="shared" si="1"/>
        <v>609562</v>
      </c>
      <c r="B127" s="6">
        <v>3</v>
      </c>
      <c r="C127" s="6">
        <v>6</v>
      </c>
      <c r="D127" s="6">
        <v>102</v>
      </c>
      <c r="E127" s="6" t="s">
        <v>1056</v>
      </c>
      <c r="H127" s="6">
        <f>IF('Раздел 1.3'!S39&gt;='Раздел 1.3'!T39,0,1)</f>
        <v>0</v>
      </c>
    </row>
    <row r="128" spans="1:8" x14ac:dyDescent="0.2">
      <c r="A128" s="6">
        <f t="shared" si="1"/>
        <v>609562</v>
      </c>
      <c r="B128" s="6">
        <v>3</v>
      </c>
      <c r="C128" s="6">
        <v>6</v>
      </c>
      <c r="D128" s="6">
        <v>103</v>
      </c>
      <c r="E128" s="6" t="s">
        <v>1057</v>
      </c>
      <c r="H128" s="6">
        <f>IF('Раздел 1.3'!S40&gt;='Раздел 1.3'!T40,0,1)</f>
        <v>0</v>
      </c>
    </row>
    <row r="129" spans="1:8" x14ac:dyDescent="0.2">
      <c r="A129" s="6">
        <f t="shared" si="1"/>
        <v>609562</v>
      </c>
      <c r="B129" s="6">
        <v>3</v>
      </c>
      <c r="C129" s="6">
        <v>6</v>
      </c>
      <c r="D129" s="6">
        <v>104</v>
      </c>
      <c r="E129" s="6" t="s">
        <v>1058</v>
      </c>
      <c r="H129" s="6">
        <f>IF('Раздел 1.3'!S41&gt;='Раздел 1.3'!T41,0,1)</f>
        <v>0</v>
      </c>
    </row>
    <row r="130" spans="1:8" x14ac:dyDescent="0.2">
      <c r="A130" s="6">
        <f t="shared" si="1"/>
        <v>609562</v>
      </c>
      <c r="B130" s="6">
        <v>3</v>
      </c>
      <c r="C130" s="6">
        <v>6</v>
      </c>
      <c r="D130" s="6">
        <v>105</v>
      </c>
      <c r="E130" s="6" t="s">
        <v>1059</v>
      </c>
      <c r="H130" s="6">
        <f>IF('Раздел 1.3'!S42&gt;='Раздел 1.3'!T42,0,1)</f>
        <v>0</v>
      </c>
    </row>
    <row r="131" spans="1:8" x14ac:dyDescent="0.2">
      <c r="A131" s="6">
        <f t="shared" si="1"/>
        <v>609562</v>
      </c>
      <c r="B131" s="6">
        <v>3</v>
      </c>
      <c r="C131" s="6">
        <v>6</v>
      </c>
      <c r="D131" s="6">
        <v>106</v>
      </c>
      <c r="E131" s="6" t="s">
        <v>1060</v>
      </c>
      <c r="H131" s="6">
        <f>IF('Раздел 1.3'!S43&gt;='Раздел 1.3'!T43,0,1)</f>
        <v>0</v>
      </c>
    </row>
    <row r="132" spans="1:8" x14ac:dyDescent="0.2">
      <c r="A132" s="6">
        <f t="shared" si="1"/>
        <v>609562</v>
      </c>
      <c r="B132" s="6">
        <v>3</v>
      </c>
      <c r="C132" s="6">
        <v>6</v>
      </c>
      <c r="D132" s="6">
        <v>107</v>
      </c>
      <c r="E132" s="6" t="s">
        <v>1061</v>
      </c>
      <c r="H132" s="6">
        <f>IF('Раздел 1.3'!S44&gt;='Раздел 1.3'!T44,0,1)</f>
        <v>0</v>
      </c>
    </row>
    <row r="133" spans="1:8" x14ac:dyDescent="0.2">
      <c r="A133" s="6">
        <f t="shared" ref="A133:A196" si="2">P_3</f>
        <v>609562</v>
      </c>
      <c r="B133" s="6">
        <v>3</v>
      </c>
      <c r="C133" s="6">
        <v>6</v>
      </c>
      <c r="D133" s="6">
        <v>108</v>
      </c>
      <c r="E133" s="6" t="s">
        <v>1062</v>
      </c>
      <c r="H133" s="6">
        <f>IF('Раздел 1.3'!S45&gt;='Раздел 1.3'!T45,0,1)</f>
        <v>0</v>
      </c>
    </row>
    <row r="134" spans="1:8" x14ac:dyDescent="0.2">
      <c r="A134" s="6">
        <f t="shared" si="2"/>
        <v>609562</v>
      </c>
      <c r="B134" s="6">
        <v>3</v>
      </c>
      <c r="C134" s="6">
        <v>6</v>
      </c>
      <c r="D134" s="6">
        <v>109</v>
      </c>
      <c r="E134" s="6" t="s">
        <v>1063</v>
      </c>
      <c r="H134" s="6">
        <f>IF('Раздел 1.3'!S46&gt;='Раздел 1.3'!T46,0,1)</f>
        <v>0</v>
      </c>
    </row>
    <row r="135" spans="1:8" x14ac:dyDescent="0.2">
      <c r="A135" s="6">
        <f t="shared" si="2"/>
        <v>609562</v>
      </c>
      <c r="B135" s="6">
        <v>3</v>
      </c>
      <c r="C135" s="6">
        <v>6</v>
      </c>
      <c r="D135" s="6">
        <v>110</v>
      </c>
      <c r="E135" s="6" t="s">
        <v>1064</v>
      </c>
      <c r="H135" s="6">
        <f>IF('Раздел 1.3'!S47&gt;='Раздел 1.3'!T47,0,1)</f>
        <v>0</v>
      </c>
    </row>
    <row r="136" spans="1:8" x14ac:dyDescent="0.2">
      <c r="A136" s="6">
        <f t="shared" si="2"/>
        <v>609562</v>
      </c>
      <c r="B136" s="6">
        <v>3</v>
      </c>
      <c r="C136" s="6">
        <v>6</v>
      </c>
      <c r="D136" s="6">
        <v>111</v>
      </c>
      <c r="E136" s="6" t="s">
        <v>1065</v>
      </c>
      <c r="H136" s="6">
        <f>IF('Раздел 1.3'!S48&gt;='Раздел 1.3'!T48,0,1)</f>
        <v>0</v>
      </c>
    </row>
    <row r="137" spans="1:8" x14ac:dyDescent="0.2">
      <c r="A137" s="6">
        <f t="shared" si="2"/>
        <v>609562</v>
      </c>
      <c r="B137" s="6">
        <v>3</v>
      </c>
      <c r="C137" s="6">
        <v>6</v>
      </c>
      <c r="D137" s="6">
        <v>112</v>
      </c>
      <c r="E137" s="6" t="s">
        <v>1066</v>
      </c>
      <c r="H137" s="6">
        <f>IF('Раздел 1.3'!S49&gt;='Раздел 1.3'!T49,0,1)</f>
        <v>0</v>
      </c>
    </row>
    <row r="138" spans="1:8" x14ac:dyDescent="0.2">
      <c r="A138" s="6">
        <f t="shared" si="2"/>
        <v>609562</v>
      </c>
      <c r="B138" s="6">
        <v>3</v>
      </c>
      <c r="C138" s="6">
        <v>6</v>
      </c>
      <c r="D138" s="6">
        <v>113</v>
      </c>
      <c r="E138" s="6" t="s">
        <v>1067</v>
      </c>
      <c r="H138" s="6">
        <f>IF('Раздел 1.3'!S50&gt;='Раздел 1.3'!T50,0,1)</f>
        <v>0</v>
      </c>
    </row>
    <row r="139" spans="1:8" x14ac:dyDescent="0.2">
      <c r="A139" s="6">
        <f t="shared" si="2"/>
        <v>609562</v>
      </c>
      <c r="B139" s="6">
        <v>3</v>
      </c>
      <c r="C139" s="119">
        <v>6</v>
      </c>
      <c r="D139" s="119">
        <v>114</v>
      </c>
      <c r="E139" s="119" t="s">
        <v>1068</v>
      </c>
      <c r="F139" s="119"/>
      <c r="G139" s="119"/>
      <c r="H139" s="119">
        <f>IF('Раздел 1.3'!S51&gt;='Раздел 1.3'!T51,0,1)</f>
        <v>0</v>
      </c>
    </row>
    <row r="140" spans="1:8" x14ac:dyDescent="0.2">
      <c r="A140" s="6">
        <f t="shared" si="2"/>
        <v>609562</v>
      </c>
      <c r="B140" s="6">
        <v>3</v>
      </c>
      <c r="C140" s="6">
        <v>7</v>
      </c>
      <c r="D140" s="6">
        <v>115</v>
      </c>
      <c r="E140" s="6" t="s">
        <v>12628</v>
      </c>
      <c r="H140" s="6">
        <f>IF('Раздел 1.3'!P21&gt;='Раздел 1.3'!U21,0,1)</f>
        <v>0</v>
      </c>
    </row>
    <row r="141" spans="1:8" x14ac:dyDescent="0.2">
      <c r="A141" s="6">
        <f t="shared" si="2"/>
        <v>609562</v>
      </c>
      <c r="B141" s="6">
        <v>3</v>
      </c>
      <c r="C141" s="6">
        <v>7</v>
      </c>
      <c r="D141" s="6">
        <v>116</v>
      </c>
      <c r="E141" s="6" t="s">
        <v>12629</v>
      </c>
      <c r="H141" s="6">
        <f>IF('Раздел 1.3'!P22&gt;='Раздел 1.3'!U22,0,1)</f>
        <v>0</v>
      </c>
    </row>
    <row r="142" spans="1:8" x14ac:dyDescent="0.2">
      <c r="A142" s="6">
        <f t="shared" si="2"/>
        <v>609562</v>
      </c>
      <c r="B142" s="6">
        <v>3</v>
      </c>
      <c r="C142" s="6">
        <v>7</v>
      </c>
      <c r="D142" s="6">
        <v>117</v>
      </c>
      <c r="E142" s="6" t="s">
        <v>12630</v>
      </c>
      <c r="H142" s="6">
        <f>IF('Раздел 1.3'!P23&gt;='Раздел 1.3'!U23,0,1)</f>
        <v>0</v>
      </c>
    </row>
    <row r="143" spans="1:8" x14ac:dyDescent="0.2">
      <c r="A143" s="6">
        <f t="shared" si="2"/>
        <v>609562</v>
      </c>
      <c r="B143" s="6">
        <v>3</v>
      </c>
      <c r="C143" s="6">
        <v>7</v>
      </c>
      <c r="D143" s="6">
        <v>118</v>
      </c>
      <c r="E143" s="6" t="s">
        <v>14081</v>
      </c>
      <c r="H143" s="6">
        <f>IF('Раздел 1.3'!P24&gt;='Раздел 1.3'!U24,0,1)</f>
        <v>0</v>
      </c>
    </row>
    <row r="144" spans="1:8" x14ac:dyDescent="0.2">
      <c r="A144" s="6">
        <f t="shared" si="2"/>
        <v>609562</v>
      </c>
      <c r="B144" s="6">
        <v>3</v>
      </c>
      <c r="C144" s="6">
        <v>7</v>
      </c>
      <c r="D144" s="6">
        <v>119</v>
      </c>
      <c r="E144" s="6" t="s">
        <v>14082</v>
      </c>
      <c r="H144" s="6">
        <f>IF('Раздел 1.3'!P25&gt;='Раздел 1.3'!U25,0,1)</f>
        <v>0</v>
      </c>
    </row>
    <row r="145" spans="1:8" x14ac:dyDescent="0.2">
      <c r="A145" s="6">
        <f t="shared" si="2"/>
        <v>609562</v>
      </c>
      <c r="B145" s="6">
        <v>3</v>
      </c>
      <c r="C145" s="6">
        <v>7</v>
      </c>
      <c r="D145" s="6">
        <v>120</v>
      </c>
      <c r="E145" s="6" t="s">
        <v>11187</v>
      </c>
      <c r="H145" s="6">
        <f>IF('Раздел 1.3'!P26&gt;='Раздел 1.3'!U26,0,1)</f>
        <v>0</v>
      </c>
    </row>
    <row r="146" spans="1:8" x14ac:dyDescent="0.2">
      <c r="A146" s="6">
        <f t="shared" si="2"/>
        <v>609562</v>
      </c>
      <c r="B146" s="6">
        <v>3</v>
      </c>
      <c r="C146" s="6">
        <v>7</v>
      </c>
      <c r="D146" s="6">
        <v>121</v>
      </c>
      <c r="E146" s="6" t="s">
        <v>11188</v>
      </c>
      <c r="H146" s="6">
        <f>IF('Раздел 1.3'!P27&gt;='Раздел 1.3'!U27,0,1)</f>
        <v>0</v>
      </c>
    </row>
    <row r="147" spans="1:8" x14ac:dyDescent="0.2">
      <c r="A147" s="6">
        <f t="shared" si="2"/>
        <v>609562</v>
      </c>
      <c r="B147" s="6">
        <v>3</v>
      </c>
      <c r="C147" s="6">
        <v>7</v>
      </c>
      <c r="D147" s="6">
        <v>122</v>
      </c>
      <c r="E147" s="6" t="s">
        <v>11189</v>
      </c>
      <c r="H147" s="6">
        <f>IF('Раздел 1.3'!P28&gt;='Раздел 1.3'!U28,0,1)</f>
        <v>0</v>
      </c>
    </row>
    <row r="148" spans="1:8" x14ac:dyDescent="0.2">
      <c r="A148" s="6">
        <f t="shared" si="2"/>
        <v>609562</v>
      </c>
      <c r="B148" s="6">
        <v>3</v>
      </c>
      <c r="C148" s="6">
        <v>7</v>
      </c>
      <c r="D148" s="6">
        <v>123</v>
      </c>
      <c r="E148" s="6" t="s">
        <v>11190</v>
      </c>
      <c r="H148" s="6">
        <f>IF('Раздел 1.3'!P29&gt;='Раздел 1.3'!U29,0,1)</f>
        <v>0</v>
      </c>
    </row>
    <row r="149" spans="1:8" x14ac:dyDescent="0.2">
      <c r="A149" s="6">
        <f t="shared" si="2"/>
        <v>609562</v>
      </c>
      <c r="B149" s="6">
        <v>3</v>
      </c>
      <c r="C149" s="6">
        <v>7</v>
      </c>
      <c r="D149" s="6">
        <v>124</v>
      </c>
      <c r="E149" s="6" t="s">
        <v>11191</v>
      </c>
      <c r="H149" s="6">
        <f>IF('Раздел 1.3'!P30&gt;='Раздел 1.3'!U30,0,1)</f>
        <v>0</v>
      </c>
    </row>
    <row r="150" spans="1:8" x14ac:dyDescent="0.2">
      <c r="A150" s="6">
        <f t="shared" si="2"/>
        <v>609562</v>
      </c>
      <c r="B150" s="6">
        <v>3</v>
      </c>
      <c r="C150" s="6">
        <v>7</v>
      </c>
      <c r="D150" s="6">
        <v>125</v>
      </c>
      <c r="E150" s="6" t="s">
        <v>12538</v>
      </c>
      <c r="H150" s="6">
        <f>IF('Раздел 1.3'!P31&gt;='Раздел 1.3'!U31,0,1)</f>
        <v>0</v>
      </c>
    </row>
    <row r="151" spans="1:8" x14ac:dyDescent="0.2">
      <c r="A151" s="6">
        <f t="shared" si="2"/>
        <v>609562</v>
      </c>
      <c r="B151" s="6">
        <v>3</v>
      </c>
      <c r="C151" s="6">
        <v>7</v>
      </c>
      <c r="D151" s="6">
        <v>126</v>
      </c>
      <c r="E151" s="6" t="s">
        <v>12539</v>
      </c>
      <c r="H151" s="6">
        <f>IF('Раздел 1.3'!P32&gt;='Раздел 1.3'!U32,0,1)</f>
        <v>0</v>
      </c>
    </row>
    <row r="152" spans="1:8" x14ac:dyDescent="0.2">
      <c r="A152" s="6">
        <f t="shared" si="2"/>
        <v>609562</v>
      </c>
      <c r="B152" s="6">
        <v>3</v>
      </c>
      <c r="C152" s="6">
        <v>7</v>
      </c>
      <c r="D152" s="6">
        <v>127</v>
      </c>
      <c r="E152" s="6" t="s">
        <v>12540</v>
      </c>
      <c r="H152" s="6">
        <f>IF('Раздел 1.3'!P33&gt;='Раздел 1.3'!U33,0,1)</f>
        <v>0</v>
      </c>
    </row>
    <row r="153" spans="1:8" x14ac:dyDescent="0.2">
      <c r="A153" s="6">
        <f t="shared" si="2"/>
        <v>609562</v>
      </c>
      <c r="B153" s="6">
        <v>3</v>
      </c>
      <c r="C153" s="6">
        <v>7</v>
      </c>
      <c r="D153" s="6">
        <v>128</v>
      </c>
      <c r="E153" s="6" t="s">
        <v>12541</v>
      </c>
      <c r="H153" s="6">
        <f>IF('Раздел 1.3'!P34&gt;='Раздел 1.3'!U34,0,1)</f>
        <v>0</v>
      </c>
    </row>
    <row r="154" spans="1:8" x14ac:dyDescent="0.2">
      <c r="A154" s="6">
        <f t="shared" si="2"/>
        <v>609562</v>
      </c>
      <c r="B154" s="6">
        <v>3</v>
      </c>
      <c r="C154" s="6">
        <v>7</v>
      </c>
      <c r="D154" s="6">
        <v>129</v>
      </c>
      <c r="E154" s="6" t="s">
        <v>12542</v>
      </c>
      <c r="H154" s="6">
        <f>IF('Раздел 1.3'!P35&gt;='Раздел 1.3'!U35,0,1)</f>
        <v>0</v>
      </c>
    </row>
    <row r="155" spans="1:8" x14ac:dyDescent="0.2">
      <c r="A155" s="6">
        <f t="shared" si="2"/>
        <v>609562</v>
      </c>
      <c r="B155" s="6">
        <v>3</v>
      </c>
      <c r="C155" s="6">
        <v>7</v>
      </c>
      <c r="D155" s="6">
        <v>130</v>
      </c>
      <c r="E155" s="6" t="s">
        <v>12543</v>
      </c>
      <c r="H155" s="6">
        <f>IF('Раздел 1.3'!P36&gt;='Раздел 1.3'!U36,0,1)</f>
        <v>0</v>
      </c>
    </row>
    <row r="156" spans="1:8" x14ac:dyDescent="0.2">
      <c r="A156" s="6">
        <f t="shared" si="2"/>
        <v>609562</v>
      </c>
      <c r="B156" s="6">
        <v>3</v>
      </c>
      <c r="C156" s="6">
        <v>7</v>
      </c>
      <c r="D156" s="6">
        <v>131</v>
      </c>
      <c r="E156" s="6" t="s">
        <v>12544</v>
      </c>
      <c r="H156" s="6">
        <f>IF('Раздел 1.3'!P37&gt;='Раздел 1.3'!U37,0,1)</f>
        <v>0</v>
      </c>
    </row>
    <row r="157" spans="1:8" x14ac:dyDescent="0.2">
      <c r="A157" s="6">
        <f t="shared" si="2"/>
        <v>609562</v>
      </c>
      <c r="B157" s="6">
        <v>3</v>
      </c>
      <c r="C157" s="6">
        <v>7</v>
      </c>
      <c r="D157" s="6">
        <v>132</v>
      </c>
      <c r="E157" s="6" t="s">
        <v>12545</v>
      </c>
      <c r="H157" s="6">
        <f>IF('Раздел 1.3'!P38&gt;='Раздел 1.3'!U38,0,1)</f>
        <v>0</v>
      </c>
    </row>
    <row r="158" spans="1:8" x14ac:dyDescent="0.2">
      <c r="A158" s="6">
        <f t="shared" si="2"/>
        <v>609562</v>
      </c>
      <c r="B158" s="6">
        <v>3</v>
      </c>
      <c r="C158" s="6">
        <v>7</v>
      </c>
      <c r="D158" s="6">
        <v>133</v>
      </c>
      <c r="E158" s="6" t="s">
        <v>12546</v>
      </c>
      <c r="H158" s="6">
        <f>IF('Раздел 1.3'!P39&gt;='Раздел 1.3'!U39,0,1)</f>
        <v>0</v>
      </c>
    </row>
    <row r="159" spans="1:8" x14ac:dyDescent="0.2">
      <c r="A159" s="6">
        <f t="shared" si="2"/>
        <v>609562</v>
      </c>
      <c r="B159" s="6">
        <v>3</v>
      </c>
      <c r="C159" s="6">
        <v>7</v>
      </c>
      <c r="D159" s="6">
        <v>134</v>
      </c>
      <c r="E159" s="6" t="s">
        <v>12547</v>
      </c>
      <c r="H159" s="6">
        <f>IF('Раздел 1.3'!P40&gt;='Раздел 1.3'!U40,0,1)</f>
        <v>0</v>
      </c>
    </row>
    <row r="160" spans="1:8" x14ac:dyDescent="0.2">
      <c r="A160" s="6">
        <f t="shared" si="2"/>
        <v>609562</v>
      </c>
      <c r="B160" s="6">
        <v>3</v>
      </c>
      <c r="C160" s="6">
        <v>7</v>
      </c>
      <c r="D160" s="6">
        <v>135</v>
      </c>
      <c r="E160" s="6" t="s">
        <v>12548</v>
      </c>
      <c r="H160" s="6">
        <f>IF('Раздел 1.3'!P41&gt;='Раздел 1.3'!U41,0,1)</f>
        <v>0</v>
      </c>
    </row>
    <row r="161" spans="1:8" x14ac:dyDescent="0.2">
      <c r="A161" s="6">
        <f t="shared" si="2"/>
        <v>609562</v>
      </c>
      <c r="B161" s="6">
        <v>3</v>
      </c>
      <c r="C161" s="6">
        <v>7</v>
      </c>
      <c r="D161" s="6">
        <v>136</v>
      </c>
      <c r="E161" s="6" t="s">
        <v>12549</v>
      </c>
      <c r="H161" s="6">
        <f>IF('Раздел 1.3'!P42&gt;='Раздел 1.3'!U42,0,1)</f>
        <v>0</v>
      </c>
    </row>
    <row r="162" spans="1:8" x14ac:dyDescent="0.2">
      <c r="A162" s="6">
        <f t="shared" si="2"/>
        <v>609562</v>
      </c>
      <c r="B162" s="6">
        <v>3</v>
      </c>
      <c r="C162" s="6">
        <v>7</v>
      </c>
      <c r="D162" s="6">
        <v>137</v>
      </c>
      <c r="E162" s="6" t="s">
        <v>12550</v>
      </c>
      <c r="H162" s="6">
        <f>IF('Раздел 1.3'!P43&gt;='Раздел 1.3'!U43,0,1)</f>
        <v>0</v>
      </c>
    </row>
    <row r="163" spans="1:8" x14ac:dyDescent="0.2">
      <c r="A163" s="6">
        <f t="shared" si="2"/>
        <v>609562</v>
      </c>
      <c r="B163" s="6">
        <v>3</v>
      </c>
      <c r="C163" s="6">
        <v>7</v>
      </c>
      <c r="D163" s="6">
        <v>138</v>
      </c>
      <c r="E163" s="6" t="s">
        <v>12551</v>
      </c>
      <c r="H163" s="6">
        <f>IF('Раздел 1.3'!P44&gt;='Раздел 1.3'!U44,0,1)</f>
        <v>0</v>
      </c>
    </row>
    <row r="164" spans="1:8" x14ac:dyDescent="0.2">
      <c r="A164" s="6">
        <f t="shared" si="2"/>
        <v>609562</v>
      </c>
      <c r="B164" s="6">
        <v>3</v>
      </c>
      <c r="C164" s="6">
        <v>7</v>
      </c>
      <c r="D164" s="6">
        <v>139</v>
      </c>
      <c r="E164" s="6" t="s">
        <v>12552</v>
      </c>
      <c r="H164" s="6">
        <f>IF('Раздел 1.3'!P45&gt;='Раздел 1.3'!U45,0,1)</f>
        <v>0</v>
      </c>
    </row>
    <row r="165" spans="1:8" x14ac:dyDescent="0.2">
      <c r="A165" s="6">
        <f t="shared" si="2"/>
        <v>609562</v>
      </c>
      <c r="B165" s="6">
        <v>3</v>
      </c>
      <c r="C165" s="6">
        <v>7</v>
      </c>
      <c r="D165" s="6">
        <v>140</v>
      </c>
      <c r="E165" s="6" t="s">
        <v>12553</v>
      </c>
      <c r="H165" s="6">
        <f>IF('Раздел 1.3'!P46&gt;='Раздел 1.3'!U46,0,1)</f>
        <v>0</v>
      </c>
    </row>
    <row r="166" spans="1:8" x14ac:dyDescent="0.2">
      <c r="A166" s="6">
        <f t="shared" si="2"/>
        <v>609562</v>
      </c>
      <c r="B166" s="6">
        <v>3</v>
      </c>
      <c r="C166" s="6">
        <v>7</v>
      </c>
      <c r="D166" s="6">
        <v>141</v>
      </c>
      <c r="E166" s="6" t="s">
        <v>12554</v>
      </c>
      <c r="H166" s="6">
        <f>IF('Раздел 1.3'!P47&gt;='Раздел 1.3'!U47,0,1)</f>
        <v>0</v>
      </c>
    </row>
    <row r="167" spans="1:8" x14ac:dyDescent="0.2">
      <c r="A167" s="6">
        <f t="shared" si="2"/>
        <v>609562</v>
      </c>
      <c r="B167" s="6">
        <v>3</v>
      </c>
      <c r="C167" s="6">
        <v>7</v>
      </c>
      <c r="D167" s="6">
        <v>142</v>
      </c>
      <c r="E167" s="6" t="s">
        <v>12555</v>
      </c>
      <c r="H167" s="6">
        <f>IF('Раздел 1.3'!P48&gt;='Раздел 1.3'!U48,0,1)</f>
        <v>0</v>
      </c>
    </row>
    <row r="168" spans="1:8" x14ac:dyDescent="0.2">
      <c r="A168" s="6">
        <f t="shared" si="2"/>
        <v>609562</v>
      </c>
      <c r="B168" s="6">
        <v>3</v>
      </c>
      <c r="C168" s="6">
        <v>7</v>
      </c>
      <c r="D168" s="6">
        <v>143</v>
      </c>
      <c r="E168" s="6" t="s">
        <v>12556</v>
      </c>
      <c r="H168" s="6">
        <f>IF('Раздел 1.3'!P49&gt;='Раздел 1.3'!U49,0,1)</f>
        <v>0</v>
      </c>
    </row>
    <row r="169" spans="1:8" x14ac:dyDescent="0.2">
      <c r="A169" s="6">
        <f t="shared" si="2"/>
        <v>609562</v>
      </c>
      <c r="B169" s="6">
        <v>3</v>
      </c>
      <c r="C169" s="6">
        <v>7</v>
      </c>
      <c r="D169" s="6">
        <v>144</v>
      </c>
      <c r="E169" s="6" t="s">
        <v>12557</v>
      </c>
      <c r="H169" s="6">
        <f>IF('Раздел 1.3'!P50&gt;='Раздел 1.3'!U50,0,1)</f>
        <v>0</v>
      </c>
    </row>
    <row r="170" spans="1:8" x14ac:dyDescent="0.2">
      <c r="A170" s="6">
        <f t="shared" si="2"/>
        <v>609562</v>
      </c>
      <c r="B170" s="6">
        <v>3</v>
      </c>
      <c r="C170" s="119">
        <v>7</v>
      </c>
      <c r="D170" s="119">
        <v>145</v>
      </c>
      <c r="E170" s="119" t="s">
        <v>12558</v>
      </c>
      <c r="F170" s="119"/>
      <c r="G170" s="119"/>
      <c r="H170" s="119">
        <f>IF('Раздел 1.3'!P51&gt;='Раздел 1.3'!U51,0,1)</f>
        <v>0</v>
      </c>
    </row>
    <row r="171" spans="1:8" x14ac:dyDescent="0.2">
      <c r="A171" s="6">
        <f t="shared" si="2"/>
        <v>609562</v>
      </c>
      <c r="B171" s="6">
        <v>3</v>
      </c>
      <c r="C171" s="6">
        <v>8</v>
      </c>
      <c r="D171" s="6">
        <v>146</v>
      </c>
      <c r="E171" s="6" t="s">
        <v>12559</v>
      </c>
      <c r="H171" s="6">
        <f>IF('Раздел 1.3'!U21&gt;='Раздел 1.3'!V21,0,1)</f>
        <v>0</v>
      </c>
    </row>
    <row r="172" spans="1:8" x14ac:dyDescent="0.2">
      <c r="A172" s="6">
        <f t="shared" si="2"/>
        <v>609562</v>
      </c>
      <c r="B172" s="6">
        <v>3</v>
      </c>
      <c r="C172" s="6">
        <v>8</v>
      </c>
      <c r="D172" s="6">
        <v>147</v>
      </c>
      <c r="E172" s="6" t="s">
        <v>12560</v>
      </c>
      <c r="H172" s="6">
        <f>IF('Раздел 1.3'!U22&gt;='Раздел 1.3'!V22,0,1)</f>
        <v>0</v>
      </c>
    </row>
    <row r="173" spans="1:8" x14ac:dyDescent="0.2">
      <c r="A173" s="6">
        <f t="shared" si="2"/>
        <v>609562</v>
      </c>
      <c r="B173" s="6">
        <v>3</v>
      </c>
      <c r="C173" s="6">
        <v>8</v>
      </c>
      <c r="D173" s="6">
        <v>148</v>
      </c>
      <c r="E173" s="6" t="s">
        <v>12561</v>
      </c>
      <c r="H173" s="6">
        <f>IF('Раздел 1.3'!U23&gt;='Раздел 1.3'!V23,0,1)</f>
        <v>0</v>
      </c>
    </row>
    <row r="174" spans="1:8" x14ac:dyDescent="0.2">
      <c r="A174" s="6">
        <f t="shared" si="2"/>
        <v>609562</v>
      </c>
      <c r="B174" s="6">
        <v>3</v>
      </c>
      <c r="C174" s="6">
        <v>8</v>
      </c>
      <c r="D174" s="6">
        <v>149</v>
      </c>
      <c r="E174" s="6" t="s">
        <v>13993</v>
      </c>
      <c r="H174" s="6">
        <f>IF('Раздел 1.3'!U24&gt;='Раздел 1.3'!V24,0,1)</f>
        <v>0</v>
      </c>
    </row>
    <row r="175" spans="1:8" x14ac:dyDescent="0.2">
      <c r="A175" s="6">
        <f t="shared" si="2"/>
        <v>609562</v>
      </c>
      <c r="B175" s="6">
        <v>3</v>
      </c>
      <c r="C175" s="6">
        <v>8</v>
      </c>
      <c r="D175" s="6">
        <v>150</v>
      </c>
      <c r="E175" s="6" t="s">
        <v>13994</v>
      </c>
      <c r="H175" s="6">
        <f>IF('Раздел 1.3'!U25&gt;='Раздел 1.3'!V25,0,1)</f>
        <v>0</v>
      </c>
    </row>
    <row r="176" spans="1:8" x14ac:dyDescent="0.2">
      <c r="A176" s="6">
        <f t="shared" si="2"/>
        <v>609562</v>
      </c>
      <c r="B176" s="6">
        <v>3</v>
      </c>
      <c r="C176" s="6">
        <v>8</v>
      </c>
      <c r="D176" s="6">
        <v>151</v>
      </c>
      <c r="E176" s="6" t="s">
        <v>13995</v>
      </c>
      <c r="H176" s="6">
        <f>IF('Раздел 1.3'!U26&gt;='Раздел 1.3'!V26,0,1)</f>
        <v>0</v>
      </c>
    </row>
    <row r="177" spans="1:8" x14ac:dyDescent="0.2">
      <c r="A177" s="6">
        <f t="shared" si="2"/>
        <v>609562</v>
      </c>
      <c r="B177" s="6">
        <v>3</v>
      </c>
      <c r="C177" s="6">
        <v>8</v>
      </c>
      <c r="D177" s="6">
        <v>152</v>
      </c>
      <c r="E177" s="6" t="s">
        <v>13996</v>
      </c>
      <c r="H177" s="6">
        <f>IF('Раздел 1.3'!U27&gt;='Раздел 1.3'!V27,0,1)</f>
        <v>0</v>
      </c>
    </row>
    <row r="178" spans="1:8" x14ac:dyDescent="0.2">
      <c r="A178" s="6">
        <f t="shared" si="2"/>
        <v>609562</v>
      </c>
      <c r="B178" s="6">
        <v>3</v>
      </c>
      <c r="C178" s="6">
        <v>8</v>
      </c>
      <c r="D178" s="6">
        <v>153</v>
      </c>
      <c r="E178" s="6" t="s">
        <v>13997</v>
      </c>
      <c r="H178" s="6">
        <f>IF('Раздел 1.3'!U28&gt;='Раздел 1.3'!V28,0,1)</f>
        <v>0</v>
      </c>
    </row>
    <row r="179" spans="1:8" x14ac:dyDescent="0.2">
      <c r="A179" s="6">
        <f t="shared" si="2"/>
        <v>609562</v>
      </c>
      <c r="B179" s="6">
        <v>3</v>
      </c>
      <c r="C179" s="6">
        <v>8</v>
      </c>
      <c r="D179" s="6">
        <v>154</v>
      </c>
      <c r="E179" s="6" t="s">
        <v>13998</v>
      </c>
      <c r="H179" s="6">
        <f>IF('Раздел 1.3'!U29&gt;='Раздел 1.3'!V29,0,1)</f>
        <v>0</v>
      </c>
    </row>
    <row r="180" spans="1:8" x14ac:dyDescent="0.2">
      <c r="A180" s="6">
        <f t="shared" si="2"/>
        <v>609562</v>
      </c>
      <c r="B180" s="6">
        <v>3</v>
      </c>
      <c r="C180" s="6">
        <v>8</v>
      </c>
      <c r="D180" s="6">
        <v>155</v>
      </c>
      <c r="E180" s="6" t="s">
        <v>13999</v>
      </c>
      <c r="H180" s="6">
        <f>IF('Раздел 1.3'!U30&gt;='Раздел 1.3'!V30,0,1)</f>
        <v>0</v>
      </c>
    </row>
    <row r="181" spans="1:8" x14ac:dyDescent="0.2">
      <c r="A181" s="6">
        <f t="shared" si="2"/>
        <v>609562</v>
      </c>
      <c r="B181" s="6">
        <v>3</v>
      </c>
      <c r="C181" s="6">
        <v>8</v>
      </c>
      <c r="D181" s="6">
        <v>156</v>
      </c>
      <c r="E181" s="6" t="s">
        <v>14000</v>
      </c>
      <c r="H181" s="6">
        <f>IF('Раздел 1.3'!U31&gt;='Раздел 1.3'!V31,0,1)</f>
        <v>0</v>
      </c>
    </row>
    <row r="182" spans="1:8" x14ac:dyDescent="0.2">
      <c r="A182" s="6">
        <f t="shared" si="2"/>
        <v>609562</v>
      </c>
      <c r="B182" s="6">
        <v>3</v>
      </c>
      <c r="C182" s="6">
        <v>8</v>
      </c>
      <c r="D182" s="6">
        <v>157</v>
      </c>
      <c r="E182" s="6" t="s">
        <v>14001</v>
      </c>
      <c r="H182" s="6">
        <f>IF('Раздел 1.3'!U32&gt;='Раздел 1.3'!V32,0,1)</f>
        <v>0</v>
      </c>
    </row>
    <row r="183" spans="1:8" x14ac:dyDescent="0.2">
      <c r="A183" s="6">
        <f t="shared" si="2"/>
        <v>609562</v>
      </c>
      <c r="B183" s="6">
        <v>3</v>
      </c>
      <c r="C183" s="6">
        <v>8</v>
      </c>
      <c r="D183" s="6">
        <v>158</v>
      </c>
      <c r="E183" s="6" t="s">
        <v>14002</v>
      </c>
      <c r="H183" s="6">
        <f>IF('Раздел 1.3'!U33&gt;='Раздел 1.3'!V33,0,1)</f>
        <v>0</v>
      </c>
    </row>
    <row r="184" spans="1:8" x14ac:dyDescent="0.2">
      <c r="A184" s="6">
        <f t="shared" si="2"/>
        <v>609562</v>
      </c>
      <c r="B184" s="6">
        <v>3</v>
      </c>
      <c r="C184" s="6">
        <v>8</v>
      </c>
      <c r="D184" s="6">
        <v>159</v>
      </c>
      <c r="E184" s="6" t="s">
        <v>14003</v>
      </c>
      <c r="H184" s="6">
        <f>IF('Раздел 1.3'!U34&gt;='Раздел 1.3'!V34,0,1)</f>
        <v>0</v>
      </c>
    </row>
    <row r="185" spans="1:8" x14ac:dyDescent="0.2">
      <c r="A185" s="6">
        <f t="shared" si="2"/>
        <v>609562</v>
      </c>
      <c r="B185" s="6">
        <v>3</v>
      </c>
      <c r="C185" s="6">
        <v>8</v>
      </c>
      <c r="D185" s="6">
        <v>160</v>
      </c>
      <c r="E185" s="6" t="s">
        <v>14004</v>
      </c>
      <c r="H185" s="6">
        <f>IF('Раздел 1.3'!U35&gt;='Раздел 1.3'!V35,0,1)</f>
        <v>0</v>
      </c>
    </row>
    <row r="186" spans="1:8" x14ac:dyDescent="0.2">
      <c r="A186" s="6">
        <f t="shared" si="2"/>
        <v>609562</v>
      </c>
      <c r="B186" s="6">
        <v>3</v>
      </c>
      <c r="C186" s="6">
        <v>8</v>
      </c>
      <c r="D186" s="6">
        <v>161</v>
      </c>
      <c r="E186" s="6" t="s">
        <v>14005</v>
      </c>
      <c r="H186" s="6">
        <f>IF('Раздел 1.3'!U36&gt;='Раздел 1.3'!V36,0,1)</f>
        <v>0</v>
      </c>
    </row>
    <row r="187" spans="1:8" x14ac:dyDescent="0.2">
      <c r="A187" s="6">
        <f t="shared" si="2"/>
        <v>609562</v>
      </c>
      <c r="B187" s="6">
        <v>3</v>
      </c>
      <c r="C187" s="6">
        <v>8</v>
      </c>
      <c r="D187" s="6">
        <v>162</v>
      </c>
      <c r="E187" s="6" t="s">
        <v>14006</v>
      </c>
      <c r="H187" s="6">
        <f>IF('Раздел 1.3'!U37&gt;='Раздел 1.3'!V37,0,1)</f>
        <v>0</v>
      </c>
    </row>
    <row r="188" spans="1:8" x14ac:dyDescent="0.2">
      <c r="A188" s="6">
        <f t="shared" si="2"/>
        <v>609562</v>
      </c>
      <c r="B188" s="6">
        <v>3</v>
      </c>
      <c r="C188" s="6">
        <v>8</v>
      </c>
      <c r="D188" s="6">
        <v>163</v>
      </c>
      <c r="E188" s="6" t="s">
        <v>14007</v>
      </c>
      <c r="H188" s="6">
        <f>IF('Раздел 1.3'!U38&gt;='Раздел 1.3'!V38,0,1)</f>
        <v>0</v>
      </c>
    </row>
    <row r="189" spans="1:8" x14ac:dyDescent="0.2">
      <c r="A189" s="6">
        <f t="shared" si="2"/>
        <v>609562</v>
      </c>
      <c r="B189" s="6">
        <v>3</v>
      </c>
      <c r="C189" s="6">
        <v>8</v>
      </c>
      <c r="D189" s="6">
        <v>164</v>
      </c>
      <c r="E189" s="6" t="s">
        <v>14008</v>
      </c>
      <c r="H189" s="6">
        <f>IF('Раздел 1.3'!U39&gt;='Раздел 1.3'!V39,0,1)</f>
        <v>0</v>
      </c>
    </row>
    <row r="190" spans="1:8" x14ac:dyDescent="0.2">
      <c r="A190" s="6">
        <f t="shared" si="2"/>
        <v>609562</v>
      </c>
      <c r="B190" s="6">
        <v>3</v>
      </c>
      <c r="C190" s="6">
        <v>8</v>
      </c>
      <c r="D190" s="6">
        <v>165</v>
      </c>
      <c r="E190" s="6" t="s">
        <v>14009</v>
      </c>
      <c r="H190" s="6">
        <f>IF('Раздел 1.3'!U40&gt;='Раздел 1.3'!V40,0,1)</f>
        <v>0</v>
      </c>
    </row>
    <row r="191" spans="1:8" x14ac:dyDescent="0.2">
      <c r="A191" s="6">
        <f t="shared" si="2"/>
        <v>609562</v>
      </c>
      <c r="B191" s="6">
        <v>3</v>
      </c>
      <c r="C191" s="6">
        <v>8</v>
      </c>
      <c r="D191" s="6">
        <v>166</v>
      </c>
      <c r="E191" s="6" t="s">
        <v>14010</v>
      </c>
      <c r="H191" s="6">
        <f>IF('Раздел 1.3'!U41&gt;='Раздел 1.3'!V41,0,1)</f>
        <v>0</v>
      </c>
    </row>
    <row r="192" spans="1:8" x14ac:dyDescent="0.2">
      <c r="A192" s="6">
        <f t="shared" si="2"/>
        <v>609562</v>
      </c>
      <c r="B192" s="6">
        <v>3</v>
      </c>
      <c r="C192" s="6">
        <v>8</v>
      </c>
      <c r="D192" s="6">
        <v>167</v>
      </c>
      <c r="E192" s="6" t="s">
        <v>14011</v>
      </c>
      <c r="H192" s="6">
        <f>IF('Раздел 1.3'!U42&gt;='Раздел 1.3'!V42,0,1)</f>
        <v>0</v>
      </c>
    </row>
    <row r="193" spans="1:8" x14ac:dyDescent="0.2">
      <c r="A193" s="6">
        <f t="shared" si="2"/>
        <v>609562</v>
      </c>
      <c r="B193" s="6">
        <v>3</v>
      </c>
      <c r="C193" s="6">
        <v>8</v>
      </c>
      <c r="D193" s="6">
        <v>168</v>
      </c>
      <c r="E193" s="6" t="s">
        <v>14012</v>
      </c>
      <c r="H193" s="6">
        <f>IF('Раздел 1.3'!U43&gt;='Раздел 1.3'!V43,0,1)</f>
        <v>0</v>
      </c>
    </row>
    <row r="194" spans="1:8" x14ac:dyDescent="0.2">
      <c r="A194" s="6">
        <f t="shared" si="2"/>
        <v>609562</v>
      </c>
      <c r="B194" s="6">
        <v>3</v>
      </c>
      <c r="C194" s="6">
        <v>8</v>
      </c>
      <c r="D194" s="6">
        <v>169</v>
      </c>
      <c r="E194" s="6" t="s">
        <v>14013</v>
      </c>
      <c r="H194" s="6">
        <f>IF('Раздел 1.3'!U44&gt;='Раздел 1.3'!V44,0,1)</f>
        <v>0</v>
      </c>
    </row>
    <row r="195" spans="1:8" x14ac:dyDescent="0.2">
      <c r="A195" s="6">
        <f t="shared" si="2"/>
        <v>609562</v>
      </c>
      <c r="B195" s="6">
        <v>3</v>
      </c>
      <c r="C195" s="6">
        <v>8</v>
      </c>
      <c r="D195" s="6">
        <v>170</v>
      </c>
      <c r="E195" s="6" t="s">
        <v>14014</v>
      </c>
      <c r="H195" s="6">
        <f>IF('Раздел 1.3'!U45&gt;='Раздел 1.3'!V45,0,1)</f>
        <v>0</v>
      </c>
    </row>
    <row r="196" spans="1:8" x14ac:dyDescent="0.2">
      <c r="A196" s="6">
        <f t="shared" si="2"/>
        <v>609562</v>
      </c>
      <c r="B196" s="6">
        <v>3</v>
      </c>
      <c r="C196" s="6">
        <v>8</v>
      </c>
      <c r="D196" s="6">
        <v>171</v>
      </c>
      <c r="E196" s="6" t="s">
        <v>14015</v>
      </c>
      <c r="H196" s="6">
        <f>IF('Раздел 1.3'!U46&gt;='Раздел 1.3'!V46,0,1)</f>
        <v>0</v>
      </c>
    </row>
    <row r="197" spans="1:8" x14ac:dyDescent="0.2">
      <c r="A197" s="6">
        <f t="shared" ref="A197:A237" si="3">P_3</f>
        <v>609562</v>
      </c>
      <c r="B197" s="6">
        <v>3</v>
      </c>
      <c r="C197" s="6">
        <v>8</v>
      </c>
      <c r="D197" s="6">
        <v>172</v>
      </c>
      <c r="E197" s="6" t="s">
        <v>14016</v>
      </c>
      <c r="H197" s="6">
        <f>IF('Раздел 1.3'!U47&gt;='Раздел 1.3'!V47,0,1)</f>
        <v>0</v>
      </c>
    </row>
    <row r="198" spans="1:8" x14ac:dyDescent="0.2">
      <c r="A198" s="6">
        <f t="shared" si="3"/>
        <v>609562</v>
      </c>
      <c r="B198" s="6">
        <v>3</v>
      </c>
      <c r="C198" s="6">
        <v>8</v>
      </c>
      <c r="D198" s="6">
        <v>173</v>
      </c>
      <c r="E198" s="6" t="s">
        <v>14017</v>
      </c>
      <c r="H198" s="6">
        <f>IF('Раздел 1.3'!U48&gt;='Раздел 1.3'!V48,0,1)</f>
        <v>0</v>
      </c>
    </row>
    <row r="199" spans="1:8" x14ac:dyDescent="0.2">
      <c r="A199" s="6">
        <f t="shared" si="3"/>
        <v>609562</v>
      </c>
      <c r="B199" s="6">
        <v>3</v>
      </c>
      <c r="C199" s="6">
        <v>8</v>
      </c>
      <c r="D199" s="6">
        <v>174</v>
      </c>
      <c r="E199" s="6" t="s">
        <v>14018</v>
      </c>
      <c r="H199" s="6">
        <f>IF('Раздел 1.3'!U49&gt;='Раздел 1.3'!V49,0,1)</f>
        <v>0</v>
      </c>
    </row>
    <row r="200" spans="1:8" x14ac:dyDescent="0.2">
      <c r="A200" s="6">
        <f t="shared" si="3"/>
        <v>609562</v>
      </c>
      <c r="B200" s="6">
        <v>3</v>
      </c>
      <c r="C200" s="6">
        <v>8</v>
      </c>
      <c r="D200" s="6">
        <v>175</v>
      </c>
      <c r="E200" s="6" t="s">
        <v>14019</v>
      </c>
      <c r="H200" s="6">
        <f>IF('Раздел 1.3'!U50&gt;='Раздел 1.3'!V50,0,1)</f>
        <v>0</v>
      </c>
    </row>
    <row r="201" spans="1:8" x14ac:dyDescent="0.2">
      <c r="A201" s="6">
        <f t="shared" si="3"/>
        <v>609562</v>
      </c>
      <c r="B201" s="6">
        <v>3</v>
      </c>
      <c r="C201" s="119">
        <v>8</v>
      </c>
      <c r="D201" s="119">
        <v>176</v>
      </c>
      <c r="E201" s="119" t="s">
        <v>14020</v>
      </c>
      <c r="F201" s="119"/>
      <c r="G201" s="119"/>
      <c r="H201" s="119">
        <f>IF('Раздел 1.3'!U51&gt;='Раздел 1.3'!V51,0,1)</f>
        <v>0</v>
      </c>
    </row>
    <row r="202" spans="1:8" x14ac:dyDescent="0.2">
      <c r="A202" s="6">
        <f t="shared" si="3"/>
        <v>609562</v>
      </c>
      <c r="B202" s="6">
        <v>3</v>
      </c>
      <c r="C202" s="6">
        <v>9</v>
      </c>
      <c r="D202" s="6">
        <v>177</v>
      </c>
      <c r="E202" s="6" t="s">
        <v>14021</v>
      </c>
      <c r="H202" s="6">
        <f>IF('Раздел 1.3'!P21&gt;='Раздел 1.3'!P22,0,1)</f>
        <v>0</v>
      </c>
    </row>
    <row r="203" spans="1:8" x14ac:dyDescent="0.2">
      <c r="A203" s="6">
        <f t="shared" si="3"/>
        <v>609562</v>
      </c>
      <c r="B203" s="6">
        <v>3</v>
      </c>
      <c r="C203" s="6">
        <v>9</v>
      </c>
      <c r="D203" s="6">
        <v>178</v>
      </c>
      <c r="E203" s="6" t="s">
        <v>14022</v>
      </c>
      <c r="H203" s="6">
        <f>IF('Раздел 1.3'!Q21&gt;='Раздел 1.3'!Q22,0,1)</f>
        <v>0</v>
      </c>
    </row>
    <row r="204" spans="1:8" x14ac:dyDescent="0.2">
      <c r="A204" s="6">
        <f t="shared" si="3"/>
        <v>609562</v>
      </c>
      <c r="B204" s="6">
        <v>3</v>
      </c>
      <c r="C204" s="6">
        <v>9</v>
      </c>
      <c r="D204" s="6">
        <v>179</v>
      </c>
      <c r="E204" s="6" t="s">
        <v>14023</v>
      </c>
      <c r="H204" s="6">
        <f>IF('Раздел 1.3'!R21&gt;='Раздел 1.3'!R22,0,1)</f>
        <v>0</v>
      </c>
    </row>
    <row r="205" spans="1:8" x14ac:dyDescent="0.2">
      <c r="A205" s="6">
        <f t="shared" si="3"/>
        <v>609562</v>
      </c>
      <c r="B205" s="6">
        <v>3</v>
      </c>
      <c r="C205" s="6">
        <v>9</v>
      </c>
      <c r="D205" s="6">
        <v>180</v>
      </c>
      <c r="E205" s="6" t="s">
        <v>14024</v>
      </c>
      <c r="H205" s="6">
        <f>IF('Раздел 1.3'!S21&gt;='Раздел 1.3'!S22,0,1)</f>
        <v>0</v>
      </c>
    </row>
    <row r="206" spans="1:8" x14ac:dyDescent="0.2">
      <c r="A206" s="6">
        <f t="shared" si="3"/>
        <v>609562</v>
      </c>
      <c r="B206" s="6">
        <v>3</v>
      </c>
      <c r="C206" s="6">
        <v>9</v>
      </c>
      <c r="D206" s="6">
        <v>181</v>
      </c>
      <c r="E206" s="6" t="s">
        <v>14025</v>
      </c>
      <c r="H206" s="6">
        <f>IF('Раздел 1.3'!T21&gt;='Раздел 1.3'!T22,0,1)</f>
        <v>0</v>
      </c>
    </row>
    <row r="207" spans="1:8" x14ac:dyDescent="0.2">
      <c r="A207" s="6">
        <f t="shared" si="3"/>
        <v>609562</v>
      </c>
      <c r="B207" s="6">
        <v>3</v>
      </c>
      <c r="C207" s="6">
        <v>9</v>
      </c>
      <c r="D207" s="6">
        <v>182</v>
      </c>
      <c r="E207" s="6" t="s">
        <v>14026</v>
      </c>
      <c r="H207" s="6">
        <f>IF('Раздел 1.3'!U21&gt;='Раздел 1.3'!U22,0,1)</f>
        <v>0</v>
      </c>
    </row>
    <row r="208" spans="1:8" x14ac:dyDescent="0.2">
      <c r="A208" s="6">
        <f t="shared" si="3"/>
        <v>609562</v>
      </c>
      <c r="B208" s="6">
        <v>3</v>
      </c>
      <c r="C208" s="119">
        <v>9</v>
      </c>
      <c r="D208" s="119">
        <v>183</v>
      </c>
      <c r="E208" s="119" t="s">
        <v>14027</v>
      </c>
      <c r="F208" s="119"/>
      <c r="G208" s="119"/>
      <c r="H208" s="119">
        <f>IF('Раздел 1.3'!V21&gt;='Раздел 1.3'!V22,0,1)</f>
        <v>0</v>
      </c>
    </row>
    <row r="209" spans="1:8" x14ac:dyDescent="0.2">
      <c r="A209" s="6">
        <f t="shared" si="3"/>
        <v>609562</v>
      </c>
      <c r="B209" s="6">
        <v>3</v>
      </c>
      <c r="C209" s="6">
        <v>10</v>
      </c>
      <c r="D209" s="6">
        <v>184</v>
      </c>
      <c r="E209" s="6" t="s">
        <v>14028</v>
      </c>
      <c r="H209" s="6">
        <f>IF('Раздел 1.3'!P31&gt;='Раздел 1.3'!P32,0,1)</f>
        <v>0</v>
      </c>
    </row>
    <row r="210" spans="1:8" x14ac:dyDescent="0.2">
      <c r="A210" s="6">
        <f t="shared" si="3"/>
        <v>609562</v>
      </c>
      <c r="B210" s="6">
        <v>3</v>
      </c>
      <c r="C210" s="6">
        <v>10</v>
      </c>
      <c r="D210" s="6">
        <v>185</v>
      </c>
      <c r="E210" s="6" t="s">
        <v>14029</v>
      </c>
      <c r="H210" s="6">
        <f>IF('Раздел 1.3'!Q31&gt;='Раздел 1.3'!Q32,0,1)</f>
        <v>0</v>
      </c>
    </row>
    <row r="211" spans="1:8" x14ac:dyDescent="0.2">
      <c r="A211" s="6">
        <f t="shared" si="3"/>
        <v>609562</v>
      </c>
      <c r="B211" s="6">
        <v>3</v>
      </c>
      <c r="C211" s="6">
        <v>10</v>
      </c>
      <c r="D211" s="6">
        <v>186</v>
      </c>
      <c r="E211" s="6" t="s">
        <v>14030</v>
      </c>
      <c r="H211" s="6">
        <f>IF('Раздел 1.3'!R31&gt;='Раздел 1.3'!R32,0,1)</f>
        <v>0</v>
      </c>
    </row>
    <row r="212" spans="1:8" x14ac:dyDescent="0.2">
      <c r="A212" s="6">
        <f t="shared" si="3"/>
        <v>609562</v>
      </c>
      <c r="B212" s="6">
        <v>3</v>
      </c>
      <c r="C212" s="6">
        <v>10</v>
      </c>
      <c r="D212" s="6">
        <v>187</v>
      </c>
      <c r="E212" s="6" t="s">
        <v>14031</v>
      </c>
      <c r="H212" s="6">
        <f>IF('Раздел 1.3'!S31&gt;='Раздел 1.3'!S32,0,1)</f>
        <v>0</v>
      </c>
    </row>
    <row r="213" spans="1:8" x14ac:dyDescent="0.2">
      <c r="A213" s="6">
        <f t="shared" si="3"/>
        <v>609562</v>
      </c>
      <c r="B213" s="6">
        <v>3</v>
      </c>
      <c r="C213" s="6">
        <v>10</v>
      </c>
      <c r="D213" s="6">
        <v>188</v>
      </c>
      <c r="E213" s="6" t="s">
        <v>15353</v>
      </c>
      <c r="H213" s="6">
        <f>IF('Раздел 1.3'!T31&gt;='Раздел 1.3'!T32,0,1)</f>
        <v>0</v>
      </c>
    </row>
    <row r="214" spans="1:8" x14ac:dyDescent="0.2">
      <c r="A214" s="6">
        <f t="shared" si="3"/>
        <v>609562</v>
      </c>
      <c r="B214" s="6">
        <v>3</v>
      </c>
      <c r="C214" s="6">
        <v>10</v>
      </c>
      <c r="D214" s="6">
        <v>189</v>
      </c>
      <c r="E214" s="6" t="s">
        <v>15354</v>
      </c>
      <c r="H214" s="6">
        <f>IF('Раздел 1.3'!U31&gt;='Раздел 1.3'!U32,0,1)</f>
        <v>0</v>
      </c>
    </row>
    <row r="215" spans="1:8" x14ac:dyDescent="0.2">
      <c r="A215" s="6">
        <f t="shared" si="3"/>
        <v>609562</v>
      </c>
      <c r="B215" s="6">
        <v>3</v>
      </c>
      <c r="C215" s="119">
        <v>10</v>
      </c>
      <c r="D215" s="119">
        <v>190</v>
      </c>
      <c r="E215" s="119" t="s">
        <v>15355</v>
      </c>
      <c r="F215" s="119"/>
      <c r="G215" s="119"/>
      <c r="H215" s="119">
        <f>IF('Раздел 1.3'!V31&gt;='Раздел 1.3'!V32,0,1)</f>
        <v>0</v>
      </c>
    </row>
    <row r="216" spans="1:8" x14ac:dyDescent="0.2">
      <c r="A216" s="6">
        <f t="shared" si="3"/>
        <v>609562</v>
      </c>
      <c r="B216" s="6">
        <v>3</v>
      </c>
      <c r="C216" s="6">
        <v>11</v>
      </c>
      <c r="D216" s="6">
        <v>191</v>
      </c>
      <c r="E216" s="6" t="s">
        <v>15356</v>
      </c>
      <c r="H216" s="6">
        <f>IF('Раздел 1.3'!P41&gt;='Раздел 1.3'!P42,0,1)</f>
        <v>0</v>
      </c>
    </row>
    <row r="217" spans="1:8" x14ac:dyDescent="0.2">
      <c r="A217" s="6">
        <f t="shared" si="3"/>
        <v>609562</v>
      </c>
      <c r="B217" s="6">
        <v>3</v>
      </c>
      <c r="C217" s="6">
        <v>11</v>
      </c>
      <c r="D217" s="6">
        <v>192</v>
      </c>
      <c r="E217" s="6" t="s">
        <v>15357</v>
      </c>
      <c r="H217" s="6">
        <f>IF('Раздел 1.3'!Q41&gt;='Раздел 1.3'!Q42,0,1)</f>
        <v>0</v>
      </c>
    </row>
    <row r="218" spans="1:8" x14ac:dyDescent="0.2">
      <c r="A218" s="6">
        <f t="shared" si="3"/>
        <v>609562</v>
      </c>
      <c r="B218" s="6">
        <v>3</v>
      </c>
      <c r="C218" s="6">
        <v>11</v>
      </c>
      <c r="D218" s="6">
        <v>193</v>
      </c>
      <c r="E218" s="6" t="s">
        <v>15358</v>
      </c>
      <c r="H218" s="6">
        <f>IF('Раздел 1.3'!R41&gt;='Раздел 1.3'!R42,0,1)</f>
        <v>0</v>
      </c>
    </row>
    <row r="219" spans="1:8" x14ac:dyDescent="0.2">
      <c r="A219" s="6">
        <f t="shared" si="3"/>
        <v>609562</v>
      </c>
      <c r="B219" s="6">
        <v>3</v>
      </c>
      <c r="C219" s="6">
        <v>11</v>
      </c>
      <c r="D219" s="6">
        <v>194</v>
      </c>
      <c r="E219" s="6" t="s">
        <v>15359</v>
      </c>
      <c r="H219" s="6">
        <f>IF('Раздел 1.3'!S41&gt;='Раздел 1.3'!S42,0,1)</f>
        <v>0</v>
      </c>
    </row>
    <row r="220" spans="1:8" x14ac:dyDescent="0.2">
      <c r="A220" s="6">
        <f t="shared" si="3"/>
        <v>609562</v>
      </c>
      <c r="B220" s="6">
        <v>3</v>
      </c>
      <c r="C220" s="6">
        <v>11</v>
      </c>
      <c r="D220" s="6">
        <v>195</v>
      </c>
      <c r="E220" s="6" t="s">
        <v>15360</v>
      </c>
      <c r="H220" s="6">
        <f>IF('Раздел 1.3'!T41&gt;='Раздел 1.3'!T42,0,1)</f>
        <v>0</v>
      </c>
    </row>
    <row r="221" spans="1:8" x14ac:dyDescent="0.2">
      <c r="A221" s="6">
        <f t="shared" si="3"/>
        <v>609562</v>
      </c>
      <c r="B221" s="6">
        <v>3</v>
      </c>
      <c r="C221" s="6">
        <v>11</v>
      </c>
      <c r="D221" s="6">
        <v>196</v>
      </c>
      <c r="E221" s="6" t="s">
        <v>15361</v>
      </c>
      <c r="H221" s="6">
        <f>IF('Раздел 1.3'!U41&gt;='Раздел 1.3'!U42,0,1)</f>
        <v>0</v>
      </c>
    </row>
    <row r="222" spans="1:8" x14ac:dyDescent="0.2">
      <c r="A222" s="6">
        <f t="shared" si="3"/>
        <v>609562</v>
      </c>
      <c r="B222" s="6">
        <v>3</v>
      </c>
      <c r="C222" s="119">
        <v>11</v>
      </c>
      <c r="D222" s="119">
        <v>197</v>
      </c>
      <c r="E222" s="119" t="s">
        <v>15368</v>
      </c>
      <c r="F222" s="119"/>
      <c r="G222" s="119"/>
      <c r="H222" s="119">
        <f>IF('Раздел 1.3'!V41&gt;='Раздел 1.3'!V42,0,1)</f>
        <v>0</v>
      </c>
    </row>
    <row r="223" spans="1:8" x14ac:dyDescent="0.2">
      <c r="A223" s="6">
        <f t="shared" si="3"/>
        <v>609562</v>
      </c>
      <c r="B223" s="6">
        <v>3</v>
      </c>
      <c r="C223" s="121">
        <v>12</v>
      </c>
      <c r="D223" s="121">
        <v>198</v>
      </c>
      <c r="E223" s="121" t="s">
        <v>15369</v>
      </c>
      <c r="F223" s="121"/>
      <c r="G223" s="121"/>
      <c r="H223" s="121">
        <f>IF('Раздел 1.3'!P21&gt;='Раздел 1.3'!P52,0,1)</f>
        <v>0</v>
      </c>
    </row>
    <row r="224" spans="1:8" x14ac:dyDescent="0.2">
      <c r="A224" s="6">
        <f t="shared" si="3"/>
        <v>609562</v>
      </c>
      <c r="B224" s="6">
        <v>3</v>
      </c>
      <c r="C224" s="121">
        <v>13</v>
      </c>
      <c r="D224" s="121">
        <v>199</v>
      </c>
      <c r="E224" s="121" t="s">
        <v>15370</v>
      </c>
      <c r="F224" s="121"/>
      <c r="G224" s="121"/>
      <c r="H224" s="121">
        <f>IF('Раздел 1.3'!P31&gt;='Раздел 1.3'!P54,0,1)</f>
        <v>0</v>
      </c>
    </row>
    <row r="225" spans="1:8" x14ac:dyDescent="0.2">
      <c r="A225" s="6">
        <f t="shared" si="3"/>
        <v>609562</v>
      </c>
      <c r="B225" s="6">
        <v>3</v>
      </c>
      <c r="C225" s="121">
        <v>14</v>
      </c>
      <c r="D225" s="121">
        <v>200</v>
      </c>
      <c r="E225" s="121" t="s">
        <v>13166</v>
      </c>
      <c r="F225" s="121"/>
      <c r="G225" s="121"/>
      <c r="H225" s="121">
        <f>IF('Раздел 1.3'!P41&gt;='Раздел 1.3'!P56,0,1)</f>
        <v>0</v>
      </c>
    </row>
    <row r="226" spans="1:8" x14ac:dyDescent="0.2">
      <c r="A226" s="6">
        <f t="shared" si="3"/>
        <v>609562</v>
      </c>
      <c r="B226" s="6">
        <v>3</v>
      </c>
      <c r="C226" s="121">
        <v>15</v>
      </c>
      <c r="D226" s="121">
        <v>201</v>
      </c>
      <c r="E226" s="121" t="s">
        <v>13167</v>
      </c>
      <c r="F226" s="121"/>
      <c r="G226" s="121"/>
      <c r="H226" s="121">
        <f>IF('Раздел 1.3'!P51&gt;='Раздел 1.3'!P58,0,1)</f>
        <v>0</v>
      </c>
    </row>
    <row r="227" spans="1:8" x14ac:dyDescent="0.2">
      <c r="A227" s="6">
        <f t="shared" si="3"/>
        <v>609562</v>
      </c>
      <c r="B227" s="6">
        <v>3</v>
      </c>
      <c r="C227" s="121">
        <v>16</v>
      </c>
      <c r="D227" s="121">
        <v>202</v>
      </c>
      <c r="E227" s="121" t="s">
        <v>13168</v>
      </c>
      <c r="F227" s="121"/>
      <c r="G227" s="121"/>
      <c r="H227" s="121">
        <f>IF('Раздел 1.3'!P52&gt;='Раздел 1.3'!P53,0,1)</f>
        <v>0</v>
      </c>
    </row>
    <row r="228" spans="1:8" x14ac:dyDescent="0.2">
      <c r="A228" s="6">
        <f t="shared" si="3"/>
        <v>609562</v>
      </c>
      <c r="B228" s="6">
        <v>3</v>
      </c>
      <c r="C228" s="121">
        <v>17</v>
      </c>
      <c r="D228" s="121">
        <v>203</v>
      </c>
      <c r="E228" s="121" t="s">
        <v>13169</v>
      </c>
      <c r="F228" s="121"/>
      <c r="G228" s="121"/>
      <c r="H228" s="121">
        <f>IF('Раздел 1.3'!P54&gt;='Раздел 1.3'!P55,0,1)</f>
        <v>0</v>
      </c>
    </row>
    <row r="229" spans="1:8" x14ac:dyDescent="0.2">
      <c r="A229" s="6">
        <f t="shared" si="3"/>
        <v>609562</v>
      </c>
      <c r="B229" s="6">
        <v>3</v>
      </c>
      <c r="C229" s="121">
        <v>18</v>
      </c>
      <c r="D229" s="121">
        <v>204</v>
      </c>
      <c r="E229" s="121" t="s">
        <v>13170</v>
      </c>
      <c r="F229" s="121"/>
      <c r="G229" s="121"/>
      <c r="H229" s="121">
        <f>IF('Раздел 1.3'!P56&gt;='Раздел 1.3'!P57,0,1)</f>
        <v>0</v>
      </c>
    </row>
    <row r="230" spans="1:8" x14ac:dyDescent="0.2">
      <c r="A230" s="6">
        <f t="shared" si="3"/>
        <v>609562</v>
      </c>
      <c r="B230" s="6">
        <v>3</v>
      </c>
      <c r="C230" s="6">
        <v>19</v>
      </c>
      <c r="D230" s="6">
        <v>205</v>
      </c>
      <c r="E230" s="6" t="s">
        <v>13171</v>
      </c>
      <c r="H230" s="6">
        <f>IF('Раздел 1.3'!P58&gt;='Раздел 1.3'!P59,0,1)</f>
        <v>0</v>
      </c>
    </row>
    <row r="231" spans="1:8" x14ac:dyDescent="0.2">
      <c r="A231" s="117">
        <f t="shared" si="3"/>
        <v>609562</v>
      </c>
      <c r="B231" s="117">
        <v>4</v>
      </c>
      <c r="C231" s="117">
        <v>0</v>
      </c>
      <c r="D231" s="117">
        <v>0</v>
      </c>
      <c r="E231" s="117" t="str">
        <f>CONCATENATE("Количество ошибок в разделе 1.4: ",H231)</f>
        <v>Количество ошибок в разделе 1.4: 0</v>
      </c>
      <c r="F231" s="117"/>
      <c r="G231" s="117"/>
      <c r="H231" s="117">
        <f>SUM(H232:H233)</f>
        <v>0</v>
      </c>
    </row>
    <row r="232" spans="1:8" x14ac:dyDescent="0.2">
      <c r="A232" s="6">
        <f t="shared" si="3"/>
        <v>609562</v>
      </c>
      <c r="B232" s="6">
        <v>4</v>
      </c>
      <c r="C232" s="6">
        <v>1</v>
      </c>
      <c r="D232" s="6">
        <v>1</v>
      </c>
      <c r="E232" s="6" t="s">
        <v>13172</v>
      </c>
      <c r="H232" s="6">
        <f>IF('Раздел 1.4'!P21&gt;='Раздел 1.4'!Q21,0,1)</f>
        <v>0</v>
      </c>
    </row>
    <row r="233" spans="1:8" x14ac:dyDescent="0.2">
      <c r="A233" s="6">
        <f t="shared" si="3"/>
        <v>609562</v>
      </c>
      <c r="B233" s="6">
        <v>4</v>
      </c>
      <c r="C233" s="6">
        <v>1</v>
      </c>
      <c r="D233" s="6">
        <v>2</v>
      </c>
      <c r="E233" s="6" t="s">
        <v>13173</v>
      </c>
      <c r="H233" s="6">
        <f>IF('Раздел 1.4'!P22&gt;='Раздел 1.4'!Q22,0,1)</f>
        <v>0</v>
      </c>
    </row>
    <row r="234" spans="1:8" x14ac:dyDescent="0.2">
      <c r="A234" s="117">
        <f t="shared" si="3"/>
        <v>609562</v>
      </c>
      <c r="B234" s="117">
        <v>5</v>
      </c>
      <c r="C234" s="117">
        <v>0</v>
      </c>
      <c r="D234" s="117">
        <v>0</v>
      </c>
      <c r="E234" s="117" t="str">
        <f>CONCATENATE("Количество ошибок в разделе 2.1.1.1: ",H234)</f>
        <v>Количество ошибок в разделе 2.1.1.1: 0</v>
      </c>
      <c r="F234" s="117"/>
      <c r="G234" s="117"/>
      <c r="H234" s="117">
        <f>SUM(H235:H453)</f>
        <v>0</v>
      </c>
    </row>
    <row r="235" spans="1:8" x14ac:dyDescent="0.2">
      <c r="A235" s="6">
        <f t="shared" si="3"/>
        <v>609562</v>
      </c>
      <c r="B235" s="6">
        <v>5</v>
      </c>
      <c r="C235" s="6">
        <v>1</v>
      </c>
      <c r="D235" s="6">
        <v>1</v>
      </c>
      <c r="E235" s="6" t="s">
        <v>13174</v>
      </c>
      <c r="H235" s="6">
        <f>IF('Раздел 2.1.1.1'!P29=SUM('Раздел 2.1.1.1'!P21,'Раздел 2.1.1.1'!P23,'Раздел 2.1.1.1'!P25,'Раздел 2.1.1.1'!P27),0,1)</f>
        <v>0</v>
      </c>
    </row>
    <row r="236" spans="1:8" x14ac:dyDescent="0.2">
      <c r="A236" s="6">
        <f t="shared" si="3"/>
        <v>609562</v>
      </c>
      <c r="B236" s="6">
        <v>5</v>
      </c>
      <c r="C236" s="6">
        <v>1</v>
      </c>
      <c r="D236" s="6">
        <v>2</v>
      </c>
      <c r="E236" s="6" t="s">
        <v>13175</v>
      </c>
      <c r="H236" s="6">
        <f>IF('Раздел 2.1.1.1'!Q29=SUM('Раздел 2.1.1.1'!Q21,'Раздел 2.1.1.1'!Q23,'Раздел 2.1.1.1'!Q25,'Раздел 2.1.1.1'!Q27),0,1)</f>
        <v>0</v>
      </c>
    </row>
    <row r="237" spans="1:8" x14ac:dyDescent="0.2">
      <c r="A237" s="6">
        <f t="shared" si="3"/>
        <v>609562</v>
      </c>
      <c r="B237" s="6">
        <v>5</v>
      </c>
      <c r="C237" s="6">
        <v>1</v>
      </c>
      <c r="D237" s="6">
        <v>3</v>
      </c>
      <c r="E237" s="6" t="s">
        <v>13176</v>
      </c>
      <c r="H237" s="6">
        <f>IF('Раздел 2.1.1.1'!R29=SUM('Раздел 2.1.1.1'!R21,'Раздел 2.1.1.1'!R23,'Раздел 2.1.1.1'!R25,'Раздел 2.1.1.1'!R27),0,1)</f>
        <v>0</v>
      </c>
    </row>
    <row r="238" spans="1:8" x14ac:dyDescent="0.2">
      <c r="A238" s="6">
        <f t="shared" ref="A238:A301" si="4">P_3</f>
        <v>609562</v>
      </c>
      <c r="B238" s="6">
        <v>5</v>
      </c>
      <c r="C238" s="6">
        <v>1</v>
      </c>
      <c r="D238" s="6">
        <v>4</v>
      </c>
      <c r="E238" s="6" t="s">
        <v>13177</v>
      </c>
      <c r="H238" s="6">
        <f>IF('Раздел 2.1.1.1'!S29=SUM('Раздел 2.1.1.1'!S21,'Раздел 2.1.1.1'!S23,'Раздел 2.1.1.1'!S25,'Раздел 2.1.1.1'!S27),0,1)</f>
        <v>0</v>
      </c>
    </row>
    <row r="239" spans="1:8" x14ac:dyDescent="0.2">
      <c r="A239" s="6">
        <f t="shared" si="4"/>
        <v>609562</v>
      </c>
      <c r="B239" s="6">
        <v>5</v>
      </c>
      <c r="C239" s="6">
        <v>1</v>
      </c>
      <c r="D239" s="6">
        <v>5</v>
      </c>
      <c r="E239" s="6" t="s">
        <v>13178</v>
      </c>
      <c r="H239" s="6">
        <f>IF('Раздел 2.1.1.1'!T29=SUM('Раздел 2.1.1.1'!T21,'Раздел 2.1.1.1'!T23,'Раздел 2.1.1.1'!T25,'Раздел 2.1.1.1'!T27),0,1)</f>
        <v>0</v>
      </c>
    </row>
    <row r="240" spans="1:8" x14ac:dyDescent="0.2">
      <c r="A240" s="6">
        <f t="shared" si="4"/>
        <v>609562</v>
      </c>
      <c r="B240" s="6">
        <v>5</v>
      </c>
      <c r="C240" s="6">
        <v>1</v>
      </c>
      <c r="D240" s="6">
        <v>6</v>
      </c>
      <c r="E240" s="6" t="s">
        <v>13179</v>
      </c>
      <c r="H240" s="6">
        <f>IF('Раздел 2.1.1.1'!U29=SUM('Раздел 2.1.1.1'!U21,'Раздел 2.1.1.1'!U23,'Раздел 2.1.1.1'!U25,'Раздел 2.1.1.1'!U27),0,1)</f>
        <v>0</v>
      </c>
    </row>
    <row r="241" spans="1:8" x14ac:dyDescent="0.2">
      <c r="A241" s="6">
        <f t="shared" si="4"/>
        <v>609562</v>
      </c>
      <c r="B241" s="6">
        <v>5</v>
      </c>
      <c r="C241" s="6">
        <v>1</v>
      </c>
      <c r="D241" s="6">
        <v>7</v>
      </c>
      <c r="E241" s="6" t="s">
        <v>13180</v>
      </c>
      <c r="H241" s="6">
        <f>IF('Раздел 2.1.1.1'!V29=SUM('Раздел 2.1.1.1'!V21,'Раздел 2.1.1.1'!V23,'Раздел 2.1.1.1'!V25,'Раздел 2.1.1.1'!V27),0,1)</f>
        <v>0</v>
      </c>
    </row>
    <row r="242" spans="1:8" x14ac:dyDescent="0.2">
      <c r="A242" s="6">
        <f t="shared" si="4"/>
        <v>609562</v>
      </c>
      <c r="B242" s="6">
        <v>5</v>
      </c>
      <c r="C242" s="6">
        <v>1</v>
      </c>
      <c r="D242" s="6">
        <v>8</v>
      </c>
      <c r="E242" s="6" t="s">
        <v>13181</v>
      </c>
      <c r="H242" s="6">
        <f>IF('Раздел 2.1.1.1'!W29=SUM('Раздел 2.1.1.1'!W21,'Раздел 2.1.1.1'!W23,'Раздел 2.1.1.1'!W25,'Раздел 2.1.1.1'!W27),0,1)</f>
        <v>0</v>
      </c>
    </row>
    <row r="243" spans="1:8" x14ac:dyDescent="0.2">
      <c r="A243" s="6">
        <f t="shared" si="4"/>
        <v>609562</v>
      </c>
      <c r="B243" s="6">
        <v>5</v>
      </c>
      <c r="C243" s="6">
        <v>1</v>
      </c>
      <c r="D243" s="6">
        <v>9</v>
      </c>
      <c r="E243" s="6" t="s">
        <v>13182</v>
      </c>
      <c r="H243" s="6">
        <f>IF('Раздел 2.1.1.1'!X29=SUM('Раздел 2.1.1.1'!X21,'Раздел 2.1.1.1'!X23,'Раздел 2.1.1.1'!X25,'Раздел 2.1.1.1'!X27),0,1)</f>
        <v>0</v>
      </c>
    </row>
    <row r="244" spans="1:8" x14ac:dyDescent="0.2">
      <c r="A244" s="6">
        <f t="shared" si="4"/>
        <v>609562</v>
      </c>
      <c r="B244" s="6">
        <v>5</v>
      </c>
      <c r="C244" s="6">
        <v>1</v>
      </c>
      <c r="D244" s="6">
        <v>10</v>
      </c>
      <c r="E244" s="6" t="s">
        <v>13183</v>
      </c>
      <c r="H244" s="6">
        <f>IF('Раздел 2.1.1.1'!Y29=SUM('Раздел 2.1.1.1'!Y21,'Раздел 2.1.1.1'!Y23,'Раздел 2.1.1.1'!Y25,'Раздел 2.1.1.1'!Y27),0,1)</f>
        <v>0</v>
      </c>
    </row>
    <row r="245" spans="1:8" x14ac:dyDescent="0.2">
      <c r="A245" s="6">
        <f t="shared" si="4"/>
        <v>609562</v>
      </c>
      <c r="B245" s="6">
        <v>5</v>
      </c>
      <c r="C245" s="6">
        <v>1</v>
      </c>
      <c r="D245" s="6">
        <v>11</v>
      </c>
      <c r="E245" s="6" t="s">
        <v>13184</v>
      </c>
      <c r="H245" s="6">
        <f>IF('Раздел 2.1.1.1'!Z29=SUM('Раздел 2.1.1.1'!Z21,'Раздел 2.1.1.1'!Z23,'Раздел 2.1.1.1'!Z25,'Раздел 2.1.1.1'!Z27),0,1)</f>
        <v>0</v>
      </c>
    </row>
    <row r="246" spans="1:8" x14ac:dyDescent="0.2">
      <c r="A246" s="6">
        <f t="shared" si="4"/>
        <v>609562</v>
      </c>
      <c r="B246" s="6">
        <v>5</v>
      </c>
      <c r="C246" s="6">
        <v>1</v>
      </c>
      <c r="D246" s="6">
        <v>12</v>
      </c>
      <c r="E246" s="6" t="s">
        <v>13185</v>
      </c>
      <c r="H246" s="6">
        <f>IF('Раздел 2.1.1.1'!AA29=SUM('Раздел 2.1.1.1'!AA21,'Раздел 2.1.1.1'!AA23,'Раздел 2.1.1.1'!AA25,'Раздел 2.1.1.1'!AA27),0,1)</f>
        <v>0</v>
      </c>
    </row>
    <row r="247" spans="1:8" x14ac:dyDescent="0.2">
      <c r="A247" s="6">
        <f t="shared" si="4"/>
        <v>609562</v>
      </c>
      <c r="B247" s="6">
        <v>5</v>
      </c>
      <c r="C247" s="6">
        <v>1</v>
      </c>
      <c r="D247" s="6">
        <v>13</v>
      </c>
      <c r="E247" s="6" t="s">
        <v>13186</v>
      </c>
      <c r="H247" s="6">
        <f>IF('Раздел 2.1.1.1'!AB29=SUM('Раздел 2.1.1.1'!AB21,'Раздел 2.1.1.1'!AB23,'Раздел 2.1.1.1'!AB25,'Раздел 2.1.1.1'!AB27),0,1)</f>
        <v>0</v>
      </c>
    </row>
    <row r="248" spans="1:8" x14ac:dyDescent="0.2">
      <c r="A248" s="6">
        <f t="shared" si="4"/>
        <v>609562</v>
      </c>
      <c r="B248" s="6">
        <v>5</v>
      </c>
      <c r="C248" s="119">
        <v>1</v>
      </c>
      <c r="D248" s="119">
        <v>14</v>
      </c>
      <c r="E248" s="119" t="s">
        <v>13187</v>
      </c>
      <c r="F248" s="119"/>
      <c r="G248" s="119"/>
      <c r="H248" s="119">
        <f>IF('Раздел 2.1.1.1'!AC29=SUM('Раздел 2.1.1.1'!AC21,'Раздел 2.1.1.1'!AC23,'Раздел 2.1.1.1'!AC25,'Раздел 2.1.1.1'!AC27),0,1)</f>
        <v>0</v>
      </c>
    </row>
    <row r="249" spans="1:8" x14ac:dyDescent="0.2">
      <c r="A249" s="6">
        <f t="shared" si="4"/>
        <v>609562</v>
      </c>
      <c r="B249" s="6">
        <v>5</v>
      </c>
      <c r="C249" s="6">
        <v>2</v>
      </c>
      <c r="D249" s="6">
        <v>15</v>
      </c>
      <c r="E249" s="6" t="s">
        <v>13188</v>
      </c>
      <c r="H249" s="6">
        <f>IF('Раздел 2.1.1.1'!P30=SUM('Раздел 2.1.1.1'!P22,'Раздел 2.1.1.1'!P24,'Раздел 2.1.1.1'!P26,'Раздел 2.1.1.1'!P28),0,1)</f>
        <v>0</v>
      </c>
    </row>
    <row r="250" spans="1:8" x14ac:dyDescent="0.2">
      <c r="A250" s="6">
        <f t="shared" si="4"/>
        <v>609562</v>
      </c>
      <c r="B250" s="6">
        <v>5</v>
      </c>
      <c r="C250" s="6">
        <v>2</v>
      </c>
      <c r="D250" s="6">
        <v>16</v>
      </c>
      <c r="E250" s="6" t="s">
        <v>13189</v>
      </c>
      <c r="H250" s="6">
        <f>IF('Раздел 2.1.1.1'!Q30=SUM('Раздел 2.1.1.1'!Q22,'Раздел 2.1.1.1'!Q24,'Раздел 2.1.1.1'!Q26,'Раздел 2.1.1.1'!Q28),0,1)</f>
        <v>0</v>
      </c>
    </row>
    <row r="251" spans="1:8" x14ac:dyDescent="0.2">
      <c r="A251" s="6">
        <f t="shared" si="4"/>
        <v>609562</v>
      </c>
      <c r="B251" s="6">
        <v>5</v>
      </c>
      <c r="C251" s="6">
        <v>2</v>
      </c>
      <c r="D251" s="6">
        <v>17</v>
      </c>
      <c r="E251" s="6" t="s">
        <v>13190</v>
      </c>
      <c r="H251" s="6">
        <f>IF('Раздел 2.1.1.1'!R30=SUM('Раздел 2.1.1.1'!R22,'Раздел 2.1.1.1'!R24,'Раздел 2.1.1.1'!R26,'Раздел 2.1.1.1'!R28),0,1)</f>
        <v>0</v>
      </c>
    </row>
    <row r="252" spans="1:8" x14ac:dyDescent="0.2">
      <c r="A252" s="6">
        <f t="shared" si="4"/>
        <v>609562</v>
      </c>
      <c r="B252" s="6">
        <v>5</v>
      </c>
      <c r="C252" s="6">
        <v>2</v>
      </c>
      <c r="D252" s="6">
        <v>18</v>
      </c>
      <c r="E252" s="6" t="s">
        <v>13191</v>
      </c>
      <c r="H252" s="6">
        <f>IF('Раздел 2.1.1.1'!S30=SUM('Раздел 2.1.1.1'!S22,'Раздел 2.1.1.1'!S24,'Раздел 2.1.1.1'!S26,'Раздел 2.1.1.1'!S28),0,1)</f>
        <v>0</v>
      </c>
    </row>
    <row r="253" spans="1:8" x14ac:dyDescent="0.2">
      <c r="A253" s="6">
        <f t="shared" si="4"/>
        <v>609562</v>
      </c>
      <c r="B253" s="6">
        <v>5</v>
      </c>
      <c r="C253" s="6">
        <v>2</v>
      </c>
      <c r="D253" s="6">
        <v>19</v>
      </c>
      <c r="E253" s="6" t="s">
        <v>13192</v>
      </c>
      <c r="H253" s="6">
        <f>IF('Раздел 2.1.1.1'!T30=SUM('Раздел 2.1.1.1'!T22,'Раздел 2.1.1.1'!T24,'Раздел 2.1.1.1'!T26,'Раздел 2.1.1.1'!T28),0,1)</f>
        <v>0</v>
      </c>
    </row>
    <row r="254" spans="1:8" x14ac:dyDescent="0.2">
      <c r="A254" s="6">
        <f t="shared" si="4"/>
        <v>609562</v>
      </c>
      <c r="B254" s="6">
        <v>5</v>
      </c>
      <c r="C254" s="6">
        <v>2</v>
      </c>
      <c r="D254" s="6">
        <v>20</v>
      </c>
      <c r="E254" s="6" t="s">
        <v>13193</v>
      </c>
      <c r="H254" s="6">
        <f>IF('Раздел 2.1.1.1'!U30=SUM('Раздел 2.1.1.1'!U22,'Раздел 2.1.1.1'!U24,'Раздел 2.1.1.1'!U26,'Раздел 2.1.1.1'!U28),0,1)</f>
        <v>0</v>
      </c>
    </row>
    <row r="255" spans="1:8" x14ac:dyDescent="0.2">
      <c r="A255" s="6">
        <f t="shared" si="4"/>
        <v>609562</v>
      </c>
      <c r="B255" s="6">
        <v>5</v>
      </c>
      <c r="C255" s="6">
        <v>2</v>
      </c>
      <c r="D255" s="6">
        <v>21</v>
      </c>
      <c r="E255" s="6" t="s">
        <v>13194</v>
      </c>
      <c r="H255" s="6">
        <f>IF('Раздел 2.1.1.1'!V30=SUM('Раздел 2.1.1.1'!V22,'Раздел 2.1.1.1'!V24,'Раздел 2.1.1.1'!V26,'Раздел 2.1.1.1'!V28),0,1)</f>
        <v>0</v>
      </c>
    </row>
    <row r="256" spans="1:8" x14ac:dyDescent="0.2">
      <c r="A256" s="6">
        <f t="shared" si="4"/>
        <v>609562</v>
      </c>
      <c r="B256" s="6">
        <v>5</v>
      </c>
      <c r="C256" s="6">
        <v>2</v>
      </c>
      <c r="D256" s="6">
        <v>22</v>
      </c>
      <c r="E256" s="6" t="s">
        <v>13195</v>
      </c>
      <c r="H256" s="6">
        <f>IF('Раздел 2.1.1.1'!W30=SUM('Раздел 2.1.1.1'!W22,'Раздел 2.1.1.1'!W24,'Раздел 2.1.1.1'!W26,'Раздел 2.1.1.1'!W28),0,1)</f>
        <v>0</v>
      </c>
    </row>
    <row r="257" spans="1:8" x14ac:dyDescent="0.2">
      <c r="A257" s="6">
        <f t="shared" si="4"/>
        <v>609562</v>
      </c>
      <c r="B257" s="6">
        <v>5</v>
      </c>
      <c r="C257" s="6">
        <v>2</v>
      </c>
      <c r="D257" s="6">
        <v>23</v>
      </c>
      <c r="E257" s="6" t="s">
        <v>13196</v>
      </c>
      <c r="H257" s="6">
        <f>IF('Раздел 2.1.1.1'!X30=SUM('Раздел 2.1.1.1'!X22,'Раздел 2.1.1.1'!X24,'Раздел 2.1.1.1'!X26,'Раздел 2.1.1.1'!X28),0,1)</f>
        <v>0</v>
      </c>
    </row>
    <row r="258" spans="1:8" x14ac:dyDescent="0.2">
      <c r="A258" s="6">
        <f t="shared" si="4"/>
        <v>609562</v>
      </c>
      <c r="B258" s="6">
        <v>5</v>
      </c>
      <c r="C258" s="6">
        <v>2</v>
      </c>
      <c r="D258" s="6">
        <v>24</v>
      </c>
      <c r="E258" s="6" t="s">
        <v>13197</v>
      </c>
      <c r="H258" s="6">
        <f>IF('Раздел 2.1.1.1'!Y30=SUM('Раздел 2.1.1.1'!Y22,'Раздел 2.1.1.1'!Y24,'Раздел 2.1.1.1'!Y26,'Раздел 2.1.1.1'!Y28),0,1)</f>
        <v>0</v>
      </c>
    </row>
    <row r="259" spans="1:8" x14ac:dyDescent="0.2">
      <c r="A259" s="6">
        <f t="shared" si="4"/>
        <v>609562</v>
      </c>
      <c r="B259" s="6">
        <v>5</v>
      </c>
      <c r="C259" s="6">
        <v>2</v>
      </c>
      <c r="D259" s="6">
        <v>25</v>
      </c>
      <c r="E259" s="6" t="s">
        <v>13198</v>
      </c>
      <c r="H259" s="6">
        <f>IF('Раздел 2.1.1.1'!Z30=SUM('Раздел 2.1.1.1'!Z22,'Раздел 2.1.1.1'!Z24,'Раздел 2.1.1.1'!Z26,'Раздел 2.1.1.1'!Z28),0,1)</f>
        <v>0</v>
      </c>
    </row>
    <row r="260" spans="1:8" x14ac:dyDescent="0.2">
      <c r="A260" s="6">
        <f t="shared" si="4"/>
        <v>609562</v>
      </c>
      <c r="B260" s="6">
        <v>5</v>
      </c>
      <c r="C260" s="6">
        <v>2</v>
      </c>
      <c r="D260" s="6">
        <v>26</v>
      </c>
      <c r="E260" s="6" t="s">
        <v>13199</v>
      </c>
      <c r="H260" s="6">
        <f>IF('Раздел 2.1.1.1'!AA30=SUM('Раздел 2.1.1.1'!AA22,'Раздел 2.1.1.1'!AA24,'Раздел 2.1.1.1'!AA26,'Раздел 2.1.1.1'!AA28),0,1)</f>
        <v>0</v>
      </c>
    </row>
    <row r="261" spans="1:8" x14ac:dyDescent="0.2">
      <c r="A261" s="6">
        <f t="shared" si="4"/>
        <v>609562</v>
      </c>
      <c r="B261" s="6">
        <v>5</v>
      </c>
      <c r="C261" s="6">
        <v>2</v>
      </c>
      <c r="D261" s="6">
        <v>27</v>
      </c>
      <c r="E261" s="6" t="s">
        <v>13200</v>
      </c>
      <c r="H261" s="6">
        <f>IF('Раздел 2.1.1.1'!AB30=SUM('Раздел 2.1.1.1'!AB22,'Раздел 2.1.1.1'!AB24,'Раздел 2.1.1.1'!AB26,'Раздел 2.1.1.1'!AB28),0,1)</f>
        <v>0</v>
      </c>
    </row>
    <row r="262" spans="1:8" x14ac:dyDescent="0.2">
      <c r="A262" s="6">
        <f t="shared" si="4"/>
        <v>609562</v>
      </c>
      <c r="B262" s="6">
        <v>5</v>
      </c>
      <c r="C262" s="119">
        <v>2</v>
      </c>
      <c r="D262" s="119">
        <v>28</v>
      </c>
      <c r="E262" s="119" t="s">
        <v>13201</v>
      </c>
      <c r="F262" s="119"/>
      <c r="G262" s="119"/>
      <c r="H262" s="119">
        <f>IF('Раздел 2.1.1.1'!AC30=SUM('Раздел 2.1.1.1'!AC22,'Раздел 2.1.1.1'!AC24,'Раздел 2.1.1.1'!AC26,'Раздел 2.1.1.1'!AC28),0,1)</f>
        <v>0</v>
      </c>
    </row>
    <row r="263" spans="1:8" x14ac:dyDescent="0.2">
      <c r="A263" s="6">
        <f t="shared" si="4"/>
        <v>609562</v>
      </c>
      <c r="B263" s="6">
        <v>5</v>
      </c>
      <c r="C263" s="6">
        <v>3</v>
      </c>
      <c r="D263" s="6">
        <v>29</v>
      </c>
      <c r="E263" s="6" t="s">
        <v>13202</v>
      </c>
      <c r="H263" s="6">
        <f>IF('Раздел 2.1.1.1'!P30=SUM('Раздел 2.1.1.1'!P31:P33),0,1)</f>
        <v>0</v>
      </c>
    </row>
    <row r="264" spans="1:8" x14ac:dyDescent="0.2">
      <c r="A264" s="6">
        <f t="shared" si="4"/>
        <v>609562</v>
      </c>
      <c r="B264" s="6">
        <v>5</v>
      </c>
      <c r="C264" s="6">
        <v>3</v>
      </c>
      <c r="D264" s="6">
        <v>30</v>
      </c>
      <c r="E264" s="6" t="s">
        <v>13203</v>
      </c>
      <c r="H264" s="6">
        <f>IF('Раздел 2.1.1.1'!Q30=SUM('Раздел 2.1.1.1'!Q31:Q33),0,1)</f>
        <v>0</v>
      </c>
    </row>
    <row r="265" spans="1:8" x14ac:dyDescent="0.2">
      <c r="A265" s="6">
        <f t="shared" si="4"/>
        <v>609562</v>
      </c>
      <c r="B265" s="6">
        <v>5</v>
      </c>
      <c r="C265" s="6">
        <v>3</v>
      </c>
      <c r="D265" s="6">
        <v>31</v>
      </c>
      <c r="E265" s="6" t="s">
        <v>13204</v>
      </c>
      <c r="H265" s="6">
        <f>IF('Раздел 2.1.1.1'!R30=SUM('Раздел 2.1.1.1'!R31:R33),0,1)</f>
        <v>0</v>
      </c>
    </row>
    <row r="266" spans="1:8" x14ac:dyDescent="0.2">
      <c r="A266" s="6">
        <f t="shared" si="4"/>
        <v>609562</v>
      </c>
      <c r="B266" s="6">
        <v>5</v>
      </c>
      <c r="C266" s="6">
        <v>3</v>
      </c>
      <c r="D266" s="6">
        <v>32</v>
      </c>
      <c r="E266" s="6" t="s">
        <v>13363</v>
      </c>
      <c r="H266" s="6">
        <f>IF('Раздел 2.1.1.1'!S30=SUM('Раздел 2.1.1.1'!S31:S33),0,1)</f>
        <v>0</v>
      </c>
    </row>
    <row r="267" spans="1:8" x14ac:dyDescent="0.2">
      <c r="A267" s="6">
        <f t="shared" si="4"/>
        <v>609562</v>
      </c>
      <c r="B267" s="6">
        <v>5</v>
      </c>
      <c r="C267" s="6">
        <v>3</v>
      </c>
      <c r="D267" s="6">
        <v>33</v>
      </c>
      <c r="E267" s="6" t="s">
        <v>13364</v>
      </c>
      <c r="H267" s="6">
        <f>IF('Раздел 2.1.1.1'!T30=SUM('Раздел 2.1.1.1'!T31:T33),0,1)</f>
        <v>0</v>
      </c>
    </row>
    <row r="268" spans="1:8" x14ac:dyDescent="0.2">
      <c r="A268" s="6">
        <f t="shared" si="4"/>
        <v>609562</v>
      </c>
      <c r="B268" s="6">
        <v>5</v>
      </c>
      <c r="C268" s="6">
        <v>3</v>
      </c>
      <c r="D268" s="6">
        <v>34</v>
      </c>
      <c r="E268" s="6" t="s">
        <v>13365</v>
      </c>
      <c r="H268" s="6">
        <f>IF('Раздел 2.1.1.1'!U30=SUM('Раздел 2.1.1.1'!U31:U33),0,1)</f>
        <v>0</v>
      </c>
    </row>
    <row r="269" spans="1:8" x14ac:dyDescent="0.2">
      <c r="A269" s="6">
        <f t="shared" si="4"/>
        <v>609562</v>
      </c>
      <c r="B269" s="6">
        <v>5</v>
      </c>
      <c r="C269" s="6">
        <v>3</v>
      </c>
      <c r="D269" s="6">
        <v>35</v>
      </c>
      <c r="E269" s="6" t="s">
        <v>14652</v>
      </c>
      <c r="H269" s="6">
        <f>IF('Раздел 2.1.1.1'!V30=SUM('Раздел 2.1.1.1'!V31:V33),0,1)</f>
        <v>0</v>
      </c>
    </row>
    <row r="270" spans="1:8" x14ac:dyDescent="0.2">
      <c r="A270" s="6">
        <f t="shared" si="4"/>
        <v>609562</v>
      </c>
      <c r="B270" s="6">
        <v>5</v>
      </c>
      <c r="C270" s="6">
        <v>3</v>
      </c>
      <c r="D270" s="6">
        <v>36</v>
      </c>
      <c r="E270" s="6" t="s">
        <v>14653</v>
      </c>
      <c r="H270" s="6">
        <f>IF('Раздел 2.1.1.1'!W30=SUM('Раздел 2.1.1.1'!W31:W33),0,1)</f>
        <v>0</v>
      </c>
    </row>
    <row r="271" spans="1:8" x14ac:dyDescent="0.2">
      <c r="A271" s="6">
        <f t="shared" si="4"/>
        <v>609562</v>
      </c>
      <c r="B271" s="6">
        <v>5</v>
      </c>
      <c r="C271" s="6">
        <v>3</v>
      </c>
      <c r="D271" s="6">
        <v>37</v>
      </c>
      <c r="E271" s="6" t="s">
        <v>14654</v>
      </c>
      <c r="H271" s="6">
        <f>IF('Раздел 2.1.1.1'!X30=SUM('Раздел 2.1.1.1'!X31:X33),0,1)</f>
        <v>0</v>
      </c>
    </row>
    <row r="272" spans="1:8" x14ac:dyDescent="0.2">
      <c r="A272" s="6">
        <f t="shared" si="4"/>
        <v>609562</v>
      </c>
      <c r="B272" s="6">
        <v>5</v>
      </c>
      <c r="C272" s="6">
        <v>3</v>
      </c>
      <c r="D272" s="6">
        <v>38</v>
      </c>
      <c r="E272" s="6" t="s">
        <v>14655</v>
      </c>
      <c r="H272" s="6">
        <f>IF('Раздел 2.1.1.1'!Y30=SUM('Раздел 2.1.1.1'!Y31:Y33),0,1)</f>
        <v>0</v>
      </c>
    </row>
    <row r="273" spans="1:8" x14ac:dyDescent="0.2">
      <c r="A273" s="6">
        <f t="shared" si="4"/>
        <v>609562</v>
      </c>
      <c r="B273" s="6">
        <v>5</v>
      </c>
      <c r="C273" s="6">
        <v>3</v>
      </c>
      <c r="D273" s="6">
        <v>39</v>
      </c>
      <c r="E273" s="6" t="s">
        <v>14656</v>
      </c>
      <c r="H273" s="6">
        <f>IF('Раздел 2.1.1.1'!Z30=SUM('Раздел 2.1.1.1'!Z31:Z33),0,1)</f>
        <v>0</v>
      </c>
    </row>
    <row r="274" spans="1:8" x14ac:dyDescent="0.2">
      <c r="A274" s="6">
        <f t="shared" si="4"/>
        <v>609562</v>
      </c>
      <c r="B274" s="6">
        <v>5</v>
      </c>
      <c r="C274" s="6">
        <v>3</v>
      </c>
      <c r="D274" s="6">
        <v>40</v>
      </c>
      <c r="E274" s="6" t="s">
        <v>14657</v>
      </c>
      <c r="H274" s="6">
        <f>IF('Раздел 2.1.1.1'!AA30=SUM('Раздел 2.1.1.1'!AA31:AA33),0,1)</f>
        <v>0</v>
      </c>
    </row>
    <row r="275" spans="1:8" x14ac:dyDescent="0.2">
      <c r="A275" s="6">
        <f t="shared" si="4"/>
        <v>609562</v>
      </c>
      <c r="B275" s="6">
        <v>5</v>
      </c>
      <c r="C275" s="6">
        <v>3</v>
      </c>
      <c r="D275" s="6">
        <v>41</v>
      </c>
      <c r="E275" s="6" t="s">
        <v>14658</v>
      </c>
      <c r="H275" s="6">
        <f>IF('Раздел 2.1.1.1'!AB30=SUM('Раздел 2.1.1.1'!AB31:AB33),0,1)</f>
        <v>0</v>
      </c>
    </row>
    <row r="276" spans="1:8" x14ac:dyDescent="0.2">
      <c r="A276" s="6">
        <f t="shared" si="4"/>
        <v>609562</v>
      </c>
      <c r="B276" s="6">
        <v>5</v>
      </c>
      <c r="C276" s="119">
        <v>3</v>
      </c>
      <c r="D276" s="119">
        <v>42</v>
      </c>
      <c r="E276" s="119" t="s">
        <v>14659</v>
      </c>
      <c r="F276" s="119"/>
      <c r="G276" s="119"/>
      <c r="H276" s="119">
        <f>IF('Раздел 2.1.1.1'!AC30=SUM('Раздел 2.1.1.1'!AC31:AC33),0,1)</f>
        <v>0</v>
      </c>
    </row>
    <row r="277" spans="1:8" x14ac:dyDescent="0.2">
      <c r="A277" s="6">
        <f t="shared" si="4"/>
        <v>609562</v>
      </c>
      <c r="B277" s="6">
        <v>5</v>
      </c>
      <c r="C277" s="6">
        <v>4</v>
      </c>
      <c r="D277" s="6">
        <v>43</v>
      </c>
      <c r="E277" s="6" t="s">
        <v>14660</v>
      </c>
      <c r="H277" s="6">
        <f>IF('Раздел 2.1.1.1'!P21=SUM('Раздел 2.1.1.1'!Q21:AC21),0,1)</f>
        <v>0</v>
      </c>
    </row>
    <row r="278" spans="1:8" x14ac:dyDescent="0.2">
      <c r="A278" s="6">
        <f t="shared" si="4"/>
        <v>609562</v>
      </c>
      <c r="B278" s="6">
        <v>5</v>
      </c>
      <c r="C278" s="6">
        <v>4</v>
      </c>
      <c r="D278" s="6">
        <v>44</v>
      </c>
      <c r="E278" s="6" t="s">
        <v>14661</v>
      </c>
      <c r="H278" s="6">
        <f>IF('Раздел 2.1.1.1'!P22=SUM('Раздел 2.1.1.1'!Q22:AC22),0,1)</f>
        <v>0</v>
      </c>
    </row>
    <row r="279" spans="1:8" x14ac:dyDescent="0.2">
      <c r="A279" s="6">
        <f t="shared" si="4"/>
        <v>609562</v>
      </c>
      <c r="B279" s="6">
        <v>5</v>
      </c>
      <c r="C279" s="6">
        <v>4</v>
      </c>
      <c r="D279" s="6">
        <v>45</v>
      </c>
      <c r="E279" s="6" t="s">
        <v>14662</v>
      </c>
      <c r="H279" s="6">
        <f>IF('Раздел 2.1.1.1'!P23=SUM('Раздел 2.1.1.1'!Q23:AC23),0,1)</f>
        <v>0</v>
      </c>
    </row>
    <row r="280" spans="1:8" x14ac:dyDescent="0.2">
      <c r="A280" s="6">
        <f t="shared" si="4"/>
        <v>609562</v>
      </c>
      <c r="B280" s="6">
        <v>5</v>
      </c>
      <c r="C280" s="6">
        <v>4</v>
      </c>
      <c r="D280" s="6">
        <v>46</v>
      </c>
      <c r="E280" s="6" t="s">
        <v>14663</v>
      </c>
      <c r="H280" s="6">
        <f>IF('Раздел 2.1.1.1'!P24=SUM('Раздел 2.1.1.1'!Q24:AC24),0,1)</f>
        <v>0</v>
      </c>
    </row>
    <row r="281" spans="1:8" x14ac:dyDescent="0.2">
      <c r="A281" s="6">
        <f t="shared" si="4"/>
        <v>609562</v>
      </c>
      <c r="B281" s="6">
        <v>5</v>
      </c>
      <c r="C281" s="6">
        <v>4</v>
      </c>
      <c r="D281" s="6">
        <v>47</v>
      </c>
      <c r="E281" s="6" t="s">
        <v>14664</v>
      </c>
      <c r="H281" s="6">
        <f>IF('Раздел 2.1.1.1'!P25=SUM('Раздел 2.1.1.1'!Q25:AC25),0,1)</f>
        <v>0</v>
      </c>
    </row>
    <row r="282" spans="1:8" x14ac:dyDescent="0.2">
      <c r="A282" s="6">
        <f t="shared" si="4"/>
        <v>609562</v>
      </c>
      <c r="B282" s="6">
        <v>5</v>
      </c>
      <c r="C282" s="6">
        <v>4</v>
      </c>
      <c r="D282" s="6">
        <v>48</v>
      </c>
      <c r="E282" s="6" t="s">
        <v>14665</v>
      </c>
      <c r="H282" s="6">
        <f>IF('Раздел 2.1.1.1'!P26=SUM('Раздел 2.1.1.1'!Q26:AC26),0,1)</f>
        <v>0</v>
      </c>
    </row>
    <row r="283" spans="1:8" x14ac:dyDescent="0.2">
      <c r="A283" s="6">
        <f t="shared" si="4"/>
        <v>609562</v>
      </c>
      <c r="B283" s="6">
        <v>5</v>
      </c>
      <c r="C283" s="6">
        <v>4</v>
      </c>
      <c r="D283" s="6">
        <v>49</v>
      </c>
      <c r="E283" s="6" t="s">
        <v>14666</v>
      </c>
      <c r="H283" s="6">
        <f>IF('Раздел 2.1.1.1'!P27=SUM('Раздел 2.1.1.1'!Q27:AC27),0,1)</f>
        <v>0</v>
      </c>
    </row>
    <row r="284" spans="1:8" x14ac:dyDescent="0.2">
      <c r="A284" s="6">
        <f t="shared" si="4"/>
        <v>609562</v>
      </c>
      <c r="B284" s="6">
        <v>5</v>
      </c>
      <c r="C284" s="6">
        <v>4</v>
      </c>
      <c r="D284" s="6">
        <v>50</v>
      </c>
      <c r="E284" s="6" t="s">
        <v>14667</v>
      </c>
      <c r="H284" s="6">
        <f>IF('Раздел 2.1.1.1'!P28=SUM('Раздел 2.1.1.1'!Q28:AC28),0,1)</f>
        <v>0</v>
      </c>
    </row>
    <row r="285" spans="1:8" x14ac:dyDescent="0.2">
      <c r="A285" s="6">
        <f t="shared" si="4"/>
        <v>609562</v>
      </c>
      <c r="B285" s="6">
        <v>5</v>
      </c>
      <c r="C285" s="6">
        <v>4</v>
      </c>
      <c r="D285" s="6">
        <v>51</v>
      </c>
      <c r="E285" s="6" t="s">
        <v>14668</v>
      </c>
      <c r="H285" s="6">
        <f>IF('Раздел 2.1.1.1'!P29=SUM('Раздел 2.1.1.1'!Q29:AC29),0,1)</f>
        <v>0</v>
      </c>
    </row>
    <row r="286" spans="1:8" x14ac:dyDescent="0.2">
      <c r="A286" s="6">
        <f t="shared" si="4"/>
        <v>609562</v>
      </c>
      <c r="B286" s="6">
        <v>5</v>
      </c>
      <c r="C286" s="6">
        <v>4</v>
      </c>
      <c r="D286" s="6">
        <v>52</v>
      </c>
      <c r="E286" s="6" t="s">
        <v>14669</v>
      </c>
      <c r="H286" s="6">
        <f>IF('Раздел 2.1.1.1'!P30=SUM('Раздел 2.1.1.1'!Q30:AC30),0,1)</f>
        <v>0</v>
      </c>
    </row>
    <row r="287" spans="1:8" x14ac:dyDescent="0.2">
      <c r="A287" s="6">
        <f t="shared" si="4"/>
        <v>609562</v>
      </c>
      <c r="B287" s="6">
        <v>5</v>
      </c>
      <c r="C287" s="6">
        <v>4</v>
      </c>
      <c r="D287" s="6">
        <v>53</v>
      </c>
      <c r="E287" s="6" t="s">
        <v>14670</v>
      </c>
      <c r="H287" s="6">
        <f>IF('Раздел 2.1.1.1'!P31=SUM('Раздел 2.1.1.1'!Q31:AC31),0,1)</f>
        <v>0</v>
      </c>
    </row>
    <row r="288" spans="1:8" x14ac:dyDescent="0.2">
      <c r="A288" s="6">
        <f t="shared" si="4"/>
        <v>609562</v>
      </c>
      <c r="B288" s="6">
        <v>5</v>
      </c>
      <c r="C288" s="6">
        <v>4</v>
      </c>
      <c r="D288" s="6">
        <v>54</v>
      </c>
      <c r="E288" s="6" t="s">
        <v>14671</v>
      </c>
      <c r="H288" s="6">
        <f>IF('Раздел 2.1.1.1'!P32=SUM('Раздел 2.1.1.1'!Q32:AC32),0,1)</f>
        <v>0</v>
      </c>
    </row>
    <row r="289" spans="1:8" x14ac:dyDescent="0.2">
      <c r="A289" s="6">
        <f t="shared" si="4"/>
        <v>609562</v>
      </c>
      <c r="B289" s="6">
        <v>5</v>
      </c>
      <c r="C289" s="6">
        <v>4</v>
      </c>
      <c r="D289" s="6">
        <v>55</v>
      </c>
      <c r="E289" s="6" t="s">
        <v>14672</v>
      </c>
      <c r="H289" s="6">
        <f>IF('Раздел 2.1.1.1'!P33=SUM('Раздел 2.1.1.1'!Q33:AC33),0,1)</f>
        <v>0</v>
      </c>
    </row>
    <row r="290" spans="1:8" x14ac:dyDescent="0.2">
      <c r="A290" s="6">
        <f t="shared" si="4"/>
        <v>609562</v>
      </c>
      <c r="B290" s="6">
        <v>5</v>
      </c>
      <c r="C290" s="6">
        <v>4</v>
      </c>
      <c r="D290" s="6">
        <v>56</v>
      </c>
      <c r="E290" s="6" t="s">
        <v>14673</v>
      </c>
      <c r="H290" s="6">
        <f>IF('Раздел 2.1.1.1'!P34=SUM('Раздел 2.1.1.1'!Q34:AC34),0,1)</f>
        <v>0</v>
      </c>
    </row>
    <row r="291" spans="1:8" x14ac:dyDescent="0.2">
      <c r="A291" s="6">
        <f t="shared" si="4"/>
        <v>609562</v>
      </c>
      <c r="B291" s="6">
        <v>5</v>
      </c>
      <c r="C291" s="6">
        <v>4</v>
      </c>
      <c r="D291" s="6">
        <v>57</v>
      </c>
      <c r="E291" s="6" t="s">
        <v>14674</v>
      </c>
      <c r="H291" s="6">
        <f>IF('Раздел 2.1.1.1'!P35=SUM('Раздел 2.1.1.1'!Q35:AC35),0,1)</f>
        <v>0</v>
      </c>
    </row>
    <row r="292" spans="1:8" x14ac:dyDescent="0.2">
      <c r="A292" s="6">
        <f t="shared" si="4"/>
        <v>609562</v>
      </c>
      <c r="B292" s="6">
        <v>5</v>
      </c>
      <c r="C292" s="6">
        <v>4</v>
      </c>
      <c r="D292" s="6">
        <v>58</v>
      </c>
      <c r="E292" s="6" t="s">
        <v>16013</v>
      </c>
      <c r="H292" s="6">
        <f>IF('Раздел 2.1.1.1'!P36=SUM('Раздел 2.1.1.1'!Q36:AC36),0,1)</f>
        <v>0</v>
      </c>
    </row>
    <row r="293" spans="1:8" x14ac:dyDescent="0.2">
      <c r="A293" s="6">
        <f t="shared" si="4"/>
        <v>609562</v>
      </c>
      <c r="B293" s="6">
        <v>5</v>
      </c>
      <c r="C293" s="6">
        <v>4</v>
      </c>
      <c r="D293" s="6">
        <v>59</v>
      </c>
      <c r="E293" s="6" t="s">
        <v>12013</v>
      </c>
      <c r="H293" s="6">
        <f>IF('Раздел 2.1.1.1'!P37=SUM('Раздел 2.1.1.1'!Q37:AC37),0,1)</f>
        <v>0</v>
      </c>
    </row>
    <row r="294" spans="1:8" x14ac:dyDescent="0.2">
      <c r="A294" s="6">
        <f t="shared" si="4"/>
        <v>609562</v>
      </c>
      <c r="B294" s="6">
        <v>5</v>
      </c>
      <c r="C294" s="6">
        <v>4</v>
      </c>
      <c r="D294" s="6">
        <v>60</v>
      </c>
      <c r="E294" s="6" t="s">
        <v>12014</v>
      </c>
      <c r="H294" s="6">
        <f>IF('Раздел 2.1.1.1'!P38=SUM('Раздел 2.1.1.1'!Q38:AC38),0,1)</f>
        <v>0</v>
      </c>
    </row>
    <row r="295" spans="1:8" x14ac:dyDescent="0.2">
      <c r="A295" s="6">
        <f t="shared" si="4"/>
        <v>609562</v>
      </c>
      <c r="B295" s="6">
        <v>5</v>
      </c>
      <c r="C295" s="6">
        <v>4</v>
      </c>
      <c r="D295" s="6">
        <v>61</v>
      </c>
      <c r="E295" s="6" t="s">
        <v>12015</v>
      </c>
      <c r="H295" s="6">
        <f>IF('Раздел 2.1.1.1'!P39=SUM('Раздел 2.1.1.1'!Q39:AC39),0,1)</f>
        <v>0</v>
      </c>
    </row>
    <row r="296" spans="1:8" x14ac:dyDescent="0.2">
      <c r="A296" s="6">
        <f t="shared" si="4"/>
        <v>609562</v>
      </c>
      <c r="B296" s="6">
        <v>5</v>
      </c>
      <c r="C296" s="6">
        <v>4</v>
      </c>
      <c r="D296" s="6">
        <v>62</v>
      </c>
      <c r="E296" s="6" t="s">
        <v>12016</v>
      </c>
      <c r="H296" s="6">
        <f>IF('Раздел 2.1.1.1'!P40=SUM('Раздел 2.1.1.1'!Q40:AC40),0,1)</f>
        <v>0</v>
      </c>
    </row>
    <row r="297" spans="1:8" x14ac:dyDescent="0.2">
      <c r="A297" s="6">
        <f t="shared" si="4"/>
        <v>609562</v>
      </c>
      <c r="B297" s="6">
        <v>5</v>
      </c>
      <c r="C297" s="6">
        <v>4</v>
      </c>
      <c r="D297" s="6">
        <v>63</v>
      </c>
      <c r="E297" s="6" t="s">
        <v>12017</v>
      </c>
      <c r="H297" s="6">
        <f>IF('Раздел 2.1.1.1'!P41=SUM('Раздел 2.1.1.1'!Q41:AC41),0,1)</f>
        <v>0</v>
      </c>
    </row>
    <row r="298" spans="1:8" x14ac:dyDescent="0.2">
      <c r="A298" s="6">
        <f t="shared" si="4"/>
        <v>609562</v>
      </c>
      <c r="B298" s="6">
        <v>5</v>
      </c>
      <c r="C298" s="6">
        <v>4</v>
      </c>
      <c r="D298" s="6">
        <v>64</v>
      </c>
      <c r="E298" s="6" t="s">
        <v>12018</v>
      </c>
      <c r="H298" s="6">
        <f>IF('Раздел 2.1.1.1'!P42=SUM('Раздел 2.1.1.1'!Q42:AC42),0,1)</f>
        <v>0</v>
      </c>
    </row>
    <row r="299" spans="1:8" x14ac:dyDescent="0.2">
      <c r="A299" s="6">
        <f t="shared" si="4"/>
        <v>609562</v>
      </c>
      <c r="B299" s="6">
        <v>5</v>
      </c>
      <c r="C299" s="119">
        <v>4</v>
      </c>
      <c r="D299" s="119">
        <v>65</v>
      </c>
      <c r="E299" s="119" t="s">
        <v>12019</v>
      </c>
      <c r="F299" s="119"/>
      <c r="G299" s="119"/>
      <c r="H299" s="119">
        <f>IF('Раздел 2.1.1.1'!P43=SUM('Раздел 2.1.1.1'!Q43:AC43),0,1)</f>
        <v>0</v>
      </c>
    </row>
    <row r="300" spans="1:8" x14ac:dyDescent="0.2">
      <c r="A300" s="6">
        <f t="shared" si="4"/>
        <v>609562</v>
      </c>
      <c r="B300" s="6">
        <v>5</v>
      </c>
      <c r="C300" s="6">
        <v>5</v>
      </c>
      <c r="D300" s="6">
        <v>66</v>
      </c>
      <c r="E300" s="6" t="s">
        <v>16015</v>
      </c>
      <c r="H300" s="6">
        <f>IF('Раздел 2.1.1.1'!P30&gt;='Раздел 2.1.1.1'!P34,0,1)</f>
        <v>0</v>
      </c>
    </row>
    <row r="301" spans="1:8" x14ac:dyDescent="0.2">
      <c r="A301" s="6">
        <f t="shared" si="4"/>
        <v>609562</v>
      </c>
      <c r="B301" s="6">
        <v>5</v>
      </c>
      <c r="C301" s="6">
        <v>5</v>
      </c>
      <c r="D301" s="6">
        <v>67</v>
      </c>
      <c r="E301" s="6" t="s">
        <v>3807</v>
      </c>
      <c r="H301" s="6">
        <f>IF('Раздел 2.1.1.1'!Q30&gt;='Раздел 2.1.1.1'!Q34,0,1)</f>
        <v>0</v>
      </c>
    </row>
    <row r="302" spans="1:8" x14ac:dyDescent="0.2">
      <c r="A302" s="6">
        <f t="shared" ref="A302:A365" si="5">P_3</f>
        <v>609562</v>
      </c>
      <c r="B302" s="6">
        <v>5</v>
      </c>
      <c r="C302" s="6">
        <v>5</v>
      </c>
      <c r="D302" s="6">
        <v>68</v>
      </c>
      <c r="E302" s="6" t="s">
        <v>3808</v>
      </c>
      <c r="H302" s="6">
        <f>IF('Раздел 2.1.1.1'!R30&gt;='Раздел 2.1.1.1'!R34,0,1)</f>
        <v>0</v>
      </c>
    </row>
    <row r="303" spans="1:8" x14ac:dyDescent="0.2">
      <c r="A303" s="6">
        <f t="shared" si="5"/>
        <v>609562</v>
      </c>
      <c r="B303" s="6">
        <v>5</v>
      </c>
      <c r="C303" s="6">
        <v>5</v>
      </c>
      <c r="D303" s="6">
        <v>69</v>
      </c>
      <c r="E303" s="6" t="s">
        <v>3809</v>
      </c>
      <c r="H303" s="6">
        <f>IF('Раздел 2.1.1.1'!S30&gt;='Раздел 2.1.1.1'!S34,0,1)</f>
        <v>0</v>
      </c>
    </row>
    <row r="304" spans="1:8" x14ac:dyDescent="0.2">
      <c r="A304" s="6">
        <f t="shared" si="5"/>
        <v>609562</v>
      </c>
      <c r="B304" s="6">
        <v>5</v>
      </c>
      <c r="C304" s="6">
        <v>5</v>
      </c>
      <c r="D304" s="6">
        <v>70</v>
      </c>
      <c r="E304" s="6" t="s">
        <v>3810</v>
      </c>
      <c r="H304" s="6">
        <f>IF('Раздел 2.1.1.1'!T30&gt;='Раздел 2.1.1.1'!T34,0,1)</f>
        <v>0</v>
      </c>
    </row>
    <row r="305" spans="1:8" x14ac:dyDescent="0.2">
      <c r="A305" s="6">
        <f t="shared" si="5"/>
        <v>609562</v>
      </c>
      <c r="B305" s="6">
        <v>5</v>
      </c>
      <c r="C305" s="6">
        <v>5</v>
      </c>
      <c r="D305" s="6">
        <v>71</v>
      </c>
      <c r="E305" s="6" t="s">
        <v>3811</v>
      </c>
      <c r="H305" s="6">
        <f>IF('Раздел 2.1.1.1'!U30&gt;='Раздел 2.1.1.1'!U34,0,1)</f>
        <v>0</v>
      </c>
    </row>
    <row r="306" spans="1:8" x14ac:dyDescent="0.2">
      <c r="A306" s="6">
        <f t="shared" si="5"/>
        <v>609562</v>
      </c>
      <c r="B306" s="6">
        <v>5</v>
      </c>
      <c r="C306" s="6">
        <v>5</v>
      </c>
      <c r="D306" s="6">
        <v>72</v>
      </c>
      <c r="E306" s="6" t="s">
        <v>3812</v>
      </c>
      <c r="H306" s="6">
        <f>IF('Раздел 2.1.1.1'!V30&gt;='Раздел 2.1.1.1'!V34,0,1)</f>
        <v>0</v>
      </c>
    </row>
    <row r="307" spans="1:8" x14ac:dyDescent="0.2">
      <c r="A307" s="6">
        <f t="shared" si="5"/>
        <v>609562</v>
      </c>
      <c r="B307" s="6">
        <v>5</v>
      </c>
      <c r="C307" s="6">
        <v>5</v>
      </c>
      <c r="D307" s="6">
        <v>73</v>
      </c>
      <c r="E307" s="6" t="s">
        <v>3813</v>
      </c>
      <c r="H307" s="6">
        <f>IF('Раздел 2.1.1.1'!W30&gt;='Раздел 2.1.1.1'!W34,0,1)</f>
        <v>0</v>
      </c>
    </row>
    <row r="308" spans="1:8" x14ac:dyDescent="0.2">
      <c r="A308" s="6">
        <f t="shared" si="5"/>
        <v>609562</v>
      </c>
      <c r="B308" s="6">
        <v>5</v>
      </c>
      <c r="C308" s="6">
        <v>5</v>
      </c>
      <c r="D308" s="6">
        <v>74</v>
      </c>
      <c r="E308" s="6" t="s">
        <v>3814</v>
      </c>
      <c r="H308" s="6">
        <f>IF('Раздел 2.1.1.1'!X30&gt;='Раздел 2.1.1.1'!X34,0,1)</f>
        <v>0</v>
      </c>
    </row>
    <row r="309" spans="1:8" x14ac:dyDescent="0.2">
      <c r="A309" s="6">
        <f t="shared" si="5"/>
        <v>609562</v>
      </c>
      <c r="B309" s="6">
        <v>5</v>
      </c>
      <c r="C309" s="6">
        <v>5</v>
      </c>
      <c r="D309" s="6">
        <v>75</v>
      </c>
      <c r="E309" s="6" t="s">
        <v>3815</v>
      </c>
      <c r="H309" s="6">
        <f>IF('Раздел 2.1.1.1'!Y30&gt;='Раздел 2.1.1.1'!Y34,0,1)</f>
        <v>0</v>
      </c>
    </row>
    <row r="310" spans="1:8" x14ac:dyDescent="0.2">
      <c r="A310" s="6">
        <f t="shared" si="5"/>
        <v>609562</v>
      </c>
      <c r="B310" s="6">
        <v>5</v>
      </c>
      <c r="C310" s="6">
        <v>5</v>
      </c>
      <c r="D310" s="6">
        <v>76</v>
      </c>
      <c r="E310" s="6" t="s">
        <v>3816</v>
      </c>
      <c r="H310" s="6">
        <f>IF('Раздел 2.1.1.1'!Z30&gt;='Раздел 2.1.1.1'!Z34,0,1)</f>
        <v>0</v>
      </c>
    </row>
    <row r="311" spans="1:8" x14ac:dyDescent="0.2">
      <c r="A311" s="6">
        <f t="shared" si="5"/>
        <v>609562</v>
      </c>
      <c r="B311" s="6">
        <v>5</v>
      </c>
      <c r="C311" s="6">
        <v>5</v>
      </c>
      <c r="D311" s="6">
        <v>77</v>
      </c>
      <c r="E311" s="6" t="s">
        <v>3817</v>
      </c>
      <c r="H311" s="6">
        <f>IF('Раздел 2.1.1.1'!AA30&gt;='Раздел 2.1.1.1'!AA34,0,1)</f>
        <v>0</v>
      </c>
    </row>
    <row r="312" spans="1:8" x14ac:dyDescent="0.2">
      <c r="A312" s="6">
        <f t="shared" si="5"/>
        <v>609562</v>
      </c>
      <c r="B312" s="6">
        <v>5</v>
      </c>
      <c r="C312" s="6">
        <v>5</v>
      </c>
      <c r="D312" s="6">
        <v>78</v>
      </c>
      <c r="E312" s="6" t="s">
        <v>3818</v>
      </c>
      <c r="H312" s="6">
        <f>IF('Раздел 2.1.1.1'!AB30&gt;='Раздел 2.1.1.1'!AB34,0,1)</f>
        <v>0</v>
      </c>
    </row>
    <row r="313" spans="1:8" x14ac:dyDescent="0.2">
      <c r="A313" s="6">
        <f t="shared" si="5"/>
        <v>609562</v>
      </c>
      <c r="B313" s="6">
        <v>5</v>
      </c>
      <c r="C313" s="119">
        <v>5</v>
      </c>
      <c r="D313" s="119">
        <v>79</v>
      </c>
      <c r="E313" s="119" t="s">
        <v>3819</v>
      </c>
      <c r="F313" s="119"/>
      <c r="G313" s="119"/>
      <c r="H313" s="119">
        <f>IF('Раздел 2.1.1.1'!AC30&gt;='Раздел 2.1.1.1'!AC34,0,1)</f>
        <v>0</v>
      </c>
    </row>
    <row r="314" spans="1:8" x14ac:dyDescent="0.2">
      <c r="A314" s="6">
        <f t="shared" si="5"/>
        <v>609562</v>
      </c>
      <c r="B314" s="6">
        <v>5</v>
      </c>
      <c r="C314" s="6">
        <v>6</v>
      </c>
      <c r="D314" s="6">
        <v>80</v>
      </c>
      <c r="E314" s="6" t="s">
        <v>15740</v>
      </c>
      <c r="H314" s="6">
        <f>IF('Раздел 2.1.1.1'!P30&gt;='Раздел 2.1.1.1'!P35,0,1)</f>
        <v>0</v>
      </c>
    </row>
    <row r="315" spans="1:8" x14ac:dyDescent="0.2">
      <c r="A315" s="6">
        <f t="shared" si="5"/>
        <v>609562</v>
      </c>
      <c r="B315" s="6">
        <v>5</v>
      </c>
      <c r="C315" s="6">
        <v>6</v>
      </c>
      <c r="D315" s="6">
        <v>81</v>
      </c>
      <c r="E315" s="6" t="s">
        <v>3820</v>
      </c>
      <c r="H315" s="6">
        <f>IF('Раздел 2.1.1.1'!Q30&gt;='Раздел 2.1.1.1'!Q35,0,1)</f>
        <v>0</v>
      </c>
    </row>
    <row r="316" spans="1:8" x14ac:dyDescent="0.2">
      <c r="A316" s="6">
        <f t="shared" si="5"/>
        <v>609562</v>
      </c>
      <c r="B316" s="6">
        <v>5</v>
      </c>
      <c r="C316" s="6">
        <v>6</v>
      </c>
      <c r="D316" s="6">
        <v>82</v>
      </c>
      <c r="E316" s="6" t="s">
        <v>3821</v>
      </c>
      <c r="H316" s="6">
        <f>IF('Раздел 2.1.1.1'!R30&gt;='Раздел 2.1.1.1'!R35,0,1)</f>
        <v>0</v>
      </c>
    </row>
    <row r="317" spans="1:8" x14ac:dyDescent="0.2">
      <c r="A317" s="6">
        <f t="shared" si="5"/>
        <v>609562</v>
      </c>
      <c r="B317" s="6">
        <v>5</v>
      </c>
      <c r="C317" s="6">
        <v>6</v>
      </c>
      <c r="D317" s="6">
        <v>83</v>
      </c>
      <c r="E317" s="6" t="s">
        <v>3822</v>
      </c>
      <c r="H317" s="6">
        <f>IF('Раздел 2.1.1.1'!S30&gt;='Раздел 2.1.1.1'!S35,0,1)</f>
        <v>0</v>
      </c>
    </row>
    <row r="318" spans="1:8" x14ac:dyDescent="0.2">
      <c r="A318" s="6">
        <f t="shared" si="5"/>
        <v>609562</v>
      </c>
      <c r="B318" s="6">
        <v>5</v>
      </c>
      <c r="C318" s="6">
        <v>6</v>
      </c>
      <c r="D318" s="6">
        <v>84</v>
      </c>
      <c r="E318" s="6" t="s">
        <v>3823</v>
      </c>
      <c r="H318" s="6">
        <f>IF('Раздел 2.1.1.1'!T30&gt;='Раздел 2.1.1.1'!T35,0,1)</f>
        <v>0</v>
      </c>
    </row>
    <row r="319" spans="1:8" x14ac:dyDescent="0.2">
      <c r="A319" s="6">
        <f t="shared" si="5"/>
        <v>609562</v>
      </c>
      <c r="B319" s="6">
        <v>5</v>
      </c>
      <c r="C319" s="6">
        <v>6</v>
      </c>
      <c r="D319" s="6">
        <v>85</v>
      </c>
      <c r="E319" s="6" t="s">
        <v>3824</v>
      </c>
      <c r="H319" s="6">
        <f>IF('Раздел 2.1.1.1'!U30&gt;='Раздел 2.1.1.1'!U35,0,1)</f>
        <v>0</v>
      </c>
    </row>
    <row r="320" spans="1:8" x14ac:dyDescent="0.2">
      <c r="A320" s="6">
        <f t="shared" si="5"/>
        <v>609562</v>
      </c>
      <c r="B320" s="6">
        <v>5</v>
      </c>
      <c r="C320" s="6">
        <v>6</v>
      </c>
      <c r="D320" s="6">
        <v>86</v>
      </c>
      <c r="E320" s="6" t="s">
        <v>3825</v>
      </c>
      <c r="H320" s="6">
        <f>IF('Раздел 2.1.1.1'!V30&gt;='Раздел 2.1.1.1'!V35,0,1)</f>
        <v>0</v>
      </c>
    </row>
    <row r="321" spans="1:8" x14ac:dyDescent="0.2">
      <c r="A321" s="6">
        <f t="shared" si="5"/>
        <v>609562</v>
      </c>
      <c r="B321" s="6">
        <v>5</v>
      </c>
      <c r="C321" s="6">
        <v>6</v>
      </c>
      <c r="D321" s="6">
        <v>87</v>
      </c>
      <c r="E321" s="6" t="s">
        <v>3826</v>
      </c>
      <c r="H321" s="6">
        <f>IF('Раздел 2.1.1.1'!W30&gt;='Раздел 2.1.1.1'!W35,0,1)</f>
        <v>0</v>
      </c>
    </row>
    <row r="322" spans="1:8" x14ac:dyDescent="0.2">
      <c r="A322" s="6">
        <f t="shared" si="5"/>
        <v>609562</v>
      </c>
      <c r="B322" s="6">
        <v>5</v>
      </c>
      <c r="C322" s="6">
        <v>6</v>
      </c>
      <c r="D322" s="6">
        <v>88</v>
      </c>
      <c r="E322" s="6" t="s">
        <v>3827</v>
      </c>
      <c r="H322" s="6">
        <f>IF('Раздел 2.1.1.1'!X30&gt;='Раздел 2.1.1.1'!X35,0,1)</f>
        <v>0</v>
      </c>
    </row>
    <row r="323" spans="1:8" x14ac:dyDescent="0.2">
      <c r="A323" s="6">
        <f t="shared" si="5"/>
        <v>609562</v>
      </c>
      <c r="B323" s="6">
        <v>5</v>
      </c>
      <c r="C323" s="6">
        <v>6</v>
      </c>
      <c r="D323" s="6">
        <v>89</v>
      </c>
      <c r="E323" s="6" t="s">
        <v>3828</v>
      </c>
      <c r="H323" s="6">
        <f>IF('Раздел 2.1.1.1'!Y30&gt;='Раздел 2.1.1.1'!Y35,0,1)</f>
        <v>0</v>
      </c>
    </row>
    <row r="324" spans="1:8" x14ac:dyDescent="0.2">
      <c r="A324" s="6">
        <f t="shared" si="5"/>
        <v>609562</v>
      </c>
      <c r="B324" s="6">
        <v>5</v>
      </c>
      <c r="C324" s="6">
        <v>6</v>
      </c>
      <c r="D324" s="6">
        <v>90</v>
      </c>
      <c r="E324" s="6" t="s">
        <v>3829</v>
      </c>
      <c r="H324" s="6">
        <f>IF('Раздел 2.1.1.1'!Z30&gt;='Раздел 2.1.1.1'!Z35,0,1)</f>
        <v>0</v>
      </c>
    </row>
    <row r="325" spans="1:8" x14ac:dyDescent="0.2">
      <c r="A325" s="6">
        <f t="shared" si="5"/>
        <v>609562</v>
      </c>
      <c r="B325" s="6">
        <v>5</v>
      </c>
      <c r="C325" s="6">
        <v>6</v>
      </c>
      <c r="D325" s="6">
        <v>91</v>
      </c>
      <c r="E325" s="6" t="s">
        <v>3830</v>
      </c>
      <c r="H325" s="6">
        <f>IF('Раздел 2.1.1.1'!AA30&gt;='Раздел 2.1.1.1'!AA35,0,1)</f>
        <v>0</v>
      </c>
    </row>
    <row r="326" spans="1:8" x14ac:dyDescent="0.2">
      <c r="A326" s="6">
        <f t="shared" si="5"/>
        <v>609562</v>
      </c>
      <c r="B326" s="6">
        <v>5</v>
      </c>
      <c r="C326" s="6">
        <v>6</v>
      </c>
      <c r="D326" s="6">
        <v>92</v>
      </c>
      <c r="E326" s="6" t="s">
        <v>3831</v>
      </c>
      <c r="F326" s="7"/>
      <c r="G326" s="7"/>
      <c r="H326" s="6">
        <f>IF('Раздел 2.1.1.1'!AB30&gt;='Раздел 2.1.1.1'!AB35,0,1)</f>
        <v>0</v>
      </c>
    </row>
    <row r="327" spans="1:8" x14ac:dyDescent="0.2">
      <c r="A327" s="6">
        <f t="shared" si="5"/>
        <v>609562</v>
      </c>
      <c r="B327" s="6">
        <v>5</v>
      </c>
      <c r="C327" s="119">
        <v>6</v>
      </c>
      <c r="D327" s="119">
        <v>93</v>
      </c>
      <c r="E327" s="119" t="s">
        <v>3832</v>
      </c>
      <c r="F327" s="119"/>
      <c r="G327" s="119"/>
      <c r="H327" s="119">
        <f>IF('Раздел 2.1.1.1'!AC30&gt;='Раздел 2.1.1.1'!AC35,0,1)</f>
        <v>0</v>
      </c>
    </row>
    <row r="328" spans="1:8" x14ac:dyDescent="0.2">
      <c r="A328" s="6">
        <f t="shared" si="5"/>
        <v>609562</v>
      </c>
      <c r="B328" s="6">
        <v>5</v>
      </c>
      <c r="C328" s="6">
        <v>7</v>
      </c>
      <c r="D328" s="6">
        <v>94</v>
      </c>
      <c r="E328" s="6" t="s">
        <v>15741</v>
      </c>
      <c r="F328" s="7"/>
      <c r="G328" s="7"/>
      <c r="H328" s="6">
        <f>IF('Раздел 2.1.1.1'!P30&gt;='Раздел 2.1.1.1'!P36,0,1)</f>
        <v>0</v>
      </c>
    </row>
    <row r="329" spans="1:8" x14ac:dyDescent="0.2">
      <c r="A329" s="6">
        <f t="shared" si="5"/>
        <v>609562</v>
      </c>
      <c r="B329" s="6">
        <v>5</v>
      </c>
      <c r="C329" s="6">
        <v>7</v>
      </c>
      <c r="D329" s="6">
        <v>95</v>
      </c>
      <c r="E329" s="6" t="s">
        <v>3833</v>
      </c>
      <c r="F329" s="7"/>
      <c r="G329" s="7"/>
      <c r="H329" s="6">
        <f>IF('Раздел 2.1.1.1'!Q30&gt;='Раздел 2.1.1.1'!Q36,0,1)</f>
        <v>0</v>
      </c>
    </row>
    <row r="330" spans="1:8" x14ac:dyDescent="0.2">
      <c r="A330" s="6">
        <f t="shared" si="5"/>
        <v>609562</v>
      </c>
      <c r="B330" s="6">
        <v>5</v>
      </c>
      <c r="C330" s="6">
        <v>7</v>
      </c>
      <c r="D330" s="6">
        <v>96</v>
      </c>
      <c r="E330" s="6" t="s">
        <v>3834</v>
      </c>
      <c r="F330" s="7"/>
      <c r="G330" s="7"/>
      <c r="H330" s="6">
        <f>IF('Раздел 2.1.1.1'!R30&gt;='Раздел 2.1.1.1'!R36,0,1)</f>
        <v>0</v>
      </c>
    </row>
    <row r="331" spans="1:8" x14ac:dyDescent="0.2">
      <c r="A331" s="6">
        <f t="shared" si="5"/>
        <v>609562</v>
      </c>
      <c r="B331" s="6">
        <v>5</v>
      </c>
      <c r="C331" s="6">
        <v>7</v>
      </c>
      <c r="D331" s="6">
        <v>97</v>
      </c>
      <c r="E331" s="6" t="s">
        <v>3835</v>
      </c>
      <c r="F331" s="7"/>
      <c r="G331" s="7"/>
      <c r="H331" s="6">
        <f>IF('Раздел 2.1.1.1'!S30&gt;='Раздел 2.1.1.1'!S36,0,1)</f>
        <v>0</v>
      </c>
    </row>
    <row r="332" spans="1:8" x14ac:dyDescent="0.2">
      <c r="A332" s="6">
        <f t="shared" si="5"/>
        <v>609562</v>
      </c>
      <c r="B332" s="6">
        <v>5</v>
      </c>
      <c r="C332" s="6">
        <v>7</v>
      </c>
      <c r="D332" s="6">
        <v>98</v>
      </c>
      <c r="E332" s="6" t="s">
        <v>3836</v>
      </c>
      <c r="F332" s="7"/>
      <c r="G332" s="7"/>
      <c r="H332" s="6">
        <f>IF('Раздел 2.1.1.1'!T30&gt;='Раздел 2.1.1.1'!T36,0,1)</f>
        <v>0</v>
      </c>
    </row>
    <row r="333" spans="1:8" x14ac:dyDescent="0.2">
      <c r="A333" s="6">
        <f t="shared" si="5"/>
        <v>609562</v>
      </c>
      <c r="B333" s="6">
        <v>5</v>
      </c>
      <c r="C333" s="6">
        <v>7</v>
      </c>
      <c r="D333" s="6">
        <v>99</v>
      </c>
      <c r="E333" s="6" t="s">
        <v>3837</v>
      </c>
      <c r="F333" s="7"/>
      <c r="G333" s="7"/>
      <c r="H333" s="6">
        <f>IF('Раздел 2.1.1.1'!U30&gt;='Раздел 2.1.1.1'!U36,0,1)</f>
        <v>0</v>
      </c>
    </row>
    <row r="334" spans="1:8" x14ac:dyDescent="0.2">
      <c r="A334" s="6">
        <f t="shared" si="5"/>
        <v>609562</v>
      </c>
      <c r="B334" s="6">
        <v>5</v>
      </c>
      <c r="C334" s="6">
        <v>7</v>
      </c>
      <c r="D334" s="6">
        <v>100</v>
      </c>
      <c r="E334" s="6" t="s">
        <v>3838</v>
      </c>
      <c r="F334" s="7"/>
      <c r="G334" s="7"/>
      <c r="H334" s="6">
        <f>IF('Раздел 2.1.1.1'!V30&gt;='Раздел 2.1.1.1'!V36,0,1)</f>
        <v>0</v>
      </c>
    </row>
    <row r="335" spans="1:8" x14ac:dyDescent="0.2">
      <c r="A335" s="6">
        <f t="shared" si="5"/>
        <v>609562</v>
      </c>
      <c r="B335" s="6">
        <v>5</v>
      </c>
      <c r="C335" s="6">
        <v>7</v>
      </c>
      <c r="D335" s="6">
        <v>101</v>
      </c>
      <c r="E335" s="6" t="s">
        <v>3839</v>
      </c>
      <c r="F335" s="7"/>
      <c r="G335" s="7"/>
      <c r="H335" s="6">
        <f>IF('Раздел 2.1.1.1'!W30&gt;='Раздел 2.1.1.1'!W36,0,1)</f>
        <v>0</v>
      </c>
    </row>
    <row r="336" spans="1:8" x14ac:dyDescent="0.2">
      <c r="A336" s="6">
        <f t="shared" si="5"/>
        <v>609562</v>
      </c>
      <c r="B336" s="6">
        <v>5</v>
      </c>
      <c r="C336" s="6">
        <v>7</v>
      </c>
      <c r="D336" s="6">
        <v>102</v>
      </c>
      <c r="E336" s="6" t="s">
        <v>3840</v>
      </c>
      <c r="F336" s="7"/>
      <c r="G336" s="7"/>
      <c r="H336" s="6">
        <f>IF('Раздел 2.1.1.1'!X30&gt;='Раздел 2.1.1.1'!X36,0,1)</f>
        <v>0</v>
      </c>
    </row>
    <row r="337" spans="1:8" x14ac:dyDescent="0.2">
      <c r="A337" s="6">
        <f t="shared" si="5"/>
        <v>609562</v>
      </c>
      <c r="B337" s="6">
        <v>5</v>
      </c>
      <c r="C337" s="6">
        <v>7</v>
      </c>
      <c r="D337" s="6">
        <v>103</v>
      </c>
      <c r="E337" s="6" t="s">
        <v>3841</v>
      </c>
      <c r="F337" s="7"/>
      <c r="G337" s="7"/>
      <c r="H337" s="6">
        <f>IF('Раздел 2.1.1.1'!Y30&gt;='Раздел 2.1.1.1'!Y36,0,1)</f>
        <v>0</v>
      </c>
    </row>
    <row r="338" spans="1:8" x14ac:dyDescent="0.2">
      <c r="A338" s="6">
        <f t="shared" si="5"/>
        <v>609562</v>
      </c>
      <c r="B338" s="6">
        <v>5</v>
      </c>
      <c r="C338" s="6">
        <v>7</v>
      </c>
      <c r="D338" s="6">
        <v>104</v>
      </c>
      <c r="E338" s="6" t="s">
        <v>3049</v>
      </c>
      <c r="F338" s="7"/>
      <c r="G338" s="7"/>
      <c r="H338" s="6">
        <f>IF('Раздел 2.1.1.1'!Z30&gt;='Раздел 2.1.1.1'!Z36,0,1)</f>
        <v>0</v>
      </c>
    </row>
    <row r="339" spans="1:8" x14ac:dyDescent="0.2">
      <c r="A339" s="6">
        <f t="shared" si="5"/>
        <v>609562</v>
      </c>
      <c r="B339" s="6">
        <v>5</v>
      </c>
      <c r="C339" s="6">
        <v>7</v>
      </c>
      <c r="D339" s="6">
        <v>105</v>
      </c>
      <c r="E339" s="6" t="s">
        <v>3845</v>
      </c>
      <c r="F339" s="7"/>
      <c r="G339" s="7"/>
      <c r="H339" s="6">
        <f>IF('Раздел 2.1.1.1'!AA30&gt;='Раздел 2.1.1.1'!AA36,0,1)</f>
        <v>0</v>
      </c>
    </row>
    <row r="340" spans="1:8" x14ac:dyDescent="0.2">
      <c r="A340" s="6">
        <f t="shared" si="5"/>
        <v>609562</v>
      </c>
      <c r="B340" s="6">
        <v>5</v>
      </c>
      <c r="C340" s="6">
        <v>7</v>
      </c>
      <c r="D340" s="6">
        <v>106</v>
      </c>
      <c r="E340" s="6" t="s">
        <v>3846</v>
      </c>
      <c r="F340" s="7"/>
      <c r="G340" s="7"/>
      <c r="H340" s="6">
        <f>IF('Раздел 2.1.1.1'!AB30&gt;='Раздел 2.1.1.1'!AB36,0,1)</f>
        <v>0</v>
      </c>
    </row>
    <row r="341" spans="1:8" x14ac:dyDescent="0.2">
      <c r="A341" s="6">
        <f t="shared" si="5"/>
        <v>609562</v>
      </c>
      <c r="B341" s="6">
        <v>5</v>
      </c>
      <c r="C341" s="119">
        <v>7</v>
      </c>
      <c r="D341" s="119">
        <v>107</v>
      </c>
      <c r="E341" s="119" t="s">
        <v>3847</v>
      </c>
      <c r="F341" s="119"/>
      <c r="G341" s="119"/>
      <c r="H341" s="119">
        <f>IF('Раздел 2.1.1.1'!AC30&gt;='Раздел 2.1.1.1'!AC36,0,1)</f>
        <v>0</v>
      </c>
    </row>
    <row r="342" spans="1:8" x14ac:dyDescent="0.2">
      <c r="A342" s="6">
        <f t="shared" si="5"/>
        <v>609562</v>
      </c>
      <c r="B342" s="6">
        <v>5</v>
      </c>
      <c r="C342" s="7">
        <v>8</v>
      </c>
      <c r="D342" s="7">
        <v>108</v>
      </c>
      <c r="E342" s="6" t="s">
        <v>15362</v>
      </c>
      <c r="F342" s="7"/>
      <c r="G342" s="7"/>
      <c r="H342" s="6">
        <f>IF('Раздел 2.1.1.1'!P30&gt;='Раздел 2.1.1.1'!P37,0,1)</f>
        <v>0</v>
      </c>
    </row>
    <row r="343" spans="1:8" x14ac:dyDescent="0.2">
      <c r="A343" s="6">
        <f t="shared" si="5"/>
        <v>609562</v>
      </c>
      <c r="B343" s="6">
        <v>5</v>
      </c>
      <c r="C343" s="7">
        <v>8</v>
      </c>
      <c r="D343" s="7">
        <v>109</v>
      </c>
      <c r="E343" s="6" t="s">
        <v>3848</v>
      </c>
      <c r="F343" s="7"/>
      <c r="G343" s="7"/>
      <c r="H343" s="6">
        <f>IF('Раздел 2.1.1.1'!Q30&gt;='Раздел 2.1.1.1'!Q37,0,1)</f>
        <v>0</v>
      </c>
    </row>
    <row r="344" spans="1:8" x14ac:dyDescent="0.2">
      <c r="A344" s="6">
        <f t="shared" si="5"/>
        <v>609562</v>
      </c>
      <c r="B344" s="6">
        <v>5</v>
      </c>
      <c r="C344" s="7">
        <v>8</v>
      </c>
      <c r="D344" s="7">
        <v>110</v>
      </c>
      <c r="E344" s="6" t="s">
        <v>3849</v>
      </c>
      <c r="F344" s="7"/>
      <c r="G344" s="7"/>
      <c r="H344" s="6">
        <f>IF('Раздел 2.1.1.1'!R30&gt;='Раздел 2.1.1.1'!R37,0,1)</f>
        <v>0</v>
      </c>
    </row>
    <row r="345" spans="1:8" x14ac:dyDescent="0.2">
      <c r="A345" s="6">
        <f t="shared" si="5"/>
        <v>609562</v>
      </c>
      <c r="B345" s="6">
        <v>5</v>
      </c>
      <c r="C345" s="7">
        <v>8</v>
      </c>
      <c r="D345" s="7">
        <v>111</v>
      </c>
      <c r="E345" s="6" t="s">
        <v>3850</v>
      </c>
      <c r="F345" s="7"/>
      <c r="G345" s="7"/>
      <c r="H345" s="6">
        <f>IF('Раздел 2.1.1.1'!S30&gt;='Раздел 2.1.1.1'!S37,0,1)</f>
        <v>0</v>
      </c>
    </row>
    <row r="346" spans="1:8" x14ac:dyDescent="0.2">
      <c r="A346" s="6">
        <f t="shared" si="5"/>
        <v>609562</v>
      </c>
      <c r="B346" s="6">
        <v>5</v>
      </c>
      <c r="C346" s="7">
        <v>8</v>
      </c>
      <c r="D346" s="7">
        <v>112</v>
      </c>
      <c r="E346" s="6" t="s">
        <v>3851</v>
      </c>
      <c r="F346" s="7"/>
      <c r="G346" s="7"/>
      <c r="H346" s="6">
        <f>IF('Раздел 2.1.1.1'!T30&gt;='Раздел 2.1.1.1'!T37,0,1)</f>
        <v>0</v>
      </c>
    </row>
    <row r="347" spans="1:8" x14ac:dyDescent="0.2">
      <c r="A347" s="6">
        <f t="shared" si="5"/>
        <v>609562</v>
      </c>
      <c r="B347" s="6">
        <v>5</v>
      </c>
      <c r="C347" s="7">
        <v>8</v>
      </c>
      <c r="D347" s="7">
        <v>113</v>
      </c>
      <c r="E347" s="6" t="s">
        <v>3852</v>
      </c>
      <c r="F347" s="7"/>
      <c r="G347" s="7"/>
      <c r="H347" s="6">
        <f>IF('Раздел 2.1.1.1'!U30&gt;='Раздел 2.1.1.1'!U37,0,1)</f>
        <v>0</v>
      </c>
    </row>
    <row r="348" spans="1:8" x14ac:dyDescent="0.2">
      <c r="A348" s="6">
        <f t="shared" si="5"/>
        <v>609562</v>
      </c>
      <c r="B348" s="6">
        <v>5</v>
      </c>
      <c r="C348" s="7">
        <v>8</v>
      </c>
      <c r="D348" s="7">
        <v>114</v>
      </c>
      <c r="E348" s="6" t="s">
        <v>3853</v>
      </c>
      <c r="F348" s="7"/>
      <c r="G348" s="7"/>
      <c r="H348" s="6">
        <f>IF('Раздел 2.1.1.1'!V30&gt;='Раздел 2.1.1.1'!V37,0,1)</f>
        <v>0</v>
      </c>
    </row>
    <row r="349" spans="1:8" x14ac:dyDescent="0.2">
      <c r="A349" s="6">
        <f t="shared" si="5"/>
        <v>609562</v>
      </c>
      <c r="B349" s="6">
        <v>5</v>
      </c>
      <c r="C349" s="7">
        <v>8</v>
      </c>
      <c r="D349" s="7">
        <v>115</v>
      </c>
      <c r="E349" s="6" t="s">
        <v>3854</v>
      </c>
      <c r="F349" s="7"/>
      <c r="G349" s="7"/>
      <c r="H349" s="6">
        <f>IF('Раздел 2.1.1.1'!W30&gt;='Раздел 2.1.1.1'!W37,0,1)</f>
        <v>0</v>
      </c>
    </row>
    <row r="350" spans="1:8" x14ac:dyDescent="0.2">
      <c r="A350" s="6">
        <f t="shared" si="5"/>
        <v>609562</v>
      </c>
      <c r="B350" s="6">
        <v>5</v>
      </c>
      <c r="C350" s="7">
        <v>8</v>
      </c>
      <c r="D350" s="7">
        <v>116</v>
      </c>
      <c r="E350" s="6" t="s">
        <v>3855</v>
      </c>
      <c r="F350" s="7"/>
      <c r="G350" s="7"/>
      <c r="H350" s="6">
        <f>IF('Раздел 2.1.1.1'!X30&gt;='Раздел 2.1.1.1'!X37,0,1)</f>
        <v>0</v>
      </c>
    </row>
    <row r="351" spans="1:8" x14ac:dyDescent="0.2">
      <c r="A351" s="6">
        <f t="shared" si="5"/>
        <v>609562</v>
      </c>
      <c r="B351" s="6">
        <v>5</v>
      </c>
      <c r="C351" s="7">
        <v>8</v>
      </c>
      <c r="D351" s="7">
        <v>117</v>
      </c>
      <c r="E351" s="6" t="s">
        <v>3856</v>
      </c>
      <c r="F351" s="7"/>
      <c r="G351" s="7"/>
      <c r="H351" s="6">
        <f>IF('Раздел 2.1.1.1'!Y30&gt;='Раздел 2.1.1.1'!Y37,0,1)</f>
        <v>0</v>
      </c>
    </row>
    <row r="352" spans="1:8" x14ac:dyDescent="0.2">
      <c r="A352" s="6">
        <f t="shared" si="5"/>
        <v>609562</v>
      </c>
      <c r="B352" s="6">
        <v>5</v>
      </c>
      <c r="C352" s="7">
        <v>8</v>
      </c>
      <c r="D352" s="7">
        <v>118</v>
      </c>
      <c r="E352" s="6" t="s">
        <v>3857</v>
      </c>
      <c r="F352" s="7"/>
      <c r="G352" s="7"/>
      <c r="H352" s="6">
        <f>IF('Раздел 2.1.1.1'!Z30&gt;='Раздел 2.1.1.1'!Z37,0,1)</f>
        <v>0</v>
      </c>
    </row>
    <row r="353" spans="1:8" x14ac:dyDescent="0.2">
      <c r="A353" s="6">
        <f t="shared" si="5"/>
        <v>609562</v>
      </c>
      <c r="B353" s="6">
        <v>5</v>
      </c>
      <c r="C353" s="7">
        <v>8</v>
      </c>
      <c r="D353" s="7">
        <v>119</v>
      </c>
      <c r="E353" s="6" t="s">
        <v>3858</v>
      </c>
      <c r="F353" s="7"/>
      <c r="G353" s="7"/>
      <c r="H353" s="6">
        <f>IF('Раздел 2.1.1.1'!AA30&gt;='Раздел 2.1.1.1'!AA37,0,1)</f>
        <v>0</v>
      </c>
    </row>
    <row r="354" spans="1:8" x14ac:dyDescent="0.2">
      <c r="A354" s="6">
        <f t="shared" si="5"/>
        <v>609562</v>
      </c>
      <c r="B354" s="6">
        <v>5</v>
      </c>
      <c r="C354" s="7">
        <v>8</v>
      </c>
      <c r="D354" s="7">
        <v>120</v>
      </c>
      <c r="E354" s="6" t="s">
        <v>3859</v>
      </c>
      <c r="F354" s="7"/>
      <c r="G354" s="7"/>
      <c r="H354" s="6">
        <f>IF('Раздел 2.1.1.1'!AB30&gt;='Раздел 2.1.1.1'!AB37,0,1)</f>
        <v>0</v>
      </c>
    </row>
    <row r="355" spans="1:8" x14ac:dyDescent="0.2">
      <c r="A355" s="6">
        <f t="shared" si="5"/>
        <v>609562</v>
      </c>
      <c r="B355" s="6">
        <v>5</v>
      </c>
      <c r="C355" s="119">
        <v>8</v>
      </c>
      <c r="D355" s="119">
        <v>121</v>
      </c>
      <c r="E355" s="119" t="s">
        <v>3860</v>
      </c>
      <c r="F355" s="119"/>
      <c r="G355" s="119"/>
      <c r="H355" s="119">
        <f>IF('Раздел 2.1.1.1'!AC30&gt;='Раздел 2.1.1.1'!AC37,0,1)</f>
        <v>0</v>
      </c>
    </row>
    <row r="356" spans="1:8" x14ac:dyDescent="0.2">
      <c r="A356" s="6">
        <f t="shared" si="5"/>
        <v>609562</v>
      </c>
      <c r="B356" s="6">
        <v>5</v>
      </c>
      <c r="C356" s="7">
        <v>9</v>
      </c>
      <c r="D356" s="7">
        <v>122</v>
      </c>
      <c r="E356" s="6" t="s">
        <v>13818</v>
      </c>
      <c r="H356" s="6">
        <f>IF('Раздел 2.1.1.1'!P37&gt;='Раздел 2.1.1.1'!P38,0,1)</f>
        <v>0</v>
      </c>
    </row>
    <row r="357" spans="1:8" x14ac:dyDescent="0.2">
      <c r="A357" s="6">
        <f t="shared" si="5"/>
        <v>609562</v>
      </c>
      <c r="B357" s="6">
        <v>5</v>
      </c>
      <c r="C357" s="7">
        <v>9</v>
      </c>
      <c r="D357" s="7">
        <v>123</v>
      </c>
      <c r="E357" s="6" t="s">
        <v>3861</v>
      </c>
      <c r="H357" s="6">
        <f>IF('Раздел 2.1.1.1'!Q37&gt;='Раздел 2.1.1.1'!Q38,0,1)</f>
        <v>0</v>
      </c>
    </row>
    <row r="358" spans="1:8" x14ac:dyDescent="0.2">
      <c r="A358" s="6">
        <f t="shared" si="5"/>
        <v>609562</v>
      </c>
      <c r="B358" s="6">
        <v>5</v>
      </c>
      <c r="C358" s="7">
        <v>9</v>
      </c>
      <c r="D358" s="7">
        <v>124</v>
      </c>
      <c r="E358" s="6" t="s">
        <v>3862</v>
      </c>
      <c r="H358" s="6">
        <f>IF('Раздел 2.1.1.1'!R37&gt;='Раздел 2.1.1.1'!R38,0,1)</f>
        <v>0</v>
      </c>
    </row>
    <row r="359" spans="1:8" x14ac:dyDescent="0.2">
      <c r="A359" s="6">
        <f t="shared" si="5"/>
        <v>609562</v>
      </c>
      <c r="B359" s="6">
        <v>5</v>
      </c>
      <c r="C359" s="7">
        <v>9</v>
      </c>
      <c r="D359" s="7">
        <v>125</v>
      </c>
      <c r="E359" s="6" t="s">
        <v>3863</v>
      </c>
      <c r="H359" s="6">
        <f>IF('Раздел 2.1.1.1'!S37&gt;='Раздел 2.1.1.1'!S38,0,1)</f>
        <v>0</v>
      </c>
    </row>
    <row r="360" spans="1:8" x14ac:dyDescent="0.2">
      <c r="A360" s="6">
        <f t="shared" si="5"/>
        <v>609562</v>
      </c>
      <c r="B360" s="6">
        <v>5</v>
      </c>
      <c r="C360" s="7">
        <v>9</v>
      </c>
      <c r="D360" s="7">
        <v>126</v>
      </c>
      <c r="E360" s="6" t="s">
        <v>3864</v>
      </c>
      <c r="H360" s="6">
        <f>IF('Раздел 2.1.1.1'!T37&gt;='Раздел 2.1.1.1'!T38,0,1)</f>
        <v>0</v>
      </c>
    </row>
    <row r="361" spans="1:8" x14ac:dyDescent="0.2">
      <c r="A361" s="6">
        <f t="shared" si="5"/>
        <v>609562</v>
      </c>
      <c r="B361" s="6">
        <v>5</v>
      </c>
      <c r="C361" s="7">
        <v>9</v>
      </c>
      <c r="D361" s="7">
        <v>127</v>
      </c>
      <c r="E361" s="6" t="s">
        <v>2267</v>
      </c>
      <c r="H361" s="6">
        <f>IF('Раздел 2.1.1.1'!U37&gt;='Раздел 2.1.1.1'!U38,0,1)</f>
        <v>0</v>
      </c>
    </row>
    <row r="362" spans="1:8" x14ac:dyDescent="0.2">
      <c r="A362" s="6">
        <f t="shared" si="5"/>
        <v>609562</v>
      </c>
      <c r="B362" s="6">
        <v>5</v>
      </c>
      <c r="C362" s="7">
        <v>9</v>
      </c>
      <c r="D362" s="7">
        <v>128</v>
      </c>
      <c r="E362" s="6" t="s">
        <v>2268</v>
      </c>
      <c r="H362" s="6">
        <f>IF('Раздел 2.1.1.1'!V37&gt;='Раздел 2.1.1.1'!V38,0,1)</f>
        <v>0</v>
      </c>
    </row>
    <row r="363" spans="1:8" x14ac:dyDescent="0.2">
      <c r="A363" s="6">
        <f t="shared" si="5"/>
        <v>609562</v>
      </c>
      <c r="B363" s="6">
        <v>5</v>
      </c>
      <c r="C363" s="7">
        <v>9</v>
      </c>
      <c r="D363" s="7">
        <v>129</v>
      </c>
      <c r="E363" s="6" t="s">
        <v>2269</v>
      </c>
      <c r="H363" s="6">
        <f>IF('Раздел 2.1.1.1'!W37&gt;='Раздел 2.1.1.1'!W38,0,1)</f>
        <v>0</v>
      </c>
    </row>
    <row r="364" spans="1:8" x14ac:dyDescent="0.2">
      <c r="A364" s="6">
        <f t="shared" si="5"/>
        <v>609562</v>
      </c>
      <c r="B364" s="6">
        <v>5</v>
      </c>
      <c r="C364" s="7">
        <v>9</v>
      </c>
      <c r="D364" s="7">
        <v>130</v>
      </c>
      <c r="E364" s="6" t="s">
        <v>2270</v>
      </c>
      <c r="H364" s="6">
        <f>IF('Раздел 2.1.1.1'!X37&gt;='Раздел 2.1.1.1'!X38,0,1)</f>
        <v>0</v>
      </c>
    </row>
    <row r="365" spans="1:8" x14ac:dyDescent="0.2">
      <c r="A365" s="6">
        <f t="shared" si="5"/>
        <v>609562</v>
      </c>
      <c r="B365" s="6">
        <v>5</v>
      </c>
      <c r="C365" s="7">
        <v>9</v>
      </c>
      <c r="D365" s="7">
        <v>131</v>
      </c>
      <c r="E365" s="6" t="s">
        <v>2271</v>
      </c>
      <c r="H365" s="6">
        <f>IF('Раздел 2.1.1.1'!Y37&gt;='Раздел 2.1.1.1'!Y38,0,1)</f>
        <v>0</v>
      </c>
    </row>
    <row r="366" spans="1:8" x14ac:dyDescent="0.2">
      <c r="A366" s="6">
        <f t="shared" ref="A366:A485" si="6">P_3</f>
        <v>609562</v>
      </c>
      <c r="B366" s="6">
        <v>5</v>
      </c>
      <c r="C366" s="7">
        <v>9</v>
      </c>
      <c r="D366" s="7">
        <v>132</v>
      </c>
      <c r="E366" s="6" t="s">
        <v>2272</v>
      </c>
      <c r="H366" s="6">
        <f>IF('Раздел 2.1.1.1'!Z37&gt;='Раздел 2.1.1.1'!Z38,0,1)</f>
        <v>0</v>
      </c>
    </row>
    <row r="367" spans="1:8" x14ac:dyDescent="0.2">
      <c r="A367" s="6">
        <f t="shared" si="6"/>
        <v>609562</v>
      </c>
      <c r="B367" s="6">
        <v>5</v>
      </c>
      <c r="C367" s="7">
        <v>9</v>
      </c>
      <c r="D367" s="7">
        <v>133</v>
      </c>
      <c r="E367" s="6" t="s">
        <v>2273</v>
      </c>
      <c r="H367" s="6">
        <f>IF('Раздел 2.1.1.1'!AA37&gt;='Раздел 2.1.1.1'!AA38,0,1)</f>
        <v>0</v>
      </c>
    </row>
    <row r="368" spans="1:8" x14ac:dyDescent="0.2">
      <c r="A368" s="6">
        <f t="shared" si="6"/>
        <v>609562</v>
      </c>
      <c r="B368" s="6">
        <v>5</v>
      </c>
      <c r="C368" s="7">
        <v>9</v>
      </c>
      <c r="D368" s="7">
        <v>134</v>
      </c>
      <c r="E368" s="6" t="s">
        <v>2274</v>
      </c>
      <c r="H368" s="6">
        <f>IF('Раздел 2.1.1.1'!AB37&gt;='Раздел 2.1.1.1'!AB38,0,1)</f>
        <v>0</v>
      </c>
    </row>
    <row r="369" spans="1:8" x14ac:dyDescent="0.2">
      <c r="A369" s="6">
        <f t="shared" si="6"/>
        <v>609562</v>
      </c>
      <c r="B369" s="6">
        <v>5</v>
      </c>
      <c r="C369" s="119">
        <v>9</v>
      </c>
      <c r="D369" s="119">
        <v>135</v>
      </c>
      <c r="E369" s="119" t="s">
        <v>2275</v>
      </c>
      <c r="F369" s="119"/>
      <c r="G369" s="119"/>
      <c r="H369" s="119">
        <f>IF('Раздел 2.1.1.1'!AC37&gt;='Раздел 2.1.1.1'!AC38,0,1)</f>
        <v>0</v>
      </c>
    </row>
    <row r="370" spans="1:8" x14ac:dyDescent="0.2">
      <c r="A370" s="6">
        <f t="shared" si="6"/>
        <v>609562</v>
      </c>
      <c r="B370" s="6">
        <v>5</v>
      </c>
      <c r="C370" s="6">
        <v>10</v>
      </c>
      <c r="D370" s="6">
        <v>136</v>
      </c>
      <c r="E370" s="6" t="s">
        <v>13819</v>
      </c>
      <c r="F370" s="7"/>
      <c r="G370" s="7"/>
      <c r="H370" s="6">
        <f>IF('Раздел 2.1.1.1'!P37&gt;='Раздел 2.1.1.1'!P39,0,1)</f>
        <v>0</v>
      </c>
    </row>
    <row r="371" spans="1:8" x14ac:dyDescent="0.2">
      <c r="A371" s="6">
        <f t="shared" si="6"/>
        <v>609562</v>
      </c>
      <c r="B371" s="6">
        <v>5</v>
      </c>
      <c r="C371" s="6">
        <v>10</v>
      </c>
      <c r="D371" s="6">
        <v>137</v>
      </c>
      <c r="E371" s="6" t="s">
        <v>2276</v>
      </c>
      <c r="F371" s="7"/>
      <c r="G371" s="7"/>
      <c r="H371" s="6">
        <f>IF('Раздел 2.1.1.1'!Q37&gt;='Раздел 2.1.1.1'!Q39,0,1)</f>
        <v>0</v>
      </c>
    </row>
    <row r="372" spans="1:8" x14ac:dyDescent="0.2">
      <c r="A372" s="6">
        <f t="shared" si="6"/>
        <v>609562</v>
      </c>
      <c r="B372" s="6">
        <v>5</v>
      </c>
      <c r="C372" s="6">
        <v>10</v>
      </c>
      <c r="D372" s="6">
        <v>138</v>
      </c>
      <c r="E372" s="6" t="s">
        <v>2277</v>
      </c>
      <c r="F372" s="7"/>
      <c r="G372" s="7"/>
      <c r="H372" s="6">
        <f>IF('Раздел 2.1.1.1'!R37&gt;='Раздел 2.1.1.1'!R39,0,1)</f>
        <v>0</v>
      </c>
    </row>
    <row r="373" spans="1:8" x14ac:dyDescent="0.2">
      <c r="A373" s="6">
        <f t="shared" si="6"/>
        <v>609562</v>
      </c>
      <c r="B373" s="6">
        <v>5</v>
      </c>
      <c r="C373" s="6">
        <v>10</v>
      </c>
      <c r="D373" s="6">
        <v>139</v>
      </c>
      <c r="E373" s="6" t="s">
        <v>2278</v>
      </c>
      <c r="F373" s="7"/>
      <c r="G373" s="7"/>
      <c r="H373" s="6">
        <f>IF('Раздел 2.1.1.1'!S37&gt;='Раздел 2.1.1.1'!S39,0,1)</f>
        <v>0</v>
      </c>
    </row>
    <row r="374" spans="1:8" x14ac:dyDescent="0.2">
      <c r="A374" s="6">
        <f t="shared" si="6"/>
        <v>609562</v>
      </c>
      <c r="B374" s="6">
        <v>5</v>
      </c>
      <c r="C374" s="6">
        <v>10</v>
      </c>
      <c r="D374" s="6">
        <v>140</v>
      </c>
      <c r="E374" s="6" t="s">
        <v>2279</v>
      </c>
      <c r="F374" s="7"/>
      <c r="G374" s="7"/>
      <c r="H374" s="6">
        <f>IF('Раздел 2.1.1.1'!T37&gt;='Раздел 2.1.1.1'!T39,0,1)</f>
        <v>0</v>
      </c>
    </row>
    <row r="375" spans="1:8" x14ac:dyDescent="0.2">
      <c r="A375" s="6">
        <f t="shared" si="6"/>
        <v>609562</v>
      </c>
      <c r="B375" s="6">
        <v>5</v>
      </c>
      <c r="C375" s="6">
        <v>10</v>
      </c>
      <c r="D375" s="6">
        <v>141</v>
      </c>
      <c r="E375" s="6" t="s">
        <v>2280</v>
      </c>
      <c r="F375" s="7"/>
      <c r="G375" s="7"/>
      <c r="H375" s="6">
        <f>IF('Раздел 2.1.1.1'!U37&gt;='Раздел 2.1.1.1'!U39,0,1)</f>
        <v>0</v>
      </c>
    </row>
    <row r="376" spans="1:8" x14ac:dyDescent="0.2">
      <c r="A376" s="6">
        <f t="shared" si="6"/>
        <v>609562</v>
      </c>
      <c r="B376" s="6">
        <v>5</v>
      </c>
      <c r="C376" s="6">
        <v>10</v>
      </c>
      <c r="D376" s="6">
        <v>142</v>
      </c>
      <c r="E376" s="6" t="s">
        <v>2281</v>
      </c>
      <c r="F376" s="7"/>
      <c r="G376" s="7"/>
      <c r="H376" s="6">
        <f>IF('Раздел 2.1.1.1'!V37&gt;='Раздел 2.1.1.1'!V39,0,1)</f>
        <v>0</v>
      </c>
    </row>
    <row r="377" spans="1:8" x14ac:dyDescent="0.2">
      <c r="A377" s="6">
        <f t="shared" si="6"/>
        <v>609562</v>
      </c>
      <c r="B377" s="6">
        <v>5</v>
      </c>
      <c r="C377" s="6">
        <v>10</v>
      </c>
      <c r="D377" s="6">
        <v>143</v>
      </c>
      <c r="E377" s="6" t="s">
        <v>2282</v>
      </c>
      <c r="F377" s="7"/>
      <c r="G377" s="7"/>
      <c r="H377" s="6">
        <f>IF('Раздел 2.1.1.1'!W37&gt;='Раздел 2.1.1.1'!W39,0,1)</f>
        <v>0</v>
      </c>
    </row>
    <row r="378" spans="1:8" x14ac:dyDescent="0.2">
      <c r="A378" s="6">
        <f t="shared" si="6"/>
        <v>609562</v>
      </c>
      <c r="B378" s="6">
        <v>5</v>
      </c>
      <c r="C378" s="6">
        <v>10</v>
      </c>
      <c r="D378" s="6">
        <v>144</v>
      </c>
      <c r="E378" s="6" t="s">
        <v>2283</v>
      </c>
      <c r="F378" s="7"/>
      <c r="G378" s="7"/>
      <c r="H378" s="6">
        <f>IF('Раздел 2.1.1.1'!X37&gt;='Раздел 2.1.1.1'!X39,0,1)</f>
        <v>0</v>
      </c>
    </row>
    <row r="379" spans="1:8" x14ac:dyDescent="0.2">
      <c r="A379" s="6">
        <f t="shared" si="6"/>
        <v>609562</v>
      </c>
      <c r="B379" s="6">
        <v>5</v>
      </c>
      <c r="C379" s="6">
        <v>10</v>
      </c>
      <c r="D379" s="6">
        <v>145</v>
      </c>
      <c r="E379" s="6" t="s">
        <v>2284</v>
      </c>
      <c r="F379" s="7"/>
      <c r="G379" s="7"/>
      <c r="H379" s="6">
        <f>IF('Раздел 2.1.1.1'!Y37&gt;='Раздел 2.1.1.1'!Y39,0,1)</f>
        <v>0</v>
      </c>
    </row>
    <row r="380" spans="1:8" x14ac:dyDescent="0.2">
      <c r="A380" s="6">
        <f t="shared" si="6"/>
        <v>609562</v>
      </c>
      <c r="B380" s="6">
        <v>5</v>
      </c>
      <c r="C380" s="6">
        <v>10</v>
      </c>
      <c r="D380" s="6">
        <v>146</v>
      </c>
      <c r="E380" s="6" t="s">
        <v>2285</v>
      </c>
      <c r="F380" s="7"/>
      <c r="G380" s="7"/>
      <c r="H380" s="6">
        <f>IF('Раздел 2.1.1.1'!Z37&gt;='Раздел 2.1.1.1'!Z39,0,1)</f>
        <v>0</v>
      </c>
    </row>
    <row r="381" spans="1:8" x14ac:dyDescent="0.2">
      <c r="A381" s="6">
        <f t="shared" si="6"/>
        <v>609562</v>
      </c>
      <c r="B381" s="6">
        <v>5</v>
      </c>
      <c r="C381" s="6">
        <v>10</v>
      </c>
      <c r="D381" s="6">
        <v>147</v>
      </c>
      <c r="E381" s="6" t="s">
        <v>2286</v>
      </c>
      <c r="F381" s="7"/>
      <c r="G381" s="7"/>
      <c r="H381" s="6">
        <f>IF('Раздел 2.1.1.1'!AA37&gt;='Раздел 2.1.1.1'!AA39,0,1)</f>
        <v>0</v>
      </c>
    </row>
    <row r="382" spans="1:8" x14ac:dyDescent="0.2">
      <c r="A382" s="6">
        <f t="shared" si="6"/>
        <v>609562</v>
      </c>
      <c r="B382" s="6">
        <v>5</v>
      </c>
      <c r="C382" s="6">
        <v>10</v>
      </c>
      <c r="D382" s="6">
        <v>148</v>
      </c>
      <c r="E382" s="6" t="s">
        <v>2287</v>
      </c>
      <c r="F382" s="7"/>
      <c r="G382" s="7"/>
      <c r="H382" s="6">
        <f>IF('Раздел 2.1.1.1'!AB37&gt;='Раздел 2.1.1.1'!AB39,0,1)</f>
        <v>0</v>
      </c>
    </row>
    <row r="383" spans="1:8" x14ac:dyDescent="0.2">
      <c r="A383" s="6">
        <f t="shared" si="6"/>
        <v>609562</v>
      </c>
      <c r="B383" s="6">
        <v>5</v>
      </c>
      <c r="C383" s="119">
        <v>10</v>
      </c>
      <c r="D383" s="119">
        <v>149</v>
      </c>
      <c r="E383" s="119" t="s">
        <v>2288</v>
      </c>
      <c r="F383" s="119"/>
      <c r="G383" s="119"/>
      <c r="H383" s="119">
        <f>IF('Раздел 2.1.1.1'!AC37&gt;='Раздел 2.1.1.1'!AC39,0,1)</f>
        <v>0</v>
      </c>
    </row>
    <row r="384" spans="1:8" x14ac:dyDescent="0.2">
      <c r="A384" s="6">
        <f t="shared" si="6"/>
        <v>609562</v>
      </c>
      <c r="B384" s="6">
        <v>5</v>
      </c>
      <c r="C384" s="6">
        <v>11</v>
      </c>
      <c r="D384" s="6">
        <v>150</v>
      </c>
      <c r="E384" s="6" t="s">
        <v>13820</v>
      </c>
      <c r="H384" s="6">
        <f>IF('Раздел 2.1.1.1'!P42&gt;='Раздел 2.1.1.1'!P43,0,1)</f>
        <v>0</v>
      </c>
    </row>
    <row r="385" spans="1:8" x14ac:dyDescent="0.2">
      <c r="A385" s="6">
        <f t="shared" si="6"/>
        <v>609562</v>
      </c>
      <c r="B385" s="6">
        <v>5</v>
      </c>
      <c r="C385" s="6">
        <v>11</v>
      </c>
      <c r="D385" s="6">
        <v>151</v>
      </c>
      <c r="E385" s="6" t="s">
        <v>2289</v>
      </c>
      <c r="H385" s="6">
        <f>IF('Раздел 2.1.1.1'!Q42&gt;='Раздел 2.1.1.1'!Q43,0,1)</f>
        <v>0</v>
      </c>
    </row>
    <row r="386" spans="1:8" x14ac:dyDescent="0.2">
      <c r="A386" s="6">
        <f t="shared" si="6"/>
        <v>609562</v>
      </c>
      <c r="B386" s="6">
        <v>5</v>
      </c>
      <c r="C386" s="6">
        <v>11</v>
      </c>
      <c r="D386" s="6">
        <v>152</v>
      </c>
      <c r="E386" s="6" t="s">
        <v>2290</v>
      </c>
      <c r="H386" s="6">
        <f>IF('Раздел 2.1.1.1'!R42&gt;='Раздел 2.1.1.1'!R43,0,1)</f>
        <v>0</v>
      </c>
    </row>
    <row r="387" spans="1:8" x14ac:dyDescent="0.2">
      <c r="A387" s="6">
        <f t="shared" si="6"/>
        <v>609562</v>
      </c>
      <c r="B387" s="6">
        <v>5</v>
      </c>
      <c r="C387" s="6">
        <v>11</v>
      </c>
      <c r="D387" s="6">
        <v>153</v>
      </c>
      <c r="E387" s="6" t="s">
        <v>2291</v>
      </c>
      <c r="H387" s="6">
        <f>IF('Раздел 2.1.1.1'!S42&gt;='Раздел 2.1.1.1'!S43,0,1)</f>
        <v>0</v>
      </c>
    </row>
    <row r="388" spans="1:8" x14ac:dyDescent="0.2">
      <c r="A388" s="6">
        <f t="shared" si="6"/>
        <v>609562</v>
      </c>
      <c r="B388" s="6">
        <v>5</v>
      </c>
      <c r="C388" s="6">
        <v>11</v>
      </c>
      <c r="D388" s="6">
        <v>154</v>
      </c>
      <c r="E388" s="6" t="s">
        <v>2292</v>
      </c>
      <c r="H388" s="6">
        <f>IF('Раздел 2.1.1.1'!T42&gt;='Раздел 2.1.1.1'!T43,0,1)</f>
        <v>0</v>
      </c>
    </row>
    <row r="389" spans="1:8" x14ac:dyDescent="0.2">
      <c r="A389" s="6">
        <f t="shared" si="6"/>
        <v>609562</v>
      </c>
      <c r="B389" s="6">
        <v>5</v>
      </c>
      <c r="C389" s="6">
        <v>11</v>
      </c>
      <c r="D389" s="6">
        <v>155</v>
      </c>
      <c r="E389" s="6" t="s">
        <v>2293</v>
      </c>
      <c r="H389" s="6">
        <f>IF('Раздел 2.1.1.1'!U42&gt;='Раздел 2.1.1.1'!U43,0,1)</f>
        <v>0</v>
      </c>
    </row>
    <row r="390" spans="1:8" x14ac:dyDescent="0.2">
      <c r="A390" s="6">
        <f t="shared" si="6"/>
        <v>609562</v>
      </c>
      <c r="B390" s="6">
        <v>5</v>
      </c>
      <c r="C390" s="6">
        <v>11</v>
      </c>
      <c r="D390" s="6">
        <v>156</v>
      </c>
      <c r="E390" s="6" t="s">
        <v>2294</v>
      </c>
      <c r="H390" s="6">
        <f>IF('Раздел 2.1.1.1'!V42&gt;='Раздел 2.1.1.1'!V43,0,1)</f>
        <v>0</v>
      </c>
    </row>
    <row r="391" spans="1:8" x14ac:dyDescent="0.2">
      <c r="A391" s="6">
        <f t="shared" si="6"/>
        <v>609562</v>
      </c>
      <c r="B391" s="6">
        <v>5</v>
      </c>
      <c r="C391" s="6">
        <v>11</v>
      </c>
      <c r="D391" s="6">
        <v>157</v>
      </c>
      <c r="E391" s="6" t="s">
        <v>2295</v>
      </c>
      <c r="H391" s="6">
        <f>IF('Раздел 2.1.1.1'!W42&gt;='Раздел 2.1.1.1'!W43,0,1)</f>
        <v>0</v>
      </c>
    </row>
    <row r="392" spans="1:8" x14ac:dyDescent="0.2">
      <c r="A392" s="6">
        <f t="shared" si="6"/>
        <v>609562</v>
      </c>
      <c r="B392" s="6">
        <v>5</v>
      </c>
      <c r="C392" s="6">
        <v>11</v>
      </c>
      <c r="D392" s="6">
        <v>158</v>
      </c>
      <c r="E392" s="6" t="s">
        <v>2296</v>
      </c>
      <c r="H392" s="6">
        <f>IF('Раздел 2.1.1.1'!X42&gt;='Раздел 2.1.1.1'!X43,0,1)</f>
        <v>0</v>
      </c>
    </row>
    <row r="393" spans="1:8" x14ac:dyDescent="0.2">
      <c r="A393" s="6">
        <f t="shared" si="6"/>
        <v>609562</v>
      </c>
      <c r="B393" s="6">
        <v>5</v>
      </c>
      <c r="C393" s="6">
        <v>11</v>
      </c>
      <c r="D393" s="6">
        <v>159</v>
      </c>
      <c r="E393" s="6" t="s">
        <v>3165</v>
      </c>
      <c r="H393" s="6">
        <f>IF('Раздел 2.1.1.1'!Y42&gt;='Раздел 2.1.1.1'!Y43,0,1)</f>
        <v>0</v>
      </c>
    </row>
    <row r="394" spans="1:8" x14ac:dyDescent="0.2">
      <c r="A394" s="6">
        <f t="shared" si="6"/>
        <v>609562</v>
      </c>
      <c r="B394" s="6">
        <v>5</v>
      </c>
      <c r="C394" s="6">
        <v>11</v>
      </c>
      <c r="D394" s="6">
        <v>160</v>
      </c>
      <c r="E394" s="6" t="s">
        <v>3166</v>
      </c>
      <c r="H394" s="6">
        <f>IF('Раздел 2.1.1.1'!Z42&gt;='Раздел 2.1.1.1'!Z43,0,1)</f>
        <v>0</v>
      </c>
    </row>
    <row r="395" spans="1:8" x14ac:dyDescent="0.2">
      <c r="A395" s="6">
        <f t="shared" si="6"/>
        <v>609562</v>
      </c>
      <c r="B395" s="6">
        <v>5</v>
      </c>
      <c r="C395" s="6">
        <v>11</v>
      </c>
      <c r="D395" s="6">
        <v>161</v>
      </c>
      <c r="E395" s="6" t="s">
        <v>3167</v>
      </c>
      <c r="H395" s="6">
        <f>IF('Раздел 2.1.1.1'!AA42&gt;='Раздел 2.1.1.1'!AA43,0,1)</f>
        <v>0</v>
      </c>
    </row>
    <row r="396" spans="1:8" x14ac:dyDescent="0.2">
      <c r="A396" s="6">
        <f t="shared" si="6"/>
        <v>609562</v>
      </c>
      <c r="B396" s="6">
        <v>5</v>
      </c>
      <c r="C396" s="6">
        <v>11</v>
      </c>
      <c r="D396" s="6">
        <v>162</v>
      </c>
      <c r="E396" s="6" t="s">
        <v>3168</v>
      </c>
      <c r="H396" s="6">
        <f>IF('Раздел 2.1.1.1'!AB42&gt;='Раздел 2.1.1.1'!AB43,0,1)</f>
        <v>0</v>
      </c>
    </row>
    <row r="397" spans="1:8" x14ac:dyDescent="0.2">
      <c r="A397" s="6">
        <f t="shared" si="6"/>
        <v>609562</v>
      </c>
      <c r="B397" s="6">
        <v>5</v>
      </c>
      <c r="C397" s="119">
        <v>11</v>
      </c>
      <c r="D397" s="119">
        <v>163</v>
      </c>
      <c r="E397" s="119" t="s">
        <v>2360</v>
      </c>
      <c r="F397" s="119"/>
      <c r="G397" s="119"/>
      <c r="H397" s="119">
        <f>IF('Раздел 2.1.1.1'!AC42&gt;='Раздел 2.1.1.1'!AC43,0,1)</f>
        <v>0</v>
      </c>
    </row>
    <row r="398" spans="1:8" x14ac:dyDescent="0.2">
      <c r="A398" s="132">
        <f t="shared" si="6"/>
        <v>609562</v>
      </c>
      <c r="B398" s="132">
        <v>5</v>
      </c>
      <c r="C398" s="133">
        <v>12</v>
      </c>
      <c r="D398" s="133">
        <v>164</v>
      </c>
      <c r="E398" s="132" t="s">
        <v>18936</v>
      </c>
      <c r="F398" s="133"/>
      <c r="G398" s="133"/>
      <c r="H398" s="133">
        <f>IF('Раздел 2.1.1.1'!P30&gt;='Раздел 2.1.1.1'!P42,0,1)</f>
        <v>0</v>
      </c>
    </row>
    <row r="399" spans="1:8" x14ac:dyDescent="0.2">
      <c r="A399" s="132">
        <f t="shared" si="6"/>
        <v>609562</v>
      </c>
      <c r="B399" s="132">
        <v>5</v>
      </c>
      <c r="C399" s="133">
        <v>12</v>
      </c>
      <c r="D399" s="133">
        <v>165</v>
      </c>
      <c r="E399" s="132" t="s">
        <v>2361</v>
      </c>
      <c r="F399" s="133"/>
      <c r="G399" s="133"/>
      <c r="H399" s="133">
        <f>IF('Раздел 2.1.1.1'!Q30&gt;='Раздел 2.1.1.1'!Q42,0,1)</f>
        <v>0</v>
      </c>
    </row>
    <row r="400" spans="1:8" x14ac:dyDescent="0.2">
      <c r="A400" s="132">
        <f t="shared" si="6"/>
        <v>609562</v>
      </c>
      <c r="B400" s="132">
        <v>5</v>
      </c>
      <c r="C400" s="133">
        <v>12</v>
      </c>
      <c r="D400" s="133">
        <v>166</v>
      </c>
      <c r="E400" s="132" t="s">
        <v>2362</v>
      </c>
      <c r="F400" s="133"/>
      <c r="G400" s="133"/>
      <c r="H400" s="133">
        <f>IF('Раздел 2.1.1.1'!R30&gt;='Раздел 2.1.1.1'!R42,0,1)</f>
        <v>0</v>
      </c>
    </row>
    <row r="401" spans="1:14" x14ac:dyDescent="0.2">
      <c r="A401" s="132">
        <f t="shared" si="6"/>
        <v>609562</v>
      </c>
      <c r="B401" s="132">
        <v>5</v>
      </c>
      <c r="C401" s="133">
        <v>12</v>
      </c>
      <c r="D401" s="133">
        <v>167</v>
      </c>
      <c r="E401" s="132" t="s">
        <v>2363</v>
      </c>
      <c r="F401" s="133"/>
      <c r="G401" s="133"/>
      <c r="H401" s="133">
        <f>IF('Раздел 2.1.1.1'!S30&gt;='Раздел 2.1.1.1'!S42,0,1)</f>
        <v>0</v>
      </c>
    </row>
    <row r="402" spans="1:14" x14ac:dyDescent="0.2">
      <c r="A402" s="132">
        <f t="shared" si="6"/>
        <v>609562</v>
      </c>
      <c r="B402" s="132">
        <v>5</v>
      </c>
      <c r="C402" s="133">
        <v>12</v>
      </c>
      <c r="D402" s="133">
        <v>168</v>
      </c>
      <c r="E402" s="132" t="s">
        <v>2364</v>
      </c>
      <c r="F402" s="133"/>
      <c r="G402" s="133"/>
      <c r="H402" s="133">
        <f>IF('Раздел 2.1.1.1'!T30&gt;='Раздел 2.1.1.1'!T42,0,1)</f>
        <v>0</v>
      </c>
    </row>
    <row r="403" spans="1:14" x14ac:dyDescent="0.2">
      <c r="A403" s="132">
        <f t="shared" si="6"/>
        <v>609562</v>
      </c>
      <c r="B403" s="132">
        <v>5</v>
      </c>
      <c r="C403" s="133">
        <v>12</v>
      </c>
      <c r="D403" s="133">
        <v>169</v>
      </c>
      <c r="E403" s="132" t="s">
        <v>2365</v>
      </c>
      <c r="F403" s="133"/>
      <c r="G403" s="133"/>
      <c r="H403" s="133">
        <f>IF('Раздел 2.1.1.1'!U30&gt;='Раздел 2.1.1.1'!U42,0,1)</f>
        <v>0</v>
      </c>
    </row>
    <row r="404" spans="1:14" x14ac:dyDescent="0.2">
      <c r="A404" s="132">
        <f t="shared" si="6"/>
        <v>609562</v>
      </c>
      <c r="B404" s="132">
        <v>5</v>
      </c>
      <c r="C404" s="133">
        <v>12</v>
      </c>
      <c r="D404" s="133">
        <v>170</v>
      </c>
      <c r="E404" s="132" t="s">
        <v>2366</v>
      </c>
      <c r="F404" s="133"/>
      <c r="G404" s="133"/>
      <c r="H404" s="133">
        <f>IF('Раздел 2.1.1.1'!V30&gt;='Раздел 2.1.1.1'!V42,0,1)</f>
        <v>0</v>
      </c>
    </row>
    <row r="405" spans="1:14" x14ac:dyDescent="0.2">
      <c r="A405" s="132">
        <f t="shared" si="6"/>
        <v>609562</v>
      </c>
      <c r="B405" s="132">
        <v>5</v>
      </c>
      <c r="C405" s="133">
        <v>12</v>
      </c>
      <c r="D405" s="133">
        <v>171</v>
      </c>
      <c r="E405" s="132" t="s">
        <v>1618</v>
      </c>
      <c r="F405" s="133"/>
      <c r="G405" s="133"/>
      <c r="H405" s="133">
        <f>IF('Раздел 2.1.1.1'!W30&gt;='Раздел 2.1.1.1'!W42,0,1)</f>
        <v>0</v>
      </c>
    </row>
    <row r="406" spans="1:14" x14ac:dyDescent="0.2">
      <c r="A406" s="132">
        <f t="shared" si="6"/>
        <v>609562</v>
      </c>
      <c r="B406" s="132">
        <v>5</v>
      </c>
      <c r="C406" s="133">
        <v>12</v>
      </c>
      <c r="D406" s="133">
        <v>172</v>
      </c>
      <c r="E406" s="132" t="s">
        <v>1619</v>
      </c>
      <c r="F406" s="133"/>
      <c r="G406" s="133"/>
      <c r="H406" s="133">
        <f>IF('Раздел 2.1.1.1'!X30&gt;='Раздел 2.1.1.1'!X42,0,1)</f>
        <v>0</v>
      </c>
    </row>
    <row r="407" spans="1:14" x14ac:dyDescent="0.2">
      <c r="A407" s="132">
        <f t="shared" si="6"/>
        <v>609562</v>
      </c>
      <c r="B407" s="132">
        <v>5</v>
      </c>
      <c r="C407" s="133">
        <v>12</v>
      </c>
      <c r="D407" s="133">
        <v>173</v>
      </c>
      <c r="E407" s="132" t="s">
        <v>1620</v>
      </c>
      <c r="F407" s="133"/>
      <c r="G407" s="133"/>
      <c r="H407" s="133">
        <f>IF('Раздел 2.1.1.1'!Y30&gt;='Раздел 2.1.1.1'!Y42,0,1)</f>
        <v>0</v>
      </c>
    </row>
    <row r="408" spans="1:14" x14ac:dyDescent="0.2">
      <c r="A408" s="132">
        <f t="shared" si="6"/>
        <v>609562</v>
      </c>
      <c r="B408" s="132">
        <v>5</v>
      </c>
      <c r="C408" s="133">
        <v>12</v>
      </c>
      <c r="D408" s="133">
        <v>174</v>
      </c>
      <c r="E408" s="132" t="s">
        <v>1621</v>
      </c>
      <c r="F408" s="133"/>
      <c r="G408" s="133"/>
      <c r="H408" s="133">
        <f>IF('Раздел 2.1.1.1'!Z30&gt;='Раздел 2.1.1.1'!Z42,0,1)</f>
        <v>0</v>
      </c>
      <c r="M408" s="7"/>
      <c r="N408" s="7"/>
    </row>
    <row r="409" spans="1:14" x14ac:dyDescent="0.2">
      <c r="A409" s="132">
        <f t="shared" si="6"/>
        <v>609562</v>
      </c>
      <c r="B409" s="132">
        <v>5</v>
      </c>
      <c r="C409" s="133">
        <v>12</v>
      </c>
      <c r="D409" s="133">
        <v>175</v>
      </c>
      <c r="E409" s="132" t="s">
        <v>1622</v>
      </c>
      <c r="F409" s="133"/>
      <c r="G409" s="133"/>
      <c r="H409" s="133">
        <f>IF('Раздел 2.1.1.1'!AA30&gt;='Раздел 2.1.1.1'!AA42,0,1)</f>
        <v>0</v>
      </c>
    </row>
    <row r="410" spans="1:14" x14ac:dyDescent="0.2">
      <c r="A410" s="132">
        <f t="shared" si="6"/>
        <v>609562</v>
      </c>
      <c r="B410" s="132">
        <v>5</v>
      </c>
      <c r="C410" s="133">
        <v>12</v>
      </c>
      <c r="D410" s="133">
        <v>176</v>
      </c>
      <c r="E410" s="132" t="s">
        <v>1623</v>
      </c>
      <c r="F410" s="133"/>
      <c r="G410" s="133"/>
      <c r="H410" s="133">
        <f>IF('Раздел 2.1.1.1'!AB30&gt;='Раздел 2.1.1.1'!AB42,0,1)</f>
        <v>0</v>
      </c>
    </row>
    <row r="411" spans="1:14" x14ac:dyDescent="0.2">
      <c r="A411" s="132">
        <f t="shared" si="6"/>
        <v>609562</v>
      </c>
      <c r="B411" s="132">
        <v>5</v>
      </c>
      <c r="C411" s="134">
        <v>12</v>
      </c>
      <c r="D411" s="134">
        <v>177</v>
      </c>
      <c r="E411" s="134" t="s">
        <v>1624</v>
      </c>
      <c r="F411" s="134"/>
      <c r="G411" s="134"/>
      <c r="H411" s="134">
        <f>IF('Раздел 2.1.1.1'!AC30&gt;='Раздел 2.1.1.1'!AC42,0,1)</f>
        <v>0</v>
      </c>
    </row>
    <row r="412" spans="1:14" x14ac:dyDescent="0.2">
      <c r="A412" s="6">
        <f t="shared" si="6"/>
        <v>609562</v>
      </c>
      <c r="B412" s="6">
        <v>5</v>
      </c>
      <c r="C412" s="7">
        <v>13</v>
      </c>
      <c r="D412" s="7">
        <v>178</v>
      </c>
      <c r="E412" s="6" t="s">
        <v>1625</v>
      </c>
      <c r="F412" s="7"/>
      <c r="G412" s="7"/>
      <c r="H412" s="7">
        <f>IF('Раздел 2.1.1.1'!P34&gt;='Раздел 2.1.1.1'!P43,0,1)</f>
        <v>0</v>
      </c>
    </row>
    <row r="413" spans="1:14" x14ac:dyDescent="0.2">
      <c r="A413" s="6">
        <f t="shared" si="6"/>
        <v>609562</v>
      </c>
      <c r="B413" s="6">
        <v>5</v>
      </c>
      <c r="C413" s="7">
        <v>13</v>
      </c>
      <c r="D413" s="7">
        <v>179</v>
      </c>
      <c r="E413" s="6" t="s">
        <v>1626</v>
      </c>
      <c r="F413" s="7"/>
      <c r="G413" s="7"/>
      <c r="H413" s="7">
        <f>IF('Раздел 2.1.1.1'!Q34&gt;='Раздел 2.1.1.1'!Q43,0,1)</f>
        <v>0</v>
      </c>
    </row>
    <row r="414" spans="1:14" x14ac:dyDescent="0.2">
      <c r="A414" s="6">
        <f t="shared" si="6"/>
        <v>609562</v>
      </c>
      <c r="B414" s="6">
        <v>5</v>
      </c>
      <c r="C414" s="7">
        <v>13</v>
      </c>
      <c r="D414" s="7">
        <v>180</v>
      </c>
      <c r="E414" s="6" t="s">
        <v>1627</v>
      </c>
      <c r="F414" s="7"/>
      <c r="G414" s="7"/>
      <c r="H414" s="7">
        <f>IF('Раздел 2.1.1.1'!R34&gt;='Раздел 2.1.1.1'!R43,0,1)</f>
        <v>0</v>
      </c>
    </row>
    <row r="415" spans="1:14" x14ac:dyDescent="0.2">
      <c r="A415" s="6">
        <f t="shared" si="6"/>
        <v>609562</v>
      </c>
      <c r="B415" s="6">
        <v>5</v>
      </c>
      <c r="C415" s="7">
        <v>13</v>
      </c>
      <c r="D415" s="7">
        <v>181</v>
      </c>
      <c r="E415" s="6" t="s">
        <v>1628</v>
      </c>
      <c r="F415" s="7"/>
      <c r="G415" s="7"/>
      <c r="H415" s="7">
        <f>IF('Раздел 2.1.1.1'!S34&gt;='Раздел 2.1.1.1'!S43,0,1)</f>
        <v>0</v>
      </c>
    </row>
    <row r="416" spans="1:14" x14ac:dyDescent="0.2">
      <c r="A416" s="6">
        <f t="shared" si="6"/>
        <v>609562</v>
      </c>
      <c r="B416" s="6">
        <v>5</v>
      </c>
      <c r="C416" s="7">
        <v>13</v>
      </c>
      <c r="D416" s="7">
        <v>182</v>
      </c>
      <c r="E416" s="6" t="s">
        <v>2375</v>
      </c>
      <c r="F416" s="7"/>
      <c r="G416" s="7"/>
      <c r="H416" s="7">
        <f>IF('Раздел 2.1.1.1'!T34&gt;='Раздел 2.1.1.1'!T43,0,1)</f>
        <v>0</v>
      </c>
    </row>
    <row r="417" spans="1:16" x14ac:dyDescent="0.2">
      <c r="A417" s="6">
        <f t="shared" si="6"/>
        <v>609562</v>
      </c>
      <c r="B417" s="6">
        <v>5</v>
      </c>
      <c r="C417" s="7">
        <v>13</v>
      </c>
      <c r="D417" s="7">
        <v>183</v>
      </c>
      <c r="E417" s="6" t="s">
        <v>2376</v>
      </c>
      <c r="F417" s="7"/>
      <c r="G417" s="7"/>
      <c r="H417" s="7">
        <f>IF('Раздел 2.1.1.1'!U34&gt;='Раздел 2.1.1.1'!U43,0,1)</f>
        <v>0</v>
      </c>
    </row>
    <row r="418" spans="1:16" x14ac:dyDescent="0.2">
      <c r="A418" s="6">
        <f t="shared" si="6"/>
        <v>609562</v>
      </c>
      <c r="B418" s="6">
        <v>5</v>
      </c>
      <c r="C418" s="7">
        <v>13</v>
      </c>
      <c r="D418" s="7">
        <v>184</v>
      </c>
      <c r="E418" s="6" t="s">
        <v>2377</v>
      </c>
      <c r="F418" s="7"/>
      <c r="G418" s="7"/>
      <c r="H418" s="7">
        <f>IF('Раздел 2.1.1.1'!V34&gt;='Раздел 2.1.1.1'!V43,0,1)</f>
        <v>0</v>
      </c>
    </row>
    <row r="419" spans="1:16" x14ac:dyDescent="0.2">
      <c r="A419" s="6">
        <f t="shared" si="6"/>
        <v>609562</v>
      </c>
      <c r="B419" s="6">
        <v>5</v>
      </c>
      <c r="C419" s="7">
        <v>13</v>
      </c>
      <c r="D419" s="7">
        <v>185</v>
      </c>
      <c r="E419" s="6" t="s">
        <v>2378</v>
      </c>
      <c r="F419" s="7"/>
      <c r="G419" s="7"/>
      <c r="H419" s="7">
        <f>IF('Раздел 2.1.1.1'!W34&gt;='Раздел 2.1.1.1'!W43,0,1)</f>
        <v>0</v>
      </c>
    </row>
    <row r="420" spans="1:16" x14ac:dyDescent="0.2">
      <c r="A420" s="6">
        <f t="shared" si="6"/>
        <v>609562</v>
      </c>
      <c r="B420" s="6">
        <v>5</v>
      </c>
      <c r="C420" s="7">
        <v>13</v>
      </c>
      <c r="D420" s="7">
        <v>186</v>
      </c>
      <c r="E420" s="6" t="s">
        <v>2379</v>
      </c>
      <c r="F420" s="7"/>
      <c r="G420" s="7"/>
      <c r="H420" s="7">
        <f>IF('Раздел 2.1.1.1'!X34&gt;='Раздел 2.1.1.1'!X43,0,1)</f>
        <v>0</v>
      </c>
    </row>
    <row r="421" spans="1:16" x14ac:dyDescent="0.2">
      <c r="A421" s="6">
        <f t="shared" si="6"/>
        <v>609562</v>
      </c>
      <c r="B421" s="6">
        <v>5</v>
      </c>
      <c r="C421" s="7">
        <v>13</v>
      </c>
      <c r="D421" s="7">
        <v>187</v>
      </c>
      <c r="E421" s="6" t="s">
        <v>2380</v>
      </c>
      <c r="F421" s="7"/>
      <c r="G421" s="7"/>
      <c r="H421" s="7">
        <f>IF('Раздел 2.1.1.1'!Y34&gt;='Раздел 2.1.1.1'!Y43,0,1)</f>
        <v>0</v>
      </c>
    </row>
    <row r="422" spans="1:16" x14ac:dyDescent="0.2">
      <c r="A422" s="6">
        <f t="shared" si="6"/>
        <v>609562</v>
      </c>
      <c r="B422" s="6">
        <v>5</v>
      </c>
      <c r="C422" s="7">
        <v>13</v>
      </c>
      <c r="D422" s="7">
        <v>188</v>
      </c>
      <c r="E422" s="6" t="s">
        <v>2381</v>
      </c>
      <c r="F422" s="7"/>
      <c r="G422" s="7"/>
      <c r="H422" s="7">
        <f>IF('Раздел 2.1.1.1'!Z34&gt;='Раздел 2.1.1.1'!Z43,0,1)</f>
        <v>0</v>
      </c>
      <c r="L422" s="7"/>
      <c r="M422" s="7"/>
      <c r="N422" s="7"/>
      <c r="O422" s="7"/>
      <c r="P422" s="7"/>
    </row>
    <row r="423" spans="1:16" x14ac:dyDescent="0.2">
      <c r="A423" s="6">
        <f t="shared" si="6"/>
        <v>609562</v>
      </c>
      <c r="B423" s="6">
        <v>5</v>
      </c>
      <c r="C423" s="7">
        <v>13</v>
      </c>
      <c r="D423" s="7">
        <v>189</v>
      </c>
      <c r="E423" s="6" t="s">
        <v>2382</v>
      </c>
      <c r="F423" s="7"/>
      <c r="G423" s="7"/>
      <c r="H423" s="7">
        <f>IF('Раздел 2.1.1.1'!AA34&gt;='Раздел 2.1.1.1'!AA43,0,1)</f>
        <v>0</v>
      </c>
    </row>
    <row r="424" spans="1:16" x14ac:dyDescent="0.2">
      <c r="A424" s="6">
        <f t="shared" si="6"/>
        <v>609562</v>
      </c>
      <c r="B424" s="6">
        <v>5</v>
      </c>
      <c r="C424" s="7">
        <v>13</v>
      </c>
      <c r="D424" s="7">
        <v>190</v>
      </c>
      <c r="E424" s="6" t="s">
        <v>2383</v>
      </c>
      <c r="F424" s="7"/>
      <c r="G424" s="7"/>
      <c r="H424" s="7">
        <f>IF('Раздел 2.1.1.1'!AB34&gt;='Раздел 2.1.1.1'!AB43,0,1)</f>
        <v>0</v>
      </c>
    </row>
    <row r="425" spans="1:16" x14ac:dyDescent="0.2">
      <c r="A425" s="6">
        <f t="shared" si="6"/>
        <v>609562</v>
      </c>
      <c r="B425" s="6">
        <v>5</v>
      </c>
      <c r="C425" s="119">
        <v>13</v>
      </c>
      <c r="D425" s="119">
        <v>191</v>
      </c>
      <c r="E425" s="119" t="s">
        <v>2384</v>
      </c>
      <c r="F425" s="119"/>
      <c r="G425" s="119"/>
      <c r="H425" s="119">
        <f>IF('Раздел 2.1.1.1'!AC34&gt;='Раздел 2.1.1.1'!AC43,0,1)</f>
        <v>0</v>
      </c>
    </row>
    <row r="426" spans="1:16" x14ac:dyDescent="0.2">
      <c r="A426" s="6">
        <f t="shared" si="6"/>
        <v>609562</v>
      </c>
      <c r="B426" s="6">
        <v>5</v>
      </c>
      <c r="C426" s="7">
        <v>14</v>
      </c>
      <c r="D426" s="7">
        <v>192</v>
      </c>
      <c r="E426" s="6" t="s">
        <v>20644</v>
      </c>
      <c r="F426" s="7"/>
      <c r="G426" s="7"/>
      <c r="H426" s="7">
        <f>IF('Раздел 2.1.1.1'!P30&gt;=SUM('Раздел 2.1.1.1'!P38:P41),0,1)</f>
        <v>0</v>
      </c>
    </row>
    <row r="427" spans="1:16" x14ac:dyDescent="0.2">
      <c r="A427" s="6">
        <f t="shared" si="6"/>
        <v>609562</v>
      </c>
      <c r="B427" s="6">
        <v>5</v>
      </c>
      <c r="C427" s="7">
        <v>14</v>
      </c>
      <c r="D427" s="7">
        <v>193</v>
      </c>
      <c r="E427" s="6" t="s">
        <v>20645</v>
      </c>
      <c r="F427" s="7"/>
      <c r="G427" s="7"/>
      <c r="H427" s="7">
        <f>IF('Раздел 2.1.1.1'!Q30&gt;=SUM('Раздел 2.1.1.1'!Q38:Q41),0,1)</f>
        <v>0</v>
      </c>
    </row>
    <row r="428" spans="1:16" x14ac:dyDescent="0.2">
      <c r="A428" s="6">
        <f t="shared" si="6"/>
        <v>609562</v>
      </c>
      <c r="B428" s="6">
        <v>5</v>
      </c>
      <c r="C428" s="7">
        <v>14</v>
      </c>
      <c r="D428" s="7">
        <v>194</v>
      </c>
      <c r="E428" s="6" t="s">
        <v>20646</v>
      </c>
      <c r="F428" s="7"/>
      <c r="G428" s="7"/>
      <c r="H428" s="7">
        <f>IF('Раздел 2.1.1.1'!R30&gt;=SUM('Раздел 2.1.1.1'!R38:R41),0,1)</f>
        <v>0</v>
      </c>
    </row>
    <row r="429" spans="1:16" x14ac:dyDescent="0.2">
      <c r="A429" s="6">
        <f t="shared" si="6"/>
        <v>609562</v>
      </c>
      <c r="B429" s="6">
        <v>5</v>
      </c>
      <c r="C429" s="7">
        <v>14</v>
      </c>
      <c r="D429" s="7">
        <v>195</v>
      </c>
      <c r="E429" s="6" t="s">
        <v>20647</v>
      </c>
      <c r="F429" s="7"/>
      <c r="G429" s="7"/>
      <c r="H429" s="7">
        <f>IF('Раздел 2.1.1.1'!S30&gt;=SUM('Раздел 2.1.1.1'!S38:S41),0,1)</f>
        <v>0</v>
      </c>
    </row>
    <row r="430" spans="1:16" x14ac:dyDescent="0.2">
      <c r="A430" s="6">
        <f t="shared" si="6"/>
        <v>609562</v>
      </c>
      <c r="B430" s="6">
        <v>5</v>
      </c>
      <c r="C430" s="7">
        <v>14</v>
      </c>
      <c r="D430" s="7">
        <v>196</v>
      </c>
      <c r="E430" s="6" t="s">
        <v>20648</v>
      </c>
      <c r="F430" s="7"/>
      <c r="G430" s="7"/>
      <c r="H430" s="7">
        <f>IF('Раздел 2.1.1.1'!T30&gt;=SUM('Раздел 2.1.1.1'!T38:T41),0,1)</f>
        <v>0</v>
      </c>
    </row>
    <row r="431" spans="1:16" x14ac:dyDescent="0.2">
      <c r="A431" s="6">
        <f t="shared" si="6"/>
        <v>609562</v>
      </c>
      <c r="B431" s="6">
        <v>5</v>
      </c>
      <c r="C431" s="7">
        <v>14</v>
      </c>
      <c r="D431" s="7">
        <v>197</v>
      </c>
      <c r="E431" s="6" t="s">
        <v>20649</v>
      </c>
      <c r="F431" s="7"/>
      <c r="G431" s="7"/>
      <c r="H431" s="7">
        <f>IF('Раздел 2.1.1.1'!U30&gt;=SUM('Раздел 2.1.1.1'!U38:U41),0,1)</f>
        <v>0</v>
      </c>
    </row>
    <row r="432" spans="1:16" x14ac:dyDescent="0.2">
      <c r="A432" s="6">
        <f t="shared" si="6"/>
        <v>609562</v>
      </c>
      <c r="B432" s="6">
        <v>5</v>
      </c>
      <c r="C432" s="7">
        <v>14</v>
      </c>
      <c r="D432" s="7">
        <v>198</v>
      </c>
      <c r="E432" s="6" t="s">
        <v>19867</v>
      </c>
      <c r="F432" s="7"/>
      <c r="G432" s="7"/>
      <c r="H432" s="7">
        <f>IF('Раздел 2.1.1.1'!V30&gt;=SUM('Раздел 2.1.1.1'!V38:V41),0,1)</f>
        <v>0</v>
      </c>
    </row>
    <row r="433" spans="1:15" x14ac:dyDescent="0.2">
      <c r="A433" s="6">
        <f t="shared" si="6"/>
        <v>609562</v>
      </c>
      <c r="B433" s="6">
        <v>5</v>
      </c>
      <c r="C433" s="7">
        <v>14</v>
      </c>
      <c r="D433" s="7">
        <v>199</v>
      </c>
      <c r="E433" s="6" t="s">
        <v>19868</v>
      </c>
      <c r="F433" s="7"/>
      <c r="G433" s="7"/>
      <c r="H433" s="7">
        <f>IF('Раздел 2.1.1.1'!W30&gt;=SUM('Раздел 2.1.1.1'!W38:W41),0,1)</f>
        <v>0</v>
      </c>
    </row>
    <row r="434" spans="1:15" x14ac:dyDescent="0.2">
      <c r="A434" s="6">
        <f t="shared" si="6"/>
        <v>609562</v>
      </c>
      <c r="B434" s="6">
        <v>5</v>
      </c>
      <c r="C434" s="7">
        <v>14</v>
      </c>
      <c r="D434" s="7">
        <v>200</v>
      </c>
      <c r="E434" s="6" t="s">
        <v>20076</v>
      </c>
      <c r="F434" s="7"/>
      <c r="G434" s="7"/>
      <c r="H434" s="7">
        <f>IF('Раздел 2.1.1.1'!X30&gt;=SUM('Раздел 2.1.1.1'!X38:X41),0,1)</f>
        <v>0</v>
      </c>
    </row>
    <row r="435" spans="1:15" x14ac:dyDescent="0.2">
      <c r="A435" s="6">
        <f t="shared" si="6"/>
        <v>609562</v>
      </c>
      <c r="B435" s="6">
        <v>5</v>
      </c>
      <c r="C435" s="7">
        <v>14</v>
      </c>
      <c r="D435" s="7">
        <v>201</v>
      </c>
      <c r="E435" s="6" t="s">
        <v>20077</v>
      </c>
      <c r="F435" s="7"/>
      <c r="G435" s="7"/>
      <c r="H435" s="7">
        <f>IF('Раздел 2.1.1.1'!Y30&gt;=SUM('Раздел 2.1.1.1'!Y38:Y41),0,1)</f>
        <v>0</v>
      </c>
    </row>
    <row r="436" spans="1:15" x14ac:dyDescent="0.2">
      <c r="A436" s="6">
        <f t="shared" si="6"/>
        <v>609562</v>
      </c>
      <c r="B436" s="6">
        <v>5</v>
      </c>
      <c r="C436" s="7">
        <v>14</v>
      </c>
      <c r="D436" s="7">
        <v>202</v>
      </c>
      <c r="E436" s="6" t="s">
        <v>20078</v>
      </c>
      <c r="F436" s="7"/>
      <c r="G436" s="7"/>
      <c r="H436" s="7">
        <f>IF('Раздел 2.1.1.1'!Z30&gt;=SUM('Раздел 2.1.1.1'!Z38:Z41),0,1)</f>
        <v>0</v>
      </c>
      <c r="L436" s="7"/>
      <c r="M436" s="7"/>
    </row>
    <row r="437" spans="1:15" x14ac:dyDescent="0.2">
      <c r="A437" s="6">
        <f t="shared" si="6"/>
        <v>609562</v>
      </c>
      <c r="B437" s="6">
        <v>5</v>
      </c>
      <c r="C437" s="7">
        <v>14</v>
      </c>
      <c r="D437" s="7">
        <v>203</v>
      </c>
      <c r="E437" s="6" t="s">
        <v>20079</v>
      </c>
      <c r="F437" s="7"/>
      <c r="G437" s="7"/>
      <c r="H437" s="7">
        <f>IF('Раздел 2.1.1.1'!AA30&gt;=SUM('Раздел 2.1.1.1'!AA38:AA41),0,1)</f>
        <v>0</v>
      </c>
    </row>
    <row r="438" spans="1:15" x14ac:dyDescent="0.2">
      <c r="A438" s="6">
        <f t="shared" si="6"/>
        <v>609562</v>
      </c>
      <c r="B438" s="6">
        <v>5</v>
      </c>
      <c r="C438" s="7">
        <v>14</v>
      </c>
      <c r="D438" s="7">
        <v>204</v>
      </c>
      <c r="E438" s="6" t="s">
        <v>20080</v>
      </c>
      <c r="F438" s="7"/>
      <c r="G438" s="7"/>
      <c r="H438" s="7">
        <f>IF('Раздел 2.1.1.1'!AB30&gt;=SUM('Раздел 2.1.1.1'!AB38:AB41),0,1)</f>
        <v>0</v>
      </c>
    </row>
    <row r="439" spans="1:15" x14ac:dyDescent="0.2">
      <c r="A439" s="6">
        <f t="shared" si="6"/>
        <v>609562</v>
      </c>
      <c r="B439" s="6">
        <v>5</v>
      </c>
      <c r="C439" s="119">
        <v>14</v>
      </c>
      <c r="D439" s="119">
        <v>205</v>
      </c>
      <c r="E439" s="119" t="s">
        <v>20081</v>
      </c>
      <c r="F439" s="119"/>
      <c r="G439" s="119"/>
      <c r="H439" s="119">
        <f>IF('Раздел 2.1.1.1'!AC30&gt;=SUM('Раздел 2.1.1.1'!AC38:AC41),0,1)</f>
        <v>0</v>
      </c>
    </row>
    <row r="440" spans="1:15" x14ac:dyDescent="0.2">
      <c r="A440" s="6">
        <f t="shared" si="6"/>
        <v>609562</v>
      </c>
      <c r="B440" s="6">
        <v>5</v>
      </c>
      <c r="C440" s="7">
        <v>15</v>
      </c>
      <c r="D440" s="7">
        <v>206</v>
      </c>
      <c r="E440" s="6" t="s">
        <v>20082</v>
      </c>
      <c r="F440" s="7"/>
      <c r="G440" s="7"/>
      <c r="H440" s="7">
        <f>IF('Раздел 2.1.1.1'!P37&gt;=SUM('Раздел 2.1.1.1'!P38:P39),0,1)</f>
        <v>0</v>
      </c>
    </row>
    <row r="441" spans="1:15" x14ac:dyDescent="0.2">
      <c r="A441" s="6">
        <f t="shared" si="6"/>
        <v>609562</v>
      </c>
      <c r="B441" s="6">
        <v>5</v>
      </c>
      <c r="C441" s="7">
        <v>15</v>
      </c>
      <c r="D441" s="7">
        <v>207</v>
      </c>
      <c r="E441" s="6" t="s">
        <v>20083</v>
      </c>
      <c r="F441" s="7"/>
      <c r="G441" s="7"/>
      <c r="H441" s="7">
        <f>IF('Раздел 2.1.1.1'!Q37&gt;=SUM('Раздел 2.1.1.1'!Q38:Q39),0,1)</f>
        <v>0</v>
      </c>
    </row>
    <row r="442" spans="1:15" x14ac:dyDescent="0.2">
      <c r="A442" s="6">
        <f t="shared" si="6"/>
        <v>609562</v>
      </c>
      <c r="B442" s="6">
        <v>5</v>
      </c>
      <c r="C442" s="7">
        <v>15</v>
      </c>
      <c r="D442" s="7">
        <v>208</v>
      </c>
      <c r="E442" s="6" t="s">
        <v>20084</v>
      </c>
      <c r="F442" s="7"/>
      <c r="G442" s="7"/>
      <c r="H442" s="7">
        <f>IF('Раздел 2.1.1.1'!R37&gt;=SUM('Раздел 2.1.1.1'!R38:R39),0,1)</f>
        <v>0</v>
      </c>
    </row>
    <row r="443" spans="1:15" x14ac:dyDescent="0.2">
      <c r="A443" s="6">
        <f t="shared" si="6"/>
        <v>609562</v>
      </c>
      <c r="B443" s="6">
        <v>5</v>
      </c>
      <c r="C443" s="7">
        <v>15</v>
      </c>
      <c r="D443" s="7">
        <v>209</v>
      </c>
      <c r="E443" s="6" t="s">
        <v>20085</v>
      </c>
      <c r="F443" s="7"/>
      <c r="G443" s="7"/>
      <c r="H443" s="7">
        <f>IF('Раздел 2.1.1.1'!S37&gt;=SUM('Раздел 2.1.1.1'!S38:S39),0,1)</f>
        <v>0</v>
      </c>
    </row>
    <row r="444" spans="1:15" x14ac:dyDescent="0.2">
      <c r="A444" s="6">
        <f t="shared" si="6"/>
        <v>609562</v>
      </c>
      <c r="B444" s="6">
        <v>5</v>
      </c>
      <c r="C444" s="7">
        <v>15</v>
      </c>
      <c r="D444" s="7">
        <v>210</v>
      </c>
      <c r="E444" s="6" t="s">
        <v>20086</v>
      </c>
      <c r="F444" s="7"/>
      <c r="G444" s="7"/>
      <c r="H444" s="7">
        <f>IF('Раздел 2.1.1.1'!T37&gt;=SUM('Раздел 2.1.1.1'!T38:T39),0,1)</f>
        <v>0</v>
      </c>
    </row>
    <row r="445" spans="1:15" x14ac:dyDescent="0.2">
      <c r="A445" s="6">
        <f t="shared" si="6"/>
        <v>609562</v>
      </c>
      <c r="B445" s="6">
        <v>5</v>
      </c>
      <c r="C445" s="7">
        <v>15</v>
      </c>
      <c r="D445" s="7">
        <v>211</v>
      </c>
      <c r="E445" s="6" t="s">
        <v>20087</v>
      </c>
      <c r="F445" s="7"/>
      <c r="G445" s="7"/>
      <c r="H445" s="7">
        <f>IF('Раздел 2.1.1.1'!U37&gt;=SUM('Раздел 2.1.1.1'!U38:U39),0,1)</f>
        <v>0</v>
      </c>
    </row>
    <row r="446" spans="1:15" x14ac:dyDescent="0.2">
      <c r="A446" s="6">
        <f t="shared" si="6"/>
        <v>609562</v>
      </c>
      <c r="B446" s="6">
        <v>5</v>
      </c>
      <c r="C446" s="7">
        <v>15</v>
      </c>
      <c r="D446" s="7">
        <v>212</v>
      </c>
      <c r="E446" s="6" t="s">
        <v>20855</v>
      </c>
      <c r="F446" s="7"/>
      <c r="G446" s="7"/>
      <c r="H446" s="7">
        <f>IF('Раздел 2.1.1.1'!V37&gt;=SUM('Раздел 2.1.1.1'!V38:V39),0,1)</f>
        <v>0</v>
      </c>
    </row>
    <row r="447" spans="1:15" x14ac:dyDescent="0.2">
      <c r="A447" s="6">
        <f t="shared" si="6"/>
        <v>609562</v>
      </c>
      <c r="B447" s="6">
        <v>5</v>
      </c>
      <c r="C447" s="7">
        <v>15</v>
      </c>
      <c r="D447" s="7">
        <v>213</v>
      </c>
      <c r="E447" s="6" t="s">
        <v>20856</v>
      </c>
      <c r="F447" s="7"/>
      <c r="G447" s="7"/>
      <c r="H447" s="7">
        <f>IF('Раздел 2.1.1.1'!W37&gt;=SUM('Раздел 2.1.1.1'!W38:W39),0,1)</f>
        <v>0</v>
      </c>
    </row>
    <row r="448" spans="1:15" x14ac:dyDescent="0.2">
      <c r="A448" s="6">
        <f t="shared" si="6"/>
        <v>609562</v>
      </c>
      <c r="B448" s="6">
        <v>5</v>
      </c>
      <c r="C448" s="7">
        <v>15</v>
      </c>
      <c r="D448" s="7">
        <v>214</v>
      </c>
      <c r="E448" s="6" t="s">
        <v>20857</v>
      </c>
      <c r="F448" s="7"/>
      <c r="G448" s="7"/>
      <c r="H448" s="7">
        <f>IF('Раздел 2.1.1.1'!X37&gt;=SUM('Раздел 2.1.1.1'!X38:X39),0,1)</f>
        <v>0</v>
      </c>
      <c r="N448" s="7"/>
      <c r="O448" s="7"/>
    </row>
    <row r="449" spans="1:8" x14ac:dyDescent="0.2">
      <c r="A449" s="6">
        <f t="shared" si="6"/>
        <v>609562</v>
      </c>
      <c r="B449" s="6">
        <v>5</v>
      </c>
      <c r="C449" s="7">
        <v>15</v>
      </c>
      <c r="D449" s="7">
        <v>215</v>
      </c>
      <c r="E449" s="6" t="s">
        <v>20858</v>
      </c>
      <c r="F449" s="7"/>
      <c r="G449" s="7"/>
      <c r="H449" s="7">
        <f>IF('Раздел 2.1.1.1'!Y37&gt;=SUM('Раздел 2.1.1.1'!Y38:Y39),0,1)</f>
        <v>0</v>
      </c>
    </row>
    <row r="450" spans="1:8" x14ac:dyDescent="0.2">
      <c r="A450" s="6">
        <f t="shared" si="6"/>
        <v>609562</v>
      </c>
      <c r="B450" s="6">
        <v>5</v>
      </c>
      <c r="C450" s="7">
        <v>15</v>
      </c>
      <c r="D450" s="7">
        <v>216</v>
      </c>
      <c r="E450" s="6" t="s">
        <v>20859</v>
      </c>
      <c r="F450" s="7"/>
      <c r="G450" s="7"/>
      <c r="H450" s="7">
        <f>IF('Раздел 2.1.1.1'!Z37&gt;=SUM('Раздел 2.1.1.1'!Z38:Z39),0,1)</f>
        <v>0</v>
      </c>
    </row>
    <row r="451" spans="1:8" x14ac:dyDescent="0.2">
      <c r="A451" s="6">
        <f t="shared" si="6"/>
        <v>609562</v>
      </c>
      <c r="B451" s="6">
        <v>5</v>
      </c>
      <c r="C451" s="7">
        <v>15</v>
      </c>
      <c r="D451" s="7">
        <v>217</v>
      </c>
      <c r="E451" s="6" t="s">
        <v>20860</v>
      </c>
      <c r="F451" s="7"/>
      <c r="G451" s="7"/>
      <c r="H451" s="7">
        <f>IF('Раздел 2.1.1.1'!AA37&gt;=SUM('Раздел 2.1.1.1'!AA38:AA39),0,1)</f>
        <v>0</v>
      </c>
    </row>
    <row r="452" spans="1:8" x14ac:dyDescent="0.2">
      <c r="A452" s="6">
        <f t="shared" si="6"/>
        <v>609562</v>
      </c>
      <c r="B452" s="6">
        <v>5</v>
      </c>
      <c r="C452" s="7">
        <v>15</v>
      </c>
      <c r="D452" s="7">
        <v>218</v>
      </c>
      <c r="E452" s="6" t="s">
        <v>20861</v>
      </c>
      <c r="F452" s="7"/>
      <c r="G452" s="7"/>
      <c r="H452" s="7">
        <f>IF('Раздел 2.1.1.1'!AB37&gt;=SUM('Раздел 2.1.1.1'!AB38:AB39),0,1)</f>
        <v>0</v>
      </c>
    </row>
    <row r="453" spans="1:8" x14ac:dyDescent="0.2">
      <c r="A453" s="6">
        <f t="shared" si="6"/>
        <v>609562</v>
      </c>
      <c r="B453" s="119">
        <v>5</v>
      </c>
      <c r="C453" s="119">
        <v>15</v>
      </c>
      <c r="D453" s="119">
        <v>219</v>
      </c>
      <c r="E453" s="119" t="s">
        <v>20862</v>
      </c>
      <c r="F453" s="119"/>
      <c r="G453" s="119"/>
      <c r="H453" s="119">
        <f>IF('Раздел 2.1.1.1'!AC37&gt;=SUM('Раздел 2.1.1.1'!AC38:AC39),0,1)</f>
        <v>0</v>
      </c>
    </row>
    <row r="454" spans="1:8" x14ac:dyDescent="0.2">
      <c r="A454" s="117">
        <f>P_3</f>
        <v>609562</v>
      </c>
      <c r="B454" s="117">
        <v>6</v>
      </c>
      <c r="C454" s="117">
        <v>0</v>
      </c>
      <c r="D454" s="117">
        <v>0</v>
      </c>
      <c r="E454" s="117" t="str">
        <f>CONCATENATE("Количество ошибок в разделе 2.1.1.2: ",H454)</f>
        <v>Количество ошибок в разделе 2.1.1.2: 0</v>
      </c>
      <c r="F454" s="117"/>
      <c r="G454" s="117"/>
      <c r="H454" s="117">
        <f>SUM(H455:H673)</f>
        <v>0</v>
      </c>
    </row>
    <row r="455" spans="1:8" x14ac:dyDescent="0.2">
      <c r="A455" s="6">
        <f t="shared" si="6"/>
        <v>609562</v>
      </c>
      <c r="B455" s="6">
        <v>6</v>
      </c>
      <c r="C455" s="6">
        <v>1</v>
      </c>
      <c r="D455" s="6">
        <v>1</v>
      </c>
      <c r="E455" s="6" t="s">
        <v>14942</v>
      </c>
      <c r="F455" s="7"/>
      <c r="G455" s="7"/>
      <c r="H455" s="6">
        <f>IF('Раздел 2.1.1.2'!P29=SUM('Раздел 2.1.1.2'!P21,'Раздел 2.1.1.2'!P23,'Раздел 2.1.1.2'!P25,'Раздел 2.1.1.2'!P27),0,1)</f>
        <v>0</v>
      </c>
    </row>
    <row r="456" spans="1:8" x14ac:dyDescent="0.2">
      <c r="A456" s="6">
        <f t="shared" si="6"/>
        <v>609562</v>
      </c>
      <c r="B456" s="6">
        <v>6</v>
      </c>
      <c r="C456" s="6">
        <v>1</v>
      </c>
      <c r="D456" s="6">
        <v>2</v>
      </c>
      <c r="E456" s="6" t="s">
        <v>14943</v>
      </c>
      <c r="F456" s="7"/>
      <c r="G456" s="7"/>
      <c r="H456" s="6">
        <f>IF('Раздел 2.1.1.2'!Q29=SUM('Раздел 2.1.1.2'!Q21,'Раздел 2.1.1.2'!Q23,'Раздел 2.1.1.2'!Q25,'Раздел 2.1.1.2'!Q27),0,1)</f>
        <v>0</v>
      </c>
    </row>
    <row r="457" spans="1:8" x14ac:dyDescent="0.2">
      <c r="A457" s="6">
        <f t="shared" si="6"/>
        <v>609562</v>
      </c>
      <c r="B457" s="6">
        <v>6</v>
      </c>
      <c r="C457" s="6">
        <v>1</v>
      </c>
      <c r="D457" s="6">
        <v>3</v>
      </c>
      <c r="E457" s="6" t="s">
        <v>14947</v>
      </c>
      <c r="F457" s="7"/>
      <c r="G457" s="7"/>
      <c r="H457" s="6">
        <f>IF('Раздел 2.1.1.2'!R29=SUM('Раздел 2.1.1.2'!R21,'Раздел 2.1.1.2'!R23,'Раздел 2.1.1.2'!R25,'Раздел 2.1.1.2'!R27),0,1)</f>
        <v>0</v>
      </c>
    </row>
    <row r="458" spans="1:8" x14ac:dyDescent="0.2">
      <c r="A458" s="6">
        <f t="shared" si="6"/>
        <v>609562</v>
      </c>
      <c r="B458" s="6">
        <v>6</v>
      </c>
      <c r="C458" s="6">
        <v>1</v>
      </c>
      <c r="D458" s="6">
        <v>4</v>
      </c>
      <c r="E458" s="6" t="s">
        <v>14948</v>
      </c>
      <c r="F458" s="7"/>
      <c r="G458" s="7"/>
      <c r="H458" s="6">
        <f>IF('Раздел 2.1.1.2'!S29=SUM('Раздел 2.1.1.2'!S21,'Раздел 2.1.1.2'!S23,'Раздел 2.1.1.2'!S25,'Раздел 2.1.1.2'!S27),0,1)</f>
        <v>0</v>
      </c>
    </row>
    <row r="459" spans="1:8" x14ac:dyDescent="0.2">
      <c r="A459" s="6">
        <f t="shared" si="6"/>
        <v>609562</v>
      </c>
      <c r="B459" s="6">
        <v>6</v>
      </c>
      <c r="C459" s="6">
        <v>1</v>
      </c>
      <c r="D459" s="6">
        <v>5</v>
      </c>
      <c r="E459" s="6" t="s">
        <v>14949</v>
      </c>
      <c r="F459" s="7"/>
      <c r="G459" s="7"/>
      <c r="H459" s="6">
        <f>IF('Раздел 2.1.1.2'!T29=SUM('Раздел 2.1.1.2'!T21,'Раздел 2.1.1.2'!T23,'Раздел 2.1.1.2'!T25,'Раздел 2.1.1.2'!T27),0,1)</f>
        <v>0</v>
      </c>
    </row>
    <row r="460" spans="1:8" x14ac:dyDescent="0.2">
      <c r="A460" s="6">
        <f t="shared" si="6"/>
        <v>609562</v>
      </c>
      <c r="B460" s="6">
        <v>6</v>
      </c>
      <c r="C460" s="6">
        <v>1</v>
      </c>
      <c r="D460" s="6">
        <v>6</v>
      </c>
      <c r="E460" s="6" t="s">
        <v>14950</v>
      </c>
      <c r="F460" s="7"/>
      <c r="G460" s="7"/>
      <c r="H460" s="6">
        <f>IF('Раздел 2.1.1.2'!U29=SUM('Раздел 2.1.1.2'!U21,'Раздел 2.1.1.2'!U23,'Раздел 2.1.1.2'!U25,'Раздел 2.1.1.2'!U27),0,1)</f>
        <v>0</v>
      </c>
    </row>
    <row r="461" spans="1:8" x14ac:dyDescent="0.2">
      <c r="A461" s="6">
        <f t="shared" si="6"/>
        <v>609562</v>
      </c>
      <c r="B461" s="6">
        <v>6</v>
      </c>
      <c r="C461" s="6">
        <v>1</v>
      </c>
      <c r="D461" s="6">
        <v>7</v>
      </c>
      <c r="E461" s="6" t="s">
        <v>14951</v>
      </c>
      <c r="F461" s="7"/>
      <c r="G461" s="7"/>
      <c r="H461" s="6">
        <f>IF('Раздел 2.1.1.2'!V29=SUM('Раздел 2.1.1.2'!V21,'Раздел 2.1.1.2'!V23,'Раздел 2.1.1.2'!V25,'Раздел 2.1.1.2'!V27),0,1)</f>
        <v>0</v>
      </c>
    </row>
    <row r="462" spans="1:8" x14ac:dyDescent="0.2">
      <c r="A462" s="6">
        <f t="shared" si="6"/>
        <v>609562</v>
      </c>
      <c r="B462" s="6">
        <v>6</v>
      </c>
      <c r="C462" s="6">
        <v>1</v>
      </c>
      <c r="D462" s="6">
        <v>8</v>
      </c>
      <c r="E462" s="6" t="s">
        <v>14952</v>
      </c>
      <c r="F462" s="7"/>
      <c r="G462" s="7"/>
      <c r="H462" s="6">
        <f>IF('Раздел 2.1.1.2'!W29=SUM('Раздел 2.1.1.2'!W21,'Раздел 2.1.1.2'!W23,'Раздел 2.1.1.2'!W25,'Раздел 2.1.1.2'!W27),0,1)</f>
        <v>0</v>
      </c>
    </row>
    <row r="463" spans="1:8" x14ac:dyDescent="0.2">
      <c r="A463" s="6">
        <f t="shared" si="6"/>
        <v>609562</v>
      </c>
      <c r="B463" s="6">
        <v>6</v>
      </c>
      <c r="C463" s="6">
        <v>1</v>
      </c>
      <c r="D463" s="6">
        <v>9</v>
      </c>
      <c r="E463" s="6" t="s">
        <v>14953</v>
      </c>
      <c r="F463" s="7"/>
      <c r="G463" s="7"/>
      <c r="H463" s="6">
        <f>IF('Раздел 2.1.1.2'!X29=SUM('Раздел 2.1.1.2'!X21,'Раздел 2.1.1.2'!X23,'Раздел 2.1.1.2'!X25,'Раздел 2.1.1.2'!X27),0,1)</f>
        <v>0</v>
      </c>
    </row>
    <row r="464" spans="1:8" x14ac:dyDescent="0.2">
      <c r="A464" s="6">
        <f t="shared" si="6"/>
        <v>609562</v>
      </c>
      <c r="B464" s="6">
        <v>6</v>
      </c>
      <c r="C464" s="6">
        <v>1</v>
      </c>
      <c r="D464" s="6">
        <v>10</v>
      </c>
      <c r="E464" s="6" t="s">
        <v>14954</v>
      </c>
      <c r="F464" s="7"/>
      <c r="G464" s="7"/>
      <c r="H464" s="6">
        <f>IF('Раздел 2.1.1.2'!Y29=SUM('Раздел 2.1.1.2'!Y21,'Раздел 2.1.1.2'!Y23,'Раздел 2.1.1.2'!Y25,'Раздел 2.1.1.2'!Y27),0,1)</f>
        <v>0</v>
      </c>
    </row>
    <row r="465" spans="1:8" x14ac:dyDescent="0.2">
      <c r="A465" s="6">
        <f t="shared" si="6"/>
        <v>609562</v>
      </c>
      <c r="B465" s="6">
        <v>6</v>
      </c>
      <c r="C465" s="6">
        <v>1</v>
      </c>
      <c r="D465" s="6">
        <v>11</v>
      </c>
      <c r="E465" s="6" t="s">
        <v>14955</v>
      </c>
      <c r="F465" s="7"/>
      <c r="G465" s="7"/>
      <c r="H465" s="6">
        <f>IF('Раздел 2.1.1.2'!Z29=SUM('Раздел 2.1.1.2'!Z21,'Раздел 2.1.1.2'!Z23,'Раздел 2.1.1.2'!Z25,'Раздел 2.1.1.2'!Z27),0,1)</f>
        <v>0</v>
      </c>
    </row>
    <row r="466" spans="1:8" x14ac:dyDescent="0.2">
      <c r="A466" s="6">
        <f t="shared" si="6"/>
        <v>609562</v>
      </c>
      <c r="B466" s="6">
        <v>6</v>
      </c>
      <c r="C466" s="6">
        <v>1</v>
      </c>
      <c r="D466" s="6">
        <v>12</v>
      </c>
      <c r="E466" s="6" t="s">
        <v>13628</v>
      </c>
      <c r="F466" s="7"/>
      <c r="G466" s="7"/>
      <c r="H466" s="6">
        <f>IF('Раздел 2.1.1.2'!AA29=SUM('Раздел 2.1.1.2'!AA21,'Раздел 2.1.1.2'!AA23,'Раздел 2.1.1.2'!AA25,'Раздел 2.1.1.2'!AA27),0,1)</f>
        <v>0</v>
      </c>
    </row>
    <row r="467" spans="1:8" x14ac:dyDescent="0.2">
      <c r="A467" s="6">
        <f t="shared" si="6"/>
        <v>609562</v>
      </c>
      <c r="B467" s="6">
        <v>6</v>
      </c>
      <c r="C467" s="6">
        <v>1</v>
      </c>
      <c r="D467" s="6">
        <v>13</v>
      </c>
      <c r="E467" s="6" t="s">
        <v>13629</v>
      </c>
      <c r="F467" s="7"/>
      <c r="G467" s="7"/>
      <c r="H467" s="6">
        <f>IF('Раздел 2.1.1.2'!AB29=SUM('Раздел 2.1.1.2'!AB21,'Раздел 2.1.1.2'!AB23,'Раздел 2.1.1.2'!AB25,'Раздел 2.1.1.2'!AB27),0,1)</f>
        <v>0</v>
      </c>
    </row>
    <row r="468" spans="1:8" x14ac:dyDescent="0.2">
      <c r="A468" s="6">
        <f t="shared" si="6"/>
        <v>609562</v>
      </c>
      <c r="B468" s="6">
        <v>6</v>
      </c>
      <c r="C468" s="119">
        <v>1</v>
      </c>
      <c r="D468" s="119">
        <v>14</v>
      </c>
      <c r="E468" s="119" t="s">
        <v>13630</v>
      </c>
      <c r="F468" s="119"/>
      <c r="G468" s="119"/>
      <c r="H468" s="119">
        <f>IF('Раздел 2.1.1.2'!AC29=SUM('Раздел 2.1.1.2'!AC21,'Раздел 2.1.1.2'!AC23,'Раздел 2.1.1.2'!AC25,'Раздел 2.1.1.2'!AC27),0,1)</f>
        <v>0</v>
      </c>
    </row>
    <row r="469" spans="1:8" x14ac:dyDescent="0.2">
      <c r="A469" s="6">
        <f t="shared" si="6"/>
        <v>609562</v>
      </c>
      <c r="B469" s="6">
        <v>6</v>
      </c>
      <c r="C469" s="6">
        <v>2</v>
      </c>
      <c r="D469" s="6">
        <v>15</v>
      </c>
      <c r="E469" s="6" t="s">
        <v>13631</v>
      </c>
      <c r="F469" s="7"/>
      <c r="G469" s="7"/>
      <c r="H469" s="6">
        <f>IF('Раздел 2.1.1.2'!P30=SUM('Раздел 2.1.1.2'!P22,'Раздел 2.1.1.2'!P24,'Раздел 2.1.1.2'!P26,'Раздел 2.1.1.2'!P28),0,1)</f>
        <v>0</v>
      </c>
    </row>
    <row r="470" spans="1:8" x14ac:dyDescent="0.2">
      <c r="A470" s="6">
        <f t="shared" si="6"/>
        <v>609562</v>
      </c>
      <c r="B470" s="6">
        <v>6</v>
      </c>
      <c r="C470" s="6">
        <v>2</v>
      </c>
      <c r="D470" s="6">
        <v>16</v>
      </c>
      <c r="E470" s="6" t="s">
        <v>14090</v>
      </c>
      <c r="F470" s="7"/>
      <c r="G470" s="7"/>
      <c r="H470" s="6">
        <f>IF('Раздел 2.1.1.2'!Q30=SUM('Раздел 2.1.1.2'!Q22,'Раздел 2.1.1.2'!Q24,'Раздел 2.1.1.2'!Q26,'Раздел 2.1.1.2'!Q28),0,1)</f>
        <v>0</v>
      </c>
    </row>
    <row r="471" spans="1:8" x14ac:dyDescent="0.2">
      <c r="A471" s="6">
        <f t="shared" si="6"/>
        <v>609562</v>
      </c>
      <c r="B471" s="6">
        <v>6</v>
      </c>
      <c r="C471" s="6">
        <v>2</v>
      </c>
      <c r="D471" s="6">
        <v>17</v>
      </c>
      <c r="E471" s="6" t="s">
        <v>14091</v>
      </c>
      <c r="F471" s="7"/>
      <c r="G471" s="7"/>
      <c r="H471" s="6">
        <f>IF('Раздел 2.1.1.2'!R30=SUM('Раздел 2.1.1.2'!R22,'Раздел 2.1.1.2'!R24,'Раздел 2.1.1.2'!R26,'Раздел 2.1.1.2'!R28),0,1)</f>
        <v>0</v>
      </c>
    </row>
    <row r="472" spans="1:8" x14ac:dyDescent="0.2">
      <c r="A472" s="6">
        <f t="shared" si="6"/>
        <v>609562</v>
      </c>
      <c r="B472" s="6">
        <v>6</v>
      </c>
      <c r="C472" s="6">
        <v>2</v>
      </c>
      <c r="D472" s="6">
        <v>18</v>
      </c>
      <c r="E472" s="6" t="s">
        <v>14092</v>
      </c>
      <c r="F472" s="7"/>
      <c r="G472" s="7"/>
      <c r="H472" s="6">
        <f>IF('Раздел 2.1.1.2'!S30=SUM('Раздел 2.1.1.2'!S22,'Раздел 2.1.1.2'!S24,'Раздел 2.1.1.2'!S26,'Раздел 2.1.1.2'!S28),0,1)</f>
        <v>0</v>
      </c>
    </row>
    <row r="473" spans="1:8" x14ac:dyDescent="0.2">
      <c r="A473" s="6">
        <f t="shared" si="6"/>
        <v>609562</v>
      </c>
      <c r="B473" s="6">
        <v>6</v>
      </c>
      <c r="C473" s="6">
        <v>2</v>
      </c>
      <c r="D473" s="6">
        <v>19</v>
      </c>
      <c r="E473" s="6" t="s">
        <v>14093</v>
      </c>
      <c r="F473" s="7"/>
      <c r="G473" s="7"/>
      <c r="H473" s="6">
        <f>IF('Раздел 2.1.1.2'!T30=SUM('Раздел 2.1.1.2'!T22,'Раздел 2.1.1.2'!T24,'Раздел 2.1.1.2'!T26,'Раздел 2.1.1.2'!T28),0,1)</f>
        <v>0</v>
      </c>
    </row>
    <row r="474" spans="1:8" x14ac:dyDescent="0.2">
      <c r="A474" s="6">
        <f t="shared" si="6"/>
        <v>609562</v>
      </c>
      <c r="B474" s="6">
        <v>6</v>
      </c>
      <c r="C474" s="6">
        <v>2</v>
      </c>
      <c r="D474" s="6">
        <v>20</v>
      </c>
      <c r="E474" s="6" t="s">
        <v>14094</v>
      </c>
      <c r="F474" s="7"/>
      <c r="G474" s="7"/>
      <c r="H474" s="6">
        <f>IF('Раздел 2.1.1.2'!U30=SUM('Раздел 2.1.1.2'!U22,'Раздел 2.1.1.2'!U24,'Раздел 2.1.1.2'!U26,'Раздел 2.1.1.2'!U28),0,1)</f>
        <v>0</v>
      </c>
    </row>
    <row r="475" spans="1:8" x14ac:dyDescent="0.2">
      <c r="A475" s="6">
        <f t="shared" si="6"/>
        <v>609562</v>
      </c>
      <c r="B475" s="6">
        <v>6</v>
      </c>
      <c r="C475" s="6">
        <v>2</v>
      </c>
      <c r="D475" s="6">
        <v>21</v>
      </c>
      <c r="E475" s="6" t="s">
        <v>14095</v>
      </c>
      <c r="F475" s="7"/>
      <c r="G475" s="7"/>
      <c r="H475" s="6">
        <f>IF('Раздел 2.1.1.2'!V30=SUM('Раздел 2.1.1.2'!V22,'Раздел 2.1.1.2'!V24,'Раздел 2.1.1.2'!V26,'Раздел 2.1.1.2'!V28),0,1)</f>
        <v>0</v>
      </c>
    </row>
    <row r="476" spans="1:8" x14ac:dyDescent="0.2">
      <c r="A476" s="6">
        <f t="shared" si="6"/>
        <v>609562</v>
      </c>
      <c r="B476" s="6">
        <v>6</v>
      </c>
      <c r="C476" s="6">
        <v>2</v>
      </c>
      <c r="D476" s="6">
        <v>22</v>
      </c>
      <c r="E476" s="6" t="s">
        <v>14096</v>
      </c>
      <c r="F476" s="7"/>
      <c r="G476" s="7"/>
      <c r="H476" s="6">
        <f>IF('Раздел 2.1.1.2'!W30=SUM('Раздел 2.1.1.2'!W22,'Раздел 2.1.1.2'!W24,'Раздел 2.1.1.2'!W26,'Раздел 2.1.1.2'!W28),0,1)</f>
        <v>0</v>
      </c>
    </row>
    <row r="477" spans="1:8" x14ac:dyDescent="0.2">
      <c r="A477" s="6">
        <f t="shared" si="6"/>
        <v>609562</v>
      </c>
      <c r="B477" s="6">
        <v>6</v>
      </c>
      <c r="C477" s="6">
        <v>2</v>
      </c>
      <c r="D477" s="6">
        <v>23</v>
      </c>
      <c r="E477" s="6" t="s">
        <v>13845</v>
      </c>
      <c r="F477" s="7"/>
      <c r="G477" s="7"/>
      <c r="H477" s="6">
        <f>IF('Раздел 2.1.1.2'!X30=SUM('Раздел 2.1.1.2'!X22,'Раздел 2.1.1.2'!X24,'Раздел 2.1.1.2'!X26,'Раздел 2.1.1.2'!X28),0,1)</f>
        <v>0</v>
      </c>
    </row>
    <row r="478" spans="1:8" x14ac:dyDescent="0.2">
      <c r="A478" s="6">
        <f t="shared" si="6"/>
        <v>609562</v>
      </c>
      <c r="B478" s="6">
        <v>6</v>
      </c>
      <c r="C478" s="6">
        <v>2</v>
      </c>
      <c r="D478" s="6">
        <v>24</v>
      </c>
      <c r="E478" s="6" t="s">
        <v>13846</v>
      </c>
      <c r="F478" s="7"/>
      <c r="G478" s="7"/>
      <c r="H478" s="6">
        <f>IF('Раздел 2.1.1.2'!Y30=SUM('Раздел 2.1.1.2'!Y22,'Раздел 2.1.1.2'!Y24,'Раздел 2.1.1.2'!Y26,'Раздел 2.1.1.2'!Y28),0,1)</f>
        <v>0</v>
      </c>
    </row>
    <row r="479" spans="1:8" x14ac:dyDescent="0.2">
      <c r="A479" s="6">
        <f t="shared" si="6"/>
        <v>609562</v>
      </c>
      <c r="B479" s="6">
        <v>6</v>
      </c>
      <c r="C479" s="6">
        <v>2</v>
      </c>
      <c r="D479" s="6">
        <v>25</v>
      </c>
      <c r="E479" s="6" t="s">
        <v>13847</v>
      </c>
      <c r="F479" s="7"/>
      <c r="G479" s="7"/>
      <c r="H479" s="6">
        <f>IF('Раздел 2.1.1.2'!Z30=SUM('Раздел 2.1.1.2'!Z22,'Раздел 2.1.1.2'!Z24,'Раздел 2.1.1.2'!Z26,'Раздел 2.1.1.2'!Z28),0,1)</f>
        <v>0</v>
      </c>
    </row>
    <row r="480" spans="1:8" x14ac:dyDescent="0.2">
      <c r="A480" s="6">
        <f t="shared" si="6"/>
        <v>609562</v>
      </c>
      <c r="B480" s="6">
        <v>6</v>
      </c>
      <c r="C480" s="6">
        <v>2</v>
      </c>
      <c r="D480" s="6">
        <v>26</v>
      </c>
      <c r="E480" s="6" t="s">
        <v>13824</v>
      </c>
      <c r="F480" s="7"/>
      <c r="G480" s="7"/>
      <c r="H480" s="6">
        <f>IF('Раздел 2.1.1.2'!AA30=SUM('Раздел 2.1.1.2'!AA22,'Раздел 2.1.1.2'!AA24,'Раздел 2.1.1.2'!AA26,'Раздел 2.1.1.2'!AA28),0,1)</f>
        <v>0</v>
      </c>
    </row>
    <row r="481" spans="1:8" x14ac:dyDescent="0.2">
      <c r="A481" s="6">
        <f t="shared" si="6"/>
        <v>609562</v>
      </c>
      <c r="B481" s="6">
        <v>6</v>
      </c>
      <c r="C481" s="6">
        <v>2</v>
      </c>
      <c r="D481" s="6">
        <v>27</v>
      </c>
      <c r="E481" s="6" t="s">
        <v>12411</v>
      </c>
      <c r="F481" s="7"/>
      <c r="G481" s="7"/>
      <c r="H481" s="6">
        <f>IF('Раздел 2.1.1.2'!AB30=SUM('Раздел 2.1.1.2'!AB22,'Раздел 2.1.1.2'!AB24,'Раздел 2.1.1.2'!AB26,'Раздел 2.1.1.2'!AB28),0,1)</f>
        <v>0</v>
      </c>
    </row>
    <row r="482" spans="1:8" x14ac:dyDescent="0.2">
      <c r="A482" s="6">
        <f t="shared" si="6"/>
        <v>609562</v>
      </c>
      <c r="B482" s="6">
        <v>6</v>
      </c>
      <c r="C482" s="119">
        <v>2</v>
      </c>
      <c r="D482" s="119">
        <v>28</v>
      </c>
      <c r="E482" s="119" t="s">
        <v>12412</v>
      </c>
      <c r="F482" s="119"/>
      <c r="G482" s="119"/>
      <c r="H482" s="119">
        <f>IF('Раздел 2.1.1.2'!AC30=SUM('Раздел 2.1.1.2'!AC22,'Раздел 2.1.1.2'!AC24,'Раздел 2.1.1.2'!AC26,'Раздел 2.1.1.2'!AC28),0,1)</f>
        <v>0</v>
      </c>
    </row>
    <row r="483" spans="1:8" x14ac:dyDescent="0.2">
      <c r="A483" s="6">
        <f t="shared" si="6"/>
        <v>609562</v>
      </c>
      <c r="B483" s="6">
        <v>6</v>
      </c>
      <c r="C483" s="6">
        <v>3</v>
      </c>
      <c r="D483" s="6">
        <v>29</v>
      </c>
      <c r="E483" s="6" t="s">
        <v>12413</v>
      </c>
      <c r="F483" s="7"/>
      <c r="G483" s="7"/>
      <c r="H483" s="6">
        <f>IF('Раздел 2.1.1.2'!P30=SUM('Раздел 2.1.1.2'!P31:P33),0,1)</f>
        <v>0</v>
      </c>
    </row>
    <row r="484" spans="1:8" x14ac:dyDescent="0.2">
      <c r="A484" s="6">
        <f t="shared" si="6"/>
        <v>609562</v>
      </c>
      <c r="B484" s="6">
        <v>6</v>
      </c>
      <c r="C484" s="6">
        <v>3</v>
      </c>
      <c r="D484" s="6">
        <v>30</v>
      </c>
      <c r="E484" s="6" t="s">
        <v>12414</v>
      </c>
      <c r="F484" s="7"/>
      <c r="G484" s="7"/>
      <c r="H484" s="6">
        <f>IF('Раздел 2.1.1.2'!Q30=SUM('Раздел 2.1.1.2'!Q31:Q33),0,1)</f>
        <v>0</v>
      </c>
    </row>
    <row r="485" spans="1:8" x14ac:dyDescent="0.2">
      <c r="A485" s="6">
        <f t="shared" si="6"/>
        <v>609562</v>
      </c>
      <c r="B485" s="6">
        <v>6</v>
      </c>
      <c r="C485" s="6">
        <v>3</v>
      </c>
      <c r="D485" s="6">
        <v>31</v>
      </c>
      <c r="E485" s="6" t="s">
        <v>12415</v>
      </c>
      <c r="F485" s="7"/>
      <c r="G485" s="7"/>
      <c r="H485" s="6">
        <f>IF('Раздел 2.1.1.2'!R30=SUM('Раздел 2.1.1.2'!R31:R33),0,1)</f>
        <v>0</v>
      </c>
    </row>
    <row r="486" spans="1:8" x14ac:dyDescent="0.2">
      <c r="A486" s="6">
        <f t="shared" ref="A486:A549" si="7">P_3</f>
        <v>609562</v>
      </c>
      <c r="B486" s="6">
        <v>6</v>
      </c>
      <c r="C486" s="6">
        <v>3</v>
      </c>
      <c r="D486" s="6">
        <v>32</v>
      </c>
      <c r="E486" s="6" t="s">
        <v>12416</v>
      </c>
      <c r="F486" s="7"/>
      <c r="G486" s="7"/>
      <c r="H486" s="6">
        <f>IF('Раздел 2.1.1.2'!S30=SUM('Раздел 2.1.1.2'!S31:S33),0,1)</f>
        <v>0</v>
      </c>
    </row>
    <row r="487" spans="1:8" x14ac:dyDescent="0.2">
      <c r="A487" s="6">
        <f t="shared" si="7"/>
        <v>609562</v>
      </c>
      <c r="B487" s="6">
        <v>6</v>
      </c>
      <c r="C487" s="6">
        <v>3</v>
      </c>
      <c r="D487" s="6">
        <v>33</v>
      </c>
      <c r="E487" s="6" t="s">
        <v>12417</v>
      </c>
      <c r="F487" s="7"/>
      <c r="G487" s="7"/>
      <c r="H487" s="6">
        <f>IF('Раздел 2.1.1.2'!T30=SUM('Раздел 2.1.1.2'!T31:T33),0,1)</f>
        <v>0</v>
      </c>
    </row>
    <row r="488" spans="1:8" x14ac:dyDescent="0.2">
      <c r="A488" s="6">
        <f t="shared" si="7"/>
        <v>609562</v>
      </c>
      <c r="B488" s="6">
        <v>6</v>
      </c>
      <c r="C488" s="6">
        <v>3</v>
      </c>
      <c r="D488" s="6">
        <v>34</v>
      </c>
      <c r="E488" s="6" t="s">
        <v>10922</v>
      </c>
      <c r="F488" s="7"/>
      <c r="G488" s="7"/>
      <c r="H488" s="6">
        <f>IF('Раздел 2.1.1.2'!U30=SUM('Раздел 2.1.1.2'!U31:U33),0,1)</f>
        <v>0</v>
      </c>
    </row>
    <row r="489" spans="1:8" x14ac:dyDescent="0.2">
      <c r="A489" s="6">
        <f t="shared" si="7"/>
        <v>609562</v>
      </c>
      <c r="B489" s="6">
        <v>6</v>
      </c>
      <c r="C489" s="6">
        <v>3</v>
      </c>
      <c r="D489" s="6">
        <v>35</v>
      </c>
      <c r="E489" s="6" t="s">
        <v>10923</v>
      </c>
      <c r="F489" s="7"/>
      <c r="G489" s="7"/>
      <c r="H489" s="6">
        <f>IF('Раздел 2.1.1.2'!V30=SUM('Раздел 2.1.1.2'!V31:V33),0,1)</f>
        <v>0</v>
      </c>
    </row>
    <row r="490" spans="1:8" x14ac:dyDescent="0.2">
      <c r="A490" s="6">
        <f t="shared" si="7"/>
        <v>609562</v>
      </c>
      <c r="B490" s="6">
        <v>6</v>
      </c>
      <c r="C490" s="6">
        <v>3</v>
      </c>
      <c r="D490" s="6">
        <v>36</v>
      </c>
      <c r="E490" s="6" t="s">
        <v>10924</v>
      </c>
      <c r="F490" s="7"/>
      <c r="G490" s="7"/>
      <c r="H490" s="6">
        <f>IF('Раздел 2.1.1.2'!W30=SUM('Раздел 2.1.1.2'!W31:W33),0,1)</f>
        <v>0</v>
      </c>
    </row>
    <row r="491" spans="1:8" x14ac:dyDescent="0.2">
      <c r="A491" s="6">
        <f t="shared" si="7"/>
        <v>609562</v>
      </c>
      <c r="B491" s="6">
        <v>6</v>
      </c>
      <c r="C491" s="6">
        <v>3</v>
      </c>
      <c r="D491" s="6">
        <v>37</v>
      </c>
      <c r="E491" s="6" t="s">
        <v>10925</v>
      </c>
      <c r="F491" s="7"/>
      <c r="G491" s="7"/>
      <c r="H491" s="6">
        <f>IF('Раздел 2.1.1.2'!X30=SUM('Раздел 2.1.1.2'!X31:X33),0,1)</f>
        <v>0</v>
      </c>
    </row>
    <row r="492" spans="1:8" x14ac:dyDescent="0.2">
      <c r="A492" s="6">
        <f t="shared" si="7"/>
        <v>609562</v>
      </c>
      <c r="B492" s="6">
        <v>6</v>
      </c>
      <c r="C492" s="6">
        <v>3</v>
      </c>
      <c r="D492" s="6">
        <v>38</v>
      </c>
      <c r="E492" s="6" t="s">
        <v>10926</v>
      </c>
      <c r="F492" s="7"/>
      <c r="G492" s="7"/>
      <c r="H492" s="6">
        <f>IF('Раздел 2.1.1.2'!Y30=SUM('Раздел 2.1.1.2'!Y31:Y33),0,1)</f>
        <v>0</v>
      </c>
    </row>
    <row r="493" spans="1:8" x14ac:dyDescent="0.2">
      <c r="A493" s="6">
        <f t="shared" si="7"/>
        <v>609562</v>
      </c>
      <c r="B493" s="6">
        <v>6</v>
      </c>
      <c r="C493" s="6">
        <v>3</v>
      </c>
      <c r="D493" s="6">
        <v>39</v>
      </c>
      <c r="E493" s="6" t="s">
        <v>10927</v>
      </c>
      <c r="F493" s="7"/>
      <c r="G493" s="7"/>
      <c r="H493" s="6">
        <f>IF('Раздел 2.1.1.2'!Z30=SUM('Раздел 2.1.1.2'!Z31:Z33),0,1)</f>
        <v>0</v>
      </c>
    </row>
    <row r="494" spans="1:8" x14ac:dyDescent="0.2">
      <c r="A494" s="6">
        <f t="shared" si="7"/>
        <v>609562</v>
      </c>
      <c r="B494" s="6">
        <v>6</v>
      </c>
      <c r="C494" s="6">
        <v>3</v>
      </c>
      <c r="D494" s="6">
        <v>40</v>
      </c>
      <c r="E494" s="6" t="s">
        <v>10928</v>
      </c>
      <c r="F494" s="7"/>
      <c r="G494" s="7"/>
      <c r="H494" s="6">
        <f>IF('Раздел 2.1.1.2'!AA30=SUM('Раздел 2.1.1.2'!AA31:AA33),0,1)</f>
        <v>0</v>
      </c>
    </row>
    <row r="495" spans="1:8" x14ac:dyDescent="0.2">
      <c r="A495" s="6">
        <f t="shared" si="7"/>
        <v>609562</v>
      </c>
      <c r="B495" s="6">
        <v>6</v>
      </c>
      <c r="C495" s="6">
        <v>3</v>
      </c>
      <c r="D495" s="6">
        <v>41</v>
      </c>
      <c r="E495" s="6" t="s">
        <v>13633</v>
      </c>
      <c r="F495" s="7"/>
      <c r="G495" s="7"/>
      <c r="H495" s="6">
        <f>IF('Раздел 2.1.1.2'!AB30=SUM('Раздел 2.1.1.2'!AB31:AB33),0,1)</f>
        <v>0</v>
      </c>
    </row>
    <row r="496" spans="1:8" x14ac:dyDescent="0.2">
      <c r="A496" s="6">
        <f t="shared" si="7"/>
        <v>609562</v>
      </c>
      <c r="B496" s="6">
        <v>6</v>
      </c>
      <c r="C496" s="119">
        <v>3</v>
      </c>
      <c r="D496" s="119">
        <v>42</v>
      </c>
      <c r="E496" s="119" t="s">
        <v>13634</v>
      </c>
      <c r="F496" s="119"/>
      <c r="G496" s="119"/>
      <c r="H496" s="119">
        <f>IF('Раздел 2.1.1.2'!AC30=SUM('Раздел 2.1.1.2'!AC31:AC33),0,1)</f>
        <v>0</v>
      </c>
    </row>
    <row r="497" spans="1:8" x14ac:dyDescent="0.2">
      <c r="A497" s="6">
        <f t="shared" si="7"/>
        <v>609562</v>
      </c>
      <c r="B497" s="6">
        <v>6</v>
      </c>
      <c r="C497" s="6">
        <v>4</v>
      </c>
      <c r="D497" s="6">
        <v>43</v>
      </c>
      <c r="E497" s="6" t="s">
        <v>13635</v>
      </c>
      <c r="F497" s="7"/>
      <c r="G497" s="7"/>
      <c r="H497" s="6">
        <f>IF('Раздел 2.1.1.2'!P21=SUM('Раздел 2.1.1.2'!Q21:AC21),0,1)</f>
        <v>0</v>
      </c>
    </row>
    <row r="498" spans="1:8" x14ac:dyDescent="0.2">
      <c r="A498" s="6">
        <f t="shared" si="7"/>
        <v>609562</v>
      </c>
      <c r="B498" s="6">
        <v>6</v>
      </c>
      <c r="C498" s="6">
        <v>4</v>
      </c>
      <c r="D498" s="6">
        <v>44</v>
      </c>
      <c r="E498" s="6" t="s">
        <v>13636</v>
      </c>
      <c r="F498" s="7"/>
      <c r="G498" s="7"/>
      <c r="H498" s="6">
        <f>IF('Раздел 2.1.1.2'!P22=SUM('Раздел 2.1.1.2'!Q22:AC22),0,1)</f>
        <v>0</v>
      </c>
    </row>
    <row r="499" spans="1:8" x14ac:dyDescent="0.2">
      <c r="A499" s="6">
        <f t="shared" si="7"/>
        <v>609562</v>
      </c>
      <c r="B499" s="6">
        <v>6</v>
      </c>
      <c r="C499" s="6">
        <v>4</v>
      </c>
      <c r="D499" s="6">
        <v>45</v>
      </c>
      <c r="E499" s="6" t="s">
        <v>13637</v>
      </c>
      <c r="F499" s="7"/>
      <c r="G499" s="7"/>
      <c r="H499" s="6">
        <f>IF('Раздел 2.1.1.2'!P23=SUM('Раздел 2.1.1.2'!Q23:AC23),0,1)</f>
        <v>0</v>
      </c>
    </row>
    <row r="500" spans="1:8" x14ac:dyDescent="0.2">
      <c r="A500" s="6">
        <f t="shared" si="7"/>
        <v>609562</v>
      </c>
      <c r="B500" s="6">
        <v>6</v>
      </c>
      <c r="C500" s="6">
        <v>4</v>
      </c>
      <c r="D500" s="6">
        <v>46</v>
      </c>
      <c r="E500" s="6" t="s">
        <v>13638</v>
      </c>
      <c r="F500" s="7"/>
      <c r="G500" s="7"/>
      <c r="H500" s="6">
        <f>IF('Раздел 2.1.1.2'!P24=SUM('Раздел 2.1.1.2'!Q24:AC24),0,1)</f>
        <v>0</v>
      </c>
    </row>
    <row r="501" spans="1:8" x14ac:dyDescent="0.2">
      <c r="A501" s="6">
        <f t="shared" si="7"/>
        <v>609562</v>
      </c>
      <c r="B501" s="6">
        <v>6</v>
      </c>
      <c r="C501" s="6">
        <v>4</v>
      </c>
      <c r="D501" s="6">
        <v>47</v>
      </c>
      <c r="E501" s="6" t="s">
        <v>12229</v>
      </c>
      <c r="F501" s="7"/>
      <c r="G501" s="7"/>
      <c r="H501" s="6">
        <f>IF('Раздел 2.1.1.2'!P25=SUM('Раздел 2.1.1.2'!Q25:AC25),0,1)</f>
        <v>0</v>
      </c>
    </row>
    <row r="502" spans="1:8" x14ac:dyDescent="0.2">
      <c r="A502" s="6">
        <f t="shared" si="7"/>
        <v>609562</v>
      </c>
      <c r="B502" s="6">
        <v>6</v>
      </c>
      <c r="C502" s="6">
        <v>4</v>
      </c>
      <c r="D502" s="6">
        <v>48</v>
      </c>
      <c r="E502" s="6" t="s">
        <v>12230</v>
      </c>
      <c r="F502" s="7"/>
      <c r="G502" s="7"/>
      <c r="H502" s="6">
        <f>IF('Раздел 2.1.1.2'!P26=SUM('Раздел 2.1.1.2'!Q26:AC26),0,1)</f>
        <v>0</v>
      </c>
    </row>
    <row r="503" spans="1:8" x14ac:dyDescent="0.2">
      <c r="A503" s="6">
        <f t="shared" si="7"/>
        <v>609562</v>
      </c>
      <c r="B503" s="6">
        <v>6</v>
      </c>
      <c r="C503" s="6">
        <v>4</v>
      </c>
      <c r="D503" s="6">
        <v>49</v>
      </c>
      <c r="E503" s="6" t="s">
        <v>12231</v>
      </c>
      <c r="F503" s="7"/>
      <c r="G503" s="7"/>
      <c r="H503" s="6">
        <f>IF('Раздел 2.1.1.2'!P27=SUM('Раздел 2.1.1.2'!Q27:AC27),0,1)</f>
        <v>0</v>
      </c>
    </row>
    <row r="504" spans="1:8" x14ac:dyDescent="0.2">
      <c r="A504" s="6">
        <f t="shared" si="7"/>
        <v>609562</v>
      </c>
      <c r="B504" s="6">
        <v>6</v>
      </c>
      <c r="C504" s="6">
        <v>4</v>
      </c>
      <c r="D504" s="6">
        <v>50</v>
      </c>
      <c r="E504" s="6" t="s">
        <v>12232</v>
      </c>
      <c r="F504" s="7"/>
      <c r="G504" s="7"/>
      <c r="H504" s="6">
        <f>IF('Раздел 2.1.1.2'!P28=SUM('Раздел 2.1.1.2'!Q28:AC28),0,1)</f>
        <v>0</v>
      </c>
    </row>
    <row r="505" spans="1:8" x14ac:dyDescent="0.2">
      <c r="A505" s="6">
        <f t="shared" si="7"/>
        <v>609562</v>
      </c>
      <c r="B505" s="6">
        <v>6</v>
      </c>
      <c r="C505" s="6">
        <v>4</v>
      </c>
      <c r="D505" s="6">
        <v>51</v>
      </c>
      <c r="E505" s="6" t="s">
        <v>13654</v>
      </c>
      <c r="F505" s="7"/>
      <c r="G505" s="7"/>
      <c r="H505" s="6">
        <f>IF('Раздел 2.1.1.2'!P29=SUM('Раздел 2.1.1.2'!Q29:AC29),0,1)</f>
        <v>0</v>
      </c>
    </row>
    <row r="506" spans="1:8" x14ac:dyDescent="0.2">
      <c r="A506" s="6">
        <f t="shared" si="7"/>
        <v>609562</v>
      </c>
      <c r="B506" s="6">
        <v>6</v>
      </c>
      <c r="C506" s="6">
        <v>4</v>
      </c>
      <c r="D506" s="6">
        <v>52</v>
      </c>
      <c r="E506" s="6" t="s">
        <v>13655</v>
      </c>
      <c r="F506" s="7"/>
      <c r="G506" s="7"/>
      <c r="H506" s="6">
        <f>IF('Раздел 2.1.1.2'!P30=SUM('Раздел 2.1.1.2'!Q30:AC30),0,1)</f>
        <v>0</v>
      </c>
    </row>
    <row r="507" spans="1:8" x14ac:dyDescent="0.2">
      <c r="A507" s="6">
        <f t="shared" si="7"/>
        <v>609562</v>
      </c>
      <c r="B507" s="6">
        <v>6</v>
      </c>
      <c r="C507" s="6">
        <v>4</v>
      </c>
      <c r="D507" s="6">
        <v>53</v>
      </c>
      <c r="E507" s="6" t="s">
        <v>13656</v>
      </c>
      <c r="F507" s="7"/>
      <c r="G507" s="7"/>
      <c r="H507" s="6">
        <f>IF('Раздел 2.1.1.2'!P31=SUM('Раздел 2.1.1.2'!Q31:AC31),0,1)</f>
        <v>0</v>
      </c>
    </row>
    <row r="508" spans="1:8" x14ac:dyDescent="0.2">
      <c r="A508" s="6">
        <f t="shared" si="7"/>
        <v>609562</v>
      </c>
      <c r="B508" s="6">
        <v>6</v>
      </c>
      <c r="C508" s="6">
        <v>4</v>
      </c>
      <c r="D508" s="6">
        <v>54</v>
      </c>
      <c r="E508" s="6" t="s">
        <v>13657</v>
      </c>
      <c r="F508" s="7"/>
      <c r="G508" s="7"/>
      <c r="H508" s="6">
        <f>IF('Раздел 2.1.1.2'!P32=SUM('Раздел 2.1.1.2'!Q32:AC32),0,1)</f>
        <v>0</v>
      </c>
    </row>
    <row r="509" spans="1:8" x14ac:dyDescent="0.2">
      <c r="A509" s="6">
        <f t="shared" si="7"/>
        <v>609562</v>
      </c>
      <c r="B509" s="6">
        <v>6</v>
      </c>
      <c r="C509" s="6">
        <v>4</v>
      </c>
      <c r="D509" s="6">
        <v>55</v>
      </c>
      <c r="E509" s="6" t="s">
        <v>14983</v>
      </c>
      <c r="F509" s="7"/>
      <c r="G509" s="7"/>
      <c r="H509" s="6">
        <f>IF('Раздел 2.1.1.2'!P33=SUM('Раздел 2.1.1.2'!Q33:AC33),0,1)</f>
        <v>0</v>
      </c>
    </row>
    <row r="510" spans="1:8" x14ac:dyDescent="0.2">
      <c r="A510" s="6">
        <f t="shared" si="7"/>
        <v>609562</v>
      </c>
      <c r="B510" s="6">
        <v>6</v>
      </c>
      <c r="C510" s="6">
        <v>4</v>
      </c>
      <c r="D510" s="6">
        <v>56</v>
      </c>
      <c r="E510" s="6" t="s">
        <v>14984</v>
      </c>
      <c r="F510" s="7"/>
      <c r="G510" s="7"/>
      <c r="H510" s="6">
        <f>IF('Раздел 2.1.1.2'!P34=SUM('Раздел 2.1.1.2'!Q34:AC34),0,1)</f>
        <v>0</v>
      </c>
    </row>
    <row r="511" spans="1:8" x14ac:dyDescent="0.2">
      <c r="A511" s="6">
        <f t="shared" si="7"/>
        <v>609562</v>
      </c>
      <c r="B511" s="6">
        <v>6</v>
      </c>
      <c r="C511" s="6">
        <v>4</v>
      </c>
      <c r="D511" s="6">
        <v>57</v>
      </c>
      <c r="E511" s="6" t="s">
        <v>14985</v>
      </c>
      <c r="F511" s="7"/>
      <c r="G511" s="7"/>
      <c r="H511" s="6">
        <f>IF('Раздел 2.1.1.2'!P35=SUM('Раздел 2.1.1.2'!Q35:AC35),0,1)</f>
        <v>0</v>
      </c>
    </row>
    <row r="512" spans="1:8" x14ac:dyDescent="0.2">
      <c r="A512" s="6">
        <f t="shared" si="7"/>
        <v>609562</v>
      </c>
      <c r="B512" s="6">
        <v>6</v>
      </c>
      <c r="C512" s="6">
        <v>4</v>
      </c>
      <c r="D512" s="6">
        <v>58</v>
      </c>
      <c r="E512" s="6" t="s">
        <v>14986</v>
      </c>
      <c r="F512" s="7"/>
      <c r="G512" s="7"/>
      <c r="H512" s="6">
        <f>IF('Раздел 2.1.1.2'!P36=SUM('Раздел 2.1.1.2'!Q36:AC36),0,1)</f>
        <v>0</v>
      </c>
    </row>
    <row r="513" spans="1:8" x14ac:dyDescent="0.2">
      <c r="A513" s="6">
        <f t="shared" si="7"/>
        <v>609562</v>
      </c>
      <c r="B513" s="6">
        <v>6</v>
      </c>
      <c r="C513" s="6">
        <v>4</v>
      </c>
      <c r="D513" s="6">
        <v>59</v>
      </c>
      <c r="E513" s="6" t="s">
        <v>14987</v>
      </c>
      <c r="F513" s="7"/>
      <c r="G513" s="7"/>
      <c r="H513" s="6">
        <f>IF('Раздел 2.1.1.2'!P37=SUM('Раздел 2.1.1.2'!Q37:AC37),0,1)</f>
        <v>0</v>
      </c>
    </row>
    <row r="514" spans="1:8" x14ac:dyDescent="0.2">
      <c r="A514" s="6">
        <f t="shared" si="7"/>
        <v>609562</v>
      </c>
      <c r="B514" s="6">
        <v>6</v>
      </c>
      <c r="C514" s="6">
        <v>4</v>
      </c>
      <c r="D514" s="6">
        <v>60</v>
      </c>
      <c r="E514" s="6" t="s">
        <v>14988</v>
      </c>
      <c r="F514" s="7"/>
      <c r="G514" s="7"/>
      <c r="H514" s="6">
        <f>IF('Раздел 2.1.1.2'!P38=SUM('Раздел 2.1.1.2'!Q38:AC38),0,1)</f>
        <v>0</v>
      </c>
    </row>
    <row r="515" spans="1:8" x14ac:dyDescent="0.2">
      <c r="A515" s="6">
        <f t="shared" si="7"/>
        <v>609562</v>
      </c>
      <c r="B515" s="6">
        <v>6</v>
      </c>
      <c r="C515" s="6">
        <v>4</v>
      </c>
      <c r="D515" s="6">
        <v>61</v>
      </c>
      <c r="E515" s="6" t="s">
        <v>14989</v>
      </c>
      <c r="F515" s="7"/>
      <c r="G515" s="7"/>
      <c r="H515" s="6">
        <f>IF('Раздел 2.1.1.2'!P39=SUM('Раздел 2.1.1.2'!Q39:AC39),0,1)</f>
        <v>0</v>
      </c>
    </row>
    <row r="516" spans="1:8" x14ac:dyDescent="0.2">
      <c r="A516" s="6">
        <f t="shared" si="7"/>
        <v>609562</v>
      </c>
      <c r="B516" s="6">
        <v>6</v>
      </c>
      <c r="C516" s="6">
        <v>4</v>
      </c>
      <c r="D516" s="6">
        <v>62</v>
      </c>
      <c r="E516" s="6" t="s">
        <v>16165</v>
      </c>
      <c r="F516" s="7"/>
      <c r="G516" s="7"/>
      <c r="H516" s="6">
        <f>IF('Раздел 2.1.1.2'!P40=SUM('Раздел 2.1.1.2'!Q40:AC40),0,1)</f>
        <v>0</v>
      </c>
    </row>
    <row r="517" spans="1:8" x14ac:dyDescent="0.2">
      <c r="A517" s="6">
        <f t="shared" si="7"/>
        <v>609562</v>
      </c>
      <c r="B517" s="6">
        <v>6</v>
      </c>
      <c r="C517" s="6">
        <v>4</v>
      </c>
      <c r="D517" s="6">
        <v>63</v>
      </c>
      <c r="E517" s="6" t="s">
        <v>16166</v>
      </c>
      <c r="F517" s="7"/>
      <c r="G517" s="7"/>
      <c r="H517" s="6">
        <f>IF('Раздел 2.1.1.2'!P41=SUM('Раздел 2.1.1.2'!Q41:AC41),0,1)</f>
        <v>0</v>
      </c>
    </row>
    <row r="518" spans="1:8" x14ac:dyDescent="0.2">
      <c r="A518" s="6">
        <f t="shared" si="7"/>
        <v>609562</v>
      </c>
      <c r="B518" s="6">
        <v>6</v>
      </c>
      <c r="C518" s="6">
        <v>4</v>
      </c>
      <c r="D518" s="6">
        <v>64</v>
      </c>
      <c r="E518" s="6" t="s">
        <v>16167</v>
      </c>
      <c r="F518" s="7"/>
      <c r="G518" s="7"/>
      <c r="H518" s="6">
        <f>IF('Раздел 2.1.1.2'!P42=SUM('Раздел 2.1.1.2'!Q42:AC42),0,1)</f>
        <v>0</v>
      </c>
    </row>
    <row r="519" spans="1:8" x14ac:dyDescent="0.2">
      <c r="A519" s="6">
        <f t="shared" si="7"/>
        <v>609562</v>
      </c>
      <c r="B519" s="6">
        <v>6</v>
      </c>
      <c r="C519" s="119">
        <v>4</v>
      </c>
      <c r="D519" s="119">
        <v>65</v>
      </c>
      <c r="E519" s="119" t="s">
        <v>16168</v>
      </c>
      <c r="F519" s="119"/>
      <c r="G519" s="119"/>
      <c r="H519" s="119">
        <f>IF('Раздел 2.1.1.2'!P43=SUM('Раздел 2.1.1.2'!Q43:AC43),0,1)</f>
        <v>0</v>
      </c>
    </row>
    <row r="520" spans="1:8" x14ac:dyDescent="0.2">
      <c r="A520" s="6">
        <f t="shared" si="7"/>
        <v>609562</v>
      </c>
      <c r="B520" s="6">
        <v>6</v>
      </c>
      <c r="C520" s="6">
        <v>5</v>
      </c>
      <c r="D520" s="6">
        <v>66</v>
      </c>
      <c r="E520" s="6" t="s">
        <v>16169</v>
      </c>
      <c r="F520" s="7"/>
      <c r="G520" s="7"/>
      <c r="H520" s="6">
        <f>IF('Раздел 2.1.1.2'!P30&gt;='Раздел 2.1.1.2'!P34,0,1)</f>
        <v>0</v>
      </c>
    </row>
    <row r="521" spans="1:8" x14ac:dyDescent="0.2">
      <c r="A521" s="6">
        <f t="shared" si="7"/>
        <v>609562</v>
      </c>
      <c r="B521" s="6">
        <v>6</v>
      </c>
      <c r="C521" s="6">
        <v>5</v>
      </c>
      <c r="D521" s="6">
        <v>67</v>
      </c>
      <c r="E521" s="6" t="s">
        <v>2385</v>
      </c>
      <c r="F521" s="7"/>
      <c r="G521" s="7"/>
      <c r="H521" s="6">
        <f>IF('Раздел 2.1.1.2'!Q30&gt;='Раздел 2.1.1.2'!Q34,0,1)</f>
        <v>0</v>
      </c>
    </row>
    <row r="522" spans="1:8" x14ac:dyDescent="0.2">
      <c r="A522" s="6">
        <f t="shared" si="7"/>
        <v>609562</v>
      </c>
      <c r="B522" s="6">
        <v>6</v>
      </c>
      <c r="C522" s="6">
        <v>5</v>
      </c>
      <c r="D522" s="6">
        <v>68</v>
      </c>
      <c r="E522" s="6" t="s">
        <v>2389</v>
      </c>
      <c r="F522" s="7"/>
      <c r="G522" s="7"/>
      <c r="H522" s="6">
        <f>IF('Раздел 2.1.1.2'!R30&gt;='Раздел 2.1.1.2'!R34,0,1)</f>
        <v>0</v>
      </c>
    </row>
    <row r="523" spans="1:8" x14ac:dyDescent="0.2">
      <c r="A523" s="6">
        <f t="shared" si="7"/>
        <v>609562</v>
      </c>
      <c r="B523" s="6">
        <v>6</v>
      </c>
      <c r="C523" s="6">
        <v>5</v>
      </c>
      <c r="D523" s="6">
        <v>69</v>
      </c>
      <c r="E523" s="6" t="s">
        <v>2390</v>
      </c>
      <c r="F523" s="7"/>
      <c r="G523" s="7"/>
      <c r="H523" s="6">
        <f>IF('Раздел 2.1.1.2'!S30&gt;='Раздел 2.1.1.2'!S34,0,1)</f>
        <v>0</v>
      </c>
    </row>
    <row r="524" spans="1:8" x14ac:dyDescent="0.2">
      <c r="A524" s="6">
        <f t="shared" si="7"/>
        <v>609562</v>
      </c>
      <c r="B524" s="6">
        <v>6</v>
      </c>
      <c r="C524" s="6">
        <v>5</v>
      </c>
      <c r="D524" s="6">
        <v>70</v>
      </c>
      <c r="E524" s="6" t="s">
        <v>2391</v>
      </c>
      <c r="F524" s="7"/>
      <c r="G524" s="7"/>
      <c r="H524" s="6">
        <f>IF('Раздел 2.1.1.2'!T30&gt;='Раздел 2.1.1.2'!T34,0,1)</f>
        <v>0</v>
      </c>
    </row>
    <row r="525" spans="1:8" x14ac:dyDescent="0.2">
      <c r="A525" s="6">
        <f t="shared" si="7"/>
        <v>609562</v>
      </c>
      <c r="B525" s="6">
        <v>6</v>
      </c>
      <c r="C525" s="6">
        <v>5</v>
      </c>
      <c r="D525" s="6">
        <v>71</v>
      </c>
      <c r="E525" s="6" t="s">
        <v>2392</v>
      </c>
      <c r="F525" s="7"/>
      <c r="G525" s="7"/>
      <c r="H525" s="6">
        <f>IF('Раздел 2.1.1.2'!U30&gt;='Раздел 2.1.1.2'!U34,0,1)</f>
        <v>0</v>
      </c>
    </row>
    <row r="526" spans="1:8" x14ac:dyDescent="0.2">
      <c r="A526" s="6">
        <f t="shared" si="7"/>
        <v>609562</v>
      </c>
      <c r="B526" s="6">
        <v>6</v>
      </c>
      <c r="C526" s="6">
        <v>5</v>
      </c>
      <c r="D526" s="6">
        <v>72</v>
      </c>
      <c r="E526" s="6" t="s">
        <v>2393</v>
      </c>
      <c r="F526" s="7"/>
      <c r="G526" s="7"/>
      <c r="H526" s="6">
        <f>IF('Раздел 2.1.1.2'!V30&gt;='Раздел 2.1.1.2'!V34,0,1)</f>
        <v>0</v>
      </c>
    </row>
    <row r="527" spans="1:8" x14ac:dyDescent="0.2">
      <c r="A527" s="6">
        <f t="shared" si="7"/>
        <v>609562</v>
      </c>
      <c r="B527" s="6">
        <v>6</v>
      </c>
      <c r="C527" s="6">
        <v>5</v>
      </c>
      <c r="D527" s="6">
        <v>73</v>
      </c>
      <c r="E527" s="6" t="s">
        <v>2394</v>
      </c>
      <c r="F527" s="7"/>
      <c r="G527" s="7"/>
      <c r="H527" s="6">
        <f>IF('Раздел 2.1.1.2'!W30&gt;='Раздел 2.1.1.2'!W34,0,1)</f>
        <v>0</v>
      </c>
    </row>
    <row r="528" spans="1:8" x14ac:dyDescent="0.2">
      <c r="A528" s="6">
        <f t="shared" si="7"/>
        <v>609562</v>
      </c>
      <c r="B528" s="6">
        <v>6</v>
      </c>
      <c r="C528" s="6">
        <v>5</v>
      </c>
      <c r="D528" s="6">
        <v>74</v>
      </c>
      <c r="E528" s="6" t="s">
        <v>2395</v>
      </c>
      <c r="F528" s="7"/>
      <c r="G528" s="7"/>
      <c r="H528" s="6">
        <f>IF('Раздел 2.1.1.2'!X30&gt;='Раздел 2.1.1.2'!X34,0,1)</f>
        <v>0</v>
      </c>
    </row>
    <row r="529" spans="1:8" x14ac:dyDescent="0.2">
      <c r="A529" s="6">
        <f t="shared" si="7"/>
        <v>609562</v>
      </c>
      <c r="B529" s="6">
        <v>6</v>
      </c>
      <c r="C529" s="6">
        <v>5</v>
      </c>
      <c r="D529" s="6">
        <v>75</v>
      </c>
      <c r="E529" s="6" t="s">
        <v>2396</v>
      </c>
      <c r="F529" s="7"/>
      <c r="G529" s="7"/>
      <c r="H529" s="6">
        <f>IF('Раздел 2.1.1.2'!Y30&gt;='Раздел 2.1.1.2'!Y34,0,1)</f>
        <v>0</v>
      </c>
    </row>
    <row r="530" spans="1:8" x14ac:dyDescent="0.2">
      <c r="A530" s="6">
        <f t="shared" si="7"/>
        <v>609562</v>
      </c>
      <c r="B530" s="6">
        <v>6</v>
      </c>
      <c r="C530" s="6">
        <v>5</v>
      </c>
      <c r="D530" s="6">
        <v>76</v>
      </c>
      <c r="E530" s="6" t="s">
        <v>2397</v>
      </c>
      <c r="F530" s="7"/>
      <c r="G530" s="7"/>
      <c r="H530" s="6">
        <f>IF('Раздел 2.1.1.2'!Z30&gt;='Раздел 2.1.1.2'!Z34,0,1)</f>
        <v>0</v>
      </c>
    </row>
    <row r="531" spans="1:8" x14ac:dyDescent="0.2">
      <c r="A531" s="6">
        <f t="shared" si="7"/>
        <v>609562</v>
      </c>
      <c r="B531" s="6">
        <v>6</v>
      </c>
      <c r="C531" s="6">
        <v>5</v>
      </c>
      <c r="D531" s="6">
        <v>77</v>
      </c>
      <c r="E531" s="6" t="s">
        <v>2398</v>
      </c>
      <c r="F531" s="7"/>
      <c r="G531" s="7"/>
      <c r="H531" s="6">
        <f>IF('Раздел 2.1.1.2'!AA30&gt;='Раздел 2.1.1.2'!AA34,0,1)</f>
        <v>0</v>
      </c>
    </row>
    <row r="532" spans="1:8" x14ac:dyDescent="0.2">
      <c r="A532" s="6">
        <f t="shared" si="7"/>
        <v>609562</v>
      </c>
      <c r="B532" s="6">
        <v>6</v>
      </c>
      <c r="C532" s="6">
        <v>5</v>
      </c>
      <c r="D532" s="6">
        <v>78</v>
      </c>
      <c r="E532" s="6" t="s">
        <v>2399</v>
      </c>
      <c r="F532" s="7"/>
      <c r="G532" s="7"/>
      <c r="H532" s="6">
        <f>IF('Раздел 2.1.1.2'!AB30&gt;='Раздел 2.1.1.2'!AB34,0,1)</f>
        <v>0</v>
      </c>
    </row>
    <row r="533" spans="1:8" x14ac:dyDescent="0.2">
      <c r="A533" s="6">
        <f t="shared" si="7"/>
        <v>609562</v>
      </c>
      <c r="B533" s="6">
        <v>6</v>
      </c>
      <c r="C533" s="119">
        <v>5</v>
      </c>
      <c r="D533" s="119">
        <v>79</v>
      </c>
      <c r="E533" s="119" t="s">
        <v>2400</v>
      </c>
      <c r="F533" s="119"/>
      <c r="G533" s="119"/>
      <c r="H533" s="119">
        <f>IF('Раздел 2.1.1.2'!AC30&gt;='Раздел 2.1.1.2'!AC34,0,1)</f>
        <v>0</v>
      </c>
    </row>
    <row r="534" spans="1:8" x14ac:dyDescent="0.2">
      <c r="A534" s="6">
        <f t="shared" si="7"/>
        <v>609562</v>
      </c>
      <c r="B534" s="6">
        <v>6</v>
      </c>
      <c r="C534" s="6">
        <v>6</v>
      </c>
      <c r="D534" s="6">
        <v>80</v>
      </c>
      <c r="E534" s="6" t="s">
        <v>16312</v>
      </c>
      <c r="F534" s="7"/>
      <c r="G534" s="7"/>
      <c r="H534" s="6">
        <f>IF('Раздел 2.1.1.2'!P30&gt;='Раздел 2.1.1.2'!P35,0,1)</f>
        <v>0</v>
      </c>
    </row>
    <row r="535" spans="1:8" x14ac:dyDescent="0.2">
      <c r="A535" s="6">
        <f t="shared" si="7"/>
        <v>609562</v>
      </c>
      <c r="B535" s="6">
        <v>6</v>
      </c>
      <c r="C535" s="6">
        <v>6</v>
      </c>
      <c r="D535" s="6">
        <v>81</v>
      </c>
      <c r="E535" s="6" t="s">
        <v>2401</v>
      </c>
      <c r="F535" s="7"/>
      <c r="G535" s="7"/>
      <c r="H535" s="6">
        <f>IF('Раздел 2.1.1.2'!Q30&gt;='Раздел 2.1.1.2'!Q35,0,1)</f>
        <v>0</v>
      </c>
    </row>
    <row r="536" spans="1:8" x14ac:dyDescent="0.2">
      <c r="A536" s="6">
        <f t="shared" si="7"/>
        <v>609562</v>
      </c>
      <c r="B536" s="6">
        <v>6</v>
      </c>
      <c r="C536" s="6">
        <v>6</v>
      </c>
      <c r="D536" s="6">
        <v>82</v>
      </c>
      <c r="E536" s="6" t="s">
        <v>2402</v>
      </c>
      <c r="F536" s="7"/>
      <c r="G536" s="7"/>
      <c r="H536" s="6">
        <f>IF('Раздел 2.1.1.2'!R30&gt;='Раздел 2.1.1.2'!R35,0,1)</f>
        <v>0</v>
      </c>
    </row>
    <row r="537" spans="1:8" x14ac:dyDescent="0.2">
      <c r="A537" s="6">
        <f t="shared" si="7"/>
        <v>609562</v>
      </c>
      <c r="B537" s="6">
        <v>6</v>
      </c>
      <c r="C537" s="6">
        <v>6</v>
      </c>
      <c r="D537" s="6">
        <v>83</v>
      </c>
      <c r="E537" s="6" t="s">
        <v>2403</v>
      </c>
      <c r="F537" s="7"/>
      <c r="G537" s="7"/>
      <c r="H537" s="6">
        <f>IF('Раздел 2.1.1.2'!S30&gt;='Раздел 2.1.1.2'!S35,0,1)</f>
        <v>0</v>
      </c>
    </row>
    <row r="538" spans="1:8" x14ac:dyDescent="0.2">
      <c r="A538" s="6">
        <f t="shared" si="7"/>
        <v>609562</v>
      </c>
      <c r="B538" s="6">
        <v>6</v>
      </c>
      <c r="C538" s="6">
        <v>6</v>
      </c>
      <c r="D538" s="6">
        <v>84</v>
      </c>
      <c r="E538" s="6" t="s">
        <v>2404</v>
      </c>
      <c r="F538" s="7"/>
      <c r="G538" s="7"/>
      <c r="H538" s="6">
        <f>IF('Раздел 2.1.1.2'!T30&gt;='Раздел 2.1.1.2'!T35,0,1)</f>
        <v>0</v>
      </c>
    </row>
    <row r="539" spans="1:8" x14ac:dyDescent="0.2">
      <c r="A539" s="6">
        <f t="shared" si="7"/>
        <v>609562</v>
      </c>
      <c r="B539" s="6">
        <v>6</v>
      </c>
      <c r="C539" s="6">
        <v>6</v>
      </c>
      <c r="D539" s="6">
        <v>85</v>
      </c>
      <c r="E539" s="6" t="s">
        <v>2405</v>
      </c>
      <c r="F539" s="7"/>
      <c r="G539" s="7"/>
      <c r="H539" s="6">
        <f>IF('Раздел 2.1.1.2'!U30&gt;='Раздел 2.1.1.2'!U35,0,1)</f>
        <v>0</v>
      </c>
    </row>
    <row r="540" spans="1:8" x14ac:dyDescent="0.2">
      <c r="A540" s="6">
        <f t="shared" si="7"/>
        <v>609562</v>
      </c>
      <c r="B540" s="6">
        <v>6</v>
      </c>
      <c r="C540" s="6">
        <v>6</v>
      </c>
      <c r="D540" s="6">
        <v>86</v>
      </c>
      <c r="E540" s="6" t="s">
        <v>2406</v>
      </c>
      <c r="F540" s="7"/>
      <c r="G540" s="7"/>
      <c r="H540" s="6">
        <f>IF('Раздел 2.1.1.2'!V30&gt;='Раздел 2.1.1.2'!V35,0,1)</f>
        <v>0</v>
      </c>
    </row>
    <row r="541" spans="1:8" x14ac:dyDescent="0.2">
      <c r="A541" s="6">
        <f t="shared" si="7"/>
        <v>609562</v>
      </c>
      <c r="B541" s="6">
        <v>6</v>
      </c>
      <c r="C541" s="6">
        <v>6</v>
      </c>
      <c r="D541" s="6">
        <v>87</v>
      </c>
      <c r="E541" s="6" t="s">
        <v>2407</v>
      </c>
      <c r="F541" s="7"/>
      <c r="G541" s="7"/>
      <c r="H541" s="6">
        <f>IF('Раздел 2.1.1.2'!W30&gt;='Раздел 2.1.1.2'!W35,0,1)</f>
        <v>0</v>
      </c>
    </row>
    <row r="542" spans="1:8" x14ac:dyDescent="0.2">
      <c r="A542" s="6">
        <f t="shared" si="7"/>
        <v>609562</v>
      </c>
      <c r="B542" s="6">
        <v>6</v>
      </c>
      <c r="C542" s="6">
        <v>6</v>
      </c>
      <c r="D542" s="6">
        <v>88</v>
      </c>
      <c r="E542" s="6" t="s">
        <v>2408</v>
      </c>
      <c r="F542" s="7"/>
      <c r="G542" s="7"/>
      <c r="H542" s="6">
        <f>IF('Раздел 2.1.1.2'!X30&gt;='Раздел 2.1.1.2'!X35,0,1)</f>
        <v>0</v>
      </c>
    </row>
    <row r="543" spans="1:8" x14ac:dyDescent="0.2">
      <c r="A543" s="6">
        <f t="shared" si="7"/>
        <v>609562</v>
      </c>
      <c r="B543" s="6">
        <v>6</v>
      </c>
      <c r="C543" s="6">
        <v>6</v>
      </c>
      <c r="D543" s="6">
        <v>89</v>
      </c>
      <c r="E543" s="6" t="s">
        <v>2409</v>
      </c>
      <c r="F543" s="7"/>
      <c r="G543" s="7"/>
      <c r="H543" s="6">
        <f>IF('Раздел 2.1.1.2'!Y30&gt;='Раздел 2.1.1.2'!Y35,0,1)</f>
        <v>0</v>
      </c>
    </row>
    <row r="544" spans="1:8" x14ac:dyDescent="0.2">
      <c r="A544" s="6">
        <f t="shared" si="7"/>
        <v>609562</v>
      </c>
      <c r="B544" s="6">
        <v>6</v>
      </c>
      <c r="C544" s="6">
        <v>6</v>
      </c>
      <c r="D544" s="6">
        <v>90</v>
      </c>
      <c r="E544" s="6" t="s">
        <v>2410</v>
      </c>
      <c r="F544" s="7"/>
      <c r="G544" s="7"/>
      <c r="H544" s="6">
        <f>IF('Раздел 2.1.1.2'!Z30&gt;='Раздел 2.1.1.2'!Z35,0,1)</f>
        <v>0</v>
      </c>
    </row>
    <row r="545" spans="1:8" x14ac:dyDescent="0.2">
      <c r="A545" s="6">
        <f t="shared" si="7"/>
        <v>609562</v>
      </c>
      <c r="B545" s="6">
        <v>6</v>
      </c>
      <c r="C545" s="6">
        <v>6</v>
      </c>
      <c r="D545" s="6">
        <v>91</v>
      </c>
      <c r="E545" s="6" t="s">
        <v>2411</v>
      </c>
      <c r="F545" s="7"/>
      <c r="G545" s="7"/>
      <c r="H545" s="6">
        <f>IF('Раздел 2.1.1.2'!AA30&gt;='Раздел 2.1.1.2'!AA35,0,1)</f>
        <v>0</v>
      </c>
    </row>
    <row r="546" spans="1:8" x14ac:dyDescent="0.2">
      <c r="A546" s="6">
        <f t="shared" si="7"/>
        <v>609562</v>
      </c>
      <c r="B546" s="6">
        <v>6</v>
      </c>
      <c r="C546" s="6">
        <v>6</v>
      </c>
      <c r="D546" s="6">
        <v>92</v>
      </c>
      <c r="E546" s="6" t="s">
        <v>2412</v>
      </c>
      <c r="F546" s="7"/>
      <c r="G546" s="7"/>
      <c r="H546" s="6">
        <f>IF('Раздел 2.1.1.2'!AB30&gt;='Раздел 2.1.1.2'!AB35,0,1)</f>
        <v>0</v>
      </c>
    </row>
    <row r="547" spans="1:8" x14ac:dyDescent="0.2">
      <c r="A547" s="6">
        <f t="shared" si="7"/>
        <v>609562</v>
      </c>
      <c r="B547" s="6">
        <v>6</v>
      </c>
      <c r="C547" s="119">
        <v>6</v>
      </c>
      <c r="D547" s="119">
        <v>93</v>
      </c>
      <c r="E547" s="119" t="s">
        <v>2413</v>
      </c>
      <c r="F547" s="119"/>
      <c r="G547" s="119"/>
      <c r="H547" s="119">
        <f>IF('Раздел 2.1.1.2'!AC30&gt;='Раздел 2.1.1.2'!AC35,0,1)</f>
        <v>0</v>
      </c>
    </row>
    <row r="548" spans="1:8" x14ac:dyDescent="0.2">
      <c r="A548" s="6">
        <f t="shared" si="7"/>
        <v>609562</v>
      </c>
      <c r="B548" s="6">
        <v>6</v>
      </c>
      <c r="C548" s="6">
        <v>7</v>
      </c>
      <c r="D548" s="6">
        <v>94</v>
      </c>
      <c r="E548" s="6" t="s">
        <v>16170</v>
      </c>
      <c r="F548" s="7"/>
      <c r="G548" s="7"/>
      <c r="H548" s="6">
        <f>IF('Раздел 2.1.1.2'!P30&gt;='Раздел 2.1.1.2'!P36,0,1)</f>
        <v>0</v>
      </c>
    </row>
    <row r="549" spans="1:8" x14ac:dyDescent="0.2">
      <c r="A549" s="6">
        <f t="shared" si="7"/>
        <v>609562</v>
      </c>
      <c r="B549" s="6">
        <v>6</v>
      </c>
      <c r="C549" s="6">
        <v>7</v>
      </c>
      <c r="D549" s="6">
        <v>95</v>
      </c>
      <c r="E549" s="6" t="s">
        <v>2414</v>
      </c>
      <c r="F549" s="7"/>
      <c r="G549" s="7"/>
      <c r="H549" s="6">
        <f>IF('Раздел 2.1.1.2'!Q30&gt;='Раздел 2.1.1.2'!Q36,0,1)</f>
        <v>0</v>
      </c>
    </row>
    <row r="550" spans="1:8" x14ac:dyDescent="0.2">
      <c r="A550" s="6">
        <f t="shared" ref="A550:A613" si="8">P_3</f>
        <v>609562</v>
      </c>
      <c r="B550" s="6">
        <v>6</v>
      </c>
      <c r="C550" s="6">
        <v>7</v>
      </c>
      <c r="D550" s="6">
        <v>96</v>
      </c>
      <c r="E550" s="6" t="s">
        <v>2415</v>
      </c>
      <c r="F550" s="7"/>
      <c r="G550" s="7"/>
      <c r="H550" s="6">
        <f>IF('Раздел 2.1.1.2'!R30&gt;='Раздел 2.1.1.2'!R36,0,1)</f>
        <v>0</v>
      </c>
    </row>
    <row r="551" spans="1:8" x14ac:dyDescent="0.2">
      <c r="A551" s="6">
        <f t="shared" si="8"/>
        <v>609562</v>
      </c>
      <c r="B551" s="6">
        <v>6</v>
      </c>
      <c r="C551" s="6">
        <v>7</v>
      </c>
      <c r="D551" s="6">
        <v>97</v>
      </c>
      <c r="E551" s="6" t="s">
        <v>1656</v>
      </c>
      <c r="F551" s="7"/>
      <c r="G551" s="7"/>
      <c r="H551" s="6">
        <f>IF('Раздел 2.1.1.2'!S30&gt;='Раздел 2.1.1.2'!S36,0,1)</f>
        <v>0</v>
      </c>
    </row>
    <row r="552" spans="1:8" x14ac:dyDescent="0.2">
      <c r="A552" s="6">
        <f t="shared" si="8"/>
        <v>609562</v>
      </c>
      <c r="B552" s="6">
        <v>6</v>
      </c>
      <c r="C552" s="6">
        <v>7</v>
      </c>
      <c r="D552" s="6">
        <v>98</v>
      </c>
      <c r="E552" s="6" t="s">
        <v>1657</v>
      </c>
      <c r="F552" s="7"/>
      <c r="G552" s="7"/>
      <c r="H552" s="6">
        <f>IF('Раздел 2.1.1.2'!T30&gt;='Раздел 2.1.1.2'!T36,0,1)</f>
        <v>0</v>
      </c>
    </row>
    <row r="553" spans="1:8" x14ac:dyDescent="0.2">
      <c r="A553" s="6">
        <f t="shared" si="8"/>
        <v>609562</v>
      </c>
      <c r="B553" s="6">
        <v>6</v>
      </c>
      <c r="C553" s="6">
        <v>7</v>
      </c>
      <c r="D553" s="6">
        <v>99</v>
      </c>
      <c r="E553" s="6" t="s">
        <v>1658</v>
      </c>
      <c r="F553" s="7"/>
      <c r="G553" s="7"/>
      <c r="H553" s="6">
        <f>IF('Раздел 2.1.1.2'!U30&gt;='Раздел 2.1.1.2'!U36,0,1)</f>
        <v>0</v>
      </c>
    </row>
    <row r="554" spans="1:8" x14ac:dyDescent="0.2">
      <c r="A554" s="6">
        <f t="shared" si="8"/>
        <v>609562</v>
      </c>
      <c r="B554" s="6">
        <v>6</v>
      </c>
      <c r="C554" s="6">
        <v>7</v>
      </c>
      <c r="D554" s="6">
        <v>100</v>
      </c>
      <c r="E554" s="6" t="s">
        <v>1659</v>
      </c>
      <c r="F554" s="7"/>
      <c r="G554" s="7"/>
      <c r="H554" s="6">
        <f>IF('Раздел 2.1.1.2'!V30&gt;='Раздел 2.1.1.2'!V36,0,1)</f>
        <v>0</v>
      </c>
    </row>
    <row r="555" spans="1:8" x14ac:dyDescent="0.2">
      <c r="A555" s="6">
        <f t="shared" si="8"/>
        <v>609562</v>
      </c>
      <c r="B555" s="6">
        <v>6</v>
      </c>
      <c r="C555" s="6">
        <v>7</v>
      </c>
      <c r="D555" s="6">
        <v>101</v>
      </c>
      <c r="E555" s="6" t="s">
        <v>1660</v>
      </c>
      <c r="F555" s="7"/>
      <c r="G555" s="7"/>
      <c r="H555" s="6">
        <f>IF('Раздел 2.1.1.2'!W30&gt;='Раздел 2.1.1.2'!W36,0,1)</f>
        <v>0</v>
      </c>
    </row>
    <row r="556" spans="1:8" x14ac:dyDescent="0.2">
      <c r="A556" s="6">
        <f t="shared" si="8"/>
        <v>609562</v>
      </c>
      <c r="B556" s="6">
        <v>6</v>
      </c>
      <c r="C556" s="6">
        <v>7</v>
      </c>
      <c r="D556" s="6">
        <v>102</v>
      </c>
      <c r="E556" s="6" t="s">
        <v>1661</v>
      </c>
      <c r="F556" s="7"/>
      <c r="G556" s="7"/>
      <c r="H556" s="6">
        <f>IF('Раздел 2.1.1.2'!X30&gt;='Раздел 2.1.1.2'!X36,0,1)</f>
        <v>0</v>
      </c>
    </row>
    <row r="557" spans="1:8" x14ac:dyDescent="0.2">
      <c r="A557" s="6">
        <f t="shared" si="8"/>
        <v>609562</v>
      </c>
      <c r="B557" s="6">
        <v>6</v>
      </c>
      <c r="C557" s="6">
        <v>7</v>
      </c>
      <c r="D557" s="6">
        <v>103</v>
      </c>
      <c r="E557" s="6" t="s">
        <v>1662</v>
      </c>
      <c r="F557" s="7"/>
      <c r="G557" s="7"/>
      <c r="H557" s="6">
        <f>IF('Раздел 2.1.1.2'!Y30&gt;='Раздел 2.1.1.2'!Y36,0,1)</f>
        <v>0</v>
      </c>
    </row>
    <row r="558" spans="1:8" x14ac:dyDescent="0.2">
      <c r="A558" s="6">
        <f t="shared" si="8"/>
        <v>609562</v>
      </c>
      <c r="B558" s="6">
        <v>6</v>
      </c>
      <c r="C558" s="6">
        <v>7</v>
      </c>
      <c r="D558" s="6">
        <v>104</v>
      </c>
      <c r="E558" s="6" t="s">
        <v>1663</v>
      </c>
      <c r="F558" s="7"/>
      <c r="G558" s="7"/>
      <c r="H558" s="6">
        <f>IF('Раздел 2.1.1.2'!Z30&gt;='Раздел 2.1.1.2'!Z36,0,1)</f>
        <v>0</v>
      </c>
    </row>
    <row r="559" spans="1:8" x14ac:dyDescent="0.2">
      <c r="A559" s="6">
        <f t="shared" si="8"/>
        <v>609562</v>
      </c>
      <c r="B559" s="6">
        <v>6</v>
      </c>
      <c r="C559" s="6">
        <v>7</v>
      </c>
      <c r="D559" s="6">
        <v>105</v>
      </c>
      <c r="E559" s="6" t="s">
        <v>1664</v>
      </c>
      <c r="F559" s="7"/>
      <c r="G559" s="7"/>
      <c r="H559" s="6">
        <f>IF('Раздел 2.1.1.2'!AA30&gt;='Раздел 2.1.1.2'!AA36,0,1)</f>
        <v>0</v>
      </c>
    </row>
    <row r="560" spans="1:8" x14ac:dyDescent="0.2">
      <c r="A560" s="6">
        <f t="shared" si="8"/>
        <v>609562</v>
      </c>
      <c r="B560" s="6">
        <v>6</v>
      </c>
      <c r="C560" s="6">
        <v>7</v>
      </c>
      <c r="D560" s="6">
        <v>106</v>
      </c>
      <c r="E560" s="6" t="s">
        <v>1665</v>
      </c>
      <c r="F560" s="7"/>
      <c r="G560" s="7"/>
      <c r="H560" s="6">
        <f>IF('Раздел 2.1.1.2'!AB30&gt;='Раздел 2.1.1.2'!AB36,0,1)</f>
        <v>0</v>
      </c>
    </row>
    <row r="561" spans="1:8" x14ac:dyDescent="0.2">
      <c r="A561" s="6">
        <f t="shared" si="8"/>
        <v>609562</v>
      </c>
      <c r="B561" s="6">
        <v>6</v>
      </c>
      <c r="C561" s="119">
        <v>7</v>
      </c>
      <c r="D561" s="119">
        <v>107</v>
      </c>
      <c r="E561" s="119" t="s">
        <v>1666</v>
      </c>
      <c r="F561" s="119"/>
      <c r="G561" s="119"/>
      <c r="H561" s="119">
        <f>IF('Раздел 2.1.1.2'!AC30&gt;='Раздел 2.1.1.2'!AC36,0,1)</f>
        <v>0</v>
      </c>
    </row>
    <row r="562" spans="1:8" x14ac:dyDescent="0.2">
      <c r="A562" s="6">
        <f t="shared" si="8"/>
        <v>609562</v>
      </c>
      <c r="B562" s="6">
        <v>6</v>
      </c>
      <c r="C562" s="7">
        <v>8</v>
      </c>
      <c r="D562" s="7">
        <v>108</v>
      </c>
      <c r="E562" s="6" t="s">
        <v>16171</v>
      </c>
      <c r="F562" s="7"/>
      <c r="G562" s="7"/>
      <c r="H562" s="6">
        <f>IF('Раздел 2.1.1.2'!P30&gt;='Раздел 2.1.1.2'!P37,0,1)</f>
        <v>0</v>
      </c>
    </row>
    <row r="563" spans="1:8" x14ac:dyDescent="0.2">
      <c r="A563" s="6">
        <f t="shared" si="8"/>
        <v>609562</v>
      </c>
      <c r="B563" s="6">
        <v>6</v>
      </c>
      <c r="C563" s="7">
        <v>8</v>
      </c>
      <c r="D563" s="7">
        <v>109</v>
      </c>
      <c r="E563" s="6" t="s">
        <v>1667</v>
      </c>
      <c r="F563" s="7"/>
      <c r="G563" s="7"/>
      <c r="H563" s="6">
        <f>IF('Раздел 2.1.1.2'!Q30&gt;='Раздел 2.1.1.2'!Q37,0,1)</f>
        <v>0</v>
      </c>
    </row>
    <row r="564" spans="1:8" x14ac:dyDescent="0.2">
      <c r="A564" s="6">
        <f t="shared" si="8"/>
        <v>609562</v>
      </c>
      <c r="B564" s="6">
        <v>6</v>
      </c>
      <c r="C564" s="7">
        <v>8</v>
      </c>
      <c r="D564" s="7">
        <v>110</v>
      </c>
      <c r="E564" s="6" t="s">
        <v>1668</v>
      </c>
      <c r="F564" s="7"/>
      <c r="G564" s="7"/>
      <c r="H564" s="6">
        <f>IF('Раздел 2.1.1.2'!R30&gt;='Раздел 2.1.1.2'!R37,0,1)</f>
        <v>0</v>
      </c>
    </row>
    <row r="565" spans="1:8" x14ac:dyDescent="0.2">
      <c r="A565" s="6">
        <f t="shared" si="8"/>
        <v>609562</v>
      </c>
      <c r="B565" s="6">
        <v>6</v>
      </c>
      <c r="C565" s="7">
        <v>8</v>
      </c>
      <c r="D565" s="7">
        <v>111</v>
      </c>
      <c r="E565" s="6" t="s">
        <v>1669</v>
      </c>
      <c r="F565" s="7"/>
      <c r="G565" s="7"/>
      <c r="H565" s="6">
        <f>IF('Раздел 2.1.1.2'!S30&gt;='Раздел 2.1.1.2'!S37,0,1)</f>
        <v>0</v>
      </c>
    </row>
    <row r="566" spans="1:8" x14ac:dyDescent="0.2">
      <c r="A566" s="6">
        <f t="shared" si="8"/>
        <v>609562</v>
      </c>
      <c r="B566" s="6">
        <v>6</v>
      </c>
      <c r="C566" s="7">
        <v>8</v>
      </c>
      <c r="D566" s="7">
        <v>112</v>
      </c>
      <c r="E566" s="6" t="s">
        <v>1670</v>
      </c>
      <c r="F566" s="7"/>
      <c r="G566" s="7"/>
      <c r="H566" s="6">
        <f>IF('Раздел 2.1.1.2'!T30&gt;='Раздел 2.1.1.2'!T37,0,1)</f>
        <v>0</v>
      </c>
    </row>
    <row r="567" spans="1:8" x14ac:dyDescent="0.2">
      <c r="A567" s="6">
        <f t="shared" si="8"/>
        <v>609562</v>
      </c>
      <c r="B567" s="6">
        <v>6</v>
      </c>
      <c r="C567" s="7">
        <v>8</v>
      </c>
      <c r="D567" s="7">
        <v>113</v>
      </c>
      <c r="E567" s="6" t="s">
        <v>1671</v>
      </c>
      <c r="F567" s="7"/>
      <c r="G567" s="7"/>
      <c r="H567" s="6">
        <f>IF('Раздел 2.1.1.2'!U30&gt;='Раздел 2.1.1.2'!U37,0,1)</f>
        <v>0</v>
      </c>
    </row>
    <row r="568" spans="1:8" x14ac:dyDescent="0.2">
      <c r="A568" s="6">
        <f t="shared" si="8"/>
        <v>609562</v>
      </c>
      <c r="B568" s="6">
        <v>6</v>
      </c>
      <c r="C568" s="7">
        <v>8</v>
      </c>
      <c r="D568" s="7">
        <v>114</v>
      </c>
      <c r="E568" s="6" t="s">
        <v>1672</v>
      </c>
      <c r="F568" s="7"/>
      <c r="G568" s="7"/>
      <c r="H568" s="6">
        <f>IF('Раздел 2.1.1.2'!V30&gt;='Раздел 2.1.1.2'!V37,0,1)</f>
        <v>0</v>
      </c>
    </row>
    <row r="569" spans="1:8" x14ac:dyDescent="0.2">
      <c r="A569" s="6">
        <f t="shared" si="8"/>
        <v>609562</v>
      </c>
      <c r="B569" s="6">
        <v>6</v>
      </c>
      <c r="C569" s="7">
        <v>8</v>
      </c>
      <c r="D569" s="7">
        <v>115</v>
      </c>
      <c r="E569" s="6" t="s">
        <v>1673</v>
      </c>
      <c r="F569" s="7"/>
      <c r="G569" s="7"/>
      <c r="H569" s="6">
        <f>IF('Раздел 2.1.1.2'!W30&gt;='Раздел 2.1.1.2'!W37,0,1)</f>
        <v>0</v>
      </c>
    </row>
    <row r="570" spans="1:8" x14ac:dyDescent="0.2">
      <c r="A570" s="6">
        <f t="shared" si="8"/>
        <v>609562</v>
      </c>
      <c r="B570" s="6">
        <v>6</v>
      </c>
      <c r="C570" s="7">
        <v>8</v>
      </c>
      <c r="D570" s="7">
        <v>116</v>
      </c>
      <c r="E570" s="6" t="s">
        <v>1674</v>
      </c>
      <c r="F570" s="7"/>
      <c r="G570" s="7"/>
      <c r="H570" s="6">
        <f>IF('Раздел 2.1.1.2'!X30&gt;='Раздел 2.1.1.2'!X37,0,1)</f>
        <v>0</v>
      </c>
    </row>
    <row r="571" spans="1:8" x14ac:dyDescent="0.2">
      <c r="A571" s="6">
        <f t="shared" si="8"/>
        <v>609562</v>
      </c>
      <c r="B571" s="6">
        <v>6</v>
      </c>
      <c r="C571" s="7">
        <v>8</v>
      </c>
      <c r="D571" s="7">
        <v>117</v>
      </c>
      <c r="E571" s="6" t="s">
        <v>1675</v>
      </c>
      <c r="F571" s="7"/>
      <c r="G571" s="7"/>
      <c r="H571" s="6">
        <f>IF('Раздел 2.1.1.2'!Y30&gt;='Раздел 2.1.1.2'!Y37,0,1)</f>
        <v>0</v>
      </c>
    </row>
    <row r="572" spans="1:8" x14ac:dyDescent="0.2">
      <c r="A572" s="6">
        <f t="shared" si="8"/>
        <v>609562</v>
      </c>
      <c r="B572" s="6">
        <v>6</v>
      </c>
      <c r="C572" s="7">
        <v>8</v>
      </c>
      <c r="D572" s="7">
        <v>118</v>
      </c>
      <c r="E572" s="6" t="s">
        <v>1676</v>
      </c>
      <c r="F572" s="7"/>
      <c r="G572" s="7"/>
      <c r="H572" s="6">
        <f>IF('Раздел 2.1.1.2'!Z30&gt;='Раздел 2.1.1.2'!Z37,0,1)</f>
        <v>0</v>
      </c>
    </row>
    <row r="573" spans="1:8" x14ac:dyDescent="0.2">
      <c r="A573" s="6">
        <f t="shared" si="8"/>
        <v>609562</v>
      </c>
      <c r="B573" s="6">
        <v>6</v>
      </c>
      <c r="C573" s="7">
        <v>8</v>
      </c>
      <c r="D573" s="7">
        <v>119</v>
      </c>
      <c r="E573" s="6" t="s">
        <v>2436</v>
      </c>
      <c r="F573" s="7"/>
      <c r="G573" s="7"/>
      <c r="H573" s="6">
        <f>IF('Раздел 2.1.1.2'!AA30&gt;='Раздел 2.1.1.2'!AA37,0,1)</f>
        <v>0</v>
      </c>
    </row>
    <row r="574" spans="1:8" x14ac:dyDescent="0.2">
      <c r="A574" s="6">
        <f t="shared" si="8"/>
        <v>609562</v>
      </c>
      <c r="B574" s="6">
        <v>6</v>
      </c>
      <c r="C574" s="7">
        <v>8</v>
      </c>
      <c r="D574" s="7">
        <v>120</v>
      </c>
      <c r="E574" s="6" t="s">
        <v>2437</v>
      </c>
      <c r="F574" s="7"/>
      <c r="G574" s="7"/>
      <c r="H574" s="6">
        <f>IF('Раздел 2.1.1.2'!AB30&gt;='Раздел 2.1.1.2'!AB37,0,1)</f>
        <v>0</v>
      </c>
    </row>
    <row r="575" spans="1:8" x14ac:dyDescent="0.2">
      <c r="A575" s="6">
        <f t="shared" si="8"/>
        <v>609562</v>
      </c>
      <c r="B575" s="6">
        <v>6</v>
      </c>
      <c r="C575" s="119">
        <v>8</v>
      </c>
      <c r="D575" s="119">
        <v>121</v>
      </c>
      <c r="E575" s="119" t="s">
        <v>2438</v>
      </c>
      <c r="F575" s="119"/>
      <c r="G575" s="119"/>
      <c r="H575" s="119">
        <f>IF('Раздел 2.1.1.2'!AC30&gt;='Раздел 2.1.1.2'!AC37,0,1)</f>
        <v>0</v>
      </c>
    </row>
    <row r="576" spans="1:8" x14ac:dyDescent="0.2">
      <c r="A576" s="6">
        <f t="shared" si="8"/>
        <v>609562</v>
      </c>
      <c r="B576" s="6">
        <v>6</v>
      </c>
      <c r="C576" s="7">
        <v>9</v>
      </c>
      <c r="D576" s="7">
        <v>122</v>
      </c>
      <c r="E576" s="6" t="s">
        <v>16172</v>
      </c>
      <c r="F576" s="7"/>
      <c r="G576" s="7"/>
      <c r="H576" s="6">
        <f>IF('Раздел 2.1.1.2'!P37&gt;='Раздел 2.1.1.2'!P38,0,1)</f>
        <v>0</v>
      </c>
    </row>
    <row r="577" spans="1:8" x14ac:dyDescent="0.2">
      <c r="A577" s="6">
        <f t="shared" si="8"/>
        <v>609562</v>
      </c>
      <c r="B577" s="6">
        <v>6</v>
      </c>
      <c r="C577" s="7">
        <v>9</v>
      </c>
      <c r="D577" s="7">
        <v>123</v>
      </c>
      <c r="E577" s="6" t="s">
        <v>2439</v>
      </c>
      <c r="F577" s="7"/>
      <c r="G577" s="7"/>
      <c r="H577" s="6">
        <f>IF('Раздел 2.1.1.2'!Q37&gt;='Раздел 2.1.1.2'!Q38,0,1)</f>
        <v>0</v>
      </c>
    </row>
    <row r="578" spans="1:8" x14ac:dyDescent="0.2">
      <c r="A578" s="6">
        <f t="shared" si="8"/>
        <v>609562</v>
      </c>
      <c r="B578" s="6">
        <v>6</v>
      </c>
      <c r="C578" s="7">
        <v>9</v>
      </c>
      <c r="D578" s="7">
        <v>124</v>
      </c>
      <c r="E578" s="6" t="s">
        <v>2440</v>
      </c>
      <c r="F578" s="7"/>
      <c r="G578" s="7"/>
      <c r="H578" s="6">
        <f>IF('Раздел 2.1.1.2'!R37&gt;='Раздел 2.1.1.2'!R38,0,1)</f>
        <v>0</v>
      </c>
    </row>
    <row r="579" spans="1:8" x14ac:dyDescent="0.2">
      <c r="A579" s="6">
        <f t="shared" si="8"/>
        <v>609562</v>
      </c>
      <c r="B579" s="6">
        <v>6</v>
      </c>
      <c r="C579" s="7">
        <v>9</v>
      </c>
      <c r="D579" s="7">
        <v>125</v>
      </c>
      <c r="E579" s="6" t="s">
        <v>2441</v>
      </c>
      <c r="F579" s="7"/>
      <c r="G579" s="7"/>
      <c r="H579" s="6">
        <f>IF('Раздел 2.1.1.2'!S37&gt;='Раздел 2.1.1.2'!S38,0,1)</f>
        <v>0</v>
      </c>
    </row>
    <row r="580" spans="1:8" x14ac:dyDescent="0.2">
      <c r="A580" s="6">
        <f t="shared" si="8"/>
        <v>609562</v>
      </c>
      <c r="B580" s="6">
        <v>6</v>
      </c>
      <c r="C580" s="7">
        <v>9</v>
      </c>
      <c r="D580" s="7">
        <v>126</v>
      </c>
      <c r="E580" s="6" t="s">
        <v>2442</v>
      </c>
      <c r="F580" s="7"/>
      <c r="G580" s="7"/>
      <c r="H580" s="6">
        <f>IF('Раздел 2.1.1.2'!T37&gt;='Раздел 2.1.1.2'!T38,0,1)</f>
        <v>0</v>
      </c>
    </row>
    <row r="581" spans="1:8" x14ac:dyDescent="0.2">
      <c r="A581" s="6">
        <f t="shared" si="8"/>
        <v>609562</v>
      </c>
      <c r="B581" s="6">
        <v>6</v>
      </c>
      <c r="C581" s="7">
        <v>9</v>
      </c>
      <c r="D581" s="7">
        <v>127</v>
      </c>
      <c r="E581" s="6" t="s">
        <v>2443</v>
      </c>
      <c r="F581" s="7"/>
      <c r="G581" s="7"/>
      <c r="H581" s="6">
        <f>IF('Раздел 2.1.1.2'!U37&gt;='Раздел 2.1.1.2'!U38,0,1)</f>
        <v>0</v>
      </c>
    </row>
    <row r="582" spans="1:8" x14ac:dyDescent="0.2">
      <c r="A582" s="6">
        <f t="shared" si="8"/>
        <v>609562</v>
      </c>
      <c r="B582" s="6">
        <v>6</v>
      </c>
      <c r="C582" s="7">
        <v>9</v>
      </c>
      <c r="D582" s="7">
        <v>128</v>
      </c>
      <c r="E582" s="6" t="s">
        <v>2444</v>
      </c>
      <c r="F582" s="7"/>
      <c r="G582" s="7"/>
      <c r="H582" s="6">
        <f>IF('Раздел 2.1.1.2'!V37&gt;='Раздел 2.1.1.2'!V38,0,1)</f>
        <v>0</v>
      </c>
    </row>
    <row r="583" spans="1:8" x14ac:dyDescent="0.2">
      <c r="A583" s="6">
        <f t="shared" si="8"/>
        <v>609562</v>
      </c>
      <c r="B583" s="6">
        <v>6</v>
      </c>
      <c r="C583" s="7">
        <v>9</v>
      </c>
      <c r="D583" s="7">
        <v>129</v>
      </c>
      <c r="E583" s="6" t="s">
        <v>2445</v>
      </c>
      <c r="F583" s="7"/>
      <c r="G583" s="7"/>
      <c r="H583" s="6">
        <f>IF('Раздел 2.1.1.2'!W37&gt;='Раздел 2.1.1.2'!W38,0,1)</f>
        <v>0</v>
      </c>
    </row>
    <row r="584" spans="1:8" x14ac:dyDescent="0.2">
      <c r="A584" s="6">
        <f t="shared" si="8"/>
        <v>609562</v>
      </c>
      <c r="B584" s="6">
        <v>6</v>
      </c>
      <c r="C584" s="7">
        <v>9</v>
      </c>
      <c r="D584" s="7">
        <v>130</v>
      </c>
      <c r="E584" s="6" t="s">
        <v>2446</v>
      </c>
      <c r="F584" s="7"/>
      <c r="G584" s="7"/>
      <c r="H584" s="6">
        <f>IF('Раздел 2.1.1.2'!X37&gt;='Раздел 2.1.1.2'!X38,0,1)</f>
        <v>0</v>
      </c>
    </row>
    <row r="585" spans="1:8" x14ac:dyDescent="0.2">
      <c r="A585" s="6">
        <f t="shared" si="8"/>
        <v>609562</v>
      </c>
      <c r="B585" s="6">
        <v>6</v>
      </c>
      <c r="C585" s="7">
        <v>9</v>
      </c>
      <c r="D585" s="7">
        <v>131</v>
      </c>
      <c r="E585" s="6" t="s">
        <v>3247</v>
      </c>
      <c r="F585" s="7"/>
      <c r="G585" s="7"/>
      <c r="H585" s="6">
        <f>IF('Раздел 2.1.1.2'!Y37&gt;='Раздел 2.1.1.2'!Y38,0,1)</f>
        <v>0</v>
      </c>
    </row>
    <row r="586" spans="1:8" x14ac:dyDescent="0.2">
      <c r="A586" s="6">
        <f t="shared" si="8"/>
        <v>609562</v>
      </c>
      <c r="B586" s="6">
        <v>6</v>
      </c>
      <c r="C586" s="7">
        <v>9</v>
      </c>
      <c r="D586" s="7">
        <v>132</v>
      </c>
      <c r="E586" s="6" t="s">
        <v>3248</v>
      </c>
      <c r="F586" s="7"/>
      <c r="G586" s="7"/>
      <c r="H586" s="6">
        <f>IF('Раздел 2.1.1.2'!Z37&gt;='Раздел 2.1.1.2'!Z38,0,1)</f>
        <v>0</v>
      </c>
    </row>
    <row r="587" spans="1:8" x14ac:dyDescent="0.2">
      <c r="A587" s="6">
        <f t="shared" si="8"/>
        <v>609562</v>
      </c>
      <c r="B587" s="6">
        <v>6</v>
      </c>
      <c r="C587" s="7">
        <v>9</v>
      </c>
      <c r="D587" s="7">
        <v>133</v>
      </c>
      <c r="E587" s="6" t="s">
        <v>3249</v>
      </c>
      <c r="F587" s="7"/>
      <c r="G587" s="7"/>
      <c r="H587" s="6">
        <f>IF('Раздел 2.1.1.2'!AA37&gt;='Раздел 2.1.1.2'!AA38,0,1)</f>
        <v>0</v>
      </c>
    </row>
    <row r="588" spans="1:8" x14ac:dyDescent="0.2">
      <c r="A588" s="6">
        <f t="shared" si="8"/>
        <v>609562</v>
      </c>
      <c r="B588" s="6">
        <v>6</v>
      </c>
      <c r="C588" s="7">
        <v>9</v>
      </c>
      <c r="D588" s="7">
        <v>134</v>
      </c>
      <c r="E588" s="6" t="s">
        <v>3250</v>
      </c>
      <c r="F588" s="7"/>
      <c r="G588" s="7"/>
      <c r="H588" s="6">
        <f>IF('Раздел 2.1.1.2'!AB37&gt;='Раздел 2.1.1.2'!AB38,0,1)</f>
        <v>0</v>
      </c>
    </row>
    <row r="589" spans="1:8" x14ac:dyDescent="0.2">
      <c r="A589" s="6">
        <f t="shared" si="8"/>
        <v>609562</v>
      </c>
      <c r="B589" s="6">
        <v>6</v>
      </c>
      <c r="C589" s="119">
        <v>9</v>
      </c>
      <c r="D589" s="119">
        <v>135</v>
      </c>
      <c r="E589" s="119" t="s">
        <v>3251</v>
      </c>
      <c r="F589" s="119"/>
      <c r="G589" s="119"/>
      <c r="H589" s="119">
        <f>IF('Раздел 2.1.1.2'!AC37&gt;='Раздел 2.1.1.2'!AC38,0,1)</f>
        <v>0</v>
      </c>
    </row>
    <row r="590" spans="1:8" x14ac:dyDescent="0.2">
      <c r="A590" s="6">
        <f t="shared" si="8"/>
        <v>609562</v>
      </c>
      <c r="B590" s="6">
        <v>6</v>
      </c>
      <c r="C590" s="6">
        <v>10</v>
      </c>
      <c r="D590" s="6">
        <v>136</v>
      </c>
      <c r="E590" s="6" t="s">
        <v>16173</v>
      </c>
      <c r="F590" s="7"/>
      <c r="G590" s="7"/>
      <c r="H590" s="6">
        <f>IF('Раздел 2.1.1.2'!P37&gt;='Раздел 2.1.1.2'!P39,0,1)</f>
        <v>0</v>
      </c>
    </row>
    <row r="591" spans="1:8" x14ac:dyDescent="0.2">
      <c r="A591" s="6">
        <f t="shared" si="8"/>
        <v>609562</v>
      </c>
      <c r="B591" s="6">
        <v>6</v>
      </c>
      <c r="C591" s="6">
        <v>10</v>
      </c>
      <c r="D591" s="6">
        <v>137</v>
      </c>
      <c r="E591" s="6" t="s">
        <v>3252</v>
      </c>
      <c r="F591" s="7"/>
      <c r="G591" s="7"/>
      <c r="H591" s="6">
        <f>IF('Раздел 2.1.1.2'!Q37&gt;='Раздел 2.1.1.2'!Q39,0,1)</f>
        <v>0</v>
      </c>
    </row>
    <row r="592" spans="1:8" x14ac:dyDescent="0.2">
      <c r="A592" s="6">
        <f t="shared" si="8"/>
        <v>609562</v>
      </c>
      <c r="B592" s="6">
        <v>6</v>
      </c>
      <c r="C592" s="6">
        <v>10</v>
      </c>
      <c r="D592" s="6">
        <v>138</v>
      </c>
      <c r="E592" s="6" t="s">
        <v>3253</v>
      </c>
      <c r="F592" s="7"/>
      <c r="G592" s="7"/>
      <c r="H592" s="6">
        <f>IF('Раздел 2.1.1.2'!R37&gt;='Раздел 2.1.1.2'!R39,0,1)</f>
        <v>0</v>
      </c>
    </row>
    <row r="593" spans="1:8" x14ac:dyDescent="0.2">
      <c r="A593" s="6">
        <f t="shared" si="8"/>
        <v>609562</v>
      </c>
      <c r="B593" s="6">
        <v>6</v>
      </c>
      <c r="C593" s="6">
        <v>10</v>
      </c>
      <c r="D593" s="6">
        <v>139</v>
      </c>
      <c r="E593" s="6" t="s">
        <v>3254</v>
      </c>
      <c r="F593" s="7"/>
      <c r="G593" s="7"/>
      <c r="H593" s="6">
        <f>IF('Раздел 2.1.1.2'!S37&gt;='Раздел 2.1.1.2'!S39,0,1)</f>
        <v>0</v>
      </c>
    </row>
    <row r="594" spans="1:8" x14ac:dyDescent="0.2">
      <c r="A594" s="6">
        <f t="shared" si="8"/>
        <v>609562</v>
      </c>
      <c r="B594" s="6">
        <v>6</v>
      </c>
      <c r="C594" s="6">
        <v>10</v>
      </c>
      <c r="D594" s="6">
        <v>140</v>
      </c>
      <c r="E594" s="6" t="s">
        <v>3255</v>
      </c>
      <c r="F594" s="7"/>
      <c r="G594" s="7"/>
      <c r="H594" s="6">
        <f>IF('Раздел 2.1.1.2'!T37&gt;='Раздел 2.1.1.2'!T39,0,1)</f>
        <v>0</v>
      </c>
    </row>
    <row r="595" spans="1:8" x14ac:dyDescent="0.2">
      <c r="A595" s="6">
        <f t="shared" si="8"/>
        <v>609562</v>
      </c>
      <c r="B595" s="6">
        <v>6</v>
      </c>
      <c r="C595" s="6">
        <v>10</v>
      </c>
      <c r="D595" s="6">
        <v>141</v>
      </c>
      <c r="E595" s="6" t="s">
        <v>3256</v>
      </c>
      <c r="F595" s="7"/>
      <c r="G595" s="7"/>
      <c r="H595" s="6">
        <f>IF('Раздел 2.1.1.2'!U37&gt;='Раздел 2.1.1.2'!U39,0,1)</f>
        <v>0</v>
      </c>
    </row>
    <row r="596" spans="1:8" x14ac:dyDescent="0.2">
      <c r="A596" s="6">
        <f t="shared" si="8"/>
        <v>609562</v>
      </c>
      <c r="B596" s="6">
        <v>6</v>
      </c>
      <c r="C596" s="6">
        <v>10</v>
      </c>
      <c r="D596" s="6">
        <v>142</v>
      </c>
      <c r="E596" s="6" t="s">
        <v>3257</v>
      </c>
      <c r="F596" s="7"/>
      <c r="G596" s="7"/>
      <c r="H596" s="6">
        <f>IF('Раздел 2.1.1.2'!V37&gt;='Раздел 2.1.1.2'!V39,0,1)</f>
        <v>0</v>
      </c>
    </row>
    <row r="597" spans="1:8" x14ac:dyDescent="0.2">
      <c r="A597" s="6">
        <f t="shared" si="8"/>
        <v>609562</v>
      </c>
      <c r="B597" s="6">
        <v>6</v>
      </c>
      <c r="C597" s="6">
        <v>10</v>
      </c>
      <c r="D597" s="6">
        <v>143</v>
      </c>
      <c r="E597" s="6" t="s">
        <v>3258</v>
      </c>
      <c r="F597" s="7"/>
      <c r="G597" s="7"/>
      <c r="H597" s="6">
        <f>IF('Раздел 2.1.1.2'!W37&gt;='Раздел 2.1.1.2'!W39,0,1)</f>
        <v>0</v>
      </c>
    </row>
    <row r="598" spans="1:8" x14ac:dyDescent="0.2">
      <c r="A598" s="6">
        <f t="shared" si="8"/>
        <v>609562</v>
      </c>
      <c r="B598" s="6">
        <v>6</v>
      </c>
      <c r="C598" s="6">
        <v>10</v>
      </c>
      <c r="D598" s="6">
        <v>144</v>
      </c>
      <c r="E598" s="6" t="s">
        <v>3259</v>
      </c>
      <c r="F598" s="7"/>
      <c r="G598" s="7"/>
      <c r="H598" s="6">
        <f>IF('Раздел 2.1.1.2'!X37&gt;='Раздел 2.1.1.2'!X39,0,1)</f>
        <v>0</v>
      </c>
    </row>
    <row r="599" spans="1:8" x14ac:dyDescent="0.2">
      <c r="A599" s="6">
        <f t="shared" si="8"/>
        <v>609562</v>
      </c>
      <c r="B599" s="6">
        <v>6</v>
      </c>
      <c r="C599" s="6">
        <v>10</v>
      </c>
      <c r="D599" s="6">
        <v>145</v>
      </c>
      <c r="E599" s="6" t="s">
        <v>3260</v>
      </c>
      <c r="F599" s="7"/>
      <c r="G599" s="7"/>
      <c r="H599" s="6">
        <f>IF('Раздел 2.1.1.2'!Y37&gt;='Раздел 2.1.1.2'!Y39,0,1)</f>
        <v>0</v>
      </c>
    </row>
    <row r="600" spans="1:8" x14ac:dyDescent="0.2">
      <c r="A600" s="6">
        <f t="shared" si="8"/>
        <v>609562</v>
      </c>
      <c r="B600" s="6">
        <v>6</v>
      </c>
      <c r="C600" s="6">
        <v>10</v>
      </c>
      <c r="D600" s="6">
        <v>146</v>
      </c>
      <c r="E600" s="6" t="s">
        <v>3261</v>
      </c>
      <c r="F600" s="7"/>
      <c r="G600" s="7"/>
      <c r="H600" s="6">
        <f>IF('Раздел 2.1.1.2'!Z37&gt;='Раздел 2.1.1.2'!Z39,0,1)</f>
        <v>0</v>
      </c>
    </row>
    <row r="601" spans="1:8" x14ac:dyDescent="0.2">
      <c r="A601" s="6">
        <f t="shared" si="8"/>
        <v>609562</v>
      </c>
      <c r="B601" s="6">
        <v>6</v>
      </c>
      <c r="C601" s="6">
        <v>10</v>
      </c>
      <c r="D601" s="6">
        <v>147</v>
      </c>
      <c r="E601" s="6" t="s">
        <v>3262</v>
      </c>
      <c r="F601" s="7"/>
      <c r="G601" s="7"/>
      <c r="H601" s="6">
        <f>IF('Раздел 2.1.1.2'!AA37&gt;='Раздел 2.1.1.2'!AA39,0,1)</f>
        <v>0</v>
      </c>
    </row>
    <row r="602" spans="1:8" x14ac:dyDescent="0.2">
      <c r="A602" s="6">
        <f t="shared" si="8"/>
        <v>609562</v>
      </c>
      <c r="B602" s="6">
        <v>6</v>
      </c>
      <c r="C602" s="6">
        <v>10</v>
      </c>
      <c r="D602" s="6">
        <v>148</v>
      </c>
      <c r="E602" s="6" t="s">
        <v>3263</v>
      </c>
      <c r="F602" s="7"/>
      <c r="G602" s="7"/>
      <c r="H602" s="6">
        <f>IF('Раздел 2.1.1.2'!AB37&gt;='Раздел 2.1.1.2'!AB39,0,1)</f>
        <v>0</v>
      </c>
    </row>
    <row r="603" spans="1:8" x14ac:dyDescent="0.2">
      <c r="A603" s="6">
        <f t="shared" si="8"/>
        <v>609562</v>
      </c>
      <c r="B603" s="6">
        <v>6</v>
      </c>
      <c r="C603" s="119">
        <v>10</v>
      </c>
      <c r="D603" s="119">
        <v>149</v>
      </c>
      <c r="E603" s="119" t="s">
        <v>3264</v>
      </c>
      <c r="F603" s="119"/>
      <c r="G603" s="119"/>
      <c r="H603" s="119">
        <f>IF('Раздел 2.1.1.2'!AC37&gt;='Раздел 2.1.1.2'!AC39,0,1)</f>
        <v>0</v>
      </c>
    </row>
    <row r="604" spans="1:8" x14ac:dyDescent="0.2">
      <c r="A604" s="6">
        <f t="shared" si="8"/>
        <v>609562</v>
      </c>
      <c r="B604" s="6">
        <v>6</v>
      </c>
      <c r="C604" s="6">
        <v>11</v>
      </c>
      <c r="D604" s="6">
        <v>150</v>
      </c>
      <c r="E604" s="6" t="s">
        <v>16174</v>
      </c>
      <c r="F604" s="7"/>
      <c r="G604" s="7"/>
      <c r="H604" s="6">
        <f>IF('Раздел 2.1.1.2'!P42&gt;='Раздел 2.1.1.2'!P43,0,1)</f>
        <v>0</v>
      </c>
    </row>
    <row r="605" spans="1:8" x14ac:dyDescent="0.2">
      <c r="A605" s="6">
        <f t="shared" si="8"/>
        <v>609562</v>
      </c>
      <c r="B605" s="6">
        <v>6</v>
      </c>
      <c r="C605" s="6">
        <v>11</v>
      </c>
      <c r="D605" s="6">
        <v>151</v>
      </c>
      <c r="E605" s="6" t="s">
        <v>3265</v>
      </c>
      <c r="F605" s="7"/>
      <c r="G605" s="7"/>
      <c r="H605" s="6">
        <f>IF('Раздел 2.1.1.2'!Q42&gt;='Раздел 2.1.1.2'!Q43,0,1)</f>
        <v>0</v>
      </c>
    </row>
    <row r="606" spans="1:8" x14ac:dyDescent="0.2">
      <c r="A606" s="6">
        <f t="shared" si="8"/>
        <v>609562</v>
      </c>
      <c r="B606" s="6">
        <v>6</v>
      </c>
      <c r="C606" s="6">
        <v>11</v>
      </c>
      <c r="D606" s="6">
        <v>152</v>
      </c>
      <c r="E606" s="6" t="s">
        <v>3266</v>
      </c>
      <c r="F606" s="7"/>
      <c r="G606" s="7"/>
      <c r="H606" s="6">
        <f>IF('Раздел 2.1.1.2'!R42&gt;='Раздел 2.1.1.2'!R43,0,1)</f>
        <v>0</v>
      </c>
    </row>
    <row r="607" spans="1:8" x14ac:dyDescent="0.2">
      <c r="A607" s="6">
        <f t="shared" si="8"/>
        <v>609562</v>
      </c>
      <c r="B607" s="6">
        <v>6</v>
      </c>
      <c r="C607" s="6">
        <v>11</v>
      </c>
      <c r="D607" s="6">
        <v>153</v>
      </c>
      <c r="E607" s="6" t="s">
        <v>3267</v>
      </c>
      <c r="F607" s="7"/>
      <c r="G607" s="7"/>
      <c r="H607" s="6">
        <f>IF('Раздел 2.1.1.2'!S42&gt;='Раздел 2.1.1.2'!S43,0,1)</f>
        <v>0</v>
      </c>
    </row>
    <row r="608" spans="1:8" x14ac:dyDescent="0.2">
      <c r="A608" s="6">
        <f t="shared" si="8"/>
        <v>609562</v>
      </c>
      <c r="B608" s="6">
        <v>6</v>
      </c>
      <c r="C608" s="6">
        <v>11</v>
      </c>
      <c r="D608" s="6">
        <v>154</v>
      </c>
      <c r="E608" s="6" t="s">
        <v>3268</v>
      </c>
      <c r="F608" s="7"/>
      <c r="G608" s="7"/>
      <c r="H608" s="6">
        <f>IF('Раздел 2.1.1.2'!T42&gt;='Раздел 2.1.1.2'!T43,0,1)</f>
        <v>0</v>
      </c>
    </row>
    <row r="609" spans="1:8" x14ac:dyDescent="0.2">
      <c r="A609" s="6">
        <f t="shared" si="8"/>
        <v>609562</v>
      </c>
      <c r="B609" s="6">
        <v>6</v>
      </c>
      <c r="C609" s="6">
        <v>11</v>
      </c>
      <c r="D609" s="6">
        <v>155</v>
      </c>
      <c r="E609" s="6" t="s">
        <v>3269</v>
      </c>
      <c r="F609" s="7"/>
      <c r="G609" s="7"/>
      <c r="H609" s="6">
        <f>IF('Раздел 2.1.1.2'!U42&gt;='Раздел 2.1.1.2'!U43,0,1)</f>
        <v>0</v>
      </c>
    </row>
    <row r="610" spans="1:8" x14ac:dyDescent="0.2">
      <c r="A610" s="6">
        <f t="shared" si="8"/>
        <v>609562</v>
      </c>
      <c r="B610" s="6">
        <v>6</v>
      </c>
      <c r="C610" s="6">
        <v>11</v>
      </c>
      <c r="D610" s="6">
        <v>156</v>
      </c>
      <c r="E610" s="6" t="s">
        <v>3270</v>
      </c>
      <c r="F610" s="7"/>
      <c r="G610" s="7"/>
      <c r="H610" s="6">
        <f>IF('Раздел 2.1.1.2'!V42&gt;='Раздел 2.1.1.2'!V43,0,1)</f>
        <v>0</v>
      </c>
    </row>
    <row r="611" spans="1:8" x14ac:dyDescent="0.2">
      <c r="A611" s="6">
        <f t="shared" si="8"/>
        <v>609562</v>
      </c>
      <c r="B611" s="6">
        <v>6</v>
      </c>
      <c r="C611" s="6">
        <v>11</v>
      </c>
      <c r="D611" s="6">
        <v>157</v>
      </c>
      <c r="E611" s="6" t="s">
        <v>3271</v>
      </c>
      <c r="F611" s="7"/>
      <c r="G611" s="7"/>
      <c r="H611" s="6">
        <f>IF('Раздел 2.1.1.2'!W42&gt;='Раздел 2.1.1.2'!W43,0,1)</f>
        <v>0</v>
      </c>
    </row>
    <row r="612" spans="1:8" x14ac:dyDescent="0.2">
      <c r="A612" s="6">
        <f t="shared" si="8"/>
        <v>609562</v>
      </c>
      <c r="B612" s="6">
        <v>6</v>
      </c>
      <c r="C612" s="6">
        <v>11</v>
      </c>
      <c r="D612" s="6">
        <v>158</v>
      </c>
      <c r="E612" s="6" t="s">
        <v>3272</v>
      </c>
      <c r="F612" s="7"/>
      <c r="G612" s="7"/>
      <c r="H612" s="6">
        <f>IF('Раздел 2.1.1.2'!X42&gt;='Раздел 2.1.1.2'!X43,0,1)</f>
        <v>0</v>
      </c>
    </row>
    <row r="613" spans="1:8" x14ac:dyDescent="0.2">
      <c r="A613" s="6">
        <f t="shared" si="8"/>
        <v>609562</v>
      </c>
      <c r="B613" s="6">
        <v>6</v>
      </c>
      <c r="C613" s="6">
        <v>11</v>
      </c>
      <c r="D613" s="6">
        <v>159</v>
      </c>
      <c r="E613" s="6" t="s">
        <v>3273</v>
      </c>
      <c r="F613" s="7"/>
      <c r="G613" s="7"/>
      <c r="H613" s="6">
        <f>IF('Раздел 2.1.1.2'!Y42&gt;='Раздел 2.1.1.2'!Y43,0,1)</f>
        <v>0</v>
      </c>
    </row>
    <row r="614" spans="1:8" x14ac:dyDescent="0.2">
      <c r="A614" s="6">
        <f>P_3</f>
        <v>609562</v>
      </c>
      <c r="B614" s="6">
        <v>6</v>
      </c>
      <c r="C614" s="6">
        <v>11</v>
      </c>
      <c r="D614" s="6">
        <v>160</v>
      </c>
      <c r="E614" s="6" t="s">
        <v>3274</v>
      </c>
      <c r="F614" s="7"/>
      <c r="G614" s="7"/>
      <c r="H614" s="6">
        <f>IF('Раздел 2.1.1.2'!Z42&gt;='Раздел 2.1.1.2'!Z43,0,1)</f>
        <v>0</v>
      </c>
    </row>
    <row r="615" spans="1:8" x14ac:dyDescent="0.2">
      <c r="A615" s="6">
        <f>P_3</f>
        <v>609562</v>
      </c>
      <c r="B615" s="6">
        <v>6</v>
      </c>
      <c r="C615" s="6">
        <v>11</v>
      </c>
      <c r="D615" s="6">
        <v>161</v>
      </c>
      <c r="E615" s="6" t="s">
        <v>3275</v>
      </c>
      <c r="F615" s="7"/>
      <c r="G615" s="7"/>
      <c r="H615" s="6">
        <f>IF('Раздел 2.1.1.2'!AA42&gt;='Раздел 2.1.1.2'!AA43,0,1)</f>
        <v>0</v>
      </c>
    </row>
    <row r="616" spans="1:8" x14ac:dyDescent="0.2">
      <c r="A616" s="6">
        <f>P_3</f>
        <v>609562</v>
      </c>
      <c r="B616" s="6">
        <v>6</v>
      </c>
      <c r="C616" s="6">
        <v>11</v>
      </c>
      <c r="D616" s="6">
        <v>162</v>
      </c>
      <c r="E616" s="6" t="s">
        <v>3276</v>
      </c>
      <c r="F616" s="7"/>
      <c r="G616" s="7"/>
      <c r="H616" s="6">
        <f>IF('Раздел 2.1.1.2'!AB42&gt;='Раздел 2.1.1.2'!AB43,0,1)</f>
        <v>0</v>
      </c>
    </row>
    <row r="617" spans="1:8" x14ac:dyDescent="0.2">
      <c r="A617" s="6">
        <f>P_3</f>
        <v>609562</v>
      </c>
      <c r="B617" s="6">
        <v>6</v>
      </c>
      <c r="C617" s="6">
        <v>11</v>
      </c>
      <c r="D617" s="6">
        <v>163</v>
      </c>
      <c r="E617" s="119" t="s">
        <v>3277</v>
      </c>
      <c r="F617" s="119"/>
      <c r="G617" s="119"/>
      <c r="H617" s="119">
        <f>IF('Раздел 2.1.1.2'!AC42&gt;='Раздел 2.1.1.2'!AC43,0,1)</f>
        <v>0</v>
      </c>
    </row>
    <row r="618" spans="1:8" x14ac:dyDescent="0.2">
      <c r="A618" s="132">
        <f t="shared" ref="A618:A673" si="9">P_3</f>
        <v>609562</v>
      </c>
      <c r="B618" s="132">
        <v>6</v>
      </c>
      <c r="C618" s="133">
        <v>12</v>
      </c>
      <c r="D618" s="133">
        <v>164</v>
      </c>
      <c r="E618" s="132" t="s">
        <v>20863</v>
      </c>
      <c r="F618" s="133"/>
      <c r="G618" s="133"/>
      <c r="H618" s="133">
        <f>IF('Раздел 2.1.1.2'!P30&gt;='Раздел 2.1.1.2'!P42,0,1)</f>
        <v>0</v>
      </c>
    </row>
    <row r="619" spans="1:8" x14ac:dyDescent="0.2">
      <c r="A619" s="132">
        <f t="shared" si="9"/>
        <v>609562</v>
      </c>
      <c r="B619" s="132">
        <v>6</v>
      </c>
      <c r="C619" s="133">
        <v>12</v>
      </c>
      <c r="D619" s="133">
        <v>165</v>
      </c>
      <c r="E619" s="132" t="s">
        <v>3278</v>
      </c>
      <c r="F619" s="133"/>
      <c r="G619" s="133"/>
      <c r="H619" s="133">
        <f>IF('Раздел 2.1.1.2'!Q30&gt;='Раздел 2.1.1.2'!Q42,0,1)</f>
        <v>0</v>
      </c>
    </row>
    <row r="620" spans="1:8" x14ac:dyDescent="0.2">
      <c r="A620" s="132">
        <f t="shared" si="9"/>
        <v>609562</v>
      </c>
      <c r="B620" s="132">
        <v>6</v>
      </c>
      <c r="C620" s="133">
        <v>12</v>
      </c>
      <c r="D620" s="133">
        <v>166</v>
      </c>
      <c r="E620" s="132" t="s">
        <v>3279</v>
      </c>
      <c r="F620" s="133"/>
      <c r="G620" s="133"/>
      <c r="H620" s="133">
        <f>IF('Раздел 2.1.1.2'!R30&gt;='Раздел 2.1.1.2'!R42,0,1)</f>
        <v>0</v>
      </c>
    </row>
    <row r="621" spans="1:8" x14ac:dyDescent="0.2">
      <c r="A621" s="132">
        <f t="shared" si="9"/>
        <v>609562</v>
      </c>
      <c r="B621" s="132">
        <v>6</v>
      </c>
      <c r="C621" s="133">
        <v>12</v>
      </c>
      <c r="D621" s="133">
        <v>167</v>
      </c>
      <c r="E621" s="132" t="s">
        <v>3280</v>
      </c>
      <c r="F621" s="133"/>
      <c r="G621" s="133"/>
      <c r="H621" s="133">
        <f>IF('Раздел 2.1.1.2'!S30&gt;='Раздел 2.1.1.2'!S42,0,1)</f>
        <v>0</v>
      </c>
    </row>
    <row r="622" spans="1:8" x14ac:dyDescent="0.2">
      <c r="A622" s="132">
        <f t="shared" si="9"/>
        <v>609562</v>
      </c>
      <c r="B622" s="132">
        <v>6</v>
      </c>
      <c r="C622" s="133">
        <v>12</v>
      </c>
      <c r="D622" s="133">
        <v>168</v>
      </c>
      <c r="E622" s="132" t="s">
        <v>3281</v>
      </c>
      <c r="F622" s="133"/>
      <c r="G622" s="133"/>
      <c r="H622" s="133">
        <f>IF('Раздел 2.1.1.2'!T30&gt;='Раздел 2.1.1.2'!T42,0,1)</f>
        <v>0</v>
      </c>
    </row>
    <row r="623" spans="1:8" x14ac:dyDescent="0.2">
      <c r="A623" s="132">
        <f t="shared" si="9"/>
        <v>609562</v>
      </c>
      <c r="B623" s="132">
        <v>6</v>
      </c>
      <c r="C623" s="133">
        <v>12</v>
      </c>
      <c r="D623" s="133">
        <v>169</v>
      </c>
      <c r="E623" s="132" t="s">
        <v>3282</v>
      </c>
      <c r="F623" s="133"/>
      <c r="G623" s="133"/>
      <c r="H623" s="133">
        <f>IF('Раздел 2.1.1.2'!U30&gt;='Раздел 2.1.1.2'!U42,0,1)</f>
        <v>0</v>
      </c>
    </row>
    <row r="624" spans="1:8" x14ac:dyDescent="0.2">
      <c r="A624" s="132">
        <f t="shared" si="9"/>
        <v>609562</v>
      </c>
      <c r="B624" s="132">
        <v>6</v>
      </c>
      <c r="C624" s="133">
        <v>12</v>
      </c>
      <c r="D624" s="133">
        <v>170</v>
      </c>
      <c r="E624" s="132" t="s">
        <v>3283</v>
      </c>
      <c r="F624" s="133"/>
      <c r="G624" s="133"/>
      <c r="H624" s="133">
        <f>IF('Раздел 2.1.1.2'!V30&gt;='Раздел 2.1.1.2'!V42,0,1)</f>
        <v>0</v>
      </c>
    </row>
    <row r="625" spans="1:8" x14ac:dyDescent="0.2">
      <c r="A625" s="132">
        <f t="shared" si="9"/>
        <v>609562</v>
      </c>
      <c r="B625" s="132">
        <v>6</v>
      </c>
      <c r="C625" s="133">
        <v>12</v>
      </c>
      <c r="D625" s="133">
        <v>171</v>
      </c>
      <c r="E625" s="132" t="s">
        <v>3284</v>
      </c>
      <c r="F625" s="133"/>
      <c r="G625" s="133"/>
      <c r="H625" s="133">
        <f>IF('Раздел 2.1.1.2'!W30&gt;='Раздел 2.1.1.2'!W42,0,1)</f>
        <v>0</v>
      </c>
    </row>
    <row r="626" spans="1:8" x14ac:dyDescent="0.2">
      <c r="A626" s="132">
        <f t="shared" si="9"/>
        <v>609562</v>
      </c>
      <c r="B626" s="132">
        <v>6</v>
      </c>
      <c r="C626" s="133">
        <v>12</v>
      </c>
      <c r="D626" s="133">
        <v>172</v>
      </c>
      <c r="E626" s="132" t="s">
        <v>3285</v>
      </c>
      <c r="F626" s="133"/>
      <c r="G626" s="133"/>
      <c r="H626" s="133">
        <f>IF('Раздел 2.1.1.2'!X30&gt;='Раздел 2.1.1.2'!X42,0,1)</f>
        <v>0</v>
      </c>
    </row>
    <row r="627" spans="1:8" x14ac:dyDescent="0.2">
      <c r="A627" s="132">
        <f t="shared" si="9"/>
        <v>609562</v>
      </c>
      <c r="B627" s="132">
        <v>6</v>
      </c>
      <c r="C627" s="133">
        <v>12</v>
      </c>
      <c r="D627" s="133">
        <v>173</v>
      </c>
      <c r="E627" s="132" t="s">
        <v>3286</v>
      </c>
      <c r="F627" s="133"/>
      <c r="G627" s="133"/>
      <c r="H627" s="133">
        <f>IF('Раздел 2.1.1.2'!Y30&gt;='Раздел 2.1.1.2'!Y42,0,1)</f>
        <v>0</v>
      </c>
    </row>
    <row r="628" spans="1:8" x14ac:dyDescent="0.2">
      <c r="A628" s="132">
        <f t="shared" si="9"/>
        <v>609562</v>
      </c>
      <c r="B628" s="132">
        <v>6</v>
      </c>
      <c r="C628" s="133">
        <v>12</v>
      </c>
      <c r="D628" s="133">
        <v>174</v>
      </c>
      <c r="E628" s="132" t="s">
        <v>3287</v>
      </c>
      <c r="F628" s="133"/>
      <c r="G628" s="133"/>
      <c r="H628" s="133">
        <f>IF('Раздел 2.1.1.2'!Z30&gt;='Раздел 2.1.1.2'!Z42,0,1)</f>
        <v>0</v>
      </c>
    </row>
    <row r="629" spans="1:8" x14ac:dyDescent="0.2">
      <c r="A629" s="132">
        <f t="shared" si="9"/>
        <v>609562</v>
      </c>
      <c r="B629" s="132">
        <v>6</v>
      </c>
      <c r="C629" s="133">
        <v>12</v>
      </c>
      <c r="D629" s="133">
        <v>175</v>
      </c>
      <c r="E629" s="132" t="s">
        <v>3288</v>
      </c>
      <c r="F629" s="133"/>
      <c r="G629" s="133"/>
      <c r="H629" s="133">
        <f>IF('Раздел 2.1.1.2'!AA30&gt;='Раздел 2.1.1.2'!AA42,0,1)</f>
        <v>0</v>
      </c>
    </row>
    <row r="630" spans="1:8" x14ac:dyDescent="0.2">
      <c r="A630" s="132">
        <f t="shared" si="9"/>
        <v>609562</v>
      </c>
      <c r="B630" s="132">
        <v>6</v>
      </c>
      <c r="C630" s="133">
        <v>12</v>
      </c>
      <c r="D630" s="133">
        <v>176</v>
      </c>
      <c r="E630" s="132" t="s">
        <v>3289</v>
      </c>
      <c r="F630" s="133"/>
      <c r="G630" s="133"/>
      <c r="H630" s="133">
        <f>IF('Раздел 2.1.1.2'!AB30&gt;='Раздел 2.1.1.2'!AB42,0,1)</f>
        <v>0</v>
      </c>
    </row>
    <row r="631" spans="1:8" x14ac:dyDescent="0.2">
      <c r="A631" s="132">
        <f t="shared" si="9"/>
        <v>609562</v>
      </c>
      <c r="B631" s="132">
        <v>6</v>
      </c>
      <c r="C631" s="134">
        <v>12</v>
      </c>
      <c r="D631" s="134">
        <v>177</v>
      </c>
      <c r="E631" s="134" t="s">
        <v>3290</v>
      </c>
      <c r="F631" s="134"/>
      <c r="G631" s="134"/>
      <c r="H631" s="134">
        <f>IF('Раздел 2.1.1.2'!AC30&gt;='Раздел 2.1.1.2'!AC42,0,1)</f>
        <v>0</v>
      </c>
    </row>
    <row r="632" spans="1:8" x14ac:dyDescent="0.2">
      <c r="A632" s="6">
        <f t="shared" si="9"/>
        <v>609562</v>
      </c>
      <c r="B632" s="6">
        <v>6</v>
      </c>
      <c r="C632" s="7">
        <v>13</v>
      </c>
      <c r="D632" s="7">
        <v>178</v>
      </c>
      <c r="E632" s="6" t="s">
        <v>3291</v>
      </c>
      <c r="F632" s="7"/>
      <c r="G632" s="7"/>
      <c r="H632" s="7">
        <f>IF('Раздел 2.1.1.2'!P34&gt;='Раздел 2.1.1.2'!P43,0,1)</f>
        <v>0</v>
      </c>
    </row>
    <row r="633" spans="1:8" x14ac:dyDescent="0.2">
      <c r="A633" s="6">
        <f t="shared" si="9"/>
        <v>609562</v>
      </c>
      <c r="B633" s="6">
        <v>6</v>
      </c>
      <c r="C633" s="7">
        <v>13</v>
      </c>
      <c r="D633" s="7">
        <v>179</v>
      </c>
      <c r="E633" s="6" t="s">
        <v>3292</v>
      </c>
      <c r="F633" s="7"/>
      <c r="G633" s="7"/>
      <c r="H633" s="7">
        <f>IF('Раздел 2.1.1.2'!Q34&gt;='Раздел 2.1.1.2'!Q43,0,1)</f>
        <v>0</v>
      </c>
    </row>
    <row r="634" spans="1:8" x14ac:dyDescent="0.2">
      <c r="A634" s="6">
        <f t="shared" si="9"/>
        <v>609562</v>
      </c>
      <c r="B634" s="6">
        <v>6</v>
      </c>
      <c r="C634" s="7">
        <v>13</v>
      </c>
      <c r="D634" s="7">
        <v>180</v>
      </c>
      <c r="E634" s="6" t="s">
        <v>3293</v>
      </c>
      <c r="F634" s="7"/>
      <c r="G634" s="7"/>
      <c r="H634" s="7">
        <f>IF('Раздел 2.1.1.2'!R34&gt;='Раздел 2.1.1.2'!R43,0,1)</f>
        <v>0</v>
      </c>
    </row>
    <row r="635" spans="1:8" x14ac:dyDescent="0.2">
      <c r="A635" s="6">
        <f t="shared" si="9"/>
        <v>609562</v>
      </c>
      <c r="B635" s="6">
        <v>6</v>
      </c>
      <c r="C635" s="7">
        <v>13</v>
      </c>
      <c r="D635" s="7">
        <v>181</v>
      </c>
      <c r="E635" s="6" t="s">
        <v>4096</v>
      </c>
      <c r="F635" s="7"/>
      <c r="G635" s="7"/>
      <c r="H635" s="7">
        <f>IF('Раздел 2.1.1.2'!S34&gt;='Раздел 2.1.1.2'!S43,0,1)</f>
        <v>0</v>
      </c>
    </row>
    <row r="636" spans="1:8" x14ac:dyDescent="0.2">
      <c r="A636" s="6">
        <f t="shared" si="9"/>
        <v>609562</v>
      </c>
      <c r="B636" s="6">
        <v>6</v>
      </c>
      <c r="C636" s="7">
        <v>13</v>
      </c>
      <c r="D636" s="7">
        <v>182</v>
      </c>
      <c r="E636" s="6" t="s">
        <v>4097</v>
      </c>
      <c r="F636" s="7"/>
      <c r="G636" s="7"/>
      <c r="H636" s="7">
        <f>IF('Раздел 2.1.1.2'!T34&gt;='Раздел 2.1.1.2'!T43,0,1)</f>
        <v>0</v>
      </c>
    </row>
    <row r="637" spans="1:8" x14ac:dyDescent="0.2">
      <c r="A637" s="6">
        <f t="shared" si="9"/>
        <v>609562</v>
      </c>
      <c r="B637" s="6">
        <v>6</v>
      </c>
      <c r="C637" s="7">
        <v>13</v>
      </c>
      <c r="D637" s="7">
        <v>183</v>
      </c>
      <c r="E637" s="6" t="s">
        <v>4098</v>
      </c>
      <c r="F637" s="7"/>
      <c r="G637" s="7"/>
      <c r="H637" s="7">
        <f>IF('Раздел 2.1.1.2'!U34&gt;='Раздел 2.1.1.2'!U43,0,1)</f>
        <v>0</v>
      </c>
    </row>
    <row r="638" spans="1:8" x14ac:dyDescent="0.2">
      <c r="A638" s="6">
        <f t="shared" si="9"/>
        <v>609562</v>
      </c>
      <c r="B638" s="6">
        <v>6</v>
      </c>
      <c r="C638" s="7">
        <v>13</v>
      </c>
      <c r="D638" s="7">
        <v>184</v>
      </c>
      <c r="E638" s="6" t="s">
        <v>4099</v>
      </c>
      <c r="F638" s="7"/>
      <c r="G638" s="7"/>
      <c r="H638" s="7">
        <f>IF('Раздел 2.1.1.2'!V34&gt;='Раздел 2.1.1.2'!V43,0,1)</f>
        <v>0</v>
      </c>
    </row>
    <row r="639" spans="1:8" x14ac:dyDescent="0.2">
      <c r="A639" s="6">
        <f t="shared" si="9"/>
        <v>609562</v>
      </c>
      <c r="B639" s="6">
        <v>6</v>
      </c>
      <c r="C639" s="7">
        <v>13</v>
      </c>
      <c r="D639" s="7">
        <v>185</v>
      </c>
      <c r="E639" s="6" t="s">
        <v>4100</v>
      </c>
      <c r="F639" s="7"/>
      <c r="G639" s="7"/>
      <c r="H639" s="7">
        <f>IF('Раздел 2.1.1.2'!W34&gt;='Раздел 2.1.1.2'!W43,0,1)</f>
        <v>0</v>
      </c>
    </row>
    <row r="640" spans="1:8" x14ac:dyDescent="0.2">
      <c r="A640" s="6">
        <f t="shared" si="9"/>
        <v>609562</v>
      </c>
      <c r="B640" s="6">
        <v>6</v>
      </c>
      <c r="C640" s="7">
        <v>13</v>
      </c>
      <c r="D640" s="7">
        <v>186</v>
      </c>
      <c r="E640" s="6" t="s">
        <v>4101</v>
      </c>
      <c r="F640" s="7"/>
      <c r="G640" s="7"/>
      <c r="H640" s="7">
        <f>IF('Раздел 2.1.1.2'!X34&gt;='Раздел 2.1.1.2'!X43,0,1)</f>
        <v>0</v>
      </c>
    </row>
    <row r="641" spans="1:8" x14ac:dyDescent="0.2">
      <c r="A641" s="6">
        <f t="shared" si="9"/>
        <v>609562</v>
      </c>
      <c r="B641" s="6">
        <v>6</v>
      </c>
      <c r="C641" s="7">
        <v>13</v>
      </c>
      <c r="D641" s="7">
        <v>187</v>
      </c>
      <c r="E641" s="6" t="s">
        <v>4102</v>
      </c>
      <c r="F641" s="7"/>
      <c r="G641" s="7"/>
      <c r="H641" s="7">
        <f>IF('Раздел 2.1.1.2'!Y34&gt;='Раздел 2.1.1.2'!Y43,0,1)</f>
        <v>0</v>
      </c>
    </row>
    <row r="642" spans="1:8" x14ac:dyDescent="0.2">
      <c r="A642" s="6">
        <f t="shared" si="9"/>
        <v>609562</v>
      </c>
      <c r="B642" s="6">
        <v>6</v>
      </c>
      <c r="C642" s="7">
        <v>13</v>
      </c>
      <c r="D642" s="7">
        <v>188</v>
      </c>
      <c r="E642" s="6" t="s">
        <v>4103</v>
      </c>
      <c r="F642" s="7"/>
      <c r="G642" s="7"/>
      <c r="H642" s="7">
        <f>IF('Раздел 2.1.1.2'!Z34&gt;='Раздел 2.1.1.2'!Z43,0,1)</f>
        <v>0</v>
      </c>
    </row>
    <row r="643" spans="1:8" x14ac:dyDescent="0.2">
      <c r="A643" s="6">
        <f t="shared" si="9"/>
        <v>609562</v>
      </c>
      <c r="B643" s="6">
        <v>6</v>
      </c>
      <c r="C643" s="7">
        <v>13</v>
      </c>
      <c r="D643" s="7">
        <v>189</v>
      </c>
      <c r="E643" s="6" t="s">
        <v>4104</v>
      </c>
      <c r="F643" s="7"/>
      <c r="G643" s="7"/>
      <c r="H643" s="7">
        <f>IF('Раздел 2.1.1.2'!AA34&gt;='Раздел 2.1.1.2'!AA43,0,1)</f>
        <v>0</v>
      </c>
    </row>
    <row r="644" spans="1:8" x14ac:dyDescent="0.2">
      <c r="A644" s="6">
        <f t="shared" si="9"/>
        <v>609562</v>
      </c>
      <c r="B644" s="6">
        <v>6</v>
      </c>
      <c r="C644" s="7">
        <v>13</v>
      </c>
      <c r="D644" s="7">
        <v>190</v>
      </c>
      <c r="E644" s="6" t="s">
        <v>4105</v>
      </c>
      <c r="F644" s="7"/>
      <c r="G644" s="7"/>
      <c r="H644" s="7">
        <f>IF('Раздел 2.1.1.2'!AB34&gt;='Раздел 2.1.1.2'!AB43,0,1)</f>
        <v>0</v>
      </c>
    </row>
    <row r="645" spans="1:8" x14ac:dyDescent="0.2">
      <c r="A645" s="6">
        <f t="shared" si="9"/>
        <v>609562</v>
      </c>
      <c r="B645" s="6">
        <v>6</v>
      </c>
      <c r="C645" s="119">
        <v>13</v>
      </c>
      <c r="D645" s="119">
        <v>191</v>
      </c>
      <c r="E645" s="119" t="s">
        <v>4106</v>
      </c>
      <c r="F645" s="119"/>
      <c r="G645" s="119"/>
      <c r="H645" s="119">
        <f>IF('Раздел 2.1.1.2'!AC34&gt;='Раздел 2.1.1.2'!AC43,0,1)</f>
        <v>0</v>
      </c>
    </row>
    <row r="646" spans="1:8" x14ac:dyDescent="0.2">
      <c r="A646" s="6">
        <f t="shared" si="9"/>
        <v>609562</v>
      </c>
      <c r="B646" s="6">
        <v>6</v>
      </c>
      <c r="C646" s="7">
        <v>14</v>
      </c>
      <c r="D646" s="7">
        <v>192</v>
      </c>
      <c r="E646" s="6" t="s">
        <v>20864</v>
      </c>
      <c r="F646" s="7"/>
      <c r="G646" s="7"/>
      <c r="H646" s="7">
        <f>IF('Раздел 2.1.1.2'!P30&gt;=SUM('Раздел 2.1.1.2'!P38:P41),0,1)</f>
        <v>0</v>
      </c>
    </row>
    <row r="647" spans="1:8" x14ac:dyDescent="0.2">
      <c r="A647" s="6">
        <f t="shared" si="9"/>
        <v>609562</v>
      </c>
      <c r="B647" s="6">
        <v>6</v>
      </c>
      <c r="C647" s="7">
        <v>14</v>
      </c>
      <c r="D647" s="7">
        <v>193</v>
      </c>
      <c r="E647" s="6" t="s">
        <v>20865</v>
      </c>
      <c r="F647" s="7"/>
      <c r="G647" s="7"/>
      <c r="H647" s="7">
        <f>IF('Раздел 2.1.1.2'!Q30&gt;=SUM('Раздел 2.1.1.2'!Q38:Q41),0,1)</f>
        <v>0</v>
      </c>
    </row>
    <row r="648" spans="1:8" x14ac:dyDescent="0.2">
      <c r="A648" s="6">
        <f t="shared" si="9"/>
        <v>609562</v>
      </c>
      <c r="B648" s="6">
        <v>6</v>
      </c>
      <c r="C648" s="7">
        <v>14</v>
      </c>
      <c r="D648" s="7">
        <v>194</v>
      </c>
      <c r="E648" s="6" t="s">
        <v>20866</v>
      </c>
      <c r="F648" s="7"/>
      <c r="G648" s="7"/>
      <c r="H648" s="7">
        <f>IF('Раздел 2.1.1.2'!R30&gt;=SUM('Раздел 2.1.1.2'!R38:R41),0,1)</f>
        <v>0</v>
      </c>
    </row>
    <row r="649" spans="1:8" x14ac:dyDescent="0.2">
      <c r="A649" s="6">
        <f t="shared" si="9"/>
        <v>609562</v>
      </c>
      <c r="B649" s="6">
        <v>6</v>
      </c>
      <c r="C649" s="7">
        <v>14</v>
      </c>
      <c r="D649" s="7">
        <v>195</v>
      </c>
      <c r="E649" s="6" t="s">
        <v>4033</v>
      </c>
      <c r="F649" s="7"/>
      <c r="G649" s="7"/>
      <c r="H649" s="7">
        <f>IF('Раздел 2.1.1.2'!S30&gt;=SUM('Раздел 2.1.1.2'!S38:S41),0,1)</f>
        <v>0</v>
      </c>
    </row>
    <row r="650" spans="1:8" x14ac:dyDescent="0.2">
      <c r="A650" s="6">
        <f t="shared" si="9"/>
        <v>609562</v>
      </c>
      <c r="B650" s="6">
        <v>6</v>
      </c>
      <c r="C650" s="7">
        <v>14</v>
      </c>
      <c r="D650" s="7">
        <v>196</v>
      </c>
      <c r="E650" s="6" t="s">
        <v>20867</v>
      </c>
      <c r="F650" s="7"/>
      <c r="G650" s="7"/>
      <c r="H650" s="7">
        <f>IF('Раздел 2.1.1.2'!T30&gt;=SUM('Раздел 2.1.1.2'!T38:T41),0,1)</f>
        <v>0</v>
      </c>
    </row>
    <row r="651" spans="1:8" x14ac:dyDescent="0.2">
      <c r="A651" s="6">
        <f t="shared" si="9"/>
        <v>609562</v>
      </c>
      <c r="B651" s="6">
        <v>6</v>
      </c>
      <c r="C651" s="7">
        <v>14</v>
      </c>
      <c r="D651" s="7">
        <v>197</v>
      </c>
      <c r="E651" s="6" t="s">
        <v>20868</v>
      </c>
      <c r="F651" s="7"/>
      <c r="G651" s="7"/>
      <c r="H651" s="7">
        <f>IF('Раздел 2.1.1.2'!U30&gt;=SUM('Раздел 2.1.1.2'!U38:U41),0,1)</f>
        <v>0</v>
      </c>
    </row>
    <row r="652" spans="1:8" x14ac:dyDescent="0.2">
      <c r="A652" s="6">
        <f t="shared" si="9"/>
        <v>609562</v>
      </c>
      <c r="B652" s="6">
        <v>6</v>
      </c>
      <c r="C652" s="7">
        <v>14</v>
      </c>
      <c r="D652" s="7">
        <v>198</v>
      </c>
      <c r="E652" s="6" t="s">
        <v>20869</v>
      </c>
      <c r="F652" s="7"/>
      <c r="G652" s="7"/>
      <c r="H652" s="7">
        <f>IF('Раздел 2.1.1.2'!V30&gt;=SUM('Раздел 2.1.1.2'!V38:V41),0,1)</f>
        <v>0</v>
      </c>
    </row>
    <row r="653" spans="1:8" x14ac:dyDescent="0.2">
      <c r="A653" s="6">
        <f t="shared" si="9"/>
        <v>609562</v>
      </c>
      <c r="B653" s="6">
        <v>6</v>
      </c>
      <c r="C653" s="7">
        <v>14</v>
      </c>
      <c r="D653" s="7">
        <v>199</v>
      </c>
      <c r="E653" s="6" t="s">
        <v>20870</v>
      </c>
      <c r="F653" s="7"/>
      <c r="G653" s="7"/>
      <c r="H653" s="7">
        <f>IF('Раздел 2.1.1.2'!W30&gt;=SUM('Раздел 2.1.1.2'!W38:W41),0,1)</f>
        <v>0</v>
      </c>
    </row>
    <row r="654" spans="1:8" x14ac:dyDescent="0.2">
      <c r="A654" s="6">
        <f t="shared" si="9"/>
        <v>609562</v>
      </c>
      <c r="B654" s="6">
        <v>6</v>
      </c>
      <c r="C654" s="7">
        <v>14</v>
      </c>
      <c r="D654" s="7">
        <v>200</v>
      </c>
      <c r="E654" s="6" t="s">
        <v>20871</v>
      </c>
      <c r="F654" s="7"/>
      <c r="G654" s="7"/>
      <c r="H654" s="7">
        <f>IF('Раздел 2.1.1.2'!X30&gt;=SUM('Раздел 2.1.1.2'!X38:X41),0,1)</f>
        <v>0</v>
      </c>
    </row>
    <row r="655" spans="1:8" x14ac:dyDescent="0.2">
      <c r="A655" s="6">
        <f t="shared" si="9"/>
        <v>609562</v>
      </c>
      <c r="B655" s="6">
        <v>6</v>
      </c>
      <c r="C655" s="7">
        <v>14</v>
      </c>
      <c r="D655" s="7">
        <v>201</v>
      </c>
      <c r="E655" s="6" t="s">
        <v>20872</v>
      </c>
      <c r="F655" s="7"/>
      <c r="G655" s="7"/>
      <c r="H655" s="7">
        <f>IF('Раздел 2.1.1.2'!Y30&gt;=SUM('Раздел 2.1.1.2'!Y38:Y41),0,1)</f>
        <v>0</v>
      </c>
    </row>
    <row r="656" spans="1:8" x14ac:dyDescent="0.2">
      <c r="A656" s="6">
        <f t="shared" si="9"/>
        <v>609562</v>
      </c>
      <c r="B656" s="6">
        <v>6</v>
      </c>
      <c r="C656" s="7">
        <v>14</v>
      </c>
      <c r="D656" s="7">
        <v>202</v>
      </c>
      <c r="E656" s="6" t="s">
        <v>20873</v>
      </c>
      <c r="F656" s="7"/>
      <c r="G656" s="7"/>
      <c r="H656" s="7">
        <f>IF('Раздел 2.1.1.2'!Z30&gt;=SUM('Раздел 2.1.1.2'!Z38:Z41),0,1)</f>
        <v>0</v>
      </c>
    </row>
    <row r="657" spans="1:8" x14ac:dyDescent="0.2">
      <c r="A657" s="6">
        <f t="shared" si="9"/>
        <v>609562</v>
      </c>
      <c r="B657" s="6">
        <v>6</v>
      </c>
      <c r="C657" s="7">
        <v>14</v>
      </c>
      <c r="D657" s="7">
        <v>203</v>
      </c>
      <c r="E657" s="6" t="s">
        <v>20874</v>
      </c>
      <c r="F657" s="7"/>
      <c r="G657" s="7"/>
      <c r="H657" s="7">
        <f>IF('Раздел 2.1.1.2'!AA30&gt;=SUM('Раздел 2.1.1.2'!AA38:AA41),0,1)</f>
        <v>0</v>
      </c>
    </row>
    <row r="658" spans="1:8" x14ac:dyDescent="0.2">
      <c r="A658" s="6">
        <f t="shared" si="9"/>
        <v>609562</v>
      </c>
      <c r="B658" s="6">
        <v>6</v>
      </c>
      <c r="C658" s="7">
        <v>14</v>
      </c>
      <c r="D658" s="7">
        <v>204</v>
      </c>
      <c r="E658" s="6" t="s">
        <v>20875</v>
      </c>
      <c r="F658" s="7"/>
      <c r="G658" s="7"/>
      <c r="H658" s="7">
        <f>IF('Раздел 2.1.1.2'!AB30&gt;=SUM('Раздел 2.1.1.2'!AB38:AB41),0,1)</f>
        <v>0</v>
      </c>
    </row>
    <row r="659" spans="1:8" x14ac:dyDescent="0.2">
      <c r="A659" s="6">
        <f t="shared" si="9"/>
        <v>609562</v>
      </c>
      <c r="B659" s="6">
        <v>6</v>
      </c>
      <c r="C659" s="119">
        <v>14</v>
      </c>
      <c r="D659" s="119">
        <v>205</v>
      </c>
      <c r="E659" s="119" t="s">
        <v>20876</v>
      </c>
      <c r="F659" s="119"/>
      <c r="G659" s="119"/>
      <c r="H659" s="119">
        <f>IF('Раздел 2.1.1.2'!AC30&gt;=SUM('Раздел 2.1.1.2'!AC38:AC41),0,1)</f>
        <v>0</v>
      </c>
    </row>
    <row r="660" spans="1:8" x14ac:dyDescent="0.2">
      <c r="A660" s="6">
        <f t="shared" si="9"/>
        <v>609562</v>
      </c>
      <c r="B660" s="6">
        <v>6</v>
      </c>
      <c r="C660" s="7">
        <v>15</v>
      </c>
      <c r="D660" s="7">
        <v>206</v>
      </c>
      <c r="E660" s="6" t="s">
        <v>20877</v>
      </c>
      <c r="F660" s="7"/>
      <c r="G660" s="7"/>
      <c r="H660" s="7">
        <f>IF('Раздел 2.1.1.2'!P37&gt;=SUM('Раздел 2.1.1.2'!P38:P39),0,1)</f>
        <v>0</v>
      </c>
    </row>
    <row r="661" spans="1:8" x14ac:dyDescent="0.2">
      <c r="A661" s="6">
        <f t="shared" si="9"/>
        <v>609562</v>
      </c>
      <c r="B661" s="6">
        <v>6</v>
      </c>
      <c r="C661" s="7">
        <v>15</v>
      </c>
      <c r="D661" s="7">
        <v>207</v>
      </c>
      <c r="E661" s="6" t="s">
        <v>20878</v>
      </c>
      <c r="F661" s="7"/>
      <c r="G661" s="7"/>
      <c r="H661" s="7">
        <f>IF('Раздел 2.1.1.2'!Q37&gt;=SUM('Раздел 2.1.1.2'!Q38:Q39),0,1)</f>
        <v>0</v>
      </c>
    </row>
    <row r="662" spans="1:8" x14ac:dyDescent="0.2">
      <c r="A662" s="6">
        <f t="shared" si="9"/>
        <v>609562</v>
      </c>
      <c r="B662" s="6">
        <v>6</v>
      </c>
      <c r="C662" s="7">
        <v>15</v>
      </c>
      <c r="D662" s="7">
        <v>208</v>
      </c>
      <c r="E662" s="6" t="s">
        <v>20879</v>
      </c>
      <c r="F662" s="7"/>
      <c r="G662" s="7"/>
      <c r="H662" s="7">
        <f>IF('Раздел 2.1.1.2'!R37&gt;=SUM('Раздел 2.1.1.2'!R38:R39),0,1)</f>
        <v>0</v>
      </c>
    </row>
    <row r="663" spans="1:8" x14ac:dyDescent="0.2">
      <c r="A663" s="6">
        <f t="shared" si="9"/>
        <v>609562</v>
      </c>
      <c r="B663" s="6">
        <v>6</v>
      </c>
      <c r="C663" s="7">
        <v>15</v>
      </c>
      <c r="D663" s="7">
        <v>209</v>
      </c>
      <c r="E663" s="6" t="s">
        <v>20109</v>
      </c>
      <c r="F663" s="7"/>
      <c r="G663" s="7"/>
      <c r="H663" s="7">
        <f>IF('Раздел 2.1.1.2'!S37&gt;=SUM('Раздел 2.1.1.2'!S38:S39),0,1)</f>
        <v>0</v>
      </c>
    </row>
    <row r="664" spans="1:8" x14ac:dyDescent="0.2">
      <c r="A664" s="6">
        <f t="shared" si="9"/>
        <v>609562</v>
      </c>
      <c r="B664" s="6">
        <v>6</v>
      </c>
      <c r="C664" s="7">
        <v>15</v>
      </c>
      <c r="D664" s="7">
        <v>210</v>
      </c>
      <c r="E664" s="6" t="s">
        <v>20110</v>
      </c>
      <c r="F664" s="7"/>
      <c r="G664" s="7"/>
      <c r="H664" s="7">
        <f>IF('Раздел 2.1.1.2'!T37&gt;=SUM('Раздел 2.1.1.2'!T38:T39),0,1)</f>
        <v>0</v>
      </c>
    </row>
    <row r="665" spans="1:8" x14ac:dyDescent="0.2">
      <c r="A665" s="6">
        <f t="shared" si="9"/>
        <v>609562</v>
      </c>
      <c r="B665" s="6">
        <v>6</v>
      </c>
      <c r="C665" s="7">
        <v>15</v>
      </c>
      <c r="D665" s="7">
        <v>211</v>
      </c>
      <c r="E665" s="6" t="s">
        <v>20111</v>
      </c>
      <c r="F665" s="7"/>
      <c r="G665" s="7"/>
      <c r="H665" s="7">
        <f>IF('Раздел 2.1.1.2'!U37&gt;=SUM('Раздел 2.1.1.2'!U38:U39),0,1)</f>
        <v>0</v>
      </c>
    </row>
    <row r="666" spans="1:8" x14ac:dyDescent="0.2">
      <c r="A666" s="6">
        <f t="shared" si="9"/>
        <v>609562</v>
      </c>
      <c r="B666" s="6">
        <v>6</v>
      </c>
      <c r="C666" s="7">
        <v>15</v>
      </c>
      <c r="D666" s="7">
        <v>212</v>
      </c>
      <c r="E666" s="6" t="s">
        <v>20112</v>
      </c>
      <c r="F666" s="7"/>
      <c r="G666" s="7"/>
      <c r="H666" s="7">
        <f>IF('Раздел 2.1.1.2'!V37&gt;=SUM('Раздел 2.1.1.2'!V38:V39),0,1)</f>
        <v>0</v>
      </c>
    </row>
    <row r="667" spans="1:8" x14ac:dyDescent="0.2">
      <c r="A667" s="6">
        <f t="shared" si="9"/>
        <v>609562</v>
      </c>
      <c r="B667" s="6">
        <v>6</v>
      </c>
      <c r="C667" s="7">
        <v>15</v>
      </c>
      <c r="D667" s="7">
        <v>213</v>
      </c>
      <c r="E667" s="6" t="s">
        <v>20113</v>
      </c>
      <c r="F667" s="7"/>
      <c r="G667" s="7"/>
      <c r="H667" s="7">
        <f>IF('Раздел 2.1.1.2'!W37&gt;=SUM('Раздел 2.1.1.2'!W38:W39),0,1)</f>
        <v>0</v>
      </c>
    </row>
    <row r="668" spans="1:8" x14ac:dyDescent="0.2">
      <c r="A668" s="6">
        <f t="shared" si="9"/>
        <v>609562</v>
      </c>
      <c r="B668" s="6">
        <v>6</v>
      </c>
      <c r="C668" s="7">
        <v>15</v>
      </c>
      <c r="D668" s="7">
        <v>214</v>
      </c>
      <c r="E668" s="6" t="s">
        <v>20114</v>
      </c>
      <c r="F668" s="7"/>
      <c r="G668" s="7"/>
      <c r="H668" s="7">
        <f>IF('Раздел 2.1.1.2'!X37&gt;=SUM('Раздел 2.1.1.2'!X38:X39),0,1)</f>
        <v>0</v>
      </c>
    </row>
    <row r="669" spans="1:8" x14ac:dyDescent="0.2">
      <c r="A669" s="6">
        <f t="shared" si="9"/>
        <v>609562</v>
      </c>
      <c r="B669" s="6">
        <v>6</v>
      </c>
      <c r="C669" s="7">
        <v>15</v>
      </c>
      <c r="D669" s="7">
        <v>215</v>
      </c>
      <c r="E669" s="6" t="s">
        <v>20115</v>
      </c>
      <c r="F669" s="7"/>
      <c r="G669" s="7"/>
      <c r="H669" s="7">
        <f>IF('Раздел 2.1.1.2'!Y37&gt;=SUM('Раздел 2.1.1.2'!Y38:Y39),0,1)</f>
        <v>0</v>
      </c>
    </row>
    <row r="670" spans="1:8" x14ac:dyDescent="0.2">
      <c r="A670" s="6">
        <f t="shared" si="9"/>
        <v>609562</v>
      </c>
      <c r="B670" s="6">
        <v>6</v>
      </c>
      <c r="C670" s="7">
        <v>15</v>
      </c>
      <c r="D670" s="7">
        <v>216</v>
      </c>
      <c r="E670" s="6" t="s">
        <v>20116</v>
      </c>
      <c r="F670" s="7"/>
      <c r="G670" s="7"/>
      <c r="H670" s="7">
        <f>IF('Раздел 2.1.1.2'!Z37&gt;=SUM('Раздел 2.1.1.2'!Z38:Z39),0,1)</f>
        <v>0</v>
      </c>
    </row>
    <row r="671" spans="1:8" x14ac:dyDescent="0.2">
      <c r="A671" s="6">
        <f t="shared" si="9"/>
        <v>609562</v>
      </c>
      <c r="B671" s="6">
        <v>6</v>
      </c>
      <c r="C671" s="7">
        <v>15</v>
      </c>
      <c r="D671" s="7">
        <v>217</v>
      </c>
      <c r="E671" s="6" t="s">
        <v>20117</v>
      </c>
      <c r="F671" s="7"/>
      <c r="G671" s="7"/>
      <c r="H671" s="7">
        <f>IF('Раздел 2.1.1.2'!AA37&gt;=SUM('Раздел 2.1.1.2'!AA38:AA39),0,1)</f>
        <v>0</v>
      </c>
    </row>
    <row r="672" spans="1:8" x14ac:dyDescent="0.2">
      <c r="A672" s="6">
        <f t="shared" si="9"/>
        <v>609562</v>
      </c>
      <c r="B672" s="6">
        <v>6</v>
      </c>
      <c r="C672" s="7">
        <v>15</v>
      </c>
      <c r="D672" s="7">
        <v>218</v>
      </c>
      <c r="E672" s="6" t="s">
        <v>20118</v>
      </c>
      <c r="F672" s="7"/>
      <c r="G672" s="7"/>
      <c r="H672" s="7">
        <f>IF('Раздел 2.1.1.2'!AB37&gt;=SUM('Раздел 2.1.1.2'!AB38:AB39),0,1)</f>
        <v>0</v>
      </c>
    </row>
    <row r="673" spans="1:8" x14ac:dyDescent="0.2">
      <c r="A673" s="6">
        <f t="shared" si="9"/>
        <v>609562</v>
      </c>
      <c r="B673" s="119">
        <v>6</v>
      </c>
      <c r="C673" s="119">
        <v>15</v>
      </c>
      <c r="D673" s="119">
        <v>219</v>
      </c>
      <c r="E673" s="119" t="s">
        <v>20119</v>
      </c>
      <c r="F673" s="119"/>
      <c r="G673" s="119"/>
      <c r="H673" s="119">
        <f>IF('Раздел 2.1.1.2'!AC37&gt;=SUM('Раздел 2.1.1.2'!AC38:AC39),0,1)</f>
        <v>0</v>
      </c>
    </row>
    <row r="674" spans="1:8" x14ac:dyDescent="0.2">
      <c r="A674" s="117">
        <f>P_3</f>
        <v>609562</v>
      </c>
      <c r="B674" s="117">
        <v>7</v>
      </c>
      <c r="C674" s="117">
        <v>0</v>
      </c>
      <c r="D674" s="117">
        <v>0</v>
      </c>
      <c r="E674" s="117" t="str">
        <f>CONCATENATE("Количество ошибок в разделе 2.1.1.3: ",H674)</f>
        <v>Количество ошибок в разделе 2.1.1.3: 0</v>
      </c>
      <c r="F674" s="117"/>
      <c r="G674" s="117"/>
      <c r="H674" s="117">
        <f>SUM(H675:H893)</f>
        <v>0</v>
      </c>
    </row>
    <row r="675" spans="1:8" x14ac:dyDescent="0.2">
      <c r="A675" s="6">
        <f t="shared" ref="A675:A738" si="10">P_3</f>
        <v>609562</v>
      </c>
      <c r="B675" s="6">
        <v>7</v>
      </c>
      <c r="C675" s="6">
        <v>1</v>
      </c>
      <c r="D675" s="6">
        <v>1</v>
      </c>
      <c r="E675" s="6" t="s">
        <v>19227</v>
      </c>
      <c r="F675" s="7"/>
      <c r="G675" s="7"/>
      <c r="H675" s="6">
        <f>IF('Раздел 2.1.1.3'!P29=SUM('Раздел 2.1.1.3'!P21,'Раздел 2.1.1.3'!P23,'Раздел 2.1.1.3'!P25,'Раздел 2.1.1.3'!P27),0,1)</f>
        <v>0</v>
      </c>
    </row>
    <row r="676" spans="1:8" x14ac:dyDescent="0.2">
      <c r="A676" s="6">
        <f t="shared" si="10"/>
        <v>609562</v>
      </c>
      <c r="B676" s="6">
        <v>7</v>
      </c>
      <c r="C676" s="6">
        <v>1</v>
      </c>
      <c r="D676" s="6">
        <v>2</v>
      </c>
      <c r="E676" s="6" t="s">
        <v>15617</v>
      </c>
      <c r="F676" s="7"/>
      <c r="G676" s="7"/>
      <c r="H676" s="6">
        <f>IF('Раздел 2.1.1.3'!Q29=SUM('Раздел 2.1.1.3'!Q21,'Раздел 2.1.1.3'!Q23,'Раздел 2.1.1.3'!Q25,'Раздел 2.1.1.3'!Q27),0,1)</f>
        <v>0</v>
      </c>
    </row>
    <row r="677" spans="1:8" x14ac:dyDescent="0.2">
      <c r="A677" s="6">
        <f t="shared" si="10"/>
        <v>609562</v>
      </c>
      <c r="B677" s="6">
        <v>7</v>
      </c>
      <c r="C677" s="6">
        <v>1</v>
      </c>
      <c r="D677" s="6">
        <v>3</v>
      </c>
      <c r="E677" s="6" t="s">
        <v>15618</v>
      </c>
      <c r="F677" s="7"/>
      <c r="G677" s="7"/>
      <c r="H677" s="6">
        <f>IF('Раздел 2.1.1.3'!R29=SUM('Раздел 2.1.1.3'!R21,'Раздел 2.1.1.3'!R23,'Раздел 2.1.1.3'!R25,'Раздел 2.1.1.3'!R27),0,1)</f>
        <v>0</v>
      </c>
    </row>
    <row r="678" spans="1:8" x14ac:dyDescent="0.2">
      <c r="A678" s="6">
        <f t="shared" si="10"/>
        <v>609562</v>
      </c>
      <c r="B678" s="6">
        <v>7</v>
      </c>
      <c r="C678" s="6">
        <v>1</v>
      </c>
      <c r="D678" s="6">
        <v>4</v>
      </c>
      <c r="E678" s="6" t="s">
        <v>15619</v>
      </c>
      <c r="F678" s="7"/>
      <c r="G678" s="7"/>
      <c r="H678" s="6">
        <f>IF('Раздел 2.1.1.3'!S29=SUM('Раздел 2.1.1.3'!S21,'Раздел 2.1.1.3'!S23,'Раздел 2.1.1.3'!S25,'Раздел 2.1.1.3'!S27),0,1)</f>
        <v>0</v>
      </c>
    </row>
    <row r="679" spans="1:8" x14ac:dyDescent="0.2">
      <c r="A679" s="6">
        <f t="shared" si="10"/>
        <v>609562</v>
      </c>
      <c r="B679" s="6">
        <v>7</v>
      </c>
      <c r="C679" s="6">
        <v>1</v>
      </c>
      <c r="D679" s="6">
        <v>5</v>
      </c>
      <c r="E679" s="6" t="s">
        <v>15620</v>
      </c>
      <c r="F679" s="7"/>
      <c r="G679" s="7"/>
      <c r="H679" s="6">
        <f>IF('Раздел 2.1.1.3'!T29=SUM('Раздел 2.1.1.3'!T21,'Раздел 2.1.1.3'!T23,'Раздел 2.1.1.3'!T25,'Раздел 2.1.1.3'!T27),0,1)</f>
        <v>0</v>
      </c>
    </row>
    <row r="680" spans="1:8" x14ac:dyDescent="0.2">
      <c r="A680" s="6">
        <f t="shared" si="10"/>
        <v>609562</v>
      </c>
      <c r="B680" s="6">
        <v>7</v>
      </c>
      <c r="C680" s="6">
        <v>1</v>
      </c>
      <c r="D680" s="6">
        <v>6</v>
      </c>
      <c r="E680" s="6" t="s">
        <v>15621</v>
      </c>
      <c r="F680" s="7"/>
      <c r="G680" s="7"/>
      <c r="H680" s="6">
        <f>IF('Раздел 2.1.1.3'!U29=SUM('Раздел 2.1.1.3'!U21,'Раздел 2.1.1.3'!U23,'Раздел 2.1.1.3'!U25,'Раздел 2.1.1.3'!U27),0,1)</f>
        <v>0</v>
      </c>
    </row>
    <row r="681" spans="1:8" x14ac:dyDescent="0.2">
      <c r="A681" s="6">
        <f t="shared" si="10"/>
        <v>609562</v>
      </c>
      <c r="B681" s="6">
        <v>7</v>
      </c>
      <c r="C681" s="6">
        <v>1</v>
      </c>
      <c r="D681" s="6">
        <v>7</v>
      </c>
      <c r="E681" s="6" t="s">
        <v>15626</v>
      </c>
      <c r="F681" s="7"/>
      <c r="G681" s="7"/>
      <c r="H681" s="6">
        <f>IF('Раздел 2.1.1.3'!V29=SUM('Раздел 2.1.1.3'!V21,'Раздел 2.1.1.3'!V23,'Раздел 2.1.1.3'!V25,'Раздел 2.1.1.3'!V27),0,1)</f>
        <v>0</v>
      </c>
    </row>
    <row r="682" spans="1:8" x14ac:dyDescent="0.2">
      <c r="A682" s="6">
        <f t="shared" si="10"/>
        <v>609562</v>
      </c>
      <c r="B682" s="6">
        <v>7</v>
      </c>
      <c r="C682" s="6">
        <v>1</v>
      </c>
      <c r="D682" s="6">
        <v>8</v>
      </c>
      <c r="E682" s="6" t="s">
        <v>15627</v>
      </c>
      <c r="F682" s="7"/>
      <c r="G682" s="7"/>
      <c r="H682" s="6">
        <f>IF('Раздел 2.1.1.3'!W29=SUM('Раздел 2.1.1.3'!W21,'Раздел 2.1.1.3'!W23,'Раздел 2.1.1.3'!W25,'Раздел 2.1.1.3'!W27),0,1)</f>
        <v>0</v>
      </c>
    </row>
    <row r="683" spans="1:8" x14ac:dyDescent="0.2">
      <c r="A683" s="6">
        <f t="shared" si="10"/>
        <v>609562</v>
      </c>
      <c r="B683" s="6">
        <v>7</v>
      </c>
      <c r="C683" s="6">
        <v>1</v>
      </c>
      <c r="D683" s="6">
        <v>9</v>
      </c>
      <c r="E683" s="6" t="s">
        <v>19231</v>
      </c>
      <c r="F683" s="7"/>
      <c r="G683" s="7"/>
      <c r="H683" s="6">
        <f>IF('Раздел 2.1.1.3'!X29=SUM('Раздел 2.1.1.3'!X21,'Раздел 2.1.1.3'!X23,'Раздел 2.1.1.3'!X25,'Раздел 2.1.1.3'!X27),0,1)</f>
        <v>0</v>
      </c>
    </row>
    <row r="684" spans="1:8" x14ac:dyDescent="0.2">
      <c r="A684" s="6">
        <f t="shared" si="10"/>
        <v>609562</v>
      </c>
      <c r="B684" s="6">
        <v>7</v>
      </c>
      <c r="C684" s="6">
        <v>1</v>
      </c>
      <c r="D684" s="6">
        <v>10</v>
      </c>
      <c r="E684" s="6" t="s">
        <v>19232</v>
      </c>
      <c r="F684" s="7"/>
      <c r="G684" s="7"/>
      <c r="H684" s="6">
        <f>IF('Раздел 2.1.1.3'!Y29=SUM('Раздел 2.1.1.3'!Y21,'Раздел 2.1.1.3'!Y23,'Раздел 2.1.1.3'!Y25,'Раздел 2.1.1.3'!Y27),0,1)</f>
        <v>0</v>
      </c>
    </row>
    <row r="685" spans="1:8" x14ac:dyDescent="0.2">
      <c r="A685" s="6">
        <f t="shared" si="10"/>
        <v>609562</v>
      </c>
      <c r="B685" s="6">
        <v>7</v>
      </c>
      <c r="C685" s="6">
        <v>1</v>
      </c>
      <c r="D685" s="6">
        <v>11</v>
      </c>
      <c r="E685" s="6" t="s">
        <v>19233</v>
      </c>
      <c r="F685" s="7"/>
      <c r="G685" s="7"/>
      <c r="H685" s="6">
        <f>IF('Раздел 2.1.1.3'!Z29=SUM('Раздел 2.1.1.3'!Z21,'Раздел 2.1.1.3'!Z23,'Раздел 2.1.1.3'!Z25,'Раздел 2.1.1.3'!Z27),0,1)</f>
        <v>0</v>
      </c>
    </row>
    <row r="686" spans="1:8" x14ac:dyDescent="0.2">
      <c r="A686" s="6">
        <f t="shared" si="10"/>
        <v>609562</v>
      </c>
      <c r="B686" s="6">
        <v>7</v>
      </c>
      <c r="C686" s="6">
        <v>1</v>
      </c>
      <c r="D686" s="6">
        <v>12</v>
      </c>
      <c r="E686" s="6" t="s">
        <v>19234</v>
      </c>
      <c r="F686" s="7"/>
      <c r="G686" s="7"/>
      <c r="H686" s="6">
        <f>IF('Раздел 2.1.1.3'!AA29=SUM('Раздел 2.1.1.3'!AA21,'Раздел 2.1.1.3'!AA23,'Раздел 2.1.1.3'!AA25,'Раздел 2.1.1.3'!AA27),0,1)</f>
        <v>0</v>
      </c>
    </row>
    <row r="687" spans="1:8" x14ac:dyDescent="0.2">
      <c r="A687" s="6">
        <f t="shared" si="10"/>
        <v>609562</v>
      </c>
      <c r="B687" s="6">
        <v>7</v>
      </c>
      <c r="C687" s="6">
        <v>1</v>
      </c>
      <c r="D687" s="6">
        <v>13</v>
      </c>
      <c r="E687" s="6" t="s">
        <v>19235</v>
      </c>
      <c r="F687" s="7"/>
      <c r="G687" s="7"/>
      <c r="H687" s="6">
        <f>IF('Раздел 2.1.1.3'!AB29=SUM('Раздел 2.1.1.3'!AB21,'Раздел 2.1.1.3'!AB23,'Раздел 2.1.1.3'!AB25,'Раздел 2.1.1.3'!AB27),0,1)</f>
        <v>0</v>
      </c>
    </row>
    <row r="688" spans="1:8" x14ac:dyDescent="0.2">
      <c r="A688" s="6">
        <f t="shared" si="10"/>
        <v>609562</v>
      </c>
      <c r="B688" s="6">
        <v>7</v>
      </c>
      <c r="C688" s="119">
        <v>1</v>
      </c>
      <c r="D688" s="119">
        <v>14</v>
      </c>
      <c r="E688" s="119" t="s">
        <v>19236</v>
      </c>
      <c r="F688" s="119"/>
      <c r="G688" s="119"/>
      <c r="H688" s="119">
        <f>IF('Раздел 2.1.1.3'!AC29=SUM('Раздел 2.1.1.3'!AC21,'Раздел 2.1.1.3'!AC23,'Раздел 2.1.1.3'!AC25,'Раздел 2.1.1.3'!AC27),0,1)</f>
        <v>0</v>
      </c>
    </row>
    <row r="689" spans="1:8" x14ac:dyDescent="0.2">
      <c r="A689" s="6">
        <f t="shared" si="10"/>
        <v>609562</v>
      </c>
      <c r="B689" s="6">
        <v>7</v>
      </c>
      <c r="C689" s="6">
        <v>2</v>
      </c>
      <c r="D689" s="6">
        <v>15</v>
      </c>
      <c r="E689" s="6" t="s">
        <v>19237</v>
      </c>
      <c r="F689" s="7"/>
      <c r="G689" s="7"/>
      <c r="H689" s="6">
        <f>IF('Раздел 2.1.1.3'!P30=SUM('Раздел 2.1.1.3'!P22,'Раздел 2.1.1.3'!P24,'Раздел 2.1.1.3'!P26,'Раздел 2.1.1.3'!P28),0,1)</f>
        <v>0</v>
      </c>
    </row>
    <row r="690" spans="1:8" x14ac:dyDescent="0.2">
      <c r="A690" s="6">
        <f t="shared" si="10"/>
        <v>609562</v>
      </c>
      <c r="B690" s="6">
        <v>7</v>
      </c>
      <c r="C690" s="6">
        <v>2</v>
      </c>
      <c r="D690" s="6">
        <v>16</v>
      </c>
      <c r="E690" s="6" t="s">
        <v>20009</v>
      </c>
      <c r="F690" s="7"/>
      <c r="G690" s="7"/>
      <c r="H690" s="6">
        <f>IF('Раздел 2.1.1.3'!Q30=SUM('Раздел 2.1.1.3'!Q22,'Раздел 2.1.1.3'!Q24,'Раздел 2.1.1.3'!Q26,'Раздел 2.1.1.3'!Q28),0,1)</f>
        <v>0</v>
      </c>
    </row>
    <row r="691" spans="1:8" x14ac:dyDescent="0.2">
      <c r="A691" s="6">
        <f t="shared" si="10"/>
        <v>609562</v>
      </c>
      <c r="B691" s="6">
        <v>7</v>
      </c>
      <c r="C691" s="6">
        <v>2</v>
      </c>
      <c r="D691" s="6">
        <v>17</v>
      </c>
      <c r="E691" s="6" t="s">
        <v>20010</v>
      </c>
      <c r="F691" s="7"/>
      <c r="G691" s="7"/>
      <c r="H691" s="6">
        <f>IF('Раздел 2.1.1.3'!R30=SUM('Раздел 2.1.1.3'!R22,'Раздел 2.1.1.3'!R24,'Раздел 2.1.1.3'!R26,'Раздел 2.1.1.3'!R28),0,1)</f>
        <v>0</v>
      </c>
    </row>
    <row r="692" spans="1:8" x14ac:dyDescent="0.2">
      <c r="A692" s="6">
        <f t="shared" si="10"/>
        <v>609562</v>
      </c>
      <c r="B692" s="6">
        <v>7</v>
      </c>
      <c r="C692" s="6">
        <v>2</v>
      </c>
      <c r="D692" s="6">
        <v>18</v>
      </c>
      <c r="E692" s="6" t="s">
        <v>20011</v>
      </c>
      <c r="F692" s="7"/>
      <c r="G692" s="7"/>
      <c r="H692" s="6">
        <f>IF('Раздел 2.1.1.3'!S30=SUM('Раздел 2.1.1.3'!S22,'Раздел 2.1.1.3'!S24,'Раздел 2.1.1.3'!S26,'Раздел 2.1.1.3'!S28),0,1)</f>
        <v>0</v>
      </c>
    </row>
    <row r="693" spans="1:8" x14ac:dyDescent="0.2">
      <c r="A693" s="6">
        <f t="shared" si="10"/>
        <v>609562</v>
      </c>
      <c r="B693" s="6">
        <v>7</v>
      </c>
      <c r="C693" s="6">
        <v>2</v>
      </c>
      <c r="D693" s="6">
        <v>19</v>
      </c>
      <c r="E693" s="6" t="s">
        <v>20012</v>
      </c>
      <c r="F693" s="7"/>
      <c r="G693" s="7"/>
      <c r="H693" s="6">
        <f>IF('Раздел 2.1.1.3'!T30=SUM('Раздел 2.1.1.3'!T22,'Раздел 2.1.1.3'!T24,'Раздел 2.1.1.3'!T26,'Раздел 2.1.1.3'!T28),0,1)</f>
        <v>0</v>
      </c>
    </row>
    <row r="694" spans="1:8" x14ac:dyDescent="0.2">
      <c r="A694" s="6">
        <f t="shared" si="10"/>
        <v>609562</v>
      </c>
      <c r="B694" s="6">
        <v>7</v>
      </c>
      <c r="C694" s="6">
        <v>2</v>
      </c>
      <c r="D694" s="6">
        <v>20</v>
      </c>
      <c r="E694" s="6" t="s">
        <v>19243</v>
      </c>
      <c r="F694" s="7"/>
      <c r="G694" s="7"/>
      <c r="H694" s="6">
        <f>IF('Раздел 2.1.1.3'!U30=SUM('Раздел 2.1.1.3'!U22,'Раздел 2.1.1.3'!U24,'Раздел 2.1.1.3'!U26,'Раздел 2.1.1.3'!U28),0,1)</f>
        <v>0</v>
      </c>
    </row>
    <row r="695" spans="1:8" x14ac:dyDescent="0.2">
      <c r="A695" s="6">
        <f t="shared" si="10"/>
        <v>609562</v>
      </c>
      <c r="B695" s="6">
        <v>7</v>
      </c>
      <c r="C695" s="6">
        <v>2</v>
      </c>
      <c r="D695" s="6">
        <v>21</v>
      </c>
      <c r="E695" s="6" t="s">
        <v>19244</v>
      </c>
      <c r="F695" s="7"/>
      <c r="G695" s="7"/>
      <c r="H695" s="6">
        <f>IF('Раздел 2.1.1.3'!V30=SUM('Раздел 2.1.1.3'!V22,'Раздел 2.1.1.3'!V24,'Раздел 2.1.1.3'!V26,'Раздел 2.1.1.3'!V28),0,1)</f>
        <v>0</v>
      </c>
    </row>
    <row r="696" spans="1:8" x14ac:dyDescent="0.2">
      <c r="A696" s="6">
        <f t="shared" si="10"/>
        <v>609562</v>
      </c>
      <c r="B696" s="6">
        <v>7</v>
      </c>
      <c r="C696" s="6">
        <v>2</v>
      </c>
      <c r="D696" s="6">
        <v>22</v>
      </c>
      <c r="E696" s="6" t="s">
        <v>18452</v>
      </c>
      <c r="F696" s="7"/>
      <c r="G696" s="7"/>
      <c r="H696" s="6">
        <f>IF('Раздел 2.1.1.3'!W30=SUM('Раздел 2.1.1.3'!W22,'Раздел 2.1.1.3'!W24,'Раздел 2.1.1.3'!W26,'Раздел 2.1.1.3'!W28),0,1)</f>
        <v>0</v>
      </c>
    </row>
    <row r="697" spans="1:8" x14ac:dyDescent="0.2">
      <c r="A697" s="6">
        <f t="shared" si="10"/>
        <v>609562</v>
      </c>
      <c r="B697" s="6">
        <v>7</v>
      </c>
      <c r="C697" s="6">
        <v>2</v>
      </c>
      <c r="D697" s="6">
        <v>23</v>
      </c>
      <c r="E697" s="6" t="s">
        <v>18453</v>
      </c>
      <c r="F697" s="7"/>
      <c r="G697" s="7"/>
      <c r="H697" s="6">
        <f>IF('Раздел 2.1.1.3'!X30=SUM('Раздел 2.1.1.3'!X22,'Раздел 2.1.1.3'!X24,'Раздел 2.1.1.3'!X26,'Раздел 2.1.1.3'!X28),0,1)</f>
        <v>0</v>
      </c>
    </row>
    <row r="698" spans="1:8" x14ac:dyDescent="0.2">
      <c r="A698" s="6">
        <f t="shared" si="10"/>
        <v>609562</v>
      </c>
      <c r="B698" s="6">
        <v>7</v>
      </c>
      <c r="C698" s="6">
        <v>2</v>
      </c>
      <c r="D698" s="6">
        <v>24</v>
      </c>
      <c r="E698" s="6" t="s">
        <v>18454</v>
      </c>
      <c r="F698" s="7"/>
      <c r="G698" s="7"/>
      <c r="H698" s="6">
        <f>IF('Раздел 2.1.1.3'!Y30=SUM('Раздел 2.1.1.3'!Y22,'Раздел 2.1.1.3'!Y24,'Раздел 2.1.1.3'!Y26,'Раздел 2.1.1.3'!Y28),0,1)</f>
        <v>0</v>
      </c>
    </row>
    <row r="699" spans="1:8" x14ac:dyDescent="0.2">
      <c r="A699" s="6">
        <f t="shared" si="10"/>
        <v>609562</v>
      </c>
      <c r="B699" s="6">
        <v>7</v>
      </c>
      <c r="C699" s="6">
        <v>2</v>
      </c>
      <c r="D699" s="6">
        <v>25</v>
      </c>
      <c r="E699" s="6" t="s">
        <v>18455</v>
      </c>
      <c r="F699" s="7"/>
      <c r="G699" s="7"/>
      <c r="H699" s="6">
        <f>IF('Раздел 2.1.1.3'!Z30=SUM('Раздел 2.1.1.3'!Z22,'Раздел 2.1.1.3'!Z24,'Раздел 2.1.1.3'!Z26,'Раздел 2.1.1.3'!Z28),0,1)</f>
        <v>0</v>
      </c>
    </row>
    <row r="700" spans="1:8" x14ac:dyDescent="0.2">
      <c r="A700" s="6">
        <f t="shared" si="10"/>
        <v>609562</v>
      </c>
      <c r="B700" s="6">
        <v>7</v>
      </c>
      <c r="C700" s="6">
        <v>2</v>
      </c>
      <c r="D700" s="6">
        <v>26</v>
      </c>
      <c r="E700" s="6" t="s">
        <v>18456</v>
      </c>
      <c r="F700" s="7"/>
      <c r="G700" s="7"/>
      <c r="H700" s="6">
        <f>IF('Раздел 2.1.1.3'!AA30=SUM('Раздел 2.1.1.3'!AA22,'Раздел 2.1.1.3'!AA24,'Раздел 2.1.1.3'!AA26,'Раздел 2.1.1.3'!AA28),0,1)</f>
        <v>0</v>
      </c>
    </row>
    <row r="701" spans="1:8" x14ac:dyDescent="0.2">
      <c r="A701" s="6">
        <f t="shared" si="10"/>
        <v>609562</v>
      </c>
      <c r="B701" s="6">
        <v>7</v>
      </c>
      <c r="C701" s="6">
        <v>2</v>
      </c>
      <c r="D701" s="6">
        <v>27</v>
      </c>
      <c r="E701" s="6" t="s">
        <v>17643</v>
      </c>
      <c r="F701" s="7"/>
      <c r="G701" s="7"/>
      <c r="H701" s="6">
        <f>IF('Раздел 2.1.1.3'!AB30=SUM('Раздел 2.1.1.3'!AB22,'Раздел 2.1.1.3'!AB24,'Раздел 2.1.1.3'!AB26,'Раздел 2.1.1.3'!AB28),0,1)</f>
        <v>0</v>
      </c>
    </row>
    <row r="702" spans="1:8" x14ac:dyDescent="0.2">
      <c r="A702" s="6">
        <f t="shared" si="10"/>
        <v>609562</v>
      </c>
      <c r="B702" s="6">
        <v>7</v>
      </c>
      <c r="C702" s="119">
        <v>2</v>
      </c>
      <c r="D702" s="119">
        <v>28</v>
      </c>
      <c r="E702" s="119" t="s">
        <v>17644</v>
      </c>
      <c r="F702" s="119"/>
      <c r="G702" s="119"/>
      <c r="H702" s="119">
        <f>IF('Раздел 2.1.1.3'!AC30=SUM('Раздел 2.1.1.3'!AC22,'Раздел 2.1.1.3'!AC24,'Раздел 2.1.1.3'!AC26,'Раздел 2.1.1.3'!AC28),0,1)</f>
        <v>0</v>
      </c>
    </row>
    <row r="703" spans="1:8" x14ac:dyDescent="0.2">
      <c r="A703" s="6">
        <f t="shared" si="10"/>
        <v>609562</v>
      </c>
      <c r="B703" s="6">
        <v>7</v>
      </c>
      <c r="C703" s="6">
        <v>3</v>
      </c>
      <c r="D703" s="6">
        <v>29</v>
      </c>
      <c r="E703" s="6" t="s">
        <v>17645</v>
      </c>
      <c r="F703" s="7"/>
      <c r="G703" s="7"/>
      <c r="H703" s="6">
        <f>IF('Раздел 2.1.1.3'!P30=SUM('Раздел 2.1.1.3'!P31:P33),0,1)</f>
        <v>0</v>
      </c>
    </row>
    <row r="704" spans="1:8" x14ac:dyDescent="0.2">
      <c r="A704" s="6">
        <f t="shared" si="10"/>
        <v>609562</v>
      </c>
      <c r="B704" s="6">
        <v>7</v>
      </c>
      <c r="C704" s="6">
        <v>3</v>
      </c>
      <c r="D704" s="6">
        <v>30</v>
      </c>
      <c r="E704" s="6" t="s">
        <v>17646</v>
      </c>
      <c r="F704" s="7"/>
      <c r="G704" s="7"/>
      <c r="H704" s="6">
        <f>IF('Раздел 2.1.1.3'!Q30=SUM('Раздел 2.1.1.3'!Q31:Q33),0,1)</f>
        <v>0</v>
      </c>
    </row>
    <row r="705" spans="1:8" x14ac:dyDescent="0.2">
      <c r="A705" s="6">
        <f t="shared" si="10"/>
        <v>609562</v>
      </c>
      <c r="B705" s="6">
        <v>7</v>
      </c>
      <c r="C705" s="6">
        <v>3</v>
      </c>
      <c r="D705" s="6">
        <v>31</v>
      </c>
      <c r="E705" s="6" t="s">
        <v>17647</v>
      </c>
      <c r="F705" s="7"/>
      <c r="G705" s="7"/>
      <c r="H705" s="6">
        <f>IF('Раздел 2.1.1.3'!R30=SUM('Раздел 2.1.1.3'!R31:R33),0,1)</f>
        <v>0</v>
      </c>
    </row>
    <row r="706" spans="1:8" x14ac:dyDescent="0.2">
      <c r="A706" s="6">
        <f t="shared" si="10"/>
        <v>609562</v>
      </c>
      <c r="B706" s="6">
        <v>7</v>
      </c>
      <c r="C706" s="6">
        <v>3</v>
      </c>
      <c r="D706" s="6">
        <v>32</v>
      </c>
      <c r="E706" s="6" t="s">
        <v>17648</v>
      </c>
      <c r="F706" s="7"/>
      <c r="G706" s="7"/>
      <c r="H706" s="6">
        <f>IF('Раздел 2.1.1.3'!S30=SUM('Раздел 2.1.1.3'!S31:S33),0,1)</f>
        <v>0</v>
      </c>
    </row>
    <row r="707" spans="1:8" x14ac:dyDescent="0.2">
      <c r="A707" s="6">
        <f t="shared" si="10"/>
        <v>609562</v>
      </c>
      <c r="B707" s="6">
        <v>7</v>
      </c>
      <c r="C707" s="6">
        <v>3</v>
      </c>
      <c r="D707" s="6">
        <v>33</v>
      </c>
      <c r="E707" s="6" t="s">
        <v>17649</v>
      </c>
      <c r="F707" s="7"/>
      <c r="G707" s="7"/>
      <c r="H707" s="6">
        <f>IF('Раздел 2.1.1.3'!T30=SUM('Раздел 2.1.1.3'!T31:T33),0,1)</f>
        <v>0</v>
      </c>
    </row>
    <row r="708" spans="1:8" x14ac:dyDescent="0.2">
      <c r="A708" s="6">
        <f t="shared" si="10"/>
        <v>609562</v>
      </c>
      <c r="B708" s="6">
        <v>7</v>
      </c>
      <c r="C708" s="6">
        <v>3</v>
      </c>
      <c r="D708" s="6">
        <v>34</v>
      </c>
      <c r="E708" s="6" t="s">
        <v>17650</v>
      </c>
      <c r="F708" s="7"/>
      <c r="G708" s="7"/>
      <c r="H708" s="6">
        <f>IF('Раздел 2.1.1.3'!U30=SUM('Раздел 2.1.1.3'!U31:U33),0,1)</f>
        <v>0</v>
      </c>
    </row>
    <row r="709" spans="1:8" x14ac:dyDescent="0.2">
      <c r="A709" s="6">
        <f t="shared" si="10"/>
        <v>609562</v>
      </c>
      <c r="B709" s="6">
        <v>7</v>
      </c>
      <c r="C709" s="6">
        <v>3</v>
      </c>
      <c r="D709" s="6">
        <v>35</v>
      </c>
      <c r="E709" s="6" t="s">
        <v>17651</v>
      </c>
      <c r="F709" s="7"/>
      <c r="G709" s="7"/>
      <c r="H709" s="6">
        <f>IF('Раздел 2.1.1.3'!V30=SUM('Раздел 2.1.1.3'!V31:V33),0,1)</f>
        <v>0</v>
      </c>
    </row>
    <row r="710" spans="1:8" x14ac:dyDescent="0.2">
      <c r="A710" s="6">
        <f t="shared" si="10"/>
        <v>609562</v>
      </c>
      <c r="B710" s="6">
        <v>7</v>
      </c>
      <c r="C710" s="6">
        <v>3</v>
      </c>
      <c r="D710" s="6">
        <v>36</v>
      </c>
      <c r="E710" s="6" t="s">
        <v>17652</v>
      </c>
      <c r="F710" s="7"/>
      <c r="G710" s="7"/>
      <c r="H710" s="6">
        <f>IF('Раздел 2.1.1.3'!W30=SUM('Раздел 2.1.1.3'!W31:W33),0,1)</f>
        <v>0</v>
      </c>
    </row>
    <row r="711" spans="1:8" x14ac:dyDescent="0.2">
      <c r="A711" s="6">
        <f t="shared" si="10"/>
        <v>609562</v>
      </c>
      <c r="B711" s="6">
        <v>7</v>
      </c>
      <c r="C711" s="6">
        <v>3</v>
      </c>
      <c r="D711" s="6">
        <v>37</v>
      </c>
      <c r="E711" s="6" t="s">
        <v>17653</v>
      </c>
      <c r="F711" s="7"/>
      <c r="G711" s="7"/>
      <c r="H711" s="6">
        <f>IF('Раздел 2.1.1.3'!X30=SUM('Раздел 2.1.1.3'!X31:X33),0,1)</f>
        <v>0</v>
      </c>
    </row>
    <row r="712" spans="1:8" x14ac:dyDescent="0.2">
      <c r="A712" s="6">
        <f t="shared" si="10"/>
        <v>609562</v>
      </c>
      <c r="B712" s="6">
        <v>7</v>
      </c>
      <c r="C712" s="6">
        <v>3</v>
      </c>
      <c r="D712" s="6">
        <v>38</v>
      </c>
      <c r="E712" s="6" t="s">
        <v>17654</v>
      </c>
      <c r="F712" s="7"/>
      <c r="G712" s="7"/>
      <c r="H712" s="6">
        <f>IF('Раздел 2.1.1.3'!Y30=SUM('Раздел 2.1.1.3'!Y31:Y33),0,1)</f>
        <v>0</v>
      </c>
    </row>
    <row r="713" spans="1:8" x14ac:dyDescent="0.2">
      <c r="A713" s="6">
        <f t="shared" si="10"/>
        <v>609562</v>
      </c>
      <c r="B713" s="6">
        <v>7</v>
      </c>
      <c r="C713" s="6">
        <v>3</v>
      </c>
      <c r="D713" s="6">
        <v>39</v>
      </c>
      <c r="E713" s="6" t="s">
        <v>17655</v>
      </c>
      <c r="F713" s="7"/>
      <c r="G713" s="7"/>
      <c r="H713" s="6">
        <f>IF('Раздел 2.1.1.3'!Z30=SUM('Раздел 2.1.1.3'!Z31:Z33),0,1)</f>
        <v>0</v>
      </c>
    </row>
    <row r="714" spans="1:8" x14ac:dyDescent="0.2">
      <c r="A714" s="6">
        <f t="shared" si="10"/>
        <v>609562</v>
      </c>
      <c r="B714" s="6">
        <v>7</v>
      </c>
      <c r="C714" s="6">
        <v>3</v>
      </c>
      <c r="D714" s="6">
        <v>40</v>
      </c>
      <c r="E714" s="6" t="s">
        <v>17656</v>
      </c>
      <c r="F714" s="7"/>
      <c r="G714" s="7"/>
      <c r="H714" s="6">
        <f>IF('Раздел 2.1.1.3'!AA30=SUM('Раздел 2.1.1.3'!AA31:AA33),0,1)</f>
        <v>0</v>
      </c>
    </row>
    <row r="715" spans="1:8" x14ac:dyDescent="0.2">
      <c r="A715" s="6">
        <f t="shared" si="10"/>
        <v>609562</v>
      </c>
      <c r="B715" s="6">
        <v>7</v>
      </c>
      <c r="C715" s="6">
        <v>3</v>
      </c>
      <c r="D715" s="6">
        <v>41</v>
      </c>
      <c r="E715" s="6" t="s">
        <v>17657</v>
      </c>
      <c r="F715" s="7"/>
      <c r="G715" s="7"/>
      <c r="H715" s="6">
        <f>IF('Раздел 2.1.1.3'!AB30=SUM('Раздел 2.1.1.3'!AB31:AB33),0,1)</f>
        <v>0</v>
      </c>
    </row>
    <row r="716" spans="1:8" x14ac:dyDescent="0.2">
      <c r="A716" s="6">
        <f t="shared" si="10"/>
        <v>609562</v>
      </c>
      <c r="B716" s="6">
        <v>7</v>
      </c>
      <c r="C716" s="119">
        <v>3</v>
      </c>
      <c r="D716" s="119">
        <v>42</v>
      </c>
      <c r="E716" s="119" t="s">
        <v>15728</v>
      </c>
      <c r="F716" s="119"/>
      <c r="G716" s="119"/>
      <c r="H716" s="119">
        <f>IF('Раздел 2.1.1.3'!AC30=SUM('Раздел 2.1.1.3'!AC31:AC33),0,1)</f>
        <v>0</v>
      </c>
    </row>
    <row r="717" spans="1:8" x14ac:dyDescent="0.2">
      <c r="A717" s="6">
        <f t="shared" si="10"/>
        <v>609562</v>
      </c>
      <c r="B717" s="6">
        <v>7</v>
      </c>
      <c r="C717" s="6">
        <v>4</v>
      </c>
      <c r="D717" s="6">
        <v>43</v>
      </c>
      <c r="E717" s="6" t="s">
        <v>15729</v>
      </c>
      <c r="F717" s="7"/>
      <c r="G717" s="7"/>
      <c r="H717" s="6">
        <f>IF('Раздел 2.1.1.3'!P21=SUM('Раздел 2.1.1.3'!Q21:AC21),0,1)</f>
        <v>0</v>
      </c>
    </row>
    <row r="718" spans="1:8" x14ac:dyDescent="0.2">
      <c r="A718" s="6">
        <f t="shared" si="10"/>
        <v>609562</v>
      </c>
      <c r="B718" s="6">
        <v>7</v>
      </c>
      <c r="C718" s="6">
        <v>4</v>
      </c>
      <c r="D718" s="6">
        <v>44</v>
      </c>
      <c r="E718" s="6" t="s">
        <v>16834</v>
      </c>
      <c r="F718" s="7"/>
      <c r="G718" s="7"/>
      <c r="H718" s="6">
        <f>IF('Раздел 2.1.1.3'!P22=SUM('Раздел 2.1.1.3'!Q22:AC22),0,1)</f>
        <v>0</v>
      </c>
    </row>
    <row r="719" spans="1:8" x14ac:dyDescent="0.2">
      <c r="A719" s="6">
        <f t="shared" si="10"/>
        <v>609562</v>
      </c>
      <c r="B719" s="6">
        <v>7</v>
      </c>
      <c r="C719" s="6">
        <v>4</v>
      </c>
      <c r="D719" s="6">
        <v>45</v>
      </c>
      <c r="E719" s="6" t="s">
        <v>16835</v>
      </c>
      <c r="F719" s="7"/>
      <c r="G719" s="7"/>
      <c r="H719" s="6">
        <f>IF('Раздел 2.1.1.3'!P23=SUM('Раздел 2.1.1.3'!Q23:AC23),0,1)</f>
        <v>0</v>
      </c>
    </row>
    <row r="720" spans="1:8" x14ac:dyDescent="0.2">
      <c r="A720" s="6">
        <f t="shared" si="10"/>
        <v>609562</v>
      </c>
      <c r="B720" s="6">
        <v>7</v>
      </c>
      <c r="C720" s="6">
        <v>4</v>
      </c>
      <c r="D720" s="6">
        <v>46</v>
      </c>
      <c r="E720" s="6" t="s">
        <v>16836</v>
      </c>
      <c r="F720" s="7"/>
      <c r="G720" s="7"/>
      <c r="H720" s="6">
        <f>IF('Раздел 2.1.1.3'!P24=SUM('Раздел 2.1.1.3'!Q24:AC24),0,1)</f>
        <v>0</v>
      </c>
    </row>
    <row r="721" spans="1:8" x14ac:dyDescent="0.2">
      <c r="A721" s="6">
        <f t="shared" si="10"/>
        <v>609562</v>
      </c>
      <c r="B721" s="6">
        <v>7</v>
      </c>
      <c r="C721" s="6">
        <v>4</v>
      </c>
      <c r="D721" s="6">
        <v>47</v>
      </c>
      <c r="E721" s="6" t="s">
        <v>16837</v>
      </c>
      <c r="F721" s="7"/>
      <c r="G721" s="7"/>
      <c r="H721" s="6">
        <f>IF('Раздел 2.1.1.3'!P25=SUM('Раздел 2.1.1.3'!Q25:AC25),0,1)</f>
        <v>0</v>
      </c>
    </row>
    <row r="722" spans="1:8" x14ac:dyDescent="0.2">
      <c r="A722" s="6">
        <f t="shared" si="10"/>
        <v>609562</v>
      </c>
      <c r="B722" s="6">
        <v>7</v>
      </c>
      <c r="C722" s="6">
        <v>4</v>
      </c>
      <c r="D722" s="6">
        <v>48</v>
      </c>
      <c r="E722" s="6" t="s">
        <v>17670</v>
      </c>
      <c r="F722" s="7"/>
      <c r="G722" s="7"/>
      <c r="H722" s="6">
        <f>IF('Раздел 2.1.1.3'!P26=SUM('Раздел 2.1.1.3'!Q26:AC26),0,1)</f>
        <v>0</v>
      </c>
    </row>
    <row r="723" spans="1:8" x14ac:dyDescent="0.2">
      <c r="A723" s="6">
        <f t="shared" si="10"/>
        <v>609562</v>
      </c>
      <c r="B723" s="6">
        <v>7</v>
      </c>
      <c r="C723" s="6">
        <v>4</v>
      </c>
      <c r="D723" s="6">
        <v>49</v>
      </c>
      <c r="E723" s="6" t="s">
        <v>17671</v>
      </c>
      <c r="F723" s="7"/>
      <c r="G723" s="7"/>
      <c r="H723" s="6">
        <f>IF('Раздел 2.1.1.3'!P27=SUM('Раздел 2.1.1.3'!Q27:AC27),0,1)</f>
        <v>0</v>
      </c>
    </row>
    <row r="724" spans="1:8" x14ac:dyDescent="0.2">
      <c r="A724" s="6">
        <f t="shared" si="10"/>
        <v>609562</v>
      </c>
      <c r="B724" s="6">
        <v>7</v>
      </c>
      <c r="C724" s="6">
        <v>4</v>
      </c>
      <c r="D724" s="6">
        <v>50</v>
      </c>
      <c r="E724" s="6" t="s">
        <v>16688</v>
      </c>
      <c r="F724" s="7"/>
      <c r="G724" s="7"/>
      <c r="H724" s="6">
        <f>IF('Раздел 2.1.1.3'!P28=SUM('Раздел 2.1.1.3'!Q28:AC28),0,1)</f>
        <v>0</v>
      </c>
    </row>
    <row r="725" spans="1:8" x14ac:dyDescent="0.2">
      <c r="A725" s="6">
        <f t="shared" si="10"/>
        <v>609562</v>
      </c>
      <c r="B725" s="6">
        <v>7</v>
      </c>
      <c r="C725" s="6">
        <v>4</v>
      </c>
      <c r="D725" s="6">
        <v>51</v>
      </c>
      <c r="E725" s="6" t="s">
        <v>16689</v>
      </c>
      <c r="F725" s="7"/>
      <c r="G725" s="7"/>
      <c r="H725" s="6">
        <f>IF('Раздел 2.1.1.3'!P29=SUM('Раздел 2.1.1.3'!Q29:AC29),0,1)</f>
        <v>0</v>
      </c>
    </row>
    <row r="726" spans="1:8" x14ac:dyDescent="0.2">
      <c r="A726" s="6">
        <f t="shared" si="10"/>
        <v>609562</v>
      </c>
      <c r="B726" s="6">
        <v>7</v>
      </c>
      <c r="C726" s="6">
        <v>4</v>
      </c>
      <c r="D726" s="6">
        <v>52</v>
      </c>
      <c r="E726" s="6" t="s">
        <v>16690</v>
      </c>
      <c r="F726" s="7"/>
      <c r="G726" s="7"/>
      <c r="H726" s="6">
        <f>IF('Раздел 2.1.1.3'!P30=SUM('Раздел 2.1.1.3'!Q30:AC30),0,1)</f>
        <v>0</v>
      </c>
    </row>
    <row r="727" spans="1:8" x14ac:dyDescent="0.2">
      <c r="A727" s="6">
        <f t="shared" si="10"/>
        <v>609562</v>
      </c>
      <c r="B727" s="6">
        <v>7</v>
      </c>
      <c r="C727" s="6">
        <v>4</v>
      </c>
      <c r="D727" s="6">
        <v>53</v>
      </c>
      <c r="E727" s="6" t="s">
        <v>17844</v>
      </c>
      <c r="F727" s="7"/>
      <c r="G727" s="7"/>
      <c r="H727" s="6">
        <f>IF('Раздел 2.1.1.3'!P31=SUM('Раздел 2.1.1.3'!Q31:AC31),0,1)</f>
        <v>0</v>
      </c>
    </row>
    <row r="728" spans="1:8" x14ac:dyDescent="0.2">
      <c r="A728" s="6">
        <f t="shared" si="10"/>
        <v>609562</v>
      </c>
      <c r="B728" s="6">
        <v>7</v>
      </c>
      <c r="C728" s="6">
        <v>4</v>
      </c>
      <c r="D728" s="6">
        <v>54</v>
      </c>
      <c r="E728" s="6" t="s">
        <v>17845</v>
      </c>
      <c r="F728" s="7"/>
      <c r="G728" s="7"/>
      <c r="H728" s="6">
        <f>IF('Раздел 2.1.1.3'!P32=SUM('Раздел 2.1.1.3'!Q32:AC32),0,1)</f>
        <v>0</v>
      </c>
    </row>
    <row r="729" spans="1:8" x14ac:dyDescent="0.2">
      <c r="A729" s="6">
        <f t="shared" si="10"/>
        <v>609562</v>
      </c>
      <c r="B729" s="6">
        <v>7</v>
      </c>
      <c r="C729" s="6">
        <v>4</v>
      </c>
      <c r="D729" s="6">
        <v>55</v>
      </c>
      <c r="E729" s="6" t="s">
        <v>17846</v>
      </c>
      <c r="F729" s="7"/>
      <c r="G729" s="7"/>
      <c r="H729" s="6">
        <f>IF('Раздел 2.1.1.3'!P33=SUM('Раздел 2.1.1.3'!Q33:AC33),0,1)</f>
        <v>0</v>
      </c>
    </row>
    <row r="730" spans="1:8" x14ac:dyDescent="0.2">
      <c r="A730" s="6">
        <f t="shared" si="10"/>
        <v>609562</v>
      </c>
      <c r="B730" s="6">
        <v>7</v>
      </c>
      <c r="C730" s="6">
        <v>4</v>
      </c>
      <c r="D730" s="6">
        <v>56</v>
      </c>
      <c r="E730" s="6" t="s">
        <v>17847</v>
      </c>
      <c r="F730" s="7"/>
      <c r="G730" s="7"/>
      <c r="H730" s="6">
        <f>IF('Раздел 2.1.1.3'!P34=SUM('Раздел 2.1.1.3'!Q34:AC34),0,1)</f>
        <v>0</v>
      </c>
    </row>
    <row r="731" spans="1:8" x14ac:dyDescent="0.2">
      <c r="A731" s="6">
        <f t="shared" si="10"/>
        <v>609562</v>
      </c>
      <c r="B731" s="6">
        <v>7</v>
      </c>
      <c r="C731" s="6">
        <v>4</v>
      </c>
      <c r="D731" s="6">
        <v>57</v>
      </c>
      <c r="E731" s="6" t="s">
        <v>17848</v>
      </c>
      <c r="F731" s="7"/>
      <c r="G731" s="7"/>
      <c r="H731" s="6">
        <f>IF('Раздел 2.1.1.3'!P35=SUM('Раздел 2.1.1.3'!Q35:AC35),0,1)</f>
        <v>0</v>
      </c>
    </row>
    <row r="732" spans="1:8" x14ac:dyDescent="0.2">
      <c r="A732" s="6">
        <f t="shared" si="10"/>
        <v>609562</v>
      </c>
      <c r="B732" s="6">
        <v>7</v>
      </c>
      <c r="C732" s="6">
        <v>4</v>
      </c>
      <c r="D732" s="6">
        <v>58</v>
      </c>
      <c r="E732" s="6" t="s">
        <v>17849</v>
      </c>
      <c r="F732" s="7"/>
      <c r="G732" s="7"/>
      <c r="H732" s="6">
        <f>IF('Раздел 2.1.1.3'!P36=SUM('Раздел 2.1.1.3'!Q36:AC36),0,1)</f>
        <v>0</v>
      </c>
    </row>
    <row r="733" spans="1:8" x14ac:dyDescent="0.2">
      <c r="A733" s="6">
        <f t="shared" si="10"/>
        <v>609562</v>
      </c>
      <c r="B733" s="6">
        <v>7</v>
      </c>
      <c r="C733" s="6">
        <v>4</v>
      </c>
      <c r="D733" s="6">
        <v>59</v>
      </c>
      <c r="E733" s="6" t="s">
        <v>16878</v>
      </c>
      <c r="F733" s="7"/>
      <c r="G733" s="7"/>
      <c r="H733" s="6">
        <f>IF('Раздел 2.1.1.3'!P37=SUM('Раздел 2.1.1.3'!Q37:AC37),0,1)</f>
        <v>0</v>
      </c>
    </row>
    <row r="734" spans="1:8" x14ac:dyDescent="0.2">
      <c r="A734" s="6">
        <f t="shared" si="10"/>
        <v>609562</v>
      </c>
      <c r="B734" s="6">
        <v>7</v>
      </c>
      <c r="C734" s="6">
        <v>4</v>
      </c>
      <c r="D734" s="6">
        <v>60</v>
      </c>
      <c r="E734" s="6" t="s">
        <v>16879</v>
      </c>
      <c r="F734" s="7"/>
      <c r="G734" s="7"/>
      <c r="H734" s="6">
        <f>IF('Раздел 2.1.1.3'!P38=SUM('Раздел 2.1.1.3'!Q38:AC38),0,1)</f>
        <v>0</v>
      </c>
    </row>
    <row r="735" spans="1:8" x14ac:dyDescent="0.2">
      <c r="A735" s="6">
        <f t="shared" si="10"/>
        <v>609562</v>
      </c>
      <c r="B735" s="6">
        <v>7</v>
      </c>
      <c r="C735" s="6">
        <v>4</v>
      </c>
      <c r="D735" s="6">
        <v>61</v>
      </c>
      <c r="E735" s="6" t="s">
        <v>16880</v>
      </c>
      <c r="F735" s="7"/>
      <c r="G735" s="7"/>
      <c r="H735" s="6">
        <f>IF('Раздел 2.1.1.3'!P39=SUM('Раздел 2.1.1.3'!Q39:AC39),0,1)</f>
        <v>0</v>
      </c>
    </row>
    <row r="736" spans="1:8" x14ac:dyDescent="0.2">
      <c r="A736" s="6">
        <f t="shared" si="10"/>
        <v>609562</v>
      </c>
      <c r="B736" s="6">
        <v>7</v>
      </c>
      <c r="C736" s="6">
        <v>4</v>
      </c>
      <c r="D736" s="6">
        <v>62</v>
      </c>
      <c r="E736" s="6" t="s">
        <v>16881</v>
      </c>
      <c r="F736" s="7"/>
      <c r="G736" s="7"/>
      <c r="H736" s="6">
        <f>IF('Раздел 2.1.1.3'!P40=SUM('Раздел 2.1.1.3'!Q40:AC40),0,1)</f>
        <v>0</v>
      </c>
    </row>
    <row r="737" spans="1:8" x14ac:dyDescent="0.2">
      <c r="A737" s="6">
        <f t="shared" si="10"/>
        <v>609562</v>
      </c>
      <c r="B737" s="6">
        <v>7</v>
      </c>
      <c r="C737" s="6">
        <v>4</v>
      </c>
      <c r="D737" s="6">
        <v>63</v>
      </c>
      <c r="E737" s="6" t="s">
        <v>16882</v>
      </c>
      <c r="F737" s="7"/>
      <c r="G737" s="7"/>
      <c r="H737" s="6">
        <f>IF('Раздел 2.1.1.3'!P41=SUM('Раздел 2.1.1.3'!Q41:AC41),0,1)</f>
        <v>0</v>
      </c>
    </row>
    <row r="738" spans="1:8" x14ac:dyDescent="0.2">
      <c r="A738" s="6">
        <f t="shared" si="10"/>
        <v>609562</v>
      </c>
      <c r="B738" s="6">
        <v>7</v>
      </c>
      <c r="C738" s="6">
        <v>4</v>
      </c>
      <c r="D738" s="6">
        <v>64</v>
      </c>
      <c r="E738" s="6" t="s">
        <v>16883</v>
      </c>
      <c r="F738" s="7"/>
      <c r="G738" s="7"/>
      <c r="H738" s="6">
        <f>IF('Раздел 2.1.1.3'!P42=SUM('Раздел 2.1.1.3'!Q42:AC42),0,1)</f>
        <v>0</v>
      </c>
    </row>
    <row r="739" spans="1:8" x14ac:dyDescent="0.2">
      <c r="A739" s="6">
        <f t="shared" ref="A739:A802" si="11">P_3</f>
        <v>609562</v>
      </c>
      <c r="B739" s="6">
        <v>7</v>
      </c>
      <c r="C739" s="119">
        <v>4</v>
      </c>
      <c r="D739" s="119">
        <v>65</v>
      </c>
      <c r="E739" s="119" t="s">
        <v>16884</v>
      </c>
      <c r="F739" s="119"/>
      <c r="G739" s="119"/>
      <c r="H739" s="119">
        <f>IF('Раздел 2.1.1.3'!P43=SUM('Раздел 2.1.1.3'!Q43:AC43),0,1)</f>
        <v>0</v>
      </c>
    </row>
    <row r="740" spans="1:8" x14ac:dyDescent="0.2">
      <c r="A740" s="6">
        <f t="shared" si="11"/>
        <v>609562</v>
      </c>
      <c r="B740" s="6">
        <v>7</v>
      </c>
      <c r="C740" s="6">
        <v>5</v>
      </c>
      <c r="D740" s="6">
        <v>66</v>
      </c>
      <c r="E740" s="6" t="s">
        <v>16885</v>
      </c>
      <c r="F740" s="7"/>
      <c r="G740" s="7"/>
      <c r="H740" s="6">
        <f>IF('Раздел 2.1.1.3'!P30&gt;='Раздел 2.1.1.3'!P34,0,1)</f>
        <v>0</v>
      </c>
    </row>
    <row r="741" spans="1:8" x14ac:dyDescent="0.2">
      <c r="A741" s="6">
        <f t="shared" si="11"/>
        <v>609562</v>
      </c>
      <c r="B741" s="6">
        <v>7</v>
      </c>
      <c r="C741" s="6">
        <v>5</v>
      </c>
      <c r="D741" s="6">
        <v>67</v>
      </c>
      <c r="E741" s="6" t="s">
        <v>4107</v>
      </c>
      <c r="F741" s="7"/>
      <c r="G741" s="7"/>
      <c r="H741" s="6">
        <f>IF('Раздел 2.1.1.3'!Q30&gt;='Раздел 2.1.1.3'!Q34,0,1)</f>
        <v>0</v>
      </c>
    </row>
    <row r="742" spans="1:8" x14ac:dyDescent="0.2">
      <c r="A742" s="6">
        <f t="shared" si="11"/>
        <v>609562</v>
      </c>
      <c r="B742" s="6">
        <v>7</v>
      </c>
      <c r="C742" s="6">
        <v>5</v>
      </c>
      <c r="D742" s="6">
        <v>68</v>
      </c>
      <c r="E742" s="6" t="s">
        <v>4108</v>
      </c>
      <c r="F742" s="7"/>
      <c r="G742" s="7"/>
      <c r="H742" s="6">
        <f>IF('Раздел 2.1.1.3'!R30&gt;='Раздел 2.1.1.3'!R34,0,1)</f>
        <v>0</v>
      </c>
    </row>
    <row r="743" spans="1:8" x14ac:dyDescent="0.2">
      <c r="A743" s="6">
        <f t="shared" si="11"/>
        <v>609562</v>
      </c>
      <c r="B743" s="6">
        <v>7</v>
      </c>
      <c r="C743" s="6">
        <v>5</v>
      </c>
      <c r="D743" s="6">
        <v>69</v>
      </c>
      <c r="E743" s="6" t="s">
        <v>4109</v>
      </c>
      <c r="F743" s="7"/>
      <c r="G743" s="7"/>
      <c r="H743" s="6">
        <f>IF('Раздел 2.1.1.3'!S30&gt;='Раздел 2.1.1.3'!S34,0,1)</f>
        <v>0</v>
      </c>
    </row>
    <row r="744" spans="1:8" x14ac:dyDescent="0.2">
      <c r="A744" s="6">
        <f t="shared" si="11"/>
        <v>609562</v>
      </c>
      <c r="B744" s="6">
        <v>7</v>
      </c>
      <c r="C744" s="6">
        <v>5</v>
      </c>
      <c r="D744" s="6">
        <v>70</v>
      </c>
      <c r="E744" s="6" t="s">
        <v>4110</v>
      </c>
      <c r="F744" s="7"/>
      <c r="G744" s="7"/>
      <c r="H744" s="6">
        <f>IF('Раздел 2.1.1.3'!T30&gt;='Раздел 2.1.1.3'!T34,0,1)</f>
        <v>0</v>
      </c>
    </row>
    <row r="745" spans="1:8" x14ac:dyDescent="0.2">
      <c r="A745" s="6">
        <f t="shared" si="11"/>
        <v>609562</v>
      </c>
      <c r="B745" s="6">
        <v>7</v>
      </c>
      <c r="C745" s="6">
        <v>5</v>
      </c>
      <c r="D745" s="6">
        <v>71</v>
      </c>
      <c r="E745" s="6" t="s">
        <v>4111</v>
      </c>
      <c r="F745" s="7"/>
      <c r="G745" s="7"/>
      <c r="H745" s="6">
        <f>IF('Раздел 2.1.1.3'!U30&gt;='Раздел 2.1.1.3'!U34,0,1)</f>
        <v>0</v>
      </c>
    </row>
    <row r="746" spans="1:8" x14ac:dyDescent="0.2">
      <c r="A746" s="6">
        <f t="shared" si="11"/>
        <v>609562</v>
      </c>
      <c r="B746" s="6">
        <v>7</v>
      </c>
      <c r="C746" s="6">
        <v>5</v>
      </c>
      <c r="D746" s="6">
        <v>72</v>
      </c>
      <c r="E746" s="6" t="s">
        <v>4112</v>
      </c>
      <c r="F746" s="7"/>
      <c r="G746" s="7"/>
      <c r="H746" s="6">
        <f>IF('Раздел 2.1.1.3'!V30&gt;='Раздел 2.1.1.3'!V34,0,1)</f>
        <v>0</v>
      </c>
    </row>
    <row r="747" spans="1:8" x14ac:dyDescent="0.2">
      <c r="A747" s="6">
        <f t="shared" si="11"/>
        <v>609562</v>
      </c>
      <c r="B747" s="6">
        <v>7</v>
      </c>
      <c r="C747" s="6">
        <v>5</v>
      </c>
      <c r="D747" s="6">
        <v>73</v>
      </c>
      <c r="E747" s="6" t="s">
        <v>4113</v>
      </c>
      <c r="F747" s="7"/>
      <c r="G747" s="7"/>
      <c r="H747" s="6">
        <f>IF('Раздел 2.1.1.3'!W30&gt;='Раздел 2.1.1.3'!W34,0,1)</f>
        <v>0</v>
      </c>
    </row>
    <row r="748" spans="1:8" x14ac:dyDescent="0.2">
      <c r="A748" s="6">
        <f t="shared" si="11"/>
        <v>609562</v>
      </c>
      <c r="B748" s="6">
        <v>7</v>
      </c>
      <c r="C748" s="6">
        <v>5</v>
      </c>
      <c r="D748" s="6">
        <v>74</v>
      </c>
      <c r="E748" s="6" t="s">
        <v>4114</v>
      </c>
      <c r="F748" s="7"/>
      <c r="G748" s="7"/>
      <c r="H748" s="6">
        <f>IF('Раздел 2.1.1.3'!X30&gt;='Раздел 2.1.1.3'!X34,0,1)</f>
        <v>0</v>
      </c>
    </row>
    <row r="749" spans="1:8" x14ac:dyDescent="0.2">
      <c r="A749" s="6">
        <f t="shared" si="11"/>
        <v>609562</v>
      </c>
      <c r="B749" s="6">
        <v>7</v>
      </c>
      <c r="C749" s="6">
        <v>5</v>
      </c>
      <c r="D749" s="6">
        <v>75</v>
      </c>
      <c r="E749" s="6" t="s">
        <v>4115</v>
      </c>
      <c r="F749" s="7"/>
      <c r="G749" s="7"/>
      <c r="H749" s="6">
        <f>IF('Раздел 2.1.1.3'!Y30&gt;='Раздел 2.1.1.3'!Y34,0,1)</f>
        <v>0</v>
      </c>
    </row>
    <row r="750" spans="1:8" x14ac:dyDescent="0.2">
      <c r="A750" s="6">
        <f t="shared" si="11"/>
        <v>609562</v>
      </c>
      <c r="B750" s="6">
        <v>7</v>
      </c>
      <c r="C750" s="6">
        <v>5</v>
      </c>
      <c r="D750" s="6">
        <v>76</v>
      </c>
      <c r="E750" s="6" t="s">
        <v>4116</v>
      </c>
      <c r="F750" s="7"/>
      <c r="G750" s="7"/>
      <c r="H750" s="6">
        <f>IF('Раздел 2.1.1.3'!Z30&gt;='Раздел 2.1.1.3'!Z34,0,1)</f>
        <v>0</v>
      </c>
    </row>
    <row r="751" spans="1:8" x14ac:dyDescent="0.2">
      <c r="A751" s="6">
        <f t="shared" si="11"/>
        <v>609562</v>
      </c>
      <c r="B751" s="6">
        <v>7</v>
      </c>
      <c r="C751" s="6">
        <v>5</v>
      </c>
      <c r="D751" s="6">
        <v>77</v>
      </c>
      <c r="E751" s="6" t="s">
        <v>4117</v>
      </c>
      <c r="F751" s="7"/>
      <c r="G751" s="7"/>
      <c r="H751" s="6">
        <f>IF('Раздел 2.1.1.3'!AA30&gt;='Раздел 2.1.1.3'!AA34,0,1)</f>
        <v>0</v>
      </c>
    </row>
    <row r="752" spans="1:8" x14ac:dyDescent="0.2">
      <c r="A752" s="6">
        <f t="shared" si="11"/>
        <v>609562</v>
      </c>
      <c r="B752" s="6">
        <v>7</v>
      </c>
      <c r="C752" s="6">
        <v>5</v>
      </c>
      <c r="D752" s="6">
        <v>78</v>
      </c>
      <c r="E752" s="6" t="s">
        <v>4118</v>
      </c>
      <c r="F752" s="7"/>
      <c r="G752" s="7"/>
      <c r="H752" s="6">
        <f>IF('Раздел 2.1.1.3'!AB30&gt;='Раздел 2.1.1.3'!AB34,0,1)</f>
        <v>0</v>
      </c>
    </row>
    <row r="753" spans="1:8" x14ac:dyDescent="0.2">
      <c r="A753" s="6">
        <f t="shared" si="11"/>
        <v>609562</v>
      </c>
      <c r="B753" s="6">
        <v>7</v>
      </c>
      <c r="C753" s="119">
        <v>5</v>
      </c>
      <c r="D753" s="119">
        <v>79</v>
      </c>
      <c r="E753" s="119" t="s">
        <v>4119</v>
      </c>
      <c r="F753" s="119"/>
      <c r="G753" s="119"/>
      <c r="H753" s="119">
        <f>IF('Раздел 2.1.1.3'!AC30&gt;='Раздел 2.1.1.3'!AC34,0,1)</f>
        <v>0</v>
      </c>
    </row>
    <row r="754" spans="1:8" x14ac:dyDescent="0.2">
      <c r="A754" s="6">
        <f t="shared" si="11"/>
        <v>609562</v>
      </c>
      <c r="B754" s="6">
        <v>7</v>
      </c>
      <c r="C754" s="6">
        <v>6</v>
      </c>
      <c r="D754" s="6">
        <v>80</v>
      </c>
      <c r="E754" s="6" t="s">
        <v>16886</v>
      </c>
      <c r="F754" s="7"/>
      <c r="G754" s="7"/>
      <c r="H754" s="6">
        <f>IF('Раздел 2.1.1.3'!P30&gt;='Раздел 2.1.1.3'!P35,0,1)</f>
        <v>0</v>
      </c>
    </row>
    <row r="755" spans="1:8" x14ac:dyDescent="0.2">
      <c r="A755" s="6">
        <f t="shared" si="11"/>
        <v>609562</v>
      </c>
      <c r="B755" s="6">
        <v>7</v>
      </c>
      <c r="C755" s="6">
        <v>6</v>
      </c>
      <c r="D755" s="6">
        <v>81</v>
      </c>
      <c r="E755" s="6" t="s">
        <v>4120</v>
      </c>
      <c r="F755" s="7"/>
      <c r="G755" s="7"/>
      <c r="H755" s="6">
        <f>IF('Раздел 2.1.1.3'!Q30&gt;='Раздел 2.1.1.3'!Q35,0,1)</f>
        <v>0</v>
      </c>
    </row>
    <row r="756" spans="1:8" x14ac:dyDescent="0.2">
      <c r="A756" s="6">
        <f t="shared" si="11"/>
        <v>609562</v>
      </c>
      <c r="B756" s="6">
        <v>7</v>
      </c>
      <c r="C756" s="6">
        <v>6</v>
      </c>
      <c r="D756" s="6">
        <v>82</v>
      </c>
      <c r="E756" s="6" t="s">
        <v>4121</v>
      </c>
      <c r="F756" s="7"/>
      <c r="G756" s="7"/>
      <c r="H756" s="6">
        <f>IF('Раздел 2.1.1.3'!R30&gt;='Раздел 2.1.1.3'!R35,0,1)</f>
        <v>0</v>
      </c>
    </row>
    <row r="757" spans="1:8" x14ac:dyDescent="0.2">
      <c r="A757" s="6">
        <f t="shared" si="11"/>
        <v>609562</v>
      </c>
      <c r="B757" s="6">
        <v>7</v>
      </c>
      <c r="C757" s="6">
        <v>6</v>
      </c>
      <c r="D757" s="6">
        <v>83</v>
      </c>
      <c r="E757" s="6" t="s">
        <v>4122</v>
      </c>
      <c r="F757" s="7"/>
      <c r="G757" s="7"/>
      <c r="H757" s="6">
        <f>IF('Раздел 2.1.1.3'!S30&gt;='Раздел 2.1.1.3'!S35,0,1)</f>
        <v>0</v>
      </c>
    </row>
    <row r="758" spans="1:8" x14ac:dyDescent="0.2">
      <c r="A758" s="6">
        <f t="shared" si="11"/>
        <v>609562</v>
      </c>
      <c r="B758" s="6">
        <v>7</v>
      </c>
      <c r="C758" s="6">
        <v>6</v>
      </c>
      <c r="D758" s="6">
        <v>84</v>
      </c>
      <c r="E758" s="6" t="s">
        <v>4123</v>
      </c>
      <c r="F758" s="7"/>
      <c r="G758" s="7"/>
      <c r="H758" s="6">
        <f>IF('Раздел 2.1.1.3'!T30&gt;='Раздел 2.1.1.3'!T35,0,1)</f>
        <v>0</v>
      </c>
    </row>
    <row r="759" spans="1:8" x14ac:dyDescent="0.2">
      <c r="A759" s="6">
        <f t="shared" si="11"/>
        <v>609562</v>
      </c>
      <c r="B759" s="6">
        <v>7</v>
      </c>
      <c r="C759" s="6">
        <v>6</v>
      </c>
      <c r="D759" s="6">
        <v>85</v>
      </c>
      <c r="E759" s="6" t="s">
        <v>3319</v>
      </c>
      <c r="F759" s="7"/>
      <c r="G759" s="7"/>
      <c r="H759" s="6">
        <f>IF('Раздел 2.1.1.3'!U30&gt;='Раздел 2.1.1.3'!U35,0,1)</f>
        <v>0</v>
      </c>
    </row>
    <row r="760" spans="1:8" x14ac:dyDescent="0.2">
      <c r="A760" s="6">
        <f t="shared" si="11"/>
        <v>609562</v>
      </c>
      <c r="B760" s="6">
        <v>7</v>
      </c>
      <c r="C760" s="6">
        <v>6</v>
      </c>
      <c r="D760" s="6">
        <v>86</v>
      </c>
      <c r="E760" s="6" t="s">
        <v>3320</v>
      </c>
      <c r="F760" s="7"/>
      <c r="G760" s="7"/>
      <c r="H760" s="6">
        <f>IF('Раздел 2.1.1.3'!V30&gt;='Раздел 2.1.1.3'!V35,0,1)</f>
        <v>0</v>
      </c>
    </row>
    <row r="761" spans="1:8" x14ac:dyDescent="0.2">
      <c r="A761" s="6">
        <f t="shared" si="11"/>
        <v>609562</v>
      </c>
      <c r="B761" s="6">
        <v>7</v>
      </c>
      <c r="C761" s="6">
        <v>6</v>
      </c>
      <c r="D761" s="6">
        <v>87</v>
      </c>
      <c r="E761" s="6" t="s">
        <v>3321</v>
      </c>
      <c r="F761" s="7"/>
      <c r="G761" s="7"/>
      <c r="H761" s="6">
        <f>IF('Раздел 2.1.1.3'!W30&gt;='Раздел 2.1.1.3'!W35,0,1)</f>
        <v>0</v>
      </c>
    </row>
    <row r="762" spans="1:8" x14ac:dyDescent="0.2">
      <c r="A762" s="6">
        <f t="shared" si="11"/>
        <v>609562</v>
      </c>
      <c r="B762" s="6">
        <v>7</v>
      </c>
      <c r="C762" s="6">
        <v>6</v>
      </c>
      <c r="D762" s="6">
        <v>88</v>
      </c>
      <c r="E762" s="6" t="s">
        <v>3322</v>
      </c>
      <c r="F762" s="7"/>
      <c r="G762" s="7"/>
      <c r="H762" s="6">
        <f>IF('Раздел 2.1.1.3'!X30&gt;='Раздел 2.1.1.3'!X35,0,1)</f>
        <v>0</v>
      </c>
    </row>
    <row r="763" spans="1:8" x14ac:dyDescent="0.2">
      <c r="A763" s="6">
        <f t="shared" si="11"/>
        <v>609562</v>
      </c>
      <c r="B763" s="6">
        <v>7</v>
      </c>
      <c r="C763" s="6">
        <v>6</v>
      </c>
      <c r="D763" s="6">
        <v>89</v>
      </c>
      <c r="E763" s="6" t="s">
        <v>3323</v>
      </c>
      <c r="F763" s="7"/>
      <c r="G763" s="7"/>
      <c r="H763" s="6">
        <f>IF('Раздел 2.1.1.3'!Y30&gt;='Раздел 2.1.1.3'!Y35,0,1)</f>
        <v>0</v>
      </c>
    </row>
    <row r="764" spans="1:8" x14ac:dyDescent="0.2">
      <c r="A764" s="6">
        <f t="shared" si="11"/>
        <v>609562</v>
      </c>
      <c r="B764" s="6">
        <v>7</v>
      </c>
      <c r="C764" s="6">
        <v>6</v>
      </c>
      <c r="D764" s="6">
        <v>90</v>
      </c>
      <c r="E764" s="6" t="s">
        <v>3324</v>
      </c>
      <c r="F764" s="7"/>
      <c r="G764" s="7"/>
      <c r="H764" s="6">
        <f>IF('Раздел 2.1.1.3'!Z30&gt;='Раздел 2.1.1.3'!Z35,0,1)</f>
        <v>0</v>
      </c>
    </row>
    <row r="765" spans="1:8" x14ac:dyDescent="0.2">
      <c r="A765" s="6">
        <f t="shared" si="11"/>
        <v>609562</v>
      </c>
      <c r="B765" s="6">
        <v>7</v>
      </c>
      <c r="C765" s="6">
        <v>6</v>
      </c>
      <c r="D765" s="6">
        <v>91</v>
      </c>
      <c r="E765" s="6" t="s">
        <v>3325</v>
      </c>
      <c r="F765" s="7"/>
      <c r="G765" s="7"/>
      <c r="H765" s="6">
        <f>IF('Раздел 2.1.1.3'!AA30&gt;='Раздел 2.1.1.3'!AA35,0,1)</f>
        <v>0</v>
      </c>
    </row>
    <row r="766" spans="1:8" x14ac:dyDescent="0.2">
      <c r="A766" s="6">
        <f t="shared" si="11"/>
        <v>609562</v>
      </c>
      <c r="B766" s="6">
        <v>7</v>
      </c>
      <c r="C766" s="6">
        <v>6</v>
      </c>
      <c r="D766" s="6">
        <v>92</v>
      </c>
      <c r="E766" s="6" t="s">
        <v>3326</v>
      </c>
      <c r="F766" s="7"/>
      <c r="G766" s="7"/>
      <c r="H766" s="6">
        <f>IF('Раздел 2.1.1.3'!AB30&gt;='Раздел 2.1.1.3'!AB35,0,1)</f>
        <v>0</v>
      </c>
    </row>
    <row r="767" spans="1:8" x14ac:dyDescent="0.2">
      <c r="A767" s="6">
        <f t="shared" si="11"/>
        <v>609562</v>
      </c>
      <c r="B767" s="6">
        <v>7</v>
      </c>
      <c r="C767" s="119">
        <v>6</v>
      </c>
      <c r="D767" s="119">
        <v>93</v>
      </c>
      <c r="E767" s="119" t="s">
        <v>3327</v>
      </c>
      <c r="F767" s="119"/>
      <c r="G767" s="119"/>
      <c r="H767" s="119">
        <f>IF('Раздел 2.1.1.3'!AC30&gt;='Раздел 2.1.1.3'!AC35,0,1)</f>
        <v>0</v>
      </c>
    </row>
    <row r="768" spans="1:8" x14ac:dyDescent="0.2">
      <c r="A768" s="6">
        <f t="shared" si="11"/>
        <v>609562</v>
      </c>
      <c r="B768" s="6">
        <v>7</v>
      </c>
      <c r="C768" s="6">
        <v>7</v>
      </c>
      <c r="D768" s="6">
        <v>94</v>
      </c>
      <c r="E768" s="6" t="s">
        <v>17731</v>
      </c>
      <c r="F768" s="7"/>
      <c r="G768" s="7"/>
      <c r="H768" s="6">
        <f>IF('Раздел 2.1.1.3'!P30&gt;='Раздел 2.1.1.3'!P36,0,1)</f>
        <v>0</v>
      </c>
    </row>
    <row r="769" spans="1:8" x14ac:dyDescent="0.2">
      <c r="A769" s="6">
        <f t="shared" si="11"/>
        <v>609562</v>
      </c>
      <c r="B769" s="6">
        <v>7</v>
      </c>
      <c r="C769" s="6">
        <v>7</v>
      </c>
      <c r="D769" s="6">
        <v>95</v>
      </c>
      <c r="E769" s="6" t="s">
        <v>2523</v>
      </c>
      <c r="F769" s="7"/>
      <c r="G769" s="7"/>
      <c r="H769" s="6">
        <f>IF('Раздел 2.1.1.3'!Q30&gt;='Раздел 2.1.1.3'!Q36,0,1)</f>
        <v>0</v>
      </c>
    </row>
    <row r="770" spans="1:8" x14ac:dyDescent="0.2">
      <c r="A770" s="6">
        <f t="shared" si="11"/>
        <v>609562</v>
      </c>
      <c r="B770" s="6">
        <v>7</v>
      </c>
      <c r="C770" s="6">
        <v>7</v>
      </c>
      <c r="D770" s="6">
        <v>96</v>
      </c>
      <c r="E770" s="6" t="s">
        <v>2524</v>
      </c>
      <c r="F770" s="7"/>
      <c r="G770" s="7"/>
      <c r="H770" s="6">
        <f>IF('Раздел 2.1.1.3'!R30&gt;='Раздел 2.1.1.3'!R36,0,1)</f>
        <v>0</v>
      </c>
    </row>
    <row r="771" spans="1:8" x14ac:dyDescent="0.2">
      <c r="A771" s="6">
        <f t="shared" si="11"/>
        <v>609562</v>
      </c>
      <c r="B771" s="6">
        <v>7</v>
      </c>
      <c r="C771" s="6">
        <v>7</v>
      </c>
      <c r="D771" s="6">
        <v>97</v>
      </c>
      <c r="E771" s="6" t="s">
        <v>2525</v>
      </c>
      <c r="F771" s="7"/>
      <c r="G771" s="7"/>
      <c r="H771" s="6">
        <f>IF('Раздел 2.1.1.3'!S30&gt;='Раздел 2.1.1.3'!S36,0,1)</f>
        <v>0</v>
      </c>
    </row>
    <row r="772" spans="1:8" x14ac:dyDescent="0.2">
      <c r="A772" s="6">
        <f t="shared" si="11"/>
        <v>609562</v>
      </c>
      <c r="B772" s="6">
        <v>7</v>
      </c>
      <c r="C772" s="6">
        <v>7</v>
      </c>
      <c r="D772" s="6">
        <v>98</v>
      </c>
      <c r="E772" s="6" t="s">
        <v>2526</v>
      </c>
      <c r="F772" s="7"/>
      <c r="G772" s="7"/>
      <c r="H772" s="6">
        <f>IF('Раздел 2.1.1.3'!T30&gt;='Раздел 2.1.1.3'!T36,0,1)</f>
        <v>0</v>
      </c>
    </row>
    <row r="773" spans="1:8" x14ac:dyDescent="0.2">
      <c r="A773" s="6">
        <f t="shared" si="11"/>
        <v>609562</v>
      </c>
      <c r="B773" s="6">
        <v>7</v>
      </c>
      <c r="C773" s="6">
        <v>7</v>
      </c>
      <c r="D773" s="6">
        <v>99</v>
      </c>
      <c r="E773" s="6" t="s">
        <v>2527</v>
      </c>
      <c r="F773" s="7"/>
      <c r="G773" s="7"/>
      <c r="H773" s="6">
        <f>IF('Раздел 2.1.1.3'!U30&gt;='Раздел 2.1.1.3'!U36,0,1)</f>
        <v>0</v>
      </c>
    </row>
    <row r="774" spans="1:8" x14ac:dyDescent="0.2">
      <c r="A774" s="6">
        <f t="shared" si="11"/>
        <v>609562</v>
      </c>
      <c r="B774" s="6">
        <v>7</v>
      </c>
      <c r="C774" s="6">
        <v>7</v>
      </c>
      <c r="D774" s="6">
        <v>100</v>
      </c>
      <c r="E774" s="6" t="s">
        <v>2528</v>
      </c>
      <c r="F774" s="7"/>
      <c r="G774" s="7"/>
      <c r="H774" s="6">
        <f>IF('Раздел 2.1.1.3'!V30&gt;='Раздел 2.1.1.3'!V36,0,1)</f>
        <v>0</v>
      </c>
    </row>
    <row r="775" spans="1:8" x14ac:dyDescent="0.2">
      <c r="A775" s="6">
        <f t="shared" si="11"/>
        <v>609562</v>
      </c>
      <c r="B775" s="6">
        <v>7</v>
      </c>
      <c r="C775" s="6">
        <v>7</v>
      </c>
      <c r="D775" s="6">
        <v>101</v>
      </c>
      <c r="E775" s="6" t="s">
        <v>2529</v>
      </c>
      <c r="F775" s="7"/>
      <c r="G775" s="7"/>
      <c r="H775" s="6">
        <f>IF('Раздел 2.1.1.3'!W30&gt;='Раздел 2.1.1.3'!W36,0,1)</f>
        <v>0</v>
      </c>
    </row>
    <row r="776" spans="1:8" x14ac:dyDescent="0.2">
      <c r="A776" s="6">
        <f t="shared" si="11"/>
        <v>609562</v>
      </c>
      <c r="B776" s="6">
        <v>7</v>
      </c>
      <c r="C776" s="6">
        <v>7</v>
      </c>
      <c r="D776" s="6">
        <v>102</v>
      </c>
      <c r="E776" s="6" t="s">
        <v>2530</v>
      </c>
      <c r="F776" s="7"/>
      <c r="G776" s="7"/>
      <c r="H776" s="6">
        <f>IF('Раздел 2.1.1.3'!X30&gt;='Раздел 2.1.1.3'!X36,0,1)</f>
        <v>0</v>
      </c>
    </row>
    <row r="777" spans="1:8" x14ac:dyDescent="0.2">
      <c r="A777" s="6">
        <f t="shared" si="11"/>
        <v>609562</v>
      </c>
      <c r="B777" s="6">
        <v>7</v>
      </c>
      <c r="C777" s="6">
        <v>7</v>
      </c>
      <c r="D777" s="6">
        <v>103</v>
      </c>
      <c r="E777" s="6" t="s">
        <v>2531</v>
      </c>
      <c r="F777" s="7"/>
      <c r="G777" s="7"/>
      <c r="H777" s="6">
        <f>IF('Раздел 2.1.1.3'!Y30&gt;='Раздел 2.1.1.3'!Y36,0,1)</f>
        <v>0</v>
      </c>
    </row>
    <row r="778" spans="1:8" x14ac:dyDescent="0.2">
      <c r="A778" s="6">
        <f t="shared" si="11"/>
        <v>609562</v>
      </c>
      <c r="B778" s="6">
        <v>7</v>
      </c>
      <c r="C778" s="6">
        <v>7</v>
      </c>
      <c r="D778" s="6">
        <v>104</v>
      </c>
      <c r="E778" s="6" t="s">
        <v>2532</v>
      </c>
      <c r="F778" s="7"/>
      <c r="G778" s="7"/>
      <c r="H778" s="6">
        <f>IF('Раздел 2.1.1.3'!Z30&gt;='Раздел 2.1.1.3'!Z36,0,1)</f>
        <v>0</v>
      </c>
    </row>
    <row r="779" spans="1:8" x14ac:dyDescent="0.2">
      <c r="A779" s="6">
        <f t="shared" si="11"/>
        <v>609562</v>
      </c>
      <c r="B779" s="6">
        <v>7</v>
      </c>
      <c r="C779" s="6">
        <v>7</v>
      </c>
      <c r="D779" s="6">
        <v>105</v>
      </c>
      <c r="E779" s="6" t="s">
        <v>2533</v>
      </c>
      <c r="F779" s="7"/>
      <c r="G779" s="7"/>
      <c r="H779" s="6">
        <f>IF('Раздел 2.1.1.3'!AA30&gt;='Раздел 2.1.1.3'!AA36,0,1)</f>
        <v>0</v>
      </c>
    </row>
    <row r="780" spans="1:8" x14ac:dyDescent="0.2">
      <c r="A780" s="6">
        <f t="shared" si="11"/>
        <v>609562</v>
      </c>
      <c r="B780" s="6">
        <v>7</v>
      </c>
      <c r="C780" s="6">
        <v>7</v>
      </c>
      <c r="D780" s="6">
        <v>106</v>
      </c>
      <c r="E780" s="6" t="s">
        <v>2534</v>
      </c>
      <c r="F780" s="7"/>
      <c r="G780" s="7"/>
      <c r="H780" s="6">
        <f>IF('Раздел 2.1.1.3'!AB30&gt;='Раздел 2.1.1.3'!AB36,0,1)</f>
        <v>0</v>
      </c>
    </row>
    <row r="781" spans="1:8" x14ac:dyDescent="0.2">
      <c r="A781" s="6">
        <f t="shared" si="11"/>
        <v>609562</v>
      </c>
      <c r="B781" s="6">
        <v>7</v>
      </c>
      <c r="C781" s="119">
        <v>7</v>
      </c>
      <c r="D781" s="119">
        <v>107</v>
      </c>
      <c r="E781" s="119" t="s">
        <v>2535</v>
      </c>
      <c r="F781" s="119"/>
      <c r="G781" s="119"/>
      <c r="H781" s="119">
        <f>IF('Раздел 2.1.1.3'!AC30&gt;='Раздел 2.1.1.3'!AC36,0,1)</f>
        <v>0</v>
      </c>
    </row>
    <row r="782" spans="1:8" x14ac:dyDescent="0.2">
      <c r="A782" s="6">
        <f t="shared" si="11"/>
        <v>609562</v>
      </c>
      <c r="B782" s="6">
        <v>7</v>
      </c>
      <c r="C782" s="7">
        <v>8</v>
      </c>
      <c r="D782" s="7">
        <v>108</v>
      </c>
      <c r="E782" s="6" t="s">
        <v>17737</v>
      </c>
      <c r="F782" s="7"/>
      <c r="G782" s="7"/>
      <c r="H782" s="6">
        <f>IF('Раздел 2.1.1.3'!P30&gt;='Раздел 2.1.1.3'!P37,0,1)</f>
        <v>0</v>
      </c>
    </row>
    <row r="783" spans="1:8" x14ac:dyDescent="0.2">
      <c r="A783" s="6">
        <f t="shared" si="11"/>
        <v>609562</v>
      </c>
      <c r="B783" s="6">
        <v>7</v>
      </c>
      <c r="C783" s="7">
        <v>8</v>
      </c>
      <c r="D783" s="7">
        <v>109</v>
      </c>
      <c r="E783" s="6" t="s">
        <v>2536</v>
      </c>
      <c r="F783" s="7"/>
      <c r="G783" s="7"/>
      <c r="H783" s="6">
        <f>IF('Раздел 2.1.1.3'!Q30&gt;='Раздел 2.1.1.3'!Q37,0,1)</f>
        <v>0</v>
      </c>
    </row>
    <row r="784" spans="1:8" x14ac:dyDescent="0.2">
      <c r="A784" s="6">
        <f t="shared" si="11"/>
        <v>609562</v>
      </c>
      <c r="B784" s="6">
        <v>7</v>
      </c>
      <c r="C784" s="7">
        <v>8</v>
      </c>
      <c r="D784" s="7">
        <v>110</v>
      </c>
      <c r="E784" s="6" t="s">
        <v>2537</v>
      </c>
      <c r="F784" s="7"/>
      <c r="G784" s="7"/>
      <c r="H784" s="6">
        <f>IF('Раздел 2.1.1.3'!R30&gt;='Раздел 2.1.1.3'!R37,0,1)</f>
        <v>0</v>
      </c>
    </row>
    <row r="785" spans="1:8" x14ac:dyDescent="0.2">
      <c r="A785" s="6">
        <f t="shared" si="11"/>
        <v>609562</v>
      </c>
      <c r="B785" s="6">
        <v>7</v>
      </c>
      <c r="C785" s="7">
        <v>8</v>
      </c>
      <c r="D785" s="7">
        <v>111</v>
      </c>
      <c r="E785" s="6" t="s">
        <v>2538</v>
      </c>
      <c r="F785" s="7"/>
      <c r="G785" s="7"/>
      <c r="H785" s="6">
        <f>IF('Раздел 2.1.1.3'!S30&gt;='Раздел 2.1.1.3'!S37,0,1)</f>
        <v>0</v>
      </c>
    </row>
    <row r="786" spans="1:8" x14ac:dyDescent="0.2">
      <c r="A786" s="6">
        <f t="shared" si="11"/>
        <v>609562</v>
      </c>
      <c r="B786" s="6">
        <v>7</v>
      </c>
      <c r="C786" s="7">
        <v>8</v>
      </c>
      <c r="D786" s="7">
        <v>112</v>
      </c>
      <c r="E786" s="6" t="s">
        <v>2539</v>
      </c>
      <c r="F786" s="7"/>
      <c r="G786" s="7"/>
      <c r="H786" s="6">
        <f>IF('Раздел 2.1.1.3'!T30&gt;='Раздел 2.1.1.3'!T37,0,1)</f>
        <v>0</v>
      </c>
    </row>
    <row r="787" spans="1:8" x14ac:dyDescent="0.2">
      <c r="A787" s="6">
        <f t="shared" si="11"/>
        <v>609562</v>
      </c>
      <c r="B787" s="6">
        <v>7</v>
      </c>
      <c r="C787" s="7">
        <v>8</v>
      </c>
      <c r="D787" s="7">
        <v>113</v>
      </c>
      <c r="E787" s="6" t="s">
        <v>2540</v>
      </c>
      <c r="F787" s="7"/>
      <c r="G787" s="7"/>
      <c r="H787" s="6">
        <f>IF('Раздел 2.1.1.3'!U30&gt;='Раздел 2.1.1.3'!U37,0,1)</f>
        <v>0</v>
      </c>
    </row>
    <row r="788" spans="1:8" x14ac:dyDescent="0.2">
      <c r="A788" s="6">
        <f t="shared" si="11"/>
        <v>609562</v>
      </c>
      <c r="B788" s="6">
        <v>7</v>
      </c>
      <c r="C788" s="7">
        <v>8</v>
      </c>
      <c r="D788" s="7">
        <v>114</v>
      </c>
      <c r="E788" s="6" t="s">
        <v>2541</v>
      </c>
      <c r="F788" s="7"/>
      <c r="G788" s="7"/>
      <c r="H788" s="6">
        <f>IF('Раздел 2.1.1.3'!V30&gt;='Раздел 2.1.1.3'!V37,0,1)</f>
        <v>0</v>
      </c>
    </row>
    <row r="789" spans="1:8" x14ac:dyDescent="0.2">
      <c r="A789" s="6">
        <f t="shared" si="11"/>
        <v>609562</v>
      </c>
      <c r="B789" s="6">
        <v>7</v>
      </c>
      <c r="C789" s="7">
        <v>8</v>
      </c>
      <c r="D789" s="7">
        <v>115</v>
      </c>
      <c r="E789" s="6" t="s">
        <v>2542</v>
      </c>
      <c r="F789" s="7"/>
      <c r="G789" s="7"/>
      <c r="H789" s="6">
        <f>IF('Раздел 2.1.1.3'!W30&gt;='Раздел 2.1.1.3'!W37,0,1)</f>
        <v>0</v>
      </c>
    </row>
    <row r="790" spans="1:8" x14ac:dyDescent="0.2">
      <c r="A790" s="6">
        <f t="shared" si="11"/>
        <v>609562</v>
      </c>
      <c r="B790" s="6">
        <v>7</v>
      </c>
      <c r="C790" s="7">
        <v>8</v>
      </c>
      <c r="D790" s="7">
        <v>116</v>
      </c>
      <c r="E790" s="6" t="s">
        <v>3349</v>
      </c>
      <c r="F790" s="7"/>
      <c r="G790" s="7"/>
      <c r="H790" s="6">
        <f>IF('Раздел 2.1.1.3'!X30&gt;='Раздел 2.1.1.3'!X37,0,1)</f>
        <v>0</v>
      </c>
    </row>
    <row r="791" spans="1:8" x14ac:dyDescent="0.2">
      <c r="A791" s="6">
        <f t="shared" si="11"/>
        <v>609562</v>
      </c>
      <c r="B791" s="6">
        <v>7</v>
      </c>
      <c r="C791" s="7">
        <v>8</v>
      </c>
      <c r="D791" s="7">
        <v>117</v>
      </c>
      <c r="E791" s="6" t="s">
        <v>3350</v>
      </c>
      <c r="F791" s="7"/>
      <c r="G791" s="7"/>
      <c r="H791" s="6">
        <f>IF('Раздел 2.1.1.3'!Y30&gt;='Раздел 2.1.1.3'!Y37,0,1)</f>
        <v>0</v>
      </c>
    </row>
    <row r="792" spans="1:8" x14ac:dyDescent="0.2">
      <c r="A792" s="6">
        <f t="shared" si="11"/>
        <v>609562</v>
      </c>
      <c r="B792" s="6">
        <v>7</v>
      </c>
      <c r="C792" s="7">
        <v>8</v>
      </c>
      <c r="D792" s="7">
        <v>118</v>
      </c>
      <c r="E792" s="6" t="s">
        <v>3351</v>
      </c>
      <c r="F792" s="7"/>
      <c r="G792" s="7"/>
      <c r="H792" s="6">
        <f>IF('Раздел 2.1.1.3'!Z30&gt;='Раздел 2.1.1.3'!Z37,0,1)</f>
        <v>0</v>
      </c>
    </row>
    <row r="793" spans="1:8" x14ac:dyDescent="0.2">
      <c r="A793" s="6">
        <f t="shared" si="11"/>
        <v>609562</v>
      </c>
      <c r="B793" s="6">
        <v>7</v>
      </c>
      <c r="C793" s="7">
        <v>8</v>
      </c>
      <c r="D793" s="7">
        <v>119</v>
      </c>
      <c r="E793" s="6" t="s">
        <v>3352</v>
      </c>
      <c r="F793" s="7"/>
      <c r="G793" s="7"/>
      <c r="H793" s="6">
        <f>IF('Раздел 2.1.1.3'!AA30&gt;='Раздел 2.1.1.3'!AA37,0,1)</f>
        <v>0</v>
      </c>
    </row>
    <row r="794" spans="1:8" x14ac:dyDescent="0.2">
      <c r="A794" s="6">
        <f t="shared" si="11"/>
        <v>609562</v>
      </c>
      <c r="B794" s="6">
        <v>7</v>
      </c>
      <c r="C794" s="7">
        <v>8</v>
      </c>
      <c r="D794" s="7">
        <v>120</v>
      </c>
      <c r="E794" s="6" t="s">
        <v>3353</v>
      </c>
      <c r="F794" s="7"/>
      <c r="G794" s="7"/>
      <c r="H794" s="6">
        <f>IF('Раздел 2.1.1.3'!AB30&gt;='Раздел 2.1.1.3'!AB37,0,1)</f>
        <v>0</v>
      </c>
    </row>
    <row r="795" spans="1:8" x14ac:dyDescent="0.2">
      <c r="A795" s="6">
        <f t="shared" si="11"/>
        <v>609562</v>
      </c>
      <c r="B795" s="6">
        <v>7</v>
      </c>
      <c r="C795" s="119">
        <v>8</v>
      </c>
      <c r="D795" s="119">
        <v>121</v>
      </c>
      <c r="E795" s="119" t="s">
        <v>3354</v>
      </c>
      <c r="F795" s="119"/>
      <c r="G795" s="119"/>
      <c r="H795" s="119">
        <f>IF('Раздел 2.1.1.3'!AC30&gt;='Раздел 2.1.1.3'!AC37,0,1)</f>
        <v>0</v>
      </c>
    </row>
    <row r="796" spans="1:8" x14ac:dyDescent="0.2">
      <c r="A796" s="6">
        <f t="shared" si="11"/>
        <v>609562</v>
      </c>
      <c r="B796" s="6">
        <v>7</v>
      </c>
      <c r="C796" s="7">
        <v>9</v>
      </c>
      <c r="D796" s="7">
        <v>122</v>
      </c>
      <c r="E796" s="6" t="s">
        <v>17738</v>
      </c>
      <c r="F796" s="7"/>
      <c r="G796" s="7"/>
      <c r="H796" s="6">
        <f>IF('Раздел 2.1.1.3'!P37&gt;='Раздел 2.1.1.3'!P38,0,1)</f>
        <v>0</v>
      </c>
    </row>
    <row r="797" spans="1:8" x14ac:dyDescent="0.2">
      <c r="A797" s="6">
        <f t="shared" si="11"/>
        <v>609562</v>
      </c>
      <c r="B797" s="6">
        <v>7</v>
      </c>
      <c r="C797" s="7">
        <v>9</v>
      </c>
      <c r="D797" s="7">
        <v>123</v>
      </c>
      <c r="E797" s="6" t="s">
        <v>3355</v>
      </c>
      <c r="F797" s="7"/>
      <c r="G797" s="7"/>
      <c r="H797" s="6">
        <f>IF('Раздел 2.1.1.3'!Q37&gt;='Раздел 2.1.1.3'!Q38,0,1)</f>
        <v>0</v>
      </c>
    </row>
    <row r="798" spans="1:8" x14ac:dyDescent="0.2">
      <c r="A798" s="6">
        <f t="shared" si="11"/>
        <v>609562</v>
      </c>
      <c r="B798" s="6">
        <v>7</v>
      </c>
      <c r="C798" s="7">
        <v>9</v>
      </c>
      <c r="D798" s="7">
        <v>124</v>
      </c>
      <c r="E798" s="6" t="s">
        <v>3356</v>
      </c>
      <c r="F798" s="7"/>
      <c r="G798" s="7"/>
      <c r="H798" s="6">
        <f>IF('Раздел 2.1.1.3'!R37&gt;='Раздел 2.1.1.3'!R38,0,1)</f>
        <v>0</v>
      </c>
    </row>
    <row r="799" spans="1:8" x14ac:dyDescent="0.2">
      <c r="A799" s="6">
        <f t="shared" si="11"/>
        <v>609562</v>
      </c>
      <c r="B799" s="6">
        <v>7</v>
      </c>
      <c r="C799" s="7">
        <v>9</v>
      </c>
      <c r="D799" s="7">
        <v>125</v>
      </c>
      <c r="E799" s="6" t="s">
        <v>3357</v>
      </c>
      <c r="F799" s="7"/>
      <c r="G799" s="7"/>
      <c r="H799" s="6">
        <f>IF('Раздел 2.1.1.3'!S37&gt;='Раздел 2.1.1.3'!S38,0,1)</f>
        <v>0</v>
      </c>
    </row>
    <row r="800" spans="1:8" x14ac:dyDescent="0.2">
      <c r="A800" s="6">
        <f t="shared" si="11"/>
        <v>609562</v>
      </c>
      <c r="B800" s="6">
        <v>7</v>
      </c>
      <c r="C800" s="7">
        <v>9</v>
      </c>
      <c r="D800" s="7">
        <v>126</v>
      </c>
      <c r="E800" s="6" t="s">
        <v>3358</v>
      </c>
      <c r="F800" s="7"/>
      <c r="G800" s="7"/>
      <c r="H800" s="6">
        <f>IF('Раздел 2.1.1.3'!T37&gt;='Раздел 2.1.1.3'!T38,0,1)</f>
        <v>0</v>
      </c>
    </row>
    <row r="801" spans="1:8" x14ac:dyDescent="0.2">
      <c r="A801" s="6">
        <f t="shared" si="11"/>
        <v>609562</v>
      </c>
      <c r="B801" s="6">
        <v>7</v>
      </c>
      <c r="C801" s="7">
        <v>9</v>
      </c>
      <c r="D801" s="7">
        <v>127</v>
      </c>
      <c r="E801" s="6" t="s">
        <v>3359</v>
      </c>
      <c r="F801" s="7"/>
      <c r="G801" s="7"/>
      <c r="H801" s="6">
        <f>IF('Раздел 2.1.1.3'!U37&gt;='Раздел 2.1.1.3'!U38,0,1)</f>
        <v>0</v>
      </c>
    </row>
    <row r="802" spans="1:8" x14ac:dyDescent="0.2">
      <c r="A802" s="6">
        <f t="shared" si="11"/>
        <v>609562</v>
      </c>
      <c r="B802" s="6">
        <v>7</v>
      </c>
      <c r="C802" s="7">
        <v>9</v>
      </c>
      <c r="D802" s="7">
        <v>128</v>
      </c>
      <c r="E802" s="6" t="s">
        <v>3360</v>
      </c>
      <c r="F802" s="7"/>
      <c r="G802" s="7"/>
      <c r="H802" s="6">
        <f>IF('Раздел 2.1.1.3'!V37&gt;='Раздел 2.1.1.3'!V38,0,1)</f>
        <v>0</v>
      </c>
    </row>
    <row r="803" spans="1:8" x14ac:dyDescent="0.2">
      <c r="A803" s="6">
        <f t="shared" ref="A803:A866" si="12">P_3</f>
        <v>609562</v>
      </c>
      <c r="B803" s="6">
        <v>7</v>
      </c>
      <c r="C803" s="7">
        <v>9</v>
      </c>
      <c r="D803" s="7">
        <v>129</v>
      </c>
      <c r="E803" s="6" t="s">
        <v>3361</v>
      </c>
      <c r="F803" s="7"/>
      <c r="G803" s="7"/>
      <c r="H803" s="6">
        <f>IF('Раздел 2.1.1.3'!W37&gt;='Раздел 2.1.1.3'!W38,0,1)</f>
        <v>0</v>
      </c>
    </row>
    <row r="804" spans="1:8" x14ac:dyDescent="0.2">
      <c r="A804" s="6">
        <f t="shared" si="12"/>
        <v>609562</v>
      </c>
      <c r="B804" s="6">
        <v>7</v>
      </c>
      <c r="C804" s="7">
        <v>9</v>
      </c>
      <c r="D804" s="7">
        <v>130</v>
      </c>
      <c r="E804" s="6" t="s">
        <v>3362</v>
      </c>
      <c r="F804" s="7"/>
      <c r="G804" s="7"/>
      <c r="H804" s="6">
        <f>IF('Раздел 2.1.1.3'!X37&gt;='Раздел 2.1.1.3'!X38,0,1)</f>
        <v>0</v>
      </c>
    </row>
    <row r="805" spans="1:8" x14ac:dyDescent="0.2">
      <c r="A805" s="6">
        <f t="shared" si="12"/>
        <v>609562</v>
      </c>
      <c r="B805" s="6">
        <v>7</v>
      </c>
      <c r="C805" s="7">
        <v>9</v>
      </c>
      <c r="D805" s="7">
        <v>131</v>
      </c>
      <c r="E805" s="6" t="s">
        <v>3363</v>
      </c>
      <c r="F805" s="7"/>
      <c r="G805" s="7"/>
      <c r="H805" s="6">
        <f>IF('Раздел 2.1.1.3'!Y37&gt;='Раздел 2.1.1.3'!Y38,0,1)</f>
        <v>0</v>
      </c>
    </row>
    <row r="806" spans="1:8" x14ac:dyDescent="0.2">
      <c r="A806" s="6">
        <f t="shared" si="12"/>
        <v>609562</v>
      </c>
      <c r="B806" s="6">
        <v>7</v>
      </c>
      <c r="C806" s="7">
        <v>9</v>
      </c>
      <c r="D806" s="7">
        <v>132</v>
      </c>
      <c r="E806" s="6" t="s">
        <v>3364</v>
      </c>
      <c r="F806" s="7"/>
      <c r="G806" s="7"/>
      <c r="H806" s="6">
        <f>IF('Раздел 2.1.1.3'!Z37&gt;='Раздел 2.1.1.3'!Z38,0,1)</f>
        <v>0</v>
      </c>
    </row>
    <row r="807" spans="1:8" x14ac:dyDescent="0.2">
      <c r="A807" s="6">
        <f t="shared" si="12"/>
        <v>609562</v>
      </c>
      <c r="B807" s="6">
        <v>7</v>
      </c>
      <c r="C807" s="7">
        <v>9</v>
      </c>
      <c r="D807" s="7">
        <v>133</v>
      </c>
      <c r="E807" s="6" t="s">
        <v>3365</v>
      </c>
      <c r="F807" s="7"/>
      <c r="G807" s="7"/>
      <c r="H807" s="6">
        <f>IF('Раздел 2.1.1.3'!AA37&gt;='Раздел 2.1.1.3'!AA38,0,1)</f>
        <v>0</v>
      </c>
    </row>
    <row r="808" spans="1:8" x14ac:dyDescent="0.2">
      <c r="A808" s="6">
        <f t="shared" si="12"/>
        <v>609562</v>
      </c>
      <c r="B808" s="6">
        <v>7</v>
      </c>
      <c r="C808" s="7">
        <v>9</v>
      </c>
      <c r="D808" s="7">
        <v>134</v>
      </c>
      <c r="E808" s="6" t="s">
        <v>3366</v>
      </c>
      <c r="F808" s="7"/>
      <c r="G808" s="7"/>
      <c r="H808" s="6">
        <f>IF('Раздел 2.1.1.3'!AB37&gt;='Раздел 2.1.1.3'!AB38,0,1)</f>
        <v>0</v>
      </c>
    </row>
    <row r="809" spans="1:8" x14ac:dyDescent="0.2">
      <c r="A809" s="6">
        <f t="shared" si="12"/>
        <v>609562</v>
      </c>
      <c r="B809" s="6">
        <v>7</v>
      </c>
      <c r="C809" s="119">
        <v>9</v>
      </c>
      <c r="D809" s="119">
        <v>135</v>
      </c>
      <c r="E809" s="119" t="s">
        <v>3367</v>
      </c>
      <c r="F809" s="119"/>
      <c r="G809" s="119"/>
      <c r="H809" s="119">
        <f>IF('Раздел 2.1.1.3'!AC37&gt;='Раздел 2.1.1.3'!AC38,0,1)</f>
        <v>0</v>
      </c>
    </row>
    <row r="810" spans="1:8" x14ac:dyDescent="0.2">
      <c r="A810" s="6">
        <f t="shared" si="12"/>
        <v>609562</v>
      </c>
      <c r="B810" s="6">
        <v>7</v>
      </c>
      <c r="C810" s="6">
        <v>10</v>
      </c>
      <c r="D810" s="6">
        <v>136</v>
      </c>
      <c r="E810" s="6" t="s">
        <v>18041</v>
      </c>
      <c r="F810" s="7"/>
      <c r="G810" s="7"/>
      <c r="H810" s="6">
        <f>IF('Раздел 2.1.1.3'!P37&gt;='Раздел 2.1.1.3'!P39,0,1)</f>
        <v>0</v>
      </c>
    </row>
    <row r="811" spans="1:8" x14ac:dyDescent="0.2">
      <c r="A811" s="6">
        <f t="shared" si="12"/>
        <v>609562</v>
      </c>
      <c r="B811" s="6">
        <v>7</v>
      </c>
      <c r="C811" s="6">
        <v>10</v>
      </c>
      <c r="D811" s="6">
        <v>137</v>
      </c>
      <c r="E811" s="6" t="s">
        <v>3368</v>
      </c>
      <c r="F811" s="7"/>
      <c r="G811" s="7"/>
      <c r="H811" s="6">
        <f>IF('Раздел 2.1.1.3'!Q37&gt;='Раздел 2.1.1.3'!Q39,0,1)</f>
        <v>0</v>
      </c>
    </row>
    <row r="812" spans="1:8" x14ac:dyDescent="0.2">
      <c r="A812" s="6">
        <f t="shared" si="12"/>
        <v>609562</v>
      </c>
      <c r="B812" s="6">
        <v>7</v>
      </c>
      <c r="C812" s="6">
        <v>10</v>
      </c>
      <c r="D812" s="6">
        <v>138</v>
      </c>
      <c r="E812" s="6" t="s">
        <v>3369</v>
      </c>
      <c r="F812" s="7"/>
      <c r="G812" s="7"/>
      <c r="H812" s="6">
        <f>IF('Раздел 2.1.1.3'!R37&gt;='Раздел 2.1.1.3'!R39,0,1)</f>
        <v>0</v>
      </c>
    </row>
    <row r="813" spans="1:8" x14ac:dyDescent="0.2">
      <c r="A813" s="6">
        <f t="shared" si="12"/>
        <v>609562</v>
      </c>
      <c r="B813" s="6">
        <v>7</v>
      </c>
      <c r="C813" s="6">
        <v>10</v>
      </c>
      <c r="D813" s="6">
        <v>139</v>
      </c>
      <c r="E813" s="6" t="s">
        <v>3370</v>
      </c>
      <c r="F813" s="7"/>
      <c r="G813" s="7"/>
      <c r="H813" s="6">
        <f>IF('Раздел 2.1.1.3'!S37&gt;='Раздел 2.1.1.3'!S39,0,1)</f>
        <v>0</v>
      </c>
    </row>
    <row r="814" spans="1:8" x14ac:dyDescent="0.2">
      <c r="A814" s="6">
        <f t="shared" si="12"/>
        <v>609562</v>
      </c>
      <c r="B814" s="6">
        <v>7</v>
      </c>
      <c r="C814" s="6">
        <v>10</v>
      </c>
      <c r="D814" s="6">
        <v>140</v>
      </c>
      <c r="E814" s="6" t="s">
        <v>3371</v>
      </c>
      <c r="F814" s="7"/>
      <c r="G814" s="7"/>
      <c r="H814" s="6">
        <f>IF('Раздел 2.1.1.3'!T37&gt;='Раздел 2.1.1.3'!T39,0,1)</f>
        <v>0</v>
      </c>
    </row>
    <row r="815" spans="1:8" x14ac:dyDescent="0.2">
      <c r="A815" s="6">
        <f t="shared" si="12"/>
        <v>609562</v>
      </c>
      <c r="B815" s="6">
        <v>7</v>
      </c>
      <c r="C815" s="6">
        <v>10</v>
      </c>
      <c r="D815" s="6">
        <v>141</v>
      </c>
      <c r="E815" s="6" t="s">
        <v>3372</v>
      </c>
      <c r="F815" s="7"/>
      <c r="G815" s="7"/>
      <c r="H815" s="6">
        <f>IF('Раздел 2.1.1.3'!U37&gt;='Раздел 2.1.1.3'!U39,0,1)</f>
        <v>0</v>
      </c>
    </row>
    <row r="816" spans="1:8" x14ac:dyDescent="0.2">
      <c r="A816" s="6">
        <f t="shared" si="12"/>
        <v>609562</v>
      </c>
      <c r="B816" s="6">
        <v>7</v>
      </c>
      <c r="C816" s="6">
        <v>10</v>
      </c>
      <c r="D816" s="6">
        <v>142</v>
      </c>
      <c r="E816" s="6" t="s">
        <v>3373</v>
      </c>
      <c r="F816" s="7"/>
      <c r="G816" s="7"/>
      <c r="H816" s="6">
        <f>IF('Раздел 2.1.1.3'!V37&gt;='Раздел 2.1.1.3'!V39,0,1)</f>
        <v>0</v>
      </c>
    </row>
    <row r="817" spans="1:8" x14ac:dyDescent="0.2">
      <c r="A817" s="6">
        <f t="shared" si="12"/>
        <v>609562</v>
      </c>
      <c r="B817" s="6">
        <v>7</v>
      </c>
      <c r="C817" s="6">
        <v>10</v>
      </c>
      <c r="D817" s="6">
        <v>143</v>
      </c>
      <c r="E817" s="6" t="s">
        <v>3374</v>
      </c>
      <c r="F817" s="7"/>
      <c r="G817" s="7"/>
      <c r="H817" s="6">
        <f>IF('Раздел 2.1.1.3'!W37&gt;='Раздел 2.1.1.3'!W39,0,1)</f>
        <v>0</v>
      </c>
    </row>
    <row r="818" spans="1:8" x14ac:dyDescent="0.2">
      <c r="A818" s="6">
        <f t="shared" si="12"/>
        <v>609562</v>
      </c>
      <c r="B818" s="6">
        <v>7</v>
      </c>
      <c r="C818" s="6">
        <v>10</v>
      </c>
      <c r="D818" s="6">
        <v>144</v>
      </c>
      <c r="E818" s="6" t="s">
        <v>3375</v>
      </c>
      <c r="F818" s="7"/>
      <c r="G818" s="7"/>
      <c r="H818" s="6">
        <f>IF('Раздел 2.1.1.3'!X37&gt;='Раздел 2.1.1.3'!X39,0,1)</f>
        <v>0</v>
      </c>
    </row>
    <row r="819" spans="1:8" x14ac:dyDescent="0.2">
      <c r="A819" s="6">
        <f t="shared" si="12"/>
        <v>609562</v>
      </c>
      <c r="B819" s="6">
        <v>7</v>
      </c>
      <c r="C819" s="6">
        <v>10</v>
      </c>
      <c r="D819" s="6">
        <v>145</v>
      </c>
      <c r="E819" s="6" t="s">
        <v>3376</v>
      </c>
      <c r="F819" s="7"/>
      <c r="G819" s="7"/>
      <c r="H819" s="6">
        <f>IF('Раздел 2.1.1.3'!Y37&gt;='Раздел 2.1.1.3'!Y39,0,1)</f>
        <v>0</v>
      </c>
    </row>
    <row r="820" spans="1:8" x14ac:dyDescent="0.2">
      <c r="A820" s="6">
        <f t="shared" si="12"/>
        <v>609562</v>
      </c>
      <c r="B820" s="6">
        <v>7</v>
      </c>
      <c r="C820" s="6">
        <v>10</v>
      </c>
      <c r="D820" s="6">
        <v>146</v>
      </c>
      <c r="E820" s="6" t="s">
        <v>3377</v>
      </c>
      <c r="F820" s="7"/>
      <c r="G820" s="7"/>
      <c r="H820" s="6">
        <f>IF('Раздел 2.1.1.3'!Z37&gt;='Раздел 2.1.1.3'!Z39,0,1)</f>
        <v>0</v>
      </c>
    </row>
    <row r="821" spans="1:8" x14ac:dyDescent="0.2">
      <c r="A821" s="6">
        <f t="shared" si="12"/>
        <v>609562</v>
      </c>
      <c r="B821" s="6">
        <v>7</v>
      </c>
      <c r="C821" s="6">
        <v>10</v>
      </c>
      <c r="D821" s="6">
        <v>147</v>
      </c>
      <c r="E821" s="6" t="s">
        <v>3378</v>
      </c>
      <c r="F821" s="7"/>
      <c r="G821" s="7"/>
      <c r="H821" s="6">
        <f>IF('Раздел 2.1.1.3'!AA37&gt;='Раздел 2.1.1.3'!AA39,0,1)</f>
        <v>0</v>
      </c>
    </row>
    <row r="822" spans="1:8" x14ac:dyDescent="0.2">
      <c r="A822" s="6">
        <f t="shared" si="12"/>
        <v>609562</v>
      </c>
      <c r="B822" s="6">
        <v>7</v>
      </c>
      <c r="C822" s="6">
        <v>10</v>
      </c>
      <c r="D822" s="6">
        <v>148</v>
      </c>
      <c r="E822" s="6" t="s">
        <v>3379</v>
      </c>
      <c r="F822" s="7"/>
      <c r="G822" s="7"/>
      <c r="H822" s="6">
        <f>IF('Раздел 2.1.1.3'!AB37&gt;='Раздел 2.1.1.3'!AB39,0,1)</f>
        <v>0</v>
      </c>
    </row>
    <row r="823" spans="1:8" x14ac:dyDescent="0.2">
      <c r="A823" s="6">
        <f t="shared" si="12"/>
        <v>609562</v>
      </c>
      <c r="B823" s="6">
        <v>7</v>
      </c>
      <c r="C823" s="119">
        <v>10</v>
      </c>
      <c r="D823" s="119">
        <v>149</v>
      </c>
      <c r="E823" s="119" t="s">
        <v>3380</v>
      </c>
      <c r="F823" s="119"/>
      <c r="G823" s="119"/>
      <c r="H823" s="119">
        <f>IF('Раздел 2.1.1.3'!AC37&gt;='Раздел 2.1.1.3'!AC39,0,1)</f>
        <v>0</v>
      </c>
    </row>
    <row r="824" spans="1:8" x14ac:dyDescent="0.2">
      <c r="A824" s="6">
        <f t="shared" si="12"/>
        <v>609562</v>
      </c>
      <c r="B824" s="6">
        <v>7</v>
      </c>
      <c r="C824" s="6">
        <v>11</v>
      </c>
      <c r="D824" s="6">
        <v>150</v>
      </c>
      <c r="E824" s="6" t="s">
        <v>18042</v>
      </c>
      <c r="F824" s="7"/>
      <c r="G824" s="7"/>
      <c r="H824" s="6">
        <f>IF('Раздел 2.1.1.3'!P42&gt;='Раздел 2.1.1.3'!P43,0,1)</f>
        <v>0</v>
      </c>
    </row>
    <row r="825" spans="1:8" x14ac:dyDescent="0.2">
      <c r="A825" s="6">
        <f t="shared" si="12"/>
        <v>609562</v>
      </c>
      <c r="B825" s="6">
        <v>7</v>
      </c>
      <c r="C825" s="6">
        <v>11</v>
      </c>
      <c r="D825" s="6">
        <v>151</v>
      </c>
      <c r="E825" s="6" t="s">
        <v>3381</v>
      </c>
      <c r="F825" s="7"/>
      <c r="G825" s="7"/>
      <c r="H825" s="6">
        <f>IF('Раздел 2.1.1.3'!Q42&gt;='Раздел 2.1.1.3'!Q43,0,1)</f>
        <v>0</v>
      </c>
    </row>
    <row r="826" spans="1:8" x14ac:dyDescent="0.2">
      <c r="A826" s="6">
        <f t="shared" si="12"/>
        <v>609562</v>
      </c>
      <c r="B826" s="6">
        <v>7</v>
      </c>
      <c r="C826" s="6">
        <v>11</v>
      </c>
      <c r="D826" s="6">
        <v>152</v>
      </c>
      <c r="E826" s="6" t="s">
        <v>3382</v>
      </c>
      <c r="F826" s="7"/>
      <c r="G826" s="7"/>
      <c r="H826" s="6">
        <f>IF('Раздел 2.1.1.3'!R42&gt;='Раздел 2.1.1.3'!R43,0,1)</f>
        <v>0</v>
      </c>
    </row>
    <row r="827" spans="1:8" x14ac:dyDescent="0.2">
      <c r="A827" s="6">
        <f t="shared" si="12"/>
        <v>609562</v>
      </c>
      <c r="B827" s="6">
        <v>7</v>
      </c>
      <c r="C827" s="6">
        <v>11</v>
      </c>
      <c r="D827" s="6">
        <v>153</v>
      </c>
      <c r="E827" s="6" t="s">
        <v>3383</v>
      </c>
      <c r="F827" s="7"/>
      <c r="G827" s="7"/>
      <c r="H827" s="6">
        <f>IF('Раздел 2.1.1.3'!S42&gt;='Раздел 2.1.1.3'!S43,0,1)</f>
        <v>0</v>
      </c>
    </row>
    <row r="828" spans="1:8" x14ac:dyDescent="0.2">
      <c r="A828" s="6">
        <f t="shared" si="12"/>
        <v>609562</v>
      </c>
      <c r="B828" s="6">
        <v>7</v>
      </c>
      <c r="C828" s="6">
        <v>11</v>
      </c>
      <c r="D828" s="6">
        <v>154</v>
      </c>
      <c r="E828" s="6" t="s">
        <v>3384</v>
      </c>
      <c r="F828" s="7"/>
      <c r="G828" s="7"/>
      <c r="H828" s="6">
        <f>IF('Раздел 2.1.1.3'!T42&gt;='Раздел 2.1.1.3'!T43,0,1)</f>
        <v>0</v>
      </c>
    </row>
    <row r="829" spans="1:8" x14ac:dyDescent="0.2">
      <c r="A829" s="6">
        <f t="shared" si="12"/>
        <v>609562</v>
      </c>
      <c r="B829" s="6">
        <v>7</v>
      </c>
      <c r="C829" s="6">
        <v>11</v>
      </c>
      <c r="D829" s="6">
        <v>155</v>
      </c>
      <c r="E829" s="6" t="s">
        <v>3385</v>
      </c>
      <c r="F829" s="7"/>
      <c r="G829" s="7"/>
      <c r="H829" s="6">
        <f>IF('Раздел 2.1.1.3'!U42&gt;='Раздел 2.1.1.3'!U43,0,1)</f>
        <v>0</v>
      </c>
    </row>
    <row r="830" spans="1:8" x14ac:dyDescent="0.2">
      <c r="A830" s="6">
        <f t="shared" si="12"/>
        <v>609562</v>
      </c>
      <c r="B830" s="6">
        <v>7</v>
      </c>
      <c r="C830" s="6">
        <v>11</v>
      </c>
      <c r="D830" s="6">
        <v>156</v>
      </c>
      <c r="E830" s="6" t="s">
        <v>3386</v>
      </c>
      <c r="F830" s="7"/>
      <c r="G830" s="7"/>
      <c r="H830" s="6">
        <f>IF('Раздел 2.1.1.3'!V42&gt;='Раздел 2.1.1.3'!V43,0,1)</f>
        <v>0</v>
      </c>
    </row>
    <row r="831" spans="1:8" x14ac:dyDescent="0.2">
      <c r="A831" s="6">
        <f t="shared" si="12"/>
        <v>609562</v>
      </c>
      <c r="B831" s="6">
        <v>7</v>
      </c>
      <c r="C831" s="6">
        <v>11</v>
      </c>
      <c r="D831" s="6">
        <v>157</v>
      </c>
      <c r="E831" s="6" t="s">
        <v>3387</v>
      </c>
      <c r="F831" s="7"/>
      <c r="G831" s="7"/>
      <c r="H831" s="6">
        <f>IF('Раздел 2.1.1.3'!W42&gt;='Раздел 2.1.1.3'!W43,0,1)</f>
        <v>0</v>
      </c>
    </row>
    <row r="832" spans="1:8" x14ac:dyDescent="0.2">
      <c r="A832" s="6">
        <f t="shared" si="12"/>
        <v>609562</v>
      </c>
      <c r="B832" s="6">
        <v>7</v>
      </c>
      <c r="C832" s="6">
        <v>11</v>
      </c>
      <c r="D832" s="6">
        <v>158</v>
      </c>
      <c r="E832" s="6" t="s">
        <v>3388</v>
      </c>
      <c r="F832" s="7"/>
      <c r="G832" s="7"/>
      <c r="H832" s="6">
        <f>IF('Раздел 2.1.1.3'!X42&gt;='Раздел 2.1.1.3'!X43,0,1)</f>
        <v>0</v>
      </c>
    </row>
    <row r="833" spans="1:8" x14ac:dyDescent="0.2">
      <c r="A833" s="6">
        <f t="shared" si="12"/>
        <v>609562</v>
      </c>
      <c r="B833" s="6">
        <v>7</v>
      </c>
      <c r="C833" s="6">
        <v>11</v>
      </c>
      <c r="D833" s="6">
        <v>159</v>
      </c>
      <c r="E833" s="6" t="s">
        <v>3389</v>
      </c>
      <c r="F833" s="7"/>
      <c r="G833" s="7"/>
      <c r="H833" s="6">
        <f>IF('Раздел 2.1.1.3'!Y42&gt;='Раздел 2.1.1.3'!Y43,0,1)</f>
        <v>0</v>
      </c>
    </row>
    <row r="834" spans="1:8" x14ac:dyDescent="0.2">
      <c r="A834" s="6">
        <f t="shared" si="12"/>
        <v>609562</v>
      </c>
      <c r="B834" s="6">
        <v>7</v>
      </c>
      <c r="C834" s="6">
        <v>11</v>
      </c>
      <c r="D834" s="6">
        <v>160</v>
      </c>
      <c r="E834" s="6" t="s">
        <v>2591</v>
      </c>
      <c r="F834" s="7"/>
      <c r="G834" s="7"/>
      <c r="H834" s="6">
        <f>IF('Раздел 2.1.1.3'!Z42&gt;='Раздел 2.1.1.3'!Z43,0,1)</f>
        <v>0</v>
      </c>
    </row>
    <row r="835" spans="1:8" x14ac:dyDescent="0.2">
      <c r="A835" s="6">
        <f t="shared" si="12"/>
        <v>609562</v>
      </c>
      <c r="B835" s="6">
        <v>7</v>
      </c>
      <c r="C835" s="6">
        <v>11</v>
      </c>
      <c r="D835" s="6">
        <v>161</v>
      </c>
      <c r="E835" s="6" t="s">
        <v>2592</v>
      </c>
      <c r="F835" s="7"/>
      <c r="G835" s="7"/>
      <c r="H835" s="6">
        <f>IF('Раздел 2.1.1.3'!AA42&gt;='Раздел 2.1.1.3'!AA43,0,1)</f>
        <v>0</v>
      </c>
    </row>
    <row r="836" spans="1:8" x14ac:dyDescent="0.2">
      <c r="A836" s="6">
        <f t="shared" si="12"/>
        <v>609562</v>
      </c>
      <c r="B836" s="6">
        <v>7</v>
      </c>
      <c r="C836" s="6">
        <v>11</v>
      </c>
      <c r="D836" s="6">
        <v>162</v>
      </c>
      <c r="E836" s="6" t="s">
        <v>2593</v>
      </c>
      <c r="F836" s="7"/>
      <c r="G836" s="7"/>
      <c r="H836" s="6">
        <f>IF('Раздел 2.1.1.3'!AB42&gt;='Раздел 2.1.1.3'!AB43,0,1)</f>
        <v>0</v>
      </c>
    </row>
    <row r="837" spans="1:8" x14ac:dyDescent="0.2">
      <c r="A837" s="6">
        <f t="shared" si="12"/>
        <v>609562</v>
      </c>
      <c r="B837" s="6">
        <v>7</v>
      </c>
      <c r="C837" s="6">
        <v>11</v>
      </c>
      <c r="D837" s="6">
        <v>163</v>
      </c>
      <c r="E837" s="119" t="s">
        <v>3391</v>
      </c>
      <c r="F837" s="119"/>
      <c r="G837" s="119"/>
      <c r="H837" s="119">
        <f>IF('Раздел 2.1.1.3'!AC42&gt;='Раздел 2.1.1.3'!AC43,0,1)</f>
        <v>0</v>
      </c>
    </row>
    <row r="838" spans="1:8" x14ac:dyDescent="0.2">
      <c r="A838" s="132">
        <f t="shared" si="12"/>
        <v>609562</v>
      </c>
      <c r="B838" s="132">
        <v>7</v>
      </c>
      <c r="C838" s="133">
        <v>12</v>
      </c>
      <c r="D838" s="133">
        <v>164</v>
      </c>
      <c r="E838" s="132" t="s">
        <v>20120</v>
      </c>
      <c r="F838" s="133"/>
      <c r="G838" s="133"/>
      <c r="H838" s="133">
        <f>IF('Раздел 2.1.1.3'!P30&gt;='Раздел 2.1.1.3'!P42,0,1)</f>
        <v>0</v>
      </c>
    </row>
    <row r="839" spans="1:8" x14ac:dyDescent="0.2">
      <c r="A839" s="132">
        <f t="shared" si="12"/>
        <v>609562</v>
      </c>
      <c r="B839" s="132">
        <v>7</v>
      </c>
      <c r="C839" s="133">
        <v>12</v>
      </c>
      <c r="D839" s="133">
        <v>165</v>
      </c>
      <c r="E839" s="132" t="s">
        <v>3392</v>
      </c>
      <c r="F839" s="133"/>
      <c r="G839" s="133"/>
      <c r="H839" s="133">
        <f>IF('Раздел 2.1.1.3'!Q30&gt;='Раздел 2.1.1.3'!Q42,0,1)</f>
        <v>0</v>
      </c>
    </row>
    <row r="840" spans="1:8" x14ac:dyDescent="0.2">
      <c r="A840" s="132">
        <f t="shared" si="12"/>
        <v>609562</v>
      </c>
      <c r="B840" s="132">
        <v>7</v>
      </c>
      <c r="C840" s="133">
        <v>12</v>
      </c>
      <c r="D840" s="133">
        <v>166</v>
      </c>
      <c r="E840" s="132" t="s">
        <v>3393</v>
      </c>
      <c r="F840" s="133"/>
      <c r="G840" s="133"/>
      <c r="H840" s="133">
        <f>IF('Раздел 2.1.1.3'!R30&gt;='Раздел 2.1.1.3'!R42,0,1)</f>
        <v>0</v>
      </c>
    </row>
    <row r="841" spans="1:8" x14ac:dyDescent="0.2">
      <c r="A841" s="132">
        <f t="shared" si="12"/>
        <v>609562</v>
      </c>
      <c r="B841" s="132">
        <v>7</v>
      </c>
      <c r="C841" s="133">
        <v>12</v>
      </c>
      <c r="D841" s="133">
        <v>167</v>
      </c>
      <c r="E841" s="132" t="s">
        <v>3394</v>
      </c>
      <c r="F841" s="133"/>
      <c r="G841" s="133"/>
      <c r="H841" s="133">
        <f>IF('Раздел 2.1.1.3'!S30&gt;='Раздел 2.1.1.3'!S42,0,1)</f>
        <v>0</v>
      </c>
    </row>
    <row r="842" spans="1:8" x14ac:dyDescent="0.2">
      <c r="A842" s="132">
        <f t="shared" si="12"/>
        <v>609562</v>
      </c>
      <c r="B842" s="132">
        <v>7</v>
      </c>
      <c r="C842" s="133">
        <v>12</v>
      </c>
      <c r="D842" s="133">
        <v>168</v>
      </c>
      <c r="E842" s="132" t="s">
        <v>3395</v>
      </c>
      <c r="F842" s="133"/>
      <c r="G842" s="133"/>
      <c r="H842" s="133">
        <f>IF('Раздел 2.1.1.3'!T30&gt;='Раздел 2.1.1.3'!T42,0,1)</f>
        <v>0</v>
      </c>
    </row>
    <row r="843" spans="1:8" x14ac:dyDescent="0.2">
      <c r="A843" s="132">
        <f t="shared" si="12"/>
        <v>609562</v>
      </c>
      <c r="B843" s="132">
        <v>7</v>
      </c>
      <c r="C843" s="133">
        <v>12</v>
      </c>
      <c r="D843" s="133">
        <v>169</v>
      </c>
      <c r="E843" s="132" t="s">
        <v>3396</v>
      </c>
      <c r="F843" s="133"/>
      <c r="G843" s="133"/>
      <c r="H843" s="133">
        <f>IF('Раздел 2.1.1.3'!U30&gt;='Раздел 2.1.1.3'!U42,0,1)</f>
        <v>0</v>
      </c>
    </row>
    <row r="844" spans="1:8" x14ac:dyDescent="0.2">
      <c r="A844" s="132">
        <f t="shared" si="12"/>
        <v>609562</v>
      </c>
      <c r="B844" s="132">
        <v>7</v>
      </c>
      <c r="C844" s="133">
        <v>12</v>
      </c>
      <c r="D844" s="133">
        <v>170</v>
      </c>
      <c r="E844" s="132" t="s">
        <v>3397</v>
      </c>
      <c r="F844" s="133"/>
      <c r="G844" s="133"/>
      <c r="H844" s="133">
        <f>IF('Раздел 2.1.1.3'!V30&gt;='Раздел 2.1.1.3'!V42,0,1)</f>
        <v>0</v>
      </c>
    </row>
    <row r="845" spans="1:8" x14ac:dyDescent="0.2">
      <c r="A845" s="132">
        <f t="shared" si="12"/>
        <v>609562</v>
      </c>
      <c r="B845" s="132">
        <v>7</v>
      </c>
      <c r="C845" s="133">
        <v>12</v>
      </c>
      <c r="D845" s="133">
        <v>171</v>
      </c>
      <c r="E845" s="132" t="s">
        <v>3398</v>
      </c>
      <c r="F845" s="133"/>
      <c r="G845" s="133"/>
      <c r="H845" s="133">
        <f>IF('Раздел 2.1.1.3'!W30&gt;='Раздел 2.1.1.3'!W42,0,1)</f>
        <v>0</v>
      </c>
    </row>
    <row r="846" spans="1:8" x14ac:dyDescent="0.2">
      <c r="A846" s="132">
        <f t="shared" si="12"/>
        <v>609562</v>
      </c>
      <c r="B846" s="132">
        <v>7</v>
      </c>
      <c r="C846" s="133">
        <v>12</v>
      </c>
      <c r="D846" s="133">
        <v>172</v>
      </c>
      <c r="E846" s="132" t="s">
        <v>3399</v>
      </c>
      <c r="F846" s="133"/>
      <c r="G846" s="133"/>
      <c r="H846" s="133">
        <f>IF('Раздел 2.1.1.3'!X30&gt;='Раздел 2.1.1.3'!X42,0,1)</f>
        <v>0</v>
      </c>
    </row>
    <row r="847" spans="1:8" x14ac:dyDescent="0.2">
      <c r="A847" s="132">
        <f t="shared" si="12"/>
        <v>609562</v>
      </c>
      <c r="B847" s="132">
        <v>7</v>
      </c>
      <c r="C847" s="133">
        <v>12</v>
      </c>
      <c r="D847" s="133">
        <v>173</v>
      </c>
      <c r="E847" s="132" t="s">
        <v>3400</v>
      </c>
      <c r="F847" s="133"/>
      <c r="G847" s="133"/>
      <c r="H847" s="133">
        <f>IF('Раздел 2.1.1.3'!Y30&gt;='Раздел 2.1.1.3'!Y42,0,1)</f>
        <v>0</v>
      </c>
    </row>
    <row r="848" spans="1:8" x14ac:dyDescent="0.2">
      <c r="A848" s="132">
        <f t="shared" si="12"/>
        <v>609562</v>
      </c>
      <c r="B848" s="132">
        <v>7</v>
      </c>
      <c r="C848" s="133">
        <v>12</v>
      </c>
      <c r="D848" s="133">
        <v>174</v>
      </c>
      <c r="E848" s="132" t="s">
        <v>3401</v>
      </c>
      <c r="F848" s="133"/>
      <c r="G848" s="133"/>
      <c r="H848" s="133">
        <f>IF('Раздел 2.1.1.3'!Z30&gt;='Раздел 2.1.1.3'!Z42,0,1)</f>
        <v>0</v>
      </c>
    </row>
    <row r="849" spans="1:8" x14ac:dyDescent="0.2">
      <c r="A849" s="132">
        <f t="shared" si="12"/>
        <v>609562</v>
      </c>
      <c r="B849" s="132">
        <v>7</v>
      </c>
      <c r="C849" s="133">
        <v>12</v>
      </c>
      <c r="D849" s="133">
        <v>175</v>
      </c>
      <c r="E849" s="132" t="s">
        <v>3402</v>
      </c>
      <c r="F849" s="133"/>
      <c r="G849" s="133"/>
      <c r="H849" s="133">
        <f>IF('Раздел 2.1.1.3'!AA30&gt;='Раздел 2.1.1.3'!AA42,0,1)</f>
        <v>0</v>
      </c>
    </row>
    <row r="850" spans="1:8" x14ac:dyDescent="0.2">
      <c r="A850" s="132">
        <f t="shared" si="12"/>
        <v>609562</v>
      </c>
      <c r="B850" s="132">
        <v>7</v>
      </c>
      <c r="C850" s="133">
        <v>12</v>
      </c>
      <c r="D850" s="133">
        <v>176</v>
      </c>
      <c r="E850" s="132" t="s">
        <v>3403</v>
      </c>
      <c r="F850" s="133"/>
      <c r="G850" s="133"/>
      <c r="H850" s="133">
        <f>IF('Раздел 2.1.1.3'!AB30&gt;='Раздел 2.1.1.3'!AB42,0,1)</f>
        <v>0</v>
      </c>
    </row>
    <row r="851" spans="1:8" x14ac:dyDescent="0.2">
      <c r="A851" s="132">
        <f t="shared" si="12"/>
        <v>609562</v>
      </c>
      <c r="B851" s="132">
        <v>7</v>
      </c>
      <c r="C851" s="134">
        <v>12</v>
      </c>
      <c r="D851" s="134">
        <v>177</v>
      </c>
      <c r="E851" s="134" t="s">
        <v>3404</v>
      </c>
      <c r="F851" s="134"/>
      <c r="G851" s="134"/>
      <c r="H851" s="134">
        <f>IF('Раздел 2.1.1.3'!AC30&gt;='Раздел 2.1.1.3'!AC42,0,1)</f>
        <v>0</v>
      </c>
    </row>
    <row r="852" spans="1:8" x14ac:dyDescent="0.2">
      <c r="A852" s="6">
        <f t="shared" si="12"/>
        <v>609562</v>
      </c>
      <c r="B852" s="6">
        <v>7</v>
      </c>
      <c r="C852" s="7">
        <v>13</v>
      </c>
      <c r="D852" s="7">
        <v>178</v>
      </c>
      <c r="E852" s="6" t="s">
        <v>3405</v>
      </c>
      <c r="F852" s="7"/>
      <c r="G852" s="7"/>
      <c r="H852" s="7">
        <f>IF('Раздел 2.1.1.3'!P34&gt;='Раздел 2.1.1.3'!P43,0,1)</f>
        <v>0</v>
      </c>
    </row>
    <row r="853" spans="1:8" x14ac:dyDescent="0.2">
      <c r="A853" s="6">
        <f t="shared" si="12"/>
        <v>609562</v>
      </c>
      <c r="B853" s="6">
        <v>7</v>
      </c>
      <c r="C853" s="7">
        <v>13</v>
      </c>
      <c r="D853" s="7">
        <v>179</v>
      </c>
      <c r="E853" s="6" t="s">
        <v>3406</v>
      </c>
      <c r="F853" s="7"/>
      <c r="G853" s="7"/>
      <c r="H853" s="7">
        <f>IF('Раздел 2.1.1.3'!Q34&gt;='Раздел 2.1.1.3'!Q43,0,1)</f>
        <v>0</v>
      </c>
    </row>
    <row r="854" spans="1:8" x14ac:dyDescent="0.2">
      <c r="A854" s="6">
        <f t="shared" si="12"/>
        <v>609562</v>
      </c>
      <c r="B854" s="6">
        <v>7</v>
      </c>
      <c r="C854" s="7">
        <v>13</v>
      </c>
      <c r="D854" s="7">
        <v>180</v>
      </c>
      <c r="E854" s="6" t="s">
        <v>3407</v>
      </c>
      <c r="F854" s="7"/>
      <c r="G854" s="7"/>
      <c r="H854" s="7">
        <f>IF('Раздел 2.1.1.3'!R34&gt;='Раздел 2.1.1.3'!R43,0,1)</f>
        <v>0</v>
      </c>
    </row>
    <row r="855" spans="1:8" x14ac:dyDescent="0.2">
      <c r="A855" s="6">
        <f t="shared" si="12"/>
        <v>609562</v>
      </c>
      <c r="B855" s="6">
        <v>7</v>
      </c>
      <c r="C855" s="7">
        <v>13</v>
      </c>
      <c r="D855" s="7">
        <v>181</v>
      </c>
      <c r="E855" s="6" t="s">
        <v>3408</v>
      </c>
      <c r="F855" s="7"/>
      <c r="G855" s="7"/>
      <c r="H855" s="7">
        <f>IF('Раздел 2.1.1.3'!S34&gt;='Раздел 2.1.1.3'!S43,0,1)</f>
        <v>0</v>
      </c>
    </row>
    <row r="856" spans="1:8" x14ac:dyDescent="0.2">
      <c r="A856" s="6">
        <f t="shared" si="12"/>
        <v>609562</v>
      </c>
      <c r="B856" s="6">
        <v>7</v>
      </c>
      <c r="C856" s="7">
        <v>13</v>
      </c>
      <c r="D856" s="7">
        <v>182</v>
      </c>
      <c r="E856" s="6" t="s">
        <v>3409</v>
      </c>
      <c r="F856" s="7"/>
      <c r="G856" s="7"/>
      <c r="H856" s="7">
        <f>IF('Раздел 2.1.1.3'!T34&gt;='Раздел 2.1.1.3'!T43,0,1)</f>
        <v>0</v>
      </c>
    </row>
    <row r="857" spans="1:8" x14ac:dyDescent="0.2">
      <c r="A857" s="6">
        <f t="shared" si="12"/>
        <v>609562</v>
      </c>
      <c r="B857" s="6">
        <v>7</v>
      </c>
      <c r="C857" s="7">
        <v>13</v>
      </c>
      <c r="D857" s="7">
        <v>183</v>
      </c>
      <c r="E857" s="6" t="s">
        <v>3410</v>
      </c>
      <c r="F857" s="7"/>
      <c r="G857" s="7"/>
      <c r="H857" s="7">
        <f>IF('Раздел 2.1.1.3'!U34&gt;='Раздел 2.1.1.3'!U43,0,1)</f>
        <v>0</v>
      </c>
    </row>
    <row r="858" spans="1:8" x14ac:dyDescent="0.2">
      <c r="A858" s="6">
        <f t="shared" si="12"/>
        <v>609562</v>
      </c>
      <c r="B858" s="6">
        <v>7</v>
      </c>
      <c r="C858" s="7">
        <v>13</v>
      </c>
      <c r="D858" s="7">
        <v>184</v>
      </c>
      <c r="E858" s="6" t="s">
        <v>3411</v>
      </c>
      <c r="F858" s="7"/>
      <c r="G858" s="7"/>
      <c r="H858" s="7">
        <f>IF('Раздел 2.1.1.3'!V34&gt;='Раздел 2.1.1.3'!V43,0,1)</f>
        <v>0</v>
      </c>
    </row>
    <row r="859" spans="1:8" x14ac:dyDescent="0.2">
      <c r="A859" s="6">
        <f t="shared" si="12"/>
        <v>609562</v>
      </c>
      <c r="B859" s="6">
        <v>7</v>
      </c>
      <c r="C859" s="7">
        <v>13</v>
      </c>
      <c r="D859" s="7">
        <v>185</v>
      </c>
      <c r="E859" s="6" t="s">
        <v>3412</v>
      </c>
      <c r="F859" s="7"/>
      <c r="G859" s="7"/>
      <c r="H859" s="7">
        <f>IF('Раздел 2.1.1.3'!W34&gt;='Раздел 2.1.1.3'!W43,0,1)</f>
        <v>0</v>
      </c>
    </row>
    <row r="860" spans="1:8" x14ac:dyDescent="0.2">
      <c r="A860" s="6">
        <f t="shared" si="12"/>
        <v>609562</v>
      </c>
      <c r="B860" s="6">
        <v>7</v>
      </c>
      <c r="C860" s="7">
        <v>13</v>
      </c>
      <c r="D860" s="7">
        <v>186</v>
      </c>
      <c r="E860" s="6" t="s">
        <v>3413</v>
      </c>
      <c r="F860" s="7"/>
      <c r="G860" s="7"/>
      <c r="H860" s="7">
        <f>IF('Раздел 2.1.1.3'!X34&gt;='Раздел 2.1.1.3'!X43,0,1)</f>
        <v>0</v>
      </c>
    </row>
    <row r="861" spans="1:8" x14ac:dyDescent="0.2">
      <c r="A861" s="6">
        <f t="shared" si="12"/>
        <v>609562</v>
      </c>
      <c r="B861" s="6">
        <v>7</v>
      </c>
      <c r="C861" s="7">
        <v>13</v>
      </c>
      <c r="D861" s="7">
        <v>187</v>
      </c>
      <c r="E861" s="6" t="s">
        <v>3414</v>
      </c>
      <c r="F861" s="7"/>
      <c r="G861" s="7"/>
      <c r="H861" s="7">
        <f>IF('Раздел 2.1.1.3'!Y34&gt;='Раздел 2.1.1.3'!Y43,0,1)</f>
        <v>0</v>
      </c>
    </row>
    <row r="862" spans="1:8" x14ac:dyDescent="0.2">
      <c r="A862" s="6">
        <f t="shared" si="12"/>
        <v>609562</v>
      </c>
      <c r="B862" s="6">
        <v>7</v>
      </c>
      <c r="C862" s="7">
        <v>13</v>
      </c>
      <c r="D862" s="7">
        <v>188</v>
      </c>
      <c r="E862" s="6" t="s">
        <v>3415</v>
      </c>
      <c r="F862" s="7"/>
      <c r="G862" s="7"/>
      <c r="H862" s="7">
        <f>IF('Раздел 2.1.1.3'!Z34&gt;='Раздел 2.1.1.3'!Z43,0,1)</f>
        <v>0</v>
      </c>
    </row>
    <row r="863" spans="1:8" x14ac:dyDescent="0.2">
      <c r="A863" s="6">
        <f t="shared" si="12"/>
        <v>609562</v>
      </c>
      <c r="B863" s="6">
        <v>7</v>
      </c>
      <c r="C863" s="7">
        <v>13</v>
      </c>
      <c r="D863" s="7">
        <v>189</v>
      </c>
      <c r="E863" s="6" t="s">
        <v>3416</v>
      </c>
      <c r="F863" s="7"/>
      <c r="G863" s="7"/>
      <c r="H863" s="7">
        <f>IF('Раздел 2.1.1.3'!AA34&gt;='Раздел 2.1.1.3'!AA43,0,1)</f>
        <v>0</v>
      </c>
    </row>
    <row r="864" spans="1:8" x14ac:dyDescent="0.2">
      <c r="A864" s="6">
        <f t="shared" si="12"/>
        <v>609562</v>
      </c>
      <c r="B864" s="6">
        <v>7</v>
      </c>
      <c r="C864" s="7">
        <v>13</v>
      </c>
      <c r="D864" s="7">
        <v>190</v>
      </c>
      <c r="E864" s="6" t="s">
        <v>3417</v>
      </c>
      <c r="F864" s="7"/>
      <c r="G864" s="7"/>
      <c r="H864" s="7">
        <f>IF('Раздел 2.1.1.3'!AB34&gt;='Раздел 2.1.1.3'!AB43,0,1)</f>
        <v>0</v>
      </c>
    </row>
    <row r="865" spans="1:8" x14ac:dyDescent="0.2">
      <c r="A865" s="6">
        <f t="shared" si="12"/>
        <v>609562</v>
      </c>
      <c r="B865" s="6">
        <v>7</v>
      </c>
      <c r="C865" s="119">
        <v>13</v>
      </c>
      <c r="D865" s="119">
        <v>191</v>
      </c>
      <c r="E865" s="119" t="s">
        <v>3418</v>
      </c>
      <c r="F865" s="119"/>
      <c r="G865" s="119"/>
      <c r="H865" s="119">
        <f>IF('Раздел 2.1.1.3'!AC34&gt;='Раздел 2.1.1.3'!AC43,0,1)</f>
        <v>0</v>
      </c>
    </row>
    <row r="866" spans="1:8" x14ac:dyDescent="0.2">
      <c r="A866" s="6">
        <f t="shared" si="12"/>
        <v>609562</v>
      </c>
      <c r="B866" s="6">
        <v>7</v>
      </c>
      <c r="C866" s="7">
        <v>14</v>
      </c>
      <c r="D866" s="7">
        <v>192</v>
      </c>
      <c r="E866" s="6" t="s">
        <v>20967</v>
      </c>
      <c r="F866" s="7"/>
      <c r="G866" s="7"/>
      <c r="H866" s="7">
        <f>IF('Раздел 2.1.1.3'!P30&gt;=SUM('Раздел 2.1.1.3'!P38:P41),0,1)</f>
        <v>0</v>
      </c>
    </row>
    <row r="867" spans="1:8" x14ac:dyDescent="0.2">
      <c r="A867" s="6">
        <f t="shared" ref="A867:A893" si="13">P_3</f>
        <v>609562</v>
      </c>
      <c r="B867" s="6">
        <v>7</v>
      </c>
      <c r="C867" s="7">
        <v>14</v>
      </c>
      <c r="D867" s="7">
        <v>193</v>
      </c>
      <c r="E867" s="6" t="s">
        <v>20968</v>
      </c>
      <c r="F867" s="7"/>
      <c r="G867" s="7"/>
      <c r="H867" s="7">
        <f>IF('Раздел 2.1.1.3'!Q30&gt;=SUM('Раздел 2.1.1.3'!Q38:Q41),0,1)</f>
        <v>0</v>
      </c>
    </row>
    <row r="868" spans="1:8" x14ac:dyDescent="0.2">
      <c r="A868" s="6">
        <f t="shared" si="13"/>
        <v>609562</v>
      </c>
      <c r="B868" s="6">
        <v>7</v>
      </c>
      <c r="C868" s="7">
        <v>14</v>
      </c>
      <c r="D868" s="7">
        <v>194</v>
      </c>
      <c r="E868" s="6" t="s">
        <v>20969</v>
      </c>
      <c r="F868" s="7"/>
      <c r="G868" s="7"/>
      <c r="H868" s="7">
        <f>IF('Раздел 2.1.1.3'!R30&gt;=SUM('Раздел 2.1.1.3'!R38:R41),0,1)</f>
        <v>0</v>
      </c>
    </row>
    <row r="869" spans="1:8" x14ac:dyDescent="0.2">
      <c r="A869" s="6">
        <f t="shared" si="13"/>
        <v>609562</v>
      </c>
      <c r="B869" s="6">
        <v>7</v>
      </c>
      <c r="C869" s="7">
        <v>14</v>
      </c>
      <c r="D869" s="7">
        <v>195</v>
      </c>
      <c r="E869" s="6" t="s">
        <v>20970</v>
      </c>
      <c r="F869" s="7"/>
      <c r="G869" s="7"/>
      <c r="H869" s="7">
        <f>IF('Раздел 2.1.1.3'!S30&gt;=SUM('Раздел 2.1.1.3'!S38:S41),0,1)</f>
        <v>0</v>
      </c>
    </row>
    <row r="870" spans="1:8" x14ac:dyDescent="0.2">
      <c r="A870" s="6">
        <f t="shared" si="13"/>
        <v>609562</v>
      </c>
      <c r="B870" s="6">
        <v>7</v>
      </c>
      <c r="C870" s="7">
        <v>14</v>
      </c>
      <c r="D870" s="7">
        <v>196</v>
      </c>
      <c r="E870" s="6" t="s">
        <v>21742</v>
      </c>
      <c r="F870" s="7"/>
      <c r="G870" s="7"/>
      <c r="H870" s="7">
        <f>IF('Раздел 2.1.1.3'!T30&gt;=SUM('Раздел 2.1.1.3'!T38:T41),0,1)</f>
        <v>0</v>
      </c>
    </row>
    <row r="871" spans="1:8" x14ac:dyDescent="0.2">
      <c r="A871" s="6">
        <f t="shared" si="13"/>
        <v>609562</v>
      </c>
      <c r="B871" s="6">
        <v>7</v>
      </c>
      <c r="C871" s="7">
        <v>14</v>
      </c>
      <c r="D871" s="7">
        <v>197</v>
      </c>
      <c r="E871" s="6" t="s">
        <v>21743</v>
      </c>
      <c r="F871" s="7"/>
      <c r="G871" s="7"/>
      <c r="H871" s="7">
        <f>IF('Раздел 2.1.1.3'!U30&gt;=SUM('Раздел 2.1.1.3'!U38:U41),0,1)</f>
        <v>0</v>
      </c>
    </row>
    <row r="872" spans="1:8" x14ac:dyDescent="0.2">
      <c r="A872" s="6">
        <f t="shared" si="13"/>
        <v>609562</v>
      </c>
      <c r="B872" s="6">
        <v>7</v>
      </c>
      <c r="C872" s="7">
        <v>14</v>
      </c>
      <c r="D872" s="7">
        <v>198</v>
      </c>
      <c r="E872" s="6" t="s">
        <v>21744</v>
      </c>
      <c r="F872" s="7"/>
      <c r="G872" s="7"/>
      <c r="H872" s="7">
        <f>IF('Раздел 2.1.1.3'!V30&gt;=SUM('Раздел 2.1.1.3'!V38:V41),0,1)</f>
        <v>0</v>
      </c>
    </row>
    <row r="873" spans="1:8" x14ac:dyDescent="0.2">
      <c r="A873" s="6">
        <f t="shared" si="13"/>
        <v>609562</v>
      </c>
      <c r="B873" s="6">
        <v>7</v>
      </c>
      <c r="C873" s="7">
        <v>14</v>
      </c>
      <c r="D873" s="7">
        <v>199</v>
      </c>
      <c r="E873" s="6" t="s">
        <v>19753</v>
      </c>
      <c r="F873" s="7"/>
      <c r="G873" s="7"/>
      <c r="H873" s="7">
        <f>IF('Раздел 2.1.1.3'!W30&gt;=SUM('Раздел 2.1.1.3'!W38:W41),0,1)</f>
        <v>0</v>
      </c>
    </row>
    <row r="874" spans="1:8" x14ac:dyDescent="0.2">
      <c r="A874" s="6">
        <f t="shared" si="13"/>
        <v>609562</v>
      </c>
      <c r="B874" s="6">
        <v>7</v>
      </c>
      <c r="C874" s="7">
        <v>14</v>
      </c>
      <c r="D874" s="7">
        <v>200</v>
      </c>
      <c r="E874" s="6" t="s">
        <v>19754</v>
      </c>
      <c r="F874" s="7"/>
      <c r="G874" s="7"/>
      <c r="H874" s="7">
        <f>IF('Раздел 2.1.1.3'!X30&gt;=SUM('Раздел 2.1.1.3'!X38:X41),0,1)</f>
        <v>0</v>
      </c>
    </row>
    <row r="875" spans="1:8" x14ac:dyDescent="0.2">
      <c r="A875" s="6">
        <f t="shared" si="13"/>
        <v>609562</v>
      </c>
      <c r="B875" s="6">
        <v>7</v>
      </c>
      <c r="C875" s="7">
        <v>14</v>
      </c>
      <c r="D875" s="7">
        <v>201</v>
      </c>
      <c r="E875" s="6" t="s">
        <v>19755</v>
      </c>
      <c r="F875" s="7"/>
      <c r="G875" s="7"/>
      <c r="H875" s="7">
        <f>IF('Раздел 2.1.1.3'!Y30&gt;=SUM('Раздел 2.1.1.3'!Y38:Y41),0,1)</f>
        <v>0</v>
      </c>
    </row>
    <row r="876" spans="1:8" x14ac:dyDescent="0.2">
      <c r="A876" s="6">
        <f t="shared" si="13"/>
        <v>609562</v>
      </c>
      <c r="B876" s="6">
        <v>7</v>
      </c>
      <c r="C876" s="7">
        <v>14</v>
      </c>
      <c r="D876" s="7">
        <v>202</v>
      </c>
      <c r="E876" s="6" t="s">
        <v>19756</v>
      </c>
      <c r="F876" s="7"/>
      <c r="G876" s="7"/>
      <c r="H876" s="7">
        <f>IF('Раздел 2.1.1.3'!Z30&gt;=SUM('Раздел 2.1.1.3'!Z38:Z41),0,1)</f>
        <v>0</v>
      </c>
    </row>
    <row r="877" spans="1:8" x14ac:dyDescent="0.2">
      <c r="A877" s="6">
        <f t="shared" si="13"/>
        <v>609562</v>
      </c>
      <c r="B877" s="6">
        <v>7</v>
      </c>
      <c r="C877" s="7">
        <v>14</v>
      </c>
      <c r="D877" s="7">
        <v>203</v>
      </c>
      <c r="E877" s="6" t="s">
        <v>20525</v>
      </c>
      <c r="F877" s="7"/>
      <c r="G877" s="7"/>
      <c r="H877" s="7">
        <f>IF('Раздел 2.1.1.3'!AA30&gt;=SUM('Раздел 2.1.1.3'!AA38:AA41),0,1)</f>
        <v>0</v>
      </c>
    </row>
    <row r="878" spans="1:8" x14ac:dyDescent="0.2">
      <c r="A878" s="6">
        <f t="shared" si="13"/>
        <v>609562</v>
      </c>
      <c r="B878" s="6">
        <v>7</v>
      </c>
      <c r="C878" s="7">
        <v>14</v>
      </c>
      <c r="D878" s="7">
        <v>204</v>
      </c>
      <c r="E878" s="6" t="s">
        <v>20526</v>
      </c>
      <c r="F878" s="7"/>
      <c r="G878" s="7"/>
      <c r="H878" s="7">
        <f>IF('Раздел 2.1.1.3'!AB30&gt;=SUM('Раздел 2.1.1.3'!AB38:AB41),0,1)</f>
        <v>0</v>
      </c>
    </row>
    <row r="879" spans="1:8" x14ac:dyDescent="0.2">
      <c r="A879" s="6">
        <f t="shared" si="13"/>
        <v>609562</v>
      </c>
      <c r="B879" s="6">
        <v>7</v>
      </c>
      <c r="C879" s="119">
        <v>14</v>
      </c>
      <c r="D879" s="119">
        <v>205</v>
      </c>
      <c r="E879" s="119" t="s">
        <v>20527</v>
      </c>
      <c r="F879" s="119"/>
      <c r="G879" s="119"/>
      <c r="H879" s="119">
        <f>IF('Раздел 2.1.1.3'!AC30&gt;=SUM('Раздел 2.1.1.3'!AC38:AC41),0,1)</f>
        <v>0</v>
      </c>
    </row>
    <row r="880" spans="1:8" x14ac:dyDescent="0.2">
      <c r="A880" s="6">
        <f t="shared" si="13"/>
        <v>609562</v>
      </c>
      <c r="B880" s="6">
        <v>7</v>
      </c>
      <c r="C880" s="7">
        <v>15</v>
      </c>
      <c r="D880" s="7">
        <v>206</v>
      </c>
      <c r="E880" s="6" t="s">
        <v>20528</v>
      </c>
      <c r="F880" s="7"/>
      <c r="G880" s="7"/>
      <c r="H880" s="7">
        <f>IF('Раздел 2.1.1.3'!P37&gt;=SUM('Раздел 2.1.1.3'!P38:P39),0,1)</f>
        <v>0</v>
      </c>
    </row>
    <row r="881" spans="1:8" x14ac:dyDescent="0.2">
      <c r="A881" s="6">
        <f t="shared" si="13"/>
        <v>609562</v>
      </c>
      <c r="B881" s="6">
        <v>7</v>
      </c>
      <c r="C881" s="7">
        <v>15</v>
      </c>
      <c r="D881" s="7">
        <v>207</v>
      </c>
      <c r="E881" s="6" t="s">
        <v>20529</v>
      </c>
      <c r="F881" s="7"/>
      <c r="G881" s="7"/>
      <c r="H881" s="7">
        <f>IF('Раздел 2.1.1.3'!Q37&gt;=SUM('Раздел 2.1.1.3'!Q38:Q39),0,1)</f>
        <v>0</v>
      </c>
    </row>
    <row r="882" spans="1:8" x14ac:dyDescent="0.2">
      <c r="A882" s="6">
        <f t="shared" si="13"/>
        <v>609562</v>
      </c>
      <c r="B882" s="6">
        <v>7</v>
      </c>
      <c r="C882" s="7">
        <v>15</v>
      </c>
      <c r="D882" s="7">
        <v>208</v>
      </c>
      <c r="E882" s="6" t="s">
        <v>20530</v>
      </c>
      <c r="F882" s="7"/>
      <c r="G882" s="7"/>
      <c r="H882" s="7">
        <f>IF('Раздел 2.1.1.3'!R37&gt;=SUM('Раздел 2.1.1.3'!R38:R39),0,1)</f>
        <v>0</v>
      </c>
    </row>
    <row r="883" spans="1:8" x14ac:dyDescent="0.2">
      <c r="A883" s="6">
        <f t="shared" si="13"/>
        <v>609562</v>
      </c>
      <c r="B883" s="6">
        <v>7</v>
      </c>
      <c r="C883" s="7">
        <v>15</v>
      </c>
      <c r="D883" s="7">
        <v>209</v>
      </c>
      <c r="E883" s="6" t="s">
        <v>21323</v>
      </c>
      <c r="F883" s="7"/>
      <c r="G883" s="7"/>
      <c r="H883" s="7">
        <f>IF('Раздел 2.1.1.3'!S37&gt;=SUM('Раздел 2.1.1.3'!S38:S39),0,1)</f>
        <v>0</v>
      </c>
    </row>
    <row r="884" spans="1:8" x14ac:dyDescent="0.2">
      <c r="A884" s="6">
        <f t="shared" si="13"/>
        <v>609562</v>
      </c>
      <c r="B884" s="6">
        <v>7</v>
      </c>
      <c r="C884" s="7">
        <v>15</v>
      </c>
      <c r="D884" s="7">
        <v>210</v>
      </c>
      <c r="E884" s="6" t="s">
        <v>21324</v>
      </c>
      <c r="F884" s="7"/>
      <c r="G884" s="7"/>
      <c r="H884" s="7">
        <f>IF('Раздел 2.1.1.3'!T37&gt;=SUM('Раздел 2.1.1.3'!T38:T39),0,1)</f>
        <v>0</v>
      </c>
    </row>
    <row r="885" spans="1:8" x14ac:dyDescent="0.2">
      <c r="A885" s="6">
        <f t="shared" si="13"/>
        <v>609562</v>
      </c>
      <c r="B885" s="6">
        <v>7</v>
      </c>
      <c r="C885" s="7">
        <v>15</v>
      </c>
      <c r="D885" s="7">
        <v>211</v>
      </c>
      <c r="E885" s="6" t="s">
        <v>21325</v>
      </c>
      <c r="F885" s="7"/>
      <c r="G885" s="7"/>
      <c r="H885" s="7">
        <f>IF('Раздел 2.1.1.3'!U37&gt;=SUM('Раздел 2.1.1.3'!U38:U39),0,1)</f>
        <v>0</v>
      </c>
    </row>
    <row r="886" spans="1:8" x14ac:dyDescent="0.2">
      <c r="A886" s="6">
        <f t="shared" si="13"/>
        <v>609562</v>
      </c>
      <c r="B886" s="6">
        <v>7</v>
      </c>
      <c r="C886" s="7">
        <v>15</v>
      </c>
      <c r="D886" s="7">
        <v>212</v>
      </c>
      <c r="E886" s="6" t="s">
        <v>21326</v>
      </c>
      <c r="F886" s="7"/>
      <c r="G886" s="7"/>
      <c r="H886" s="7">
        <f>IF('Раздел 2.1.1.3'!V37&gt;=SUM('Раздел 2.1.1.3'!V38:V39),0,1)</f>
        <v>0</v>
      </c>
    </row>
    <row r="887" spans="1:8" x14ac:dyDescent="0.2">
      <c r="A887" s="6">
        <f t="shared" si="13"/>
        <v>609562</v>
      </c>
      <c r="B887" s="6">
        <v>7</v>
      </c>
      <c r="C887" s="7">
        <v>15</v>
      </c>
      <c r="D887" s="7">
        <v>213</v>
      </c>
      <c r="E887" s="6" t="s">
        <v>21327</v>
      </c>
      <c r="F887" s="7"/>
      <c r="G887" s="7"/>
      <c r="H887" s="7">
        <f>IF('Раздел 2.1.1.3'!W37&gt;=SUM('Раздел 2.1.1.3'!W38:W39),0,1)</f>
        <v>0</v>
      </c>
    </row>
    <row r="888" spans="1:8" x14ac:dyDescent="0.2">
      <c r="A888" s="6">
        <f t="shared" si="13"/>
        <v>609562</v>
      </c>
      <c r="B888" s="6">
        <v>7</v>
      </c>
      <c r="C888" s="7">
        <v>15</v>
      </c>
      <c r="D888" s="7">
        <v>214</v>
      </c>
      <c r="E888" s="6" t="s">
        <v>21328</v>
      </c>
      <c r="F888" s="7"/>
      <c r="G888" s="7"/>
      <c r="H888" s="7">
        <f>IF('Раздел 2.1.1.3'!X37&gt;=SUM('Раздел 2.1.1.3'!X38:X39),0,1)</f>
        <v>0</v>
      </c>
    </row>
    <row r="889" spans="1:8" x14ac:dyDescent="0.2">
      <c r="A889" s="6">
        <f t="shared" si="13"/>
        <v>609562</v>
      </c>
      <c r="B889" s="6">
        <v>7</v>
      </c>
      <c r="C889" s="7">
        <v>15</v>
      </c>
      <c r="D889" s="7">
        <v>215</v>
      </c>
      <c r="E889" s="6" t="s">
        <v>21329</v>
      </c>
      <c r="F889" s="7"/>
      <c r="G889" s="7"/>
      <c r="H889" s="7">
        <f>IF('Раздел 2.1.1.3'!Y37&gt;=SUM('Раздел 2.1.1.3'!Y38:Y39),0,1)</f>
        <v>0</v>
      </c>
    </row>
    <row r="890" spans="1:8" x14ac:dyDescent="0.2">
      <c r="A890" s="6">
        <f t="shared" si="13"/>
        <v>609562</v>
      </c>
      <c r="B890" s="6">
        <v>7</v>
      </c>
      <c r="C890" s="7">
        <v>15</v>
      </c>
      <c r="D890" s="7">
        <v>216</v>
      </c>
      <c r="E890" s="6" t="s">
        <v>21330</v>
      </c>
      <c r="F890" s="7"/>
      <c r="G890" s="7"/>
      <c r="H890" s="7">
        <f>IF('Раздел 2.1.1.3'!Z37&gt;=SUM('Раздел 2.1.1.3'!Z38:Z39),0,1)</f>
        <v>0</v>
      </c>
    </row>
    <row r="891" spans="1:8" x14ac:dyDescent="0.2">
      <c r="A891" s="6">
        <f t="shared" si="13"/>
        <v>609562</v>
      </c>
      <c r="B891" s="6">
        <v>7</v>
      </c>
      <c r="C891" s="7">
        <v>15</v>
      </c>
      <c r="D891" s="7">
        <v>217</v>
      </c>
      <c r="E891" s="6" t="s">
        <v>21331</v>
      </c>
      <c r="F891" s="7"/>
      <c r="G891" s="7"/>
      <c r="H891" s="7">
        <f>IF('Раздел 2.1.1.3'!AA37&gt;=SUM('Раздел 2.1.1.3'!AA38:AA39),0,1)</f>
        <v>0</v>
      </c>
    </row>
    <row r="892" spans="1:8" x14ac:dyDescent="0.2">
      <c r="A892" s="6">
        <f t="shared" si="13"/>
        <v>609562</v>
      </c>
      <c r="B892" s="6">
        <v>7</v>
      </c>
      <c r="C892" s="7">
        <v>15</v>
      </c>
      <c r="D892" s="7">
        <v>218</v>
      </c>
      <c r="E892" s="6" t="s">
        <v>21332</v>
      </c>
      <c r="F892" s="7"/>
      <c r="G892" s="7"/>
      <c r="H892" s="7">
        <f>IF('Раздел 2.1.1.3'!AB37&gt;=SUM('Раздел 2.1.1.3'!AB38:AB39),0,1)</f>
        <v>0</v>
      </c>
    </row>
    <row r="893" spans="1:8" x14ac:dyDescent="0.2">
      <c r="A893" s="6">
        <f t="shared" si="13"/>
        <v>609562</v>
      </c>
      <c r="B893" s="119">
        <v>7</v>
      </c>
      <c r="C893" s="119">
        <v>15</v>
      </c>
      <c r="D893" s="119">
        <v>219</v>
      </c>
      <c r="E893" s="119" t="s">
        <v>21333</v>
      </c>
      <c r="F893" s="119"/>
      <c r="G893" s="119"/>
      <c r="H893" s="119">
        <f>IF('Раздел 2.1.1.3'!AC37&gt;=SUM('Раздел 2.1.1.3'!AC38:AC39),0,1)</f>
        <v>0</v>
      </c>
    </row>
    <row r="894" spans="1:8" x14ac:dyDescent="0.2">
      <c r="A894" s="117">
        <f t="shared" ref="A894:A922" si="14">P_3</f>
        <v>609562</v>
      </c>
      <c r="B894" s="117">
        <v>8</v>
      </c>
      <c r="C894" s="117">
        <v>0</v>
      </c>
      <c r="D894" s="117">
        <v>0</v>
      </c>
      <c r="E894" s="117" t="str">
        <f>CONCATENATE("Количество ошибок в разделе 2.1.2.1: ",H894)</f>
        <v>Количество ошибок в разделе 2.1.2.1: 0</v>
      </c>
      <c r="F894" s="117"/>
      <c r="G894" s="117"/>
      <c r="H894" s="117">
        <f>SUM(H895:H1858)</f>
        <v>0</v>
      </c>
    </row>
    <row r="895" spans="1:8" x14ac:dyDescent="0.2">
      <c r="A895" s="6">
        <f t="shared" si="14"/>
        <v>609562</v>
      </c>
      <c r="B895" s="6">
        <v>8</v>
      </c>
      <c r="C895" s="6">
        <v>1</v>
      </c>
      <c r="D895" s="6">
        <v>1</v>
      </c>
      <c r="E895" s="6" t="s">
        <v>12537</v>
      </c>
      <c r="H895" s="6">
        <f>IF('Раздел 2.1.2.1'!P43=SUM('Раздел 2.1.2.1'!P21,'Раздел 2.1.2.1'!P23,'Раздел 2.1.2.1'!P25,'Раздел 2.1.2.1'!P28,'Раздел 2.1.2.1'!P31,'Раздел 2.1.2.1'!P33,'Раздел 2.1.2.1'!P35,'Раздел 2.1.2.1'!P37,'Раздел 2.1.2.1'!P39,'Раздел 2.1.2.1'!P41),0,1)</f>
        <v>0</v>
      </c>
    </row>
    <row r="896" spans="1:8" x14ac:dyDescent="0.2">
      <c r="A896" s="6">
        <f t="shared" si="14"/>
        <v>609562</v>
      </c>
      <c r="B896" s="6">
        <v>8</v>
      </c>
      <c r="C896" s="6">
        <v>1</v>
      </c>
      <c r="D896" s="6">
        <v>2</v>
      </c>
      <c r="E896" s="6" t="s">
        <v>3419</v>
      </c>
      <c r="H896" s="6">
        <f>IF('Раздел 2.1.2.1'!Q43=SUM('Раздел 2.1.2.1'!Q21,'Раздел 2.1.2.1'!Q23,'Раздел 2.1.2.1'!Q25,'Раздел 2.1.2.1'!Q28,'Раздел 2.1.2.1'!Q31,'Раздел 2.1.2.1'!Q33,'Раздел 2.1.2.1'!Q35,'Раздел 2.1.2.1'!Q37,'Раздел 2.1.2.1'!Q39,'Раздел 2.1.2.1'!Q41),0,1)</f>
        <v>0</v>
      </c>
    </row>
    <row r="897" spans="1:8" x14ac:dyDescent="0.2">
      <c r="A897" s="6">
        <f t="shared" si="14"/>
        <v>609562</v>
      </c>
      <c r="B897" s="6">
        <v>8</v>
      </c>
      <c r="C897" s="6">
        <v>1</v>
      </c>
      <c r="D897" s="6">
        <v>3</v>
      </c>
      <c r="E897" s="6" t="s">
        <v>3420</v>
      </c>
      <c r="H897" s="6">
        <f>IF('Раздел 2.1.2.1'!R43=SUM('Раздел 2.1.2.1'!R21,'Раздел 2.1.2.1'!R23,'Раздел 2.1.2.1'!R25,'Раздел 2.1.2.1'!R28,'Раздел 2.1.2.1'!R31,'Раздел 2.1.2.1'!R33,'Раздел 2.1.2.1'!R35,'Раздел 2.1.2.1'!R37,'Раздел 2.1.2.1'!R39,'Раздел 2.1.2.1'!R41),0,1)</f>
        <v>0</v>
      </c>
    </row>
    <row r="898" spans="1:8" x14ac:dyDescent="0.2">
      <c r="A898" s="6">
        <f t="shared" si="14"/>
        <v>609562</v>
      </c>
      <c r="B898" s="6">
        <v>8</v>
      </c>
      <c r="C898" s="6">
        <v>1</v>
      </c>
      <c r="D898" s="6">
        <v>4</v>
      </c>
      <c r="E898" s="6" t="s">
        <v>3421</v>
      </c>
      <c r="H898" s="6">
        <f>IF('Раздел 2.1.2.1'!S43=SUM('Раздел 2.1.2.1'!S21,'Раздел 2.1.2.1'!S23,'Раздел 2.1.2.1'!S25,'Раздел 2.1.2.1'!S28,'Раздел 2.1.2.1'!S31,'Раздел 2.1.2.1'!S33,'Раздел 2.1.2.1'!S35,'Раздел 2.1.2.1'!S37,'Раздел 2.1.2.1'!S39,'Раздел 2.1.2.1'!S41),0,1)</f>
        <v>0</v>
      </c>
    </row>
    <row r="899" spans="1:8" x14ac:dyDescent="0.2">
      <c r="A899" s="6">
        <f t="shared" si="14"/>
        <v>609562</v>
      </c>
      <c r="B899" s="6">
        <v>8</v>
      </c>
      <c r="C899" s="6">
        <v>1</v>
      </c>
      <c r="D899" s="6">
        <v>5</v>
      </c>
      <c r="E899" s="6" t="s">
        <v>3422</v>
      </c>
      <c r="H899" s="6">
        <f>IF('Раздел 2.1.2.1'!T43=SUM('Раздел 2.1.2.1'!T21,'Раздел 2.1.2.1'!T23,'Раздел 2.1.2.1'!T25,'Раздел 2.1.2.1'!T28,'Раздел 2.1.2.1'!T31,'Раздел 2.1.2.1'!T33,'Раздел 2.1.2.1'!T35,'Раздел 2.1.2.1'!T37,'Раздел 2.1.2.1'!T39,'Раздел 2.1.2.1'!T41),0,1)</f>
        <v>0</v>
      </c>
    </row>
    <row r="900" spans="1:8" x14ac:dyDescent="0.2">
      <c r="A900" s="6">
        <f t="shared" si="14"/>
        <v>609562</v>
      </c>
      <c r="B900" s="6">
        <v>8</v>
      </c>
      <c r="C900" s="6">
        <v>1</v>
      </c>
      <c r="D900" s="6">
        <v>6</v>
      </c>
      <c r="E900" s="6" t="s">
        <v>3423</v>
      </c>
      <c r="H900" s="6">
        <f>IF('Раздел 2.1.2.1'!U43=SUM('Раздел 2.1.2.1'!U21,'Раздел 2.1.2.1'!U23,'Раздел 2.1.2.1'!U25,'Раздел 2.1.2.1'!U28,'Раздел 2.1.2.1'!U31,'Раздел 2.1.2.1'!U33,'Раздел 2.1.2.1'!U35,'Раздел 2.1.2.1'!U37,'Раздел 2.1.2.1'!U39,'Раздел 2.1.2.1'!U41),0,1)</f>
        <v>0</v>
      </c>
    </row>
    <row r="901" spans="1:8" x14ac:dyDescent="0.2">
      <c r="A901" s="6">
        <f t="shared" si="14"/>
        <v>609562</v>
      </c>
      <c r="B901" s="6">
        <v>8</v>
      </c>
      <c r="C901" s="6">
        <v>1</v>
      </c>
      <c r="D901" s="6">
        <v>7</v>
      </c>
      <c r="E901" s="6" t="s">
        <v>3424</v>
      </c>
      <c r="H901" s="6">
        <f>IF('Раздел 2.1.2.1'!V43=SUM('Раздел 2.1.2.1'!V21,'Раздел 2.1.2.1'!V23,'Раздел 2.1.2.1'!V25,'Раздел 2.1.2.1'!V28,'Раздел 2.1.2.1'!V31,'Раздел 2.1.2.1'!V33,'Раздел 2.1.2.1'!V35,'Раздел 2.1.2.1'!V37,'Раздел 2.1.2.1'!V39,'Раздел 2.1.2.1'!V41),0,1)</f>
        <v>0</v>
      </c>
    </row>
    <row r="902" spans="1:8" x14ac:dyDescent="0.2">
      <c r="A902" s="6">
        <f t="shared" si="14"/>
        <v>609562</v>
      </c>
      <c r="B902" s="6">
        <v>8</v>
      </c>
      <c r="C902" s="6">
        <v>1</v>
      </c>
      <c r="D902" s="6">
        <v>8</v>
      </c>
      <c r="E902" s="6" t="s">
        <v>3425</v>
      </c>
      <c r="H902" s="6">
        <f>IF('Раздел 2.1.2.1'!W43=SUM('Раздел 2.1.2.1'!W21,'Раздел 2.1.2.1'!W23,'Раздел 2.1.2.1'!W25,'Раздел 2.1.2.1'!W28,'Раздел 2.1.2.1'!W31,'Раздел 2.1.2.1'!W33,'Раздел 2.1.2.1'!W35,'Раздел 2.1.2.1'!W37,'Раздел 2.1.2.1'!W39,'Раздел 2.1.2.1'!W41),0,1)</f>
        <v>0</v>
      </c>
    </row>
    <row r="903" spans="1:8" x14ac:dyDescent="0.2">
      <c r="A903" s="6">
        <f t="shared" si="14"/>
        <v>609562</v>
      </c>
      <c r="B903" s="6">
        <v>8</v>
      </c>
      <c r="C903" s="6">
        <v>1</v>
      </c>
      <c r="D903" s="6">
        <v>9</v>
      </c>
      <c r="E903" s="6" t="s">
        <v>3426</v>
      </c>
      <c r="H903" s="6">
        <f>IF('Раздел 2.1.2.1'!X43=SUM('Раздел 2.1.2.1'!X21,'Раздел 2.1.2.1'!X23,'Раздел 2.1.2.1'!X25,'Раздел 2.1.2.1'!X28,'Раздел 2.1.2.1'!X31,'Раздел 2.1.2.1'!X33,'Раздел 2.1.2.1'!X35,'Раздел 2.1.2.1'!X37,'Раздел 2.1.2.1'!X39,'Раздел 2.1.2.1'!X41),0,1)</f>
        <v>0</v>
      </c>
    </row>
    <row r="904" spans="1:8" x14ac:dyDescent="0.2">
      <c r="A904" s="6">
        <f t="shared" si="14"/>
        <v>609562</v>
      </c>
      <c r="B904" s="6">
        <v>8</v>
      </c>
      <c r="C904" s="6">
        <v>1</v>
      </c>
      <c r="D904" s="6">
        <v>10</v>
      </c>
      <c r="E904" s="6" t="s">
        <v>3427</v>
      </c>
      <c r="H904" s="6">
        <f>IF('Раздел 2.1.2.1'!Y43=SUM('Раздел 2.1.2.1'!Y21,'Раздел 2.1.2.1'!Y23,'Раздел 2.1.2.1'!Y25,'Раздел 2.1.2.1'!Y28,'Раздел 2.1.2.1'!Y31,'Раздел 2.1.2.1'!Y33,'Раздел 2.1.2.1'!Y35,'Раздел 2.1.2.1'!Y37,'Раздел 2.1.2.1'!Y39,'Раздел 2.1.2.1'!Y41),0,1)</f>
        <v>0</v>
      </c>
    </row>
    <row r="905" spans="1:8" x14ac:dyDescent="0.2">
      <c r="A905" s="6">
        <f t="shared" si="14"/>
        <v>609562</v>
      </c>
      <c r="B905" s="6">
        <v>8</v>
      </c>
      <c r="C905" s="6">
        <v>1</v>
      </c>
      <c r="D905" s="6">
        <v>11</v>
      </c>
      <c r="E905" s="6" t="s">
        <v>3428</v>
      </c>
      <c r="H905" s="6">
        <f>IF('Раздел 2.1.2.1'!Z43=SUM('Раздел 2.1.2.1'!Z21,'Раздел 2.1.2.1'!Z23,'Раздел 2.1.2.1'!Z25,'Раздел 2.1.2.1'!Z28,'Раздел 2.1.2.1'!Z31,'Раздел 2.1.2.1'!Z33,'Раздел 2.1.2.1'!Z35,'Раздел 2.1.2.1'!Z37,'Раздел 2.1.2.1'!Z39,'Раздел 2.1.2.1'!Z41),0,1)</f>
        <v>0</v>
      </c>
    </row>
    <row r="906" spans="1:8" x14ac:dyDescent="0.2">
      <c r="A906" s="6">
        <f t="shared" si="14"/>
        <v>609562</v>
      </c>
      <c r="B906" s="6">
        <v>8</v>
      </c>
      <c r="C906" s="6">
        <v>1</v>
      </c>
      <c r="D906" s="6">
        <v>12</v>
      </c>
      <c r="E906" s="6" t="s">
        <v>3429</v>
      </c>
      <c r="H906" s="6">
        <f>IF('Раздел 2.1.2.1'!AA43=SUM('Раздел 2.1.2.1'!AA21,'Раздел 2.1.2.1'!AA23,'Раздел 2.1.2.1'!AA25,'Раздел 2.1.2.1'!AA28,'Раздел 2.1.2.1'!AA31,'Раздел 2.1.2.1'!AA33,'Раздел 2.1.2.1'!AA35,'Раздел 2.1.2.1'!AA37,'Раздел 2.1.2.1'!AA39,'Раздел 2.1.2.1'!AA41),0,1)</f>
        <v>0</v>
      </c>
    </row>
    <row r="907" spans="1:8" x14ac:dyDescent="0.2">
      <c r="A907" s="6">
        <f t="shared" si="14"/>
        <v>609562</v>
      </c>
      <c r="B907" s="6">
        <v>8</v>
      </c>
      <c r="C907" s="6">
        <v>1</v>
      </c>
      <c r="D907" s="6">
        <v>13</v>
      </c>
      <c r="E907" s="6" t="s">
        <v>3430</v>
      </c>
      <c r="H907" s="6">
        <f>IF('Раздел 2.1.2.1'!AB43=SUM('Раздел 2.1.2.1'!AB21,'Раздел 2.1.2.1'!AB23,'Раздел 2.1.2.1'!AB25,'Раздел 2.1.2.1'!AB28,'Раздел 2.1.2.1'!AB31,'Раздел 2.1.2.1'!AB33,'Раздел 2.1.2.1'!AB35,'Раздел 2.1.2.1'!AB37,'Раздел 2.1.2.1'!AB39,'Раздел 2.1.2.1'!AB41),0,1)</f>
        <v>0</v>
      </c>
    </row>
    <row r="908" spans="1:8" x14ac:dyDescent="0.2">
      <c r="A908" s="6">
        <f t="shared" si="14"/>
        <v>609562</v>
      </c>
      <c r="B908" s="6">
        <v>8</v>
      </c>
      <c r="C908" s="6">
        <v>1</v>
      </c>
      <c r="D908" s="6">
        <v>14</v>
      </c>
      <c r="E908" s="6" t="s">
        <v>3431</v>
      </c>
      <c r="H908" s="6">
        <f>IF('Раздел 2.1.2.1'!AC43=SUM('Раздел 2.1.2.1'!AC21,'Раздел 2.1.2.1'!AC23,'Раздел 2.1.2.1'!AC25,'Раздел 2.1.2.1'!AC28,'Раздел 2.1.2.1'!AC31,'Раздел 2.1.2.1'!AC33,'Раздел 2.1.2.1'!AC35,'Раздел 2.1.2.1'!AC37,'Раздел 2.1.2.1'!AC39,'Раздел 2.1.2.1'!AC41),0,1)</f>
        <v>0</v>
      </c>
    </row>
    <row r="909" spans="1:8" x14ac:dyDescent="0.2">
      <c r="A909" s="6">
        <f t="shared" si="14"/>
        <v>609562</v>
      </c>
      <c r="B909" s="6">
        <v>8</v>
      </c>
      <c r="C909" s="6">
        <v>1</v>
      </c>
      <c r="D909" s="6">
        <v>15</v>
      </c>
      <c r="E909" s="6" t="s">
        <v>3432</v>
      </c>
      <c r="H909" s="6">
        <f>IF('Раздел 2.1.2.1'!AD43=SUM('Раздел 2.1.2.1'!AD21,'Раздел 2.1.2.1'!AD23,'Раздел 2.1.2.1'!AD25,'Раздел 2.1.2.1'!AD28,'Раздел 2.1.2.1'!AD31,'Раздел 2.1.2.1'!AD33,'Раздел 2.1.2.1'!AD35,'Раздел 2.1.2.1'!AD37,'Раздел 2.1.2.1'!AD39,'Раздел 2.1.2.1'!AD41),0,1)</f>
        <v>0</v>
      </c>
    </row>
    <row r="910" spans="1:8" x14ac:dyDescent="0.2">
      <c r="A910" s="6">
        <f t="shared" si="14"/>
        <v>609562</v>
      </c>
      <c r="B910" s="6">
        <v>8</v>
      </c>
      <c r="C910" s="6">
        <v>1</v>
      </c>
      <c r="D910" s="6">
        <v>16</v>
      </c>
      <c r="E910" s="6" t="s">
        <v>3433</v>
      </c>
      <c r="H910" s="6">
        <f>IF('Раздел 2.1.2.1'!AE43=SUM('Раздел 2.1.2.1'!AE21,'Раздел 2.1.2.1'!AE23,'Раздел 2.1.2.1'!AE25,'Раздел 2.1.2.1'!AE28,'Раздел 2.1.2.1'!AE31,'Раздел 2.1.2.1'!AE33,'Раздел 2.1.2.1'!AE35,'Раздел 2.1.2.1'!AE37,'Раздел 2.1.2.1'!AE39,'Раздел 2.1.2.1'!AE41),0,1)</f>
        <v>0</v>
      </c>
    </row>
    <row r="911" spans="1:8" x14ac:dyDescent="0.2">
      <c r="A911" s="6">
        <f t="shared" si="14"/>
        <v>609562</v>
      </c>
      <c r="B911" s="6">
        <v>8</v>
      </c>
      <c r="C911" s="6">
        <v>1</v>
      </c>
      <c r="D911" s="6">
        <v>17</v>
      </c>
      <c r="E911" s="6" t="s">
        <v>3434</v>
      </c>
      <c r="H911" s="6">
        <f>IF('Раздел 2.1.2.1'!AF43=SUM('Раздел 2.1.2.1'!AF21,'Раздел 2.1.2.1'!AF23,'Раздел 2.1.2.1'!AF25,'Раздел 2.1.2.1'!AF28,'Раздел 2.1.2.1'!AF31,'Раздел 2.1.2.1'!AF33,'Раздел 2.1.2.1'!AF35,'Раздел 2.1.2.1'!AF37,'Раздел 2.1.2.1'!AF39,'Раздел 2.1.2.1'!AF41),0,1)</f>
        <v>0</v>
      </c>
    </row>
    <row r="912" spans="1:8" x14ac:dyDescent="0.2">
      <c r="A912" s="6">
        <f t="shared" si="14"/>
        <v>609562</v>
      </c>
      <c r="B912" s="6">
        <v>8</v>
      </c>
      <c r="C912" s="6">
        <v>1</v>
      </c>
      <c r="D912" s="6">
        <v>18</v>
      </c>
      <c r="E912" s="6" t="s">
        <v>3435</v>
      </c>
      <c r="H912" s="6">
        <f>IF('Раздел 2.1.2.1'!AG43=SUM('Раздел 2.1.2.1'!AG21,'Раздел 2.1.2.1'!AG23,'Раздел 2.1.2.1'!AG25,'Раздел 2.1.2.1'!AG28,'Раздел 2.1.2.1'!AG31,'Раздел 2.1.2.1'!AG33,'Раздел 2.1.2.1'!AG35,'Раздел 2.1.2.1'!AG37,'Раздел 2.1.2.1'!AG39,'Раздел 2.1.2.1'!AG41),0,1)</f>
        <v>0</v>
      </c>
    </row>
    <row r="913" spans="1:8" x14ac:dyDescent="0.2">
      <c r="A913" s="6">
        <f t="shared" si="14"/>
        <v>609562</v>
      </c>
      <c r="B913" s="6">
        <v>8</v>
      </c>
      <c r="C913" s="6">
        <v>1</v>
      </c>
      <c r="D913" s="6">
        <v>19</v>
      </c>
      <c r="E913" s="6" t="s">
        <v>3436</v>
      </c>
      <c r="H913" s="6">
        <f>IF('Раздел 2.1.2.1'!AH43=SUM('Раздел 2.1.2.1'!AH21,'Раздел 2.1.2.1'!AH23,'Раздел 2.1.2.1'!AH25,'Раздел 2.1.2.1'!AH28,'Раздел 2.1.2.1'!AH31,'Раздел 2.1.2.1'!AH33,'Раздел 2.1.2.1'!AH35,'Раздел 2.1.2.1'!AH37,'Раздел 2.1.2.1'!AH39,'Раздел 2.1.2.1'!AH41),0,1)</f>
        <v>0</v>
      </c>
    </row>
    <row r="914" spans="1:8" x14ac:dyDescent="0.2">
      <c r="A914" s="6">
        <f t="shared" si="14"/>
        <v>609562</v>
      </c>
      <c r="B914" s="6">
        <v>8</v>
      </c>
      <c r="C914" s="6">
        <v>1</v>
      </c>
      <c r="D914" s="6">
        <v>20</v>
      </c>
      <c r="E914" s="6" t="s">
        <v>3439</v>
      </c>
      <c r="H914" s="6">
        <f>IF('Раздел 2.1.2.1'!AI43=SUM('Раздел 2.1.2.1'!AI21,'Раздел 2.1.2.1'!AI23,'Раздел 2.1.2.1'!AI25,'Раздел 2.1.2.1'!AI28,'Раздел 2.1.2.1'!AI31,'Раздел 2.1.2.1'!AI33,'Раздел 2.1.2.1'!AI35,'Раздел 2.1.2.1'!AI37,'Раздел 2.1.2.1'!AI39,'Раздел 2.1.2.1'!AI41),0,1)</f>
        <v>0</v>
      </c>
    </row>
    <row r="915" spans="1:8" x14ac:dyDescent="0.2">
      <c r="A915" s="6">
        <f t="shared" si="14"/>
        <v>609562</v>
      </c>
      <c r="B915" s="6">
        <v>8</v>
      </c>
      <c r="C915" s="6">
        <v>1</v>
      </c>
      <c r="D915" s="6">
        <v>21</v>
      </c>
      <c r="E915" s="6" t="s">
        <v>3440</v>
      </c>
      <c r="H915" s="6">
        <f>IF('Раздел 2.1.2.1'!AJ43=SUM('Раздел 2.1.2.1'!AJ21,'Раздел 2.1.2.1'!AJ23,'Раздел 2.1.2.1'!AJ25,'Раздел 2.1.2.1'!AJ28,'Раздел 2.1.2.1'!AJ31,'Раздел 2.1.2.1'!AJ33,'Раздел 2.1.2.1'!AJ35,'Раздел 2.1.2.1'!AJ37,'Раздел 2.1.2.1'!AJ39,'Раздел 2.1.2.1'!AJ41),0,1)</f>
        <v>0</v>
      </c>
    </row>
    <row r="916" spans="1:8" x14ac:dyDescent="0.2">
      <c r="A916" s="6">
        <f t="shared" si="14"/>
        <v>609562</v>
      </c>
      <c r="B916" s="6">
        <v>8</v>
      </c>
      <c r="C916" s="6">
        <v>1</v>
      </c>
      <c r="D916" s="6">
        <v>22</v>
      </c>
      <c r="E916" s="6" t="s">
        <v>3441</v>
      </c>
      <c r="H916" s="6">
        <f>IF('Раздел 2.1.2.1'!AK43=SUM('Раздел 2.1.2.1'!AK21,'Раздел 2.1.2.1'!AK23,'Раздел 2.1.2.1'!AK25,'Раздел 2.1.2.1'!AK28,'Раздел 2.1.2.1'!AK31,'Раздел 2.1.2.1'!AK33,'Раздел 2.1.2.1'!AK35,'Раздел 2.1.2.1'!AK37,'Раздел 2.1.2.1'!AK39,'Раздел 2.1.2.1'!AK41),0,1)</f>
        <v>0</v>
      </c>
    </row>
    <row r="917" spans="1:8" x14ac:dyDescent="0.2">
      <c r="A917" s="6">
        <f t="shared" si="14"/>
        <v>609562</v>
      </c>
      <c r="B917" s="6">
        <v>8</v>
      </c>
      <c r="C917" s="6">
        <v>1</v>
      </c>
      <c r="D917" s="6">
        <v>23</v>
      </c>
      <c r="E917" s="6" t="s">
        <v>3442</v>
      </c>
      <c r="H917" s="6">
        <f>IF('Раздел 2.1.2.1'!AL43=SUM('Раздел 2.1.2.1'!AL21,'Раздел 2.1.2.1'!AL23,'Раздел 2.1.2.1'!AL25,'Раздел 2.1.2.1'!AL28,'Раздел 2.1.2.1'!AL31,'Раздел 2.1.2.1'!AL33,'Раздел 2.1.2.1'!AL35,'Раздел 2.1.2.1'!AL37,'Раздел 2.1.2.1'!AL39,'Раздел 2.1.2.1'!AL41),0,1)</f>
        <v>0</v>
      </c>
    </row>
    <row r="918" spans="1:8" x14ac:dyDescent="0.2">
      <c r="A918" s="6">
        <f t="shared" si="14"/>
        <v>609562</v>
      </c>
      <c r="B918" s="6">
        <v>8</v>
      </c>
      <c r="C918" s="6">
        <v>1</v>
      </c>
      <c r="D918" s="6">
        <v>24</v>
      </c>
      <c r="E918" s="6" t="s">
        <v>3443</v>
      </c>
      <c r="H918" s="6">
        <f>IF('Раздел 2.1.2.1'!AM43=SUM('Раздел 2.1.2.1'!AM21,'Раздел 2.1.2.1'!AM23,'Раздел 2.1.2.1'!AM25,'Раздел 2.1.2.1'!AM28,'Раздел 2.1.2.1'!AM31,'Раздел 2.1.2.1'!AM33,'Раздел 2.1.2.1'!AM35,'Раздел 2.1.2.1'!AM37,'Раздел 2.1.2.1'!AM39,'Раздел 2.1.2.1'!AM41),0,1)</f>
        <v>0</v>
      </c>
    </row>
    <row r="919" spans="1:8" x14ac:dyDescent="0.2">
      <c r="A919" s="6">
        <f t="shared" si="14"/>
        <v>609562</v>
      </c>
      <c r="B919" s="6">
        <v>8</v>
      </c>
      <c r="C919" s="6">
        <v>1</v>
      </c>
      <c r="D919" s="6">
        <v>25</v>
      </c>
      <c r="E919" s="6" t="s">
        <v>3444</v>
      </c>
      <c r="H919" s="6">
        <f>IF('Раздел 2.1.2.1'!AN43=SUM('Раздел 2.1.2.1'!AN21,'Раздел 2.1.2.1'!AN23,'Раздел 2.1.2.1'!AN25,'Раздел 2.1.2.1'!AN28,'Раздел 2.1.2.1'!AN31,'Раздел 2.1.2.1'!AN33,'Раздел 2.1.2.1'!AN35,'Раздел 2.1.2.1'!AN37,'Раздел 2.1.2.1'!AN39,'Раздел 2.1.2.1'!AN41),0,1)</f>
        <v>0</v>
      </c>
    </row>
    <row r="920" spans="1:8" x14ac:dyDescent="0.2">
      <c r="A920" s="6">
        <f t="shared" si="14"/>
        <v>609562</v>
      </c>
      <c r="B920" s="6">
        <v>8</v>
      </c>
      <c r="C920" s="6">
        <v>1</v>
      </c>
      <c r="D920" s="6">
        <v>26</v>
      </c>
      <c r="E920" s="6" t="s">
        <v>3445</v>
      </c>
      <c r="H920" s="6">
        <f>IF('Раздел 2.1.2.1'!AO43=SUM('Раздел 2.1.2.1'!AO21,'Раздел 2.1.2.1'!AO23,'Раздел 2.1.2.1'!AO25,'Раздел 2.1.2.1'!AO28,'Раздел 2.1.2.1'!AO31,'Раздел 2.1.2.1'!AO33,'Раздел 2.1.2.1'!AO35,'Раздел 2.1.2.1'!AO37,'Раздел 2.1.2.1'!AO39,'Раздел 2.1.2.1'!AO41),0,1)</f>
        <v>0</v>
      </c>
    </row>
    <row r="921" spans="1:8" x14ac:dyDescent="0.2">
      <c r="A921" s="6">
        <f t="shared" si="14"/>
        <v>609562</v>
      </c>
      <c r="B921" s="6">
        <v>8</v>
      </c>
      <c r="C921" s="6">
        <v>1</v>
      </c>
      <c r="D921" s="6">
        <v>27</v>
      </c>
      <c r="E921" s="6" t="s">
        <v>3446</v>
      </c>
      <c r="H921" s="6">
        <f>IF('Раздел 2.1.2.1'!AP43=SUM('Раздел 2.1.2.1'!AP21,'Раздел 2.1.2.1'!AP23,'Раздел 2.1.2.1'!AP25,'Раздел 2.1.2.1'!AP28,'Раздел 2.1.2.1'!AP31,'Раздел 2.1.2.1'!AP33,'Раздел 2.1.2.1'!AP35,'Раздел 2.1.2.1'!AP37,'Раздел 2.1.2.1'!AP39,'Раздел 2.1.2.1'!AP41),0,1)</f>
        <v>0</v>
      </c>
    </row>
    <row r="922" spans="1:8" x14ac:dyDescent="0.2">
      <c r="A922" s="6">
        <f t="shared" si="14"/>
        <v>609562</v>
      </c>
      <c r="B922" s="6">
        <v>8</v>
      </c>
      <c r="C922" s="6">
        <v>1</v>
      </c>
      <c r="D922" s="6">
        <v>28</v>
      </c>
      <c r="E922" s="6" t="s">
        <v>3447</v>
      </c>
      <c r="H922" s="6">
        <f>IF('Раздел 2.1.2.1'!AQ43=SUM('Раздел 2.1.2.1'!AQ21,'Раздел 2.1.2.1'!AQ23,'Раздел 2.1.2.1'!AQ25,'Раздел 2.1.2.1'!AQ28,'Раздел 2.1.2.1'!AQ31,'Раздел 2.1.2.1'!AQ33,'Раздел 2.1.2.1'!AQ35,'Раздел 2.1.2.1'!AQ37,'Раздел 2.1.2.1'!AQ39,'Раздел 2.1.2.1'!AQ41),0,1)</f>
        <v>0</v>
      </c>
    </row>
    <row r="923" spans="1:8" x14ac:dyDescent="0.2">
      <c r="A923" s="6">
        <f t="shared" ref="A923:A986" si="15">P_3</f>
        <v>609562</v>
      </c>
      <c r="B923" s="6">
        <v>8</v>
      </c>
      <c r="C923" s="6">
        <v>1</v>
      </c>
      <c r="D923" s="6">
        <v>29</v>
      </c>
      <c r="E923" s="6" t="s">
        <v>3448</v>
      </c>
      <c r="H923" s="6">
        <f>IF('Раздел 2.1.2.1'!AR43=SUM('Раздел 2.1.2.1'!AR21,'Раздел 2.1.2.1'!AR23,'Раздел 2.1.2.1'!AR25,'Раздел 2.1.2.1'!AR28,'Раздел 2.1.2.1'!AR31,'Раздел 2.1.2.1'!AR33,'Раздел 2.1.2.1'!AR35,'Раздел 2.1.2.1'!AR37,'Раздел 2.1.2.1'!AR39,'Раздел 2.1.2.1'!AR41),0,1)</f>
        <v>0</v>
      </c>
    </row>
    <row r="924" spans="1:8" x14ac:dyDescent="0.2">
      <c r="A924" s="6">
        <f t="shared" si="15"/>
        <v>609562</v>
      </c>
      <c r="B924" s="6">
        <v>8</v>
      </c>
      <c r="C924" s="6">
        <v>1</v>
      </c>
      <c r="D924" s="6">
        <v>30</v>
      </c>
      <c r="E924" s="6" t="s">
        <v>3449</v>
      </c>
      <c r="H924" s="6">
        <f>IF('Раздел 2.1.2.1'!AS43=SUM('Раздел 2.1.2.1'!AS21,'Раздел 2.1.2.1'!AS23,'Раздел 2.1.2.1'!AS25,'Раздел 2.1.2.1'!AS28,'Раздел 2.1.2.1'!AS31,'Раздел 2.1.2.1'!AS33,'Раздел 2.1.2.1'!AS35,'Раздел 2.1.2.1'!AS37,'Раздел 2.1.2.1'!AS39,'Раздел 2.1.2.1'!AS41),0,1)</f>
        <v>0</v>
      </c>
    </row>
    <row r="925" spans="1:8" x14ac:dyDescent="0.2">
      <c r="A925" s="6">
        <f t="shared" si="15"/>
        <v>609562</v>
      </c>
      <c r="B925" s="6">
        <v>8</v>
      </c>
      <c r="C925" s="6">
        <v>1</v>
      </c>
      <c r="D925" s="6">
        <v>31</v>
      </c>
      <c r="E925" s="6" t="s">
        <v>3450</v>
      </c>
      <c r="H925" s="6">
        <f>IF('Раздел 2.1.2.1'!AT43=SUM('Раздел 2.1.2.1'!AT21,'Раздел 2.1.2.1'!AT23,'Раздел 2.1.2.1'!AT25,'Раздел 2.1.2.1'!AT28,'Раздел 2.1.2.1'!AT31,'Раздел 2.1.2.1'!AT33,'Раздел 2.1.2.1'!AT35,'Раздел 2.1.2.1'!AT37,'Раздел 2.1.2.1'!AT39,'Раздел 2.1.2.1'!AT41),0,1)</f>
        <v>0</v>
      </c>
    </row>
    <row r="926" spans="1:8" x14ac:dyDescent="0.2">
      <c r="A926" s="6">
        <f t="shared" si="15"/>
        <v>609562</v>
      </c>
      <c r="B926" s="6">
        <v>8</v>
      </c>
      <c r="C926" s="6">
        <v>1</v>
      </c>
      <c r="D926" s="6">
        <v>32</v>
      </c>
      <c r="E926" s="6" t="s">
        <v>3451</v>
      </c>
      <c r="H926" s="6">
        <f>IF('Раздел 2.1.2.1'!AU43=SUM('Раздел 2.1.2.1'!AU21,'Раздел 2.1.2.1'!AU23,'Раздел 2.1.2.1'!AU25,'Раздел 2.1.2.1'!AU28,'Раздел 2.1.2.1'!AU31,'Раздел 2.1.2.1'!AU33,'Раздел 2.1.2.1'!AU35,'Раздел 2.1.2.1'!AU37,'Раздел 2.1.2.1'!AU39,'Раздел 2.1.2.1'!AU41),0,1)</f>
        <v>0</v>
      </c>
    </row>
    <row r="927" spans="1:8" x14ac:dyDescent="0.2">
      <c r="A927" s="6">
        <f t="shared" si="15"/>
        <v>609562</v>
      </c>
      <c r="B927" s="6">
        <v>8</v>
      </c>
      <c r="C927" s="6">
        <v>1</v>
      </c>
      <c r="D927" s="6">
        <v>33</v>
      </c>
      <c r="E927" s="6" t="s">
        <v>1905</v>
      </c>
      <c r="H927" s="6">
        <f>IF('Раздел 2.1.2.1'!AV43=SUM('Раздел 2.1.2.1'!AV21,'Раздел 2.1.2.1'!AV23,'Раздел 2.1.2.1'!AV25,'Раздел 2.1.2.1'!AV28,'Раздел 2.1.2.1'!AV31,'Раздел 2.1.2.1'!AV33,'Раздел 2.1.2.1'!AV35,'Раздел 2.1.2.1'!AV37,'Раздел 2.1.2.1'!AV39,'Раздел 2.1.2.1'!AV41),0,1)</f>
        <v>0</v>
      </c>
    </row>
    <row r="928" spans="1:8" x14ac:dyDescent="0.2">
      <c r="A928" s="6">
        <f t="shared" si="15"/>
        <v>609562</v>
      </c>
      <c r="B928" s="6">
        <v>8</v>
      </c>
      <c r="C928" s="6">
        <v>1</v>
      </c>
      <c r="D928" s="6">
        <v>34</v>
      </c>
      <c r="E928" s="6" t="s">
        <v>1906</v>
      </c>
      <c r="H928" s="6">
        <f>IF('Раздел 2.1.2.1'!AW43=SUM('Раздел 2.1.2.1'!AW21,'Раздел 2.1.2.1'!AW23,'Раздел 2.1.2.1'!AW25,'Раздел 2.1.2.1'!AW28,'Раздел 2.1.2.1'!AW31,'Раздел 2.1.2.1'!AW33,'Раздел 2.1.2.1'!AW35,'Раздел 2.1.2.1'!AW37,'Раздел 2.1.2.1'!AW39,'Раздел 2.1.2.1'!AW41),0,1)</f>
        <v>0</v>
      </c>
    </row>
    <row r="929" spans="1:8" x14ac:dyDescent="0.2">
      <c r="A929" s="6">
        <f t="shared" si="15"/>
        <v>609562</v>
      </c>
      <c r="B929" s="6">
        <v>8</v>
      </c>
      <c r="C929" s="6">
        <v>1</v>
      </c>
      <c r="D929" s="6">
        <v>35</v>
      </c>
      <c r="E929" s="6" t="s">
        <v>1907</v>
      </c>
      <c r="H929" s="6">
        <f>IF('Раздел 2.1.2.1'!AX43=SUM('Раздел 2.1.2.1'!AX21,'Раздел 2.1.2.1'!AX23,'Раздел 2.1.2.1'!AX25,'Раздел 2.1.2.1'!AX28,'Раздел 2.1.2.1'!AX31,'Раздел 2.1.2.1'!AX33,'Раздел 2.1.2.1'!AX35,'Раздел 2.1.2.1'!AX37,'Раздел 2.1.2.1'!AX39,'Раздел 2.1.2.1'!AX41),0,1)</f>
        <v>0</v>
      </c>
    </row>
    <row r="930" spans="1:8" x14ac:dyDescent="0.2">
      <c r="A930" s="6">
        <f t="shared" si="15"/>
        <v>609562</v>
      </c>
      <c r="B930" s="6">
        <v>8</v>
      </c>
      <c r="C930" s="6">
        <v>1</v>
      </c>
      <c r="D930" s="6">
        <v>36</v>
      </c>
      <c r="E930" s="6" t="s">
        <v>1908</v>
      </c>
      <c r="H930" s="6">
        <f>IF('Раздел 2.1.2.1'!AY43=SUM('Раздел 2.1.2.1'!AY21,'Раздел 2.1.2.1'!AY23,'Раздел 2.1.2.1'!AY25,'Раздел 2.1.2.1'!AY28,'Раздел 2.1.2.1'!AY31,'Раздел 2.1.2.1'!AY33,'Раздел 2.1.2.1'!AY35,'Раздел 2.1.2.1'!AY37,'Раздел 2.1.2.1'!AY39,'Раздел 2.1.2.1'!AY41),0,1)</f>
        <v>0</v>
      </c>
    </row>
    <row r="931" spans="1:8" x14ac:dyDescent="0.2">
      <c r="A931" s="6">
        <f t="shared" si="15"/>
        <v>609562</v>
      </c>
      <c r="B931" s="6">
        <v>8</v>
      </c>
      <c r="C931" s="6">
        <v>1</v>
      </c>
      <c r="D931" s="6">
        <v>37</v>
      </c>
      <c r="E931" s="6" t="s">
        <v>1909</v>
      </c>
      <c r="H931" s="6">
        <f>IF('Раздел 2.1.2.1'!AZ43=SUM('Раздел 2.1.2.1'!AZ21,'Раздел 2.1.2.1'!AZ23,'Раздел 2.1.2.1'!AZ25,'Раздел 2.1.2.1'!AZ28,'Раздел 2.1.2.1'!AZ31,'Раздел 2.1.2.1'!AZ33,'Раздел 2.1.2.1'!AZ35,'Раздел 2.1.2.1'!AZ37,'Раздел 2.1.2.1'!AZ39,'Раздел 2.1.2.1'!AZ41),0,1)</f>
        <v>0</v>
      </c>
    </row>
    <row r="932" spans="1:8" x14ac:dyDescent="0.2">
      <c r="A932" s="6">
        <f t="shared" si="15"/>
        <v>609562</v>
      </c>
      <c r="B932" s="6">
        <v>8</v>
      </c>
      <c r="C932" s="6">
        <v>1</v>
      </c>
      <c r="D932" s="6">
        <v>38</v>
      </c>
      <c r="E932" s="6" t="s">
        <v>1910</v>
      </c>
      <c r="H932" s="6">
        <f>IF('Раздел 2.1.2.1'!BA43=SUM('Раздел 2.1.2.1'!BA21,'Раздел 2.1.2.1'!BA23,'Раздел 2.1.2.1'!BA25,'Раздел 2.1.2.1'!BA28,'Раздел 2.1.2.1'!BA31,'Раздел 2.1.2.1'!BA33,'Раздел 2.1.2.1'!BA35,'Раздел 2.1.2.1'!BA37,'Раздел 2.1.2.1'!BA39,'Раздел 2.1.2.1'!BA41),0,1)</f>
        <v>0</v>
      </c>
    </row>
    <row r="933" spans="1:8" x14ac:dyDescent="0.2">
      <c r="A933" s="6">
        <f t="shared" si="15"/>
        <v>609562</v>
      </c>
      <c r="B933" s="6">
        <v>8</v>
      </c>
      <c r="C933" s="6">
        <v>1</v>
      </c>
      <c r="D933" s="6">
        <v>39</v>
      </c>
      <c r="E933" s="6" t="s">
        <v>1911</v>
      </c>
      <c r="H933" s="6">
        <f>IF('Раздел 2.1.2.1'!BB43=SUM('Раздел 2.1.2.1'!BB21,'Раздел 2.1.2.1'!BB23,'Раздел 2.1.2.1'!BB25,'Раздел 2.1.2.1'!BB28,'Раздел 2.1.2.1'!BB31,'Раздел 2.1.2.1'!BB33,'Раздел 2.1.2.1'!BB35,'Раздел 2.1.2.1'!BB37,'Раздел 2.1.2.1'!BB39,'Раздел 2.1.2.1'!BB41),0,1)</f>
        <v>0</v>
      </c>
    </row>
    <row r="934" spans="1:8" x14ac:dyDescent="0.2">
      <c r="A934" s="6">
        <f t="shared" si="15"/>
        <v>609562</v>
      </c>
      <c r="B934" s="6">
        <v>8</v>
      </c>
      <c r="C934" s="6">
        <v>1</v>
      </c>
      <c r="D934" s="6">
        <v>40</v>
      </c>
      <c r="E934" s="6" t="s">
        <v>1912</v>
      </c>
      <c r="H934" s="6">
        <f>IF('Раздел 2.1.2.1'!BC43=SUM('Раздел 2.1.2.1'!BC21,'Раздел 2.1.2.1'!BC23,'Раздел 2.1.2.1'!BC25,'Раздел 2.1.2.1'!BC28,'Раздел 2.1.2.1'!BC31,'Раздел 2.1.2.1'!BC33,'Раздел 2.1.2.1'!BC35,'Раздел 2.1.2.1'!BC37,'Раздел 2.1.2.1'!BC39,'Раздел 2.1.2.1'!BC41),0,1)</f>
        <v>0</v>
      </c>
    </row>
    <row r="935" spans="1:8" x14ac:dyDescent="0.2">
      <c r="A935" s="6">
        <f t="shared" si="15"/>
        <v>609562</v>
      </c>
      <c r="B935" s="6">
        <v>8</v>
      </c>
      <c r="C935" s="6">
        <v>1</v>
      </c>
      <c r="D935" s="6">
        <v>41</v>
      </c>
      <c r="E935" s="6" t="s">
        <v>1913</v>
      </c>
      <c r="H935" s="6">
        <f>IF('Раздел 2.1.2.1'!BD43=SUM('Раздел 2.1.2.1'!BD21,'Раздел 2.1.2.1'!BD23,'Раздел 2.1.2.1'!BD25,'Раздел 2.1.2.1'!BD28,'Раздел 2.1.2.1'!BD31,'Раздел 2.1.2.1'!BD33,'Раздел 2.1.2.1'!BD35,'Раздел 2.1.2.1'!BD37,'Раздел 2.1.2.1'!BD39,'Раздел 2.1.2.1'!BD41),0,1)</f>
        <v>0</v>
      </c>
    </row>
    <row r="936" spans="1:8" x14ac:dyDescent="0.2">
      <c r="A936" s="6">
        <f t="shared" si="15"/>
        <v>609562</v>
      </c>
      <c r="B936" s="6">
        <v>8</v>
      </c>
      <c r="C936" s="6">
        <v>1</v>
      </c>
      <c r="D936" s="6">
        <v>42</v>
      </c>
      <c r="E936" s="6" t="s">
        <v>1914</v>
      </c>
      <c r="H936" s="6">
        <f>IF('Раздел 2.1.2.1'!BE43=SUM('Раздел 2.1.2.1'!BE21,'Раздел 2.1.2.1'!BE23,'Раздел 2.1.2.1'!BE25,'Раздел 2.1.2.1'!BE28,'Раздел 2.1.2.1'!BE31,'Раздел 2.1.2.1'!BE33,'Раздел 2.1.2.1'!BE35,'Раздел 2.1.2.1'!BE37,'Раздел 2.1.2.1'!BE39,'Раздел 2.1.2.1'!BE41),0,1)</f>
        <v>0</v>
      </c>
    </row>
    <row r="937" spans="1:8" x14ac:dyDescent="0.2">
      <c r="A937" s="6">
        <f t="shared" si="15"/>
        <v>609562</v>
      </c>
      <c r="B937" s="6">
        <v>8</v>
      </c>
      <c r="C937" s="6">
        <v>1</v>
      </c>
      <c r="D937" s="6">
        <v>43</v>
      </c>
      <c r="E937" s="6" t="s">
        <v>1915</v>
      </c>
      <c r="H937" s="6">
        <f>IF('Раздел 2.1.2.1'!BF43=SUM('Раздел 2.1.2.1'!BF21,'Раздел 2.1.2.1'!BF23,'Раздел 2.1.2.1'!BF25,'Раздел 2.1.2.1'!BF28,'Раздел 2.1.2.1'!BF31,'Раздел 2.1.2.1'!BF33,'Раздел 2.1.2.1'!BF35,'Раздел 2.1.2.1'!BF37,'Раздел 2.1.2.1'!BF39,'Раздел 2.1.2.1'!BF41),0,1)</f>
        <v>0</v>
      </c>
    </row>
    <row r="938" spans="1:8" x14ac:dyDescent="0.2">
      <c r="A938" s="6">
        <f t="shared" si="15"/>
        <v>609562</v>
      </c>
      <c r="B938" s="6">
        <v>8</v>
      </c>
      <c r="C938" s="6">
        <v>1</v>
      </c>
      <c r="D938" s="6">
        <v>44</v>
      </c>
      <c r="E938" s="6" t="s">
        <v>1916</v>
      </c>
      <c r="H938" s="6">
        <f>IF('Раздел 2.1.2.1'!BG43=SUM('Раздел 2.1.2.1'!BG21,'Раздел 2.1.2.1'!BG23,'Раздел 2.1.2.1'!BG25,'Раздел 2.1.2.1'!BG28,'Раздел 2.1.2.1'!BG31,'Раздел 2.1.2.1'!BG33,'Раздел 2.1.2.1'!BG35,'Раздел 2.1.2.1'!BG37,'Раздел 2.1.2.1'!BG39,'Раздел 2.1.2.1'!BG41),0,1)</f>
        <v>0</v>
      </c>
    </row>
    <row r="939" spans="1:8" x14ac:dyDescent="0.2">
      <c r="A939" s="6">
        <f t="shared" si="15"/>
        <v>609562</v>
      </c>
      <c r="B939" s="6">
        <v>8</v>
      </c>
      <c r="C939" s="119">
        <v>1</v>
      </c>
      <c r="D939" s="119">
        <v>45</v>
      </c>
      <c r="E939" s="119" t="s">
        <v>1917</v>
      </c>
      <c r="F939" s="119"/>
      <c r="G939" s="119"/>
      <c r="H939" s="119">
        <f>IF('Раздел 2.1.2.1'!BH43=SUM('Раздел 2.1.2.1'!BH21,'Раздел 2.1.2.1'!BH23,'Раздел 2.1.2.1'!BH25,'Раздел 2.1.2.1'!BH28,'Раздел 2.1.2.1'!BH31,'Раздел 2.1.2.1'!BH33,'Раздел 2.1.2.1'!BH35,'Раздел 2.1.2.1'!BH37,'Раздел 2.1.2.1'!BH39,'Раздел 2.1.2.1'!BH41),0,1)</f>
        <v>0</v>
      </c>
    </row>
    <row r="940" spans="1:8" x14ac:dyDescent="0.2">
      <c r="A940" s="6">
        <f t="shared" si="15"/>
        <v>609562</v>
      </c>
      <c r="B940" s="6">
        <v>8</v>
      </c>
      <c r="C940" s="6">
        <v>2</v>
      </c>
      <c r="D940" s="6">
        <v>46</v>
      </c>
      <c r="E940" s="6" t="s">
        <v>16014</v>
      </c>
      <c r="H940" s="6">
        <f>IF('Раздел 2.1.2.1'!P44=SUM('Раздел 2.1.2.1'!P22,'Раздел 2.1.2.1'!P24,'Раздел 2.1.2.1'!P26,'Раздел 2.1.2.1'!P27,'Раздел 2.1.2.1'!P29,'Раздел 2.1.2.1'!P30,'Раздел 2.1.2.1'!P32,'Раздел 2.1.2.1'!P34,'Раздел 2.1.2.1'!P36,'Раздел 2.1.2.1'!P38,'Раздел 2.1.2.1'!P40,'Раздел 2.1.2.1'!P42),0,1)</f>
        <v>0</v>
      </c>
    </row>
    <row r="941" spans="1:8" x14ac:dyDescent="0.2">
      <c r="A941" s="6">
        <f t="shared" si="15"/>
        <v>609562</v>
      </c>
      <c r="B941" s="6">
        <v>8</v>
      </c>
      <c r="C941" s="6">
        <v>2</v>
      </c>
      <c r="D941" s="6">
        <v>47</v>
      </c>
      <c r="E941" s="6" t="s">
        <v>1918</v>
      </c>
      <c r="H941" s="6">
        <f>IF('Раздел 2.1.2.1'!Q44=SUM('Раздел 2.1.2.1'!Q22,'Раздел 2.1.2.1'!Q24,'Раздел 2.1.2.1'!Q26,'Раздел 2.1.2.1'!Q27,'Раздел 2.1.2.1'!Q29,'Раздел 2.1.2.1'!Q30,'Раздел 2.1.2.1'!Q32,'Раздел 2.1.2.1'!Q34,'Раздел 2.1.2.1'!Q36,'Раздел 2.1.2.1'!Q38,'Раздел 2.1.2.1'!Q40,'Раздел 2.1.2.1'!Q42),0,1)</f>
        <v>0</v>
      </c>
    </row>
    <row r="942" spans="1:8" x14ac:dyDescent="0.2">
      <c r="A942" s="6">
        <f t="shared" si="15"/>
        <v>609562</v>
      </c>
      <c r="B942" s="6">
        <v>8</v>
      </c>
      <c r="C942" s="6">
        <v>2</v>
      </c>
      <c r="D942" s="6">
        <v>48</v>
      </c>
      <c r="E942" s="6" t="s">
        <v>1919</v>
      </c>
      <c r="H942" s="6">
        <f>IF('Раздел 2.1.2.1'!R44=SUM('Раздел 2.1.2.1'!R22,'Раздел 2.1.2.1'!R24,'Раздел 2.1.2.1'!R26,'Раздел 2.1.2.1'!R27,'Раздел 2.1.2.1'!R29,'Раздел 2.1.2.1'!R30,'Раздел 2.1.2.1'!R32,'Раздел 2.1.2.1'!R34,'Раздел 2.1.2.1'!R36,'Раздел 2.1.2.1'!R38,'Раздел 2.1.2.1'!R40,'Раздел 2.1.2.1'!R42),0,1)</f>
        <v>0</v>
      </c>
    </row>
    <row r="943" spans="1:8" x14ac:dyDescent="0.2">
      <c r="A943" s="6">
        <f t="shared" si="15"/>
        <v>609562</v>
      </c>
      <c r="B943" s="6">
        <v>8</v>
      </c>
      <c r="C943" s="6">
        <v>2</v>
      </c>
      <c r="D943" s="6">
        <v>49</v>
      </c>
      <c r="E943" s="6" t="s">
        <v>1920</v>
      </c>
      <c r="H943" s="6">
        <f>IF('Раздел 2.1.2.1'!S44=SUM('Раздел 2.1.2.1'!S22,'Раздел 2.1.2.1'!S24,'Раздел 2.1.2.1'!S26,'Раздел 2.1.2.1'!S27,'Раздел 2.1.2.1'!S29,'Раздел 2.1.2.1'!S30,'Раздел 2.1.2.1'!S32,'Раздел 2.1.2.1'!S34,'Раздел 2.1.2.1'!S36,'Раздел 2.1.2.1'!S38,'Раздел 2.1.2.1'!S40,'Раздел 2.1.2.1'!S42),0,1)</f>
        <v>0</v>
      </c>
    </row>
    <row r="944" spans="1:8" x14ac:dyDescent="0.2">
      <c r="A944" s="6">
        <f t="shared" si="15"/>
        <v>609562</v>
      </c>
      <c r="B944" s="6">
        <v>8</v>
      </c>
      <c r="C944" s="6">
        <v>2</v>
      </c>
      <c r="D944" s="6">
        <v>50</v>
      </c>
      <c r="E944" s="6" t="s">
        <v>1921</v>
      </c>
      <c r="H944" s="6">
        <f>IF('Раздел 2.1.2.1'!T44=SUM('Раздел 2.1.2.1'!T22,'Раздел 2.1.2.1'!T24,'Раздел 2.1.2.1'!T26,'Раздел 2.1.2.1'!T27,'Раздел 2.1.2.1'!T29,'Раздел 2.1.2.1'!T30,'Раздел 2.1.2.1'!T32,'Раздел 2.1.2.1'!T34,'Раздел 2.1.2.1'!T36,'Раздел 2.1.2.1'!T38,'Раздел 2.1.2.1'!T40,'Раздел 2.1.2.1'!T42),0,1)</f>
        <v>0</v>
      </c>
    </row>
    <row r="945" spans="1:8" x14ac:dyDescent="0.2">
      <c r="A945" s="6">
        <f t="shared" si="15"/>
        <v>609562</v>
      </c>
      <c r="B945" s="6">
        <v>8</v>
      </c>
      <c r="C945" s="6">
        <v>2</v>
      </c>
      <c r="D945" s="6">
        <v>51</v>
      </c>
      <c r="E945" s="6" t="s">
        <v>2169</v>
      </c>
      <c r="H945" s="6">
        <f>IF('Раздел 2.1.2.1'!U44=SUM('Раздел 2.1.2.1'!U22,'Раздел 2.1.2.1'!U24,'Раздел 2.1.2.1'!U26,'Раздел 2.1.2.1'!U27,'Раздел 2.1.2.1'!U29,'Раздел 2.1.2.1'!U30,'Раздел 2.1.2.1'!U32,'Раздел 2.1.2.1'!U34,'Раздел 2.1.2.1'!U36,'Раздел 2.1.2.1'!U38,'Раздел 2.1.2.1'!U40,'Раздел 2.1.2.1'!U42),0,1)</f>
        <v>0</v>
      </c>
    </row>
    <row r="946" spans="1:8" x14ac:dyDescent="0.2">
      <c r="A946" s="6">
        <f t="shared" si="15"/>
        <v>609562</v>
      </c>
      <c r="B946" s="6">
        <v>8</v>
      </c>
      <c r="C946" s="6">
        <v>2</v>
      </c>
      <c r="D946" s="6">
        <v>52</v>
      </c>
      <c r="E946" s="6" t="s">
        <v>2170</v>
      </c>
      <c r="H946" s="6">
        <f>IF('Раздел 2.1.2.1'!V44=SUM('Раздел 2.1.2.1'!V22,'Раздел 2.1.2.1'!V24,'Раздел 2.1.2.1'!V26,'Раздел 2.1.2.1'!V27,'Раздел 2.1.2.1'!V29,'Раздел 2.1.2.1'!V30,'Раздел 2.1.2.1'!V32,'Раздел 2.1.2.1'!V34,'Раздел 2.1.2.1'!V36,'Раздел 2.1.2.1'!V38,'Раздел 2.1.2.1'!V40,'Раздел 2.1.2.1'!V42),0,1)</f>
        <v>0</v>
      </c>
    </row>
    <row r="947" spans="1:8" x14ac:dyDescent="0.2">
      <c r="A947" s="6">
        <f t="shared" si="15"/>
        <v>609562</v>
      </c>
      <c r="B947" s="6">
        <v>8</v>
      </c>
      <c r="C947" s="6">
        <v>2</v>
      </c>
      <c r="D947" s="6">
        <v>53</v>
      </c>
      <c r="E947" s="6" t="s">
        <v>2171</v>
      </c>
      <c r="H947" s="6">
        <f>IF('Раздел 2.1.2.1'!W44=SUM('Раздел 2.1.2.1'!W22,'Раздел 2.1.2.1'!W24,'Раздел 2.1.2.1'!W26,'Раздел 2.1.2.1'!W27,'Раздел 2.1.2.1'!W29,'Раздел 2.1.2.1'!W30,'Раздел 2.1.2.1'!W32,'Раздел 2.1.2.1'!W34,'Раздел 2.1.2.1'!W36,'Раздел 2.1.2.1'!W38,'Раздел 2.1.2.1'!W40,'Раздел 2.1.2.1'!W42),0,1)</f>
        <v>0</v>
      </c>
    </row>
    <row r="948" spans="1:8" x14ac:dyDescent="0.2">
      <c r="A948" s="6">
        <f t="shared" si="15"/>
        <v>609562</v>
      </c>
      <c r="B948" s="6">
        <v>8</v>
      </c>
      <c r="C948" s="6">
        <v>2</v>
      </c>
      <c r="D948" s="6">
        <v>54</v>
      </c>
      <c r="E948" s="6" t="s">
        <v>2172</v>
      </c>
      <c r="H948" s="6">
        <f>IF('Раздел 2.1.2.1'!X44=SUM('Раздел 2.1.2.1'!X22,'Раздел 2.1.2.1'!X24,'Раздел 2.1.2.1'!X26,'Раздел 2.1.2.1'!X27,'Раздел 2.1.2.1'!X29,'Раздел 2.1.2.1'!X30,'Раздел 2.1.2.1'!X32,'Раздел 2.1.2.1'!X34,'Раздел 2.1.2.1'!X36,'Раздел 2.1.2.1'!X38,'Раздел 2.1.2.1'!X40,'Раздел 2.1.2.1'!X42),0,1)</f>
        <v>0</v>
      </c>
    </row>
    <row r="949" spans="1:8" x14ac:dyDescent="0.2">
      <c r="A949" s="6">
        <f t="shared" si="15"/>
        <v>609562</v>
      </c>
      <c r="B949" s="6">
        <v>8</v>
      </c>
      <c r="C949" s="6">
        <v>2</v>
      </c>
      <c r="D949" s="6">
        <v>55</v>
      </c>
      <c r="E949" s="6" t="s">
        <v>2173</v>
      </c>
      <c r="H949" s="6">
        <f>IF('Раздел 2.1.2.1'!Y44=SUM('Раздел 2.1.2.1'!Y22,'Раздел 2.1.2.1'!Y24,'Раздел 2.1.2.1'!Y26,'Раздел 2.1.2.1'!Y27,'Раздел 2.1.2.1'!Y29,'Раздел 2.1.2.1'!Y30,'Раздел 2.1.2.1'!Y32,'Раздел 2.1.2.1'!Y34,'Раздел 2.1.2.1'!Y36,'Раздел 2.1.2.1'!Y38,'Раздел 2.1.2.1'!Y40,'Раздел 2.1.2.1'!Y42),0,1)</f>
        <v>0</v>
      </c>
    </row>
    <row r="950" spans="1:8" x14ac:dyDescent="0.2">
      <c r="A950" s="6">
        <f t="shared" si="15"/>
        <v>609562</v>
      </c>
      <c r="B950" s="6">
        <v>8</v>
      </c>
      <c r="C950" s="6">
        <v>2</v>
      </c>
      <c r="D950" s="6">
        <v>56</v>
      </c>
      <c r="E950" s="6" t="s">
        <v>2174</v>
      </c>
      <c r="H950" s="6">
        <f>IF('Раздел 2.1.2.1'!Z44=SUM('Раздел 2.1.2.1'!Z22,'Раздел 2.1.2.1'!Z24,'Раздел 2.1.2.1'!Z26,'Раздел 2.1.2.1'!Z27,'Раздел 2.1.2.1'!Z29,'Раздел 2.1.2.1'!Z30,'Раздел 2.1.2.1'!Z32,'Раздел 2.1.2.1'!Z34,'Раздел 2.1.2.1'!Z36,'Раздел 2.1.2.1'!Z38,'Раздел 2.1.2.1'!Z40,'Раздел 2.1.2.1'!Z42),0,1)</f>
        <v>0</v>
      </c>
    </row>
    <row r="951" spans="1:8" x14ac:dyDescent="0.2">
      <c r="A951" s="6">
        <f t="shared" si="15"/>
        <v>609562</v>
      </c>
      <c r="B951" s="6">
        <v>8</v>
      </c>
      <c r="C951" s="6">
        <v>2</v>
      </c>
      <c r="D951" s="6">
        <v>57</v>
      </c>
      <c r="E951" s="6" t="s">
        <v>2175</v>
      </c>
      <c r="H951" s="6">
        <f>IF('Раздел 2.1.2.1'!AA44=SUM('Раздел 2.1.2.1'!AA22,'Раздел 2.1.2.1'!AA24,'Раздел 2.1.2.1'!AA26,'Раздел 2.1.2.1'!AA27,'Раздел 2.1.2.1'!AA29,'Раздел 2.1.2.1'!AA30,'Раздел 2.1.2.1'!AA32,'Раздел 2.1.2.1'!AA34,'Раздел 2.1.2.1'!AA36,'Раздел 2.1.2.1'!AA38,'Раздел 2.1.2.1'!AA40,'Раздел 2.1.2.1'!AA42),0,1)</f>
        <v>0</v>
      </c>
    </row>
    <row r="952" spans="1:8" x14ac:dyDescent="0.2">
      <c r="A952" s="6">
        <f t="shared" si="15"/>
        <v>609562</v>
      </c>
      <c r="B952" s="6">
        <v>8</v>
      </c>
      <c r="C952" s="6">
        <v>2</v>
      </c>
      <c r="D952" s="6">
        <v>58</v>
      </c>
      <c r="E952" s="6" t="s">
        <v>2964</v>
      </c>
      <c r="H952" s="6">
        <f>IF('Раздел 2.1.2.1'!AB44=SUM('Раздел 2.1.2.1'!AB22,'Раздел 2.1.2.1'!AB24,'Раздел 2.1.2.1'!AB26,'Раздел 2.1.2.1'!AB27,'Раздел 2.1.2.1'!AB29,'Раздел 2.1.2.1'!AB30,'Раздел 2.1.2.1'!AB32,'Раздел 2.1.2.1'!AB34,'Раздел 2.1.2.1'!AB36,'Раздел 2.1.2.1'!AB38,'Раздел 2.1.2.1'!AB40,'Раздел 2.1.2.1'!AB42),0,1)</f>
        <v>0</v>
      </c>
    </row>
    <row r="953" spans="1:8" x14ac:dyDescent="0.2">
      <c r="A953" s="6">
        <f t="shared" si="15"/>
        <v>609562</v>
      </c>
      <c r="B953" s="6">
        <v>8</v>
      </c>
      <c r="C953" s="6">
        <v>2</v>
      </c>
      <c r="D953" s="6">
        <v>59</v>
      </c>
      <c r="E953" s="6" t="s">
        <v>2180</v>
      </c>
      <c r="H953" s="6">
        <f>IF('Раздел 2.1.2.1'!AC44=SUM('Раздел 2.1.2.1'!AC22,'Раздел 2.1.2.1'!AC24,'Раздел 2.1.2.1'!AC26,'Раздел 2.1.2.1'!AC27,'Раздел 2.1.2.1'!AC29,'Раздел 2.1.2.1'!AC30,'Раздел 2.1.2.1'!AC32,'Раздел 2.1.2.1'!AC34,'Раздел 2.1.2.1'!AC36,'Раздел 2.1.2.1'!AC38,'Раздел 2.1.2.1'!AC40,'Раздел 2.1.2.1'!AC42),0,1)</f>
        <v>0</v>
      </c>
    </row>
    <row r="954" spans="1:8" x14ac:dyDescent="0.2">
      <c r="A954" s="6">
        <f t="shared" si="15"/>
        <v>609562</v>
      </c>
      <c r="B954" s="6">
        <v>8</v>
      </c>
      <c r="C954" s="6">
        <v>2</v>
      </c>
      <c r="D954" s="6">
        <v>60</v>
      </c>
      <c r="E954" s="6" t="s">
        <v>2181</v>
      </c>
      <c r="H954" s="6">
        <f>IF('Раздел 2.1.2.1'!AD44=SUM('Раздел 2.1.2.1'!AD22,'Раздел 2.1.2.1'!AD24,'Раздел 2.1.2.1'!AD26,'Раздел 2.1.2.1'!AD27,'Раздел 2.1.2.1'!AD29,'Раздел 2.1.2.1'!AD30,'Раздел 2.1.2.1'!AD32,'Раздел 2.1.2.1'!AD34,'Раздел 2.1.2.1'!AD36,'Раздел 2.1.2.1'!AD38,'Раздел 2.1.2.1'!AD40,'Раздел 2.1.2.1'!AD42),0,1)</f>
        <v>0</v>
      </c>
    </row>
    <row r="955" spans="1:8" x14ac:dyDescent="0.2">
      <c r="A955" s="6">
        <f t="shared" si="15"/>
        <v>609562</v>
      </c>
      <c r="B955" s="6">
        <v>8</v>
      </c>
      <c r="C955" s="6">
        <v>2</v>
      </c>
      <c r="D955" s="6">
        <v>61</v>
      </c>
      <c r="E955" s="6" t="s">
        <v>2967</v>
      </c>
      <c r="H955" s="6">
        <f>IF('Раздел 2.1.2.1'!AE44=SUM('Раздел 2.1.2.1'!AE22,'Раздел 2.1.2.1'!AE24,'Раздел 2.1.2.1'!AE26,'Раздел 2.1.2.1'!AE27,'Раздел 2.1.2.1'!AE29,'Раздел 2.1.2.1'!AE30,'Раздел 2.1.2.1'!AE32,'Раздел 2.1.2.1'!AE34,'Раздел 2.1.2.1'!AE36,'Раздел 2.1.2.1'!AE38,'Раздел 2.1.2.1'!AE40,'Раздел 2.1.2.1'!AE42),0,1)</f>
        <v>0</v>
      </c>
    </row>
    <row r="956" spans="1:8" x14ac:dyDescent="0.2">
      <c r="A956" s="6">
        <f t="shared" si="15"/>
        <v>609562</v>
      </c>
      <c r="B956" s="6">
        <v>8</v>
      </c>
      <c r="C956" s="6">
        <v>2</v>
      </c>
      <c r="D956" s="6">
        <v>62</v>
      </c>
      <c r="E956" s="6" t="s">
        <v>2968</v>
      </c>
      <c r="H956" s="6">
        <f>IF('Раздел 2.1.2.1'!AF44=SUM('Раздел 2.1.2.1'!AF22,'Раздел 2.1.2.1'!AF24,'Раздел 2.1.2.1'!AF26,'Раздел 2.1.2.1'!AF27,'Раздел 2.1.2.1'!AF29,'Раздел 2.1.2.1'!AF30,'Раздел 2.1.2.1'!AF32,'Раздел 2.1.2.1'!AF34,'Раздел 2.1.2.1'!AF36,'Раздел 2.1.2.1'!AF38,'Раздел 2.1.2.1'!AF40,'Раздел 2.1.2.1'!AF42),0,1)</f>
        <v>0</v>
      </c>
    </row>
    <row r="957" spans="1:8" x14ac:dyDescent="0.2">
      <c r="A957" s="6">
        <f t="shared" si="15"/>
        <v>609562</v>
      </c>
      <c r="B957" s="6">
        <v>8</v>
      </c>
      <c r="C957" s="6">
        <v>2</v>
      </c>
      <c r="D957" s="6">
        <v>63</v>
      </c>
      <c r="E957" s="6" t="s">
        <v>2969</v>
      </c>
      <c r="H957" s="6">
        <f>IF('Раздел 2.1.2.1'!AG44=SUM('Раздел 2.1.2.1'!AG22,'Раздел 2.1.2.1'!AG24,'Раздел 2.1.2.1'!AG26,'Раздел 2.1.2.1'!AG27,'Раздел 2.1.2.1'!AG29,'Раздел 2.1.2.1'!AG30,'Раздел 2.1.2.1'!AG32,'Раздел 2.1.2.1'!AG34,'Раздел 2.1.2.1'!AG36,'Раздел 2.1.2.1'!AG38,'Раздел 2.1.2.1'!AG40,'Раздел 2.1.2.1'!AG42),0,1)</f>
        <v>0</v>
      </c>
    </row>
    <row r="958" spans="1:8" x14ac:dyDescent="0.2">
      <c r="A958" s="6">
        <f t="shared" si="15"/>
        <v>609562</v>
      </c>
      <c r="B958" s="6">
        <v>8</v>
      </c>
      <c r="C958" s="6">
        <v>2</v>
      </c>
      <c r="D958" s="6">
        <v>64</v>
      </c>
      <c r="E958" s="6" t="s">
        <v>2970</v>
      </c>
      <c r="H958" s="6">
        <f>IF('Раздел 2.1.2.1'!AH44=SUM('Раздел 2.1.2.1'!AH22,'Раздел 2.1.2.1'!AH24,'Раздел 2.1.2.1'!AH26,'Раздел 2.1.2.1'!AH27,'Раздел 2.1.2.1'!AH29,'Раздел 2.1.2.1'!AH30,'Раздел 2.1.2.1'!AH32,'Раздел 2.1.2.1'!AH34,'Раздел 2.1.2.1'!AH36,'Раздел 2.1.2.1'!AH38,'Раздел 2.1.2.1'!AH40,'Раздел 2.1.2.1'!AH42),0,1)</f>
        <v>0</v>
      </c>
    </row>
    <row r="959" spans="1:8" x14ac:dyDescent="0.2">
      <c r="A959" s="6">
        <f t="shared" si="15"/>
        <v>609562</v>
      </c>
      <c r="B959" s="6">
        <v>8</v>
      </c>
      <c r="C959" s="6">
        <v>2</v>
      </c>
      <c r="D959" s="6">
        <v>65</v>
      </c>
      <c r="E959" s="6" t="s">
        <v>2971</v>
      </c>
      <c r="H959" s="6">
        <f>IF('Раздел 2.1.2.1'!AI44=SUM('Раздел 2.1.2.1'!AI22,'Раздел 2.1.2.1'!AI24,'Раздел 2.1.2.1'!AI26,'Раздел 2.1.2.1'!AI27,'Раздел 2.1.2.1'!AI29,'Раздел 2.1.2.1'!AI30,'Раздел 2.1.2.1'!AI32,'Раздел 2.1.2.1'!AI34,'Раздел 2.1.2.1'!AI36,'Раздел 2.1.2.1'!AI38,'Раздел 2.1.2.1'!AI40,'Раздел 2.1.2.1'!AI42),0,1)</f>
        <v>0</v>
      </c>
    </row>
    <row r="960" spans="1:8" x14ac:dyDescent="0.2">
      <c r="A960" s="6">
        <f t="shared" si="15"/>
        <v>609562</v>
      </c>
      <c r="B960" s="6">
        <v>8</v>
      </c>
      <c r="C960" s="6">
        <v>2</v>
      </c>
      <c r="D960" s="6">
        <v>66</v>
      </c>
      <c r="E960" s="6" t="s">
        <v>2972</v>
      </c>
      <c r="H960" s="6">
        <f>IF('Раздел 2.1.2.1'!AJ44=SUM('Раздел 2.1.2.1'!AJ22,'Раздел 2.1.2.1'!AJ24,'Раздел 2.1.2.1'!AJ26,'Раздел 2.1.2.1'!AJ27,'Раздел 2.1.2.1'!AJ29,'Раздел 2.1.2.1'!AJ30,'Раздел 2.1.2.1'!AJ32,'Раздел 2.1.2.1'!AJ34,'Раздел 2.1.2.1'!AJ36,'Раздел 2.1.2.1'!AJ38,'Раздел 2.1.2.1'!AJ40,'Раздел 2.1.2.1'!AJ42),0,1)</f>
        <v>0</v>
      </c>
    </row>
    <row r="961" spans="1:8" x14ac:dyDescent="0.2">
      <c r="A961" s="6">
        <f t="shared" si="15"/>
        <v>609562</v>
      </c>
      <c r="B961" s="6">
        <v>8</v>
      </c>
      <c r="C961" s="6">
        <v>2</v>
      </c>
      <c r="D961" s="6">
        <v>67</v>
      </c>
      <c r="E961" s="6" t="s">
        <v>2973</v>
      </c>
      <c r="H961" s="6">
        <f>IF('Раздел 2.1.2.1'!AK44=SUM('Раздел 2.1.2.1'!AK22,'Раздел 2.1.2.1'!AK24,'Раздел 2.1.2.1'!AK26,'Раздел 2.1.2.1'!AK27,'Раздел 2.1.2.1'!AK29,'Раздел 2.1.2.1'!AK30,'Раздел 2.1.2.1'!AK32,'Раздел 2.1.2.1'!AK34,'Раздел 2.1.2.1'!AK36,'Раздел 2.1.2.1'!AK38,'Раздел 2.1.2.1'!AK40,'Раздел 2.1.2.1'!AK42),0,1)</f>
        <v>0</v>
      </c>
    </row>
    <row r="962" spans="1:8" x14ac:dyDescent="0.2">
      <c r="A962" s="6">
        <f t="shared" si="15"/>
        <v>609562</v>
      </c>
      <c r="B962" s="6">
        <v>8</v>
      </c>
      <c r="C962" s="6">
        <v>2</v>
      </c>
      <c r="D962" s="6">
        <v>68</v>
      </c>
      <c r="E962" s="6" t="s">
        <v>2974</v>
      </c>
      <c r="H962" s="6">
        <f>IF('Раздел 2.1.2.1'!AL44=SUM('Раздел 2.1.2.1'!AL22,'Раздел 2.1.2.1'!AL24,'Раздел 2.1.2.1'!AL26,'Раздел 2.1.2.1'!AL27,'Раздел 2.1.2.1'!AL29,'Раздел 2.1.2.1'!AL30,'Раздел 2.1.2.1'!AL32,'Раздел 2.1.2.1'!AL34,'Раздел 2.1.2.1'!AL36,'Раздел 2.1.2.1'!AL38,'Раздел 2.1.2.1'!AL40,'Раздел 2.1.2.1'!AL42),0,1)</f>
        <v>0</v>
      </c>
    </row>
    <row r="963" spans="1:8" x14ac:dyDescent="0.2">
      <c r="A963" s="6">
        <f t="shared" si="15"/>
        <v>609562</v>
      </c>
      <c r="B963" s="6">
        <v>8</v>
      </c>
      <c r="C963" s="6">
        <v>2</v>
      </c>
      <c r="D963" s="6">
        <v>69</v>
      </c>
      <c r="E963" s="6" t="s">
        <v>2975</v>
      </c>
      <c r="H963" s="6">
        <f>IF('Раздел 2.1.2.1'!AM44=SUM('Раздел 2.1.2.1'!AM22,'Раздел 2.1.2.1'!AM24,'Раздел 2.1.2.1'!AM26,'Раздел 2.1.2.1'!AM27,'Раздел 2.1.2.1'!AM29,'Раздел 2.1.2.1'!AM30,'Раздел 2.1.2.1'!AM32,'Раздел 2.1.2.1'!AM34,'Раздел 2.1.2.1'!AM36,'Раздел 2.1.2.1'!AM38,'Раздел 2.1.2.1'!AM40,'Раздел 2.1.2.1'!AM42),0,1)</f>
        <v>0</v>
      </c>
    </row>
    <row r="964" spans="1:8" x14ac:dyDescent="0.2">
      <c r="A964" s="6">
        <f t="shared" si="15"/>
        <v>609562</v>
      </c>
      <c r="B964" s="6">
        <v>8</v>
      </c>
      <c r="C964" s="6">
        <v>2</v>
      </c>
      <c r="D964" s="6">
        <v>70</v>
      </c>
      <c r="E964" s="6" t="s">
        <v>2976</v>
      </c>
      <c r="H964" s="6">
        <f>IF('Раздел 2.1.2.1'!AN44=SUM('Раздел 2.1.2.1'!AN22,'Раздел 2.1.2.1'!AN24,'Раздел 2.1.2.1'!AN26,'Раздел 2.1.2.1'!AN27,'Раздел 2.1.2.1'!AN29,'Раздел 2.1.2.1'!AN30,'Раздел 2.1.2.1'!AN32,'Раздел 2.1.2.1'!AN34,'Раздел 2.1.2.1'!AN36,'Раздел 2.1.2.1'!AN38,'Раздел 2.1.2.1'!AN40,'Раздел 2.1.2.1'!AN42),0,1)</f>
        <v>0</v>
      </c>
    </row>
    <row r="965" spans="1:8" x14ac:dyDescent="0.2">
      <c r="A965" s="6">
        <f t="shared" si="15"/>
        <v>609562</v>
      </c>
      <c r="B965" s="6">
        <v>8</v>
      </c>
      <c r="C965" s="6">
        <v>2</v>
      </c>
      <c r="D965" s="6">
        <v>71</v>
      </c>
      <c r="E965" s="6" t="s">
        <v>2977</v>
      </c>
      <c r="H965" s="6">
        <f>IF('Раздел 2.1.2.1'!AO44=SUM('Раздел 2.1.2.1'!AO22,'Раздел 2.1.2.1'!AO24,'Раздел 2.1.2.1'!AO26,'Раздел 2.1.2.1'!AO27,'Раздел 2.1.2.1'!AO29,'Раздел 2.1.2.1'!AO30,'Раздел 2.1.2.1'!AO32,'Раздел 2.1.2.1'!AO34,'Раздел 2.1.2.1'!AO36,'Раздел 2.1.2.1'!AO38,'Раздел 2.1.2.1'!AO40,'Раздел 2.1.2.1'!AO42),0,1)</f>
        <v>0</v>
      </c>
    </row>
    <row r="966" spans="1:8" x14ac:dyDescent="0.2">
      <c r="A966" s="6">
        <f t="shared" si="15"/>
        <v>609562</v>
      </c>
      <c r="B966" s="6">
        <v>8</v>
      </c>
      <c r="C966" s="6">
        <v>2</v>
      </c>
      <c r="D966" s="6">
        <v>72</v>
      </c>
      <c r="E966" s="6" t="s">
        <v>2978</v>
      </c>
      <c r="H966" s="6">
        <f>IF('Раздел 2.1.2.1'!AP44=SUM('Раздел 2.1.2.1'!AP22,'Раздел 2.1.2.1'!AP24,'Раздел 2.1.2.1'!AP26,'Раздел 2.1.2.1'!AP27,'Раздел 2.1.2.1'!AP29,'Раздел 2.1.2.1'!AP30,'Раздел 2.1.2.1'!AP32,'Раздел 2.1.2.1'!AP34,'Раздел 2.1.2.1'!AP36,'Раздел 2.1.2.1'!AP38,'Раздел 2.1.2.1'!AP40,'Раздел 2.1.2.1'!AP42),0,1)</f>
        <v>0</v>
      </c>
    </row>
    <row r="967" spans="1:8" x14ac:dyDescent="0.2">
      <c r="A967" s="6">
        <f t="shared" si="15"/>
        <v>609562</v>
      </c>
      <c r="B967" s="6">
        <v>8</v>
      </c>
      <c r="C967" s="6">
        <v>2</v>
      </c>
      <c r="D967" s="6">
        <v>73</v>
      </c>
      <c r="E967" s="6" t="s">
        <v>2979</v>
      </c>
      <c r="H967" s="6">
        <f>IF('Раздел 2.1.2.1'!AQ44=SUM('Раздел 2.1.2.1'!AQ22,'Раздел 2.1.2.1'!AQ24,'Раздел 2.1.2.1'!AQ26,'Раздел 2.1.2.1'!AQ27,'Раздел 2.1.2.1'!AQ29,'Раздел 2.1.2.1'!AQ30,'Раздел 2.1.2.1'!AQ32,'Раздел 2.1.2.1'!AQ34,'Раздел 2.1.2.1'!AQ36,'Раздел 2.1.2.1'!AQ38,'Раздел 2.1.2.1'!AQ40,'Раздел 2.1.2.1'!AQ42),0,1)</f>
        <v>0</v>
      </c>
    </row>
    <row r="968" spans="1:8" x14ac:dyDescent="0.2">
      <c r="A968" s="6">
        <f t="shared" si="15"/>
        <v>609562</v>
      </c>
      <c r="B968" s="6">
        <v>8</v>
      </c>
      <c r="C968" s="6">
        <v>2</v>
      </c>
      <c r="D968" s="6">
        <v>74</v>
      </c>
      <c r="E968" s="6" t="s">
        <v>2980</v>
      </c>
      <c r="H968" s="6">
        <f>IF('Раздел 2.1.2.1'!AR44=SUM('Раздел 2.1.2.1'!AR22,'Раздел 2.1.2.1'!AR24,'Раздел 2.1.2.1'!AR26,'Раздел 2.1.2.1'!AR27,'Раздел 2.1.2.1'!AR29,'Раздел 2.1.2.1'!AR30,'Раздел 2.1.2.1'!AR32,'Раздел 2.1.2.1'!AR34,'Раздел 2.1.2.1'!AR36,'Раздел 2.1.2.1'!AR38,'Раздел 2.1.2.1'!AR40,'Раздел 2.1.2.1'!AR42),0,1)</f>
        <v>0</v>
      </c>
    </row>
    <row r="969" spans="1:8" x14ac:dyDescent="0.2">
      <c r="A969" s="6">
        <f t="shared" si="15"/>
        <v>609562</v>
      </c>
      <c r="B969" s="6">
        <v>8</v>
      </c>
      <c r="C969" s="6">
        <v>2</v>
      </c>
      <c r="D969" s="6">
        <v>75</v>
      </c>
      <c r="E969" s="6" t="s">
        <v>2981</v>
      </c>
      <c r="H969" s="6">
        <f>IF('Раздел 2.1.2.1'!AS44=SUM('Раздел 2.1.2.1'!AS22,'Раздел 2.1.2.1'!AS24,'Раздел 2.1.2.1'!AS26,'Раздел 2.1.2.1'!AS27,'Раздел 2.1.2.1'!AS29,'Раздел 2.1.2.1'!AS30,'Раздел 2.1.2.1'!AS32,'Раздел 2.1.2.1'!AS34,'Раздел 2.1.2.1'!AS36,'Раздел 2.1.2.1'!AS38,'Раздел 2.1.2.1'!AS40,'Раздел 2.1.2.1'!AS42),0,1)</f>
        <v>0</v>
      </c>
    </row>
    <row r="970" spans="1:8" x14ac:dyDescent="0.2">
      <c r="A970" s="6">
        <f t="shared" si="15"/>
        <v>609562</v>
      </c>
      <c r="B970" s="6">
        <v>8</v>
      </c>
      <c r="C970" s="6">
        <v>2</v>
      </c>
      <c r="D970" s="6">
        <v>76</v>
      </c>
      <c r="E970" s="6" t="s">
        <v>2982</v>
      </c>
      <c r="H970" s="6">
        <f>IF('Раздел 2.1.2.1'!AT44=SUM('Раздел 2.1.2.1'!AT22,'Раздел 2.1.2.1'!AT24,'Раздел 2.1.2.1'!AT26,'Раздел 2.1.2.1'!AT27,'Раздел 2.1.2.1'!AT29,'Раздел 2.1.2.1'!AT30,'Раздел 2.1.2.1'!AT32,'Раздел 2.1.2.1'!AT34,'Раздел 2.1.2.1'!AT36,'Раздел 2.1.2.1'!AT38,'Раздел 2.1.2.1'!AT40,'Раздел 2.1.2.1'!AT42),0,1)</f>
        <v>0</v>
      </c>
    </row>
    <row r="971" spans="1:8" x14ac:dyDescent="0.2">
      <c r="A971" s="6">
        <f t="shared" si="15"/>
        <v>609562</v>
      </c>
      <c r="B971" s="6">
        <v>8</v>
      </c>
      <c r="C971" s="6">
        <v>2</v>
      </c>
      <c r="D971" s="6">
        <v>77</v>
      </c>
      <c r="E971" s="6" t="s">
        <v>2983</v>
      </c>
      <c r="H971" s="6">
        <f>IF('Раздел 2.1.2.1'!AU44=SUM('Раздел 2.1.2.1'!AU22,'Раздел 2.1.2.1'!AU24,'Раздел 2.1.2.1'!AU26,'Раздел 2.1.2.1'!AU27,'Раздел 2.1.2.1'!AU29,'Раздел 2.1.2.1'!AU30,'Раздел 2.1.2.1'!AU32,'Раздел 2.1.2.1'!AU34,'Раздел 2.1.2.1'!AU36,'Раздел 2.1.2.1'!AU38,'Раздел 2.1.2.1'!AU40,'Раздел 2.1.2.1'!AU42),0,1)</f>
        <v>0</v>
      </c>
    </row>
    <row r="972" spans="1:8" x14ac:dyDescent="0.2">
      <c r="A972" s="6">
        <f t="shared" si="15"/>
        <v>609562</v>
      </c>
      <c r="B972" s="6">
        <v>8</v>
      </c>
      <c r="C972" s="6">
        <v>2</v>
      </c>
      <c r="D972" s="6">
        <v>78</v>
      </c>
      <c r="E972" s="6" t="s">
        <v>2984</v>
      </c>
      <c r="H972" s="6">
        <f>IF('Раздел 2.1.2.1'!AV44=SUM('Раздел 2.1.2.1'!AV22,'Раздел 2.1.2.1'!AV24,'Раздел 2.1.2.1'!AV26,'Раздел 2.1.2.1'!AV27,'Раздел 2.1.2.1'!AV29,'Раздел 2.1.2.1'!AV30,'Раздел 2.1.2.1'!AV32,'Раздел 2.1.2.1'!AV34,'Раздел 2.1.2.1'!AV36,'Раздел 2.1.2.1'!AV38,'Раздел 2.1.2.1'!AV40,'Раздел 2.1.2.1'!AV42),0,1)</f>
        <v>0</v>
      </c>
    </row>
    <row r="973" spans="1:8" x14ac:dyDescent="0.2">
      <c r="A973" s="6">
        <f t="shared" si="15"/>
        <v>609562</v>
      </c>
      <c r="B973" s="6">
        <v>8</v>
      </c>
      <c r="C973" s="6">
        <v>2</v>
      </c>
      <c r="D973" s="6">
        <v>79</v>
      </c>
      <c r="E973" s="6" t="s">
        <v>2985</v>
      </c>
      <c r="H973" s="6">
        <f>IF('Раздел 2.1.2.1'!AW44=SUM('Раздел 2.1.2.1'!AW22,'Раздел 2.1.2.1'!AW24,'Раздел 2.1.2.1'!AW26,'Раздел 2.1.2.1'!AW27,'Раздел 2.1.2.1'!AW29,'Раздел 2.1.2.1'!AW30,'Раздел 2.1.2.1'!AW32,'Раздел 2.1.2.1'!AW34,'Раздел 2.1.2.1'!AW36,'Раздел 2.1.2.1'!AW38,'Раздел 2.1.2.1'!AW40,'Раздел 2.1.2.1'!AW42),0,1)</f>
        <v>0</v>
      </c>
    </row>
    <row r="974" spans="1:8" x14ac:dyDescent="0.2">
      <c r="A974" s="6">
        <f t="shared" si="15"/>
        <v>609562</v>
      </c>
      <c r="B974" s="6">
        <v>8</v>
      </c>
      <c r="C974" s="6">
        <v>2</v>
      </c>
      <c r="D974" s="6">
        <v>80</v>
      </c>
      <c r="E974" s="6" t="s">
        <v>2986</v>
      </c>
      <c r="H974" s="6">
        <f>IF('Раздел 2.1.2.1'!AX44=SUM('Раздел 2.1.2.1'!AX22,'Раздел 2.1.2.1'!AX24,'Раздел 2.1.2.1'!AX26,'Раздел 2.1.2.1'!AX27,'Раздел 2.1.2.1'!AX29,'Раздел 2.1.2.1'!AX30,'Раздел 2.1.2.1'!AX32,'Раздел 2.1.2.1'!AX34,'Раздел 2.1.2.1'!AX36,'Раздел 2.1.2.1'!AX38,'Раздел 2.1.2.1'!AX40,'Раздел 2.1.2.1'!AX42),0,1)</f>
        <v>0</v>
      </c>
    </row>
    <row r="975" spans="1:8" x14ac:dyDescent="0.2">
      <c r="A975" s="6">
        <f t="shared" si="15"/>
        <v>609562</v>
      </c>
      <c r="B975" s="6">
        <v>8</v>
      </c>
      <c r="C975" s="6">
        <v>2</v>
      </c>
      <c r="D975" s="6">
        <v>81</v>
      </c>
      <c r="E975" s="6" t="s">
        <v>2987</v>
      </c>
      <c r="H975" s="6">
        <f>IF('Раздел 2.1.2.1'!AY44=SUM('Раздел 2.1.2.1'!AY22,'Раздел 2.1.2.1'!AY24,'Раздел 2.1.2.1'!AY26,'Раздел 2.1.2.1'!AY27,'Раздел 2.1.2.1'!AY29,'Раздел 2.1.2.1'!AY30,'Раздел 2.1.2.1'!AY32,'Раздел 2.1.2.1'!AY34,'Раздел 2.1.2.1'!AY36,'Раздел 2.1.2.1'!AY38,'Раздел 2.1.2.1'!AY40,'Раздел 2.1.2.1'!AY42),0,1)</f>
        <v>0</v>
      </c>
    </row>
    <row r="976" spans="1:8" x14ac:dyDescent="0.2">
      <c r="A976" s="6">
        <f t="shared" si="15"/>
        <v>609562</v>
      </c>
      <c r="B976" s="6">
        <v>8</v>
      </c>
      <c r="C976" s="6">
        <v>2</v>
      </c>
      <c r="D976" s="6">
        <v>82</v>
      </c>
      <c r="E976" s="6" t="s">
        <v>2995</v>
      </c>
      <c r="H976" s="6">
        <f>IF('Раздел 2.1.2.1'!AZ44=SUM('Раздел 2.1.2.1'!AZ22,'Раздел 2.1.2.1'!AZ24,'Раздел 2.1.2.1'!AZ26,'Раздел 2.1.2.1'!AZ27,'Раздел 2.1.2.1'!AZ29,'Раздел 2.1.2.1'!AZ30,'Раздел 2.1.2.1'!AZ32,'Раздел 2.1.2.1'!AZ34,'Раздел 2.1.2.1'!AZ36,'Раздел 2.1.2.1'!AZ38,'Раздел 2.1.2.1'!AZ40,'Раздел 2.1.2.1'!AZ42),0,1)</f>
        <v>0</v>
      </c>
    </row>
    <row r="977" spans="1:8" x14ac:dyDescent="0.2">
      <c r="A977" s="6">
        <f t="shared" si="15"/>
        <v>609562</v>
      </c>
      <c r="B977" s="6">
        <v>8</v>
      </c>
      <c r="C977" s="6">
        <v>2</v>
      </c>
      <c r="D977" s="6">
        <v>83</v>
      </c>
      <c r="E977" s="6" t="s">
        <v>2996</v>
      </c>
      <c r="H977" s="6">
        <f>IF('Раздел 2.1.2.1'!BA44=SUM('Раздел 2.1.2.1'!BA22,'Раздел 2.1.2.1'!BA24,'Раздел 2.1.2.1'!BA26,'Раздел 2.1.2.1'!BA27,'Раздел 2.1.2.1'!BA29,'Раздел 2.1.2.1'!BA30,'Раздел 2.1.2.1'!BA32,'Раздел 2.1.2.1'!BA34,'Раздел 2.1.2.1'!BA36,'Раздел 2.1.2.1'!BA38,'Раздел 2.1.2.1'!BA40,'Раздел 2.1.2.1'!BA42),0,1)</f>
        <v>0</v>
      </c>
    </row>
    <row r="978" spans="1:8" x14ac:dyDescent="0.2">
      <c r="A978" s="6">
        <f t="shared" si="15"/>
        <v>609562</v>
      </c>
      <c r="B978" s="6">
        <v>8</v>
      </c>
      <c r="C978" s="6">
        <v>2</v>
      </c>
      <c r="D978" s="6">
        <v>84</v>
      </c>
      <c r="E978" s="6" t="s">
        <v>2997</v>
      </c>
      <c r="H978" s="6">
        <f>IF('Раздел 2.1.2.1'!BB44=SUM('Раздел 2.1.2.1'!BB22,'Раздел 2.1.2.1'!BB24,'Раздел 2.1.2.1'!BB26,'Раздел 2.1.2.1'!BB27,'Раздел 2.1.2.1'!BB29,'Раздел 2.1.2.1'!BB30,'Раздел 2.1.2.1'!BB32,'Раздел 2.1.2.1'!BB34,'Раздел 2.1.2.1'!BB36,'Раздел 2.1.2.1'!BB38,'Раздел 2.1.2.1'!BB40,'Раздел 2.1.2.1'!BB42),0,1)</f>
        <v>0</v>
      </c>
    </row>
    <row r="979" spans="1:8" x14ac:dyDescent="0.2">
      <c r="A979" s="6">
        <f t="shared" si="15"/>
        <v>609562</v>
      </c>
      <c r="B979" s="6">
        <v>8</v>
      </c>
      <c r="C979" s="6">
        <v>2</v>
      </c>
      <c r="D979" s="6">
        <v>85</v>
      </c>
      <c r="E979" s="6" t="s">
        <v>2998</v>
      </c>
      <c r="H979" s="6">
        <f>IF('Раздел 2.1.2.1'!BC44=SUM('Раздел 2.1.2.1'!BC22,'Раздел 2.1.2.1'!BC24,'Раздел 2.1.2.1'!BC26,'Раздел 2.1.2.1'!BC27,'Раздел 2.1.2.1'!BC29,'Раздел 2.1.2.1'!BC30,'Раздел 2.1.2.1'!BC32,'Раздел 2.1.2.1'!BC34,'Раздел 2.1.2.1'!BC36,'Раздел 2.1.2.1'!BC38,'Раздел 2.1.2.1'!BC40,'Раздел 2.1.2.1'!BC42),0,1)</f>
        <v>0</v>
      </c>
    </row>
    <row r="980" spans="1:8" x14ac:dyDescent="0.2">
      <c r="A980" s="6">
        <f t="shared" si="15"/>
        <v>609562</v>
      </c>
      <c r="B980" s="6">
        <v>8</v>
      </c>
      <c r="C980" s="6">
        <v>2</v>
      </c>
      <c r="D980" s="6">
        <v>86</v>
      </c>
      <c r="E980" s="6" t="s">
        <v>2999</v>
      </c>
      <c r="H980" s="6">
        <f>IF('Раздел 2.1.2.1'!BD44=SUM('Раздел 2.1.2.1'!BD22,'Раздел 2.1.2.1'!BD24,'Раздел 2.1.2.1'!BD26,'Раздел 2.1.2.1'!BD27,'Раздел 2.1.2.1'!BD29,'Раздел 2.1.2.1'!BD30,'Раздел 2.1.2.1'!BD32,'Раздел 2.1.2.1'!BD34,'Раздел 2.1.2.1'!BD36,'Раздел 2.1.2.1'!BD38,'Раздел 2.1.2.1'!BD40,'Раздел 2.1.2.1'!BD42),0,1)</f>
        <v>0</v>
      </c>
    </row>
    <row r="981" spans="1:8" x14ac:dyDescent="0.2">
      <c r="A981" s="6">
        <f t="shared" si="15"/>
        <v>609562</v>
      </c>
      <c r="B981" s="6">
        <v>8</v>
      </c>
      <c r="C981" s="6">
        <v>2</v>
      </c>
      <c r="D981" s="6">
        <v>87</v>
      </c>
      <c r="E981" s="6" t="s">
        <v>3000</v>
      </c>
      <c r="H981" s="6">
        <f>IF('Раздел 2.1.2.1'!BE44=SUM('Раздел 2.1.2.1'!BE22,'Раздел 2.1.2.1'!BE24,'Раздел 2.1.2.1'!BE26,'Раздел 2.1.2.1'!BE27,'Раздел 2.1.2.1'!BE29,'Раздел 2.1.2.1'!BE30,'Раздел 2.1.2.1'!BE32,'Раздел 2.1.2.1'!BE34,'Раздел 2.1.2.1'!BE36,'Раздел 2.1.2.1'!BE38,'Раздел 2.1.2.1'!BE40,'Раздел 2.1.2.1'!BE42),0,1)</f>
        <v>0</v>
      </c>
    </row>
    <row r="982" spans="1:8" x14ac:dyDescent="0.2">
      <c r="A982" s="6">
        <f t="shared" si="15"/>
        <v>609562</v>
      </c>
      <c r="B982" s="6">
        <v>8</v>
      </c>
      <c r="C982" s="6">
        <v>2</v>
      </c>
      <c r="D982" s="6">
        <v>88</v>
      </c>
      <c r="E982" s="6" t="s">
        <v>3001</v>
      </c>
      <c r="H982" s="6">
        <f>IF('Раздел 2.1.2.1'!BF44=SUM('Раздел 2.1.2.1'!BF22,'Раздел 2.1.2.1'!BF24,'Раздел 2.1.2.1'!BF26,'Раздел 2.1.2.1'!BF27,'Раздел 2.1.2.1'!BF29,'Раздел 2.1.2.1'!BF30,'Раздел 2.1.2.1'!BF32,'Раздел 2.1.2.1'!BF34,'Раздел 2.1.2.1'!BF36,'Раздел 2.1.2.1'!BF38,'Раздел 2.1.2.1'!BF40,'Раздел 2.1.2.1'!BF42),0,1)</f>
        <v>0</v>
      </c>
    </row>
    <row r="983" spans="1:8" x14ac:dyDescent="0.2">
      <c r="A983" s="6">
        <f t="shared" si="15"/>
        <v>609562</v>
      </c>
      <c r="B983" s="6">
        <v>8</v>
      </c>
      <c r="C983" s="6">
        <v>2</v>
      </c>
      <c r="D983" s="6">
        <v>89</v>
      </c>
      <c r="E983" s="6" t="s">
        <v>3002</v>
      </c>
      <c r="H983" s="6">
        <f>IF('Раздел 2.1.2.1'!BG44=SUM('Раздел 2.1.2.1'!BG22,'Раздел 2.1.2.1'!BG24,'Раздел 2.1.2.1'!BG26,'Раздел 2.1.2.1'!BG27,'Раздел 2.1.2.1'!BG29,'Раздел 2.1.2.1'!BG30,'Раздел 2.1.2.1'!BG32,'Раздел 2.1.2.1'!BG34,'Раздел 2.1.2.1'!BG36,'Раздел 2.1.2.1'!BG38,'Раздел 2.1.2.1'!BG40,'Раздел 2.1.2.1'!BG42),0,1)</f>
        <v>0</v>
      </c>
    </row>
    <row r="984" spans="1:8" x14ac:dyDescent="0.2">
      <c r="A984" s="6">
        <f t="shared" si="15"/>
        <v>609562</v>
      </c>
      <c r="B984" s="6">
        <v>8</v>
      </c>
      <c r="C984" s="119">
        <v>2</v>
      </c>
      <c r="D984" s="119">
        <v>90</v>
      </c>
      <c r="E984" s="119" t="s">
        <v>3003</v>
      </c>
      <c r="F984" s="119"/>
      <c r="G984" s="119"/>
      <c r="H984" s="119">
        <f>IF('Раздел 2.1.2.1'!BH44=SUM('Раздел 2.1.2.1'!BH22,'Раздел 2.1.2.1'!BH24,'Раздел 2.1.2.1'!BH26,'Раздел 2.1.2.1'!BH27,'Раздел 2.1.2.1'!BH29,'Раздел 2.1.2.1'!BH30,'Раздел 2.1.2.1'!BH32,'Раздел 2.1.2.1'!BH34,'Раздел 2.1.2.1'!BH36,'Раздел 2.1.2.1'!BH38,'Раздел 2.1.2.1'!BH40,'Раздел 2.1.2.1'!BH42),0,1)</f>
        <v>0</v>
      </c>
    </row>
    <row r="985" spans="1:8" x14ac:dyDescent="0.2">
      <c r="A985" s="6">
        <f t="shared" si="15"/>
        <v>609562</v>
      </c>
      <c r="B985" s="6">
        <v>8</v>
      </c>
      <c r="C985" s="122">
        <v>3</v>
      </c>
      <c r="D985" s="6">
        <v>91</v>
      </c>
      <c r="E985" s="122" t="s">
        <v>10572</v>
      </c>
      <c r="H985" s="6">
        <f>IF('Раздел 2.1.2.1'!P21=SUM('Раздел 2.1.2.1'!Q21:BH21),0,1)</f>
        <v>0</v>
      </c>
    </row>
    <row r="986" spans="1:8" x14ac:dyDescent="0.2">
      <c r="A986" s="6">
        <f t="shared" si="15"/>
        <v>609562</v>
      </c>
      <c r="B986" s="6">
        <v>8</v>
      </c>
      <c r="C986" s="122">
        <v>3</v>
      </c>
      <c r="D986" s="6">
        <v>92</v>
      </c>
      <c r="E986" s="122" t="s">
        <v>10573</v>
      </c>
      <c r="H986" s="6">
        <f>IF('Раздел 2.1.2.1'!P22=SUM('Раздел 2.1.2.1'!Q22:BH22),0,1)</f>
        <v>0</v>
      </c>
    </row>
    <row r="987" spans="1:8" x14ac:dyDescent="0.2">
      <c r="A987" s="6">
        <f t="shared" ref="A987:A1050" si="16">P_3</f>
        <v>609562</v>
      </c>
      <c r="B987" s="6">
        <v>8</v>
      </c>
      <c r="C987" s="122">
        <v>3</v>
      </c>
      <c r="D987" s="6">
        <v>93</v>
      </c>
      <c r="E987" s="122" t="s">
        <v>10574</v>
      </c>
      <c r="H987" s="6">
        <f>IF('Раздел 2.1.2.1'!P23=SUM('Раздел 2.1.2.1'!Q23:BH23),0,1)</f>
        <v>0</v>
      </c>
    </row>
    <row r="988" spans="1:8" x14ac:dyDescent="0.2">
      <c r="A988" s="6">
        <f t="shared" si="16"/>
        <v>609562</v>
      </c>
      <c r="B988" s="6">
        <v>8</v>
      </c>
      <c r="C988" s="122">
        <v>3</v>
      </c>
      <c r="D988" s="6">
        <v>94</v>
      </c>
      <c r="E988" s="122" t="s">
        <v>10575</v>
      </c>
      <c r="H988" s="6">
        <f>IF('Раздел 2.1.2.1'!P24=SUM('Раздел 2.1.2.1'!Q24:BH24),0,1)</f>
        <v>0</v>
      </c>
    </row>
    <row r="989" spans="1:8" x14ac:dyDescent="0.2">
      <c r="A989" s="6">
        <f t="shared" si="16"/>
        <v>609562</v>
      </c>
      <c r="B989" s="6">
        <v>8</v>
      </c>
      <c r="C989" s="122">
        <v>3</v>
      </c>
      <c r="D989" s="6">
        <v>95</v>
      </c>
      <c r="E989" s="122" t="s">
        <v>10576</v>
      </c>
      <c r="H989" s="6">
        <f>IF('Раздел 2.1.2.1'!P25=SUM('Раздел 2.1.2.1'!Q25:BH25),0,1)</f>
        <v>0</v>
      </c>
    </row>
    <row r="990" spans="1:8" x14ac:dyDescent="0.2">
      <c r="A990" s="6">
        <f t="shared" si="16"/>
        <v>609562</v>
      </c>
      <c r="B990" s="6">
        <v>8</v>
      </c>
      <c r="C990" s="122">
        <v>3</v>
      </c>
      <c r="D990" s="6">
        <v>96</v>
      </c>
      <c r="E990" s="122" t="s">
        <v>10577</v>
      </c>
      <c r="H990" s="6">
        <f>IF('Раздел 2.1.2.1'!P26=SUM('Раздел 2.1.2.1'!Q26:BH26),0,1)</f>
        <v>0</v>
      </c>
    </row>
    <row r="991" spans="1:8" x14ac:dyDescent="0.2">
      <c r="A991" s="6">
        <f t="shared" si="16"/>
        <v>609562</v>
      </c>
      <c r="B991" s="6">
        <v>8</v>
      </c>
      <c r="C991" s="122">
        <v>3</v>
      </c>
      <c r="D991" s="6">
        <v>97</v>
      </c>
      <c r="E991" s="122" t="s">
        <v>10578</v>
      </c>
      <c r="H991" s="6">
        <f>IF('Раздел 2.1.2.1'!P27=SUM('Раздел 2.1.2.1'!Q27:BH27),0,1)</f>
        <v>0</v>
      </c>
    </row>
    <row r="992" spans="1:8" x14ac:dyDescent="0.2">
      <c r="A992" s="6">
        <f t="shared" si="16"/>
        <v>609562</v>
      </c>
      <c r="B992" s="6">
        <v>8</v>
      </c>
      <c r="C992" s="122">
        <v>3</v>
      </c>
      <c r="D992" s="6">
        <v>98</v>
      </c>
      <c r="E992" s="122" t="s">
        <v>10579</v>
      </c>
      <c r="H992" s="6">
        <f>IF('Раздел 2.1.2.1'!P28=SUM('Раздел 2.1.2.1'!Q28:BH28),0,1)</f>
        <v>0</v>
      </c>
    </row>
    <row r="993" spans="1:8" x14ac:dyDescent="0.2">
      <c r="A993" s="6">
        <f t="shared" si="16"/>
        <v>609562</v>
      </c>
      <c r="B993" s="6">
        <v>8</v>
      </c>
      <c r="C993" s="122">
        <v>3</v>
      </c>
      <c r="D993" s="6">
        <v>99</v>
      </c>
      <c r="E993" s="122" t="s">
        <v>10580</v>
      </c>
      <c r="H993" s="6">
        <f>IF('Раздел 2.1.2.1'!P29=SUM('Раздел 2.1.2.1'!Q29:BH29),0,1)</f>
        <v>0</v>
      </c>
    </row>
    <row r="994" spans="1:8" x14ac:dyDescent="0.2">
      <c r="A994" s="6">
        <f t="shared" si="16"/>
        <v>609562</v>
      </c>
      <c r="B994" s="6">
        <v>8</v>
      </c>
      <c r="C994" s="122">
        <v>3</v>
      </c>
      <c r="D994" s="6">
        <v>100</v>
      </c>
      <c r="E994" s="122" t="s">
        <v>10581</v>
      </c>
      <c r="H994" s="6">
        <f>IF('Раздел 2.1.2.1'!P30=SUM('Раздел 2.1.2.1'!Q30:BH30),0,1)</f>
        <v>0</v>
      </c>
    </row>
    <row r="995" spans="1:8" x14ac:dyDescent="0.2">
      <c r="A995" s="6">
        <f t="shared" si="16"/>
        <v>609562</v>
      </c>
      <c r="B995" s="6">
        <v>8</v>
      </c>
      <c r="C995" s="122">
        <v>3</v>
      </c>
      <c r="D995" s="6">
        <v>101</v>
      </c>
      <c r="E995" s="122" t="s">
        <v>10582</v>
      </c>
      <c r="H995" s="6">
        <f>IF('Раздел 2.1.2.1'!P31=SUM('Раздел 2.1.2.1'!Q31:BH31),0,1)</f>
        <v>0</v>
      </c>
    </row>
    <row r="996" spans="1:8" x14ac:dyDescent="0.2">
      <c r="A996" s="6">
        <f t="shared" si="16"/>
        <v>609562</v>
      </c>
      <c r="B996" s="6">
        <v>8</v>
      </c>
      <c r="C996" s="122">
        <v>3</v>
      </c>
      <c r="D996" s="6">
        <v>102</v>
      </c>
      <c r="E996" s="122" t="s">
        <v>10583</v>
      </c>
      <c r="H996" s="6">
        <f>IF('Раздел 2.1.2.1'!P32=SUM('Раздел 2.1.2.1'!Q32:BH32),0,1)</f>
        <v>0</v>
      </c>
    </row>
    <row r="997" spans="1:8" x14ac:dyDescent="0.2">
      <c r="A997" s="6">
        <f t="shared" si="16"/>
        <v>609562</v>
      </c>
      <c r="B997" s="6">
        <v>8</v>
      </c>
      <c r="C997" s="122">
        <v>3</v>
      </c>
      <c r="D997" s="6">
        <v>103</v>
      </c>
      <c r="E997" s="122" t="s">
        <v>10584</v>
      </c>
      <c r="H997" s="6">
        <f>IF('Раздел 2.1.2.1'!P33=SUM('Раздел 2.1.2.1'!Q33:BH33),0,1)</f>
        <v>0</v>
      </c>
    </row>
    <row r="998" spans="1:8" x14ac:dyDescent="0.2">
      <c r="A998" s="6">
        <f t="shared" si="16"/>
        <v>609562</v>
      </c>
      <c r="B998" s="6">
        <v>8</v>
      </c>
      <c r="C998" s="122">
        <v>3</v>
      </c>
      <c r="D998" s="6">
        <v>104</v>
      </c>
      <c r="E998" s="122" t="s">
        <v>9528</v>
      </c>
      <c r="H998" s="6">
        <f>IF('Раздел 2.1.2.1'!P34=SUM('Раздел 2.1.2.1'!Q34:BH34),0,1)</f>
        <v>0</v>
      </c>
    </row>
    <row r="999" spans="1:8" x14ac:dyDescent="0.2">
      <c r="A999" s="6">
        <f t="shared" si="16"/>
        <v>609562</v>
      </c>
      <c r="B999" s="6">
        <v>8</v>
      </c>
      <c r="C999" s="122">
        <v>3</v>
      </c>
      <c r="D999" s="6">
        <v>105</v>
      </c>
      <c r="E999" s="122" t="s">
        <v>9529</v>
      </c>
      <c r="H999" s="6">
        <f>IF('Раздел 2.1.2.1'!P35=SUM('Раздел 2.1.2.1'!Q35:BH35),0,1)</f>
        <v>0</v>
      </c>
    </row>
    <row r="1000" spans="1:8" x14ac:dyDescent="0.2">
      <c r="A1000" s="6">
        <f t="shared" si="16"/>
        <v>609562</v>
      </c>
      <c r="B1000" s="6">
        <v>8</v>
      </c>
      <c r="C1000" s="122">
        <v>3</v>
      </c>
      <c r="D1000" s="6">
        <v>106</v>
      </c>
      <c r="E1000" s="122" t="s">
        <v>9530</v>
      </c>
      <c r="H1000" s="6">
        <f>IF('Раздел 2.1.2.1'!P36=SUM('Раздел 2.1.2.1'!Q36:BH36),0,1)</f>
        <v>0</v>
      </c>
    </row>
    <row r="1001" spans="1:8" x14ac:dyDescent="0.2">
      <c r="A1001" s="6">
        <f t="shared" si="16"/>
        <v>609562</v>
      </c>
      <c r="B1001" s="6">
        <v>8</v>
      </c>
      <c r="C1001" s="122">
        <v>3</v>
      </c>
      <c r="D1001" s="6">
        <v>107</v>
      </c>
      <c r="E1001" s="122" t="s">
        <v>9531</v>
      </c>
      <c r="H1001" s="6">
        <f>IF('Раздел 2.1.2.1'!P37=SUM('Раздел 2.1.2.1'!Q37:BH37),0,1)</f>
        <v>0</v>
      </c>
    </row>
    <row r="1002" spans="1:8" x14ac:dyDescent="0.2">
      <c r="A1002" s="6">
        <f t="shared" si="16"/>
        <v>609562</v>
      </c>
      <c r="B1002" s="6">
        <v>8</v>
      </c>
      <c r="C1002" s="122">
        <v>3</v>
      </c>
      <c r="D1002" s="6">
        <v>108</v>
      </c>
      <c r="E1002" s="122" t="s">
        <v>9532</v>
      </c>
      <c r="H1002" s="6">
        <f>IF('Раздел 2.1.2.1'!P38=SUM('Раздел 2.1.2.1'!Q38:BH38),0,1)</f>
        <v>0</v>
      </c>
    </row>
    <row r="1003" spans="1:8" x14ac:dyDescent="0.2">
      <c r="A1003" s="6">
        <f t="shared" si="16"/>
        <v>609562</v>
      </c>
      <c r="B1003" s="6">
        <v>8</v>
      </c>
      <c r="C1003" s="122">
        <v>3</v>
      </c>
      <c r="D1003" s="6">
        <v>109</v>
      </c>
      <c r="E1003" s="122" t="s">
        <v>9533</v>
      </c>
      <c r="H1003" s="6">
        <f>IF('Раздел 2.1.2.1'!P39=SUM('Раздел 2.1.2.1'!Q39:BH39),0,1)</f>
        <v>0</v>
      </c>
    </row>
    <row r="1004" spans="1:8" x14ac:dyDescent="0.2">
      <c r="A1004" s="6">
        <f t="shared" si="16"/>
        <v>609562</v>
      </c>
      <c r="B1004" s="6">
        <v>8</v>
      </c>
      <c r="C1004" s="122">
        <v>3</v>
      </c>
      <c r="D1004" s="6">
        <v>110</v>
      </c>
      <c r="E1004" s="122" t="s">
        <v>9534</v>
      </c>
      <c r="H1004" s="6">
        <f>IF('Раздел 2.1.2.1'!P40=SUM('Раздел 2.1.2.1'!Q40:BH40),0,1)</f>
        <v>0</v>
      </c>
    </row>
    <row r="1005" spans="1:8" x14ac:dyDescent="0.2">
      <c r="A1005" s="6">
        <f t="shared" si="16"/>
        <v>609562</v>
      </c>
      <c r="B1005" s="6">
        <v>8</v>
      </c>
      <c r="C1005" s="122">
        <v>3</v>
      </c>
      <c r="D1005" s="6">
        <v>111</v>
      </c>
      <c r="E1005" s="122" t="s">
        <v>9535</v>
      </c>
      <c r="H1005" s="6">
        <f>IF('Раздел 2.1.2.1'!P41=SUM('Раздел 2.1.2.1'!Q41:BH41),0,1)</f>
        <v>0</v>
      </c>
    </row>
    <row r="1006" spans="1:8" x14ac:dyDescent="0.2">
      <c r="A1006" s="6">
        <f t="shared" si="16"/>
        <v>609562</v>
      </c>
      <c r="B1006" s="6">
        <v>8</v>
      </c>
      <c r="C1006" s="122">
        <v>3</v>
      </c>
      <c r="D1006" s="6">
        <v>112</v>
      </c>
      <c r="E1006" s="122" t="s">
        <v>9536</v>
      </c>
      <c r="H1006" s="6">
        <f>IF('Раздел 2.1.2.1'!P42=SUM('Раздел 2.1.2.1'!Q42:BH42),0,1)</f>
        <v>0</v>
      </c>
    </row>
    <row r="1007" spans="1:8" x14ac:dyDescent="0.2">
      <c r="A1007" s="6">
        <f t="shared" si="16"/>
        <v>609562</v>
      </c>
      <c r="B1007" s="6">
        <v>8</v>
      </c>
      <c r="C1007" s="122">
        <v>3</v>
      </c>
      <c r="D1007" s="6">
        <v>113</v>
      </c>
      <c r="E1007" s="122" t="s">
        <v>9537</v>
      </c>
      <c r="H1007" s="6">
        <f>IF('Раздел 2.1.2.1'!P43=SUM('Раздел 2.1.2.1'!Q43:BH43),0,1)</f>
        <v>0</v>
      </c>
    </row>
    <row r="1008" spans="1:8" x14ac:dyDescent="0.2">
      <c r="A1008" s="6">
        <f t="shared" si="16"/>
        <v>609562</v>
      </c>
      <c r="B1008" s="6">
        <v>8</v>
      </c>
      <c r="C1008" s="122">
        <v>3</v>
      </c>
      <c r="D1008" s="6">
        <v>114</v>
      </c>
      <c r="E1008" s="122" t="s">
        <v>10139</v>
      </c>
      <c r="H1008" s="6">
        <f>IF('Раздел 2.1.2.1'!P44=SUM('Раздел 2.1.2.1'!Q44:BH44),0,1)</f>
        <v>0</v>
      </c>
    </row>
    <row r="1009" spans="1:8" x14ac:dyDescent="0.2">
      <c r="A1009" s="6">
        <f t="shared" si="16"/>
        <v>609562</v>
      </c>
      <c r="B1009" s="6">
        <v>8</v>
      </c>
      <c r="C1009" s="122">
        <v>3</v>
      </c>
      <c r="D1009" s="6">
        <v>115</v>
      </c>
      <c r="E1009" s="122" t="s">
        <v>10140</v>
      </c>
      <c r="H1009" s="6">
        <f>IF('Раздел 2.1.2.1'!P45=SUM('Раздел 2.1.2.1'!Q45:BH45),0,1)</f>
        <v>0</v>
      </c>
    </row>
    <row r="1010" spans="1:8" x14ac:dyDescent="0.2">
      <c r="A1010" s="6">
        <f t="shared" si="16"/>
        <v>609562</v>
      </c>
      <c r="B1010" s="6">
        <v>8</v>
      </c>
      <c r="C1010" s="122">
        <v>3</v>
      </c>
      <c r="D1010" s="6">
        <v>116</v>
      </c>
      <c r="E1010" s="122" t="s">
        <v>10141</v>
      </c>
      <c r="H1010" s="6">
        <f>IF('Раздел 2.1.2.1'!P46=SUM('Раздел 2.1.2.1'!Q46:BH46),0,1)</f>
        <v>0</v>
      </c>
    </row>
    <row r="1011" spans="1:8" x14ac:dyDescent="0.2">
      <c r="A1011" s="6">
        <f t="shared" si="16"/>
        <v>609562</v>
      </c>
      <c r="B1011" s="6">
        <v>8</v>
      </c>
      <c r="C1011" s="122">
        <v>3</v>
      </c>
      <c r="D1011" s="6">
        <v>117</v>
      </c>
      <c r="E1011" s="122" t="s">
        <v>10142</v>
      </c>
      <c r="H1011" s="6">
        <f>IF('Раздел 2.1.2.1'!P47=SUM('Раздел 2.1.2.1'!Q47:BH47),0,1)</f>
        <v>0</v>
      </c>
    </row>
    <row r="1012" spans="1:8" x14ac:dyDescent="0.2">
      <c r="A1012" s="6">
        <f t="shared" si="16"/>
        <v>609562</v>
      </c>
      <c r="B1012" s="6">
        <v>8</v>
      </c>
      <c r="C1012" s="122">
        <v>3</v>
      </c>
      <c r="D1012" s="6">
        <v>118</v>
      </c>
      <c r="E1012" s="122" t="s">
        <v>10143</v>
      </c>
      <c r="H1012" s="6">
        <f>IF('Раздел 2.1.2.1'!P48=SUM('Раздел 2.1.2.1'!Q48:BH48),0,1)</f>
        <v>0</v>
      </c>
    </row>
    <row r="1013" spans="1:8" x14ac:dyDescent="0.2">
      <c r="A1013" s="6">
        <f t="shared" si="16"/>
        <v>609562</v>
      </c>
      <c r="B1013" s="6">
        <v>8</v>
      </c>
      <c r="C1013" s="122">
        <v>3</v>
      </c>
      <c r="D1013" s="6">
        <v>119</v>
      </c>
      <c r="E1013" s="122" t="s">
        <v>10144</v>
      </c>
      <c r="H1013" s="6">
        <f>IF('Раздел 2.1.2.1'!P49=SUM('Раздел 2.1.2.1'!Q49:BH49),0,1)</f>
        <v>0</v>
      </c>
    </row>
    <row r="1014" spans="1:8" x14ac:dyDescent="0.2">
      <c r="A1014" s="6">
        <f t="shared" si="16"/>
        <v>609562</v>
      </c>
      <c r="B1014" s="6">
        <v>8</v>
      </c>
      <c r="C1014" s="122">
        <v>3</v>
      </c>
      <c r="D1014" s="6">
        <v>120</v>
      </c>
      <c r="E1014" s="122" t="s">
        <v>10145</v>
      </c>
      <c r="H1014" s="6">
        <f>IF('Раздел 2.1.2.1'!P50=SUM('Раздел 2.1.2.1'!Q50:BH50),0,1)</f>
        <v>0</v>
      </c>
    </row>
    <row r="1015" spans="1:8" x14ac:dyDescent="0.2">
      <c r="A1015" s="6">
        <f t="shared" si="16"/>
        <v>609562</v>
      </c>
      <c r="B1015" s="6">
        <v>8</v>
      </c>
      <c r="C1015" s="122">
        <v>3</v>
      </c>
      <c r="D1015" s="6">
        <v>121</v>
      </c>
      <c r="E1015" s="122" t="s">
        <v>11426</v>
      </c>
      <c r="H1015" s="6">
        <f>IF('Раздел 2.1.2.1'!P51=SUM('Раздел 2.1.2.1'!Q51:BH51),0,1)</f>
        <v>0</v>
      </c>
    </row>
    <row r="1016" spans="1:8" x14ac:dyDescent="0.2">
      <c r="A1016" s="6">
        <f t="shared" si="16"/>
        <v>609562</v>
      </c>
      <c r="B1016" s="6">
        <v>8</v>
      </c>
      <c r="C1016" s="122">
        <v>3</v>
      </c>
      <c r="D1016" s="6">
        <v>122</v>
      </c>
      <c r="E1016" s="122" t="s">
        <v>11427</v>
      </c>
      <c r="H1016" s="6">
        <f>IF('Раздел 2.1.2.1'!P52=SUM('Раздел 2.1.2.1'!Q52:BH52),0,1)</f>
        <v>0</v>
      </c>
    </row>
    <row r="1017" spans="1:8" x14ac:dyDescent="0.2">
      <c r="A1017" s="6">
        <f t="shared" si="16"/>
        <v>609562</v>
      </c>
      <c r="B1017" s="6">
        <v>8</v>
      </c>
      <c r="C1017" s="123">
        <v>3</v>
      </c>
      <c r="D1017" s="119">
        <v>123</v>
      </c>
      <c r="E1017" s="123" t="s">
        <v>11428</v>
      </c>
      <c r="F1017" s="119"/>
      <c r="G1017" s="119"/>
      <c r="H1017" s="119">
        <f>IF('Раздел 2.1.2.1'!P53=SUM('Раздел 2.1.2.1'!Q53:BH53),0,1)</f>
        <v>0</v>
      </c>
    </row>
    <row r="1018" spans="1:8" x14ac:dyDescent="0.2">
      <c r="A1018" s="6">
        <f t="shared" si="16"/>
        <v>609562</v>
      </c>
      <c r="B1018" s="6">
        <v>8</v>
      </c>
      <c r="C1018" s="122">
        <v>4</v>
      </c>
      <c r="D1018" s="6">
        <v>124</v>
      </c>
      <c r="E1018" s="6" t="s">
        <v>12616</v>
      </c>
      <c r="H1018" s="6">
        <f>IF('Раздел 2.1.2.1'!P44&gt;='Раздел 2.1.2.1'!P45,0,1)</f>
        <v>0</v>
      </c>
    </row>
    <row r="1019" spans="1:8" x14ac:dyDescent="0.2">
      <c r="A1019" s="6">
        <f t="shared" si="16"/>
        <v>609562</v>
      </c>
      <c r="B1019" s="6">
        <v>8</v>
      </c>
      <c r="C1019" s="122">
        <v>4</v>
      </c>
      <c r="D1019" s="6">
        <v>125</v>
      </c>
      <c r="E1019" s="6" t="s">
        <v>3004</v>
      </c>
      <c r="H1019" s="6">
        <f>IF('Раздел 2.1.2.1'!Q44&gt;='Раздел 2.1.2.1'!Q45,0,1)</f>
        <v>0</v>
      </c>
    </row>
    <row r="1020" spans="1:8" x14ac:dyDescent="0.2">
      <c r="A1020" s="6">
        <f t="shared" si="16"/>
        <v>609562</v>
      </c>
      <c r="B1020" s="6">
        <v>8</v>
      </c>
      <c r="C1020" s="122">
        <v>4</v>
      </c>
      <c r="D1020" s="6">
        <v>126</v>
      </c>
      <c r="E1020" s="6" t="s">
        <v>3005</v>
      </c>
      <c r="H1020" s="6">
        <f>IF('Раздел 2.1.2.1'!R44&gt;='Раздел 2.1.2.1'!R45,0,1)</f>
        <v>0</v>
      </c>
    </row>
    <row r="1021" spans="1:8" x14ac:dyDescent="0.2">
      <c r="A1021" s="6">
        <f t="shared" si="16"/>
        <v>609562</v>
      </c>
      <c r="B1021" s="6">
        <v>8</v>
      </c>
      <c r="C1021" s="122">
        <v>4</v>
      </c>
      <c r="D1021" s="6">
        <v>127</v>
      </c>
      <c r="E1021" s="6" t="s">
        <v>3006</v>
      </c>
      <c r="H1021" s="6">
        <f>IF('Раздел 2.1.2.1'!S44&gt;='Раздел 2.1.2.1'!S45,0,1)</f>
        <v>0</v>
      </c>
    </row>
    <row r="1022" spans="1:8" x14ac:dyDescent="0.2">
      <c r="A1022" s="6">
        <f t="shared" si="16"/>
        <v>609562</v>
      </c>
      <c r="B1022" s="6">
        <v>8</v>
      </c>
      <c r="C1022" s="122">
        <v>4</v>
      </c>
      <c r="D1022" s="6">
        <v>128</v>
      </c>
      <c r="E1022" s="6" t="s">
        <v>3007</v>
      </c>
      <c r="H1022" s="6">
        <f>IF('Раздел 2.1.2.1'!T44&gt;='Раздел 2.1.2.1'!T45,0,1)</f>
        <v>0</v>
      </c>
    </row>
    <row r="1023" spans="1:8" x14ac:dyDescent="0.2">
      <c r="A1023" s="6">
        <f t="shared" si="16"/>
        <v>609562</v>
      </c>
      <c r="B1023" s="6">
        <v>8</v>
      </c>
      <c r="C1023" s="122">
        <v>4</v>
      </c>
      <c r="D1023" s="6">
        <v>129</v>
      </c>
      <c r="E1023" s="6" t="s">
        <v>3008</v>
      </c>
      <c r="H1023" s="6">
        <f>IF('Раздел 2.1.2.1'!U44&gt;='Раздел 2.1.2.1'!U45,0,1)</f>
        <v>0</v>
      </c>
    </row>
    <row r="1024" spans="1:8" x14ac:dyDescent="0.2">
      <c r="A1024" s="6">
        <f t="shared" si="16"/>
        <v>609562</v>
      </c>
      <c r="B1024" s="6">
        <v>8</v>
      </c>
      <c r="C1024" s="122">
        <v>4</v>
      </c>
      <c r="D1024" s="6">
        <v>130</v>
      </c>
      <c r="E1024" s="6" t="s">
        <v>3009</v>
      </c>
      <c r="H1024" s="6">
        <f>IF('Раздел 2.1.2.1'!V44&gt;='Раздел 2.1.2.1'!V45,0,1)</f>
        <v>0</v>
      </c>
    </row>
    <row r="1025" spans="1:8" x14ac:dyDescent="0.2">
      <c r="A1025" s="6">
        <f t="shared" si="16"/>
        <v>609562</v>
      </c>
      <c r="B1025" s="6">
        <v>8</v>
      </c>
      <c r="C1025" s="122">
        <v>4</v>
      </c>
      <c r="D1025" s="6">
        <v>131</v>
      </c>
      <c r="E1025" s="6" t="s">
        <v>3010</v>
      </c>
      <c r="H1025" s="6">
        <f>IF('Раздел 2.1.2.1'!W44&gt;='Раздел 2.1.2.1'!W45,0,1)</f>
        <v>0</v>
      </c>
    </row>
    <row r="1026" spans="1:8" x14ac:dyDescent="0.2">
      <c r="A1026" s="6">
        <f t="shared" si="16"/>
        <v>609562</v>
      </c>
      <c r="B1026" s="6">
        <v>8</v>
      </c>
      <c r="C1026" s="122">
        <v>4</v>
      </c>
      <c r="D1026" s="6">
        <v>132</v>
      </c>
      <c r="E1026" s="6" t="s">
        <v>3011</v>
      </c>
      <c r="H1026" s="6">
        <f>IF('Раздел 2.1.2.1'!X44&gt;='Раздел 2.1.2.1'!X45,0,1)</f>
        <v>0</v>
      </c>
    </row>
    <row r="1027" spans="1:8" x14ac:dyDescent="0.2">
      <c r="A1027" s="6">
        <f t="shared" si="16"/>
        <v>609562</v>
      </c>
      <c r="B1027" s="6">
        <v>8</v>
      </c>
      <c r="C1027" s="122">
        <v>4</v>
      </c>
      <c r="D1027" s="6">
        <v>133</v>
      </c>
      <c r="E1027" s="6" t="s">
        <v>3012</v>
      </c>
      <c r="H1027" s="6">
        <f>IF('Раздел 2.1.2.1'!Y44&gt;='Раздел 2.1.2.1'!Y45,0,1)</f>
        <v>0</v>
      </c>
    </row>
    <row r="1028" spans="1:8" x14ac:dyDescent="0.2">
      <c r="A1028" s="6">
        <f t="shared" si="16"/>
        <v>609562</v>
      </c>
      <c r="B1028" s="6">
        <v>8</v>
      </c>
      <c r="C1028" s="122">
        <v>4</v>
      </c>
      <c r="D1028" s="6">
        <v>134</v>
      </c>
      <c r="E1028" s="6" t="s">
        <v>3013</v>
      </c>
      <c r="H1028" s="6">
        <f>IF('Раздел 2.1.2.1'!Z44&gt;='Раздел 2.1.2.1'!Z45,0,1)</f>
        <v>0</v>
      </c>
    </row>
    <row r="1029" spans="1:8" x14ac:dyDescent="0.2">
      <c r="A1029" s="6">
        <f t="shared" si="16"/>
        <v>609562</v>
      </c>
      <c r="B1029" s="6">
        <v>8</v>
      </c>
      <c r="C1029" s="122">
        <v>4</v>
      </c>
      <c r="D1029" s="7">
        <v>135</v>
      </c>
      <c r="E1029" s="6" t="s">
        <v>3014</v>
      </c>
      <c r="H1029" s="6">
        <f>IF('Раздел 2.1.2.1'!AA44&gt;='Раздел 2.1.2.1'!AA45,0,1)</f>
        <v>0</v>
      </c>
    </row>
    <row r="1030" spans="1:8" x14ac:dyDescent="0.2">
      <c r="A1030" s="6">
        <f t="shared" si="16"/>
        <v>609562</v>
      </c>
      <c r="B1030" s="6">
        <v>8</v>
      </c>
      <c r="C1030" s="122">
        <v>4</v>
      </c>
      <c r="D1030" s="6">
        <v>136</v>
      </c>
      <c r="E1030" s="6" t="s">
        <v>3015</v>
      </c>
      <c r="H1030" s="6">
        <f>IF('Раздел 2.1.2.1'!AB44&gt;='Раздел 2.1.2.1'!AB45,0,1)</f>
        <v>0</v>
      </c>
    </row>
    <row r="1031" spans="1:8" x14ac:dyDescent="0.2">
      <c r="A1031" s="6">
        <f t="shared" si="16"/>
        <v>609562</v>
      </c>
      <c r="B1031" s="6">
        <v>8</v>
      </c>
      <c r="C1031" s="122">
        <v>4</v>
      </c>
      <c r="D1031" s="6">
        <v>137</v>
      </c>
      <c r="E1031" s="6" t="s">
        <v>3016</v>
      </c>
      <c r="H1031" s="6">
        <f>IF('Раздел 2.1.2.1'!AC44&gt;='Раздел 2.1.2.1'!AC45,0,1)</f>
        <v>0</v>
      </c>
    </row>
    <row r="1032" spans="1:8" x14ac:dyDescent="0.2">
      <c r="A1032" s="6">
        <f t="shared" si="16"/>
        <v>609562</v>
      </c>
      <c r="B1032" s="6">
        <v>8</v>
      </c>
      <c r="C1032" s="122">
        <v>4</v>
      </c>
      <c r="D1032" s="6">
        <v>138</v>
      </c>
      <c r="E1032" s="6" t="s">
        <v>3017</v>
      </c>
      <c r="H1032" s="6">
        <f>IF('Раздел 2.1.2.1'!AD44&gt;='Раздел 2.1.2.1'!AD45,0,1)</f>
        <v>0</v>
      </c>
    </row>
    <row r="1033" spans="1:8" x14ac:dyDescent="0.2">
      <c r="A1033" s="6">
        <f t="shared" si="16"/>
        <v>609562</v>
      </c>
      <c r="B1033" s="6">
        <v>8</v>
      </c>
      <c r="C1033" s="122">
        <v>4</v>
      </c>
      <c r="D1033" s="6">
        <v>139</v>
      </c>
      <c r="E1033" s="6" t="s">
        <v>3018</v>
      </c>
      <c r="H1033" s="6">
        <f>IF('Раздел 2.1.2.1'!AE44&gt;='Раздел 2.1.2.1'!AE45,0,1)</f>
        <v>0</v>
      </c>
    </row>
    <row r="1034" spans="1:8" x14ac:dyDescent="0.2">
      <c r="A1034" s="6">
        <f t="shared" si="16"/>
        <v>609562</v>
      </c>
      <c r="B1034" s="6">
        <v>8</v>
      </c>
      <c r="C1034" s="122">
        <v>4</v>
      </c>
      <c r="D1034" s="6">
        <v>140</v>
      </c>
      <c r="E1034" s="6" t="s">
        <v>3019</v>
      </c>
      <c r="H1034" s="6">
        <f>IF('Раздел 2.1.2.1'!AF44&gt;='Раздел 2.1.2.1'!AF45,0,1)</f>
        <v>0</v>
      </c>
    </row>
    <row r="1035" spans="1:8" x14ac:dyDescent="0.2">
      <c r="A1035" s="6">
        <f t="shared" si="16"/>
        <v>609562</v>
      </c>
      <c r="B1035" s="6">
        <v>8</v>
      </c>
      <c r="C1035" s="122">
        <v>4</v>
      </c>
      <c r="D1035" s="6">
        <v>141</v>
      </c>
      <c r="E1035" s="6" t="s">
        <v>3020</v>
      </c>
      <c r="H1035" s="6">
        <f>IF('Раздел 2.1.2.1'!AG44&gt;='Раздел 2.1.2.1'!AG45,0,1)</f>
        <v>0</v>
      </c>
    </row>
    <row r="1036" spans="1:8" x14ac:dyDescent="0.2">
      <c r="A1036" s="6">
        <f t="shared" si="16"/>
        <v>609562</v>
      </c>
      <c r="B1036" s="6">
        <v>8</v>
      </c>
      <c r="C1036" s="122">
        <v>4</v>
      </c>
      <c r="D1036" s="6">
        <v>142</v>
      </c>
      <c r="E1036" s="6" t="s">
        <v>3021</v>
      </c>
      <c r="H1036" s="6">
        <f>IF('Раздел 2.1.2.1'!AH44&gt;='Раздел 2.1.2.1'!AH45,0,1)</f>
        <v>0</v>
      </c>
    </row>
    <row r="1037" spans="1:8" x14ac:dyDescent="0.2">
      <c r="A1037" s="6">
        <f t="shared" si="16"/>
        <v>609562</v>
      </c>
      <c r="B1037" s="6">
        <v>8</v>
      </c>
      <c r="C1037" s="122">
        <v>4</v>
      </c>
      <c r="D1037" s="6">
        <v>143</v>
      </c>
      <c r="E1037" s="6" t="s">
        <v>3022</v>
      </c>
      <c r="H1037" s="6">
        <f>IF('Раздел 2.1.2.1'!AI44&gt;='Раздел 2.1.2.1'!AI45,0,1)</f>
        <v>0</v>
      </c>
    </row>
    <row r="1038" spans="1:8" x14ac:dyDescent="0.2">
      <c r="A1038" s="6">
        <f t="shared" si="16"/>
        <v>609562</v>
      </c>
      <c r="B1038" s="6">
        <v>8</v>
      </c>
      <c r="C1038" s="122">
        <v>4</v>
      </c>
      <c r="D1038" s="6">
        <v>144</v>
      </c>
      <c r="E1038" s="6" t="s">
        <v>3023</v>
      </c>
      <c r="H1038" s="6">
        <f>IF('Раздел 2.1.2.1'!AJ44&gt;='Раздел 2.1.2.1'!AJ45,0,1)</f>
        <v>0</v>
      </c>
    </row>
    <row r="1039" spans="1:8" x14ac:dyDescent="0.2">
      <c r="A1039" s="6">
        <f t="shared" si="16"/>
        <v>609562</v>
      </c>
      <c r="B1039" s="6">
        <v>8</v>
      </c>
      <c r="C1039" s="122">
        <v>4</v>
      </c>
      <c r="D1039" s="6">
        <v>145</v>
      </c>
      <c r="E1039" s="6" t="s">
        <v>3024</v>
      </c>
      <c r="H1039" s="6">
        <f>IF('Раздел 2.1.2.1'!AK44&gt;='Раздел 2.1.2.1'!AK45,0,1)</f>
        <v>0</v>
      </c>
    </row>
    <row r="1040" spans="1:8" x14ac:dyDescent="0.2">
      <c r="A1040" s="6">
        <f t="shared" si="16"/>
        <v>609562</v>
      </c>
      <c r="B1040" s="6">
        <v>8</v>
      </c>
      <c r="C1040" s="122">
        <v>4</v>
      </c>
      <c r="D1040" s="6">
        <v>146</v>
      </c>
      <c r="E1040" s="6" t="s">
        <v>3025</v>
      </c>
      <c r="H1040" s="6">
        <f>IF('Раздел 2.1.2.1'!AL44&gt;='Раздел 2.1.2.1'!AL45,0,1)</f>
        <v>0</v>
      </c>
    </row>
    <row r="1041" spans="1:8" x14ac:dyDescent="0.2">
      <c r="A1041" s="6">
        <f t="shared" si="16"/>
        <v>609562</v>
      </c>
      <c r="B1041" s="6">
        <v>8</v>
      </c>
      <c r="C1041" s="122">
        <v>4</v>
      </c>
      <c r="D1041" s="6">
        <v>147</v>
      </c>
      <c r="E1041" s="6" t="s">
        <v>3026</v>
      </c>
      <c r="H1041" s="6">
        <f>IF('Раздел 2.1.2.1'!AM44&gt;='Раздел 2.1.2.1'!AM45,0,1)</f>
        <v>0</v>
      </c>
    </row>
    <row r="1042" spans="1:8" x14ac:dyDescent="0.2">
      <c r="A1042" s="6">
        <f t="shared" si="16"/>
        <v>609562</v>
      </c>
      <c r="B1042" s="6">
        <v>8</v>
      </c>
      <c r="C1042" s="122">
        <v>4</v>
      </c>
      <c r="D1042" s="6">
        <v>148</v>
      </c>
      <c r="E1042" s="6" t="s">
        <v>3027</v>
      </c>
      <c r="H1042" s="6">
        <f>IF('Раздел 2.1.2.1'!AN44&gt;='Раздел 2.1.2.1'!AN45,0,1)</f>
        <v>0</v>
      </c>
    </row>
    <row r="1043" spans="1:8" x14ac:dyDescent="0.2">
      <c r="A1043" s="6">
        <f t="shared" si="16"/>
        <v>609562</v>
      </c>
      <c r="B1043" s="6">
        <v>8</v>
      </c>
      <c r="C1043" s="122">
        <v>4</v>
      </c>
      <c r="D1043" s="6">
        <v>149</v>
      </c>
      <c r="E1043" s="6" t="s">
        <v>3028</v>
      </c>
      <c r="H1043" s="6">
        <f>IF('Раздел 2.1.2.1'!AO44&gt;='Раздел 2.1.2.1'!AO45,0,1)</f>
        <v>0</v>
      </c>
    </row>
    <row r="1044" spans="1:8" x14ac:dyDescent="0.2">
      <c r="A1044" s="6">
        <f t="shared" si="16"/>
        <v>609562</v>
      </c>
      <c r="B1044" s="6">
        <v>8</v>
      </c>
      <c r="C1044" s="122">
        <v>4</v>
      </c>
      <c r="D1044" s="6">
        <v>150</v>
      </c>
      <c r="E1044" s="6" t="s">
        <v>3029</v>
      </c>
      <c r="H1044" s="6">
        <f>IF('Раздел 2.1.2.1'!AP44&gt;='Раздел 2.1.2.1'!AP45,0,1)</f>
        <v>0</v>
      </c>
    </row>
    <row r="1045" spans="1:8" x14ac:dyDescent="0.2">
      <c r="A1045" s="6">
        <f t="shared" si="16"/>
        <v>609562</v>
      </c>
      <c r="B1045" s="6">
        <v>8</v>
      </c>
      <c r="C1045" s="122">
        <v>4</v>
      </c>
      <c r="D1045" s="6">
        <v>151</v>
      </c>
      <c r="E1045" s="6" t="s">
        <v>3030</v>
      </c>
      <c r="H1045" s="6">
        <f>IF('Раздел 2.1.2.1'!AQ44&gt;='Раздел 2.1.2.1'!AQ45,0,1)</f>
        <v>0</v>
      </c>
    </row>
    <row r="1046" spans="1:8" x14ac:dyDescent="0.2">
      <c r="A1046" s="6">
        <f t="shared" si="16"/>
        <v>609562</v>
      </c>
      <c r="B1046" s="6">
        <v>8</v>
      </c>
      <c r="C1046" s="122">
        <v>4</v>
      </c>
      <c r="D1046" s="6">
        <v>152</v>
      </c>
      <c r="E1046" s="6" t="s">
        <v>3031</v>
      </c>
      <c r="H1046" s="6">
        <f>IF('Раздел 2.1.2.1'!AR44&gt;='Раздел 2.1.2.1'!AR45,0,1)</f>
        <v>0</v>
      </c>
    </row>
    <row r="1047" spans="1:8" x14ac:dyDescent="0.2">
      <c r="A1047" s="6">
        <f t="shared" si="16"/>
        <v>609562</v>
      </c>
      <c r="B1047" s="6">
        <v>8</v>
      </c>
      <c r="C1047" s="122">
        <v>4</v>
      </c>
      <c r="D1047" s="6">
        <v>153</v>
      </c>
      <c r="E1047" s="6" t="s">
        <v>3032</v>
      </c>
      <c r="H1047" s="6">
        <f>IF('Раздел 2.1.2.1'!AS44&gt;='Раздел 2.1.2.1'!AS45,0,1)</f>
        <v>0</v>
      </c>
    </row>
    <row r="1048" spans="1:8" x14ac:dyDescent="0.2">
      <c r="A1048" s="6">
        <f t="shared" si="16"/>
        <v>609562</v>
      </c>
      <c r="B1048" s="6">
        <v>8</v>
      </c>
      <c r="C1048" s="122">
        <v>4</v>
      </c>
      <c r="D1048" s="6">
        <v>154</v>
      </c>
      <c r="E1048" s="6" t="s">
        <v>3033</v>
      </c>
      <c r="H1048" s="6">
        <f>IF('Раздел 2.1.2.1'!AT44&gt;='Раздел 2.1.2.1'!AT45,0,1)</f>
        <v>0</v>
      </c>
    </row>
    <row r="1049" spans="1:8" x14ac:dyDescent="0.2">
      <c r="A1049" s="6">
        <f t="shared" si="16"/>
        <v>609562</v>
      </c>
      <c r="B1049" s="6">
        <v>8</v>
      </c>
      <c r="C1049" s="122">
        <v>4</v>
      </c>
      <c r="D1049" s="6">
        <v>155</v>
      </c>
      <c r="E1049" s="6" t="s">
        <v>3034</v>
      </c>
      <c r="H1049" s="6">
        <f>IF('Раздел 2.1.2.1'!AU44&gt;='Раздел 2.1.2.1'!AU45,0,1)</f>
        <v>0</v>
      </c>
    </row>
    <row r="1050" spans="1:8" x14ac:dyDescent="0.2">
      <c r="A1050" s="6">
        <f t="shared" si="16"/>
        <v>609562</v>
      </c>
      <c r="B1050" s="6">
        <v>8</v>
      </c>
      <c r="C1050" s="122">
        <v>4</v>
      </c>
      <c r="D1050" s="6">
        <v>156</v>
      </c>
      <c r="E1050" s="6" t="s">
        <v>3035</v>
      </c>
      <c r="H1050" s="6">
        <f>IF('Раздел 2.1.2.1'!AV44&gt;='Раздел 2.1.2.1'!AV45,0,1)</f>
        <v>0</v>
      </c>
    </row>
    <row r="1051" spans="1:8" x14ac:dyDescent="0.2">
      <c r="A1051" s="6">
        <f t="shared" ref="A1051:A1124" si="17">P_3</f>
        <v>609562</v>
      </c>
      <c r="B1051" s="6">
        <v>8</v>
      </c>
      <c r="C1051" s="122">
        <v>4</v>
      </c>
      <c r="D1051" s="6">
        <v>157</v>
      </c>
      <c r="E1051" s="6" t="s">
        <v>3036</v>
      </c>
      <c r="H1051" s="6">
        <f>IF('Раздел 2.1.2.1'!AW44&gt;='Раздел 2.1.2.1'!AW45,0,1)</f>
        <v>0</v>
      </c>
    </row>
    <row r="1052" spans="1:8" x14ac:dyDescent="0.2">
      <c r="A1052" s="6">
        <f t="shared" si="17"/>
        <v>609562</v>
      </c>
      <c r="B1052" s="6">
        <v>8</v>
      </c>
      <c r="C1052" s="122">
        <v>4</v>
      </c>
      <c r="D1052" s="6">
        <v>158</v>
      </c>
      <c r="E1052" s="6" t="s">
        <v>3037</v>
      </c>
      <c r="H1052" s="6">
        <f>IF('Раздел 2.1.2.1'!AX44&gt;='Раздел 2.1.2.1'!AX45,0,1)</f>
        <v>0</v>
      </c>
    </row>
    <row r="1053" spans="1:8" x14ac:dyDescent="0.2">
      <c r="A1053" s="6">
        <f t="shared" si="17"/>
        <v>609562</v>
      </c>
      <c r="B1053" s="6">
        <v>8</v>
      </c>
      <c r="C1053" s="122">
        <v>4</v>
      </c>
      <c r="D1053" s="6">
        <v>159</v>
      </c>
      <c r="E1053" s="6" t="s">
        <v>3038</v>
      </c>
      <c r="H1053" s="6">
        <f>IF('Раздел 2.1.2.1'!AY44&gt;='Раздел 2.1.2.1'!AY45,0,1)</f>
        <v>0</v>
      </c>
    </row>
    <row r="1054" spans="1:8" x14ac:dyDescent="0.2">
      <c r="A1054" s="6">
        <f t="shared" si="17"/>
        <v>609562</v>
      </c>
      <c r="B1054" s="6">
        <v>8</v>
      </c>
      <c r="C1054" s="122">
        <v>4</v>
      </c>
      <c r="D1054" s="6">
        <v>160</v>
      </c>
      <c r="E1054" s="6" t="s">
        <v>3039</v>
      </c>
      <c r="H1054" s="6">
        <f>IF('Раздел 2.1.2.1'!AZ44&gt;='Раздел 2.1.2.1'!AZ45,0,1)</f>
        <v>0</v>
      </c>
    </row>
    <row r="1055" spans="1:8" x14ac:dyDescent="0.2">
      <c r="A1055" s="6">
        <f t="shared" si="17"/>
        <v>609562</v>
      </c>
      <c r="B1055" s="6">
        <v>8</v>
      </c>
      <c r="C1055" s="122">
        <v>4</v>
      </c>
      <c r="D1055" s="6">
        <v>161</v>
      </c>
      <c r="E1055" s="6" t="s">
        <v>3040</v>
      </c>
      <c r="H1055" s="6">
        <f>IF('Раздел 2.1.2.1'!BA44&gt;='Раздел 2.1.2.1'!BA45,0,1)</f>
        <v>0</v>
      </c>
    </row>
    <row r="1056" spans="1:8" x14ac:dyDescent="0.2">
      <c r="A1056" s="6">
        <f t="shared" si="17"/>
        <v>609562</v>
      </c>
      <c r="B1056" s="6">
        <v>8</v>
      </c>
      <c r="C1056" s="122">
        <v>4</v>
      </c>
      <c r="D1056" s="6">
        <v>162</v>
      </c>
      <c r="E1056" s="6" t="s">
        <v>3041</v>
      </c>
      <c r="H1056" s="6">
        <f>IF('Раздел 2.1.2.1'!BB44&gt;='Раздел 2.1.2.1'!BB45,0,1)</f>
        <v>0</v>
      </c>
    </row>
    <row r="1057" spans="1:8" x14ac:dyDescent="0.2">
      <c r="A1057" s="6">
        <f t="shared" si="17"/>
        <v>609562</v>
      </c>
      <c r="B1057" s="6">
        <v>8</v>
      </c>
      <c r="C1057" s="122">
        <v>4</v>
      </c>
      <c r="D1057" s="6">
        <v>163</v>
      </c>
      <c r="E1057" s="6" t="s">
        <v>3042</v>
      </c>
      <c r="H1057" s="6">
        <f>IF('Раздел 2.1.2.1'!BC44&gt;='Раздел 2.1.2.1'!BC45,0,1)</f>
        <v>0</v>
      </c>
    </row>
    <row r="1058" spans="1:8" x14ac:dyDescent="0.2">
      <c r="A1058" s="6">
        <f t="shared" si="17"/>
        <v>609562</v>
      </c>
      <c r="B1058" s="6">
        <v>8</v>
      </c>
      <c r="C1058" s="122">
        <v>4</v>
      </c>
      <c r="D1058" s="6">
        <v>164</v>
      </c>
      <c r="E1058" s="6" t="s">
        <v>3043</v>
      </c>
      <c r="H1058" s="6">
        <f>IF('Раздел 2.1.2.1'!BD44&gt;='Раздел 2.1.2.1'!BD45,0,1)</f>
        <v>0</v>
      </c>
    </row>
    <row r="1059" spans="1:8" x14ac:dyDescent="0.2">
      <c r="A1059" s="6">
        <f t="shared" si="17"/>
        <v>609562</v>
      </c>
      <c r="B1059" s="6">
        <v>8</v>
      </c>
      <c r="C1059" s="122">
        <v>4</v>
      </c>
      <c r="D1059" s="6">
        <v>165</v>
      </c>
      <c r="E1059" s="6" t="s">
        <v>3044</v>
      </c>
      <c r="H1059" s="6">
        <f>IF('Раздел 2.1.2.1'!BE44&gt;='Раздел 2.1.2.1'!BE45,0,1)</f>
        <v>0</v>
      </c>
    </row>
    <row r="1060" spans="1:8" x14ac:dyDescent="0.2">
      <c r="A1060" s="6">
        <f t="shared" si="17"/>
        <v>609562</v>
      </c>
      <c r="B1060" s="6">
        <v>8</v>
      </c>
      <c r="C1060" s="122">
        <v>4</v>
      </c>
      <c r="D1060" s="6">
        <v>166</v>
      </c>
      <c r="E1060" s="6" t="s">
        <v>3045</v>
      </c>
      <c r="H1060" s="6">
        <f>IF('Раздел 2.1.2.1'!BF44&gt;='Раздел 2.1.2.1'!BF45,0,1)</f>
        <v>0</v>
      </c>
    </row>
    <row r="1061" spans="1:8" x14ac:dyDescent="0.2">
      <c r="A1061" s="6">
        <f t="shared" si="17"/>
        <v>609562</v>
      </c>
      <c r="B1061" s="6">
        <v>8</v>
      </c>
      <c r="C1061" s="122">
        <v>4</v>
      </c>
      <c r="D1061" s="7">
        <v>167</v>
      </c>
      <c r="E1061" s="6" t="s">
        <v>3046</v>
      </c>
      <c r="H1061" s="6">
        <f>IF('Раздел 2.1.2.1'!BG44&gt;='Раздел 2.1.2.1'!BG45,0,1)</f>
        <v>0</v>
      </c>
    </row>
    <row r="1062" spans="1:8" x14ac:dyDescent="0.2">
      <c r="A1062" s="6">
        <f t="shared" si="17"/>
        <v>609562</v>
      </c>
      <c r="B1062" s="6">
        <v>8</v>
      </c>
      <c r="C1062" s="122">
        <v>4</v>
      </c>
      <c r="D1062" s="7">
        <v>168</v>
      </c>
      <c r="E1062" s="7" t="s">
        <v>3047</v>
      </c>
      <c r="F1062" s="7"/>
      <c r="G1062" s="7"/>
      <c r="H1062" s="7">
        <f>IF('Раздел 2.1.2.1'!BH44&gt;='Раздел 2.1.2.1'!BH45,0,1)</f>
        <v>0</v>
      </c>
    </row>
    <row r="1063" spans="1:8" x14ac:dyDescent="0.2">
      <c r="A1063" s="6">
        <f t="shared" si="17"/>
        <v>609562</v>
      </c>
      <c r="B1063" s="6">
        <v>8</v>
      </c>
      <c r="C1063" s="122">
        <v>4</v>
      </c>
      <c r="D1063" s="7">
        <v>169</v>
      </c>
      <c r="E1063" s="7" t="s">
        <v>64</v>
      </c>
      <c r="F1063" s="7"/>
      <c r="G1063" s="7"/>
      <c r="H1063" s="7">
        <f>IF('Раздел 2.1.2.1'!BI44&gt;='Раздел 2.1.2.1'!BI45,0,1)</f>
        <v>0</v>
      </c>
    </row>
    <row r="1064" spans="1:8" x14ac:dyDescent="0.2">
      <c r="A1064" s="6">
        <f t="shared" si="17"/>
        <v>609562</v>
      </c>
      <c r="B1064" s="6">
        <v>8</v>
      </c>
      <c r="C1064" s="122">
        <v>4</v>
      </c>
      <c r="D1064" s="7">
        <v>170</v>
      </c>
      <c r="E1064" s="7" t="s">
        <v>65</v>
      </c>
      <c r="F1064" s="7"/>
      <c r="G1064" s="7"/>
      <c r="H1064" s="7">
        <f>IF('Раздел 2.1.2.1'!BJ44&gt;='Раздел 2.1.2.1'!BJ45,0,1)</f>
        <v>0</v>
      </c>
    </row>
    <row r="1065" spans="1:8" x14ac:dyDescent="0.2">
      <c r="A1065" s="6">
        <f t="shared" si="17"/>
        <v>609562</v>
      </c>
      <c r="B1065" s="6">
        <v>8</v>
      </c>
      <c r="C1065" s="122">
        <v>4</v>
      </c>
      <c r="D1065" s="7">
        <v>171</v>
      </c>
      <c r="E1065" s="7" t="s">
        <v>66</v>
      </c>
      <c r="F1065" s="7"/>
      <c r="G1065" s="7"/>
      <c r="H1065" s="7">
        <f>IF('Раздел 2.1.2.1'!BK44&gt;='Раздел 2.1.2.1'!BK45,0,1)</f>
        <v>0</v>
      </c>
    </row>
    <row r="1066" spans="1:8" x14ac:dyDescent="0.2">
      <c r="A1066" s="6">
        <f t="shared" si="17"/>
        <v>609562</v>
      </c>
      <c r="B1066" s="6">
        <v>8</v>
      </c>
      <c r="C1066" s="122">
        <v>4</v>
      </c>
      <c r="D1066" s="7">
        <v>172</v>
      </c>
      <c r="E1066" s="7" t="s">
        <v>67</v>
      </c>
      <c r="F1066" s="7"/>
      <c r="G1066" s="7"/>
      <c r="H1066" s="7">
        <f>IF('Раздел 2.1.2.1'!BL44&gt;='Раздел 2.1.2.1'!BL45,0,1)</f>
        <v>0</v>
      </c>
    </row>
    <row r="1067" spans="1:8" x14ac:dyDescent="0.2">
      <c r="A1067" s="6">
        <f t="shared" si="17"/>
        <v>609562</v>
      </c>
      <c r="B1067" s="6">
        <v>8</v>
      </c>
      <c r="C1067" s="123">
        <v>4</v>
      </c>
      <c r="D1067" s="7">
        <v>173</v>
      </c>
      <c r="E1067" s="119" t="s">
        <v>68</v>
      </c>
      <c r="F1067" s="119"/>
      <c r="G1067" s="119"/>
      <c r="H1067" s="119">
        <f>IF('Раздел 2.1.2.1'!BM44&gt;='Раздел 2.1.2.1'!BM45,0,1)</f>
        <v>0</v>
      </c>
    </row>
    <row r="1068" spans="1:8" x14ac:dyDescent="0.2">
      <c r="A1068" s="6">
        <f t="shared" si="17"/>
        <v>609562</v>
      </c>
      <c r="B1068" s="6">
        <v>8</v>
      </c>
      <c r="C1068" s="122">
        <v>5</v>
      </c>
      <c r="D1068" s="7">
        <v>174</v>
      </c>
      <c r="E1068" s="122" t="s">
        <v>11694</v>
      </c>
      <c r="H1068" s="6">
        <f>IF('Раздел 2.1.2.1'!P44&gt;='Раздел 2.1.2.1'!P46,0,1)</f>
        <v>0</v>
      </c>
    </row>
    <row r="1069" spans="1:8" x14ac:dyDescent="0.2">
      <c r="A1069" s="6">
        <f t="shared" si="17"/>
        <v>609562</v>
      </c>
      <c r="B1069" s="6">
        <v>8</v>
      </c>
      <c r="C1069" s="122">
        <v>5</v>
      </c>
      <c r="D1069" s="7">
        <v>175</v>
      </c>
      <c r="E1069" s="6" t="s">
        <v>3048</v>
      </c>
      <c r="H1069" s="6">
        <f>IF('Раздел 2.1.2.1'!Q44&gt;='Раздел 2.1.2.1'!Q46,0,1)</f>
        <v>0</v>
      </c>
    </row>
    <row r="1070" spans="1:8" x14ac:dyDescent="0.2">
      <c r="A1070" s="6">
        <f t="shared" si="17"/>
        <v>609562</v>
      </c>
      <c r="B1070" s="6">
        <v>8</v>
      </c>
      <c r="C1070" s="122">
        <v>5</v>
      </c>
      <c r="D1070" s="7">
        <v>176</v>
      </c>
      <c r="E1070" s="6" t="s">
        <v>3050</v>
      </c>
      <c r="H1070" s="6">
        <f>IF('Раздел 2.1.2.1'!R44&gt;='Раздел 2.1.2.1'!R46,0,1)</f>
        <v>0</v>
      </c>
    </row>
    <row r="1071" spans="1:8" x14ac:dyDescent="0.2">
      <c r="A1071" s="6">
        <f t="shared" si="17"/>
        <v>609562</v>
      </c>
      <c r="B1071" s="6">
        <v>8</v>
      </c>
      <c r="C1071" s="122">
        <v>5</v>
      </c>
      <c r="D1071" s="7">
        <v>177</v>
      </c>
      <c r="E1071" s="6" t="s">
        <v>3051</v>
      </c>
      <c r="H1071" s="6">
        <f>IF('Раздел 2.1.2.1'!S44&gt;='Раздел 2.1.2.1'!S46,0,1)</f>
        <v>0</v>
      </c>
    </row>
    <row r="1072" spans="1:8" x14ac:dyDescent="0.2">
      <c r="A1072" s="6">
        <f t="shared" si="17"/>
        <v>609562</v>
      </c>
      <c r="B1072" s="6">
        <v>8</v>
      </c>
      <c r="C1072" s="122">
        <v>5</v>
      </c>
      <c r="D1072" s="7">
        <v>178</v>
      </c>
      <c r="E1072" s="6" t="s">
        <v>3052</v>
      </c>
      <c r="H1072" s="6">
        <f>IF('Раздел 2.1.2.1'!T44&gt;='Раздел 2.1.2.1'!T46,0,1)</f>
        <v>0</v>
      </c>
    </row>
    <row r="1073" spans="1:8" x14ac:dyDescent="0.2">
      <c r="A1073" s="6">
        <f t="shared" si="17"/>
        <v>609562</v>
      </c>
      <c r="B1073" s="6">
        <v>8</v>
      </c>
      <c r="C1073" s="122">
        <v>5</v>
      </c>
      <c r="D1073" s="7">
        <v>179</v>
      </c>
      <c r="E1073" s="6" t="s">
        <v>3053</v>
      </c>
      <c r="H1073" s="6">
        <f>IF('Раздел 2.1.2.1'!U44&gt;='Раздел 2.1.2.1'!U46,0,1)</f>
        <v>0</v>
      </c>
    </row>
    <row r="1074" spans="1:8" x14ac:dyDescent="0.2">
      <c r="A1074" s="6">
        <f t="shared" si="17"/>
        <v>609562</v>
      </c>
      <c r="B1074" s="6">
        <v>8</v>
      </c>
      <c r="C1074" s="122">
        <v>5</v>
      </c>
      <c r="D1074" s="7">
        <v>180</v>
      </c>
      <c r="E1074" s="6" t="s">
        <v>3054</v>
      </c>
      <c r="H1074" s="6">
        <f>IF('Раздел 2.1.2.1'!V44&gt;='Раздел 2.1.2.1'!V46,0,1)</f>
        <v>0</v>
      </c>
    </row>
    <row r="1075" spans="1:8" x14ac:dyDescent="0.2">
      <c r="A1075" s="6">
        <f t="shared" si="17"/>
        <v>609562</v>
      </c>
      <c r="B1075" s="6">
        <v>8</v>
      </c>
      <c r="C1075" s="122">
        <v>5</v>
      </c>
      <c r="D1075" s="7">
        <v>181</v>
      </c>
      <c r="E1075" s="6" t="s">
        <v>3055</v>
      </c>
      <c r="H1075" s="6">
        <f>IF('Раздел 2.1.2.1'!W44&gt;='Раздел 2.1.2.1'!W46,0,1)</f>
        <v>0</v>
      </c>
    </row>
    <row r="1076" spans="1:8" x14ac:dyDescent="0.2">
      <c r="A1076" s="6">
        <f t="shared" si="17"/>
        <v>609562</v>
      </c>
      <c r="B1076" s="6">
        <v>8</v>
      </c>
      <c r="C1076" s="122">
        <v>5</v>
      </c>
      <c r="D1076" s="7">
        <v>182</v>
      </c>
      <c r="E1076" s="6" t="s">
        <v>3056</v>
      </c>
      <c r="H1076" s="6">
        <f>IF('Раздел 2.1.2.1'!X44&gt;='Раздел 2.1.2.1'!X46,0,1)</f>
        <v>0</v>
      </c>
    </row>
    <row r="1077" spans="1:8" x14ac:dyDescent="0.2">
      <c r="A1077" s="6">
        <f t="shared" si="17"/>
        <v>609562</v>
      </c>
      <c r="B1077" s="6">
        <v>8</v>
      </c>
      <c r="C1077" s="122">
        <v>5</v>
      </c>
      <c r="D1077" s="7">
        <v>183</v>
      </c>
      <c r="E1077" s="6" t="s">
        <v>3057</v>
      </c>
      <c r="H1077" s="6">
        <f>IF('Раздел 2.1.2.1'!Y44&gt;='Раздел 2.1.2.1'!Y46,0,1)</f>
        <v>0</v>
      </c>
    </row>
    <row r="1078" spans="1:8" x14ac:dyDescent="0.2">
      <c r="A1078" s="6">
        <f t="shared" si="17"/>
        <v>609562</v>
      </c>
      <c r="B1078" s="6">
        <v>8</v>
      </c>
      <c r="C1078" s="122">
        <v>5</v>
      </c>
      <c r="D1078" s="7">
        <v>184</v>
      </c>
      <c r="E1078" s="6" t="s">
        <v>3058</v>
      </c>
      <c r="H1078" s="6">
        <f>IF('Раздел 2.1.2.1'!Z44&gt;='Раздел 2.1.2.1'!Z46,0,1)</f>
        <v>0</v>
      </c>
    </row>
    <row r="1079" spans="1:8" x14ac:dyDescent="0.2">
      <c r="A1079" s="6">
        <f t="shared" si="17"/>
        <v>609562</v>
      </c>
      <c r="B1079" s="6">
        <v>8</v>
      </c>
      <c r="C1079" s="122">
        <v>5</v>
      </c>
      <c r="D1079" s="7">
        <v>185</v>
      </c>
      <c r="E1079" s="6" t="s">
        <v>3059</v>
      </c>
      <c r="H1079" s="6">
        <f>IF('Раздел 2.1.2.1'!AA44&gt;='Раздел 2.1.2.1'!AA46,0,1)</f>
        <v>0</v>
      </c>
    </row>
    <row r="1080" spans="1:8" x14ac:dyDescent="0.2">
      <c r="A1080" s="6">
        <f t="shared" si="17"/>
        <v>609562</v>
      </c>
      <c r="B1080" s="6">
        <v>8</v>
      </c>
      <c r="C1080" s="122">
        <v>5</v>
      </c>
      <c r="D1080" s="7">
        <v>186</v>
      </c>
      <c r="E1080" s="6" t="s">
        <v>3060</v>
      </c>
      <c r="H1080" s="6">
        <f>IF('Раздел 2.1.2.1'!AB44&gt;='Раздел 2.1.2.1'!AB46,0,1)</f>
        <v>0</v>
      </c>
    </row>
    <row r="1081" spans="1:8" x14ac:dyDescent="0.2">
      <c r="A1081" s="6">
        <f t="shared" si="17"/>
        <v>609562</v>
      </c>
      <c r="B1081" s="6">
        <v>8</v>
      </c>
      <c r="C1081" s="122">
        <v>5</v>
      </c>
      <c r="D1081" s="7">
        <v>187</v>
      </c>
      <c r="E1081" s="6" t="s">
        <v>3061</v>
      </c>
      <c r="H1081" s="6">
        <f>IF('Раздел 2.1.2.1'!AC44&gt;='Раздел 2.1.2.1'!AC46,0,1)</f>
        <v>0</v>
      </c>
    </row>
    <row r="1082" spans="1:8" x14ac:dyDescent="0.2">
      <c r="A1082" s="6">
        <f t="shared" si="17"/>
        <v>609562</v>
      </c>
      <c r="B1082" s="6">
        <v>8</v>
      </c>
      <c r="C1082" s="122">
        <v>5</v>
      </c>
      <c r="D1082" s="7">
        <v>188</v>
      </c>
      <c r="E1082" s="6" t="s">
        <v>3062</v>
      </c>
      <c r="H1082" s="6">
        <f>IF('Раздел 2.1.2.1'!AD44&gt;='Раздел 2.1.2.1'!AD46,0,1)</f>
        <v>0</v>
      </c>
    </row>
    <row r="1083" spans="1:8" x14ac:dyDescent="0.2">
      <c r="A1083" s="6">
        <f t="shared" si="17"/>
        <v>609562</v>
      </c>
      <c r="B1083" s="6">
        <v>8</v>
      </c>
      <c r="C1083" s="122">
        <v>5</v>
      </c>
      <c r="D1083" s="7">
        <v>189</v>
      </c>
      <c r="E1083" s="6" t="s">
        <v>3063</v>
      </c>
      <c r="H1083" s="6">
        <f>IF('Раздел 2.1.2.1'!AE44&gt;='Раздел 2.1.2.1'!AE46,0,1)</f>
        <v>0</v>
      </c>
    </row>
    <row r="1084" spans="1:8" x14ac:dyDescent="0.2">
      <c r="A1084" s="6">
        <f t="shared" si="17"/>
        <v>609562</v>
      </c>
      <c r="B1084" s="6">
        <v>8</v>
      </c>
      <c r="C1084" s="122">
        <v>5</v>
      </c>
      <c r="D1084" s="7">
        <v>190</v>
      </c>
      <c r="E1084" s="6" t="s">
        <v>3064</v>
      </c>
      <c r="H1084" s="6">
        <f>IF('Раздел 2.1.2.1'!AF44&gt;='Раздел 2.1.2.1'!AF46,0,1)</f>
        <v>0</v>
      </c>
    </row>
    <row r="1085" spans="1:8" x14ac:dyDescent="0.2">
      <c r="A1085" s="6">
        <f t="shared" si="17"/>
        <v>609562</v>
      </c>
      <c r="B1085" s="6">
        <v>8</v>
      </c>
      <c r="C1085" s="122">
        <v>5</v>
      </c>
      <c r="D1085" s="7">
        <v>191</v>
      </c>
      <c r="E1085" s="6" t="s">
        <v>3065</v>
      </c>
      <c r="H1085" s="6">
        <f>IF('Раздел 2.1.2.1'!AG44&gt;='Раздел 2.1.2.1'!AG46,0,1)</f>
        <v>0</v>
      </c>
    </row>
    <row r="1086" spans="1:8" x14ac:dyDescent="0.2">
      <c r="A1086" s="6">
        <f t="shared" si="17"/>
        <v>609562</v>
      </c>
      <c r="B1086" s="6">
        <v>8</v>
      </c>
      <c r="C1086" s="122">
        <v>5</v>
      </c>
      <c r="D1086" s="7">
        <v>192</v>
      </c>
      <c r="E1086" s="6" t="s">
        <v>3066</v>
      </c>
      <c r="H1086" s="6">
        <f>IF('Раздел 2.1.2.1'!AH44&gt;='Раздел 2.1.2.1'!AH46,0,1)</f>
        <v>0</v>
      </c>
    </row>
    <row r="1087" spans="1:8" x14ac:dyDescent="0.2">
      <c r="A1087" s="6">
        <f t="shared" si="17"/>
        <v>609562</v>
      </c>
      <c r="B1087" s="6">
        <v>8</v>
      </c>
      <c r="C1087" s="122">
        <v>5</v>
      </c>
      <c r="D1087" s="7">
        <v>193</v>
      </c>
      <c r="E1087" s="6" t="s">
        <v>3067</v>
      </c>
      <c r="H1087" s="6">
        <f>IF('Раздел 2.1.2.1'!AI44&gt;='Раздел 2.1.2.1'!AI46,0,1)</f>
        <v>0</v>
      </c>
    </row>
    <row r="1088" spans="1:8" x14ac:dyDescent="0.2">
      <c r="A1088" s="6">
        <f t="shared" si="17"/>
        <v>609562</v>
      </c>
      <c r="B1088" s="6">
        <v>8</v>
      </c>
      <c r="C1088" s="122">
        <v>5</v>
      </c>
      <c r="D1088" s="7">
        <v>194</v>
      </c>
      <c r="E1088" s="6" t="s">
        <v>2266</v>
      </c>
      <c r="H1088" s="6">
        <f>IF('Раздел 2.1.2.1'!AJ44&gt;='Раздел 2.1.2.1'!AJ46,0,1)</f>
        <v>0</v>
      </c>
    </row>
    <row r="1089" spans="1:8" x14ac:dyDescent="0.2">
      <c r="A1089" s="6">
        <f t="shared" si="17"/>
        <v>609562</v>
      </c>
      <c r="B1089" s="6">
        <v>8</v>
      </c>
      <c r="C1089" s="122">
        <v>5</v>
      </c>
      <c r="D1089" s="7">
        <v>195</v>
      </c>
      <c r="E1089" s="6" t="s">
        <v>1504</v>
      </c>
      <c r="H1089" s="6">
        <f>IF('Раздел 2.1.2.1'!AK44&gt;='Раздел 2.1.2.1'!AK46,0,1)</f>
        <v>0</v>
      </c>
    </row>
    <row r="1090" spans="1:8" x14ac:dyDescent="0.2">
      <c r="A1090" s="6">
        <f t="shared" si="17"/>
        <v>609562</v>
      </c>
      <c r="B1090" s="6">
        <v>8</v>
      </c>
      <c r="C1090" s="122">
        <v>5</v>
      </c>
      <c r="D1090" s="7">
        <v>196</v>
      </c>
      <c r="E1090" s="6" t="s">
        <v>1505</v>
      </c>
      <c r="H1090" s="6">
        <f>IF('Раздел 2.1.2.1'!AL44&gt;='Раздел 2.1.2.1'!AL46,0,1)</f>
        <v>0</v>
      </c>
    </row>
    <row r="1091" spans="1:8" x14ac:dyDescent="0.2">
      <c r="A1091" s="6">
        <f t="shared" si="17"/>
        <v>609562</v>
      </c>
      <c r="B1091" s="6">
        <v>8</v>
      </c>
      <c r="C1091" s="122">
        <v>5</v>
      </c>
      <c r="D1091" s="7">
        <v>197</v>
      </c>
      <c r="E1091" s="6" t="s">
        <v>1506</v>
      </c>
      <c r="H1091" s="6">
        <f>IF('Раздел 2.1.2.1'!AM44&gt;='Раздел 2.1.2.1'!AM46,0,1)</f>
        <v>0</v>
      </c>
    </row>
    <row r="1092" spans="1:8" x14ac:dyDescent="0.2">
      <c r="A1092" s="6">
        <f t="shared" si="17"/>
        <v>609562</v>
      </c>
      <c r="B1092" s="6">
        <v>8</v>
      </c>
      <c r="C1092" s="122">
        <v>5</v>
      </c>
      <c r="D1092" s="7">
        <v>198</v>
      </c>
      <c r="E1092" s="6" t="s">
        <v>1507</v>
      </c>
      <c r="H1092" s="6">
        <f>IF('Раздел 2.1.2.1'!AN44&gt;='Раздел 2.1.2.1'!AN46,0,1)</f>
        <v>0</v>
      </c>
    </row>
    <row r="1093" spans="1:8" x14ac:dyDescent="0.2">
      <c r="A1093" s="6">
        <f t="shared" si="17"/>
        <v>609562</v>
      </c>
      <c r="B1093" s="6">
        <v>8</v>
      </c>
      <c r="C1093" s="122">
        <v>5</v>
      </c>
      <c r="D1093" s="7">
        <v>199</v>
      </c>
      <c r="E1093" s="6" t="s">
        <v>1508</v>
      </c>
      <c r="H1093" s="6">
        <f>IF('Раздел 2.1.2.1'!AO44&gt;='Раздел 2.1.2.1'!AO46,0,1)</f>
        <v>0</v>
      </c>
    </row>
    <row r="1094" spans="1:8" x14ac:dyDescent="0.2">
      <c r="A1094" s="6">
        <f t="shared" si="17"/>
        <v>609562</v>
      </c>
      <c r="B1094" s="6">
        <v>8</v>
      </c>
      <c r="C1094" s="122">
        <v>5</v>
      </c>
      <c r="D1094" s="7">
        <v>200</v>
      </c>
      <c r="E1094" s="6" t="s">
        <v>1509</v>
      </c>
      <c r="H1094" s="6">
        <f>IF('Раздел 2.1.2.1'!AP44&gt;='Раздел 2.1.2.1'!AP46,0,1)</f>
        <v>0</v>
      </c>
    </row>
    <row r="1095" spans="1:8" x14ac:dyDescent="0.2">
      <c r="A1095" s="6">
        <f t="shared" si="17"/>
        <v>609562</v>
      </c>
      <c r="B1095" s="6">
        <v>8</v>
      </c>
      <c r="C1095" s="122">
        <v>5</v>
      </c>
      <c r="D1095" s="7">
        <v>201</v>
      </c>
      <c r="E1095" s="6" t="s">
        <v>1510</v>
      </c>
      <c r="H1095" s="6">
        <f>IF('Раздел 2.1.2.1'!AQ44&gt;='Раздел 2.1.2.1'!AQ46,0,1)</f>
        <v>0</v>
      </c>
    </row>
    <row r="1096" spans="1:8" x14ac:dyDescent="0.2">
      <c r="A1096" s="6">
        <f t="shared" si="17"/>
        <v>609562</v>
      </c>
      <c r="B1096" s="6">
        <v>8</v>
      </c>
      <c r="C1096" s="122">
        <v>5</v>
      </c>
      <c r="D1096" s="7">
        <v>202</v>
      </c>
      <c r="E1096" s="6" t="s">
        <v>1511</v>
      </c>
      <c r="H1096" s="6">
        <f>IF('Раздел 2.1.2.1'!AR44&gt;='Раздел 2.1.2.1'!AR46,0,1)</f>
        <v>0</v>
      </c>
    </row>
    <row r="1097" spans="1:8" x14ac:dyDescent="0.2">
      <c r="A1097" s="6">
        <f t="shared" si="17"/>
        <v>609562</v>
      </c>
      <c r="B1097" s="6">
        <v>8</v>
      </c>
      <c r="C1097" s="122">
        <v>5</v>
      </c>
      <c r="D1097" s="7">
        <v>203</v>
      </c>
      <c r="E1097" s="6" t="s">
        <v>1512</v>
      </c>
      <c r="H1097" s="6">
        <f>IF('Раздел 2.1.2.1'!AS44&gt;='Раздел 2.1.2.1'!AS46,0,1)</f>
        <v>0</v>
      </c>
    </row>
    <row r="1098" spans="1:8" x14ac:dyDescent="0.2">
      <c r="A1098" s="6">
        <f t="shared" si="17"/>
        <v>609562</v>
      </c>
      <c r="B1098" s="6">
        <v>8</v>
      </c>
      <c r="C1098" s="122">
        <v>5</v>
      </c>
      <c r="D1098" s="7">
        <v>204</v>
      </c>
      <c r="E1098" s="6" t="s">
        <v>1513</v>
      </c>
      <c r="H1098" s="6">
        <f>IF('Раздел 2.1.2.1'!AT44&gt;='Раздел 2.1.2.1'!AT46,0,1)</f>
        <v>0</v>
      </c>
    </row>
    <row r="1099" spans="1:8" x14ac:dyDescent="0.2">
      <c r="A1099" s="6">
        <f t="shared" si="17"/>
        <v>609562</v>
      </c>
      <c r="B1099" s="6">
        <v>8</v>
      </c>
      <c r="C1099" s="122">
        <v>5</v>
      </c>
      <c r="D1099" s="7">
        <v>205</v>
      </c>
      <c r="E1099" s="6" t="s">
        <v>1514</v>
      </c>
      <c r="H1099" s="6">
        <f>IF('Раздел 2.1.2.1'!AU44&gt;='Раздел 2.1.2.1'!AU46,0,1)</f>
        <v>0</v>
      </c>
    </row>
    <row r="1100" spans="1:8" x14ac:dyDescent="0.2">
      <c r="A1100" s="6">
        <f t="shared" si="17"/>
        <v>609562</v>
      </c>
      <c r="B1100" s="6">
        <v>8</v>
      </c>
      <c r="C1100" s="122">
        <v>5</v>
      </c>
      <c r="D1100" s="7">
        <v>206</v>
      </c>
      <c r="E1100" s="6" t="s">
        <v>1515</v>
      </c>
      <c r="H1100" s="6">
        <f>IF('Раздел 2.1.2.1'!AV44&gt;='Раздел 2.1.2.1'!AV46,0,1)</f>
        <v>0</v>
      </c>
    </row>
    <row r="1101" spans="1:8" x14ac:dyDescent="0.2">
      <c r="A1101" s="6">
        <f t="shared" si="17"/>
        <v>609562</v>
      </c>
      <c r="B1101" s="6">
        <v>8</v>
      </c>
      <c r="C1101" s="122">
        <v>5</v>
      </c>
      <c r="D1101" s="7">
        <v>207</v>
      </c>
      <c r="E1101" s="6" t="s">
        <v>1516</v>
      </c>
      <c r="H1101" s="6">
        <f>IF('Раздел 2.1.2.1'!AW44&gt;='Раздел 2.1.2.1'!AW46,0,1)</f>
        <v>0</v>
      </c>
    </row>
    <row r="1102" spans="1:8" x14ac:dyDescent="0.2">
      <c r="A1102" s="6">
        <f t="shared" si="17"/>
        <v>609562</v>
      </c>
      <c r="B1102" s="6">
        <v>8</v>
      </c>
      <c r="C1102" s="122">
        <v>5</v>
      </c>
      <c r="D1102" s="7">
        <v>208</v>
      </c>
      <c r="E1102" s="6" t="s">
        <v>1517</v>
      </c>
      <c r="H1102" s="6">
        <f>IF('Раздел 2.1.2.1'!AX44&gt;='Раздел 2.1.2.1'!AX46,0,1)</f>
        <v>0</v>
      </c>
    </row>
    <row r="1103" spans="1:8" x14ac:dyDescent="0.2">
      <c r="A1103" s="6">
        <f t="shared" si="17"/>
        <v>609562</v>
      </c>
      <c r="B1103" s="6">
        <v>8</v>
      </c>
      <c r="C1103" s="122">
        <v>5</v>
      </c>
      <c r="D1103" s="7">
        <v>209</v>
      </c>
      <c r="E1103" s="6" t="s">
        <v>1518</v>
      </c>
      <c r="H1103" s="6">
        <f>IF('Раздел 2.1.2.1'!AY44&gt;='Раздел 2.1.2.1'!AY46,0,1)</f>
        <v>0</v>
      </c>
    </row>
    <row r="1104" spans="1:8" x14ac:dyDescent="0.2">
      <c r="A1104" s="6">
        <f t="shared" si="17"/>
        <v>609562</v>
      </c>
      <c r="B1104" s="6">
        <v>8</v>
      </c>
      <c r="C1104" s="122">
        <v>5</v>
      </c>
      <c r="D1104" s="7">
        <v>210</v>
      </c>
      <c r="E1104" s="6" t="s">
        <v>1519</v>
      </c>
      <c r="H1104" s="6">
        <f>IF('Раздел 2.1.2.1'!AZ44&gt;='Раздел 2.1.2.1'!AZ46,0,1)</f>
        <v>0</v>
      </c>
    </row>
    <row r="1105" spans="1:8" x14ac:dyDescent="0.2">
      <c r="A1105" s="6">
        <f t="shared" si="17"/>
        <v>609562</v>
      </c>
      <c r="B1105" s="6">
        <v>8</v>
      </c>
      <c r="C1105" s="122">
        <v>5</v>
      </c>
      <c r="D1105" s="7">
        <v>211</v>
      </c>
      <c r="E1105" s="6" t="s">
        <v>1520</v>
      </c>
      <c r="H1105" s="6">
        <f>IF('Раздел 2.1.2.1'!BA44&gt;='Раздел 2.1.2.1'!BA46,0,1)</f>
        <v>0</v>
      </c>
    </row>
    <row r="1106" spans="1:8" x14ac:dyDescent="0.2">
      <c r="A1106" s="6">
        <f t="shared" si="17"/>
        <v>609562</v>
      </c>
      <c r="B1106" s="6">
        <v>8</v>
      </c>
      <c r="C1106" s="122">
        <v>5</v>
      </c>
      <c r="D1106" s="7">
        <v>212</v>
      </c>
      <c r="E1106" s="6" t="s">
        <v>1521</v>
      </c>
      <c r="H1106" s="6">
        <f>IF('Раздел 2.1.2.1'!BB44&gt;='Раздел 2.1.2.1'!BB46,0,1)</f>
        <v>0</v>
      </c>
    </row>
    <row r="1107" spans="1:8" x14ac:dyDescent="0.2">
      <c r="A1107" s="6">
        <f t="shared" si="17"/>
        <v>609562</v>
      </c>
      <c r="B1107" s="6">
        <v>8</v>
      </c>
      <c r="C1107" s="122">
        <v>5</v>
      </c>
      <c r="D1107" s="7">
        <v>213</v>
      </c>
      <c r="E1107" s="6" t="s">
        <v>1522</v>
      </c>
      <c r="H1107" s="6">
        <f>IF('Раздел 2.1.2.1'!BC44&gt;='Раздел 2.1.2.1'!BC46,0,1)</f>
        <v>0</v>
      </c>
    </row>
    <row r="1108" spans="1:8" x14ac:dyDescent="0.2">
      <c r="A1108" s="6">
        <f t="shared" si="17"/>
        <v>609562</v>
      </c>
      <c r="B1108" s="6">
        <v>8</v>
      </c>
      <c r="C1108" s="122">
        <v>5</v>
      </c>
      <c r="D1108" s="7">
        <v>214</v>
      </c>
      <c r="E1108" s="6" t="s">
        <v>1523</v>
      </c>
      <c r="H1108" s="6">
        <f>IF('Раздел 2.1.2.1'!BD44&gt;='Раздел 2.1.2.1'!BD46,0,1)</f>
        <v>0</v>
      </c>
    </row>
    <row r="1109" spans="1:8" x14ac:dyDescent="0.2">
      <c r="A1109" s="6">
        <f t="shared" si="17"/>
        <v>609562</v>
      </c>
      <c r="B1109" s="6">
        <v>8</v>
      </c>
      <c r="C1109" s="122">
        <v>5</v>
      </c>
      <c r="D1109" s="7">
        <v>215</v>
      </c>
      <c r="E1109" s="6" t="s">
        <v>1524</v>
      </c>
      <c r="H1109" s="6">
        <f>IF('Раздел 2.1.2.1'!BE44&gt;='Раздел 2.1.2.1'!BE46,0,1)</f>
        <v>0</v>
      </c>
    </row>
    <row r="1110" spans="1:8" x14ac:dyDescent="0.2">
      <c r="A1110" s="6">
        <f t="shared" si="17"/>
        <v>609562</v>
      </c>
      <c r="B1110" s="6">
        <v>8</v>
      </c>
      <c r="C1110" s="122">
        <v>5</v>
      </c>
      <c r="D1110" s="7">
        <v>216</v>
      </c>
      <c r="E1110" s="6" t="s">
        <v>1525</v>
      </c>
      <c r="H1110" s="6">
        <f>IF('Раздел 2.1.2.1'!BF44&gt;='Раздел 2.1.2.1'!BF46,0,1)</f>
        <v>0</v>
      </c>
    </row>
    <row r="1111" spans="1:8" x14ac:dyDescent="0.2">
      <c r="A1111" s="6">
        <f t="shared" si="17"/>
        <v>609562</v>
      </c>
      <c r="B1111" s="6">
        <v>8</v>
      </c>
      <c r="C1111" s="122">
        <v>5</v>
      </c>
      <c r="D1111" s="7">
        <v>217</v>
      </c>
      <c r="E1111" s="6" t="s">
        <v>1526</v>
      </c>
      <c r="H1111" s="6">
        <f>IF('Раздел 2.1.2.1'!BG44&gt;='Раздел 2.1.2.1'!BG46,0,1)</f>
        <v>0</v>
      </c>
    </row>
    <row r="1112" spans="1:8" x14ac:dyDescent="0.2">
      <c r="A1112" s="6">
        <f t="shared" si="17"/>
        <v>609562</v>
      </c>
      <c r="B1112" s="6">
        <v>8</v>
      </c>
      <c r="C1112" s="122">
        <v>5</v>
      </c>
      <c r="D1112" s="7">
        <v>218</v>
      </c>
      <c r="E1112" s="7" t="s">
        <v>1527</v>
      </c>
      <c r="F1112" s="7"/>
      <c r="G1112" s="7"/>
      <c r="H1112" s="7">
        <f>IF('Раздел 2.1.2.1'!BH44&gt;='Раздел 2.1.2.1'!BH46,0,1)</f>
        <v>0</v>
      </c>
    </row>
    <row r="1113" spans="1:8" x14ac:dyDescent="0.2">
      <c r="A1113" s="6">
        <f t="shared" si="17"/>
        <v>609562</v>
      </c>
      <c r="B1113" s="6">
        <v>8</v>
      </c>
      <c r="C1113" s="122">
        <v>5</v>
      </c>
      <c r="D1113" s="7">
        <v>219</v>
      </c>
      <c r="E1113" s="7" t="s">
        <v>69</v>
      </c>
      <c r="F1113" s="7"/>
      <c r="G1113" s="7"/>
      <c r="H1113" s="7">
        <f>IF('Раздел 2.1.2.1'!BI44&gt;='Раздел 2.1.2.1'!BI46,0,1)</f>
        <v>0</v>
      </c>
    </row>
    <row r="1114" spans="1:8" x14ac:dyDescent="0.2">
      <c r="A1114" s="6">
        <f t="shared" si="17"/>
        <v>609562</v>
      </c>
      <c r="B1114" s="6">
        <v>8</v>
      </c>
      <c r="C1114" s="122">
        <v>5</v>
      </c>
      <c r="D1114" s="7">
        <v>220</v>
      </c>
      <c r="E1114" s="7" t="s">
        <v>70</v>
      </c>
      <c r="F1114" s="7"/>
      <c r="G1114" s="7"/>
      <c r="H1114" s="7">
        <f>IF('Раздел 2.1.2.1'!BJ44&gt;='Раздел 2.1.2.1'!BJ46,0,1)</f>
        <v>0</v>
      </c>
    </row>
    <row r="1115" spans="1:8" x14ac:dyDescent="0.2">
      <c r="A1115" s="6">
        <f t="shared" si="17"/>
        <v>609562</v>
      </c>
      <c r="B1115" s="6">
        <v>8</v>
      </c>
      <c r="C1115" s="122">
        <v>5</v>
      </c>
      <c r="D1115" s="7">
        <v>221</v>
      </c>
      <c r="E1115" s="7" t="s">
        <v>71</v>
      </c>
      <c r="F1115" s="7"/>
      <c r="G1115" s="7"/>
      <c r="H1115" s="7">
        <f>IF('Раздел 2.1.2.1'!BK44&gt;='Раздел 2.1.2.1'!BK46,0,1)</f>
        <v>0</v>
      </c>
    </row>
    <row r="1116" spans="1:8" x14ac:dyDescent="0.2">
      <c r="A1116" s="6">
        <f t="shared" si="17"/>
        <v>609562</v>
      </c>
      <c r="B1116" s="6">
        <v>8</v>
      </c>
      <c r="C1116" s="122">
        <v>5</v>
      </c>
      <c r="D1116" s="7">
        <v>222</v>
      </c>
      <c r="E1116" s="7" t="s">
        <v>72</v>
      </c>
      <c r="F1116" s="7"/>
      <c r="G1116" s="7"/>
      <c r="H1116" s="7">
        <f>IF('Раздел 2.1.2.1'!BL44&gt;='Раздел 2.1.2.1'!BL46,0,1)</f>
        <v>0</v>
      </c>
    </row>
    <row r="1117" spans="1:8" x14ac:dyDescent="0.2">
      <c r="A1117" s="6">
        <f t="shared" si="17"/>
        <v>609562</v>
      </c>
      <c r="B1117" s="6">
        <v>8</v>
      </c>
      <c r="C1117" s="123">
        <v>5</v>
      </c>
      <c r="D1117" s="7">
        <v>223</v>
      </c>
      <c r="E1117" s="119" t="s">
        <v>582</v>
      </c>
      <c r="F1117" s="119"/>
      <c r="G1117" s="119"/>
      <c r="H1117" s="119">
        <f>IF('Раздел 2.1.2.1'!BM44&gt;='Раздел 2.1.2.1'!BM46,0,1)</f>
        <v>0</v>
      </c>
    </row>
    <row r="1118" spans="1:8" x14ac:dyDescent="0.2">
      <c r="A1118" s="6">
        <f t="shared" si="17"/>
        <v>609562</v>
      </c>
      <c r="B1118" s="6">
        <v>8</v>
      </c>
      <c r="C1118" s="122">
        <v>6</v>
      </c>
      <c r="D1118" s="7">
        <v>224</v>
      </c>
      <c r="E1118" s="122" t="s">
        <v>11429</v>
      </c>
      <c r="H1118" s="6">
        <f>IF('Раздел 2.1.2.1'!P44&gt;='Раздел 2.1.2.1'!P47,0,1)</f>
        <v>0</v>
      </c>
    </row>
    <row r="1119" spans="1:8" x14ac:dyDescent="0.2">
      <c r="A1119" s="6">
        <f t="shared" si="17"/>
        <v>609562</v>
      </c>
      <c r="B1119" s="6">
        <v>8</v>
      </c>
      <c r="C1119" s="122">
        <v>6</v>
      </c>
      <c r="D1119" s="7">
        <v>225</v>
      </c>
      <c r="E1119" s="6" t="s">
        <v>1528</v>
      </c>
      <c r="H1119" s="6">
        <f>IF('Раздел 2.1.2.1'!Q44&gt;='Раздел 2.1.2.1'!Q47,0,1)</f>
        <v>0</v>
      </c>
    </row>
    <row r="1120" spans="1:8" x14ac:dyDescent="0.2">
      <c r="A1120" s="6">
        <f t="shared" si="17"/>
        <v>609562</v>
      </c>
      <c r="B1120" s="6">
        <v>8</v>
      </c>
      <c r="C1120" s="122">
        <v>6</v>
      </c>
      <c r="D1120" s="7">
        <v>226</v>
      </c>
      <c r="E1120" s="6" t="s">
        <v>1529</v>
      </c>
      <c r="H1120" s="6">
        <f>IF('Раздел 2.1.2.1'!R44&gt;='Раздел 2.1.2.1'!R47,0,1)</f>
        <v>0</v>
      </c>
    </row>
    <row r="1121" spans="1:8" x14ac:dyDescent="0.2">
      <c r="A1121" s="6">
        <f t="shared" si="17"/>
        <v>609562</v>
      </c>
      <c r="B1121" s="6">
        <v>8</v>
      </c>
      <c r="C1121" s="122">
        <v>6</v>
      </c>
      <c r="D1121" s="7">
        <v>227</v>
      </c>
      <c r="E1121" s="6" t="s">
        <v>1530</v>
      </c>
      <c r="H1121" s="6">
        <f>IF('Раздел 2.1.2.1'!S44&gt;='Раздел 2.1.2.1'!S47,0,1)</f>
        <v>0</v>
      </c>
    </row>
    <row r="1122" spans="1:8" x14ac:dyDescent="0.2">
      <c r="A1122" s="6">
        <f t="shared" si="17"/>
        <v>609562</v>
      </c>
      <c r="B1122" s="6">
        <v>8</v>
      </c>
      <c r="C1122" s="122">
        <v>6</v>
      </c>
      <c r="D1122" s="7">
        <v>228</v>
      </c>
      <c r="E1122" s="6" t="s">
        <v>1531</v>
      </c>
      <c r="H1122" s="6">
        <f>IF('Раздел 2.1.2.1'!T44&gt;='Раздел 2.1.2.1'!T47,0,1)</f>
        <v>0</v>
      </c>
    </row>
    <row r="1123" spans="1:8" x14ac:dyDescent="0.2">
      <c r="A1123" s="6">
        <f t="shared" si="17"/>
        <v>609562</v>
      </c>
      <c r="B1123" s="6">
        <v>8</v>
      </c>
      <c r="C1123" s="122">
        <v>6</v>
      </c>
      <c r="D1123" s="7">
        <v>229</v>
      </c>
      <c r="E1123" s="6" t="s">
        <v>1532</v>
      </c>
      <c r="H1123" s="6">
        <f>IF('Раздел 2.1.2.1'!U44&gt;='Раздел 2.1.2.1'!U47,0,1)</f>
        <v>0</v>
      </c>
    </row>
    <row r="1124" spans="1:8" x14ac:dyDescent="0.2">
      <c r="A1124" s="6">
        <f t="shared" si="17"/>
        <v>609562</v>
      </c>
      <c r="B1124" s="6">
        <v>8</v>
      </c>
      <c r="C1124" s="122">
        <v>6</v>
      </c>
      <c r="D1124" s="7">
        <v>230</v>
      </c>
      <c r="E1124" s="6" t="s">
        <v>1533</v>
      </c>
      <c r="H1124" s="6">
        <f>IF('Раздел 2.1.2.1'!V44&gt;='Раздел 2.1.2.1'!V47,0,1)</f>
        <v>0</v>
      </c>
    </row>
    <row r="1125" spans="1:8" x14ac:dyDescent="0.2">
      <c r="A1125" s="6">
        <f t="shared" ref="A1125:A1188" si="18">P_3</f>
        <v>609562</v>
      </c>
      <c r="B1125" s="6">
        <v>8</v>
      </c>
      <c r="C1125" s="122">
        <v>6</v>
      </c>
      <c r="D1125" s="7">
        <v>231</v>
      </c>
      <c r="E1125" s="6" t="s">
        <v>1534</v>
      </c>
      <c r="H1125" s="6">
        <f>IF('Раздел 2.1.2.1'!W44&gt;='Раздел 2.1.2.1'!W47,0,1)</f>
        <v>0</v>
      </c>
    </row>
    <row r="1126" spans="1:8" x14ac:dyDescent="0.2">
      <c r="A1126" s="6">
        <f t="shared" si="18"/>
        <v>609562</v>
      </c>
      <c r="B1126" s="6">
        <v>8</v>
      </c>
      <c r="C1126" s="122">
        <v>6</v>
      </c>
      <c r="D1126" s="7">
        <v>232</v>
      </c>
      <c r="E1126" s="6" t="s">
        <v>1535</v>
      </c>
      <c r="H1126" s="6">
        <f>IF('Раздел 2.1.2.1'!X44&gt;='Раздел 2.1.2.1'!X47,0,1)</f>
        <v>0</v>
      </c>
    </row>
    <row r="1127" spans="1:8" x14ac:dyDescent="0.2">
      <c r="A1127" s="6">
        <f t="shared" si="18"/>
        <v>609562</v>
      </c>
      <c r="B1127" s="6">
        <v>8</v>
      </c>
      <c r="C1127" s="122">
        <v>6</v>
      </c>
      <c r="D1127" s="7">
        <v>233</v>
      </c>
      <c r="E1127" s="6" t="s">
        <v>1536</v>
      </c>
      <c r="H1127" s="6">
        <f>IF('Раздел 2.1.2.1'!Y44&gt;='Раздел 2.1.2.1'!Y47,0,1)</f>
        <v>0</v>
      </c>
    </row>
    <row r="1128" spans="1:8" x14ac:dyDescent="0.2">
      <c r="A1128" s="6">
        <f t="shared" si="18"/>
        <v>609562</v>
      </c>
      <c r="B1128" s="6">
        <v>8</v>
      </c>
      <c r="C1128" s="122">
        <v>6</v>
      </c>
      <c r="D1128" s="7">
        <v>234</v>
      </c>
      <c r="E1128" s="6" t="s">
        <v>1537</v>
      </c>
      <c r="H1128" s="6">
        <f>IF('Раздел 2.1.2.1'!Z44&gt;='Раздел 2.1.2.1'!Z47,0,1)</f>
        <v>0</v>
      </c>
    </row>
    <row r="1129" spans="1:8" x14ac:dyDescent="0.2">
      <c r="A1129" s="6">
        <f t="shared" si="18"/>
        <v>609562</v>
      </c>
      <c r="B1129" s="6">
        <v>8</v>
      </c>
      <c r="C1129" s="122">
        <v>6</v>
      </c>
      <c r="D1129" s="7">
        <v>235</v>
      </c>
      <c r="E1129" s="6" t="s">
        <v>1538</v>
      </c>
      <c r="H1129" s="6">
        <f>IF('Раздел 2.1.2.1'!AA44&gt;='Раздел 2.1.2.1'!AA47,0,1)</f>
        <v>0</v>
      </c>
    </row>
    <row r="1130" spans="1:8" x14ac:dyDescent="0.2">
      <c r="A1130" s="6">
        <f t="shared" si="18"/>
        <v>609562</v>
      </c>
      <c r="B1130" s="6">
        <v>8</v>
      </c>
      <c r="C1130" s="122">
        <v>6</v>
      </c>
      <c r="D1130" s="7">
        <v>236</v>
      </c>
      <c r="E1130" s="6" t="s">
        <v>2300</v>
      </c>
      <c r="H1130" s="6">
        <f>IF('Раздел 2.1.2.1'!AB44&gt;='Раздел 2.1.2.1'!AB47,0,1)</f>
        <v>0</v>
      </c>
    </row>
    <row r="1131" spans="1:8" x14ac:dyDescent="0.2">
      <c r="A1131" s="6">
        <f t="shared" si="18"/>
        <v>609562</v>
      </c>
      <c r="B1131" s="6">
        <v>8</v>
      </c>
      <c r="C1131" s="122">
        <v>6</v>
      </c>
      <c r="D1131" s="7">
        <v>237</v>
      </c>
      <c r="E1131" s="6" t="s">
        <v>2301</v>
      </c>
      <c r="H1131" s="6">
        <f>IF('Раздел 2.1.2.1'!AC44&gt;='Раздел 2.1.2.1'!AC47,0,1)</f>
        <v>0</v>
      </c>
    </row>
    <row r="1132" spans="1:8" x14ac:dyDescent="0.2">
      <c r="A1132" s="6">
        <f t="shared" si="18"/>
        <v>609562</v>
      </c>
      <c r="B1132" s="6">
        <v>8</v>
      </c>
      <c r="C1132" s="122">
        <v>6</v>
      </c>
      <c r="D1132" s="7">
        <v>238</v>
      </c>
      <c r="E1132" s="6" t="s">
        <v>2305</v>
      </c>
      <c r="H1132" s="6">
        <f>IF('Раздел 2.1.2.1'!AD44&gt;='Раздел 2.1.2.1'!AD47,0,1)</f>
        <v>0</v>
      </c>
    </row>
    <row r="1133" spans="1:8" x14ac:dyDescent="0.2">
      <c r="A1133" s="6">
        <f t="shared" si="18"/>
        <v>609562</v>
      </c>
      <c r="B1133" s="6">
        <v>8</v>
      </c>
      <c r="C1133" s="122">
        <v>6</v>
      </c>
      <c r="D1133" s="7">
        <v>239</v>
      </c>
      <c r="E1133" s="6" t="s">
        <v>2306</v>
      </c>
      <c r="H1133" s="6">
        <f>IF('Раздел 2.1.2.1'!AE44&gt;='Раздел 2.1.2.1'!AE47,0,1)</f>
        <v>0</v>
      </c>
    </row>
    <row r="1134" spans="1:8" x14ac:dyDescent="0.2">
      <c r="A1134" s="6">
        <f t="shared" si="18"/>
        <v>609562</v>
      </c>
      <c r="B1134" s="6">
        <v>8</v>
      </c>
      <c r="C1134" s="122">
        <v>6</v>
      </c>
      <c r="D1134" s="7">
        <v>240</v>
      </c>
      <c r="E1134" s="6" t="s">
        <v>2307</v>
      </c>
      <c r="H1134" s="6">
        <f>IF('Раздел 2.1.2.1'!AF44&gt;='Раздел 2.1.2.1'!AF47,0,1)</f>
        <v>0</v>
      </c>
    </row>
    <row r="1135" spans="1:8" x14ac:dyDescent="0.2">
      <c r="A1135" s="6">
        <f t="shared" si="18"/>
        <v>609562</v>
      </c>
      <c r="B1135" s="6">
        <v>8</v>
      </c>
      <c r="C1135" s="122">
        <v>6</v>
      </c>
      <c r="D1135" s="7">
        <v>241</v>
      </c>
      <c r="E1135" s="6" t="s">
        <v>2308</v>
      </c>
      <c r="H1135" s="6">
        <f>IF('Раздел 2.1.2.1'!AG44&gt;='Раздел 2.1.2.1'!AG47,0,1)</f>
        <v>0</v>
      </c>
    </row>
    <row r="1136" spans="1:8" x14ac:dyDescent="0.2">
      <c r="A1136" s="6">
        <f t="shared" si="18"/>
        <v>609562</v>
      </c>
      <c r="B1136" s="6">
        <v>8</v>
      </c>
      <c r="C1136" s="122">
        <v>6</v>
      </c>
      <c r="D1136" s="7">
        <v>242</v>
      </c>
      <c r="E1136" s="6" t="s">
        <v>2309</v>
      </c>
      <c r="H1136" s="6">
        <f>IF('Раздел 2.1.2.1'!AH44&gt;='Раздел 2.1.2.1'!AH47,0,1)</f>
        <v>0</v>
      </c>
    </row>
    <row r="1137" spans="1:8" x14ac:dyDescent="0.2">
      <c r="A1137" s="6">
        <f t="shared" si="18"/>
        <v>609562</v>
      </c>
      <c r="B1137" s="6">
        <v>8</v>
      </c>
      <c r="C1137" s="122">
        <v>6</v>
      </c>
      <c r="D1137" s="7">
        <v>243</v>
      </c>
      <c r="E1137" s="6" t="s">
        <v>2310</v>
      </c>
      <c r="H1137" s="6">
        <f>IF('Раздел 2.1.2.1'!AI44&gt;='Раздел 2.1.2.1'!AI47,0,1)</f>
        <v>0</v>
      </c>
    </row>
    <row r="1138" spans="1:8" x14ac:dyDescent="0.2">
      <c r="A1138" s="6">
        <f t="shared" si="18"/>
        <v>609562</v>
      </c>
      <c r="B1138" s="6">
        <v>8</v>
      </c>
      <c r="C1138" s="122">
        <v>6</v>
      </c>
      <c r="D1138" s="7">
        <v>244</v>
      </c>
      <c r="E1138" s="6" t="s">
        <v>2311</v>
      </c>
      <c r="H1138" s="6">
        <f>IF('Раздел 2.1.2.1'!AJ44&gt;='Раздел 2.1.2.1'!AJ47,0,1)</f>
        <v>0</v>
      </c>
    </row>
    <row r="1139" spans="1:8" x14ac:dyDescent="0.2">
      <c r="A1139" s="6">
        <f t="shared" si="18"/>
        <v>609562</v>
      </c>
      <c r="B1139" s="6">
        <v>8</v>
      </c>
      <c r="C1139" s="122">
        <v>6</v>
      </c>
      <c r="D1139" s="7">
        <v>245</v>
      </c>
      <c r="E1139" s="6" t="s">
        <v>2312</v>
      </c>
      <c r="H1139" s="6">
        <f>IF('Раздел 2.1.2.1'!AK44&gt;='Раздел 2.1.2.1'!AK47,0,1)</f>
        <v>0</v>
      </c>
    </row>
    <row r="1140" spans="1:8" x14ac:dyDescent="0.2">
      <c r="A1140" s="6">
        <f t="shared" si="18"/>
        <v>609562</v>
      </c>
      <c r="B1140" s="6">
        <v>8</v>
      </c>
      <c r="C1140" s="122">
        <v>6</v>
      </c>
      <c r="D1140" s="7">
        <v>246</v>
      </c>
      <c r="E1140" s="6" t="s">
        <v>2313</v>
      </c>
      <c r="H1140" s="6">
        <f>IF('Раздел 2.1.2.1'!AL44&gt;='Раздел 2.1.2.1'!AL47,0,1)</f>
        <v>0</v>
      </c>
    </row>
    <row r="1141" spans="1:8" x14ac:dyDescent="0.2">
      <c r="A1141" s="6">
        <f t="shared" si="18"/>
        <v>609562</v>
      </c>
      <c r="B1141" s="6">
        <v>8</v>
      </c>
      <c r="C1141" s="122">
        <v>6</v>
      </c>
      <c r="D1141" s="7">
        <v>247</v>
      </c>
      <c r="E1141" s="6" t="s">
        <v>2314</v>
      </c>
      <c r="H1141" s="6">
        <f>IF('Раздел 2.1.2.1'!AM44&gt;='Раздел 2.1.2.1'!AM47,0,1)</f>
        <v>0</v>
      </c>
    </row>
    <row r="1142" spans="1:8" x14ac:dyDescent="0.2">
      <c r="A1142" s="6">
        <f t="shared" si="18"/>
        <v>609562</v>
      </c>
      <c r="B1142" s="6">
        <v>8</v>
      </c>
      <c r="C1142" s="122">
        <v>6</v>
      </c>
      <c r="D1142" s="7">
        <v>248</v>
      </c>
      <c r="E1142" s="6" t="s">
        <v>2315</v>
      </c>
      <c r="H1142" s="6">
        <f>IF('Раздел 2.1.2.1'!AN44&gt;='Раздел 2.1.2.1'!AN47,0,1)</f>
        <v>0</v>
      </c>
    </row>
    <row r="1143" spans="1:8" x14ac:dyDescent="0.2">
      <c r="A1143" s="6">
        <f t="shared" si="18"/>
        <v>609562</v>
      </c>
      <c r="B1143" s="6">
        <v>8</v>
      </c>
      <c r="C1143" s="122">
        <v>6</v>
      </c>
      <c r="D1143" s="7">
        <v>249</v>
      </c>
      <c r="E1143" s="6" t="s">
        <v>2316</v>
      </c>
      <c r="H1143" s="6">
        <f>IF('Раздел 2.1.2.1'!AO44&gt;='Раздел 2.1.2.1'!AO47,0,1)</f>
        <v>0</v>
      </c>
    </row>
    <row r="1144" spans="1:8" x14ac:dyDescent="0.2">
      <c r="A1144" s="6">
        <f t="shared" si="18"/>
        <v>609562</v>
      </c>
      <c r="B1144" s="6">
        <v>8</v>
      </c>
      <c r="C1144" s="122">
        <v>6</v>
      </c>
      <c r="D1144" s="7">
        <v>250</v>
      </c>
      <c r="E1144" s="6" t="s">
        <v>2317</v>
      </c>
      <c r="H1144" s="6">
        <f>IF('Раздел 2.1.2.1'!AP44&gt;='Раздел 2.1.2.1'!AP47,0,1)</f>
        <v>0</v>
      </c>
    </row>
    <row r="1145" spans="1:8" x14ac:dyDescent="0.2">
      <c r="A1145" s="6">
        <f t="shared" si="18"/>
        <v>609562</v>
      </c>
      <c r="B1145" s="6">
        <v>8</v>
      </c>
      <c r="C1145" s="122">
        <v>6</v>
      </c>
      <c r="D1145" s="7">
        <v>251</v>
      </c>
      <c r="E1145" s="6" t="s">
        <v>3116</v>
      </c>
      <c r="H1145" s="6">
        <f>IF('Раздел 2.1.2.1'!AQ44&gt;='Раздел 2.1.2.1'!AQ47,0,1)</f>
        <v>0</v>
      </c>
    </row>
    <row r="1146" spans="1:8" x14ac:dyDescent="0.2">
      <c r="A1146" s="6">
        <f t="shared" si="18"/>
        <v>609562</v>
      </c>
      <c r="B1146" s="6">
        <v>8</v>
      </c>
      <c r="C1146" s="122">
        <v>6</v>
      </c>
      <c r="D1146" s="7">
        <v>252</v>
      </c>
      <c r="E1146" s="6" t="s">
        <v>3117</v>
      </c>
      <c r="H1146" s="6">
        <f>IF('Раздел 2.1.2.1'!AR44&gt;='Раздел 2.1.2.1'!AR47,0,1)</f>
        <v>0</v>
      </c>
    </row>
    <row r="1147" spans="1:8" x14ac:dyDescent="0.2">
      <c r="A1147" s="6">
        <f t="shared" si="18"/>
        <v>609562</v>
      </c>
      <c r="B1147" s="6">
        <v>8</v>
      </c>
      <c r="C1147" s="122">
        <v>6</v>
      </c>
      <c r="D1147" s="7">
        <v>253</v>
      </c>
      <c r="E1147" s="6" t="s">
        <v>3118</v>
      </c>
      <c r="H1147" s="6">
        <f>IF('Раздел 2.1.2.1'!AS44&gt;='Раздел 2.1.2.1'!AS47,0,1)</f>
        <v>0</v>
      </c>
    </row>
    <row r="1148" spans="1:8" x14ac:dyDescent="0.2">
      <c r="A1148" s="6">
        <f t="shared" si="18"/>
        <v>609562</v>
      </c>
      <c r="B1148" s="6">
        <v>8</v>
      </c>
      <c r="C1148" s="122">
        <v>6</v>
      </c>
      <c r="D1148" s="7">
        <v>254</v>
      </c>
      <c r="E1148" s="6" t="s">
        <v>3119</v>
      </c>
      <c r="H1148" s="6">
        <f>IF('Раздел 2.1.2.1'!AT44&gt;='Раздел 2.1.2.1'!AT47,0,1)</f>
        <v>0</v>
      </c>
    </row>
    <row r="1149" spans="1:8" x14ac:dyDescent="0.2">
      <c r="A1149" s="6">
        <f t="shared" si="18"/>
        <v>609562</v>
      </c>
      <c r="B1149" s="6">
        <v>8</v>
      </c>
      <c r="C1149" s="122">
        <v>6</v>
      </c>
      <c r="D1149" s="7">
        <v>255</v>
      </c>
      <c r="E1149" s="6" t="s">
        <v>3911</v>
      </c>
      <c r="H1149" s="6">
        <f>IF('Раздел 2.1.2.1'!AU44&gt;='Раздел 2.1.2.1'!AU47,0,1)</f>
        <v>0</v>
      </c>
    </row>
    <row r="1150" spans="1:8" x14ac:dyDescent="0.2">
      <c r="A1150" s="6">
        <f t="shared" si="18"/>
        <v>609562</v>
      </c>
      <c r="B1150" s="6">
        <v>8</v>
      </c>
      <c r="C1150" s="122">
        <v>6</v>
      </c>
      <c r="D1150" s="7">
        <v>256</v>
      </c>
      <c r="E1150" s="6" t="s">
        <v>3912</v>
      </c>
      <c r="H1150" s="6">
        <f>IF('Раздел 2.1.2.1'!AV44&gt;='Раздел 2.1.2.1'!AV47,0,1)</f>
        <v>0</v>
      </c>
    </row>
    <row r="1151" spans="1:8" x14ac:dyDescent="0.2">
      <c r="A1151" s="6">
        <f t="shared" si="18"/>
        <v>609562</v>
      </c>
      <c r="B1151" s="6">
        <v>8</v>
      </c>
      <c r="C1151" s="122">
        <v>6</v>
      </c>
      <c r="D1151" s="7">
        <v>257</v>
      </c>
      <c r="E1151" s="6" t="s">
        <v>3913</v>
      </c>
      <c r="H1151" s="6">
        <f>IF('Раздел 2.1.2.1'!AW44&gt;='Раздел 2.1.2.1'!AW47,0,1)</f>
        <v>0</v>
      </c>
    </row>
    <row r="1152" spans="1:8" x14ac:dyDescent="0.2">
      <c r="A1152" s="6">
        <f t="shared" si="18"/>
        <v>609562</v>
      </c>
      <c r="B1152" s="6">
        <v>8</v>
      </c>
      <c r="C1152" s="122">
        <v>6</v>
      </c>
      <c r="D1152" s="7">
        <v>258</v>
      </c>
      <c r="E1152" s="6" t="s">
        <v>3914</v>
      </c>
      <c r="H1152" s="6">
        <f>IF('Раздел 2.1.2.1'!AX44&gt;='Раздел 2.1.2.1'!AX47,0,1)</f>
        <v>0</v>
      </c>
    </row>
    <row r="1153" spans="1:8" x14ac:dyDescent="0.2">
      <c r="A1153" s="6">
        <f t="shared" si="18"/>
        <v>609562</v>
      </c>
      <c r="B1153" s="6">
        <v>8</v>
      </c>
      <c r="C1153" s="122">
        <v>6</v>
      </c>
      <c r="D1153" s="7">
        <v>259</v>
      </c>
      <c r="E1153" s="6" t="s">
        <v>3915</v>
      </c>
      <c r="H1153" s="6">
        <f>IF('Раздел 2.1.2.1'!AY44&gt;='Раздел 2.1.2.1'!AY47,0,1)</f>
        <v>0</v>
      </c>
    </row>
    <row r="1154" spans="1:8" x14ac:dyDescent="0.2">
      <c r="A1154" s="6">
        <f t="shared" si="18"/>
        <v>609562</v>
      </c>
      <c r="B1154" s="6">
        <v>8</v>
      </c>
      <c r="C1154" s="122">
        <v>6</v>
      </c>
      <c r="D1154" s="7">
        <v>260</v>
      </c>
      <c r="E1154" s="6" t="s">
        <v>3916</v>
      </c>
      <c r="H1154" s="6">
        <f>IF('Раздел 2.1.2.1'!AZ44&gt;='Раздел 2.1.2.1'!AZ47,0,1)</f>
        <v>0</v>
      </c>
    </row>
    <row r="1155" spans="1:8" x14ac:dyDescent="0.2">
      <c r="A1155" s="6">
        <f t="shared" si="18"/>
        <v>609562</v>
      </c>
      <c r="B1155" s="6">
        <v>8</v>
      </c>
      <c r="C1155" s="122">
        <v>6</v>
      </c>
      <c r="D1155" s="7">
        <v>261</v>
      </c>
      <c r="E1155" s="6" t="s">
        <v>3917</v>
      </c>
      <c r="H1155" s="6">
        <f>IF('Раздел 2.1.2.1'!BA44&gt;='Раздел 2.1.2.1'!BA47,0,1)</f>
        <v>0</v>
      </c>
    </row>
    <row r="1156" spans="1:8" x14ac:dyDescent="0.2">
      <c r="A1156" s="6">
        <f t="shared" si="18"/>
        <v>609562</v>
      </c>
      <c r="B1156" s="6">
        <v>8</v>
      </c>
      <c r="C1156" s="122">
        <v>6</v>
      </c>
      <c r="D1156" s="7">
        <v>262</v>
      </c>
      <c r="E1156" s="6" t="s">
        <v>3918</v>
      </c>
      <c r="H1156" s="6">
        <f>IF('Раздел 2.1.2.1'!BB44&gt;='Раздел 2.1.2.1'!BB47,0,1)</f>
        <v>0</v>
      </c>
    </row>
    <row r="1157" spans="1:8" x14ac:dyDescent="0.2">
      <c r="A1157" s="6">
        <f t="shared" si="18"/>
        <v>609562</v>
      </c>
      <c r="B1157" s="6">
        <v>8</v>
      </c>
      <c r="C1157" s="122">
        <v>6</v>
      </c>
      <c r="D1157" s="7">
        <v>263</v>
      </c>
      <c r="E1157" s="6" t="s">
        <v>3919</v>
      </c>
      <c r="H1157" s="6">
        <f>IF('Раздел 2.1.2.1'!BC44&gt;='Раздел 2.1.2.1'!BC47,0,1)</f>
        <v>0</v>
      </c>
    </row>
    <row r="1158" spans="1:8" x14ac:dyDescent="0.2">
      <c r="A1158" s="6">
        <f t="shared" si="18"/>
        <v>609562</v>
      </c>
      <c r="B1158" s="6">
        <v>8</v>
      </c>
      <c r="C1158" s="122">
        <v>6</v>
      </c>
      <c r="D1158" s="7">
        <v>264</v>
      </c>
      <c r="E1158" s="6" t="s">
        <v>3920</v>
      </c>
      <c r="H1158" s="6">
        <f>IF('Раздел 2.1.2.1'!BD44&gt;='Раздел 2.1.2.1'!BD47,0,1)</f>
        <v>0</v>
      </c>
    </row>
    <row r="1159" spans="1:8" x14ac:dyDescent="0.2">
      <c r="A1159" s="6">
        <f t="shared" si="18"/>
        <v>609562</v>
      </c>
      <c r="B1159" s="6">
        <v>8</v>
      </c>
      <c r="C1159" s="122">
        <v>6</v>
      </c>
      <c r="D1159" s="7">
        <v>265</v>
      </c>
      <c r="E1159" s="6" t="s">
        <v>3921</v>
      </c>
      <c r="H1159" s="6">
        <f>IF('Раздел 2.1.2.1'!BE44&gt;='Раздел 2.1.2.1'!BE47,0,1)</f>
        <v>0</v>
      </c>
    </row>
    <row r="1160" spans="1:8" x14ac:dyDescent="0.2">
      <c r="A1160" s="6">
        <f t="shared" si="18"/>
        <v>609562</v>
      </c>
      <c r="B1160" s="6">
        <v>8</v>
      </c>
      <c r="C1160" s="122">
        <v>6</v>
      </c>
      <c r="D1160" s="7">
        <v>266</v>
      </c>
      <c r="E1160" s="6" t="s">
        <v>3922</v>
      </c>
      <c r="H1160" s="6">
        <f>IF('Раздел 2.1.2.1'!BF44&gt;='Раздел 2.1.2.1'!BF47,0,1)</f>
        <v>0</v>
      </c>
    </row>
    <row r="1161" spans="1:8" x14ac:dyDescent="0.2">
      <c r="A1161" s="6">
        <f t="shared" si="18"/>
        <v>609562</v>
      </c>
      <c r="B1161" s="6">
        <v>8</v>
      </c>
      <c r="C1161" s="122">
        <v>6</v>
      </c>
      <c r="D1161" s="7">
        <v>267</v>
      </c>
      <c r="E1161" s="6" t="s">
        <v>3923</v>
      </c>
      <c r="H1161" s="6">
        <f>IF('Раздел 2.1.2.1'!BG44&gt;='Раздел 2.1.2.1'!BG47,0,1)</f>
        <v>0</v>
      </c>
    </row>
    <row r="1162" spans="1:8" x14ac:dyDescent="0.2">
      <c r="A1162" s="6">
        <f t="shared" si="18"/>
        <v>609562</v>
      </c>
      <c r="B1162" s="6">
        <v>8</v>
      </c>
      <c r="C1162" s="123">
        <v>6</v>
      </c>
      <c r="D1162" s="7">
        <v>268</v>
      </c>
      <c r="E1162" s="119" t="s">
        <v>3924</v>
      </c>
      <c r="F1162" s="119"/>
      <c r="G1162" s="119"/>
      <c r="H1162" s="119">
        <f>IF('Раздел 2.1.2.1'!BH44&gt;='Раздел 2.1.2.1'!BH47,0,1)</f>
        <v>0</v>
      </c>
    </row>
    <row r="1163" spans="1:8" x14ac:dyDescent="0.2">
      <c r="A1163" s="6">
        <f t="shared" si="18"/>
        <v>609562</v>
      </c>
      <c r="B1163" s="6">
        <v>8</v>
      </c>
      <c r="C1163" s="122">
        <v>7</v>
      </c>
      <c r="D1163" s="7">
        <v>269</v>
      </c>
      <c r="E1163" s="122" t="s">
        <v>11696</v>
      </c>
      <c r="H1163" s="6">
        <f>IF('Раздел 2.1.2.1'!P47&gt;='Раздел 2.1.2.1'!P48,0,1)</f>
        <v>0</v>
      </c>
    </row>
    <row r="1164" spans="1:8" x14ac:dyDescent="0.2">
      <c r="A1164" s="6">
        <f t="shared" si="18"/>
        <v>609562</v>
      </c>
      <c r="B1164" s="6">
        <v>8</v>
      </c>
      <c r="C1164" s="122">
        <v>7</v>
      </c>
      <c r="D1164" s="7">
        <v>270</v>
      </c>
      <c r="E1164" s="6" t="s">
        <v>3925</v>
      </c>
      <c r="H1164" s="6">
        <f>IF('Раздел 2.1.2.1'!Q47&gt;='Раздел 2.1.2.1'!Q48,0,1)</f>
        <v>0</v>
      </c>
    </row>
    <row r="1165" spans="1:8" x14ac:dyDescent="0.2">
      <c r="A1165" s="6">
        <f t="shared" si="18"/>
        <v>609562</v>
      </c>
      <c r="B1165" s="6">
        <v>8</v>
      </c>
      <c r="C1165" s="122">
        <v>7</v>
      </c>
      <c r="D1165" s="7">
        <v>271</v>
      </c>
      <c r="E1165" s="6" t="s">
        <v>3926</v>
      </c>
      <c r="H1165" s="6">
        <f>IF('Раздел 2.1.2.1'!R47&gt;='Раздел 2.1.2.1'!R48,0,1)</f>
        <v>0</v>
      </c>
    </row>
    <row r="1166" spans="1:8" x14ac:dyDescent="0.2">
      <c r="A1166" s="6">
        <f t="shared" si="18"/>
        <v>609562</v>
      </c>
      <c r="B1166" s="6">
        <v>8</v>
      </c>
      <c r="C1166" s="122">
        <v>7</v>
      </c>
      <c r="D1166" s="7">
        <v>272</v>
      </c>
      <c r="E1166" s="6" t="s">
        <v>3927</v>
      </c>
      <c r="H1166" s="6">
        <f>IF('Раздел 2.1.2.1'!S47&gt;='Раздел 2.1.2.1'!S48,0,1)</f>
        <v>0</v>
      </c>
    </row>
    <row r="1167" spans="1:8" x14ac:dyDescent="0.2">
      <c r="A1167" s="6">
        <f t="shared" si="18"/>
        <v>609562</v>
      </c>
      <c r="B1167" s="6">
        <v>8</v>
      </c>
      <c r="C1167" s="122">
        <v>7</v>
      </c>
      <c r="D1167" s="7">
        <v>273</v>
      </c>
      <c r="E1167" s="6" t="s">
        <v>3928</v>
      </c>
      <c r="H1167" s="6">
        <f>IF('Раздел 2.1.2.1'!T47&gt;='Раздел 2.1.2.1'!T48,0,1)</f>
        <v>0</v>
      </c>
    </row>
    <row r="1168" spans="1:8" x14ac:dyDescent="0.2">
      <c r="A1168" s="6">
        <f t="shared" si="18"/>
        <v>609562</v>
      </c>
      <c r="B1168" s="6">
        <v>8</v>
      </c>
      <c r="C1168" s="122">
        <v>7</v>
      </c>
      <c r="D1168" s="7">
        <v>274</v>
      </c>
      <c r="E1168" s="6" t="s">
        <v>3929</v>
      </c>
      <c r="H1168" s="6">
        <f>IF('Раздел 2.1.2.1'!U47&gt;='Раздел 2.1.2.1'!U48,0,1)</f>
        <v>0</v>
      </c>
    </row>
    <row r="1169" spans="1:8" x14ac:dyDescent="0.2">
      <c r="A1169" s="6">
        <f t="shared" si="18"/>
        <v>609562</v>
      </c>
      <c r="B1169" s="6">
        <v>8</v>
      </c>
      <c r="C1169" s="122">
        <v>7</v>
      </c>
      <c r="D1169" s="7">
        <v>275</v>
      </c>
      <c r="E1169" s="6" t="s">
        <v>3930</v>
      </c>
      <c r="H1169" s="6">
        <f>IF('Раздел 2.1.2.1'!V47&gt;='Раздел 2.1.2.1'!V48,0,1)</f>
        <v>0</v>
      </c>
    </row>
    <row r="1170" spans="1:8" x14ac:dyDescent="0.2">
      <c r="A1170" s="6">
        <f t="shared" si="18"/>
        <v>609562</v>
      </c>
      <c r="B1170" s="6">
        <v>8</v>
      </c>
      <c r="C1170" s="122">
        <v>7</v>
      </c>
      <c r="D1170" s="7">
        <v>276</v>
      </c>
      <c r="E1170" s="6" t="s">
        <v>3931</v>
      </c>
      <c r="H1170" s="6">
        <f>IF('Раздел 2.1.2.1'!W47&gt;='Раздел 2.1.2.1'!W48,0,1)</f>
        <v>0</v>
      </c>
    </row>
    <row r="1171" spans="1:8" x14ac:dyDescent="0.2">
      <c r="A1171" s="6">
        <f t="shared" si="18"/>
        <v>609562</v>
      </c>
      <c r="B1171" s="6">
        <v>8</v>
      </c>
      <c r="C1171" s="122">
        <v>7</v>
      </c>
      <c r="D1171" s="7">
        <v>277</v>
      </c>
      <c r="E1171" s="6" t="s">
        <v>3932</v>
      </c>
      <c r="H1171" s="6">
        <f>IF('Раздел 2.1.2.1'!X47&gt;='Раздел 2.1.2.1'!X48,0,1)</f>
        <v>0</v>
      </c>
    </row>
    <row r="1172" spans="1:8" x14ac:dyDescent="0.2">
      <c r="A1172" s="6">
        <f t="shared" si="18"/>
        <v>609562</v>
      </c>
      <c r="B1172" s="6">
        <v>8</v>
      </c>
      <c r="C1172" s="122">
        <v>7</v>
      </c>
      <c r="D1172" s="7">
        <v>278</v>
      </c>
      <c r="E1172" s="6" t="s">
        <v>3933</v>
      </c>
      <c r="H1172" s="6">
        <f>IF('Раздел 2.1.2.1'!Y47&gt;='Раздел 2.1.2.1'!Y48,0,1)</f>
        <v>0</v>
      </c>
    </row>
    <row r="1173" spans="1:8" x14ac:dyDescent="0.2">
      <c r="A1173" s="6">
        <f t="shared" si="18"/>
        <v>609562</v>
      </c>
      <c r="B1173" s="6">
        <v>8</v>
      </c>
      <c r="C1173" s="122">
        <v>7</v>
      </c>
      <c r="D1173" s="7">
        <v>279</v>
      </c>
      <c r="E1173" s="6" t="s">
        <v>3934</v>
      </c>
      <c r="H1173" s="6">
        <f>IF('Раздел 2.1.2.1'!Z47&gt;='Раздел 2.1.2.1'!Z48,0,1)</f>
        <v>0</v>
      </c>
    </row>
    <row r="1174" spans="1:8" x14ac:dyDescent="0.2">
      <c r="A1174" s="6">
        <f t="shared" si="18"/>
        <v>609562</v>
      </c>
      <c r="B1174" s="6">
        <v>8</v>
      </c>
      <c r="C1174" s="122">
        <v>7</v>
      </c>
      <c r="D1174" s="7">
        <v>280</v>
      </c>
      <c r="E1174" s="6" t="s">
        <v>3935</v>
      </c>
      <c r="H1174" s="6">
        <f>IF('Раздел 2.1.2.1'!AA47&gt;='Раздел 2.1.2.1'!AA48,0,1)</f>
        <v>0</v>
      </c>
    </row>
    <row r="1175" spans="1:8" x14ac:dyDescent="0.2">
      <c r="A1175" s="6">
        <f t="shared" si="18"/>
        <v>609562</v>
      </c>
      <c r="B1175" s="6">
        <v>8</v>
      </c>
      <c r="C1175" s="122">
        <v>7</v>
      </c>
      <c r="D1175" s="7">
        <v>281</v>
      </c>
      <c r="E1175" s="6" t="s">
        <v>3936</v>
      </c>
      <c r="H1175" s="6">
        <f>IF('Раздел 2.1.2.1'!AB47&gt;='Раздел 2.1.2.1'!AB48,0,1)</f>
        <v>0</v>
      </c>
    </row>
    <row r="1176" spans="1:8" x14ac:dyDescent="0.2">
      <c r="A1176" s="6">
        <f t="shared" si="18"/>
        <v>609562</v>
      </c>
      <c r="B1176" s="6">
        <v>8</v>
      </c>
      <c r="C1176" s="122">
        <v>7</v>
      </c>
      <c r="D1176" s="7">
        <v>282</v>
      </c>
      <c r="E1176" s="6" t="s">
        <v>3937</v>
      </c>
      <c r="H1176" s="6">
        <f>IF('Раздел 2.1.2.1'!AC47&gt;='Раздел 2.1.2.1'!AC48,0,1)</f>
        <v>0</v>
      </c>
    </row>
    <row r="1177" spans="1:8" x14ac:dyDescent="0.2">
      <c r="A1177" s="6">
        <f t="shared" si="18"/>
        <v>609562</v>
      </c>
      <c r="B1177" s="6">
        <v>8</v>
      </c>
      <c r="C1177" s="122">
        <v>7</v>
      </c>
      <c r="D1177" s="7">
        <v>283</v>
      </c>
      <c r="E1177" s="6" t="s">
        <v>3938</v>
      </c>
      <c r="H1177" s="6">
        <f>IF('Раздел 2.1.2.1'!AD47&gt;='Раздел 2.1.2.1'!AD48,0,1)</f>
        <v>0</v>
      </c>
    </row>
    <row r="1178" spans="1:8" x14ac:dyDescent="0.2">
      <c r="A1178" s="6">
        <f t="shared" si="18"/>
        <v>609562</v>
      </c>
      <c r="B1178" s="6">
        <v>8</v>
      </c>
      <c r="C1178" s="122">
        <v>7</v>
      </c>
      <c r="D1178" s="7">
        <v>284</v>
      </c>
      <c r="E1178" s="6" t="s">
        <v>3939</v>
      </c>
      <c r="H1178" s="6">
        <f>IF('Раздел 2.1.2.1'!AE47&gt;='Раздел 2.1.2.1'!AE48,0,1)</f>
        <v>0</v>
      </c>
    </row>
    <row r="1179" spans="1:8" x14ac:dyDescent="0.2">
      <c r="A1179" s="6">
        <f t="shared" si="18"/>
        <v>609562</v>
      </c>
      <c r="B1179" s="6">
        <v>8</v>
      </c>
      <c r="C1179" s="122">
        <v>7</v>
      </c>
      <c r="D1179" s="7">
        <v>285</v>
      </c>
      <c r="E1179" s="6" t="s">
        <v>3940</v>
      </c>
      <c r="H1179" s="6">
        <f>IF('Раздел 2.1.2.1'!AF47&gt;='Раздел 2.1.2.1'!AF48,0,1)</f>
        <v>0</v>
      </c>
    </row>
    <row r="1180" spans="1:8" x14ac:dyDescent="0.2">
      <c r="A1180" s="6">
        <f t="shared" si="18"/>
        <v>609562</v>
      </c>
      <c r="B1180" s="6">
        <v>8</v>
      </c>
      <c r="C1180" s="122">
        <v>7</v>
      </c>
      <c r="D1180" s="7">
        <v>286</v>
      </c>
      <c r="E1180" s="6" t="s">
        <v>3941</v>
      </c>
      <c r="H1180" s="6">
        <f>IF('Раздел 2.1.2.1'!AG47&gt;='Раздел 2.1.2.1'!AG48,0,1)</f>
        <v>0</v>
      </c>
    </row>
    <row r="1181" spans="1:8" x14ac:dyDescent="0.2">
      <c r="A1181" s="6">
        <f t="shared" si="18"/>
        <v>609562</v>
      </c>
      <c r="B1181" s="6">
        <v>8</v>
      </c>
      <c r="C1181" s="122">
        <v>7</v>
      </c>
      <c r="D1181" s="7">
        <v>287</v>
      </c>
      <c r="E1181" s="6" t="s">
        <v>3942</v>
      </c>
      <c r="H1181" s="6">
        <f>IF('Раздел 2.1.2.1'!AH47&gt;='Раздел 2.1.2.1'!AH48,0,1)</f>
        <v>0</v>
      </c>
    </row>
    <row r="1182" spans="1:8" x14ac:dyDescent="0.2">
      <c r="A1182" s="6">
        <f t="shared" si="18"/>
        <v>609562</v>
      </c>
      <c r="B1182" s="6">
        <v>8</v>
      </c>
      <c r="C1182" s="122">
        <v>7</v>
      </c>
      <c r="D1182" s="7">
        <v>288</v>
      </c>
      <c r="E1182" s="6" t="s">
        <v>3943</v>
      </c>
      <c r="H1182" s="6">
        <f>IF('Раздел 2.1.2.1'!AI47&gt;='Раздел 2.1.2.1'!AI48,0,1)</f>
        <v>0</v>
      </c>
    </row>
    <row r="1183" spans="1:8" x14ac:dyDescent="0.2">
      <c r="A1183" s="6">
        <f t="shared" si="18"/>
        <v>609562</v>
      </c>
      <c r="B1183" s="6">
        <v>8</v>
      </c>
      <c r="C1183" s="122">
        <v>7</v>
      </c>
      <c r="D1183" s="7">
        <v>289</v>
      </c>
      <c r="E1183" s="6" t="s">
        <v>3944</v>
      </c>
      <c r="H1183" s="6">
        <f>IF('Раздел 2.1.2.1'!AJ47&gt;='Раздел 2.1.2.1'!AJ48,0,1)</f>
        <v>0</v>
      </c>
    </row>
    <row r="1184" spans="1:8" x14ac:dyDescent="0.2">
      <c r="A1184" s="6">
        <f t="shared" si="18"/>
        <v>609562</v>
      </c>
      <c r="B1184" s="6">
        <v>8</v>
      </c>
      <c r="C1184" s="122">
        <v>7</v>
      </c>
      <c r="D1184" s="7">
        <v>290</v>
      </c>
      <c r="E1184" s="6" t="s">
        <v>3142</v>
      </c>
      <c r="H1184" s="6">
        <f>IF('Раздел 2.1.2.1'!AK47&gt;='Раздел 2.1.2.1'!AK48,0,1)</f>
        <v>0</v>
      </c>
    </row>
    <row r="1185" spans="1:8" x14ac:dyDescent="0.2">
      <c r="A1185" s="6">
        <f t="shared" si="18"/>
        <v>609562</v>
      </c>
      <c r="B1185" s="6">
        <v>8</v>
      </c>
      <c r="C1185" s="122">
        <v>7</v>
      </c>
      <c r="D1185" s="7">
        <v>291</v>
      </c>
      <c r="E1185" s="6" t="s">
        <v>3143</v>
      </c>
      <c r="H1185" s="6">
        <f>IF('Раздел 2.1.2.1'!AL47&gt;='Раздел 2.1.2.1'!AL48,0,1)</f>
        <v>0</v>
      </c>
    </row>
    <row r="1186" spans="1:8" x14ac:dyDescent="0.2">
      <c r="A1186" s="6">
        <f t="shared" si="18"/>
        <v>609562</v>
      </c>
      <c r="B1186" s="6">
        <v>8</v>
      </c>
      <c r="C1186" s="122">
        <v>7</v>
      </c>
      <c r="D1186" s="7">
        <v>292</v>
      </c>
      <c r="E1186" s="6" t="s">
        <v>3144</v>
      </c>
      <c r="H1186" s="6">
        <f>IF('Раздел 2.1.2.1'!AM47&gt;='Раздел 2.1.2.1'!AM48,0,1)</f>
        <v>0</v>
      </c>
    </row>
    <row r="1187" spans="1:8" x14ac:dyDescent="0.2">
      <c r="A1187" s="6">
        <f t="shared" si="18"/>
        <v>609562</v>
      </c>
      <c r="B1187" s="6">
        <v>8</v>
      </c>
      <c r="C1187" s="122">
        <v>7</v>
      </c>
      <c r="D1187" s="7">
        <v>293</v>
      </c>
      <c r="E1187" s="6" t="s">
        <v>3145</v>
      </c>
      <c r="H1187" s="6">
        <f>IF('Раздел 2.1.2.1'!AN47&gt;='Раздел 2.1.2.1'!AN48,0,1)</f>
        <v>0</v>
      </c>
    </row>
    <row r="1188" spans="1:8" x14ac:dyDescent="0.2">
      <c r="A1188" s="6">
        <f t="shared" si="18"/>
        <v>609562</v>
      </c>
      <c r="B1188" s="6">
        <v>8</v>
      </c>
      <c r="C1188" s="122">
        <v>7</v>
      </c>
      <c r="D1188" s="7">
        <v>294</v>
      </c>
      <c r="E1188" s="6" t="s">
        <v>3146</v>
      </c>
      <c r="H1188" s="6">
        <f>IF('Раздел 2.1.2.1'!AO47&gt;='Раздел 2.1.2.1'!AO48,0,1)</f>
        <v>0</v>
      </c>
    </row>
    <row r="1189" spans="1:8" x14ac:dyDescent="0.2">
      <c r="A1189" s="6">
        <f t="shared" ref="A1189:A1252" si="19">P_3</f>
        <v>609562</v>
      </c>
      <c r="B1189" s="6">
        <v>8</v>
      </c>
      <c r="C1189" s="122">
        <v>7</v>
      </c>
      <c r="D1189" s="7">
        <v>295</v>
      </c>
      <c r="E1189" s="6" t="s">
        <v>3147</v>
      </c>
      <c r="H1189" s="6">
        <f>IF('Раздел 2.1.2.1'!AP47&gt;='Раздел 2.1.2.1'!AP48,0,1)</f>
        <v>0</v>
      </c>
    </row>
    <row r="1190" spans="1:8" x14ac:dyDescent="0.2">
      <c r="A1190" s="6">
        <f t="shared" si="19"/>
        <v>609562</v>
      </c>
      <c r="B1190" s="6">
        <v>8</v>
      </c>
      <c r="C1190" s="122">
        <v>7</v>
      </c>
      <c r="D1190" s="7">
        <v>296</v>
      </c>
      <c r="E1190" s="6" t="s">
        <v>3148</v>
      </c>
      <c r="H1190" s="6">
        <f>IF('Раздел 2.1.2.1'!AQ47&gt;='Раздел 2.1.2.1'!AQ48,0,1)</f>
        <v>0</v>
      </c>
    </row>
    <row r="1191" spans="1:8" x14ac:dyDescent="0.2">
      <c r="A1191" s="6">
        <f t="shared" si="19"/>
        <v>609562</v>
      </c>
      <c r="B1191" s="6">
        <v>8</v>
      </c>
      <c r="C1191" s="122">
        <v>7</v>
      </c>
      <c r="D1191" s="7">
        <v>297</v>
      </c>
      <c r="E1191" s="6" t="s">
        <v>3149</v>
      </c>
      <c r="H1191" s="6">
        <f>IF('Раздел 2.1.2.1'!AR47&gt;='Раздел 2.1.2.1'!AR48,0,1)</f>
        <v>0</v>
      </c>
    </row>
    <row r="1192" spans="1:8" x14ac:dyDescent="0.2">
      <c r="A1192" s="6">
        <f t="shared" si="19"/>
        <v>609562</v>
      </c>
      <c r="B1192" s="6">
        <v>8</v>
      </c>
      <c r="C1192" s="122">
        <v>7</v>
      </c>
      <c r="D1192" s="7">
        <v>298</v>
      </c>
      <c r="E1192" s="6" t="s">
        <v>3150</v>
      </c>
      <c r="H1192" s="6">
        <f>IF('Раздел 2.1.2.1'!AS47&gt;='Раздел 2.1.2.1'!AS48,0,1)</f>
        <v>0</v>
      </c>
    </row>
    <row r="1193" spans="1:8" x14ac:dyDescent="0.2">
      <c r="A1193" s="6">
        <f t="shared" si="19"/>
        <v>609562</v>
      </c>
      <c r="B1193" s="6">
        <v>8</v>
      </c>
      <c r="C1193" s="122">
        <v>7</v>
      </c>
      <c r="D1193" s="7">
        <v>299</v>
      </c>
      <c r="E1193" s="6" t="s">
        <v>3151</v>
      </c>
      <c r="H1193" s="6">
        <f>IF('Раздел 2.1.2.1'!AT47&gt;='Раздел 2.1.2.1'!AT48,0,1)</f>
        <v>0</v>
      </c>
    </row>
    <row r="1194" spans="1:8" x14ac:dyDescent="0.2">
      <c r="A1194" s="6">
        <f t="shared" si="19"/>
        <v>609562</v>
      </c>
      <c r="B1194" s="6">
        <v>8</v>
      </c>
      <c r="C1194" s="122">
        <v>7</v>
      </c>
      <c r="D1194" s="7">
        <v>300</v>
      </c>
      <c r="E1194" s="6" t="s">
        <v>3152</v>
      </c>
      <c r="H1194" s="6">
        <f>IF('Раздел 2.1.2.1'!AU47&gt;='Раздел 2.1.2.1'!AU48,0,1)</f>
        <v>0</v>
      </c>
    </row>
    <row r="1195" spans="1:8" x14ac:dyDescent="0.2">
      <c r="A1195" s="6">
        <f t="shared" si="19"/>
        <v>609562</v>
      </c>
      <c r="B1195" s="6">
        <v>8</v>
      </c>
      <c r="C1195" s="122">
        <v>7</v>
      </c>
      <c r="D1195" s="7">
        <v>301</v>
      </c>
      <c r="E1195" s="6" t="s">
        <v>3153</v>
      </c>
      <c r="H1195" s="6">
        <f>IF('Раздел 2.1.2.1'!AV47&gt;='Раздел 2.1.2.1'!AV48,0,1)</f>
        <v>0</v>
      </c>
    </row>
    <row r="1196" spans="1:8" x14ac:dyDescent="0.2">
      <c r="A1196" s="6">
        <f t="shared" si="19"/>
        <v>609562</v>
      </c>
      <c r="B1196" s="6">
        <v>8</v>
      </c>
      <c r="C1196" s="122">
        <v>7</v>
      </c>
      <c r="D1196" s="7">
        <v>302</v>
      </c>
      <c r="E1196" s="6" t="s">
        <v>3154</v>
      </c>
      <c r="H1196" s="6">
        <f>IF('Раздел 2.1.2.1'!AW47&gt;='Раздел 2.1.2.1'!AW48,0,1)</f>
        <v>0</v>
      </c>
    </row>
    <row r="1197" spans="1:8" x14ac:dyDescent="0.2">
      <c r="A1197" s="6">
        <f t="shared" si="19"/>
        <v>609562</v>
      </c>
      <c r="B1197" s="6">
        <v>8</v>
      </c>
      <c r="C1197" s="122">
        <v>7</v>
      </c>
      <c r="D1197" s="7">
        <v>303</v>
      </c>
      <c r="E1197" s="6" t="s">
        <v>3958</v>
      </c>
      <c r="H1197" s="6">
        <f>IF('Раздел 2.1.2.1'!AX47&gt;='Раздел 2.1.2.1'!AX48,0,1)</f>
        <v>0</v>
      </c>
    </row>
    <row r="1198" spans="1:8" x14ac:dyDescent="0.2">
      <c r="A1198" s="6">
        <f t="shared" si="19"/>
        <v>609562</v>
      </c>
      <c r="B1198" s="6">
        <v>8</v>
      </c>
      <c r="C1198" s="122">
        <v>7</v>
      </c>
      <c r="D1198" s="7">
        <v>304</v>
      </c>
      <c r="E1198" s="6" t="s">
        <v>3155</v>
      </c>
      <c r="H1198" s="6">
        <f>IF('Раздел 2.1.2.1'!AY47&gt;='Раздел 2.1.2.1'!AY48,0,1)</f>
        <v>0</v>
      </c>
    </row>
    <row r="1199" spans="1:8" x14ac:dyDescent="0.2">
      <c r="A1199" s="6">
        <f t="shared" si="19"/>
        <v>609562</v>
      </c>
      <c r="B1199" s="6">
        <v>8</v>
      </c>
      <c r="C1199" s="122">
        <v>7</v>
      </c>
      <c r="D1199" s="7">
        <v>305</v>
      </c>
      <c r="E1199" s="6" t="s">
        <v>3156</v>
      </c>
      <c r="H1199" s="6">
        <f>IF('Раздел 2.1.2.1'!AZ47&gt;='Раздел 2.1.2.1'!AZ48,0,1)</f>
        <v>0</v>
      </c>
    </row>
    <row r="1200" spans="1:8" x14ac:dyDescent="0.2">
      <c r="A1200" s="6">
        <f t="shared" si="19"/>
        <v>609562</v>
      </c>
      <c r="B1200" s="6">
        <v>8</v>
      </c>
      <c r="C1200" s="122">
        <v>7</v>
      </c>
      <c r="D1200" s="7">
        <v>306</v>
      </c>
      <c r="E1200" s="6" t="s">
        <v>3157</v>
      </c>
      <c r="H1200" s="6">
        <f>IF('Раздел 2.1.2.1'!BA47&gt;='Раздел 2.1.2.1'!BA48,0,1)</f>
        <v>0</v>
      </c>
    </row>
    <row r="1201" spans="1:8" x14ac:dyDescent="0.2">
      <c r="A1201" s="6">
        <f t="shared" si="19"/>
        <v>609562</v>
      </c>
      <c r="B1201" s="6">
        <v>8</v>
      </c>
      <c r="C1201" s="122">
        <v>7</v>
      </c>
      <c r="D1201" s="7">
        <v>307</v>
      </c>
      <c r="E1201" s="6" t="s">
        <v>3158</v>
      </c>
      <c r="H1201" s="6">
        <f>IF('Раздел 2.1.2.1'!BB47&gt;='Раздел 2.1.2.1'!BB48,0,1)</f>
        <v>0</v>
      </c>
    </row>
    <row r="1202" spans="1:8" x14ac:dyDescent="0.2">
      <c r="A1202" s="6">
        <f t="shared" si="19"/>
        <v>609562</v>
      </c>
      <c r="B1202" s="6">
        <v>8</v>
      </c>
      <c r="C1202" s="122">
        <v>7</v>
      </c>
      <c r="D1202" s="7">
        <v>308</v>
      </c>
      <c r="E1202" s="6" t="s">
        <v>3159</v>
      </c>
      <c r="H1202" s="6">
        <f>IF('Раздел 2.1.2.1'!BC47&gt;='Раздел 2.1.2.1'!BC48,0,1)</f>
        <v>0</v>
      </c>
    </row>
    <row r="1203" spans="1:8" x14ac:dyDescent="0.2">
      <c r="A1203" s="6">
        <f t="shared" si="19"/>
        <v>609562</v>
      </c>
      <c r="B1203" s="6">
        <v>8</v>
      </c>
      <c r="C1203" s="122">
        <v>7</v>
      </c>
      <c r="D1203" s="7">
        <v>309</v>
      </c>
      <c r="E1203" s="6" t="s">
        <v>3160</v>
      </c>
      <c r="H1203" s="6">
        <f>IF('Раздел 2.1.2.1'!BD47&gt;='Раздел 2.1.2.1'!BD48,0,1)</f>
        <v>0</v>
      </c>
    </row>
    <row r="1204" spans="1:8" x14ac:dyDescent="0.2">
      <c r="A1204" s="6">
        <f t="shared" si="19"/>
        <v>609562</v>
      </c>
      <c r="B1204" s="6">
        <v>8</v>
      </c>
      <c r="C1204" s="122">
        <v>7</v>
      </c>
      <c r="D1204" s="7">
        <v>310</v>
      </c>
      <c r="E1204" s="6" t="s">
        <v>3161</v>
      </c>
      <c r="H1204" s="6">
        <f>IF('Раздел 2.1.2.1'!BE47&gt;='Раздел 2.1.2.1'!BE48,0,1)</f>
        <v>0</v>
      </c>
    </row>
    <row r="1205" spans="1:8" x14ac:dyDescent="0.2">
      <c r="A1205" s="6">
        <f t="shared" si="19"/>
        <v>609562</v>
      </c>
      <c r="B1205" s="6">
        <v>8</v>
      </c>
      <c r="C1205" s="122">
        <v>7</v>
      </c>
      <c r="D1205" s="7">
        <v>311</v>
      </c>
      <c r="E1205" s="6" t="s">
        <v>3162</v>
      </c>
      <c r="H1205" s="6">
        <f>IF('Раздел 2.1.2.1'!BF47&gt;='Раздел 2.1.2.1'!BF48,0,1)</f>
        <v>0</v>
      </c>
    </row>
    <row r="1206" spans="1:8" x14ac:dyDescent="0.2">
      <c r="A1206" s="6">
        <f t="shared" si="19"/>
        <v>609562</v>
      </c>
      <c r="B1206" s="6">
        <v>8</v>
      </c>
      <c r="C1206" s="122">
        <v>7</v>
      </c>
      <c r="D1206" s="7">
        <v>312</v>
      </c>
      <c r="E1206" s="6" t="s">
        <v>3163</v>
      </c>
      <c r="H1206" s="6">
        <f>IF('Раздел 2.1.2.1'!BG47&gt;='Раздел 2.1.2.1'!BG48,0,1)</f>
        <v>0</v>
      </c>
    </row>
    <row r="1207" spans="1:8" x14ac:dyDescent="0.2">
      <c r="A1207" s="6">
        <f t="shared" si="19"/>
        <v>609562</v>
      </c>
      <c r="B1207" s="6">
        <v>8</v>
      </c>
      <c r="C1207" s="123">
        <v>7</v>
      </c>
      <c r="D1207" s="7">
        <v>313</v>
      </c>
      <c r="E1207" s="119" t="s">
        <v>3164</v>
      </c>
      <c r="F1207" s="119"/>
      <c r="G1207" s="119"/>
      <c r="H1207" s="119">
        <f>IF('Раздел 2.1.2.1'!BH47&gt;='Раздел 2.1.2.1'!BH48,0,1)</f>
        <v>0</v>
      </c>
    </row>
    <row r="1208" spans="1:8" x14ac:dyDescent="0.2">
      <c r="A1208" s="6">
        <f t="shared" si="19"/>
        <v>609562</v>
      </c>
      <c r="B1208" s="6">
        <v>8</v>
      </c>
      <c r="C1208" s="122">
        <v>8</v>
      </c>
      <c r="D1208" s="7">
        <v>314</v>
      </c>
      <c r="E1208" s="122" t="s">
        <v>11193</v>
      </c>
      <c r="H1208" s="6">
        <f>IF('Раздел 2.1.2.1'!P47&gt;='Раздел 2.1.2.1'!P49,0,1)</f>
        <v>0</v>
      </c>
    </row>
    <row r="1209" spans="1:8" x14ac:dyDescent="0.2">
      <c r="A1209" s="6">
        <f t="shared" si="19"/>
        <v>609562</v>
      </c>
      <c r="B1209" s="6">
        <v>8</v>
      </c>
      <c r="C1209" s="122">
        <v>8</v>
      </c>
      <c r="D1209" s="7">
        <v>315</v>
      </c>
      <c r="E1209" s="6" t="s">
        <v>2650</v>
      </c>
      <c r="H1209" s="6">
        <f>IF('Раздел 2.1.2.1'!Q47&gt;='Раздел 2.1.2.1'!Q49,0,1)</f>
        <v>0</v>
      </c>
    </row>
    <row r="1210" spans="1:8" x14ac:dyDescent="0.2">
      <c r="A1210" s="6">
        <f t="shared" si="19"/>
        <v>609562</v>
      </c>
      <c r="B1210" s="6">
        <v>8</v>
      </c>
      <c r="C1210" s="122">
        <v>8</v>
      </c>
      <c r="D1210" s="7">
        <v>316</v>
      </c>
      <c r="E1210" s="6" t="s">
        <v>2651</v>
      </c>
      <c r="H1210" s="6">
        <f>IF('Раздел 2.1.2.1'!R47&gt;='Раздел 2.1.2.1'!R49,0,1)</f>
        <v>0</v>
      </c>
    </row>
    <row r="1211" spans="1:8" x14ac:dyDescent="0.2">
      <c r="A1211" s="6">
        <f t="shared" si="19"/>
        <v>609562</v>
      </c>
      <c r="B1211" s="6">
        <v>8</v>
      </c>
      <c r="C1211" s="122">
        <v>8</v>
      </c>
      <c r="D1211" s="7">
        <v>317</v>
      </c>
      <c r="E1211" s="6" t="s">
        <v>2652</v>
      </c>
      <c r="H1211" s="6">
        <f>IF('Раздел 2.1.2.1'!S47&gt;='Раздел 2.1.2.1'!S49,0,1)</f>
        <v>0</v>
      </c>
    </row>
    <row r="1212" spans="1:8" x14ac:dyDescent="0.2">
      <c r="A1212" s="6">
        <f t="shared" si="19"/>
        <v>609562</v>
      </c>
      <c r="B1212" s="6">
        <v>8</v>
      </c>
      <c r="C1212" s="122">
        <v>8</v>
      </c>
      <c r="D1212" s="7">
        <v>318</v>
      </c>
      <c r="E1212" s="6" t="s">
        <v>2653</v>
      </c>
      <c r="H1212" s="6">
        <f>IF('Раздел 2.1.2.1'!T47&gt;='Раздел 2.1.2.1'!T49,0,1)</f>
        <v>0</v>
      </c>
    </row>
    <row r="1213" spans="1:8" x14ac:dyDescent="0.2">
      <c r="A1213" s="6">
        <f t="shared" si="19"/>
        <v>609562</v>
      </c>
      <c r="B1213" s="6">
        <v>8</v>
      </c>
      <c r="C1213" s="122">
        <v>8</v>
      </c>
      <c r="D1213" s="7">
        <v>319</v>
      </c>
      <c r="E1213" s="6" t="s">
        <v>2654</v>
      </c>
      <c r="H1213" s="6">
        <f>IF('Раздел 2.1.2.1'!U47&gt;='Раздел 2.1.2.1'!U49,0,1)</f>
        <v>0</v>
      </c>
    </row>
    <row r="1214" spans="1:8" x14ac:dyDescent="0.2">
      <c r="A1214" s="6">
        <f t="shared" si="19"/>
        <v>609562</v>
      </c>
      <c r="B1214" s="6">
        <v>8</v>
      </c>
      <c r="C1214" s="122">
        <v>8</v>
      </c>
      <c r="D1214" s="7">
        <v>320</v>
      </c>
      <c r="E1214" s="6" t="s">
        <v>2655</v>
      </c>
      <c r="H1214" s="6">
        <f>IF('Раздел 2.1.2.1'!V47&gt;='Раздел 2.1.2.1'!V49,0,1)</f>
        <v>0</v>
      </c>
    </row>
    <row r="1215" spans="1:8" x14ac:dyDescent="0.2">
      <c r="A1215" s="6">
        <f t="shared" si="19"/>
        <v>609562</v>
      </c>
      <c r="B1215" s="6">
        <v>8</v>
      </c>
      <c r="C1215" s="122">
        <v>8</v>
      </c>
      <c r="D1215" s="7">
        <v>321</v>
      </c>
      <c r="E1215" s="6" t="s">
        <v>2656</v>
      </c>
      <c r="H1215" s="6">
        <f>IF('Раздел 2.1.2.1'!W47&gt;='Раздел 2.1.2.1'!W49,0,1)</f>
        <v>0</v>
      </c>
    </row>
    <row r="1216" spans="1:8" x14ac:dyDescent="0.2">
      <c r="A1216" s="6">
        <f t="shared" si="19"/>
        <v>609562</v>
      </c>
      <c r="B1216" s="6">
        <v>8</v>
      </c>
      <c r="C1216" s="122">
        <v>8</v>
      </c>
      <c r="D1216" s="7">
        <v>322</v>
      </c>
      <c r="E1216" s="6" t="s">
        <v>2657</v>
      </c>
      <c r="H1216" s="6">
        <f>IF('Раздел 2.1.2.1'!X47&gt;='Раздел 2.1.2.1'!X49,0,1)</f>
        <v>0</v>
      </c>
    </row>
    <row r="1217" spans="1:8" x14ac:dyDescent="0.2">
      <c r="A1217" s="6">
        <f t="shared" si="19"/>
        <v>609562</v>
      </c>
      <c r="B1217" s="6">
        <v>8</v>
      </c>
      <c r="C1217" s="122">
        <v>8</v>
      </c>
      <c r="D1217" s="7">
        <v>323</v>
      </c>
      <c r="E1217" s="6" t="s">
        <v>2658</v>
      </c>
      <c r="H1217" s="6">
        <f>IF('Раздел 2.1.2.1'!Y47&gt;='Раздел 2.1.2.1'!Y49,0,1)</f>
        <v>0</v>
      </c>
    </row>
    <row r="1218" spans="1:8" x14ac:dyDescent="0.2">
      <c r="A1218" s="6">
        <f t="shared" si="19"/>
        <v>609562</v>
      </c>
      <c r="B1218" s="6">
        <v>8</v>
      </c>
      <c r="C1218" s="122">
        <v>8</v>
      </c>
      <c r="D1218" s="7">
        <v>324</v>
      </c>
      <c r="E1218" s="6" t="s">
        <v>2659</v>
      </c>
      <c r="H1218" s="6">
        <f>IF('Раздел 2.1.2.1'!Z47&gt;='Раздел 2.1.2.1'!Z49,0,1)</f>
        <v>0</v>
      </c>
    </row>
    <row r="1219" spans="1:8" x14ac:dyDescent="0.2">
      <c r="A1219" s="6">
        <f t="shared" si="19"/>
        <v>609562</v>
      </c>
      <c r="B1219" s="6">
        <v>8</v>
      </c>
      <c r="C1219" s="122">
        <v>8</v>
      </c>
      <c r="D1219" s="7">
        <v>325</v>
      </c>
      <c r="E1219" s="6" t="s">
        <v>2660</v>
      </c>
      <c r="H1219" s="6">
        <f>IF('Раздел 2.1.2.1'!AA47&gt;='Раздел 2.1.2.1'!AA49,0,1)</f>
        <v>0</v>
      </c>
    </row>
    <row r="1220" spans="1:8" x14ac:dyDescent="0.2">
      <c r="A1220" s="6">
        <f t="shared" si="19"/>
        <v>609562</v>
      </c>
      <c r="B1220" s="6">
        <v>8</v>
      </c>
      <c r="C1220" s="122">
        <v>8</v>
      </c>
      <c r="D1220" s="7">
        <v>326</v>
      </c>
      <c r="E1220" s="6" t="s">
        <v>2661</v>
      </c>
      <c r="H1220" s="6">
        <f>IF('Раздел 2.1.2.1'!AB47&gt;='Раздел 2.1.2.1'!AB49,0,1)</f>
        <v>0</v>
      </c>
    </row>
    <row r="1221" spans="1:8" x14ac:dyDescent="0.2">
      <c r="A1221" s="6">
        <f t="shared" si="19"/>
        <v>609562</v>
      </c>
      <c r="B1221" s="6">
        <v>8</v>
      </c>
      <c r="C1221" s="122">
        <v>8</v>
      </c>
      <c r="D1221" s="7">
        <v>327</v>
      </c>
      <c r="E1221" s="6" t="s">
        <v>2662</v>
      </c>
      <c r="H1221" s="6">
        <f>IF('Раздел 2.1.2.1'!AC47&gt;='Раздел 2.1.2.1'!AC49,0,1)</f>
        <v>0</v>
      </c>
    </row>
    <row r="1222" spans="1:8" x14ac:dyDescent="0.2">
      <c r="A1222" s="6">
        <f t="shared" si="19"/>
        <v>609562</v>
      </c>
      <c r="B1222" s="6">
        <v>8</v>
      </c>
      <c r="C1222" s="122">
        <v>8</v>
      </c>
      <c r="D1222" s="7">
        <v>328</v>
      </c>
      <c r="E1222" s="6" t="s">
        <v>2663</v>
      </c>
      <c r="H1222" s="6">
        <f>IF('Раздел 2.1.2.1'!AD47&gt;='Раздел 2.1.2.1'!AD49,0,1)</f>
        <v>0</v>
      </c>
    </row>
    <row r="1223" spans="1:8" x14ac:dyDescent="0.2">
      <c r="A1223" s="6">
        <f t="shared" si="19"/>
        <v>609562</v>
      </c>
      <c r="B1223" s="6">
        <v>8</v>
      </c>
      <c r="C1223" s="122">
        <v>8</v>
      </c>
      <c r="D1223" s="7">
        <v>329</v>
      </c>
      <c r="E1223" s="6" t="s">
        <v>2664</v>
      </c>
      <c r="H1223" s="6">
        <f>IF('Раздел 2.1.2.1'!AE47&gt;='Раздел 2.1.2.1'!AE49,0,1)</f>
        <v>0</v>
      </c>
    </row>
    <row r="1224" spans="1:8" x14ac:dyDescent="0.2">
      <c r="A1224" s="6">
        <f t="shared" si="19"/>
        <v>609562</v>
      </c>
      <c r="B1224" s="6">
        <v>8</v>
      </c>
      <c r="C1224" s="122">
        <v>8</v>
      </c>
      <c r="D1224" s="7">
        <v>330</v>
      </c>
      <c r="E1224" s="6" t="s">
        <v>2665</v>
      </c>
      <c r="H1224" s="6">
        <f>IF('Раздел 2.1.2.1'!AF47&gt;='Раздел 2.1.2.1'!AF49,0,1)</f>
        <v>0</v>
      </c>
    </row>
    <row r="1225" spans="1:8" x14ac:dyDescent="0.2">
      <c r="A1225" s="6">
        <f t="shared" si="19"/>
        <v>609562</v>
      </c>
      <c r="B1225" s="6">
        <v>8</v>
      </c>
      <c r="C1225" s="122">
        <v>8</v>
      </c>
      <c r="D1225" s="7">
        <v>331</v>
      </c>
      <c r="E1225" s="6" t="s">
        <v>2666</v>
      </c>
      <c r="H1225" s="6">
        <f>IF('Раздел 2.1.2.1'!AG47&gt;='Раздел 2.1.2.1'!AG49,0,1)</f>
        <v>0</v>
      </c>
    </row>
    <row r="1226" spans="1:8" x14ac:dyDescent="0.2">
      <c r="A1226" s="6">
        <f t="shared" si="19"/>
        <v>609562</v>
      </c>
      <c r="B1226" s="6">
        <v>8</v>
      </c>
      <c r="C1226" s="122">
        <v>8</v>
      </c>
      <c r="D1226" s="7">
        <v>332</v>
      </c>
      <c r="E1226" s="6" t="s">
        <v>2667</v>
      </c>
      <c r="H1226" s="6">
        <f>IF('Раздел 2.1.2.1'!AH47&gt;='Раздел 2.1.2.1'!AH49,0,1)</f>
        <v>0</v>
      </c>
    </row>
    <row r="1227" spans="1:8" x14ac:dyDescent="0.2">
      <c r="A1227" s="6">
        <f t="shared" si="19"/>
        <v>609562</v>
      </c>
      <c r="B1227" s="6">
        <v>8</v>
      </c>
      <c r="C1227" s="122">
        <v>8</v>
      </c>
      <c r="D1227" s="7">
        <v>333</v>
      </c>
      <c r="E1227" s="6" t="s">
        <v>2668</v>
      </c>
      <c r="H1227" s="6">
        <f>IF('Раздел 2.1.2.1'!AI47&gt;='Раздел 2.1.2.1'!AI49,0,1)</f>
        <v>0</v>
      </c>
    </row>
    <row r="1228" spans="1:8" x14ac:dyDescent="0.2">
      <c r="A1228" s="6">
        <f t="shared" si="19"/>
        <v>609562</v>
      </c>
      <c r="B1228" s="6">
        <v>8</v>
      </c>
      <c r="C1228" s="122">
        <v>8</v>
      </c>
      <c r="D1228" s="7">
        <v>334</v>
      </c>
      <c r="E1228" s="6" t="s">
        <v>2669</v>
      </c>
      <c r="H1228" s="6">
        <f>IF('Раздел 2.1.2.1'!AJ47&gt;='Раздел 2.1.2.1'!AJ49,0,1)</f>
        <v>0</v>
      </c>
    </row>
    <row r="1229" spans="1:8" x14ac:dyDescent="0.2">
      <c r="A1229" s="6">
        <f t="shared" si="19"/>
        <v>609562</v>
      </c>
      <c r="B1229" s="6">
        <v>8</v>
      </c>
      <c r="C1229" s="122">
        <v>8</v>
      </c>
      <c r="D1229" s="7">
        <v>335</v>
      </c>
      <c r="E1229" s="6" t="s">
        <v>2670</v>
      </c>
      <c r="H1229" s="6">
        <f>IF('Раздел 2.1.2.1'!AK47&gt;='Раздел 2.1.2.1'!AK49,0,1)</f>
        <v>0</v>
      </c>
    </row>
    <row r="1230" spans="1:8" x14ac:dyDescent="0.2">
      <c r="A1230" s="6">
        <f t="shared" si="19"/>
        <v>609562</v>
      </c>
      <c r="B1230" s="6">
        <v>8</v>
      </c>
      <c r="C1230" s="122">
        <v>8</v>
      </c>
      <c r="D1230" s="7">
        <v>336</v>
      </c>
      <c r="E1230" s="6" t="s">
        <v>2671</v>
      </c>
      <c r="H1230" s="6">
        <f>IF('Раздел 2.1.2.1'!AL47&gt;='Раздел 2.1.2.1'!AL49,0,1)</f>
        <v>0</v>
      </c>
    </row>
    <row r="1231" spans="1:8" x14ac:dyDescent="0.2">
      <c r="A1231" s="6">
        <f t="shared" si="19"/>
        <v>609562</v>
      </c>
      <c r="B1231" s="6">
        <v>8</v>
      </c>
      <c r="C1231" s="122">
        <v>8</v>
      </c>
      <c r="D1231" s="7">
        <v>337</v>
      </c>
      <c r="E1231" s="6" t="s">
        <v>2672</v>
      </c>
      <c r="H1231" s="6">
        <f>IF('Раздел 2.1.2.1'!AM47&gt;='Раздел 2.1.2.1'!AM49,0,1)</f>
        <v>0</v>
      </c>
    </row>
    <row r="1232" spans="1:8" x14ac:dyDescent="0.2">
      <c r="A1232" s="6">
        <f t="shared" si="19"/>
        <v>609562</v>
      </c>
      <c r="B1232" s="6">
        <v>8</v>
      </c>
      <c r="C1232" s="122">
        <v>8</v>
      </c>
      <c r="D1232" s="7">
        <v>338</v>
      </c>
      <c r="E1232" s="6" t="s">
        <v>1903</v>
      </c>
      <c r="H1232" s="6">
        <f>IF('Раздел 2.1.2.1'!AN47&gt;='Раздел 2.1.2.1'!AN49,0,1)</f>
        <v>0</v>
      </c>
    </row>
    <row r="1233" spans="1:8" x14ac:dyDescent="0.2">
      <c r="A1233" s="6">
        <f t="shared" si="19"/>
        <v>609562</v>
      </c>
      <c r="B1233" s="6">
        <v>8</v>
      </c>
      <c r="C1233" s="122">
        <v>8</v>
      </c>
      <c r="D1233" s="7">
        <v>339</v>
      </c>
      <c r="E1233" s="6" t="s">
        <v>1904</v>
      </c>
      <c r="H1233" s="6">
        <f>IF('Раздел 2.1.2.1'!AO47&gt;='Раздел 2.1.2.1'!AO49,0,1)</f>
        <v>0</v>
      </c>
    </row>
    <row r="1234" spans="1:8" x14ac:dyDescent="0.2">
      <c r="A1234" s="6">
        <f t="shared" si="19"/>
        <v>609562</v>
      </c>
      <c r="B1234" s="6">
        <v>8</v>
      </c>
      <c r="C1234" s="122">
        <v>8</v>
      </c>
      <c r="D1234" s="7">
        <v>340</v>
      </c>
      <c r="E1234" s="6" t="s">
        <v>1113</v>
      </c>
      <c r="H1234" s="6">
        <f>IF('Раздел 2.1.2.1'!AP47&gt;='Раздел 2.1.2.1'!AP49,0,1)</f>
        <v>0</v>
      </c>
    </row>
    <row r="1235" spans="1:8" x14ac:dyDescent="0.2">
      <c r="A1235" s="6">
        <f t="shared" si="19"/>
        <v>609562</v>
      </c>
      <c r="B1235" s="6">
        <v>8</v>
      </c>
      <c r="C1235" s="122">
        <v>8</v>
      </c>
      <c r="D1235" s="7">
        <v>341</v>
      </c>
      <c r="E1235" s="6" t="s">
        <v>1114</v>
      </c>
      <c r="H1235" s="6">
        <f>IF('Раздел 2.1.2.1'!AQ47&gt;='Раздел 2.1.2.1'!AQ49,0,1)</f>
        <v>0</v>
      </c>
    </row>
    <row r="1236" spans="1:8" x14ac:dyDescent="0.2">
      <c r="A1236" s="6">
        <f t="shared" si="19"/>
        <v>609562</v>
      </c>
      <c r="B1236" s="6">
        <v>8</v>
      </c>
      <c r="C1236" s="122">
        <v>8</v>
      </c>
      <c r="D1236" s="7">
        <v>342</v>
      </c>
      <c r="E1236" s="6" t="s">
        <v>1115</v>
      </c>
      <c r="H1236" s="6">
        <f>IF('Раздел 2.1.2.1'!AR47&gt;='Раздел 2.1.2.1'!AR49,0,1)</f>
        <v>0</v>
      </c>
    </row>
    <row r="1237" spans="1:8" x14ac:dyDescent="0.2">
      <c r="A1237" s="6">
        <f t="shared" si="19"/>
        <v>609562</v>
      </c>
      <c r="B1237" s="6">
        <v>8</v>
      </c>
      <c r="C1237" s="122">
        <v>8</v>
      </c>
      <c r="D1237" s="7">
        <v>343</v>
      </c>
      <c r="E1237" s="6" t="s">
        <v>1116</v>
      </c>
      <c r="H1237" s="6">
        <f>IF('Раздел 2.1.2.1'!AS47&gt;='Раздел 2.1.2.1'!AS49,0,1)</f>
        <v>0</v>
      </c>
    </row>
    <row r="1238" spans="1:8" x14ac:dyDescent="0.2">
      <c r="A1238" s="6">
        <f t="shared" si="19"/>
        <v>609562</v>
      </c>
      <c r="B1238" s="6">
        <v>8</v>
      </c>
      <c r="C1238" s="122">
        <v>8</v>
      </c>
      <c r="D1238" s="7">
        <v>344</v>
      </c>
      <c r="E1238" s="6" t="s">
        <v>1117</v>
      </c>
      <c r="H1238" s="6">
        <f>IF('Раздел 2.1.2.1'!AT47&gt;='Раздел 2.1.2.1'!AT49,0,1)</f>
        <v>0</v>
      </c>
    </row>
    <row r="1239" spans="1:8" x14ac:dyDescent="0.2">
      <c r="A1239" s="6">
        <f t="shared" si="19"/>
        <v>609562</v>
      </c>
      <c r="B1239" s="6">
        <v>8</v>
      </c>
      <c r="C1239" s="122">
        <v>8</v>
      </c>
      <c r="D1239" s="7">
        <v>345</v>
      </c>
      <c r="E1239" s="6" t="s">
        <v>1118</v>
      </c>
      <c r="H1239" s="6">
        <f>IF('Раздел 2.1.2.1'!AU47&gt;='Раздел 2.1.2.1'!AU49,0,1)</f>
        <v>0</v>
      </c>
    </row>
    <row r="1240" spans="1:8" x14ac:dyDescent="0.2">
      <c r="A1240" s="6">
        <f t="shared" si="19"/>
        <v>609562</v>
      </c>
      <c r="B1240" s="6">
        <v>8</v>
      </c>
      <c r="C1240" s="122">
        <v>8</v>
      </c>
      <c r="D1240" s="7">
        <v>346</v>
      </c>
      <c r="E1240" s="6" t="s">
        <v>1119</v>
      </c>
      <c r="H1240" s="6">
        <f>IF('Раздел 2.1.2.1'!AV47&gt;='Раздел 2.1.2.1'!AV49,0,1)</f>
        <v>0</v>
      </c>
    </row>
    <row r="1241" spans="1:8" x14ac:dyDescent="0.2">
      <c r="A1241" s="6">
        <f t="shared" si="19"/>
        <v>609562</v>
      </c>
      <c r="B1241" s="6">
        <v>8</v>
      </c>
      <c r="C1241" s="122">
        <v>8</v>
      </c>
      <c r="D1241" s="7">
        <v>347</v>
      </c>
      <c r="E1241" s="6" t="s">
        <v>1120</v>
      </c>
      <c r="H1241" s="6">
        <f>IF('Раздел 2.1.2.1'!AW47&gt;='Раздел 2.1.2.1'!AW49,0,1)</f>
        <v>0</v>
      </c>
    </row>
    <row r="1242" spans="1:8" x14ac:dyDescent="0.2">
      <c r="A1242" s="6">
        <f t="shared" si="19"/>
        <v>609562</v>
      </c>
      <c r="B1242" s="6">
        <v>8</v>
      </c>
      <c r="C1242" s="122">
        <v>8</v>
      </c>
      <c r="D1242" s="7">
        <v>348</v>
      </c>
      <c r="E1242" s="6" t="s">
        <v>1121</v>
      </c>
      <c r="H1242" s="6">
        <f>IF('Раздел 2.1.2.1'!AX47&gt;='Раздел 2.1.2.1'!AX49,0,1)</f>
        <v>0</v>
      </c>
    </row>
    <row r="1243" spans="1:8" x14ac:dyDescent="0.2">
      <c r="A1243" s="6">
        <f t="shared" si="19"/>
        <v>609562</v>
      </c>
      <c r="B1243" s="6">
        <v>8</v>
      </c>
      <c r="C1243" s="122">
        <v>8</v>
      </c>
      <c r="D1243" s="7">
        <v>349</v>
      </c>
      <c r="E1243" s="6" t="s">
        <v>1122</v>
      </c>
      <c r="H1243" s="6">
        <f>IF('Раздел 2.1.2.1'!AY47&gt;='Раздел 2.1.2.1'!AY49,0,1)</f>
        <v>0</v>
      </c>
    </row>
    <row r="1244" spans="1:8" x14ac:dyDescent="0.2">
      <c r="A1244" s="6">
        <f t="shared" si="19"/>
        <v>609562</v>
      </c>
      <c r="B1244" s="6">
        <v>8</v>
      </c>
      <c r="C1244" s="122">
        <v>8</v>
      </c>
      <c r="D1244" s="7">
        <v>350</v>
      </c>
      <c r="E1244" s="6" t="s">
        <v>1123</v>
      </c>
      <c r="H1244" s="6">
        <f>IF('Раздел 2.1.2.1'!AZ47&gt;='Раздел 2.1.2.1'!AZ49,0,1)</f>
        <v>0</v>
      </c>
    </row>
    <row r="1245" spans="1:8" x14ac:dyDescent="0.2">
      <c r="A1245" s="6">
        <f t="shared" si="19"/>
        <v>609562</v>
      </c>
      <c r="B1245" s="6">
        <v>8</v>
      </c>
      <c r="C1245" s="122">
        <v>8</v>
      </c>
      <c r="D1245" s="7">
        <v>351</v>
      </c>
      <c r="E1245" s="6" t="s">
        <v>1124</v>
      </c>
      <c r="H1245" s="6">
        <f>IF('Раздел 2.1.2.1'!BA47&gt;='Раздел 2.1.2.1'!BA49,0,1)</f>
        <v>0</v>
      </c>
    </row>
    <row r="1246" spans="1:8" x14ac:dyDescent="0.2">
      <c r="A1246" s="6">
        <f t="shared" si="19"/>
        <v>609562</v>
      </c>
      <c r="B1246" s="6">
        <v>8</v>
      </c>
      <c r="C1246" s="122">
        <v>8</v>
      </c>
      <c r="D1246" s="7">
        <v>352</v>
      </c>
      <c r="E1246" s="6" t="s">
        <v>1125</v>
      </c>
      <c r="H1246" s="6">
        <f>IF('Раздел 2.1.2.1'!BB47&gt;='Раздел 2.1.2.1'!BB49,0,1)</f>
        <v>0</v>
      </c>
    </row>
    <row r="1247" spans="1:8" x14ac:dyDescent="0.2">
      <c r="A1247" s="6">
        <f t="shared" si="19"/>
        <v>609562</v>
      </c>
      <c r="B1247" s="6">
        <v>8</v>
      </c>
      <c r="C1247" s="122">
        <v>8</v>
      </c>
      <c r="D1247" s="7">
        <v>353</v>
      </c>
      <c r="E1247" s="6" t="s">
        <v>1126</v>
      </c>
      <c r="H1247" s="6">
        <f>IF('Раздел 2.1.2.1'!BC47&gt;='Раздел 2.1.2.1'!BC49,0,1)</f>
        <v>0</v>
      </c>
    </row>
    <row r="1248" spans="1:8" x14ac:dyDescent="0.2">
      <c r="A1248" s="6">
        <f t="shared" si="19"/>
        <v>609562</v>
      </c>
      <c r="B1248" s="6">
        <v>8</v>
      </c>
      <c r="C1248" s="122">
        <v>8</v>
      </c>
      <c r="D1248" s="7">
        <v>354</v>
      </c>
      <c r="E1248" s="6" t="s">
        <v>1127</v>
      </c>
      <c r="H1248" s="6">
        <f>IF('Раздел 2.1.2.1'!BD47&gt;='Раздел 2.1.2.1'!BD49,0,1)</f>
        <v>0</v>
      </c>
    </row>
    <row r="1249" spans="1:8" x14ac:dyDescent="0.2">
      <c r="A1249" s="6">
        <f t="shared" si="19"/>
        <v>609562</v>
      </c>
      <c r="B1249" s="6">
        <v>8</v>
      </c>
      <c r="C1249" s="122">
        <v>8</v>
      </c>
      <c r="D1249" s="7">
        <v>355</v>
      </c>
      <c r="E1249" s="6" t="s">
        <v>1128</v>
      </c>
      <c r="H1249" s="6">
        <f>IF('Раздел 2.1.2.1'!BE47&gt;='Раздел 2.1.2.1'!BE49,0,1)</f>
        <v>0</v>
      </c>
    </row>
    <row r="1250" spans="1:8" x14ac:dyDescent="0.2">
      <c r="A1250" s="6">
        <f t="shared" si="19"/>
        <v>609562</v>
      </c>
      <c r="B1250" s="6">
        <v>8</v>
      </c>
      <c r="C1250" s="122">
        <v>8</v>
      </c>
      <c r="D1250" s="7">
        <v>356</v>
      </c>
      <c r="E1250" s="6" t="s">
        <v>1129</v>
      </c>
      <c r="H1250" s="6">
        <f>IF('Раздел 2.1.2.1'!BF47&gt;='Раздел 2.1.2.1'!BF49,0,1)</f>
        <v>0</v>
      </c>
    </row>
    <row r="1251" spans="1:8" x14ac:dyDescent="0.2">
      <c r="A1251" s="6">
        <f t="shared" si="19"/>
        <v>609562</v>
      </c>
      <c r="B1251" s="6">
        <v>8</v>
      </c>
      <c r="C1251" s="122">
        <v>8</v>
      </c>
      <c r="D1251" s="7">
        <v>357</v>
      </c>
      <c r="E1251" s="6" t="s">
        <v>1130</v>
      </c>
      <c r="H1251" s="6">
        <f>IF('Раздел 2.1.2.1'!BG47&gt;='Раздел 2.1.2.1'!BG49,0,1)</f>
        <v>0</v>
      </c>
    </row>
    <row r="1252" spans="1:8" x14ac:dyDescent="0.2">
      <c r="A1252" s="6">
        <f t="shared" si="19"/>
        <v>609562</v>
      </c>
      <c r="B1252" s="6">
        <v>8</v>
      </c>
      <c r="C1252" s="123">
        <v>8</v>
      </c>
      <c r="D1252" s="7">
        <v>358</v>
      </c>
      <c r="E1252" s="119" t="s">
        <v>1131</v>
      </c>
      <c r="F1252" s="119"/>
      <c r="G1252" s="119"/>
      <c r="H1252" s="119">
        <f>IF('Раздел 2.1.2.1'!BH47&gt;='Раздел 2.1.2.1'!BH49,0,1)</f>
        <v>0</v>
      </c>
    </row>
    <row r="1253" spans="1:8" x14ac:dyDescent="0.2">
      <c r="A1253" s="6">
        <f t="shared" ref="A1253:A1321" si="20">P_3</f>
        <v>609562</v>
      </c>
      <c r="B1253" s="6">
        <v>8</v>
      </c>
      <c r="C1253" s="122">
        <v>9</v>
      </c>
      <c r="D1253" s="7">
        <v>359</v>
      </c>
      <c r="E1253" s="122" t="s">
        <v>10457</v>
      </c>
      <c r="H1253" s="6">
        <f>IF('Раздел 2.1.2.1'!P52&gt;='Раздел 2.1.2.1'!P53,0,1)</f>
        <v>0</v>
      </c>
    </row>
    <row r="1254" spans="1:8" x14ac:dyDescent="0.2">
      <c r="A1254" s="6">
        <f t="shared" si="20"/>
        <v>609562</v>
      </c>
      <c r="B1254" s="6">
        <v>8</v>
      </c>
      <c r="C1254" s="122">
        <v>9</v>
      </c>
      <c r="D1254" s="7">
        <v>360</v>
      </c>
      <c r="E1254" s="6" t="s">
        <v>1132</v>
      </c>
      <c r="H1254" s="6">
        <f>IF('Раздел 2.1.2.1'!Q52&gt;='Раздел 2.1.2.1'!Q53,0,1)</f>
        <v>0</v>
      </c>
    </row>
    <row r="1255" spans="1:8" x14ac:dyDescent="0.2">
      <c r="A1255" s="6">
        <f t="shared" si="20"/>
        <v>609562</v>
      </c>
      <c r="B1255" s="6">
        <v>8</v>
      </c>
      <c r="C1255" s="122">
        <v>9</v>
      </c>
      <c r="D1255" s="7">
        <v>361</v>
      </c>
      <c r="E1255" s="6" t="s">
        <v>1133</v>
      </c>
      <c r="H1255" s="6">
        <f>IF('Раздел 2.1.2.1'!R52&gt;='Раздел 2.1.2.1'!R53,0,1)</f>
        <v>0</v>
      </c>
    </row>
    <row r="1256" spans="1:8" x14ac:dyDescent="0.2">
      <c r="A1256" s="6">
        <f t="shared" si="20"/>
        <v>609562</v>
      </c>
      <c r="B1256" s="6">
        <v>8</v>
      </c>
      <c r="C1256" s="122">
        <v>9</v>
      </c>
      <c r="D1256" s="7">
        <v>362</v>
      </c>
      <c r="E1256" s="6" t="s">
        <v>1134</v>
      </c>
      <c r="H1256" s="6">
        <f>IF('Раздел 2.1.2.1'!S52&gt;='Раздел 2.1.2.1'!S53,0,1)</f>
        <v>0</v>
      </c>
    </row>
    <row r="1257" spans="1:8" x14ac:dyDescent="0.2">
      <c r="A1257" s="6">
        <f t="shared" si="20"/>
        <v>609562</v>
      </c>
      <c r="B1257" s="6">
        <v>8</v>
      </c>
      <c r="C1257" s="122">
        <v>9</v>
      </c>
      <c r="D1257" s="7">
        <v>363</v>
      </c>
      <c r="E1257" s="6" t="s">
        <v>1135</v>
      </c>
      <c r="H1257" s="6">
        <f>IF('Раздел 2.1.2.1'!T52&gt;='Раздел 2.1.2.1'!T53,0,1)</f>
        <v>0</v>
      </c>
    </row>
    <row r="1258" spans="1:8" x14ac:dyDescent="0.2">
      <c r="A1258" s="6">
        <f t="shared" si="20"/>
        <v>609562</v>
      </c>
      <c r="B1258" s="6">
        <v>8</v>
      </c>
      <c r="C1258" s="122">
        <v>9</v>
      </c>
      <c r="D1258" s="7">
        <v>364</v>
      </c>
      <c r="E1258" s="6" t="s">
        <v>1136</v>
      </c>
      <c r="H1258" s="6">
        <f>IF('Раздел 2.1.2.1'!U52&gt;='Раздел 2.1.2.1'!U53,0,1)</f>
        <v>0</v>
      </c>
    </row>
    <row r="1259" spans="1:8" x14ac:dyDescent="0.2">
      <c r="A1259" s="6">
        <f t="shared" si="20"/>
        <v>609562</v>
      </c>
      <c r="B1259" s="6">
        <v>8</v>
      </c>
      <c r="C1259" s="122">
        <v>9</v>
      </c>
      <c r="D1259" s="7">
        <v>365</v>
      </c>
      <c r="E1259" s="6" t="s">
        <v>1137</v>
      </c>
      <c r="H1259" s="6">
        <f>IF('Раздел 2.1.2.1'!V52&gt;='Раздел 2.1.2.1'!V53,0,1)</f>
        <v>0</v>
      </c>
    </row>
    <row r="1260" spans="1:8" x14ac:dyDescent="0.2">
      <c r="A1260" s="6">
        <f t="shared" si="20"/>
        <v>609562</v>
      </c>
      <c r="B1260" s="6">
        <v>8</v>
      </c>
      <c r="C1260" s="122">
        <v>9</v>
      </c>
      <c r="D1260" s="7">
        <v>366</v>
      </c>
      <c r="E1260" s="6" t="s">
        <v>1138</v>
      </c>
      <c r="H1260" s="6">
        <f>IF('Раздел 2.1.2.1'!W52&gt;='Раздел 2.1.2.1'!W53,0,1)</f>
        <v>0</v>
      </c>
    </row>
    <row r="1261" spans="1:8" x14ac:dyDescent="0.2">
      <c r="A1261" s="6">
        <f t="shared" si="20"/>
        <v>609562</v>
      </c>
      <c r="B1261" s="6">
        <v>8</v>
      </c>
      <c r="C1261" s="122">
        <v>9</v>
      </c>
      <c r="D1261" s="7">
        <v>367</v>
      </c>
      <c r="E1261" s="6" t="s">
        <v>1139</v>
      </c>
      <c r="H1261" s="6">
        <f>IF('Раздел 2.1.2.1'!X52&gt;='Раздел 2.1.2.1'!X53,0,1)</f>
        <v>0</v>
      </c>
    </row>
    <row r="1262" spans="1:8" x14ac:dyDescent="0.2">
      <c r="A1262" s="6">
        <f t="shared" si="20"/>
        <v>609562</v>
      </c>
      <c r="B1262" s="6">
        <v>8</v>
      </c>
      <c r="C1262" s="122">
        <v>9</v>
      </c>
      <c r="D1262" s="7">
        <v>368</v>
      </c>
      <c r="E1262" s="6" t="s">
        <v>1140</v>
      </c>
      <c r="H1262" s="6">
        <f>IF('Раздел 2.1.2.1'!Y52&gt;='Раздел 2.1.2.1'!Y53,0,1)</f>
        <v>0</v>
      </c>
    </row>
    <row r="1263" spans="1:8" x14ac:dyDescent="0.2">
      <c r="A1263" s="6">
        <f t="shared" si="20"/>
        <v>609562</v>
      </c>
      <c r="B1263" s="6">
        <v>8</v>
      </c>
      <c r="C1263" s="122">
        <v>9</v>
      </c>
      <c r="D1263" s="7">
        <v>369</v>
      </c>
      <c r="E1263" s="6" t="s">
        <v>1141</v>
      </c>
      <c r="H1263" s="6">
        <f>IF('Раздел 2.1.2.1'!Z52&gt;='Раздел 2.1.2.1'!Z53,0,1)</f>
        <v>0</v>
      </c>
    </row>
    <row r="1264" spans="1:8" x14ac:dyDescent="0.2">
      <c r="A1264" s="6">
        <f t="shared" si="20"/>
        <v>609562</v>
      </c>
      <c r="B1264" s="6">
        <v>8</v>
      </c>
      <c r="C1264" s="122">
        <v>9</v>
      </c>
      <c r="D1264" s="7">
        <v>370</v>
      </c>
      <c r="E1264" s="6" t="s">
        <v>1142</v>
      </c>
      <c r="H1264" s="6">
        <f>IF('Раздел 2.1.2.1'!AA52&gt;='Раздел 2.1.2.1'!AA53,0,1)</f>
        <v>0</v>
      </c>
    </row>
    <row r="1265" spans="1:8" x14ac:dyDescent="0.2">
      <c r="A1265" s="6">
        <f t="shared" si="20"/>
        <v>609562</v>
      </c>
      <c r="B1265" s="6">
        <v>8</v>
      </c>
      <c r="C1265" s="122">
        <v>9</v>
      </c>
      <c r="D1265" s="7">
        <v>371</v>
      </c>
      <c r="E1265" s="6" t="s">
        <v>1143</v>
      </c>
      <c r="H1265" s="6">
        <f>IF('Раздел 2.1.2.1'!AB52&gt;='Раздел 2.1.2.1'!AB53,0,1)</f>
        <v>0</v>
      </c>
    </row>
    <row r="1266" spans="1:8" x14ac:dyDescent="0.2">
      <c r="A1266" s="6">
        <f t="shared" si="20"/>
        <v>609562</v>
      </c>
      <c r="B1266" s="6">
        <v>8</v>
      </c>
      <c r="C1266" s="122">
        <v>9</v>
      </c>
      <c r="D1266" s="7">
        <v>372</v>
      </c>
      <c r="E1266" s="6" t="s">
        <v>1144</v>
      </c>
      <c r="H1266" s="6">
        <f>IF('Раздел 2.1.2.1'!AC52&gt;='Раздел 2.1.2.1'!AC53,0,1)</f>
        <v>0</v>
      </c>
    </row>
    <row r="1267" spans="1:8" x14ac:dyDescent="0.2">
      <c r="A1267" s="6">
        <f t="shared" si="20"/>
        <v>609562</v>
      </c>
      <c r="B1267" s="6">
        <v>8</v>
      </c>
      <c r="C1267" s="122">
        <v>9</v>
      </c>
      <c r="D1267" s="7">
        <v>373</v>
      </c>
      <c r="E1267" s="6" t="s">
        <v>1145</v>
      </c>
      <c r="H1267" s="6">
        <f>IF('Раздел 2.1.2.1'!AD52&gt;='Раздел 2.1.2.1'!AD53,0,1)</f>
        <v>0</v>
      </c>
    </row>
    <row r="1268" spans="1:8" x14ac:dyDescent="0.2">
      <c r="A1268" s="6">
        <f t="shared" si="20"/>
        <v>609562</v>
      </c>
      <c r="B1268" s="6">
        <v>8</v>
      </c>
      <c r="C1268" s="122">
        <v>9</v>
      </c>
      <c r="D1268" s="7">
        <v>374</v>
      </c>
      <c r="E1268" s="6" t="s">
        <v>1146</v>
      </c>
      <c r="H1268" s="6">
        <f>IF('Раздел 2.1.2.1'!AE52&gt;='Раздел 2.1.2.1'!AE53,0,1)</f>
        <v>0</v>
      </c>
    </row>
    <row r="1269" spans="1:8" x14ac:dyDescent="0.2">
      <c r="A1269" s="6">
        <f t="shared" si="20"/>
        <v>609562</v>
      </c>
      <c r="B1269" s="6">
        <v>8</v>
      </c>
      <c r="C1269" s="122">
        <v>9</v>
      </c>
      <c r="D1269" s="7">
        <v>375</v>
      </c>
      <c r="E1269" s="6" t="s">
        <v>1927</v>
      </c>
      <c r="H1269" s="6">
        <f>IF('Раздел 2.1.2.1'!AF52&gt;='Раздел 2.1.2.1'!AF53,0,1)</f>
        <v>0</v>
      </c>
    </row>
    <row r="1270" spans="1:8" x14ac:dyDescent="0.2">
      <c r="A1270" s="6">
        <f t="shared" si="20"/>
        <v>609562</v>
      </c>
      <c r="B1270" s="6">
        <v>8</v>
      </c>
      <c r="C1270" s="122">
        <v>9</v>
      </c>
      <c r="D1270" s="7">
        <v>376</v>
      </c>
      <c r="E1270" s="6" t="s">
        <v>1928</v>
      </c>
      <c r="H1270" s="6">
        <f>IF('Раздел 2.1.2.1'!AG52&gt;='Раздел 2.1.2.1'!AG53,0,1)</f>
        <v>0</v>
      </c>
    </row>
    <row r="1271" spans="1:8" x14ac:dyDescent="0.2">
      <c r="A1271" s="6">
        <f t="shared" si="20"/>
        <v>609562</v>
      </c>
      <c r="B1271" s="6">
        <v>8</v>
      </c>
      <c r="C1271" s="122">
        <v>9</v>
      </c>
      <c r="D1271" s="7">
        <v>377</v>
      </c>
      <c r="E1271" s="6" t="s">
        <v>1929</v>
      </c>
      <c r="H1271" s="6">
        <f>IF('Раздел 2.1.2.1'!AH52&gt;='Раздел 2.1.2.1'!AH53,0,1)</f>
        <v>0</v>
      </c>
    </row>
    <row r="1272" spans="1:8" x14ac:dyDescent="0.2">
      <c r="A1272" s="6">
        <f t="shared" si="20"/>
        <v>609562</v>
      </c>
      <c r="B1272" s="6">
        <v>8</v>
      </c>
      <c r="C1272" s="122">
        <v>9</v>
      </c>
      <c r="D1272" s="7">
        <v>378</v>
      </c>
      <c r="E1272" s="6" t="s">
        <v>1935</v>
      </c>
      <c r="H1272" s="6">
        <f>IF('Раздел 2.1.2.1'!AI52&gt;='Раздел 2.1.2.1'!AI53,0,1)</f>
        <v>0</v>
      </c>
    </row>
    <row r="1273" spans="1:8" x14ac:dyDescent="0.2">
      <c r="A1273" s="6">
        <f t="shared" si="20"/>
        <v>609562</v>
      </c>
      <c r="B1273" s="6">
        <v>8</v>
      </c>
      <c r="C1273" s="122">
        <v>9</v>
      </c>
      <c r="D1273" s="7">
        <v>379</v>
      </c>
      <c r="E1273" s="6" t="s">
        <v>1936</v>
      </c>
      <c r="H1273" s="6">
        <f>IF('Раздел 2.1.2.1'!AJ52&gt;='Раздел 2.1.2.1'!AJ53,0,1)</f>
        <v>0</v>
      </c>
    </row>
    <row r="1274" spans="1:8" x14ac:dyDescent="0.2">
      <c r="A1274" s="6">
        <f t="shared" si="20"/>
        <v>609562</v>
      </c>
      <c r="B1274" s="6">
        <v>8</v>
      </c>
      <c r="C1274" s="122">
        <v>9</v>
      </c>
      <c r="D1274" s="7">
        <v>380</v>
      </c>
      <c r="E1274" s="6" t="s">
        <v>1937</v>
      </c>
      <c r="H1274" s="6">
        <f>IF('Раздел 2.1.2.1'!AK52&gt;='Раздел 2.1.2.1'!AK53,0,1)</f>
        <v>0</v>
      </c>
    </row>
    <row r="1275" spans="1:8" x14ac:dyDescent="0.2">
      <c r="A1275" s="6">
        <f t="shared" si="20"/>
        <v>609562</v>
      </c>
      <c r="B1275" s="6">
        <v>8</v>
      </c>
      <c r="C1275" s="122">
        <v>9</v>
      </c>
      <c r="D1275" s="7">
        <v>381</v>
      </c>
      <c r="E1275" s="6" t="s">
        <v>1938</v>
      </c>
      <c r="H1275" s="6">
        <f>IF('Раздел 2.1.2.1'!AL52&gt;='Раздел 2.1.2.1'!AL53,0,1)</f>
        <v>0</v>
      </c>
    </row>
    <row r="1276" spans="1:8" x14ac:dyDescent="0.2">
      <c r="A1276" s="6">
        <f t="shared" si="20"/>
        <v>609562</v>
      </c>
      <c r="B1276" s="6">
        <v>8</v>
      </c>
      <c r="C1276" s="122">
        <v>9</v>
      </c>
      <c r="D1276" s="7">
        <v>382</v>
      </c>
      <c r="E1276" s="6" t="s">
        <v>1939</v>
      </c>
      <c r="H1276" s="6">
        <f>IF('Раздел 2.1.2.1'!AM52&gt;='Раздел 2.1.2.1'!AM53,0,1)</f>
        <v>0</v>
      </c>
    </row>
    <row r="1277" spans="1:8" x14ac:dyDescent="0.2">
      <c r="A1277" s="6">
        <f t="shared" si="20"/>
        <v>609562</v>
      </c>
      <c r="B1277" s="6">
        <v>8</v>
      </c>
      <c r="C1277" s="122">
        <v>9</v>
      </c>
      <c r="D1277" s="7">
        <v>383</v>
      </c>
      <c r="E1277" s="6" t="s">
        <v>1940</v>
      </c>
      <c r="H1277" s="6">
        <f>IF('Раздел 2.1.2.1'!AN52&gt;='Раздел 2.1.2.1'!AN53,0,1)</f>
        <v>0</v>
      </c>
    </row>
    <row r="1278" spans="1:8" x14ac:dyDescent="0.2">
      <c r="A1278" s="6">
        <f t="shared" si="20"/>
        <v>609562</v>
      </c>
      <c r="B1278" s="6">
        <v>8</v>
      </c>
      <c r="C1278" s="122">
        <v>9</v>
      </c>
      <c r="D1278" s="7">
        <v>384</v>
      </c>
      <c r="E1278" s="6" t="s">
        <v>1941</v>
      </c>
      <c r="H1278" s="6">
        <f>IF('Раздел 2.1.2.1'!AO52&gt;='Раздел 2.1.2.1'!AO53,0,1)</f>
        <v>0</v>
      </c>
    </row>
    <row r="1279" spans="1:8" x14ac:dyDescent="0.2">
      <c r="A1279" s="6">
        <f t="shared" si="20"/>
        <v>609562</v>
      </c>
      <c r="B1279" s="6">
        <v>8</v>
      </c>
      <c r="C1279" s="122">
        <v>9</v>
      </c>
      <c r="D1279" s="7">
        <v>385</v>
      </c>
      <c r="E1279" s="6" t="s">
        <v>1942</v>
      </c>
      <c r="H1279" s="6">
        <f>IF('Раздел 2.1.2.1'!AP52&gt;='Раздел 2.1.2.1'!AP53,0,1)</f>
        <v>0</v>
      </c>
    </row>
    <row r="1280" spans="1:8" x14ac:dyDescent="0.2">
      <c r="A1280" s="6">
        <f t="shared" si="20"/>
        <v>609562</v>
      </c>
      <c r="B1280" s="6">
        <v>8</v>
      </c>
      <c r="C1280" s="122">
        <v>9</v>
      </c>
      <c r="D1280" s="7">
        <v>386</v>
      </c>
      <c r="E1280" s="6" t="s">
        <v>1943</v>
      </c>
      <c r="H1280" s="6">
        <f>IF('Раздел 2.1.2.1'!AQ52&gt;='Раздел 2.1.2.1'!AQ53,0,1)</f>
        <v>0</v>
      </c>
    </row>
    <row r="1281" spans="1:8" x14ac:dyDescent="0.2">
      <c r="A1281" s="6">
        <f t="shared" si="20"/>
        <v>609562</v>
      </c>
      <c r="B1281" s="6">
        <v>8</v>
      </c>
      <c r="C1281" s="122">
        <v>9</v>
      </c>
      <c r="D1281" s="7">
        <v>387</v>
      </c>
      <c r="E1281" s="6" t="s">
        <v>1944</v>
      </c>
      <c r="H1281" s="6">
        <f>IF('Раздел 2.1.2.1'!AR52&gt;='Раздел 2.1.2.1'!AR53,0,1)</f>
        <v>0</v>
      </c>
    </row>
    <row r="1282" spans="1:8" x14ac:dyDescent="0.2">
      <c r="A1282" s="6">
        <f t="shared" si="20"/>
        <v>609562</v>
      </c>
      <c r="B1282" s="6">
        <v>8</v>
      </c>
      <c r="C1282" s="122">
        <v>9</v>
      </c>
      <c r="D1282" s="7">
        <v>388</v>
      </c>
      <c r="E1282" s="6" t="s">
        <v>1945</v>
      </c>
      <c r="H1282" s="6">
        <f>IF('Раздел 2.1.2.1'!AS52&gt;='Раздел 2.1.2.1'!AS53,0,1)</f>
        <v>0</v>
      </c>
    </row>
    <row r="1283" spans="1:8" x14ac:dyDescent="0.2">
      <c r="A1283" s="6">
        <f t="shared" si="20"/>
        <v>609562</v>
      </c>
      <c r="B1283" s="6">
        <v>8</v>
      </c>
      <c r="C1283" s="122">
        <v>9</v>
      </c>
      <c r="D1283" s="7">
        <v>389</v>
      </c>
      <c r="E1283" s="6" t="s">
        <v>1946</v>
      </c>
      <c r="H1283" s="6">
        <f>IF('Раздел 2.1.2.1'!AT52&gt;='Раздел 2.1.2.1'!AT53,0,1)</f>
        <v>0</v>
      </c>
    </row>
    <row r="1284" spans="1:8" x14ac:dyDescent="0.2">
      <c r="A1284" s="6">
        <f t="shared" si="20"/>
        <v>609562</v>
      </c>
      <c r="B1284" s="6">
        <v>8</v>
      </c>
      <c r="C1284" s="122">
        <v>9</v>
      </c>
      <c r="D1284" s="7">
        <v>390</v>
      </c>
      <c r="E1284" s="6" t="s">
        <v>1947</v>
      </c>
      <c r="H1284" s="6">
        <f>IF('Раздел 2.1.2.1'!AU52&gt;='Раздел 2.1.2.1'!AU53,0,1)</f>
        <v>0</v>
      </c>
    </row>
    <row r="1285" spans="1:8" x14ac:dyDescent="0.2">
      <c r="A1285" s="6">
        <f t="shared" si="20"/>
        <v>609562</v>
      </c>
      <c r="B1285" s="6">
        <v>8</v>
      </c>
      <c r="C1285" s="122">
        <v>9</v>
      </c>
      <c r="D1285" s="7">
        <v>391</v>
      </c>
      <c r="E1285" s="6" t="s">
        <v>1948</v>
      </c>
      <c r="H1285" s="6">
        <f>IF('Раздел 2.1.2.1'!AV52&gt;='Раздел 2.1.2.1'!AV53,0,1)</f>
        <v>0</v>
      </c>
    </row>
    <row r="1286" spans="1:8" x14ac:dyDescent="0.2">
      <c r="A1286" s="6">
        <f t="shared" si="20"/>
        <v>609562</v>
      </c>
      <c r="B1286" s="6">
        <v>8</v>
      </c>
      <c r="C1286" s="122">
        <v>9</v>
      </c>
      <c r="D1286" s="7">
        <v>392</v>
      </c>
      <c r="E1286" s="6" t="s">
        <v>2718</v>
      </c>
      <c r="H1286" s="6">
        <f>IF('Раздел 2.1.2.1'!AW52&gt;='Раздел 2.1.2.1'!AW53,0,1)</f>
        <v>0</v>
      </c>
    </row>
    <row r="1287" spans="1:8" x14ac:dyDescent="0.2">
      <c r="A1287" s="6">
        <f t="shared" si="20"/>
        <v>609562</v>
      </c>
      <c r="B1287" s="6">
        <v>8</v>
      </c>
      <c r="C1287" s="122">
        <v>9</v>
      </c>
      <c r="D1287" s="7">
        <v>393</v>
      </c>
      <c r="E1287" s="6" t="s">
        <v>2719</v>
      </c>
      <c r="H1287" s="6">
        <f>IF('Раздел 2.1.2.1'!AX52&gt;='Раздел 2.1.2.1'!AX53,0,1)</f>
        <v>0</v>
      </c>
    </row>
    <row r="1288" spans="1:8" x14ac:dyDescent="0.2">
      <c r="A1288" s="6">
        <f t="shared" si="20"/>
        <v>609562</v>
      </c>
      <c r="B1288" s="6">
        <v>8</v>
      </c>
      <c r="C1288" s="122">
        <v>9</v>
      </c>
      <c r="D1288" s="7">
        <v>394</v>
      </c>
      <c r="E1288" s="6" t="s">
        <v>2720</v>
      </c>
      <c r="H1288" s="6">
        <f>IF('Раздел 2.1.2.1'!AY52&gt;='Раздел 2.1.2.1'!AY53,0,1)</f>
        <v>0</v>
      </c>
    </row>
    <row r="1289" spans="1:8" x14ac:dyDescent="0.2">
      <c r="A1289" s="6">
        <f t="shared" si="20"/>
        <v>609562</v>
      </c>
      <c r="B1289" s="6">
        <v>8</v>
      </c>
      <c r="C1289" s="122">
        <v>9</v>
      </c>
      <c r="D1289" s="7">
        <v>395</v>
      </c>
      <c r="E1289" s="6" t="s">
        <v>3510</v>
      </c>
      <c r="H1289" s="6">
        <f>IF('Раздел 2.1.2.1'!AZ52&gt;='Раздел 2.1.2.1'!AZ53,0,1)</f>
        <v>0</v>
      </c>
    </row>
    <row r="1290" spans="1:8" x14ac:dyDescent="0.2">
      <c r="A1290" s="6">
        <f t="shared" si="20"/>
        <v>609562</v>
      </c>
      <c r="B1290" s="6">
        <v>8</v>
      </c>
      <c r="C1290" s="122">
        <v>9</v>
      </c>
      <c r="D1290" s="7">
        <v>396</v>
      </c>
      <c r="E1290" s="6" t="s">
        <v>3511</v>
      </c>
      <c r="H1290" s="6">
        <f>IF('Раздел 2.1.2.1'!BA52&gt;='Раздел 2.1.2.1'!BA53,0,1)</f>
        <v>0</v>
      </c>
    </row>
    <row r="1291" spans="1:8" x14ac:dyDescent="0.2">
      <c r="A1291" s="6">
        <f t="shared" si="20"/>
        <v>609562</v>
      </c>
      <c r="B1291" s="6">
        <v>8</v>
      </c>
      <c r="C1291" s="122">
        <v>9</v>
      </c>
      <c r="D1291" s="7">
        <v>397</v>
      </c>
      <c r="E1291" s="6" t="s">
        <v>3512</v>
      </c>
      <c r="H1291" s="6">
        <f>IF('Раздел 2.1.2.1'!BB52&gt;='Раздел 2.1.2.1'!BB53,0,1)</f>
        <v>0</v>
      </c>
    </row>
    <row r="1292" spans="1:8" x14ac:dyDescent="0.2">
      <c r="A1292" s="6">
        <f t="shared" si="20"/>
        <v>609562</v>
      </c>
      <c r="B1292" s="6">
        <v>8</v>
      </c>
      <c r="C1292" s="122">
        <v>9</v>
      </c>
      <c r="D1292" s="7">
        <v>398</v>
      </c>
      <c r="E1292" s="6" t="s">
        <v>3513</v>
      </c>
      <c r="H1292" s="6">
        <f>IF('Раздел 2.1.2.1'!BC52&gt;='Раздел 2.1.2.1'!BC53,0,1)</f>
        <v>0</v>
      </c>
    </row>
    <row r="1293" spans="1:8" x14ac:dyDescent="0.2">
      <c r="A1293" s="6">
        <f t="shared" si="20"/>
        <v>609562</v>
      </c>
      <c r="B1293" s="6">
        <v>8</v>
      </c>
      <c r="C1293" s="122">
        <v>9</v>
      </c>
      <c r="D1293" s="7">
        <v>399</v>
      </c>
      <c r="E1293" s="6" t="s">
        <v>3514</v>
      </c>
      <c r="H1293" s="6">
        <f>IF('Раздел 2.1.2.1'!BD52&gt;='Раздел 2.1.2.1'!BD53,0,1)</f>
        <v>0</v>
      </c>
    </row>
    <row r="1294" spans="1:8" x14ac:dyDescent="0.2">
      <c r="A1294" s="6">
        <f t="shared" si="20"/>
        <v>609562</v>
      </c>
      <c r="B1294" s="6">
        <v>8</v>
      </c>
      <c r="C1294" s="122">
        <v>9</v>
      </c>
      <c r="D1294" s="7">
        <v>400</v>
      </c>
      <c r="E1294" s="6" t="s">
        <v>3515</v>
      </c>
      <c r="H1294" s="6">
        <f>IF('Раздел 2.1.2.1'!BE52&gt;='Раздел 2.1.2.1'!BE53,0,1)</f>
        <v>0</v>
      </c>
    </row>
    <row r="1295" spans="1:8" x14ac:dyDescent="0.2">
      <c r="A1295" s="6">
        <f t="shared" si="20"/>
        <v>609562</v>
      </c>
      <c r="B1295" s="6">
        <v>8</v>
      </c>
      <c r="C1295" s="122">
        <v>9</v>
      </c>
      <c r="D1295" s="7">
        <v>401</v>
      </c>
      <c r="E1295" s="6" t="s">
        <v>3516</v>
      </c>
      <c r="F1295" s="7"/>
      <c r="G1295" s="7"/>
      <c r="H1295" s="7">
        <f>IF('Раздел 2.1.2.1'!BF52&gt;='Раздел 2.1.2.1'!BF53,0,1)</f>
        <v>0</v>
      </c>
    </row>
    <row r="1296" spans="1:8" x14ac:dyDescent="0.2">
      <c r="A1296" s="6">
        <f t="shared" si="20"/>
        <v>609562</v>
      </c>
      <c r="B1296" s="6">
        <v>8</v>
      </c>
      <c r="C1296" s="122">
        <v>9</v>
      </c>
      <c r="D1296" s="7">
        <v>402</v>
      </c>
      <c r="E1296" s="7" t="s">
        <v>3517</v>
      </c>
      <c r="F1296" s="7"/>
      <c r="G1296" s="7"/>
      <c r="H1296" s="7">
        <f>IF('Раздел 2.1.2.1'!BG52&gt;='Раздел 2.1.2.1'!BG53,0,1)</f>
        <v>0</v>
      </c>
    </row>
    <row r="1297" spans="1:14" x14ac:dyDescent="0.2">
      <c r="A1297" s="6">
        <f t="shared" si="20"/>
        <v>609562</v>
      </c>
      <c r="B1297" s="6">
        <v>8</v>
      </c>
      <c r="C1297" s="122">
        <v>9</v>
      </c>
      <c r="D1297" s="7">
        <v>403</v>
      </c>
      <c r="E1297" s="7" t="s">
        <v>3518</v>
      </c>
      <c r="F1297" s="7"/>
      <c r="G1297" s="7"/>
      <c r="H1297" s="7">
        <f>IF('Раздел 2.1.2.1'!BH52&gt;='Раздел 2.1.2.1'!BH53,0,1)</f>
        <v>0</v>
      </c>
      <c r="N1297" s="7"/>
    </row>
    <row r="1298" spans="1:14" x14ac:dyDescent="0.2">
      <c r="A1298" s="6">
        <f t="shared" si="20"/>
        <v>609562</v>
      </c>
      <c r="B1298" s="6">
        <v>8</v>
      </c>
      <c r="C1298" s="122">
        <v>9</v>
      </c>
      <c r="D1298" s="7">
        <v>404</v>
      </c>
      <c r="E1298" s="7" t="s">
        <v>1179</v>
      </c>
      <c r="F1298" s="7"/>
      <c r="G1298" s="7"/>
      <c r="H1298" s="7">
        <f>IF('Раздел 2.1.2.1'!BI52&gt;='Раздел 2.1.2.1'!BI53,0,1)</f>
        <v>0</v>
      </c>
    </row>
    <row r="1299" spans="1:14" x14ac:dyDescent="0.2">
      <c r="A1299" s="6">
        <f t="shared" si="20"/>
        <v>609562</v>
      </c>
      <c r="B1299" s="6">
        <v>8</v>
      </c>
      <c r="C1299" s="122">
        <v>9</v>
      </c>
      <c r="D1299" s="7">
        <v>405</v>
      </c>
      <c r="E1299" s="7" t="s">
        <v>1180</v>
      </c>
      <c r="F1299" s="7"/>
      <c r="G1299" s="7"/>
      <c r="H1299" s="7">
        <f>IF('Раздел 2.1.2.1'!BJ52&gt;='Раздел 2.1.2.1'!BJ53,0,1)</f>
        <v>0</v>
      </c>
    </row>
    <row r="1300" spans="1:14" x14ac:dyDescent="0.2">
      <c r="A1300" s="6">
        <f t="shared" si="20"/>
        <v>609562</v>
      </c>
      <c r="B1300" s="6">
        <v>8</v>
      </c>
      <c r="C1300" s="122">
        <v>9</v>
      </c>
      <c r="D1300" s="7">
        <v>406</v>
      </c>
      <c r="E1300" s="7" t="s">
        <v>1181</v>
      </c>
      <c r="F1300" s="7"/>
      <c r="G1300" s="7"/>
      <c r="H1300" s="7">
        <f>IF('Раздел 2.1.2.1'!BK52&gt;='Раздел 2.1.2.1'!BK53,0,1)</f>
        <v>0</v>
      </c>
    </row>
    <row r="1301" spans="1:14" x14ac:dyDescent="0.2">
      <c r="A1301" s="6">
        <f t="shared" si="20"/>
        <v>609562</v>
      </c>
      <c r="B1301" s="6">
        <v>8</v>
      </c>
      <c r="C1301" s="122">
        <v>9</v>
      </c>
      <c r="D1301" s="7">
        <v>407</v>
      </c>
      <c r="E1301" s="7" t="s">
        <v>1182</v>
      </c>
      <c r="F1301" s="7"/>
      <c r="G1301" s="7"/>
      <c r="H1301" s="7">
        <f>IF('Раздел 2.1.2.1'!BL52&gt;='Раздел 2.1.2.1'!BL53,0,1)</f>
        <v>0</v>
      </c>
    </row>
    <row r="1302" spans="1:14" x14ac:dyDescent="0.2">
      <c r="A1302" s="6">
        <f t="shared" si="20"/>
        <v>609562</v>
      </c>
      <c r="B1302" s="6">
        <v>8</v>
      </c>
      <c r="C1302" s="123">
        <v>9</v>
      </c>
      <c r="D1302" s="7">
        <v>408</v>
      </c>
      <c r="E1302" s="119" t="s">
        <v>1183</v>
      </c>
      <c r="F1302" s="119"/>
      <c r="G1302" s="119"/>
      <c r="H1302" s="119">
        <f>IF('Раздел 2.1.2.1'!BM52&gt;='Раздел 2.1.2.1'!BM53,0,1)</f>
        <v>0</v>
      </c>
    </row>
    <row r="1303" spans="1:14" x14ac:dyDescent="0.2">
      <c r="A1303" s="6">
        <f t="shared" si="20"/>
        <v>609562</v>
      </c>
      <c r="B1303" s="6">
        <v>8</v>
      </c>
      <c r="C1303" s="122">
        <v>10</v>
      </c>
      <c r="D1303" s="7">
        <v>409</v>
      </c>
      <c r="E1303" s="122" t="s">
        <v>11942</v>
      </c>
      <c r="H1303" s="6">
        <f>IF('Раздел 2.1.2.1'!P44&gt;='Раздел 2.1.2.1'!P50,0,1)</f>
        <v>0</v>
      </c>
    </row>
    <row r="1304" spans="1:14" x14ac:dyDescent="0.2">
      <c r="A1304" s="6">
        <f t="shared" si="20"/>
        <v>609562</v>
      </c>
      <c r="B1304" s="6">
        <v>8</v>
      </c>
      <c r="C1304" s="122">
        <v>10</v>
      </c>
      <c r="D1304" s="7">
        <v>410</v>
      </c>
      <c r="E1304" s="6" t="s">
        <v>3519</v>
      </c>
      <c r="H1304" s="6">
        <f>IF('Раздел 2.1.2.1'!Q44&gt;='Раздел 2.1.2.1'!Q50,0,1)</f>
        <v>0</v>
      </c>
    </row>
    <row r="1305" spans="1:14" x14ac:dyDescent="0.2">
      <c r="A1305" s="6">
        <f t="shared" si="20"/>
        <v>609562</v>
      </c>
      <c r="B1305" s="6">
        <v>8</v>
      </c>
      <c r="C1305" s="122">
        <v>10</v>
      </c>
      <c r="D1305" s="7">
        <v>411</v>
      </c>
      <c r="E1305" s="6" t="s">
        <v>3520</v>
      </c>
      <c r="H1305" s="6">
        <f>IF('Раздел 2.1.2.1'!R44&gt;='Раздел 2.1.2.1'!R50,0,1)</f>
        <v>0</v>
      </c>
    </row>
    <row r="1306" spans="1:14" x14ac:dyDescent="0.2">
      <c r="A1306" s="6">
        <f t="shared" si="20"/>
        <v>609562</v>
      </c>
      <c r="B1306" s="6">
        <v>8</v>
      </c>
      <c r="C1306" s="122">
        <v>10</v>
      </c>
      <c r="D1306" s="7">
        <v>412</v>
      </c>
      <c r="E1306" s="6" t="s">
        <v>3521</v>
      </c>
      <c r="H1306" s="6">
        <f>IF('Раздел 2.1.2.1'!S44&gt;='Раздел 2.1.2.1'!S50,0,1)</f>
        <v>0</v>
      </c>
    </row>
    <row r="1307" spans="1:14" x14ac:dyDescent="0.2">
      <c r="A1307" s="6">
        <f t="shared" si="20"/>
        <v>609562</v>
      </c>
      <c r="B1307" s="6">
        <v>8</v>
      </c>
      <c r="C1307" s="122">
        <v>10</v>
      </c>
      <c r="D1307" s="7">
        <v>413</v>
      </c>
      <c r="E1307" s="6" t="s">
        <v>3522</v>
      </c>
      <c r="H1307" s="6">
        <f>IF('Раздел 2.1.2.1'!T44&gt;='Раздел 2.1.2.1'!T50,0,1)</f>
        <v>0</v>
      </c>
    </row>
    <row r="1308" spans="1:14" x14ac:dyDescent="0.2">
      <c r="A1308" s="6">
        <f t="shared" si="20"/>
        <v>609562</v>
      </c>
      <c r="B1308" s="6">
        <v>8</v>
      </c>
      <c r="C1308" s="122">
        <v>10</v>
      </c>
      <c r="D1308" s="7">
        <v>414</v>
      </c>
      <c r="E1308" s="6" t="s">
        <v>3523</v>
      </c>
      <c r="H1308" s="6">
        <f>IF('Раздел 2.1.2.1'!U44&gt;='Раздел 2.1.2.1'!U50,0,1)</f>
        <v>0</v>
      </c>
    </row>
    <row r="1309" spans="1:14" x14ac:dyDescent="0.2">
      <c r="A1309" s="6">
        <f t="shared" si="20"/>
        <v>609562</v>
      </c>
      <c r="B1309" s="6">
        <v>8</v>
      </c>
      <c r="C1309" s="122">
        <v>10</v>
      </c>
      <c r="D1309" s="7">
        <v>415</v>
      </c>
      <c r="E1309" s="6" t="s">
        <v>3524</v>
      </c>
      <c r="H1309" s="6">
        <f>IF('Раздел 2.1.2.1'!V44&gt;='Раздел 2.1.2.1'!V50,0,1)</f>
        <v>0</v>
      </c>
    </row>
    <row r="1310" spans="1:14" x14ac:dyDescent="0.2">
      <c r="A1310" s="6">
        <f t="shared" si="20"/>
        <v>609562</v>
      </c>
      <c r="B1310" s="6">
        <v>8</v>
      </c>
      <c r="C1310" s="122">
        <v>10</v>
      </c>
      <c r="D1310" s="7">
        <v>416</v>
      </c>
      <c r="E1310" s="6" t="s">
        <v>3525</v>
      </c>
      <c r="H1310" s="6">
        <f>IF('Раздел 2.1.2.1'!W44&gt;='Раздел 2.1.2.1'!W50,0,1)</f>
        <v>0</v>
      </c>
    </row>
    <row r="1311" spans="1:14" x14ac:dyDescent="0.2">
      <c r="A1311" s="6">
        <f t="shared" si="20"/>
        <v>609562</v>
      </c>
      <c r="B1311" s="6">
        <v>8</v>
      </c>
      <c r="C1311" s="122">
        <v>10</v>
      </c>
      <c r="D1311" s="7">
        <v>417</v>
      </c>
      <c r="E1311" s="6" t="s">
        <v>3526</v>
      </c>
      <c r="H1311" s="6">
        <f>IF('Раздел 2.1.2.1'!X44&gt;='Раздел 2.1.2.1'!X50,0,1)</f>
        <v>0</v>
      </c>
    </row>
    <row r="1312" spans="1:14" x14ac:dyDescent="0.2">
      <c r="A1312" s="6">
        <f t="shared" si="20"/>
        <v>609562</v>
      </c>
      <c r="B1312" s="6">
        <v>8</v>
      </c>
      <c r="C1312" s="122">
        <v>10</v>
      </c>
      <c r="D1312" s="7">
        <v>418</v>
      </c>
      <c r="E1312" s="6" t="s">
        <v>3527</v>
      </c>
      <c r="H1312" s="6">
        <f>IF('Раздел 2.1.2.1'!Y44&gt;='Раздел 2.1.2.1'!Y50,0,1)</f>
        <v>0</v>
      </c>
    </row>
    <row r="1313" spans="1:8" x14ac:dyDescent="0.2">
      <c r="A1313" s="6">
        <f t="shared" si="20"/>
        <v>609562</v>
      </c>
      <c r="B1313" s="6">
        <v>8</v>
      </c>
      <c r="C1313" s="122">
        <v>10</v>
      </c>
      <c r="D1313" s="7">
        <v>419</v>
      </c>
      <c r="E1313" s="6" t="s">
        <v>3528</v>
      </c>
      <c r="H1313" s="6">
        <f>IF('Раздел 2.1.2.1'!Z44&gt;='Раздел 2.1.2.1'!Z50,0,1)</f>
        <v>0</v>
      </c>
    </row>
    <row r="1314" spans="1:8" x14ac:dyDescent="0.2">
      <c r="A1314" s="6">
        <f t="shared" si="20"/>
        <v>609562</v>
      </c>
      <c r="B1314" s="6">
        <v>8</v>
      </c>
      <c r="C1314" s="122">
        <v>10</v>
      </c>
      <c r="D1314" s="7">
        <v>420</v>
      </c>
      <c r="E1314" s="6" t="s">
        <v>3529</v>
      </c>
      <c r="H1314" s="6">
        <f>IF('Раздел 2.1.2.1'!AA44&gt;='Раздел 2.1.2.1'!AA50,0,1)</f>
        <v>0</v>
      </c>
    </row>
    <row r="1315" spans="1:8" x14ac:dyDescent="0.2">
      <c r="A1315" s="6">
        <f t="shared" si="20"/>
        <v>609562</v>
      </c>
      <c r="B1315" s="6">
        <v>8</v>
      </c>
      <c r="C1315" s="122">
        <v>10</v>
      </c>
      <c r="D1315" s="7">
        <v>421</v>
      </c>
      <c r="E1315" s="6" t="s">
        <v>3530</v>
      </c>
      <c r="H1315" s="6">
        <f>IF('Раздел 2.1.2.1'!AB44&gt;='Раздел 2.1.2.1'!AB50,0,1)</f>
        <v>0</v>
      </c>
    </row>
    <row r="1316" spans="1:8" x14ac:dyDescent="0.2">
      <c r="A1316" s="6">
        <f t="shared" si="20"/>
        <v>609562</v>
      </c>
      <c r="B1316" s="6">
        <v>8</v>
      </c>
      <c r="C1316" s="122">
        <v>10</v>
      </c>
      <c r="D1316" s="7">
        <v>422</v>
      </c>
      <c r="E1316" s="6" t="s">
        <v>3531</v>
      </c>
      <c r="H1316" s="6">
        <f>IF('Раздел 2.1.2.1'!AC44&gt;='Раздел 2.1.2.1'!AC50,0,1)</f>
        <v>0</v>
      </c>
    </row>
    <row r="1317" spans="1:8" x14ac:dyDescent="0.2">
      <c r="A1317" s="6">
        <f t="shared" si="20"/>
        <v>609562</v>
      </c>
      <c r="B1317" s="6">
        <v>8</v>
      </c>
      <c r="C1317" s="122">
        <v>10</v>
      </c>
      <c r="D1317" s="7">
        <v>423</v>
      </c>
      <c r="E1317" s="6" t="s">
        <v>3532</v>
      </c>
      <c r="H1317" s="6">
        <f>IF('Раздел 2.1.2.1'!AD44&gt;='Раздел 2.1.2.1'!AD50,0,1)</f>
        <v>0</v>
      </c>
    </row>
    <row r="1318" spans="1:8" x14ac:dyDescent="0.2">
      <c r="A1318" s="6">
        <f t="shared" si="20"/>
        <v>609562</v>
      </c>
      <c r="B1318" s="6">
        <v>8</v>
      </c>
      <c r="C1318" s="122">
        <v>10</v>
      </c>
      <c r="D1318" s="7">
        <v>424</v>
      </c>
      <c r="E1318" s="6" t="s">
        <v>3533</v>
      </c>
      <c r="H1318" s="6">
        <f>IF('Раздел 2.1.2.1'!AE44&gt;='Раздел 2.1.2.1'!AE50,0,1)</f>
        <v>0</v>
      </c>
    </row>
    <row r="1319" spans="1:8" x14ac:dyDescent="0.2">
      <c r="A1319" s="6">
        <f t="shared" si="20"/>
        <v>609562</v>
      </c>
      <c r="B1319" s="6">
        <v>8</v>
      </c>
      <c r="C1319" s="122">
        <v>10</v>
      </c>
      <c r="D1319" s="7">
        <v>425</v>
      </c>
      <c r="E1319" s="6" t="s">
        <v>3534</v>
      </c>
      <c r="H1319" s="6">
        <f>IF('Раздел 2.1.2.1'!AF44&gt;='Раздел 2.1.2.1'!AF50,0,1)</f>
        <v>0</v>
      </c>
    </row>
    <row r="1320" spans="1:8" x14ac:dyDescent="0.2">
      <c r="A1320" s="6">
        <f t="shared" si="20"/>
        <v>609562</v>
      </c>
      <c r="B1320" s="6">
        <v>8</v>
      </c>
      <c r="C1320" s="122">
        <v>10</v>
      </c>
      <c r="D1320" s="7">
        <v>426</v>
      </c>
      <c r="E1320" s="6" t="s">
        <v>3535</v>
      </c>
      <c r="H1320" s="6">
        <f>IF('Раздел 2.1.2.1'!AG44&gt;='Раздел 2.1.2.1'!AG50,0,1)</f>
        <v>0</v>
      </c>
    </row>
    <row r="1321" spans="1:8" x14ac:dyDescent="0.2">
      <c r="A1321" s="6">
        <f t="shared" si="20"/>
        <v>609562</v>
      </c>
      <c r="B1321" s="6">
        <v>8</v>
      </c>
      <c r="C1321" s="122">
        <v>10</v>
      </c>
      <c r="D1321" s="7">
        <v>427</v>
      </c>
      <c r="E1321" s="6" t="s">
        <v>3536</v>
      </c>
      <c r="H1321" s="6">
        <f>IF('Раздел 2.1.2.1'!AH44&gt;='Раздел 2.1.2.1'!AH50,0,1)</f>
        <v>0</v>
      </c>
    </row>
    <row r="1322" spans="1:8" x14ac:dyDescent="0.2">
      <c r="A1322" s="6">
        <f t="shared" ref="A1322:A1385" si="21">P_3</f>
        <v>609562</v>
      </c>
      <c r="B1322" s="6">
        <v>8</v>
      </c>
      <c r="C1322" s="122">
        <v>10</v>
      </c>
      <c r="D1322" s="7">
        <v>428</v>
      </c>
      <c r="E1322" s="6" t="s">
        <v>3537</v>
      </c>
      <c r="H1322" s="6">
        <f>IF('Раздел 2.1.2.1'!AI44&gt;='Раздел 2.1.2.1'!AI50,0,1)</f>
        <v>0</v>
      </c>
    </row>
    <row r="1323" spans="1:8" x14ac:dyDescent="0.2">
      <c r="A1323" s="6">
        <f t="shared" si="21"/>
        <v>609562</v>
      </c>
      <c r="B1323" s="6">
        <v>8</v>
      </c>
      <c r="C1323" s="122">
        <v>10</v>
      </c>
      <c r="D1323" s="7">
        <v>429</v>
      </c>
      <c r="E1323" s="6" t="s">
        <v>3538</v>
      </c>
      <c r="H1323" s="6">
        <f>IF('Раздел 2.1.2.1'!AJ44&gt;='Раздел 2.1.2.1'!AJ50,0,1)</f>
        <v>0</v>
      </c>
    </row>
    <row r="1324" spans="1:8" x14ac:dyDescent="0.2">
      <c r="A1324" s="6">
        <f t="shared" si="21"/>
        <v>609562</v>
      </c>
      <c r="B1324" s="6">
        <v>8</v>
      </c>
      <c r="C1324" s="122">
        <v>10</v>
      </c>
      <c r="D1324" s="7">
        <v>430</v>
      </c>
      <c r="E1324" s="6" t="s">
        <v>3539</v>
      </c>
      <c r="H1324" s="6">
        <f>IF('Раздел 2.1.2.1'!AK44&gt;='Раздел 2.1.2.1'!AK50,0,1)</f>
        <v>0</v>
      </c>
    </row>
    <row r="1325" spans="1:8" x14ac:dyDescent="0.2">
      <c r="A1325" s="6">
        <f t="shared" si="21"/>
        <v>609562</v>
      </c>
      <c r="B1325" s="6">
        <v>8</v>
      </c>
      <c r="C1325" s="122">
        <v>10</v>
      </c>
      <c r="D1325" s="7">
        <v>431</v>
      </c>
      <c r="E1325" s="6" t="s">
        <v>3540</v>
      </c>
      <c r="H1325" s="6">
        <f>IF('Раздел 2.1.2.1'!AL44&gt;='Раздел 2.1.2.1'!AL50,0,1)</f>
        <v>0</v>
      </c>
    </row>
    <row r="1326" spans="1:8" x14ac:dyDescent="0.2">
      <c r="A1326" s="6">
        <f t="shared" si="21"/>
        <v>609562</v>
      </c>
      <c r="B1326" s="6">
        <v>8</v>
      </c>
      <c r="C1326" s="122">
        <v>10</v>
      </c>
      <c r="D1326" s="7">
        <v>432</v>
      </c>
      <c r="E1326" s="6" t="s">
        <v>3541</v>
      </c>
      <c r="H1326" s="6">
        <f>IF('Раздел 2.1.2.1'!AM44&gt;='Раздел 2.1.2.1'!AM50,0,1)</f>
        <v>0</v>
      </c>
    </row>
    <row r="1327" spans="1:8" x14ac:dyDescent="0.2">
      <c r="A1327" s="6">
        <f t="shared" si="21"/>
        <v>609562</v>
      </c>
      <c r="B1327" s="6">
        <v>8</v>
      </c>
      <c r="C1327" s="122">
        <v>10</v>
      </c>
      <c r="D1327" s="7">
        <v>433</v>
      </c>
      <c r="E1327" s="6" t="s">
        <v>3542</v>
      </c>
      <c r="H1327" s="6">
        <f>IF('Раздел 2.1.2.1'!AN44&gt;='Раздел 2.1.2.1'!AN50,0,1)</f>
        <v>0</v>
      </c>
    </row>
    <row r="1328" spans="1:8" x14ac:dyDescent="0.2">
      <c r="A1328" s="6">
        <f t="shared" si="21"/>
        <v>609562</v>
      </c>
      <c r="B1328" s="6">
        <v>8</v>
      </c>
      <c r="C1328" s="122">
        <v>10</v>
      </c>
      <c r="D1328" s="7">
        <v>434</v>
      </c>
      <c r="E1328" s="6" t="s">
        <v>3543</v>
      </c>
      <c r="H1328" s="6">
        <f>IF('Раздел 2.1.2.1'!AO44&gt;='Раздел 2.1.2.1'!AO50,0,1)</f>
        <v>0</v>
      </c>
    </row>
    <row r="1329" spans="1:8" x14ac:dyDescent="0.2">
      <c r="A1329" s="6">
        <f t="shared" si="21"/>
        <v>609562</v>
      </c>
      <c r="B1329" s="6">
        <v>8</v>
      </c>
      <c r="C1329" s="122">
        <v>10</v>
      </c>
      <c r="D1329" s="7">
        <v>435</v>
      </c>
      <c r="E1329" s="6" t="s">
        <v>3544</v>
      </c>
      <c r="H1329" s="6">
        <f>IF('Раздел 2.1.2.1'!AP44&gt;='Раздел 2.1.2.1'!AP50,0,1)</f>
        <v>0</v>
      </c>
    </row>
    <row r="1330" spans="1:8" x14ac:dyDescent="0.2">
      <c r="A1330" s="6">
        <f t="shared" si="21"/>
        <v>609562</v>
      </c>
      <c r="B1330" s="6">
        <v>8</v>
      </c>
      <c r="C1330" s="122">
        <v>10</v>
      </c>
      <c r="D1330" s="7">
        <v>436</v>
      </c>
      <c r="E1330" s="6" t="s">
        <v>2758</v>
      </c>
      <c r="H1330" s="6">
        <f>IF('Раздел 2.1.2.1'!AQ44&gt;='Раздел 2.1.2.1'!AQ50,0,1)</f>
        <v>0</v>
      </c>
    </row>
    <row r="1331" spans="1:8" x14ac:dyDescent="0.2">
      <c r="A1331" s="6">
        <f t="shared" si="21"/>
        <v>609562</v>
      </c>
      <c r="B1331" s="6">
        <v>8</v>
      </c>
      <c r="C1331" s="122">
        <v>10</v>
      </c>
      <c r="D1331" s="7">
        <v>437</v>
      </c>
      <c r="E1331" s="6" t="s">
        <v>2759</v>
      </c>
      <c r="H1331" s="6">
        <f>IF('Раздел 2.1.2.1'!AR44&gt;='Раздел 2.1.2.1'!AR50,0,1)</f>
        <v>0</v>
      </c>
    </row>
    <row r="1332" spans="1:8" x14ac:dyDescent="0.2">
      <c r="A1332" s="6">
        <f t="shared" si="21"/>
        <v>609562</v>
      </c>
      <c r="B1332" s="6">
        <v>8</v>
      </c>
      <c r="C1332" s="122">
        <v>10</v>
      </c>
      <c r="D1332" s="7">
        <v>438</v>
      </c>
      <c r="E1332" s="6" t="s">
        <v>2760</v>
      </c>
      <c r="H1332" s="6">
        <f>IF('Раздел 2.1.2.1'!AS44&gt;='Раздел 2.1.2.1'!AS50,0,1)</f>
        <v>0</v>
      </c>
    </row>
    <row r="1333" spans="1:8" x14ac:dyDescent="0.2">
      <c r="A1333" s="6">
        <f t="shared" si="21"/>
        <v>609562</v>
      </c>
      <c r="B1333" s="6">
        <v>8</v>
      </c>
      <c r="C1333" s="122">
        <v>10</v>
      </c>
      <c r="D1333" s="7">
        <v>439</v>
      </c>
      <c r="E1333" s="6" t="s">
        <v>2761</v>
      </c>
      <c r="H1333" s="6">
        <f>IF('Раздел 2.1.2.1'!AT44&gt;='Раздел 2.1.2.1'!AT50,0,1)</f>
        <v>0</v>
      </c>
    </row>
    <row r="1334" spans="1:8" x14ac:dyDescent="0.2">
      <c r="A1334" s="6">
        <f t="shared" si="21"/>
        <v>609562</v>
      </c>
      <c r="B1334" s="6">
        <v>8</v>
      </c>
      <c r="C1334" s="122">
        <v>10</v>
      </c>
      <c r="D1334" s="7">
        <v>440</v>
      </c>
      <c r="E1334" s="6" t="s">
        <v>2762</v>
      </c>
      <c r="H1334" s="6">
        <f>IF('Раздел 2.1.2.1'!AU44&gt;='Раздел 2.1.2.1'!AU50,0,1)</f>
        <v>0</v>
      </c>
    </row>
    <row r="1335" spans="1:8" x14ac:dyDescent="0.2">
      <c r="A1335" s="6">
        <f t="shared" si="21"/>
        <v>609562</v>
      </c>
      <c r="B1335" s="6">
        <v>8</v>
      </c>
      <c r="C1335" s="122">
        <v>10</v>
      </c>
      <c r="D1335" s="7">
        <v>441</v>
      </c>
      <c r="E1335" s="6" t="s">
        <v>2763</v>
      </c>
      <c r="H1335" s="6">
        <f>IF('Раздел 2.1.2.1'!AV44&gt;='Раздел 2.1.2.1'!AV50,0,1)</f>
        <v>0</v>
      </c>
    </row>
    <row r="1336" spans="1:8" x14ac:dyDescent="0.2">
      <c r="A1336" s="6">
        <f t="shared" si="21"/>
        <v>609562</v>
      </c>
      <c r="B1336" s="6">
        <v>8</v>
      </c>
      <c r="C1336" s="122">
        <v>10</v>
      </c>
      <c r="D1336" s="7">
        <v>442</v>
      </c>
      <c r="E1336" s="6" t="s">
        <v>2764</v>
      </c>
      <c r="H1336" s="6">
        <f>IF('Раздел 2.1.2.1'!AW44&gt;='Раздел 2.1.2.1'!AW50,0,1)</f>
        <v>0</v>
      </c>
    </row>
    <row r="1337" spans="1:8" x14ac:dyDescent="0.2">
      <c r="A1337" s="6">
        <f t="shared" si="21"/>
        <v>609562</v>
      </c>
      <c r="B1337" s="6">
        <v>8</v>
      </c>
      <c r="C1337" s="122">
        <v>10</v>
      </c>
      <c r="D1337" s="7">
        <v>443</v>
      </c>
      <c r="E1337" s="6" t="s">
        <v>2765</v>
      </c>
      <c r="H1337" s="6">
        <f>IF('Раздел 2.1.2.1'!AX44&gt;='Раздел 2.1.2.1'!AX50,0,1)</f>
        <v>0</v>
      </c>
    </row>
    <row r="1338" spans="1:8" x14ac:dyDescent="0.2">
      <c r="A1338" s="6">
        <f t="shared" si="21"/>
        <v>609562</v>
      </c>
      <c r="B1338" s="6">
        <v>8</v>
      </c>
      <c r="C1338" s="122">
        <v>10</v>
      </c>
      <c r="D1338" s="7">
        <v>444</v>
      </c>
      <c r="E1338" s="6" t="s">
        <v>2766</v>
      </c>
      <c r="H1338" s="6">
        <f>IF('Раздел 2.1.2.1'!AY44&gt;='Раздел 2.1.2.1'!AY50,0,1)</f>
        <v>0</v>
      </c>
    </row>
    <row r="1339" spans="1:8" x14ac:dyDescent="0.2">
      <c r="A1339" s="6">
        <f t="shared" si="21"/>
        <v>609562</v>
      </c>
      <c r="B1339" s="6">
        <v>8</v>
      </c>
      <c r="C1339" s="122">
        <v>10</v>
      </c>
      <c r="D1339" s="7">
        <v>445</v>
      </c>
      <c r="E1339" s="6" t="s">
        <v>2767</v>
      </c>
      <c r="H1339" s="6">
        <f>IF('Раздел 2.1.2.1'!AZ44&gt;='Раздел 2.1.2.1'!AZ50,0,1)</f>
        <v>0</v>
      </c>
    </row>
    <row r="1340" spans="1:8" x14ac:dyDescent="0.2">
      <c r="A1340" s="6">
        <f t="shared" si="21"/>
        <v>609562</v>
      </c>
      <c r="B1340" s="6">
        <v>8</v>
      </c>
      <c r="C1340" s="122">
        <v>10</v>
      </c>
      <c r="D1340" s="7">
        <v>446</v>
      </c>
      <c r="E1340" s="6" t="s">
        <v>2768</v>
      </c>
      <c r="H1340" s="6">
        <f>IF('Раздел 2.1.2.1'!BA44&gt;='Раздел 2.1.2.1'!BA50,0,1)</f>
        <v>0</v>
      </c>
    </row>
    <row r="1341" spans="1:8" x14ac:dyDescent="0.2">
      <c r="A1341" s="6">
        <f t="shared" si="21"/>
        <v>609562</v>
      </c>
      <c r="B1341" s="6">
        <v>8</v>
      </c>
      <c r="C1341" s="122">
        <v>10</v>
      </c>
      <c r="D1341" s="7">
        <v>447</v>
      </c>
      <c r="E1341" s="6" t="s">
        <v>2769</v>
      </c>
      <c r="H1341" s="6">
        <f>IF('Раздел 2.1.2.1'!BB44&gt;='Раздел 2.1.2.1'!BB50,0,1)</f>
        <v>0</v>
      </c>
    </row>
    <row r="1342" spans="1:8" x14ac:dyDescent="0.2">
      <c r="A1342" s="6">
        <f t="shared" si="21"/>
        <v>609562</v>
      </c>
      <c r="B1342" s="6">
        <v>8</v>
      </c>
      <c r="C1342" s="122">
        <v>10</v>
      </c>
      <c r="D1342" s="7">
        <v>448</v>
      </c>
      <c r="E1342" s="6" t="s">
        <v>3557</v>
      </c>
      <c r="H1342" s="6">
        <f>IF('Раздел 2.1.2.1'!BC44&gt;='Раздел 2.1.2.1'!BC50,0,1)</f>
        <v>0</v>
      </c>
    </row>
    <row r="1343" spans="1:8" x14ac:dyDescent="0.2">
      <c r="A1343" s="6">
        <f t="shared" si="21"/>
        <v>609562</v>
      </c>
      <c r="B1343" s="6">
        <v>8</v>
      </c>
      <c r="C1343" s="122">
        <v>10</v>
      </c>
      <c r="D1343" s="7">
        <v>449</v>
      </c>
      <c r="E1343" s="6" t="s">
        <v>3558</v>
      </c>
      <c r="H1343" s="6">
        <f>IF('Раздел 2.1.2.1'!BD44&gt;='Раздел 2.1.2.1'!BD50,0,1)</f>
        <v>0</v>
      </c>
    </row>
    <row r="1344" spans="1:8" x14ac:dyDescent="0.2">
      <c r="A1344" s="6">
        <f t="shared" si="21"/>
        <v>609562</v>
      </c>
      <c r="B1344" s="6">
        <v>8</v>
      </c>
      <c r="C1344" s="122">
        <v>10</v>
      </c>
      <c r="D1344" s="7">
        <v>450</v>
      </c>
      <c r="E1344" s="6" t="s">
        <v>2770</v>
      </c>
      <c r="H1344" s="6">
        <f>IF('Раздел 2.1.2.1'!BE44&gt;='Раздел 2.1.2.1'!BE50,0,1)</f>
        <v>0</v>
      </c>
    </row>
    <row r="1345" spans="1:8" x14ac:dyDescent="0.2">
      <c r="A1345" s="6">
        <f t="shared" si="21"/>
        <v>609562</v>
      </c>
      <c r="B1345" s="6">
        <v>8</v>
      </c>
      <c r="C1345" s="122">
        <v>10</v>
      </c>
      <c r="D1345" s="7">
        <v>451</v>
      </c>
      <c r="E1345" s="6" t="s">
        <v>2771</v>
      </c>
      <c r="H1345" s="6">
        <f>IF('Раздел 2.1.2.1'!BF44&gt;='Раздел 2.1.2.1'!BF50,0,1)</f>
        <v>0</v>
      </c>
    </row>
    <row r="1346" spans="1:8" x14ac:dyDescent="0.2">
      <c r="A1346" s="6">
        <f t="shared" si="21"/>
        <v>609562</v>
      </c>
      <c r="B1346" s="6">
        <v>8</v>
      </c>
      <c r="C1346" s="122">
        <v>10</v>
      </c>
      <c r="D1346" s="7">
        <v>452</v>
      </c>
      <c r="E1346" s="6" t="s">
        <v>2772</v>
      </c>
      <c r="F1346" s="7"/>
      <c r="G1346" s="7"/>
      <c r="H1346" s="6">
        <f>IF('Раздел 2.1.2.1'!BG44&gt;='Раздел 2.1.2.1'!BG50,0,1)</f>
        <v>0</v>
      </c>
    </row>
    <row r="1347" spans="1:8" x14ac:dyDescent="0.2">
      <c r="A1347" s="6">
        <f t="shared" si="21"/>
        <v>609562</v>
      </c>
      <c r="B1347" s="6">
        <v>8</v>
      </c>
      <c r="C1347" s="123">
        <v>10</v>
      </c>
      <c r="D1347" s="7">
        <v>453</v>
      </c>
      <c r="E1347" s="119" t="s">
        <v>2773</v>
      </c>
      <c r="F1347" s="119"/>
      <c r="G1347" s="119"/>
      <c r="H1347" s="119">
        <f>IF('Раздел 2.1.2.1'!BH44&gt;='Раздел 2.1.2.1'!BH50,0,1)</f>
        <v>0</v>
      </c>
    </row>
    <row r="1348" spans="1:8" x14ac:dyDescent="0.2">
      <c r="A1348" s="6">
        <f t="shared" si="21"/>
        <v>609562</v>
      </c>
      <c r="B1348" s="6">
        <v>8</v>
      </c>
      <c r="C1348" s="122">
        <v>11</v>
      </c>
      <c r="D1348" s="7">
        <v>454</v>
      </c>
      <c r="E1348" s="122" t="s">
        <v>12618</v>
      </c>
      <c r="H1348" s="6">
        <f>IF('Раздел 2.1.2.1'!P44&gt;='Раздел 2.1.2.1'!P51,0,1)</f>
        <v>0</v>
      </c>
    </row>
    <row r="1349" spans="1:8" x14ac:dyDescent="0.2">
      <c r="A1349" s="6">
        <f t="shared" si="21"/>
        <v>609562</v>
      </c>
      <c r="B1349" s="6">
        <v>8</v>
      </c>
      <c r="C1349" s="122">
        <v>11</v>
      </c>
      <c r="D1349" s="7">
        <v>455</v>
      </c>
      <c r="E1349" s="6" t="s">
        <v>2774</v>
      </c>
      <c r="H1349" s="6">
        <f>IF('Раздел 2.1.2.1'!Q44&gt;='Раздел 2.1.2.1'!Q51,0,1)</f>
        <v>0</v>
      </c>
    </row>
    <row r="1350" spans="1:8" x14ac:dyDescent="0.2">
      <c r="A1350" s="6">
        <f t="shared" si="21"/>
        <v>609562</v>
      </c>
      <c r="B1350" s="6">
        <v>8</v>
      </c>
      <c r="C1350" s="122">
        <v>11</v>
      </c>
      <c r="D1350" s="7">
        <v>456</v>
      </c>
      <c r="E1350" s="6" t="s">
        <v>2775</v>
      </c>
      <c r="H1350" s="6">
        <f>IF('Раздел 2.1.2.1'!R44&gt;='Раздел 2.1.2.1'!R51,0,1)</f>
        <v>0</v>
      </c>
    </row>
    <row r="1351" spans="1:8" x14ac:dyDescent="0.2">
      <c r="A1351" s="6">
        <f t="shared" si="21"/>
        <v>609562</v>
      </c>
      <c r="B1351" s="6">
        <v>8</v>
      </c>
      <c r="C1351" s="122">
        <v>11</v>
      </c>
      <c r="D1351" s="7">
        <v>457</v>
      </c>
      <c r="E1351" s="6" t="s">
        <v>2776</v>
      </c>
      <c r="H1351" s="6">
        <f>IF('Раздел 2.1.2.1'!S44&gt;='Раздел 2.1.2.1'!S51,0,1)</f>
        <v>0</v>
      </c>
    </row>
    <row r="1352" spans="1:8" x14ac:dyDescent="0.2">
      <c r="A1352" s="6">
        <f t="shared" si="21"/>
        <v>609562</v>
      </c>
      <c r="B1352" s="6">
        <v>8</v>
      </c>
      <c r="C1352" s="122">
        <v>11</v>
      </c>
      <c r="D1352" s="7">
        <v>458</v>
      </c>
      <c r="E1352" s="6" t="s">
        <v>2777</v>
      </c>
      <c r="H1352" s="6">
        <f>IF('Раздел 2.1.2.1'!T44&gt;='Раздел 2.1.2.1'!T51,0,1)</f>
        <v>0</v>
      </c>
    </row>
    <row r="1353" spans="1:8" x14ac:dyDescent="0.2">
      <c r="A1353" s="6">
        <f t="shared" si="21"/>
        <v>609562</v>
      </c>
      <c r="B1353" s="6">
        <v>8</v>
      </c>
      <c r="C1353" s="122">
        <v>11</v>
      </c>
      <c r="D1353" s="7">
        <v>459</v>
      </c>
      <c r="E1353" s="6" t="s">
        <v>2778</v>
      </c>
      <c r="H1353" s="6">
        <f>IF('Раздел 2.1.2.1'!U44&gt;='Раздел 2.1.2.1'!U51,0,1)</f>
        <v>0</v>
      </c>
    </row>
    <row r="1354" spans="1:8" x14ac:dyDescent="0.2">
      <c r="A1354" s="6">
        <f t="shared" si="21"/>
        <v>609562</v>
      </c>
      <c r="B1354" s="6">
        <v>8</v>
      </c>
      <c r="C1354" s="122">
        <v>11</v>
      </c>
      <c r="D1354" s="7">
        <v>460</v>
      </c>
      <c r="E1354" s="6" t="s">
        <v>2779</v>
      </c>
      <c r="H1354" s="6">
        <f>IF('Раздел 2.1.2.1'!V44&gt;='Раздел 2.1.2.1'!V51,0,1)</f>
        <v>0</v>
      </c>
    </row>
    <row r="1355" spans="1:8" x14ac:dyDescent="0.2">
      <c r="A1355" s="6">
        <f t="shared" si="21"/>
        <v>609562</v>
      </c>
      <c r="B1355" s="6">
        <v>8</v>
      </c>
      <c r="C1355" s="122">
        <v>11</v>
      </c>
      <c r="D1355" s="7">
        <v>461</v>
      </c>
      <c r="E1355" s="6" t="s">
        <v>2780</v>
      </c>
      <c r="H1355" s="6">
        <f>IF('Раздел 2.1.2.1'!W44&gt;='Раздел 2.1.2.1'!W51,0,1)</f>
        <v>0</v>
      </c>
    </row>
    <row r="1356" spans="1:8" x14ac:dyDescent="0.2">
      <c r="A1356" s="6">
        <f t="shared" si="21"/>
        <v>609562</v>
      </c>
      <c r="B1356" s="6">
        <v>8</v>
      </c>
      <c r="C1356" s="122">
        <v>11</v>
      </c>
      <c r="D1356" s="7">
        <v>462</v>
      </c>
      <c r="E1356" s="6" t="s">
        <v>2781</v>
      </c>
      <c r="H1356" s="6">
        <f>IF('Раздел 2.1.2.1'!X44&gt;='Раздел 2.1.2.1'!X51,0,1)</f>
        <v>0</v>
      </c>
    </row>
    <row r="1357" spans="1:8" x14ac:dyDescent="0.2">
      <c r="A1357" s="6">
        <f t="shared" si="21"/>
        <v>609562</v>
      </c>
      <c r="B1357" s="6">
        <v>8</v>
      </c>
      <c r="C1357" s="122">
        <v>11</v>
      </c>
      <c r="D1357" s="7">
        <v>463</v>
      </c>
      <c r="E1357" s="6" t="s">
        <v>2782</v>
      </c>
      <c r="H1357" s="6">
        <f>IF('Раздел 2.1.2.1'!Y44&gt;='Раздел 2.1.2.1'!Y51,0,1)</f>
        <v>0</v>
      </c>
    </row>
    <row r="1358" spans="1:8" x14ac:dyDescent="0.2">
      <c r="A1358" s="6">
        <f t="shared" si="21"/>
        <v>609562</v>
      </c>
      <c r="B1358" s="6">
        <v>8</v>
      </c>
      <c r="C1358" s="122">
        <v>11</v>
      </c>
      <c r="D1358" s="7">
        <v>464</v>
      </c>
      <c r="E1358" s="6" t="s">
        <v>2783</v>
      </c>
      <c r="H1358" s="6">
        <f>IF('Раздел 2.1.2.1'!Z44&gt;='Раздел 2.1.2.1'!Z51,0,1)</f>
        <v>0</v>
      </c>
    </row>
    <row r="1359" spans="1:8" x14ac:dyDescent="0.2">
      <c r="A1359" s="6">
        <f t="shared" si="21"/>
        <v>609562</v>
      </c>
      <c r="B1359" s="6">
        <v>8</v>
      </c>
      <c r="C1359" s="122">
        <v>11</v>
      </c>
      <c r="D1359" s="7">
        <v>465</v>
      </c>
      <c r="E1359" s="6" t="s">
        <v>2784</v>
      </c>
      <c r="H1359" s="6">
        <f>IF('Раздел 2.1.2.1'!AA44&gt;='Раздел 2.1.2.1'!AA51,0,1)</f>
        <v>0</v>
      </c>
    </row>
    <row r="1360" spans="1:8" x14ac:dyDescent="0.2">
      <c r="A1360" s="6">
        <f t="shared" si="21"/>
        <v>609562</v>
      </c>
      <c r="B1360" s="6">
        <v>8</v>
      </c>
      <c r="C1360" s="122">
        <v>11</v>
      </c>
      <c r="D1360" s="7">
        <v>466</v>
      </c>
      <c r="E1360" s="6" t="s">
        <v>2015</v>
      </c>
      <c r="H1360" s="6">
        <f>IF('Раздел 2.1.2.1'!AB44&gt;='Раздел 2.1.2.1'!AB51,0,1)</f>
        <v>0</v>
      </c>
    </row>
    <row r="1361" spans="1:8" x14ac:dyDescent="0.2">
      <c r="A1361" s="6">
        <f t="shared" si="21"/>
        <v>609562</v>
      </c>
      <c r="B1361" s="6">
        <v>8</v>
      </c>
      <c r="C1361" s="122">
        <v>11</v>
      </c>
      <c r="D1361" s="7">
        <v>467</v>
      </c>
      <c r="E1361" s="6" t="s">
        <v>2016</v>
      </c>
      <c r="H1361" s="6">
        <f>IF('Раздел 2.1.2.1'!AC44&gt;='Раздел 2.1.2.1'!AC51,0,1)</f>
        <v>0</v>
      </c>
    </row>
    <row r="1362" spans="1:8" x14ac:dyDescent="0.2">
      <c r="A1362" s="6">
        <f t="shared" si="21"/>
        <v>609562</v>
      </c>
      <c r="B1362" s="6">
        <v>8</v>
      </c>
      <c r="C1362" s="122">
        <v>11</v>
      </c>
      <c r="D1362" s="7">
        <v>468</v>
      </c>
      <c r="E1362" s="6" t="s">
        <v>2017</v>
      </c>
      <c r="H1362" s="6">
        <f>IF('Раздел 2.1.2.1'!AD44&gt;='Раздел 2.1.2.1'!AD51,0,1)</f>
        <v>0</v>
      </c>
    </row>
    <row r="1363" spans="1:8" x14ac:dyDescent="0.2">
      <c r="A1363" s="6">
        <f t="shared" si="21"/>
        <v>609562</v>
      </c>
      <c r="B1363" s="6">
        <v>8</v>
      </c>
      <c r="C1363" s="122">
        <v>11</v>
      </c>
      <c r="D1363" s="7">
        <v>469</v>
      </c>
      <c r="E1363" s="6" t="s">
        <v>2018</v>
      </c>
      <c r="H1363" s="6">
        <f>IF('Раздел 2.1.2.1'!AE44&gt;='Раздел 2.1.2.1'!AE51,0,1)</f>
        <v>0</v>
      </c>
    </row>
    <row r="1364" spans="1:8" x14ac:dyDescent="0.2">
      <c r="A1364" s="6">
        <f t="shared" si="21"/>
        <v>609562</v>
      </c>
      <c r="B1364" s="6">
        <v>8</v>
      </c>
      <c r="C1364" s="122">
        <v>11</v>
      </c>
      <c r="D1364" s="7">
        <v>470</v>
      </c>
      <c r="E1364" s="6" t="s">
        <v>2019</v>
      </c>
      <c r="H1364" s="6">
        <f>IF('Раздел 2.1.2.1'!AF44&gt;='Раздел 2.1.2.1'!AF51,0,1)</f>
        <v>0</v>
      </c>
    </row>
    <row r="1365" spans="1:8" x14ac:dyDescent="0.2">
      <c r="A1365" s="6">
        <f t="shared" si="21"/>
        <v>609562</v>
      </c>
      <c r="B1365" s="6">
        <v>8</v>
      </c>
      <c r="C1365" s="122">
        <v>11</v>
      </c>
      <c r="D1365" s="7">
        <v>471</v>
      </c>
      <c r="E1365" s="6" t="s">
        <v>2020</v>
      </c>
      <c r="H1365" s="6">
        <f>IF('Раздел 2.1.2.1'!AG44&gt;='Раздел 2.1.2.1'!AG51,0,1)</f>
        <v>0</v>
      </c>
    </row>
    <row r="1366" spans="1:8" x14ac:dyDescent="0.2">
      <c r="A1366" s="6">
        <f t="shared" si="21"/>
        <v>609562</v>
      </c>
      <c r="B1366" s="6">
        <v>8</v>
      </c>
      <c r="C1366" s="122">
        <v>11</v>
      </c>
      <c r="D1366" s="7">
        <v>472</v>
      </c>
      <c r="E1366" s="6" t="s">
        <v>2021</v>
      </c>
      <c r="H1366" s="6">
        <f>IF('Раздел 2.1.2.1'!AH44&gt;='Раздел 2.1.2.1'!AH51,0,1)</f>
        <v>0</v>
      </c>
    </row>
    <row r="1367" spans="1:8" x14ac:dyDescent="0.2">
      <c r="A1367" s="6">
        <f t="shared" si="21"/>
        <v>609562</v>
      </c>
      <c r="B1367" s="6">
        <v>8</v>
      </c>
      <c r="C1367" s="122">
        <v>11</v>
      </c>
      <c r="D1367" s="7">
        <v>473</v>
      </c>
      <c r="E1367" s="6" t="s">
        <v>1235</v>
      </c>
      <c r="H1367" s="6">
        <f>IF('Раздел 2.1.2.1'!AI44&gt;='Раздел 2.1.2.1'!AI51,0,1)</f>
        <v>0</v>
      </c>
    </row>
    <row r="1368" spans="1:8" x14ac:dyDescent="0.2">
      <c r="A1368" s="6">
        <f t="shared" si="21"/>
        <v>609562</v>
      </c>
      <c r="B1368" s="6">
        <v>8</v>
      </c>
      <c r="C1368" s="122">
        <v>11</v>
      </c>
      <c r="D1368" s="7">
        <v>474</v>
      </c>
      <c r="E1368" s="6" t="s">
        <v>1236</v>
      </c>
      <c r="H1368" s="6">
        <f>IF('Раздел 2.1.2.1'!AJ44&gt;='Раздел 2.1.2.1'!AJ51,0,1)</f>
        <v>0</v>
      </c>
    </row>
    <row r="1369" spans="1:8" x14ac:dyDescent="0.2">
      <c r="A1369" s="6">
        <f t="shared" si="21"/>
        <v>609562</v>
      </c>
      <c r="B1369" s="6">
        <v>8</v>
      </c>
      <c r="C1369" s="122">
        <v>11</v>
      </c>
      <c r="D1369" s="7">
        <v>475</v>
      </c>
      <c r="E1369" s="6" t="s">
        <v>1237</v>
      </c>
      <c r="H1369" s="6">
        <f>IF('Раздел 2.1.2.1'!AK44&gt;='Раздел 2.1.2.1'!AK51,0,1)</f>
        <v>0</v>
      </c>
    </row>
    <row r="1370" spans="1:8" x14ac:dyDescent="0.2">
      <c r="A1370" s="6">
        <f t="shared" si="21"/>
        <v>609562</v>
      </c>
      <c r="B1370" s="6">
        <v>8</v>
      </c>
      <c r="C1370" s="122">
        <v>11</v>
      </c>
      <c r="D1370" s="7">
        <v>476</v>
      </c>
      <c r="E1370" s="6" t="s">
        <v>1238</v>
      </c>
      <c r="H1370" s="6">
        <f>IF('Раздел 2.1.2.1'!AL44&gt;='Раздел 2.1.2.1'!AL51,0,1)</f>
        <v>0</v>
      </c>
    </row>
    <row r="1371" spans="1:8" x14ac:dyDescent="0.2">
      <c r="A1371" s="6">
        <f t="shared" si="21"/>
        <v>609562</v>
      </c>
      <c r="B1371" s="6">
        <v>8</v>
      </c>
      <c r="C1371" s="122">
        <v>11</v>
      </c>
      <c r="D1371" s="7">
        <v>477</v>
      </c>
      <c r="E1371" s="6" t="s">
        <v>1239</v>
      </c>
      <c r="H1371" s="6">
        <f>IF('Раздел 2.1.2.1'!AM44&gt;='Раздел 2.1.2.1'!AM51,0,1)</f>
        <v>0</v>
      </c>
    </row>
    <row r="1372" spans="1:8" x14ac:dyDescent="0.2">
      <c r="A1372" s="6">
        <f t="shared" si="21"/>
        <v>609562</v>
      </c>
      <c r="B1372" s="6">
        <v>8</v>
      </c>
      <c r="C1372" s="122">
        <v>11</v>
      </c>
      <c r="D1372" s="7">
        <v>478</v>
      </c>
      <c r="E1372" s="6" t="s">
        <v>1240</v>
      </c>
      <c r="H1372" s="6">
        <f>IF('Раздел 2.1.2.1'!AN44&gt;='Раздел 2.1.2.1'!AN51,0,1)</f>
        <v>0</v>
      </c>
    </row>
    <row r="1373" spans="1:8" x14ac:dyDescent="0.2">
      <c r="A1373" s="6">
        <f t="shared" si="21"/>
        <v>609562</v>
      </c>
      <c r="B1373" s="6">
        <v>8</v>
      </c>
      <c r="C1373" s="122">
        <v>11</v>
      </c>
      <c r="D1373" s="7">
        <v>479</v>
      </c>
      <c r="E1373" s="6" t="s">
        <v>1241</v>
      </c>
      <c r="H1373" s="6">
        <f>IF('Раздел 2.1.2.1'!AO44&gt;='Раздел 2.1.2.1'!AO51,0,1)</f>
        <v>0</v>
      </c>
    </row>
    <row r="1374" spans="1:8" x14ac:dyDescent="0.2">
      <c r="A1374" s="6">
        <f t="shared" si="21"/>
        <v>609562</v>
      </c>
      <c r="B1374" s="6">
        <v>8</v>
      </c>
      <c r="C1374" s="122">
        <v>11</v>
      </c>
      <c r="D1374" s="7">
        <v>480</v>
      </c>
      <c r="E1374" s="6" t="s">
        <v>1242</v>
      </c>
      <c r="H1374" s="6">
        <f>IF('Раздел 2.1.2.1'!AP44&gt;='Раздел 2.1.2.1'!AP51,0,1)</f>
        <v>0</v>
      </c>
    </row>
    <row r="1375" spans="1:8" x14ac:dyDescent="0.2">
      <c r="A1375" s="6">
        <f t="shared" si="21"/>
        <v>609562</v>
      </c>
      <c r="B1375" s="6">
        <v>8</v>
      </c>
      <c r="C1375" s="122">
        <v>11</v>
      </c>
      <c r="D1375" s="7">
        <v>481</v>
      </c>
      <c r="E1375" s="6" t="s">
        <v>1243</v>
      </c>
      <c r="H1375" s="6">
        <f>IF('Раздел 2.1.2.1'!AQ44&gt;='Раздел 2.1.2.1'!AQ51,0,1)</f>
        <v>0</v>
      </c>
    </row>
    <row r="1376" spans="1:8" x14ac:dyDescent="0.2">
      <c r="A1376" s="6">
        <f t="shared" si="21"/>
        <v>609562</v>
      </c>
      <c r="B1376" s="6">
        <v>8</v>
      </c>
      <c r="C1376" s="122">
        <v>11</v>
      </c>
      <c r="D1376" s="7">
        <v>482</v>
      </c>
      <c r="E1376" s="6" t="s">
        <v>1244</v>
      </c>
      <c r="H1376" s="6">
        <f>IF('Раздел 2.1.2.1'!AR44&gt;='Раздел 2.1.2.1'!AR51,0,1)</f>
        <v>0</v>
      </c>
    </row>
    <row r="1377" spans="1:8" x14ac:dyDescent="0.2">
      <c r="A1377" s="6">
        <f t="shared" si="21"/>
        <v>609562</v>
      </c>
      <c r="B1377" s="6">
        <v>8</v>
      </c>
      <c r="C1377" s="122">
        <v>11</v>
      </c>
      <c r="D1377" s="7">
        <v>483</v>
      </c>
      <c r="E1377" s="6" t="s">
        <v>1245</v>
      </c>
      <c r="H1377" s="6">
        <f>IF('Раздел 2.1.2.1'!AS44&gt;='Раздел 2.1.2.1'!AS51,0,1)</f>
        <v>0</v>
      </c>
    </row>
    <row r="1378" spans="1:8" x14ac:dyDescent="0.2">
      <c r="A1378" s="6">
        <f t="shared" si="21"/>
        <v>609562</v>
      </c>
      <c r="B1378" s="6">
        <v>8</v>
      </c>
      <c r="C1378" s="122">
        <v>11</v>
      </c>
      <c r="D1378" s="7">
        <v>484</v>
      </c>
      <c r="E1378" s="6" t="s">
        <v>1246</v>
      </c>
      <c r="H1378" s="6">
        <f>IF('Раздел 2.1.2.1'!AT44&gt;='Раздел 2.1.2.1'!AT51,0,1)</f>
        <v>0</v>
      </c>
    </row>
    <row r="1379" spans="1:8" x14ac:dyDescent="0.2">
      <c r="A1379" s="6">
        <f t="shared" si="21"/>
        <v>609562</v>
      </c>
      <c r="B1379" s="6">
        <v>8</v>
      </c>
      <c r="C1379" s="122">
        <v>11</v>
      </c>
      <c r="D1379" s="7">
        <v>485</v>
      </c>
      <c r="E1379" s="6" t="s">
        <v>1247</v>
      </c>
      <c r="H1379" s="6">
        <f>IF('Раздел 2.1.2.1'!AU44&gt;='Раздел 2.1.2.1'!AU51,0,1)</f>
        <v>0</v>
      </c>
    </row>
    <row r="1380" spans="1:8" x14ac:dyDescent="0.2">
      <c r="A1380" s="6">
        <f t="shared" si="21"/>
        <v>609562</v>
      </c>
      <c r="B1380" s="6">
        <v>8</v>
      </c>
      <c r="C1380" s="122">
        <v>11</v>
      </c>
      <c r="D1380" s="7">
        <v>486</v>
      </c>
      <c r="E1380" s="6" t="s">
        <v>1248</v>
      </c>
      <c r="H1380" s="6">
        <f>IF('Раздел 2.1.2.1'!AV44&gt;='Раздел 2.1.2.1'!AV51,0,1)</f>
        <v>0</v>
      </c>
    </row>
    <row r="1381" spans="1:8" x14ac:dyDescent="0.2">
      <c r="A1381" s="6">
        <f t="shared" si="21"/>
        <v>609562</v>
      </c>
      <c r="B1381" s="6">
        <v>8</v>
      </c>
      <c r="C1381" s="122">
        <v>11</v>
      </c>
      <c r="D1381" s="7">
        <v>487</v>
      </c>
      <c r="E1381" s="6" t="s">
        <v>1249</v>
      </c>
      <c r="H1381" s="6">
        <f>IF('Раздел 2.1.2.1'!AW44&gt;='Раздел 2.1.2.1'!AW51,0,1)</f>
        <v>0</v>
      </c>
    </row>
    <row r="1382" spans="1:8" x14ac:dyDescent="0.2">
      <c r="A1382" s="6">
        <f t="shared" si="21"/>
        <v>609562</v>
      </c>
      <c r="B1382" s="6">
        <v>8</v>
      </c>
      <c r="C1382" s="122">
        <v>11</v>
      </c>
      <c r="D1382" s="7">
        <v>488</v>
      </c>
      <c r="E1382" s="6" t="s">
        <v>2028</v>
      </c>
      <c r="H1382" s="6">
        <f>IF('Раздел 2.1.2.1'!AX44&gt;='Раздел 2.1.2.1'!AX51,0,1)</f>
        <v>0</v>
      </c>
    </row>
    <row r="1383" spans="1:8" x14ac:dyDescent="0.2">
      <c r="A1383" s="6">
        <f t="shared" si="21"/>
        <v>609562</v>
      </c>
      <c r="B1383" s="6">
        <v>8</v>
      </c>
      <c r="C1383" s="122">
        <v>11</v>
      </c>
      <c r="D1383" s="7">
        <v>489</v>
      </c>
      <c r="E1383" s="6" t="s">
        <v>2029</v>
      </c>
      <c r="H1383" s="6">
        <f>IF('Раздел 2.1.2.1'!AY44&gt;='Раздел 2.1.2.1'!AY51,0,1)</f>
        <v>0</v>
      </c>
    </row>
    <row r="1384" spans="1:8" x14ac:dyDescent="0.2">
      <c r="A1384" s="6">
        <f t="shared" si="21"/>
        <v>609562</v>
      </c>
      <c r="B1384" s="6">
        <v>8</v>
      </c>
      <c r="C1384" s="122">
        <v>11</v>
      </c>
      <c r="D1384" s="7">
        <v>490</v>
      </c>
      <c r="E1384" s="6" t="s">
        <v>2030</v>
      </c>
      <c r="H1384" s="6">
        <f>IF('Раздел 2.1.2.1'!AZ44&gt;='Раздел 2.1.2.1'!AZ51,0,1)</f>
        <v>0</v>
      </c>
    </row>
    <row r="1385" spans="1:8" x14ac:dyDescent="0.2">
      <c r="A1385" s="6">
        <f t="shared" si="21"/>
        <v>609562</v>
      </c>
      <c r="B1385" s="6">
        <v>8</v>
      </c>
      <c r="C1385" s="122">
        <v>11</v>
      </c>
      <c r="D1385" s="7">
        <v>491</v>
      </c>
      <c r="E1385" s="6" t="s">
        <v>2031</v>
      </c>
      <c r="H1385" s="6">
        <f>IF('Раздел 2.1.2.1'!BA44&gt;='Раздел 2.1.2.1'!BA51,0,1)</f>
        <v>0</v>
      </c>
    </row>
    <row r="1386" spans="1:8" x14ac:dyDescent="0.2">
      <c r="A1386" s="6">
        <f t="shared" ref="A1386:A1454" si="22">P_3</f>
        <v>609562</v>
      </c>
      <c r="B1386" s="6">
        <v>8</v>
      </c>
      <c r="C1386" s="122">
        <v>11</v>
      </c>
      <c r="D1386" s="7">
        <v>492</v>
      </c>
      <c r="E1386" s="6" t="s">
        <v>2032</v>
      </c>
      <c r="H1386" s="6">
        <f>IF('Раздел 2.1.2.1'!BB44&gt;='Раздел 2.1.2.1'!BB51,0,1)</f>
        <v>0</v>
      </c>
    </row>
    <row r="1387" spans="1:8" x14ac:dyDescent="0.2">
      <c r="A1387" s="6">
        <f t="shared" si="22"/>
        <v>609562</v>
      </c>
      <c r="B1387" s="6">
        <v>8</v>
      </c>
      <c r="C1387" s="122">
        <v>11</v>
      </c>
      <c r="D1387" s="7">
        <v>493</v>
      </c>
      <c r="E1387" s="6" t="s">
        <v>2033</v>
      </c>
      <c r="H1387" s="6">
        <f>IF('Раздел 2.1.2.1'!BC44&gt;='Раздел 2.1.2.1'!BC51,0,1)</f>
        <v>0</v>
      </c>
    </row>
    <row r="1388" spans="1:8" x14ac:dyDescent="0.2">
      <c r="A1388" s="6">
        <f t="shared" si="22"/>
        <v>609562</v>
      </c>
      <c r="B1388" s="6">
        <v>8</v>
      </c>
      <c r="C1388" s="122">
        <v>11</v>
      </c>
      <c r="D1388" s="7">
        <v>494</v>
      </c>
      <c r="E1388" s="6" t="s">
        <v>2034</v>
      </c>
      <c r="H1388" s="6">
        <f>IF('Раздел 2.1.2.1'!BD44&gt;='Раздел 2.1.2.1'!BD51,0,1)</f>
        <v>0</v>
      </c>
    </row>
    <row r="1389" spans="1:8" x14ac:dyDescent="0.2">
      <c r="A1389" s="6">
        <f t="shared" si="22"/>
        <v>609562</v>
      </c>
      <c r="B1389" s="6">
        <v>8</v>
      </c>
      <c r="C1389" s="122">
        <v>11</v>
      </c>
      <c r="D1389" s="7">
        <v>495</v>
      </c>
      <c r="E1389" s="6" t="s">
        <v>2035</v>
      </c>
      <c r="H1389" s="6">
        <f>IF('Раздел 2.1.2.1'!BE44&gt;='Раздел 2.1.2.1'!BE51,0,1)</f>
        <v>0</v>
      </c>
    </row>
    <row r="1390" spans="1:8" x14ac:dyDescent="0.2">
      <c r="A1390" s="6">
        <f t="shared" si="22"/>
        <v>609562</v>
      </c>
      <c r="B1390" s="6">
        <v>8</v>
      </c>
      <c r="C1390" s="122">
        <v>11</v>
      </c>
      <c r="D1390" s="7">
        <v>496</v>
      </c>
      <c r="E1390" s="6" t="s">
        <v>2036</v>
      </c>
      <c r="H1390" s="6">
        <f>IF('Раздел 2.1.2.1'!BF44&gt;='Раздел 2.1.2.1'!BF51,0,1)</f>
        <v>0</v>
      </c>
    </row>
    <row r="1391" spans="1:8" x14ac:dyDescent="0.2">
      <c r="A1391" s="6">
        <f t="shared" si="22"/>
        <v>609562</v>
      </c>
      <c r="B1391" s="6">
        <v>8</v>
      </c>
      <c r="C1391" s="122">
        <v>11</v>
      </c>
      <c r="D1391" s="7">
        <v>497</v>
      </c>
      <c r="E1391" s="6" t="s">
        <v>2045</v>
      </c>
      <c r="H1391" s="6">
        <f>IF('Раздел 2.1.2.1'!BG44&gt;='Раздел 2.1.2.1'!BG51,0,1)</f>
        <v>0</v>
      </c>
    </row>
    <row r="1392" spans="1:8" x14ac:dyDescent="0.2">
      <c r="A1392" s="6">
        <f t="shared" si="22"/>
        <v>609562</v>
      </c>
      <c r="B1392" s="6">
        <v>8</v>
      </c>
      <c r="C1392" s="123">
        <v>11</v>
      </c>
      <c r="D1392" s="7">
        <v>498</v>
      </c>
      <c r="E1392" s="119" t="s">
        <v>2046</v>
      </c>
      <c r="F1392" s="119"/>
      <c r="G1392" s="119"/>
      <c r="H1392" s="119">
        <f>IF('Раздел 2.1.2.1'!BH44&gt;='Раздел 2.1.2.1'!BH51,0,1)</f>
        <v>0</v>
      </c>
    </row>
    <row r="1393" spans="1:8" x14ac:dyDescent="0.2">
      <c r="A1393" s="6">
        <f t="shared" si="22"/>
        <v>609562</v>
      </c>
      <c r="B1393" s="6">
        <v>8</v>
      </c>
      <c r="C1393" s="122">
        <v>12</v>
      </c>
      <c r="D1393" s="7">
        <v>499</v>
      </c>
      <c r="E1393" s="122" t="s">
        <v>13068</v>
      </c>
      <c r="H1393" s="6">
        <f>IF('Раздел 2.1.2.1'!P44&gt;='Раздел 2.1.2.1'!P52,0,1)</f>
        <v>0</v>
      </c>
    </row>
    <row r="1394" spans="1:8" x14ac:dyDescent="0.2">
      <c r="A1394" s="6">
        <f t="shared" si="22"/>
        <v>609562</v>
      </c>
      <c r="B1394" s="6">
        <v>8</v>
      </c>
      <c r="C1394" s="122">
        <v>12</v>
      </c>
      <c r="D1394" s="7">
        <v>500</v>
      </c>
      <c r="E1394" s="6" t="s">
        <v>2047</v>
      </c>
      <c r="H1394" s="6">
        <f>IF('Раздел 2.1.2.1'!Q44&gt;='Раздел 2.1.2.1'!Q52,0,1)</f>
        <v>0</v>
      </c>
    </row>
    <row r="1395" spans="1:8" x14ac:dyDescent="0.2">
      <c r="A1395" s="6">
        <f t="shared" si="22"/>
        <v>609562</v>
      </c>
      <c r="B1395" s="6">
        <v>8</v>
      </c>
      <c r="C1395" s="122">
        <v>12</v>
      </c>
      <c r="D1395" s="7">
        <v>501</v>
      </c>
      <c r="E1395" s="6" t="s">
        <v>2048</v>
      </c>
      <c r="H1395" s="6">
        <f>IF('Раздел 2.1.2.1'!R44&gt;='Раздел 2.1.2.1'!R52,0,1)</f>
        <v>0</v>
      </c>
    </row>
    <row r="1396" spans="1:8" x14ac:dyDescent="0.2">
      <c r="A1396" s="6">
        <f t="shared" si="22"/>
        <v>609562</v>
      </c>
      <c r="B1396" s="6">
        <v>8</v>
      </c>
      <c r="C1396" s="122">
        <v>12</v>
      </c>
      <c r="D1396" s="7">
        <v>502</v>
      </c>
      <c r="E1396" s="6" t="s">
        <v>2049</v>
      </c>
      <c r="H1396" s="6">
        <f>IF('Раздел 2.1.2.1'!S44&gt;='Раздел 2.1.2.1'!S52,0,1)</f>
        <v>0</v>
      </c>
    </row>
    <row r="1397" spans="1:8" x14ac:dyDescent="0.2">
      <c r="A1397" s="6">
        <f t="shared" si="22"/>
        <v>609562</v>
      </c>
      <c r="B1397" s="6">
        <v>8</v>
      </c>
      <c r="C1397" s="122">
        <v>12</v>
      </c>
      <c r="D1397" s="7">
        <v>503</v>
      </c>
      <c r="E1397" s="6" t="s">
        <v>2050</v>
      </c>
      <c r="H1397" s="6">
        <f>IF('Раздел 2.1.2.1'!T44&gt;='Раздел 2.1.2.1'!T52,0,1)</f>
        <v>0</v>
      </c>
    </row>
    <row r="1398" spans="1:8" x14ac:dyDescent="0.2">
      <c r="A1398" s="6">
        <f t="shared" si="22"/>
        <v>609562</v>
      </c>
      <c r="B1398" s="6">
        <v>8</v>
      </c>
      <c r="C1398" s="122">
        <v>12</v>
      </c>
      <c r="D1398" s="7">
        <v>504</v>
      </c>
      <c r="E1398" s="6" t="s">
        <v>2051</v>
      </c>
      <c r="H1398" s="6">
        <f>IF('Раздел 2.1.2.1'!U44&gt;='Раздел 2.1.2.1'!U52,0,1)</f>
        <v>0</v>
      </c>
    </row>
    <row r="1399" spans="1:8" x14ac:dyDescent="0.2">
      <c r="A1399" s="6">
        <f t="shared" si="22"/>
        <v>609562</v>
      </c>
      <c r="B1399" s="6">
        <v>8</v>
      </c>
      <c r="C1399" s="122">
        <v>12</v>
      </c>
      <c r="D1399" s="7">
        <v>505</v>
      </c>
      <c r="E1399" s="6" t="s">
        <v>2052</v>
      </c>
      <c r="H1399" s="6">
        <f>IF('Раздел 2.1.2.1'!V44&gt;='Раздел 2.1.2.1'!V52,0,1)</f>
        <v>0</v>
      </c>
    </row>
    <row r="1400" spans="1:8" x14ac:dyDescent="0.2">
      <c r="A1400" s="6">
        <f t="shared" si="22"/>
        <v>609562</v>
      </c>
      <c r="B1400" s="6">
        <v>8</v>
      </c>
      <c r="C1400" s="122">
        <v>12</v>
      </c>
      <c r="D1400" s="7">
        <v>506</v>
      </c>
      <c r="E1400" s="6" t="s">
        <v>2053</v>
      </c>
      <c r="H1400" s="6">
        <f>IF('Раздел 2.1.2.1'!W44&gt;='Раздел 2.1.2.1'!W52,0,1)</f>
        <v>0</v>
      </c>
    </row>
    <row r="1401" spans="1:8" x14ac:dyDescent="0.2">
      <c r="A1401" s="6">
        <f t="shared" si="22"/>
        <v>609562</v>
      </c>
      <c r="B1401" s="6">
        <v>8</v>
      </c>
      <c r="C1401" s="122">
        <v>12</v>
      </c>
      <c r="D1401" s="7">
        <v>507</v>
      </c>
      <c r="E1401" s="6" t="s">
        <v>2054</v>
      </c>
      <c r="H1401" s="6">
        <f>IF('Раздел 2.1.2.1'!X44&gt;='Раздел 2.1.2.1'!X52,0,1)</f>
        <v>0</v>
      </c>
    </row>
    <row r="1402" spans="1:8" x14ac:dyDescent="0.2">
      <c r="A1402" s="6">
        <f t="shared" si="22"/>
        <v>609562</v>
      </c>
      <c r="B1402" s="6">
        <v>8</v>
      </c>
      <c r="C1402" s="122">
        <v>12</v>
      </c>
      <c r="D1402" s="7">
        <v>508</v>
      </c>
      <c r="E1402" s="6" t="s">
        <v>2055</v>
      </c>
      <c r="H1402" s="6">
        <f>IF('Раздел 2.1.2.1'!Y44&gt;='Раздел 2.1.2.1'!Y52,0,1)</f>
        <v>0</v>
      </c>
    </row>
    <row r="1403" spans="1:8" x14ac:dyDescent="0.2">
      <c r="A1403" s="6">
        <f t="shared" si="22"/>
        <v>609562</v>
      </c>
      <c r="B1403" s="6">
        <v>8</v>
      </c>
      <c r="C1403" s="122">
        <v>12</v>
      </c>
      <c r="D1403" s="7">
        <v>509</v>
      </c>
      <c r="E1403" s="6" t="s">
        <v>2056</v>
      </c>
      <c r="H1403" s="6">
        <f>IF('Раздел 2.1.2.1'!Z44&gt;='Раздел 2.1.2.1'!Z52,0,1)</f>
        <v>0</v>
      </c>
    </row>
    <row r="1404" spans="1:8" x14ac:dyDescent="0.2">
      <c r="A1404" s="6">
        <f t="shared" si="22"/>
        <v>609562</v>
      </c>
      <c r="B1404" s="6">
        <v>8</v>
      </c>
      <c r="C1404" s="122">
        <v>12</v>
      </c>
      <c r="D1404" s="7">
        <v>510</v>
      </c>
      <c r="E1404" s="6" t="s">
        <v>2057</v>
      </c>
      <c r="H1404" s="6">
        <f>IF('Раздел 2.1.2.1'!AA44&gt;='Раздел 2.1.2.1'!AA52,0,1)</f>
        <v>0</v>
      </c>
    </row>
    <row r="1405" spans="1:8" x14ac:dyDescent="0.2">
      <c r="A1405" s="6">
        <f t="shared" si="22"/>
        <v>609562</v>
      </c>
      <c r="B1405" s="6">
        <v>8</v>
      </c>
      <c r="C1405" s="122">
        <v>12</v>
      </c>
      <c r="D1405" s="7">
        <v>511</v>
      </c>
      <c r="E1405" s="6" t="s">
        <v>2058</v>
      </c>
      <c r="H1405" s="6">
        <f>IF('Раздел 2.1.2.1'!AB44&gt;='Раздел 2.1.2.1'!AB52,0,1)</f>
        <v>0</v>
      </c>
    </row>
    <row r="1406" spans="1:8" x14ac:dyDescent="0.2">
      <c r="A1406" s="6">
        <f t="shared" si="22"/>
        <v>609562</v>
      </c>
      <c r="B1406" s="6">
        <v>8</v>
      </c>
      <c r="C1406" s="122">
        <v>12</v>
      </c>
      <c r="D1406" s="7">
        <v>512</v>
      </c>
      <c r="E1406" s="6" t="s">
        <v>2059</v>
      </c>
      <c r="H1406" s="6">
        <f>IF('Раздел 2.1.2.1'!AC44&gt;='Раздел 2.1.2.1'!AC52,0,1)</f>
        <v>0</v>
      </c>
    </row>
    <row r="1407" spans="1:8" x14ac:dyDescent="0.2">
      <c r="A1407" s="6">
        <f t="shared" si="22"/>
        <v>609562</v>
      </c>
      <c r="B1407" s="6">
        <v>8</v>
      </c>
      <c r="C1407" s="122">
        <v>12</v>
      </c>
      <c r="D1407" s="7">
        <v>513</v>
      </c>
      <c r="E1407" s="6" t="s">
        <v>2060</v>
      </c>
      <c r="H1407" s="6">
        <f>IF('Раздел 2.1.2.1'!AD44&gt;='Раздел 2.1.2.1'!AD52,0,1)</f>
        <v>0</v>
      </c>
    </row>
    <row r="1408" spans="1:8" x14ac:dyDescent="0.2">
      <c r="A1408" s="6">
        <f t="shared" si="22"/>
        <v>609562</v>
      </c>
      <c r="B1408" s="6">
        <v>8</v>
      </c>
      <c r="C1408" s="122">
        <v>12</v>
      </c>
      <c r="D1408" s="7">
        <v>514</v>
      </c>
      <c r="E1408" s="6" t="s">
        <v>2061</v>
      </c>
      <c r="H1408" s="6">
        <f>IF('Раздел 2.1.2.1'!AE44&gt;='Раздел 2.1.2.1'!AE52,0,1)</f>
        <v>0</v>
      </c>
    </row>
    <row r="1409" spans="1:8" x14ac:dyDescent="0.2">
      <c r="A1409" s="6">
        <f t="shared" si="22"/>
        <v>609562</v>
      </c>
      <c r="B1409" s="6">
        <v>8</v>
      </c>
      <c r="C1409" s="122">
        <v>12</v>
      </c>
      <c r="D1409" s="7">
        <v>515</v>
      </c>
      <c r="E1409" s="6" t="s">
        <v>2062</v>
      </c>
      <c r="H1409" s="6">
        <f>IF('Раздел 2.1.2.1'!AF44&gt;='Раздел 2.1.2.1'!AF52,0,1)</f>
        <v>0</v>
      </c>
    </row>
    <row r="1410" spans="1:8" x14ac:dyDescent="0.2">
      <c r="A1410" s="6">
        <f t="shared" si="22"/>
        <v>609562</v>
      </c>
      <c r="B1410" s="6">
        <v>8</v>
      </c>
      <c r="C1410" s="122">
        <v>12</v>
      </c>
      <c r="D1410" s="7">
        <v>516</v>
      </c>
      <c r="E1410" s="6" t="s">
        <v>2063</v>
      </c>
      <c r="H1410" s="6">
        <f>IF('Раздел 2.1.2.1'!AG44&gt;='Раздел 2.1.2.1'!AG52,0,1)</f>
        <v>0</v>
      </c>
    </row>
    <row r="1411" spans="1:8" x14ac:dyDescent="0.2">
      <c r="A1411" s="6">
        <f t="shared" si="22"/>
        <v>609562</v>
      </c>
      <c r="B1411" s="6">
        <v>8</v>
      </c>
      <c r="C1411" s="122">
        <v>12</v>
      </c>
      <c r="D1411" s="7">
        <v>517</v>
      </c>
      <c r="E1411" s="6" t="s">
        <v>2064</v>
      </c>
      <c r="H1411" s="6">
        <f>IF('Раздел 2.1.2.1'!AH44&gt;='Раздел 2.1.2.1'!AH52,0,1)</f>
        <v>0</v>
      </c>
    </row>
    <row r="1412" spans="1:8" x14ac:dyDescent="0.2">
      <c r="A1412" s="6">
        <f t="shared" si="22"/>
        <v>609562</v>
      </c>
      <c r="B1412" s="6">
        <v>8</v>
      </c>
      <c r="C1412" s="122">
        <v>12</v>
      </c>
      <c r="D1412" s="7">
        <v>518</v>
      </c>
      <c r="E1412" s="6" t="s">
        <v>2065</v>
      </c>
      <c r="H1412" s="6">
        <f>IF('Раздел 2.1.2.1'!AI44&gt;='Раздел 2.1.2.1'!AI52,0,1)</f>
        <v>0</v>
      </c>
    </row>
    <row r="1413" spans="1:8" x14ac:dyDescent="0.2">
      <c r="A1413" s="6">
        <f t="shared" si="22"/>
        <v>609562</v>
      </c>
      <c r="B1413" s="6">
        <v>8</v>
      </c>
      <c r="C1413" s="122">
        <v>12</v>
      </c>
      <c r="D1413" s="7">
        <v>519</v>
      </c>
      <c r="E1413" s="6" t="s">
        <v>2066</v>
      </c>
      <c r="H1413" s="6">
        <f>IF('Раздел 2.1.2.1'!AJ44&gt;='Раздел 2.1.2.1'!AJ52,0,1)</f>
        <v>0</v>
      </c>
    </row>
    <row r="1414" spans="1:8" x14ac:dyDescent="0.2">
      <c r="A1414" s="6">
        <f t="shared" si="22"/>
        <v>609562</v>
      </c>
      <c r="B1414" s="6">
        <v>8</v>
      </c>
      <c r="C1414" s="122">
        <v>12</v>
      </c>
      <c r="D1414" s="7">
        <v>520</v>
      </c>
      <c r="E1414" s="6" t="s">
        <v>2067</v>
      </c>
      <c r="H1414" s="6">
        <f>IF('Раздел 2.1.2.1'!AK44&gt;='Раздел 2.1.2.1'!AK52,0,1)</f>
        <v>0</v>
      </c>
    </row>
    <row r="1415" spans="1:8" x14ac:dyDescent="0.2">
      <c r="A1415" s="6">
        <f t="shared" si="22"/>
        <v>609562</v>
      </c>
      <c r="B1415" s="6">
        <v>8</v>
      </c>
      <c r="C1415" s="122">
        <v>12</v>
      </c>
      <c r="D1415" s="7">
        <v>521</v>
      </c>
      <c r="E1415" s="6" t="s">
        <v>2068</v>
      </c>
      <c r="H1415" s="6">
        <f>IF('Раздел 2.1.2.1'!AL44&gt;='Раздел 2.1.2.1'!AL52,0,1)</f>
        <v>0</v>
      </c>
    </row>
    <row r="1416" spans="1:8" x14ac:dyDescent="0.2">
      <c r="A1416" s="6">
        <f t="shared" si="22"/>
        <v>609562</v>
      </c>
      <c r="B1416" s="6">
        <v>8</v>
      </c>
      <c r="C1416" s="122">
        <v>12</v>
      </c>
      <c r="D1416" s="7">
        <v>522</v>
      </c>
      <c r="E1416" s="6" t="s">
        <v>2069</v>
      </c>
      <c r="H1416" s="6">
        <f>IF('Раздел 2.1.2.1'!AM44&gt;='Раздел 2.1.2.1'!AM52,0,1)</f>
        <v>0</v>
      </c>
    </row>
    <row r="1417" spans="1:8" x14ac:dyDescent="0.2">
      <c r="A1417" s="6">
        <f t="shared" si="22"/>
        <v>609562</v>
      </c>
      <c r="B1417" s="6">
        <v>8</v>
      </c>
      <c r="C1417" s="122">
        <v>12</v>
      </c>
      <c r="D1417" s="7">
        <v>523</v>
      </c>
      <c r="E1417" s="6" t="s">
        <v>2070</v>
      </c>
      <c r="H1417" s="6">
        <f>IF('Раздел 2.1.2.1'!AN44&gt;='Раздел 2.1.2.1'!AN52,0,1)</f>
        <v>0</v>
      </c>
    </row>
    <row r="1418" spans="1:8" x14ac:dyDescent="0.2">
      <c r="A1418" s="6">
        <f t="shared" si="22"/>
        <v>609562</v>
      </c>
      <c r="B1418" s="6">
        <v>8</v>
      </c>
      <c r="C1418" s="122">
        <v>12</v>
      </c>
      <c r="D1418" s="7">
        <v>524</v>
      </c>
      <c r="E1418" s="6" t="s">
        <v>2071</v>
      </c>
      <c r="H1418" s="6">
        <f>IF('Раздел 2.1.2.1'!AO44&gt;='Раздел 2.1.2.1'!AO52,0,1)</f>
        <v>0</v>
      </c>
    </row>
    <row r="1419" spans="1:8" x14ac:dyDescent="0.2">
      <c r="A1419" s="6">
        <f t="shared" si="22"/>
        <v>609562</v>
      </c>
      <c r="B1419" s="6">
        <v>8</v>
      </c>
      <c r="C1419" s="122">
        <v>12</v>
      </c>
      <c r="D1419" s="7">
        <v>525</v>
      </c>
      <c r="E1419" s="6" t="s">
        <v>1290</v>
      </c>
      <c r="H1419" s="6">
        <f>IF('Раздел 2.1.2.1'!AP44&gt;='Раздел 2.1.2.1'!AP52,0,1)</f>
        <v>0</v>
      </c>
    </row>
    <row r="1420" spans="1:8" x14ac:dyDescent="0.2">
      <c r="A1420" s="6">
        <f t="shared" si="22"/>
        <v>609562</v>
      </c>
      <c r="B1420" s="6">
        <v>8</v>
      </c>
      <c r="C1420" s="122">
        <v>12</v>
      </c>
      <c r="D1420" s="7">
        <v>526</v>
      </c>
      <c r="E1420" s="6" t="s">
        <v>1291</v>
      </c>
      <c r="H1420" s="6">
        <f>IF('Раздел 2.1.2.1'!AQ44&gt;='Раздел 2.1.2.1'!AQ52,0,1)</f>
        <v>0</v>
      </c>
    </row>
    <row r="1421" spans="1:8" x14ac:dyDescent="0.2">
      <c r="A1421" s="6">
        <f t="shared" si="22"/>
        <v>609562</v>
      </c>
      <c r="B1421" s="6">
        <v>8</v>
      </c>
      <c r="C1421" s="122">
        <v>12</v>
      </c>
      <c r="D1421" s="7">
        <v>527</v>
      </c>
      <c r="E1421" s="6" t="s">
        <v>1292</v>
      </c>
      <c r="H1421" s="6">
        <f>IF('Раздел 2.1.2.1'!AR44&gt;='Раздел 2.1.2.1'!AR52,0,1)</f>
        <v>0</v>
      </c>
    </row>
    <row r="1422" spans="1:8" x14ac:dyDescent="0.2">
      <c r="A1422" s="6">
        <f t="shared" si="22"/>
        <v>609562</v>
      </c>
      <c r="B1422" s="6">
        <v>8</v>
      </c>
      <c r="C1422" s="122">
        <v>12</v>
      </c>
      <c r="D1422" s="7">
        <v>528</v>
      </c>
      <c r="E1422" s="6" t="s">
        <v>1293</v>
      </c>
      <c r="H1422" s="6">
        <f>IF('Раздел 2.1.2.1'!AS44&gt;='Раздел 2.1.2.1'!AS52,0,1)</f>
        <v>0</v>
      </c>
    </row>
    <row r="1423" spans="1:8" x14ac:dyDescent="0.2">
      <c r="A1423" s="6">
        <f t="shared" si="22"/>
        <v>609562</v>
      </c>
      <c r="B1423" s="6">
        <v>8</v>
      </c>
      <c r="C1423" s="122">
        <v>12</v>
      </c>
      <c r="D1423" s="7">
        <v>529</v>
      </c>
      <c r="E1423" s="6" t="s">
        <v>1294</v>
      </c>
      <c r="H1423" s="6">
        <f>IF('Раздел 2.1.2.1'!AT44&gt;='Раздел 2.1.2.1'!AT52,0,1)</f>
        <v>0</v>
      </c>
    </row>
    <row r="1424" spans="1:8" x14ac:dyDescent="0.2">
      <c r="A1424" s="6">
        <f t="shared" si="22"/>
        <v>609562</v>
      </c>
      <c r="B1424" s="6">
        <v>8</v>
      </c>
      <c r="C1424" s="122">
        <v>12</v>
      </c>
      <c r="D1424" s="7">
        <v>530</v>
      </c>
      <c r="E1424" s="6" t="s">
        <v>1295</v>
      </c>
      <c r="H1424" s="6">
        <f>IF('Раздел 2.1.2.1'!AU44&gt;='Раздел 2.1.2.1'!AU52,0,1)</f>
        <v>0</v>
      </c>
    </row>
    <row r="1425" spans="1:8" x14ac:dyDescent="0.2">
      <c r="A1425" s="6">
        <f t="shared" si="22"/>
        <v>609562</v>
      </c>
      <c r="B1425" s="6">
        <v>8</v>
      </c>
      <c r="C1425" s="122">
        <v>12</v>
      </c>
      <c r="D1425" s="7">
        <v>531</v>
      </c>
      <c r="E1425" s="6" t="s">
        <v>1296</v>
      </c>
      <c r="H1425" s="6">
        <f>IF('Раздел 2.1.2.1'!AV44&gt;='Раздел 2.1.2.1'!AV52,0,1)</f>
        <v>0</v>
      </c>
    </row>
    <row r="1426" spans="1:8" x14ac:dyDescent="0.2">
      <c r="A1426" s="6">
        <f t="shared" si="22"/>
        <v>609562</v>
      </c>
      <c r="B1426" s="6">
        <v>8</v>
      </c>
      <c r="C1426" s="122">
        <v>12</v>
      </c>
      <c r="D1426" s="7">
        <v>532</v>
      </c>
      <c r="E1426" s="6" t="s">
        <v>1297</v>
      </c>
      <c r="H1426" s="6">
        <f>IF('Раздел 2.1.2.1'!AW44&gt;='Раздел 2.1.2.1'!AW52,0,1)</f>
        <v>0</v>
      </c>
    </row>
    <row r="1427" spans="1:8" x14ac:dyDescent="0.2">
      <c r="A1427" s="6">
        <f t="shared" si="22"/>
        <v>609562</v>
      </c>
      <c r="B1427" s="6">
        <v>8</v>
      </c>
      <c r="C1427" s="122">
        <v>12</v>
      </c>
      <c r="D1427" s="7">
        <v>533</v>
      </c>
      <c r="E1427" s="6" t="s">
        <v>1298</v>
      </c>
      <c r="H1427" s="6">
        <f>IF('Раздел 2.1.2.1'!AX44&gt;='Раздел 2.1.2.1'!AX52,0,1)</f>
        <v>0</v>
      </c>
    </row>
    <row r="1428" spans="1:8" x14ac:dyDescent="0.2">
      <c r="A1428" s="6">
        <f t="shared" si="22"/>
        <v>609562</v>
      </c>
      <c r="B1428" s="6">
        <v>8</v>
      </c>
      <c r="C1428" s="122">
        <v>12</v>
      </c>
      <c r="D1428" s="7">
        <v>534</v>
      </c>
      <c r="E1428" s="6" t="s">
        <v>1299</v>
      </c>
      <c r="H1428" s="6">
        <f>IF('Раздел 2.1.2.1'!AY44&gt;='Раздел 2.1.2.1'!AY52,0,1)</f>
        <v>0</v>
      </c>
    </row>
    <row r="1429" spans="1:8" x14ac:dyDescent="0.2">
      <c r="A1429" s="6">
        <f t="shared" si="22"/>
        <v>609562</v>
      </c>
      <c r="B1429" s="6">
        <v>8</v>
      </c>
      <c r="C1429" s="122">
        <v>12</v>
      </c>
      <c r="D1429" s="7">
        <v>535</v>
      </c>
      <c r="E1429" s="6" t="s">
        <v>1300</v>
      </c>
      <c r="H1429" s="6">
        <f>IF('Раздел 2.1.2.1'!AZ44&gt;='Раздел 2.1.2.1'!AZ52,0,1)</f>
        <v>0</v>
      </c>
    </row>
    <row r="1430" spans="1:8" x14ac:dyDescent="0.2">
      <c r="A1430" s="6">
        <f t="shared" si="22"/>
        <v>609562</v>
      </c>
      <c r="B1430" s="6">
        <v>8</v>
      </c>
      <c r="C1430" s="122">
        <v>12</v>
      </c>
      <c r="D1430" s="7">
        <v>536</v>
      </c>
      <c r="E1430" s="6" t="s">
        <v>1301</v>
      </c>
      <c r="H1430" s="6">
        <f>IF('Раздел 2.1.2.1'!BA44&gt;='Раздел 2.1.2.1'!BA52,0,1)</f>
        <v>0</v>
      </c>
    </row>
    <row r="1431" spans="1:8" x14ac:dyDescent="0.2">
      <c r="A1431" s="6">
        <f t="shared" si="22"/>
        <v>609562</v>
      </c>
      <c r="B1431" s="6">
        <v>8</v>
      </c>
      <c r="C1431" s="122">
        <v>12</v>
      </c>
      <c r="D1431" s="7">
        <v>537</v>
      </c>
      <c r="E1431" s="6" t="s">
        <v>1302</v>
      </c>
      <c r="H1431" s="6">
        <f>IF('Раздел 2.1.2.1'!BB44&gt;='Раздел 2.1.2.1'!BB52,0,1)</f>
        <v>0</v>
      </c>
    </row>
    <row r="1432" spans="1:8" x14ac:dyDescent="0.2">
      <c r="A1432" s="6">
        <f t="shared" si="22"/>
        <v>609562</v>
      </c>
      <c r="B1432" s="6">
        <v>8</v>
      </c>
      <c r="C1432" s="122">
        <v>12</v>
      </c>
      <c r="D1432" s="7">
        <v>538</v>
      </c>
      <c r="E1432" s="6" t="s">
        <v>1303</v>
      </c>
      <c r="H1432" s="6">
        <f>IF('Раздел 2.1.2.1'!BC44&gt;='Раздел 2.1.2.1'!BC52,0,1)</f>
        <v>0</v>
      </c>
    </row>
    <row r="1433" spans="1:8" x14ac:dyDescent="0.2">
      <c r="A1433" s="6">
        <f t="shared" si="22"/>
        <v>609562</v>
      </c>
      <c r="B1433" s="6">
        <v>8</v>
      </c>
      <c r="C1433" s="122">
        <v>12</v>
      </c>
      <c r="D1433" s="7">
        <v>539</v>
      </c>
      <c r="E1433" s="6" t="s">
        <v>1304</v>
      </c>
      <c r="H1433" s="6">
        <f>IF('Раздел 2.1.2.1'!BD44&gt;='Раздел 2.1.2.1'!BD52,0,1)</f>
        <v>0</v>
      </c>
    </row>
    <row r="1434" spans="1:8" x14ac:dyDescent="0.2">
      <c r="A1434" s="6">
        <f t="shared" si="22"/>
        <v>609562</v>
      </c>
      <c r="B1434" s="6">
        <v>8</v>
      </c>
      <c r="C1434" s="122">
        <v>12</v>
      </c>
      <c r="D1434" s="7">
        <v>540</v>
      </c>
      <c r="E1434" s="6" t="s">
        <v>1305</v>
      </c>
      <c r="H1434" s="6">
        <f>IF('Раздел 2.1.2.1'!BE44&gt;='Раздел 2.1.2.1'!BE52,0,1)</f>
        <v>0</v>
      </c>
    </row>
    <row r="1435" spans="1:8" x14ac:dyDescent="0.2">
      <c r="A1435" s="6">
        <f t="shared" si="22"/>
        <v>609562</v>
      </c>
      <c r="B1435" s="6">
        <v>8</v>
      </c>
      <c r="C1435" s="122">
        <v>12</v>
      </c>
      <c r="D1435" s="7">
        <v>541</v>
      </c>
      <c r="E1435" s="6" t="s">
        <v>1306</v>
      </c>
      <c r="H1435" s="6">
        <f>IF('Раздел 2.1.2.1'!BF44&gt;='Раздел 2.1.2.1'!BF52,0,1)</f>
        <v>0</v>
      </c>
    </row>
    <row r="1436" spans="1:8" x14ac:dyDescent="0.2">
      <c r="A1436" s="6">
        <f t="shared" si="22"/>
        <v>609562</v>
      </c>
      <c r="B1436" s="6">
        <v>8</v>
      </c>
      <c r="C1436" s="122">
        <v>12</v>
      </c>
      <c r="D1436" s="7">
        <v>542</v>
      </c>
      <c r="E1436" s="6" t="s">
        <v>1307</v>
      </c>
      <c r="H1436" s="6">
        <f>IF('Раздел 2.1.2.1'!BG44&gt;='Раздел 2.1.2.1'!BG52,0,1)</f>
        <v>0</v>
      </c>
    </row>
    <row r="1437" spans="1:8" x14ac:dyDescent="0.2">
      <c r="A1437" s="6">
        <f t="shared" si="22"/>
        <v>609562</v>
      </c>
      <c r="B1437" s="7">
        <v>8</v>
      </c>
      <c r="C1437" s="122">
        <v>12</v>
      </c>
      <c r="D1437" s="7">
        <v>543</v>
      </c>
      <c r="E1437" s="7" t="s">
        <v>1308</v>
      </c>
      <c r="F1437" s="7"/>
      <c r="G1437" s="7"/>
      <c r="H1437" s="7">
        <f>IF('Раздел 2.1.2.1'!BH44&gt;='Раздел 2.1.2.1'!BH52,0,1)</f>
        <v>0</v>
      </c>
    </row>
    <row r="1438" spans="1:8" x14ac:dyDescent="0.2">
      <c r="A1438" s="6">
        <f t="shared" si="22"/>
        <v>609562</v>
      </c>
      <c r="B1438" s="7">
        <v>8</v>
      </c>
      <c r="C1438" s="122">
        <v>12</v>
      </c>
      <c r="D1438" s="7">
        <v>544</v>
      </c>
      <c r="E1438" s="7" t="s">
        <v>423</v>
      </c>
      <c r="F1438" s="7"/>
      <c r="G1438" s="7"/>
      <c r="H1438" s="7">
        <f>IF('Раздел 2.1.2.1'!BI44&gt;='Раздел 2.1.2.1'!BI52,0,1)</f>
        <v>0</v>
      </c>
    </row>
    <row r="1439" spans="1:8" x14ac:dyDescent="0.2">
      <c r="A1439" s="6">
        <f t="shared" si="22"/>
        <v>609562</v>
      </c>
      <c r="B1439" s="7">
        <v>8</v>
      </c>
      <c r="C1439" s="122">
        <v>12</v>
      </c>
      <c r="D1439" s="7">
        <v>545</v>
      </c>
      <c r="E1439" s="7" t="s">
        <v>1170</v>
      </c>
      <c r="F1439" s="7"/>
      <c r="G1439" s="7"/>
      <c r="H1439" s="7">
        <f>IF('Раздел 2.1.2.1'!BJ44&gt;='Раздел 2.1.2.1'!BJ52,0,1)</f>
        <v>0</v>
      </c>
    </row>
    <row r="1440" spans="1:8" x14ac:dyDescent="0.2">
      <c r="A1440" s="6">
        <f t="shared" si="22"/>
        <v>609562</v>
      </c>
      <c r="B1440" s="7">
        <v>8</v>
      </c>
      <c r="C1440" s="122">
        <v>12</v>
      </c>
      <c r="D1440" s="7">
        <v>546</v>
      </c>
      <c r="E1440" s="7" t="s">
        <v>1171</v>
      </c>
      <c r="F1440" s="7"/>
      <c r="G1440" s="7"/>
      <c r="H1440" s="7">
        <f>IF('Раздел 2.1.2.1'!BK44&gt;='Раздел 2.1.2.1'!BK52,0,1)</f>
        <v>0</v>
      </c>
    </row>
    <row r="1441" spans="1:8" x14ac:dyDescent="0.2">
      <c r="A1441" s="6">
        <f t="shared" si="22"/>
        <v>609562</v>
      </c>
      <c r="B1441" s="7">
        <v>8</v>
      </c>
      <c r="C1441" s="122">
        <v>12</v>
      </c>
      <c r="D1441" s="7">
        <v>547</v>
      </c>
      <c r="E1441" s="7" t="s">
        <v>1172</v>
      </c>
      <c r="F1441" s="7"/>
      <c r="G1441" s="7"/>
      <c r="H1441" s="7">
        <f>IF('Раздел 2.1.2.1'!BL44&gt;='Раздел 2.1.2.1'!BL52,0,1)</f>
        <v>0</v>
      </c>
    </row>
    <row r="1442" spans="1:8" x14ac:dyDescent="0.2">
      <c r="A1442" s="6">
        <f t="shared" si="22"/>
        <v>609562</v>
      </c>
      <c r="B1442" s="7">
        <v>8</v>
      </c>
      <c r="C1442" s="123">
        <v>12</v>
      </c>
      <c r="D1442" s="7">
        <v>548</v>
      </c>
      <c r="E1442" s="119" t="s">
        <v>1173</v>
      </c>
      <c r="F1442" s="119"/>
      <c r="G1442" s="119"/>
      <c r="H1442" s="119">
        <f>IF('Раздел 2.1.2.1'!BM44&gt;='Раздел 2.1.2.1'!BM52,0,1)</f>
        <v>0</v>
      </c>
    </row>
    <row r="1443" spans="1:8" x14ac:dyDescent="0.2">
      <c r="A1443" s="6">
        <f t="shared" si="22"/>
        <v>609562</v>
      </c>
      <c r="B1443" s="6">
        <v>8</v>
      </c>
      <c r="C1443" s="122">
        <v>13</v>
      </c>
      <c r="D1443" s="7">
        <v>549</v>
      </c>
      <c r="E1443" s="122" t="s">
        <v>10315</v>
      </c>
      <c r="H1443" s="6">
        <f>IF('Раздел 2.1.2.1'!P21&gt;='Раздел 2.1.2.1'!BI21,0,1)</f>
        <v>0</v>
      </c>
    </row>
    <row r="1444" spans="1:8" x14ac:dyDescent="0.2">
      <c r="A1444" s="6">
        <f t="shared" si="22"/>
        <v>609562</v>
      </c>
      <c r="B1444" s="6">
        <v>8</v>
      </c>
      <c r="C1444" s="122">
        <v>13</v>
      </c>
      <c r="D1444" s="7">
        <v>550</v>
      </c>
      <c r="E1444" s="122" t="s">
        <v>10316</v>
      </c>
      <c r="H1444" s="6">
        <f>IF('Раздел 2.1.2.1'!P22&gt;='Раздел 2.1.2.1'!BI22,0,1)</f>
        <v>0</v>
      </c>
    </row>
    <row r="1445" spans="1:8" x14ac:dyDescent="0.2">
      <c r="A1445" s="6">
        <f t="shared" si="22"/>
        <v>609562</v>
      </c>
      <c r="B1445" s="6">
        <v>8</v>
      </c>
      <c r="C1445" s="122">
        <v>13</v>
      </c>
      <c r="D1445" s="7">
        <v>551</v>
      </c>
      <c r="E1445" s="122" t="s">
        <v>10317</v>
      </c>
      <c r="H1445" s="6">
        <f>IF('Раздел 2.1.2.1'!P23&gt;='Раздел 2.1.2.1'!BI23,0,1)</f>
        <v>0</v>
      </c>
    </row>
    <row r="1446" spans="1:8" x14ac:dyDescent="0.2">
      <c r="A1446" s="6">
        <f t="shared" si="22"/>
        <v>609562</v>
      </c>
      <c r="B1446" s="6">
        <v>8</v>
      </c>
      <c r="C1446" s="122">
        <v>13</v>
      </c>
      <c r="D1446" s="7">
        <v>552</v>
      </c>
      <c r="E1446" s="122" t="s">
        <v>10318</v>
      </c>
      <c r="H1446" s="6">
        <f>IF('Раздел 2.1.2.1'!P24&gt;='Раздел 2.1.2.1'!BI24,0,1)</f>
        <v>0</v>
      </c>
    </row>
    <row r="1447" spans="1:8" x14ac:dyDescent="0.2">
      <c r="A1447" s="6">
        <f t="shared" si="22"/>
        <v>609562</v>
      </c>
      <c r="B1447" s="6">
        <v>8</v>
      </c>
      <c r="C1447" s="122">
        <v>13</v>
      </c>
      <c r="D1447" s="7">
        <v>553</v>
      </c>
      <c r="E1447" s="122" t="s">
        <v>10332</v>
      </c>
      <c r="H1447" s="6">
        <f>IF('Раздел 2.1.2.1'!P25&gt;='Раздел 2.1.2.1'!BI25,0,1)</f>
        <v>0</v>
      </c>
    </row>
    <row r="1448" spans="1:8" x14ac:dyDescent="0.2">
      <c r="A1448" s="6">
        <f t="shared" si="22"/>
        <v>609562</v>
      </c>
      <c r="B1448" s="6">
        <v>8</v>
      </c>
      <c r="C1448" s="122">
        <v>13</v>
      </c>
      <c r="D1448" s="7">
        <v>554</v>
      </c>
      <c r="E1448" s="122" t="s">
        <v>11654</v>
      </c>
      <c r="H1448" s="6">
        <f>IF('Раздел 2.1.2.1'!P26&gt;='Раздел 2.1.2.1'!BI26,0,1)</f>
        <v>0</v>
      </c>
    </row>
    <row r="1449" spans="1:8" x14ac:dyDescent="0.2">
      <c r="A1449" s="6">
        <f t="shared" si="22"/>
        <v>609562</v>
      </c>
      <c r="B1449" s="6">
        <v>8</v>
      </c>
      <c r="C1449" s="122">
        <v>13</v>
      </c>
      <c r="D1449" s="7">
        <v>555</v>
      </c>
      <c r="E1449" s="122" t="s">
        <v>11655</v>
      </c>
      <c r="H1449" s="6">
        <f>IF('Раздел 2.1.2.1'!P27&gt;='Раздел 2.1.2.1'!BI27,0,1)</f>
        <v>0</v>
      </c>
    </row>
    <row r="1450" spans="1:8" x14ac:dyDescent="0.2">
      <c r="A1450" s="6">
        <f t="shared" si="22"/>
        <v>609562</v>
      </c>
      <c r="B1450" s="6">
        <v>8</v>
      </c>
      <c r="C1450" s="122">
        <v>13</v>
      </c>
      <c r="D1450" s="7">
        <v>556</v>
      </c>
      <c r="E1450" s="122" t="s">
        <v>11656</v>
      </c>
      <c r="H1450" s="6">
        <f>IF('Раздел 2.1.2.1'!P28&gt;='Раздел 2.1.2.1'!BI28,0,1)</f>
        <v>0</v>
      </c>
    </row>
    <row r="1451" spans="1:8" x14ac:dyDescent="0.2">
      <c r="A1451" s="6">
        <f t="shared" si="22"/>
        <v>609562</v>
      </c>
      <c r="B1451" s="6">
        <v>8</v>
      </c>
      <c r="C1451" s="122">
        <v>13</v>
      </c>
      <c r="D1451" s="7">
        <v>557</v>
      </c>
      <c r="E1451" s="122" t="s">
        <v>11657</v>
      </c>
      <c r="H1451" s="6">
        <f>IF('Раздел 2.1.2.1'!P29&gt;='Раздел 2.1.2.1'!BI29,0,1)</f>
        <v>0</v>
      </c>
    </row>
    <row r="1452" spans="1:8" x14ac:dyDescent="0.2">
      <c r="A1452" s="6">
        <f t="shared" si="22"/>
        <v>609562</v>
      </c>
      <c r="B1452" s="6">
        <v>8</v>
      </c>
      <c r="C1452" s="122">
        <v>13</v>
      </c>
      <c r="D1452" s="7">
        <v>558</v>
      </c>
      <c r="E1452" s="122" t="s">
        <v>11658</v>
      </c>
      <c r="H1452" s="6">
        <f>IF('Раздел 2.1.2.1'!P30&gt;='Раздел 2.1.2.1'!BI30,0,1)</f>
        <v>0</v>
      </c>
    </row>
    <row r="1453" spans="1:8" x14ac:dyDescent="0.2">
      <c r="A1453" s="6">
        <f t="shared" si="22"/>
        <v>609562</v>
      </c>
      <c r="B1453" s="6">
        <v>8</v>
      </c>
      <c r="C1453" s="122">
        <v>13</v>
      </c>
      <c r="D1453" s="7">
        <v>559</v>
      </c>
      <c r="E1453" s="122" t="s">
        <v>11659</v>
      </c>
      <c r="H1453" s="6">
        <f>IF('Раздел 2.1.2.1'!P31&gt;='Раздел 2.1.2.1'!BI31,0,1)</f>
        <v>0</v>
      </c>
    </row>
    <row r="1454" spans="1:8" x14ac:dyDescent="0.2">
      <c r="A1454" s="6">
        <f t="shared" si="22"/>
        <v>609562</v>
      </c>
      <c r="B1454" s="6">
        <v>8</v>
      </c>
      <c r="C1454" s="122">
        <v>13</v>
      </c>
      <c r="D1454" s="7">
        <v>560</v>
      </c>
      <c r="E1454" s="122" t="s">
        <v>11660</v>
      </c>
      <c r="H1454" s="6">
        <f>IF('Раздел 2.1.2.1'!P32&gt;='Раздел 2.1.2.1'!BI32,0,1)</f>
        <v>0</v>
      </c>
    </row>
    <row r="1455" spans="1:8" x14ac:dyDescent="0.2">
      <c r="A1455" s="6">
        <f t="shared" ref="A1455:A1518" si="23">P_3</f>
        <v>609562</v>
      </c>
      <c r="B1455" s="6">
        <v>8</v>
      </c>
      <c r="C1455" s="122">
        <v>13</v>
      </c>
      <c r="D1455" s="7">
        <v>561</v>
      </c>
      <c r="E1455" s="122" t="s">
        <v>11661</v>
      </c>
      <c r="H1455" s="6">
        <f>IF('Раздел 2.1.2.1'!P33&gt;='Раздел 2.1.2.1'!BI33,0,1)</f>
        <v>0</v>
      </c>
    </row>
    <row r="1456" spans="1:8" x14ac:dyDescent="0.2">
      <c r="A1456" s="6">
        <f t="shared" si="23"/>
        <v>609562</v>
      </c>
      <c r="B1456" s="6">
        <v>8</v>
      </c>
      <c r="C1456" s="122">
        <v>13</v>
      </c>
      <c r="D1456" s="7">
        <v>562</v>
      </c>
      <c r="E1456" s="122" t="s">
        <v>11662</v>
      </c>
      <c r="H1456" s="6">
        <f>IF('Раздел 2.1.2.1'!P34&gt;='Раздел 2.1.2.1'!BI34,0,1)</f>
        <v>0</v>
      </c>
    </row>
    <row r="1457" spans="1:8" x14ac:dyDescent="0.2">
      <c r="A1457" s="6">
        <f t="shared" si="23"/>
        <v>609562</v>
      </c>
      <c r="B1457" s="6">
        <v>8</v>
      </c>
      <c r="C1457" s="122">
        <v>13</v>
      </c>
      <c r="D1457" s="7">
        <v>563</v>
      </c>
      <c r="E1457" s="122" t="s">
        <v>11663</v>
      </c>
      <c r="H1457" s="6">
        <f>IF('Раздел 2.1.2.1'!P35&gt;='Раздел 2.1.2.1'!BI35,0,1)</f>
        <v>0</v>
      </c>
    </row>
    <row r="1458" spans="1:8" x14ac:dyDescent="0.2">
      <c r="A1458" s="6">
        <f t="shared" si="23"/>
        <v>609562</v>
      </c>
      <c r="B1458" s="6">
        <v>8</v>
      </c>
      <c r="C1458" s="122">
        <v>13</v>
      </c>
      <c r="D1458" s="7">
        <v>564</v>
      </c>
      <c r="E1458" s="122" t="s">
        <v>11664</v>
      </c>
      <c r="H1458" s="6">
        <f>IF('Раздел 2.1.2.1'!P36&gt;='Раздел 2.1.2.1'!BI36,0,1)</f>
        <v>0</v>
      </c>
    </row>
    <row r="1459" spans="1:8" x14ac:dyDescent="0.2">
      <c r="A1459" s="6">
        <f t="shared" si="23"/>
        <v>609562</v>
      </c>
      <c r="B1459" s="6">
        <v>8</v>
      </c>
      <c r="C1459" s="122">
        <v>13</v>
      </c>
      <c r="D1459" s="7">
        <v>565</v>
      </c>
      <c r="E1459" s="122" t="s">
        <v>11665</v>
      </c>
      <c r="H1459" s="6">
        <f>IF('Раздел 2.1.2.1'!P37&gt;='Раздел 2.1.2.1'!BI37,0,1)</f>
        <v>0</v>
      </c>
    </row>
    <row r="1460" spans="1:8" x14ac:dyDescent="0.2">
      <c r="A1460" s="6">
        <f t="shared" si="23"/>
        <v>609562</v>
      </c>
      <c r="B1460" s="6">
        <v>8</v>
      </c>
      <c r="C1460" s="122">
        <v>13</v>
      </c>
      <c r="D1460" s="7">
        <v>566</v>
      </c>
      <c r="E1460" s="122" t="s">
        <v>11666</v>
      </c>
      <c r="H1460" s="6">
        <f>IF('Раздел 2.1.2.1'!P38&gt;='Раздел 2.1.2.1'!BI38,0,1)</f>
        <v>0</v>
      </c>
    </row>
    <row r="1461" spans="1:8" x14ac:dyDescent="0.2">
      <c r="A1461" s="6">
        <f t="shared" si="23"/>
        <v>609562</v>
      </c>
      <c r="B1461" s="6">
        <v>8</v>
      </c>
      <c r="C1461" s="122">
        <v>13</v>
      </c>
      <c r="D1461" s="7">
        <v>567</v>
      </c>
      <c r="E1461" s="122" t="s">
        <v>11667</v>
      </c>
      <c r="H1461" s="6">
        <f>IF('Раздел 2.1.2.1'!P39&gt;='Раздел 2.1.2.1'!BI39,0,1)</f>
        <v>0</v>
      </c>
    </row>
    <row r="1462" spans="1:8" x14ac:dyDescent="0.2">
      <c r="A1462" s="6">
        <f t="shared" si="23"/>
        <v>609562</v>
      </c>
      <c r="B1462" s="6">
        <v>8</v>
      </c>
      <c r="C1462" s="122">
        <v>13</v>
      </c>
      <c r="D1462" s="7">
        <v>568</v>
      </c>
      <c r="E1462" s="122" t="s">
        <v>11668</v>
      </c>
      <c r="H1462" s="6">
        <f>IF('Раздел 2.1.2.1'!P40&gt;='Раздел 2.1.2.1'!BI40,0,1)</f>
        <v>0</v>
      </c>
    </row>
    <row r="1463" spans="1:8" x14ac:dyDescent="0.2">
      <c r="A1463" s="6">
        <f t="shared" si="23"/>
        <v>609562</v>
      </c>
      <c r="B1463" s="6">
        <v>8</v>
      </c>
      <c r="C1463" s="122">
        <v>13</v>
      </c>
      <c r="D1463" s="7">
        <v>569</v>
      </c>
      <c r="E1463" s="122" t="s">
        <v>11669</v>
      </c>
      <c r="H1463" s="6">
        <f>IF('Раздел 2.1.2.1'!P41&gt;='Раздел 2.1.2.1'!BI41,0,1)</f>
        <v>0</v>
      </c>
    </row>
    <row r="1464" spans="1:8" x14ac:dyDescent="0.2">
      <c r="A1464" s="6">
        <f t="shared" si="23"/>
        <v>609562</v>
      </c>
      <c r="B1464" s="6">
        <v>8</v>
      </c>
      <c r="C1464" s="122">
        <v>13</v>
      </c>
      <c r="D1464" s="7">
        <v>570</v>
      </c>
      <c r="E1464" s="122" t="s">
        <v>11670</v>
      </c>
      <c r="H1464" s="6">
        <f>IF('Раздел 2.1.2.1'!P42&gt;='Раздел 2.1.2.1'!BI42,0,1)</f>
        <v>0</v>
      </c>
    </row>
    <row r="1465" spans="1:8" x14ac:dyDescent="0.2">
      <c r="A1465" s="6">
        <f t="shared" si="23"/>
        <v>609562</v>
      </c>
      <c r="B1465" s="6">
        <v>8</v>
      </c>
      <c r="C1465" s="122">
        <v>13</v>
      </c>
      <c r="D1465" s="7">
        <v>571</v>
      </c>
      <c r="E1465" s="122" t="s">
        <v>11671</v>
      </c>
      <c r="H1465" s="6">
        <f>IF('Раздел 2.1.2.1'!P43&gt;='Раздел 2.1.2.1'!BI43,0,1)</f>
        <v>0</v>
      </c>
    </row>
    <row r="1466" spans="1:8" x14ac:dyDescent="0.2">
      <c r="A1466" s="6">
        <f t="shared" si="23"/>
        <v>609562</v>
      </c>
      <c r="B1466" s="6">
        <v>8</v>
      </c>
      <c r="C1466" s="122">
        <v>13</v>
      </c>
      <c r="D1466" s="7">
        <v>572</v>
      </c>
      <c r="E1466" s="122" t="s">
        <v>11672</v>
      </c>
      <c r="H1466" s="6">
        <f>IF('Раздел 2.1.2.1'!P44&gt;='Раздел 2.1.2.1'!BI44,0,1)</f>
        <v>0</v>
      </c>
    </row>
    <row r="1467" spans="1:8" x14ac:dyDescent="0.2">
      <c r="A1467" s="6">
        <f t="shared" si="23"/>
        <v>609562</v>
      </c>
      <c r="B1467" s="6">
        <v>8</v>
      </c>
      <c r="C1467" s="122">
        <v>13</v>
      </c>
      <c r="D1467" s="7">
        <v>573</v>
      </c>
      <c r="E1467" s="122" t="s">
        <v>11673</v>
      </c>
      <c r="H1467" s="6">
        <f>IF('Раздел 2.1.2.1'!P45&gt;='Раздел 2.1.2.1'!BI45,0,1)</f>
        <v>0</v>
      </c>
    </row>
    <row r="1468" spans="1:8" x14ac:dyDescent="0.2">
      <c r="A1468" s="6">
        <f t="shared" si="23"/>
        <v>609562</v>
      </c>
      <c r="B1468" s="6">
        <v>8</v>
      </c>
      <c r="C1468" s="122">
        <v>13</v>
      </c>
      <c r="D1468" s="7">
        <v>574</v>
      </c>
      <c r="E1468" s="122" t="s">
        <v>11674</v>
      </c>
      <c r="H1468" s="6">
        <f>IF('Раздел 2.1.2.1'!P46&gt;='Раздел 2.1.2.1'!BI46,0,1)</f>
        <v>0</v>
      </c>
    </row>
    <row r="1469" spans="1:8" x14ac:dyDescent="0.2">
      <c r="A1469" s="6">
        <f t="shared" si="23"/>
        <v>609562</v>
      </c>
      <c r="B1469" s="6">
        <v>8</v>
      </c>
      <c r="C1469" s="122">
        <v>13</v>
      </c>
      <c r="D1469" s="7">
        <v>575</v>
      </c>
      <c r="E1469" s="122" t="s">
        <v>10600</v>
      </c>
      <c r="H1469" s="6">
        <f>IF('Раздел 2.1.2.1'!P47&gt;='Раздел 2.1.2.1'!BI47,0,1)</f>
        <v>0</v>
      </c>
    </row>
    <row r="1470" spans="1:8" x14ac:dyDescent="0.2">
      <c r="A1470" s="6">
        <f t="shared" si="23"/>
        <v>609562</v>
      </c>
      <c r="B1470" s="6">
        <v>8</v>
      </c>
      <c r="C1470" s="122">
        <v>13</v>
      </c>
      <c r="D1470" s="7">
        <v>576</v>
      </c>
      <c r="E1470" s="122" t="s">
        <v>10601</v>
      </c>
      <c r="H1470" s="6">
        <f>IF('Раздел 2.1.2.1'!P48&gt;='Раздел 2.1.2.1'!BI48,0,1)</f>
        <v>0</v>
      </c>
    </row>
    <row r="1471" spans="1:8" x14ac:dyDescent="0.2">
      <c r="A1471" s="6">
        <f t="shared" si="23"/>
        <v>609562</v>
      </c>
      <c r="B1471" s="6">
        <v>8</v>
      </c>
      <c r="C1471" s="122">
        <v>13</v>
      </c>
      <c r="D1471" s="7">
        <v>577</v>
      </c>
      <c r="E1471" s="122" t="s">
        <v>10602</v>
      </c>
      <c r="H1471" s="6">
        <f>IF('Раздел 2.1.2.1'!P49&gt;='Раздел 2.1.2.1'!BI49,0,1)</f>
        <v>0</v>
      </c>
    </row>
    <row r="1472" spans="1:8" x14ac:dyDescent="0.2">
      <c r="A1472" s="6">
        <f t="shared" si="23"/>
        <v>609562</v>
      </c>
      <c r="B1472" s="6">
        <v>8</v>
      </c>
      <c r="C1472" s="122">
        <v>13</v>
      </c>
      <c r="D1472" s="7">
        <v>578</v>
      </c>
      <c r="E1472" s="122" t="s">
        <v>10603</v>
      </c>
      <c r="H1472" s="6">
        <f>IF('Раздел 2.1.2.1'!P50&gt;='Раздел 2.1.2.1'!BI50,0,1)</f>
        <v>0</v>
      </c>
    </row>
    <row r="1473" spans="1:8" x14ac:dyDescent="0.2">
      <c r="A1473" s="6">
        <f t="shared" si="23"/>
        <v>609562</v>
      </c>
      <c r="B1473" s="6">
        <v>8</v>
      </c>
      <c r="C1473" s="122">
        <v>13</v>
      </c>
      <c r="D1473" s="7">
        <v>579</v>
      </c>
      <c r="E1473" s="122" t="s">
        <v>10604</v>
      </c>
      <c r="H1473" s="6">
        <f>IF('Раздел 2.1.2.1'!P51&gt;='Раздел 2.1.2.1'!BI51,0,1)</f>
        <v>0</v>
      </c>
    </row>
    <row r="1474" spans="1:8" x14ac:dyDescent="0.2">
      <c r="A1474" s="6">
        <f t="shared" si="23"/>
        <v>609562</v>
      </c>
      <c r="B1474" s="6">
        <v>8</v>
      </c>
      <c r="C1474" s="122">
        <v>13</v>
      </c>
      <c r="D1474" s="7">
        <v>580</v>
      </c>
      <c r="E1474" s="122" t="s">
        <v>10605</v>
      </c>
      <c r="H1474" s="6">
        <f>IF('Раздел 2.1.2.1'!P52&gt;='Раздел 2.1.2.1'!BI52,0,1)</f>
        <v>0</v>
      </c>
    </row>
    <row r="1475" spans="1:8" x14ac:dyDescent="0.2">
      <c r="A1475" s="6">
        <f t="shared" si="23"/>
        <v>609562</v>
      </c>
      <c r="B1475" s="6">
        <v>8</v>
      </c>
      <c r="C1475" s="123">
        <v>13</v>
      </c>
      <c r="D1475" s="7">
        <v>581</v>
      </c>
      <c r="E1475" s="123" t="s">
        <v>11693</v>
      </c>
      <c r="F1475" s="119"/>
      <c r="G1475" s="119"/>
      <c r="H1475" s="119">
        <f>IF('Раздел 2.1.2.1'!P53&gt;='Раздел 2.1.2.1'!BI53,0,1)</f>
        <v>0</v>
      </c>
    </row>
    <row r="1476" spans="1:8" x14ac:dyDescent="0.2">
      <c r="A1476" s="6">
        <f t="shared" si="23"/>
        <v>609562</v>
      </c>
      <c r="B1476" s="6">
        <v>8</v>
      </c>
      <c r="C1476" s="122">
        <v>14</v>
      </c>
      <c r="D1476" s="7">
        <v>582</v>
      </c>
      <c r="E1476" s="122" t="s">
        <v>8894</v>
      </c>
      <c r="H1476" s="6">
        <f>IF('Раздел 2.1.2.1'!P21&gt;='Раздел 2.1.2.1'!BL21,0,1)</f>
        <v>0</v>
      </c>
    </row>
    <row r="1477" spans="1:8" x14ac:dyDescent="0.2">
      <c r="A1477" s="6">
        <f t="shared" si="23"/>
        <v>609562</v>
      </c>
      <c r="B1477" s="6">
        <v>8</v>
      </c>
      <c r="C1477" s="122">
        <v>14</v>
      </c>
      <c r="D1477" s="7">
        <v>583</v>
      </c>
      <c r="E1477" s="122" t="s">
        <v>8895</v>
      </c>
      <c r="H1477" s="6">
        <f>IF('Раздел 2.1.2.1'!P22&gt;='Раздел 2.1.2.1'!BL22,0,1)</f>
        <v>0</v>
      </c>
    </row>
    <row r="1478" spans="1:8" x14ac:dyDescent="0.2">
      <c r="A1478" s="6">
        <f t="shared" si="23"/>
        <v>609562</v>
      </c>
      <c r="B1478" s="6">
        <v>8</v>
      </c>
      <c r="C1478" s="122">
        <v>14</v>
      </c>
      <c r="D1478" s="7">
        <v>584</v>
      </c>
      <c r="E1478" s="122" t="s">
        <v>9804</v>
      </c>
      <c r="H1478" s="6">
        <f>IF('Раздел 2.1.2.1'!P23&gt;='Раздел 2.1.2.1'!BL23,0,1)</f>
        <v>0</v>
      </c>
    </row>
    <row r="1479" spans="1:8" x14ac:dyDescent="0.2">
      <c r="A1479" s="6">
        <f t="shared" si="23"/>
        <v>609562</v>
      </c>
      <c r="B1479" s="6">
        <v>8</v>
      </c>
      <c r="C1479" s="122">
        <v>14</v>
      </c>
      <c r="D1479" s="7">
        <v>585</v>
      </c>
      <c r="E1479" s="122" t="s">
        <v>9805</v>
      </c>
      <c r="H1479" s="6">
        <f>IF('Раздел 2.1.2.1'!P24&gt;='Раздел 2.1.2.1'!BL24,0,1)</f>
        <v>0</v>
      </c>
    </row>
    <row r="1480" spans="1:8" x14ac:dyDescent="0.2">
      <c r="A1480" s="6">
        <f t="shared" si="23"/>
        <v>609562</v>
      </c>
      <c r="B1480" s="6">
        <v>8</v>
      </c>
      <c r="C1480" s="122">
        <v>14</v>
      </c>
      <c r="D1480" s="7">
        <v>586</v>
      </c>
      <c r="E1480" s="122" t="s">
        <v>8896</v>
      </c>
      <c r="H1480" s="6">
        <f>IF('Раздел 2.1.2.1'!P25&gt;='Раздел 2.1.2.1'!BL25,0,1)</f>
        <v>0</v>
      </c>
    </row>
    <row r="1481" spans="1:8" x14ac:dyDescent="0.2">
      <c r="A1481" s="6">
        <f t="shared" si="23"/>
        <v>609562</v>
      </c>
      <c r="B1481" s="6">
        <v>8</v>
      </c>
      <c r="C1481" s="122">
        <v>14</v>
      </c>
      <c r="D1481" s="7">
        <v>587</v>
      </c>
      <c r="E1481" s="122" t="s">
        <v>8897</v>
      </c>
      <c r="H1481" s="6">
        <f>IF('Раздел 2.1.2.1'!P26&gt;='Раздел 2.1.2.1'!BL26,0,1)</f>
        <v>0</v>
      </c>
    </row>
    <row r="1482" spans="1:8" x14ac:dyDescent="0.2">
      <c r="A1482" s="6">
        <f t="shared" si="23"/>
        <v>609562</v>
      </c>
      <c r="B1482" s="6">
        <v>8</v>
      </c>
      <c r="C1482" s="122">
        <v>14</v>
      </c>
      <c r="D1482" s="7">
        <v>588</v>
      </c>
      <c r="E1482" s="122" t="s">
        <v>8898</v>
      </c>
      <c r="H1482" s="6">
        <f>IF('Раздел 2.1.2.1'!P27&gt;='Раздел 2.1.2.1'!BL27,0,1)</f>
        <v>0</v>
      </c>
    </row>
    <row r="1483" spans="1:8" x14ac:dyDescent="0.2">
      <c r="A1483" s="6">
        <f t="shared" si="23"/>
        <v>609562</v>
      </c>
      <c r="B1483" s="6">
        <v>8</v>
      </c>
      <c r="C1483" s="122">
        <v>14</v>
      </c>
      <c r="D1483" s="7">
        <v>589</v>
      </c>
      <c r="E1483" s="122" t="s">
        <v>9300</v>
      </c>
      <c r="H1483" s="6">
        <f>IF('Раздел 2.1.2.1'!P28&gt;='Раздел 2.1.2.1'!BL28,0,1)</f>
        <v>0</v>
      </c>
    </row>
    <row r="1484" spans="1:8" x14ac:dyDescent="0.2">
      <c r="A1484" s="6">
        <f t="shared" si="23"/>
        <v>609562</v>
      </c>
      <c r="B1484" s="6">
        <v>8</v>
      </c>
      <c r="C1484" s="122">
        <v>14</v>
      </c>
      <c r="D1484" s="7">
        <v>590</v>
      </c>
      <c r="E1484" s="122" t="s">
        <v>9301</v>
      </c>
      <c r="H1484" s="6">
        <f>IF('Раздел 2.1.2.1'!P29&gt;='Раздел 2.1.2.1'!BL29,0,1)</f>
        <v>0</v>
      </c>
    </row>
    <row r="1485" spans="1:8" x14ac:dyDescent="0.2">
      <c r="A1485" s="6">
        <f t="shared" si="23"/>
        <v>609562</v>
      </c>
      <c r="B1485" s="6">
        <v>8</v>
      </c>
      <c r="C1485" s="122">
        <v>14</v>
      </c>
      <c r="D1485" s="7">
        <v>591</v>
      </c>
      <c r="E1485" s="122" t="s">
        <v>9302</v>
      </c>
      <c r="H1485" s="6">
        <f>IF('Раздел 2.1.2.1'!P30&gt;='Раздел 2.1.2.1'!BL30,0,1)</f>
        <v>0</v>
      </c>
    </row>
    <row r="1486" spans="1:8" x14ac:dyDescent="0.2">
      <c r="A1486" s="6">
        <f t="shared" si="23"/>
        <v>609562</v>
      </c>
      <c r="B1486" s="6">
        <v>8</v>
      </c>
      <c r="C1486" s="122">
        <v>14</v>
      </c>
      <c r="D1486" s="7">
        <v>592</v>
      </c>
      <c r="E1486" s="122" t="s">
        <v>10309</v>
      </c>
      <c r="H1486" s="6">
        <f>IF('Раздел 2.1.2.1'!P31&gt;='Раздел 2.1.2.1'!BL31,0,1)</f>
        <v>0</v>
      </c>
    </row>
    <row r="1487" spans="1:8" x14ac:dyDescent="0.2">
      <c r="A1487" s="6">
        <f t="shared" si="23"/>
        <v>609562</v>
      </c>
      <c r="B1487" s="6">
        <v>8</v>
      </c>
      <c r="C1487" s="122">
        <v>14</v>
      </c>
      <c r="D1487" s="7">
        <v>593</v>
      </c>
      <c r="E1487" s="122" t="s">
        <v>10301</v>
      </c>
      <c r="H1487" s="6">
        <f>IF('Раздел 2.1.2.1'!P32&gt;='Раздел 2.1.2.1'!BL32,0,1)</f>
        <v>0</v>
      </c>
    </row>
    <row r="1488" spans="1:8" x14ac:dyDescent="0.2">
      <c r="A1488" s="6">
        <f t="shared" si="23"/>
        <v>609562</v>
      </c>
      <c r="B1488" s="6">
        <v>8</v>
      </c>
      <c r="C1488" s="122">
        <v>14</v>
      </c>
      <c r="D1488" s="7">
        <v>594</v>
      </c>
      <c r="E1488" s="122" t="s">
        <v>10302</v>
      </c>
      <c r="H1488" s="6">
        <f>IF('Раздел 2.1.2.1'!P33&gt;='Раздел 2.1.2.1'!BL33,0,1)</f>
        <v>0</v>
      </c>
    </row>
    <row r="1489" spans="1:8" x14ac:dyDescent="0.2">
      <c r="A1489" s="6">
        <f t="shared" si="23"/>
        <v>609562</v>
      </c>
      <c r="B1489" s="6">
        <v>8</v>
      </c>
      <c r="C1489" s="122">
        <v>14</v>
      </c>
      <c r="D1489" s="7">
        <v>595</v>
      </c>
      <c r="E1489" s="122" t="s">
        <v>10303</v>
      </c>
      <c r="H1489" s="6">
        <f>IF('Раздел 2.1.2.1'!P34&gt;='Раздел 2.1.2.1'!BL34,0,1)</f>
        <v>0</v>
      </c>
    </row>
    <row r="1490" spans="1:8" x14ac:dyDescent="0.2">
      <c r="A1490" s="6">
        <f t="shared" si="23"/>
        <v>609562</v>
      </c>
      <c r="B1490" s="6">
        <v>8</v>
      </c>
      <c r="C1490" s="122">
        <v>14</v>
      </c>
      <c r="D1490" s="7">
        <v>596</v>
      </c>
      <c r="E1490" s="122" t="s">
        <v>10304</v>
      </c>
      <c r="H1490" s="6">
        <f>IF('Раздел 2.1.2.1'!P35&gt;='Раздел 2.1.2.1'!BL35,0,1)</f>
        <v>0</v>
      </c>
    </row>
    <row r="1491" spans="1:8" x14ac:dyDescent="0.2">
      <c r="A1491" s="6">
        <f t="shared" si="23"/>
        <v>609562</v>
      </c>
      <c r="B1491" s="6">
        <v>8</v>
      </c>
      <c r="C1491" s="122">
        <v>14</v>
      </c>
      <c r="D1491" s="7">
        <v>597</v>
      </c>
      <c r="E1491" s="122" t="s">
        <v>10305</v>
      </c>
      <c r="H1491" s="6">
        <f>IF('Раздел 2.1.2.1'!P36&gt;='Раздел 2.1.2.1'!BL36,0,1)</f>
        <v>0</v>
      </c>
    </row>
    <row r="1492" spans="1:8" x14ac:dyDescent="0.2">
      <c r="A1492" s="6">
        <f t="shared" si="23"/>
        <v>609562</v>
      </c>
      <c r="B1492" s="6">
        <v>8</v>
      </c>
      <c r="C1492" s="122">
        <v>14</v>
      </c>
      <c r="D1492" s="7">
        <v>598</v>
      </c>
      <c r="E1492" s="122" t="s">
        <v>10306</v>
      </c>
      <c r="H1492" s="6">
        <f>IF('Раздел 2.1.2.1'!P37&gt;='Раздел 2.1.2.1'!BL37,0,1)</f>
        <v>0</v>
      </c>
    </row>
    <row r="1493" spans="1:8" x14ac:dyDescent="0.2">
      <c r="A1493" s="6">
        <f t="shared" si="23"/>
        <v>609562</v>
      </c>
      <c r="B1493" s="6">
        <v>8</v>
      </c>
      <c r="C1493" s="122">
        <v>14</v>
      </c>
      <c r="D1493" s="7">
        <v>599</v>
      </c>
      <c r="E1493" s="122" t="s">
        <v>9307</v>
      </c>
      <c r="H1493" s="6">
        <f>IF('Раздел 2.1.2.1'!P38&gt;='Раздел 2.1.2.1'!BL38,0,1)</f>
        <v>0</v>
      </c>
    </row>
    <row r="1494" spans="1:8" x14ac:dyDescent="0.2">
      <c r="A1494" s="6">
        <f t="shared" si="23"/>
        <v>609562</v>
      </c>
      <c r="B1494" s="6">
        <v>8</v>
      </c>
      <c r="C1494" s="122">
        <v>14</v>
      </c>
      <c r="D1494" s="7">
        <v>600</v>
      </c>
      <c r="E1494" s="122" t="s">
        <v>9308</v>
      </c>
      <c r="H1494" s="6">
        <f>IF('Раздел 2.1.2.1'!P39&gt;='Раздел 2.1.2.1'!BL39,0,1)</f>
        <v>0</v>
      </c>
    </row>
    <row r="1495" spans="1:8" x14ac:dyDescent="0.2">
      <c r="A1495" s="6">
        <f t="shared" si="23"/>
        <v>609562</v>
      </c>
      <c r="B1495" s="6">
        <v>8</v>
      </c>
      <c r="C1495" s="122">
        <v>14</v>
      </c>
      <c r="D1495" s="7">
        <v>601</v>
      </c>
      <c r="E1495" s="122" t="s">
        <v>8750</v>
      </c>
      <c r="H1495" s="6">
        <f>IF('Раздел 2.1.2.1'!P40&gt;='Раздел 2.1.2.1'!BL40,0,1)</f>
        <v>0</v>
      </c>
    </row>
    <row r="1496" spans="1:8" x14ac:dyDescent="0.2">
      <c r="A1496" s="6">
        <f t="shared" si="23"/>
        <v>609562</v>
      </c>
      <c r="B1496" s="6">
        <v>8</v>
      </c>
      <c r="C1496" s="122">
        <v>14</v>
      </c>
      <c r="D1496" s="7">
        <v>602</v>
      </c>
      <c r="E1496" s="122" t="s">
        <v>8751</v>
      </c>
      <c r="H1496" s="6">
        <f>IF('Раздел 2.1.2.1'!P41&gt;='Раздел 2.1.2.1'!BL41,0,1)</f>
        <v>0</v>
      </c>
    </row>
    <row r="1497" spans="1:8" x14ac:dyDescent="0.2">
      <c r="A1497" s="6">
        <f t="shared" si="23"/>
        <v>609562</v>
      </c>
      <c r="B1497" s="6">
        <v>8</v>
      </c>
      <c r="C1497" s="122">
        <v>14</v>
      </c>
      <c r="D1497" s="7">
        <v>603</v>
      </c>
      <c r="E1497" s="122" t="s">
        <v>8752</v>
      </c>
      <c r="H1497" s="6">
        <f>IF('Раздел 2.1.2.1'!P42&gt;='Раздел 2.1.2.1'!BL42,0,1)</f>
        <v>0</v>
      </c>
    </row>
    <row r="1498" spans="1:8" x14ac:dyDescent="0.2">
      <c r="A1498" s="6">
        <f t="shared" si="23"/>
        <v>609562</v>
      </c>
      <c r="B1498" s="6">
        <v>8</v>
      </c>
      <c r="C1498" s="122">
        <v>14</v>
      </c>
      <c r="D1498" s="7">
        <v>604</v>
      </c>
      <c r="E1498" s="122" t="s">
        <v>8753</v>
      </c>
      <c r="H1498" s="6">
        <f>IF('Раздел 2.1.2.1'!P43&gt;='Раздел 2.1.2.1'!BL43,0,1)</f>
        <v>0</v>
      </c>
    </row>
    <row r="1499" spans="1:8" x14ac:dyDescent="0.2">
      <c r="A1499" s="6">
        <f t="shared" si="23"/>
        <v>609562</v>
      </c>
      <c r="B1499" s="6">
        <v>8</v>
      </c>
      <c r="C1499" s="122">
        <v>14</v>
      </c>
      <c r="D1499" s="7">
        <v>605</v>
      </c>
      <c r="E1499" s="122" t="s">
        <v>8754</v>
      </c>
      <c r="H1499" s="6">
        <f>IF('Раздел 2.1.2.1'!P44&gt;='Раздел 2.1.2.1'!BL44,0,1)</f>
        <v>0</v>
      </c>
    </row>
    <row r="1500" spans="1:8" x14ac:dyDescent="0.2">
      <c r="A1500" s="6">
        <f t="shared" si="23"/>
        <v>609562</v>
      </c>
      <c r="B1500" s="6">
        <v>8</v>
      </c>
      <c r="C1500" s="122">
        <v>14</v>
      </c>
      <c r="D1500" s="7">
        <v>606</v>
      </c>
      <c r="E1500" s="122" t="s">
        <v>8755</v>
      </c>
      <c r="H1500" s="6">
        <f>IF('Раздел 2.1.2.1'!P45&gt;='Раздел 2.1.2.1'!BL45,0,1)</f>
        <v>0</v>
      </c>
    </row>
    <row r="1501" spans="1:8" x14ac:dyDescent="0.2">
      <c r="A1501" s="6">
        <f t="shared" si="23"/>
        <v>609562</v>
      </c>
      <c r="B1501" s="6">
        <v>8</v>
      </c>
      <c r="C1501" s="122">
        <v>14</v>
      </c>
      <c r="D1501" s="7">
        <v>607</v>
      </c>
      <c r="E1501" s="122" t="s">
        <v>8471</v>
      </c>
      <c r="H1501" s="6">
        <f>IF('Раздел 2.1.2.1'!P46&gt;='Раздел 2.1.2.1'!BL46,0,1)</f>
        <v>0</v>
      </c>
    </row>
    <row r="1502" spans="1:8" x14ac:dyDescent="0.2">
      <c r="A1502" s="6">
        <f t="shared" si="23"/>
        <v>609562</v>
      </c>
      <c r="B1502" s="6">
        <v>8</v>
      </c>
      <c r="C1502" s="122">
        <v>14</v>
      </c>
      <c r="D1502" s="7">
        <v>608</v>
      </c>
      <c r="E1502" s="122" t="s">
        <v>8472</v>
      </c>
      <c r="H1502" s="6">
        <f>IF('Раздел 2.1.2.1'!P47&gt;='Раздел 2.1.2.1'!BL47,0,1)</f>
        <v>0</v>
      </c>
    </row>
    <row r="1503" spans="1:8" x14ac:dyDescent="0.2">
      <c r="A1503" s="6">
        <f t="shared" si="23"/>
        <v>609562</v>
      </c>
      <c r="B1503" s="6">
        <v>8</v>
      </c>
      <c r="C1503" s="122">
        <v>14</v>
      </c>
      <c r="D1503" s="7">
        <v>609</v>
      </c>
      <c r="E1503" s="122" t="s">
        <v>8473</v>
      </c>
      <c r="H1503" s="6">
        <f>IF('Раздел 2.1.2.1'!P48&gt;='Раздел 2.1.2.1'!BL48,0,1)</f>
        <v>0</v>
      </c>
    </row>
    <row r="1504" spans="1:8" x14ac:dyDescent="0.2">
      <c r="A1504" s="6">
        <f t="shared" si="23"/>
        <v>609562</v>
      </c>
      <c r="B1504" s="6">
        <v>8</v>
      </c>
      <c r="C1504" s="122">
        <v>14</v>
      </c>
      <c r="D1504" s="7">
        <v>610</v>
      </c>
      <c r="E1504" s="122" t="s">
        <v>8478</v>
      </c>
      <c r="H1504" s="6">
        <f>IF('Раздел 2.1.2.1'!P49&gt;='Раздел 2.1.2.1'!BL49,0,1)</f>
        <v>0</v>
      </c>
    </row>
    <row r="1505" spans="1:8" x14ac:dyDescent="0.2">
      <c r="A1505" s="6">
        <f t="shared" si="23"/>
        <v>609562</v>
      </c>
      <c r="B1505" s="6">
        <v>8</v>
      </c>
      <c r="C1505" s="122">
        <v>14</v>
      </c>
      <c r="D1505" s="7">
        <v>611</v>
      </c>
      <c r="E1505" s="122" t="s">
        <v>8479</v>
      </c>
      <c r="H1505" s="6">
        <f>IF('Раздел 2.1.2.1'!P50&gt;='Раздел 2.1.2.1'!BL50,0,1)</f>
        <v>0</v>
      </c>
    </row>
    <row r="1506" spans="1:8" x14ac:dyDescent="0.2">
      <c r="A1506" s="6">
        <f t="shared" si="23"/>
        <v>609562</v>
      </c>
      <c r="B1506" s="6">
        <v>8</v>
      </c>
      <c r="C1506" s="122">
        <v>14</v>
      </c>
      <c r="D1506" s="7">
        <v>612</v>
      </c>
      <c r="E1506" s="122" t="s">
        <v>8480</v>
      </c>
      <c r="H1506" s="6">
        <f>IF('Раздел 2.1.2.1'!P51&gt;='Раздел 2.1.2.1'!BL51,0,1)</f>
        <v>0</v>
      </c>
    </row>
    <row r="1507" spans="1:8" x14ac:dyDescent="0.2">
      <c r="A1507" s="6">
        <f t="shared" si="23"/>
        <v>609562</v>
      </c>
      <c r="B1507" s="6">
        <v>8</v>
      </c>
      <c r="C1507" s="122">
        <v>14</v>
      </c>
      <c r="D1507" s="7">
        <v>613</v>
      </c>
      <c r="E1507" s="122" t="s">
        <v>8481</v>
      </c>
      <c r="H1507" s="6">
        <f>IF('Раздел 2.1.2.1'!P52&gt;='Раздел 2.1.2.1'!BL52,0,1)</f>
        <v>0</v>
      </c>
    </row>
    <row r="1508" spans="1:8" x14ac:dyDescent="0.2">
      <c r="A1508" s="6">
        <f t="shared" si="23"/>
        <v>609562</v>
      </c>
      <c r="B1508" s="6">
        <v>8</v>
      </c>
      <c r="C1508" s="123">
        <v>14</v>
      </c>
      <c r="D1508" s="7">
        <v>614</v>
      </c>
      <c r="E1508" s="123" t="s">
        <v>8482</v>
      </c>
      <c r="F1508" s="119"/>
      <c r="G1508" s="119"/>
      <c r="H1508" s="119">
        <f>IF('Раздел 2.1.2.1'!P53&gt;='Раздел 2.1.2.1'!BL53,0,1)</f>
        <v>0</v>
      </c>
    </row>
    <row r="1509" spans="1:8" x14ac:dyDescent="0.2">
      <c r="A1509" s="6">
        <f t="shared" si="23"/>
        <v>609562</v>
      </c>
      <c r="B1509" s="6">
        <v>8</v>
      </c>
      <c r="C1509" s="122">
        <v>15</v>
      </c>
      <c r="D1509" s="7">
        <v>615</v>
      </c>
      <c r="E1509" s="122" t="s">
        <v>8483</v>
      </c>
      <c r="H1509" s="6">
        <f>IF('Раздел 2.1.2.1'!P21&gt;='Раздел 2.1.2.1'!BM21,0,1)</f>
        <v>0</v>
      </c>
    </row>
    <row r="1510" spans="1:8" x14ac:dyDescent="0.2">
      <c r="A1510" s="6">
        <f t="shared" si="23"/>
        <v>609562</v>
      </c>
      <c r="B1510" s="6">
        <v>8</v>
      </c>
      <c r="C1510" s="122">
        <v>15</v>
      </c>
      <c r="D1510" s="7">
        <v>616</v>
      </c>
      <c r="E1510" s="122" t="s">
        <v>9322</v>
      </c>
      <c r="H1510" s="6">
        <f>IF('Раздел 2.1.2.1'!P22&gt;='Раздел 2.1.2.1'!BM22,0,1)</f>
        <v>0</v>
      </c>
    </row>
    <row r="1511" spans="1:8" x14ac:dyDescent="0.2">
      <c r="A1511" s="6">
        <f t="shared" si="23"/>
        <v>609562</v>
      </c>
      <c r="B1511" s="6">
        <v>8</v>
      </c>
      <c r="C1511" s="122">
        <v>15</v>
      </c>
      <c r="D1511" s="7">
        <v>617</v>
      </c>
      <c r="E1511" s="122" t="s">
        <v>9323</v>
      </c>
      <c r="H1511" s="6">
        <f>IF('Раздел 2.1.2.1'!P23&gt;='Раздел 2.1.2.1'!BM23,0,1)</f>
        <v>0</v>
      </c>
    </row>
    <row r="1512" spans="1:8" x14ac:dyDescent="0.2">
      <c r="A1512" s="6">
        <f t="shared" si="23"/>
        <v>609562</v>
      </c>
      <c r="B1512" s="6">
        <v>8</v>
      </c>
      <c r="C1512" s="122">
        <v>15</v>
      </c>
      <c r="D1512" s="7">
        <v>618</v>
      </c>
      <c r="E1512" s="122" t="s">
        <v>9324</v>
      </c>
      <c r="H1512" s="6">
        <f>IF('Раздел 2.1.2.1'!P24&gt;='Раздел 2.1.2.1'!BM24,0,1)</f>
        <v>0</v>
      </c>
    </row>
    <row r="1513" spans="1:8" x14ac:dyDescent="0.2">
      <c r="A1513" s="6">
        <f t="shared" si="23"/>
        <v>609562</v>
      </c>
      <c r="B1513" s="6">
        <v>8</v>
      </c>
      <c r="C1513" s="122">
        <v>15</v>
      </c>
      <c r="D1513" s="7">
        <v>619</v>
      </c>
      <c r="E1513" s="122" t="s">
        <v>9325</v>
      </c>
      <c r="H1513" s="6">
        <f>IF('Раздел 2.1.2.1'!P25&gt;='Раздел 2.1.2.1'!BM25,0,1)</f>
        <v>0</v>
      </c>
    </row>
    <row r="1514" spans="1:8" x14ac:dyDescent="0.2">
      <c r="A1514" s="6">
        <f t="shared" si="23"/>
        <v>609562</v>
      </c>
      <c r="B1514" s="6">
        <v>8</v>
      </c>
      <c r="C1514" s="122">
        <v>15</v>
      </c>
      <c r="D1514" s="7">
        <v>620</v>
      </c>
      <c r="E1514" s="122" t="s">
        <v>9326</v>
      </c>
      <c r="H1514" s="6">
        <f>IF('Раздел 2.1.2.1'!P26&gt;='Раздел 2.1.2.1'!BM26,0,1)</f>
        <v>0</v>
      </c>
    </row>
    <row r="1515" spans="1:8" x14ac:dyDescent="0.2">
      <c r="A1515" s="6">
        <f t="shared" si="23"/>
        <v>609562</v>
      </c>
      <c r="B1515" s="6">
        <v>8</v>
      </c>
      <c r="C1515" s="122">
        <v>15</v>
      </c>
      <c r="D1515" s="7">
        <v>621</v>
      </c>
      <c r="E1515" s="122" t="s">
        <v>9327</v>
      </c>
      <c r="H1515" s="6">
        <f>IF('Раздел 2.1.2.1'!P27&gt;='Раздел 2.1.2.1'!BM27,0,1)</f>
        <v>0</v>
      </c>
    </row>
    <row r="1516" spans="1:8" x14ac:dyDescent="0.2">
      <c r="A1516" s="6">
        <f t="shared" si="23"/>
        <v>609562</v>
      </c>
      <c r="B1516" s="6">
        <v>8</v>
      </c>
      <c r="C1516" s="122">
        <v>15</v>
      </c>
      <c r="D1516" s="7">
        <v>622</v>
      </c>
      <c r="E1516" s="122" t="s">
        <v>9328</v>
      </c>
      <c r="H1516" s="6">
        <f>IF('Раздел 2.1.2.1'!P28&gt;='Раздел 2.1.2.1'!BM28,0,1)</f>
        <v>0</v>
      </c>
    </row>
    <row r="1517" spans="1:8" x14ac:dyDescent="0.2">
      <c r="A1517" s="6">
        <f t="shared" si="23"/>
        <v>609562</v>
      </c>
      <c r="B1517" s="6">
        <v>8</v>
      </c>
      <c r="C1517" s="122">
        <v>15</v>
      </c>
      <c r="D1517" s="7">
        <v>623</v>
      </c>
      <c r="E1517" s="122" t="s">
        <v>9329</v>
      </c>
      <c r="H1517" s="6">
        <f>IF('Раздел 2.1.2.1'!P29&gt;='Раздел 2.1.2.1'!BM29,0,1)</f>
        <v>0</v>
      </c>
    </row>
    <row r="1518" spans="1:8" x14ac:dyDescent="0.2">
      <c r="A1518" s="6">
        <f t="shared" si="23"/>
        <v>609562</v>
      </c>
      <c r="B1518" s="6">
        <v>8</v>
      </c>
      <c r="C1518" s="122">
        <v>15</v>
      </c>
      <c r="D1518" s="7">
        <v>624</v>
      </c>
      <c r="E1518" s="122" t="s">
        <v>9330</v>
      </c>
      <c r="H1518" s="6">
        <f>IF('Раздел 2.1.2.1'!P30&gt;='Раздел 2.1.2.1'!BM30,0,1)</f>
        <v>0</v>
      </c>
    </row>
    <row r="1519" spans="1:8" x14ac:dyDescent="0.2">
      <c r="A1519" s="6">
        <f t="shared" ref="A1519:A1582" si="24">P_3</f>
        <v>609562</v>
      </c>
      <c r="B1519" s="6">
        <v>8</v>
      </c>
      <c r="C1519" s="122">
        <v>15</v>
      </c>
      <c r="D1519" s="7">
        <v>625</v>
      </c>
      <c r="E1519" s="122" t="s">
        <v>9331</v>
      </c>
      <c r="H1519" s="6">
        <f>IF('Раздел 2.1.2.1'!P31&gt;='Раздел 2.1.2.1'!BM31,0,1)</f>
        <v>0</v>
      </c>
    </row>
    <row r="1520" spans="1:8" x14ac:dyDescent="0.2">
      <c r="A1520" s="6">
        <f t="shared" si="24"/>
        <v>609562</v>
      </c>
      <c r="B1520" s="6">
        <v>8</v>
      </c>
      <c r="C1520" s="122">
        <v>15</v>
      </c>
      <c r="D1520" s="7">
        <v>626</v>
      </c>
      <c r="E1520" s="122" t="s">
        <v>9332</v>
      </c>
      <c r="H1520" s="6">
        <f>IF('Раздел 2.1.2.1'!P32&gt;='Раздел 2.1.2.1'!BM32,0,1)</f>
        <v>0</v>
      </c>
    </row>
    <row r="1521" spans="1:8" x14ac:dyDescent="0.2">
      <c r="A1521" s="6">
        <f t="shared" si="24"/>
        <v>609562</v>
      </c>
      <c r="B1521" s="6">
        <v>8</v>
      </c>
      <c r="C1521" s="122">
        <v>15</v>
      </c>
      <c r="D1521" s="7">
        <v>627</v>
      </c>
      <c r="E1521" s="122" t="s">
        <v>9333</v>
      </c>
      <c r="H1521" s="6">
        <f>IF('Раздел 2.1.2.1'!P33&gt;='Раздел 2.1.2.1'!BM33,0,1)</f>
        <v>0</v>
      </c>
    </row>
    <row r="1522" spans="1:8" x14ac:dyDescent="0.2">
      <c r="A1522" s="6">
        <f t="shared" si="24"/>
        <v>609562</v>
      </c>
      <c r="B1522" s="6">
        <v>8</v>
      </c>
      <c r="C1522" s="122">
        <v>15</v>
      </c>
      <c r="D1522" s="7">
        <v>628</v>
      </c>
      <c r="E1522" s="122" t="s">
        <v>9334</v>
      </c>
      <c r="H1522" s="6">
        <f>IF('Раздел 2.1.2.1'!P34&gt;='Раздел 2.1.2.1'!BM34,0,1)</f>
        <v>0</v>
      </c>
    </row>
    <row r="1523" spans="1:8" x14ac:dyDescent="0.2">
      <c r="A1523" s="6">
        <f t="shared" si="24"/>
        <v>609562</v>
      </c>
      <c r="B1523" s="6">
        <v>8</v>
      </c>
      <c r="C1523" s="122">
        <v>15</v>
      </c>
      <c r="D1523" s="7">
        <v>629</v>
      </c>
      <c r="E1523" s="122" t="s">
        <v>9335</v>
      </c>
      <c r="H1523" s="6">
        <f>IF('Раздел 2.1.2.1'!P35&gt;='Раздел 2.1.2.1'!BM35,0,1)</f>
        <v>0</v>
      </c>
    </row>
    <row r="1524" spans="1:8" x14ac:dyDescent="0.2">
      <c r="A1524" s="6">
        <f t="shared" si="24"/>
        <v>609562</v>
      </c>
      <c r="B1524" s="6">
        <v>8</v>
      </c>
      <c r="C1524" s="122">
        <v>15</v>
      </c>
      <c r="D1524" s="7">
        <v>630</v>
      </c>
      <c r="E1524" s="122" t="s">
        <v>9336</v>
      </c>
      <c r="H1524" s="6">
        <f>IF('Раздел 2.1.2.1'!P36&gt;='Раздел 2.1.2.1'!BM36,0,1)</f>
        <v>0</v>
      </c>
    </row>
    <row r="1525" spans="1:8" x14ac:dyDescent="0.2">
      <c r="A1525" s="6">
        <f t="shared" si="24"/>
        <v>609562</v>
      </c>
      <c r="B1525" s="6">
        <v>8</v>
      </c>
      <c r="C1525" s="122">
        <v>15</v>
      </c>
      <c r="D1525" s="7">
        <v>631</v>
      </c>
      <c r="E1525" s="122" t="s">
        <v>9337</v>
      </c>
      <c r="H1525" s="6">
        <f>IF('Раздел 2.1.2.1'!P37&gt;='Раздел 2.1.2.1'!BM37,0,1)</f>
        <v>0</v>
      </c>
    </row>
    <row r="1526" spans="1:8" x14ac:dyDescent="0.2">
      <c r="A1526" s="6">
        <f t="shared" si="24"/>
        <v>609562</v>
      </c>
      <c r="B1526" s="6">
        <v>8</v>
      </c>
      <c r="C1526" s="122">
        <v>15</v>
      </c>
      <c r="D1526" s="7">
        <v>632</v>
      </c>
      <c r="E1526" s="122" t="s">
        <v>9338</v>
      </c>
      <c r="H1526" s="6">
        <f>IF('Раздел 2.1.2.1'!P38&gt;='Раздел 2.1.2.1'!BM38,0,1)</f>
        <v>0</v>
      </c>
    </row>
    <row r="1527" spans="1:8" x14ac:dyDescent="0.2">
      <c r="A1527" s="6">
        <f t="shared" si="24"/>
        <v>609562</v>
      </c>
      <c r="B1527" s="6">
        <v>8</v>
      </c>
      <c r="C1527" s="122">
        <v>15</v>
      </c>
      <c r="D1527" s="7">
        <v>633</v>
      </c>
      <c r="E1527" s="122" t="s">
        <v>9339</v>
      </c>
      <c r="H1527" s="6">
        <f>IF('Раздел 2.1.2.1'!P39&gt;='Раздел 2.1.2.1'!BM39,0,1)</f>
        <v>0</v>
      </c>
    </row>
    <row r="1528" spans="1:8" x14ac:dyDescent="0.2">
      <c r="A1528" s="6">
        <f t="shared" si="24"/>
        <v>609562</v>
      </c>
      <c r="B1528" s="6">
        <v>8</v>
      </c>
      <c r="C1528" s="122">
        <v>15</v>
      </c>
      <c r="D1528" s="7">
        <v>634</v>
      </c>
      <c r="E1528" s="122" t="s">
        <v>9340</v>
      </c>
      <c r="H1528" s="6">
        <f>IF('Раздел 2.1.2.1'!P40&gt;='Раздел 2.1.2.1'!BM40,0,1)</f>
        <v>0</v>
      </c>
    </row>
    <row r="1529" spans="1:8" x14ac:dyDescent="0.2">
      <c r="A1529" s="6">
        <f t="shared" si="24"/>
        <v>609562</v>
      </c>
      <c r="B1529" s="6">
        <v>8</v>
      </c>
      <c r="C1529" s="122">
        <v>15</v>
      </c>
      <c r="D1529" s="7">
        <v>635</v>
      </c>
      <c r="E1529" s="122" t="s">
        <v>9341</v>
      </c>
      <c r="H1529" s="6">
        <f>IF('Раздел 2.1.2.1'!P41&gt;='Раздел 2.1.2.1'!BM41,0,1)</f>
        <v>0</v>
      </c>
    </row>
    <row r="1530" spans="1:8" x14ac:dyDescent="0.2">
      <c r="A1530" s="6">
        <f t="shared" si="24"/>
        <v>609562</v>
      </c>
      <c r="B1530" s="6">
        <v>8</v>
      </c>
      <c r="C1530" s="122">
        <v>15</v>
      </c>
      <c r="D1530" s="7">
        <v>636</v>
      </c>
      <c r="E1530" s="122" t="s">
        <v>9342</v>
      </c>
      <c r="H1530" s="6">
        <f>IF('Раздел 2.1.2.1'!P42&gt;='Раздел 2.1.2.1'!BM42,0,1)</f>
        <v>0</v>
      </c>
    </row>
    <row r="1531" spans="1:8" x14ac:dyDescent="0.2">
      <c r="A1531" s="6">
        <f t="shared" si="24"/>
        <v>609562</v>
      </c>
      <c r="B1531" s="6">
        <v>8</v>
      </c>
      <c r="C1531" s="122">
        <v>15</v>
      </c>
      <c r="D1531" s="7">
        <v>637</v>
      </c>
      <c r="E1531" s="122" t="s">
        <v>9343</v>
      </c>
      <c r="H1531" s="6">
        <f>IF('Раздел 2.1.2.1'!P43&gt;='Раздел 2.1.2.1'!BM43,0,1)</f>
        <v>0</v>
      </c>
    </row>
    <row r="1532" spans="1:8" x14ac:dyDescent="0.2">
      <c r="A1532" s="6">
        <f t="shared" si="24"/>
        <v>609562</v>
      </c>
      <c r="B1532" s="6">
        <v>8</v>
      </c>
      <c r="C1532" s="122">
        <v>15</v>
      </c>
      <c r="D1532" s="7">
        <v>638</v>
      </c>
      <c r="E1532" s="122" t="s">
        <v>9344</v>
      </c>
      <c r="H1532" s="6">
        <f>IF('Раздел 2.1.2.1'!P44&gt;='Раздел 2.1.2.1'!BM44,0,1)</f>
        <v>0</v>
      </c>
    </row>
    <row r="1533" spans="1:8" x14ac:dyDescent="0.2">
      <c r="A1533" s="6">
        <f t="shared" si="24"/>
        <v>609562</v>
      </c>
      <c r="B1533" s="6">
        <v>8</v>
      </c>
      <c r="C1533" s="122">
        <v>15</v>
      </c>
      <c r="D1533" s="7">
        <v>639</v>
      </c>
      <c r="E1533" s="122" t="s">
        <v>9345</v>
      </c>
      <c r="H1533" s="6">
        <f>IF('Раздел 2.1.2.1'!P45&gt;='Раздел 2.1.2.1'!BM45,0,1)</f>
        <v>0</v>
      </c>
    </row>
    <row r="1534" spans="1:8" x14ac:dyDescent="0.2">
      <c r="A1534" s="6">
        <f t="shared" si="24"/>
        <v>609562</v>
      </c>
      <c r="B1534" s="6">
        <v>8</v>
      </c>
      <c r="C1534" s="122">
        <v>15</v>
      </c>
      <c r="D1534" s="7">
        <v>640</v>
      </c>
      <c r="E1534" s="122" t="s">
        <v>9346</v>
      </c>
      <c r="H1534" s="6">
        <f>IF('Раздел 2.1.2.1'!P46&gt;='Раздел 2.1.2.1'!BM46,0,1)</f>
        <v>0</v>
      </c>
    </row>
    <row r="1535" spans="1:8" x14ac:dyDescent="0.2">
      <c r="A1535" s="6">
        <f t="shared" si="24"/>
        <v>609562</v>
      </c>
      <c r="B1535" s="6">
        <v>8</v>
      </c>
      <c r="C1535" s="122">
        <v>15</v>
      </c>
      <c r="D1535" s="7">
        <v>641</v>
      </c>
      <c r="E1535" s="122" t="s">
        <v>9347</v>
      </c>
      <c r="H1535" s="6">
        <f>IF('Раздел 2.1.2.1'!P47&gt;='Раздел 2.1.2.1'!BM47,0,1)</f>
        <v>0</v>
      </c>
    </row>
    <row r="1536" spans="1:8" x14ac:dyDescent="0.2">
      <c r="A1536" s="6">
        <f t="shared" si="24"/>
        <v>609562</v>
      </c>
      <c r="B1536" s="6">
        <v>8</v>
      </c>
      <c r="C1536" s="122">
        <v>15</v>
      </c>
      <c r="D1536" s="7">
        <v>642</v>
      </c>
      <c r="E1536" s="122" t="s">
        <v>9348</v>
      </c>
      <c r="H1536" s="6">
        <f>IF('Раздел 2.1.2.1'!P48&gt;='Раздел 2.1.2.1'!BM48,0,1)</f>
        <v>0</v>
      </c>
    </row>
    <row r="1537" spans="1:8" x14ac:dyDescent="0.2">
      <c r="A1537" s="6">
        <f t="shared" si="24"/>
        <v>609562</v>
      </c>
      <c r="B1537" s="6">
        <v>8</v>
      </c>
      <c r="C1537" s="122">
        <v>15</v>
      </c>
      <c r="D1537" s="7">
        <v>643</v>
      </c>
      <c r="E1537" s="122" t="s">
        <v>9349</v>
      </c>
      <c r="H1537" s="6">
        <f>IF('Раздел 2.1.2.1'!P49&gt;='Раздел 2.1.2.1'!BM49,0,1)</f>
        <v>0</v>
      </c>
    </row>
    <row r="1538" spans="1:8" x14ac:dyDescent="0.2">
      <c r="A1538" s="6">
        <f t="shared" si="24"/>
        <v>609562</v>
      </c>
      <c r="B1538" s="6">
        <v>8</v>
      </c>
      <c r="C1538" s="122">
        <v>15</v>
      </c>
      <c r="D1538" s="7">
        <v>644</v>
      </c>
      <c r="E1538" s="122" t="s">
        <v>9350</v>
      </c>
      <c r="H1538" s="6">
        <f>IF('Раздел 2.1.2.1'!P50&gt;='Раздел 2.1.2.1'!BM50,0,1)</f>
        <v>0</v>
      </c>
    </row>
    <row r="1539" spans="1:8" x14ac:dyDescent="0.2">
      <c r="A1539" s="6">
        <f t="shared" si="24"/>
        <v>609562</v>
      </c>
      <c r="B1539" s="6">
        <v>8</v>
      </c>
      <c r="C1539" s="122">
        <v>15</v>
      </c>
      <c r="D1539" s="7">
        <v>645</v>
      </c>
      <c r="E1539" s="122" t="s">
        <v>9351</v>
      </c>
      <c r="H1539" s="6">
        <f>IF('Раздел 2.1.2.1'!P51&gt;='Раздел 2.1.2.1'!BM51,0,1)</f>
        <v>0</v>
      </c>
    </row>
    <row r="1540" spans="1:8" x14ac:dyDescent="0.2">
      <c r="A1540" s="6">
        <f t="shared" si="24"/>
        <v>609562</v>
      </c>
      <c r="B1540" s="6">
        <v>8</v>
      </c>
      <c r="C1540" s="122">
        <v>15</v>
      </c>
      <c r="D1540" s="7">
        <v>646</v>
      </c>
      <c r="E1540" s="122" t="s">
        <v>9352</v>
      </c>
      <c r="H1540" s="6">
        <f>IF('Раздел 2.1.2.1'!P52&gt;='Раздел 2.1.2.1'!BM52,0,1)</f>
        <v>0</v>
      </c>
    </row>
    <row r="1541" spans="1:8" x14ac:dyDescent="0.2">
      <c r="A1541" s="6">
        <f t="shared" si="24"/>
        <v>609562</v>
      </c>
      <c r="B1541" s="6">
        <v>8</v>
      </c>
      <c r="C1541" s="123">
        <v>15</v>
      </c>
      <c r="D1541" s="7">
        <v>647</v>
      </c>
      <c r="E1541" s="123" t="s">
        <v>9353</v>
      </c>
      <c r="F1541" s="119"/>
      <c r="G1541" s="119"/>
      <c r="H1541" s="119">
        <f>IF('Раздел 2.1.2.1'!P53&gt;='Раздел 2.1.2.1'!BM53,0,1)</f>
        <v>0</v>
      </c>
    </row>
    <row r="1542" spans="1:8" x14ac:dyDescent="0.2">
      <c r="A1542" s="6">
        <f t="shared" si="24"/>
        <v>609562</v>
      </c>
      <c r="B1542" s="6">
        <v>8</v>
      </c>
      <c r="C1542" s="122">
        <v>16</v>
      </c>
      <c r="D1542" s="7">
        <v>648</v>
      </c>
      <c r="E1542" s="122" t="s">
        <v>9354</v>
      </c>
      <c r="H1542" s="6">
        <f>IF('Раздел 2.1.2.1'!BI21&gt;='Раздел 2.1.2.1'!BJ21,0,1)</f>
        <v>0</v>
      </c>
    </row>
    <row r="1543" spans="1:8" x14ac:dyDescent="0.2">
      <c r="A1543" s="6">
        <f t="shared" si="24"/>
        <v>609562</v>
      </c>
      <c r="B1543" s="6">
        <v>8</v>
      </c>
      <c r="C1543" s="122">
        <v>16</v>
      </c>
      <c r="D1543" s="7">
        <v>649</v>
      </c>
      <c r="E1543" s="122" t="s">
        <v>9355</v>
      </c>
      <c r="H1543" s="6">
        <f>IF('Раздел 2.1.2.1'!BI22&gt;='Раздел 2.1.2.1'!BJ22,0,1)</f>
        <v>0</v>
      </c>
    </row>
    <row r="1544" spans="1:8" x14ac:dyDescent="0.2">
      <c r="A1544" s="6">
        <f t="shared" si="24"/>
        <v>609562</v>
      </c>
      <c r="B1544" s="6">
        <v>8</v>
      </c>
      <c r="C1544" s="122">
        <v>16</v>
      </c>
      <c r="D1544" s="7">
        <v>650</v>
      </c>
      <c r="E1544" s="122" t="s">
        <v>8519</v>
      </c>
      <c r="H1544" s="6">
        <f>IF('Раздел 2.1.2.1'!BI23&gt;='Раздел 2.1.2.1'!BJ23,0,1)</f>
        <v>0</v>
      </c>
    </row>
    <row r="1545" spans="1:8" x14ac:dyDescent="0.2">
      <c r="A1545" s="6">
        <f t="shared" si="24"/>
        <v>609562</v>
      </c>
      <c r="B1545" s="6">
        <v>8</v>
      </c>
      <c r="C1545" s="122">
        <v>16</v>
      </c>
      <c r="D1545" s="7">
        <v>651</v>
      </c>
      <c r="E1545" s="122" t="s">
        <v>8520</v>
      </c>
      <c r="H1545" s="6">
        <f>IF('Раздел 2.1.2.1'!BI24&gt;='Раздел 2.1.2.1'!BJ24,0,1)</f>
        <v>0</v>
      </c>
    </row>
    <row r="1546" spans="1:8" x14ac:dyDescent="0.2">
      <c r="A1546" s="6">
        <f t="shared" si="24"/>
        <v>609562</v>
      </c>
      <c r="B1546" s="6">
        <v>8</v>
      </c>
      <c r="C1546" s="122">
        <v>16</v>
      </c>
      <c r="D1546" s="7">
        <v>652</v>
      </c>
      <c r="E1546" s="122" t="s">
        <v>8521</v>
      </c>
      <c r="H1546" s="6">
        <f>IF('Раздел 2.1.2.1'!BI25&gt;='Раздел 2.1.2.1'!BJ25,0,1)</f>
        <v>0</v>
      </c>
    </row>
    <row r="1547" spans="1:8" x14ac:dyDescent="0.2">
      <c r="A1547" s="6">
        <f t="shared" si="24"/>
        <v>609562</v>
      </c>
      <c r="B1547" s="6">
        <v>8</v>
      </c>
      <c r="C1547" s="122">
        <v>16</v>
      </c>
      <c r="D1547" s="7">
        <v>653</v>
      </c>
      <c r="E1547" s="122" t="s">
        <v>8522</v>
      </c>
      <c r="H1547" s="6">
        <f>IF('Раздел 2.1.2.1'!BI26&gt;='Раздел 2.1.2.1'!BJ26,0,1)</f>
        <v>0</v>
      </c>
    </row>
    <row r="1548" spans="1:8" x14ac:dyDescent="0.2">
      <c r="A1548" s="6">
        <f t="shared" si="24"/>
        <v>609562</v>
      </c>
      <c r="B1548" s="6">
        <v>8</v>
      </c>
      <c r="C1548" s="122">
        <v>16</v>
      </c>
      <c r="D1548" s="7">
        <v>654</v>
      </c>
      <c r="E1548" s="122" t="s">
        <v>8523</v>
      </c>
      <c r="H1548" s="6">
        <f>IF('Раздел 2.1.2.1'!BI27&gt;='Раздел 2.1.2.1'!BJ27,0,1)</f>
        <v>0</v>
      </c>
    </row>
    <row r="1549" spans="1:8" x14ac:dyDescent="0.2">
      <c r="A1549" s="6">
        <f t="shared" si="24"/>
        <v>609562</v>
      </c>
      <c r="B1549" s="6">
        <v>8</v>
      </c>
      <c r="C1549" s="122">
        <v>16</v>
      </c>
      <c r="D1549" s="7">
        <v>655</v>
      </c>
      <c r="E1549" s="122" t="s">
        <v>8524</v>
      </c>
      <c r="H1549" s="6">
        <f>IF('Раздел 2.1.2.1'!BI28&gt;='Раздел 2.1.2.1'!BJ28,0,1)</f>
        <v>0</v>
      </c>
    </row>
    <row r="1550" spans="1:8" x14ac:dyDescent="0.2">
      <c r="A1550" s="6">
        <f t="shared" si="24"/>
        <v>609562</v>
      </c>
      <c r="B1550" s="6">
        <v>8</v>
      </c>
      <c r="C1550" s="122">
        <v>16</v>
      </c>
      <c r="D1550" s="7">
        <v>656</v>
      </c>
      <c r="E1550" s="122" t="s">
        <v>9371</v>
      </c>
      <c r="H1550" s="6">
        <f>IF('Раздел 2.1.2.1'!BI29&gt;='Раздел 2.1.2.1'!BJ29,0,1)</f>
        <v>0</v>
      </c>
    </row>
    <row r="1551" spans="1:8" x14ac:dyDescent="0.2">
      <c r="A1551" s="6">
        <f t="shared" si="24"/>
        <v>609562</v>
      </c>
      <c r="B1551" s="6">
        <v>8</v>
      </c>
      <c r="C1551" s="122">
        <v>16</v>
      </c>
      <c r="D1551" s="7">
        <v>657</v>
      </c>
      <c r="E1551" s="122" t="s">
        <v>9372</v>
      </c>
      <c r="H1551" s="6">
        <f>IF('Раздел 2.1.2.1'!BI30&gt;='Раздел 2.1.2.1'!BJ30,0,1)</f>
        <v>0</v>
      </c>
    </row>
    <row r="1552" spans="1:8" x14ac:dyDescent="0.2">
      <c r="A1552" s="6">
        <f t="shared" si="24"/>
        <v>609562</v>
      </c>
      <c r="B1552" s="6">
        <v>8</v>
      </c>
      <c r="C1552" s="122">
        <v>16</v>
      </c>
      <c r="D1552" s="7">
        <v>658</v>
      </c>
      <c r="E1552" s="122" t="s">
        <v>9373</v>
      </c>
      <c r="H1552" s="6">
        <f>IF('Раздел 2.1.2.1'!BI31&gt;='Раздел 2.1.2.1'!BJ31,0,1)</f>
        <v>0</v>
      </c>
    </row>
    <row r="1553" spans="1:8" x14ac:dyDescent="0.2">
      <c r="A1553" s="6">
        <f t="shared" si="24"/>
        <v>609562</v>
      </c>
      <c r="B1553" s="6">
        <v>8</v>
      </c>
      <c r="C1553" s="122">
        <v>16</v>
      </c>
      <c r="D1553" s="7">
        <v>659</v>
      </c>
      <c r="E1553" s="122" t="s">
        <v>9374</v>
      </c>
      <c r="H1553" s="6">
        <f>IF('Раздел 2.1.2.1'!BI32&gt;='Раздел 2.1.2.1'!BJ32,0,1)</f>
        <v>0</v>
      </c>
    </row>
    <row r="1554" spans="1:8" x14ac:dyDescent="0.2">
      <c r="A1554" s="6">
        <f t="shared" si="24"/>
        <v>609562</v>
      </c>
      <c r="B1554" s="6">
        <v>8</v>
      </c>
      <c r="C1554" s="122">
        <v>16</v>
      </c>
      <c r="D1554" s="7">
        <v>660</v>
      </c>
      <c r="E1554" s="122" t="s">
        <v>9375</v>
      </c>
      <c r="H1554" s="6">
        <f>IF('Раздел 2.1.2.1'!BI33&gt;='Раздел 2.1.2.1'!BJ33,0,1)</f>
        <v>0</v>
      </c>
    </row>
    <row r="1555" spans="1:8" x14ac:dyDescent="0.2">
      <c r="A1555" s="6">
        <f t="shared" si="24"/>
        <v>609562</v>
      </c>
      <c r="B1555" s="6">
        <v>8</v>
      </c>
      <c r="C1555" s="122">
        <v>16</v>
      </c>
      <c r="D1555" s="7">
        <v>661</v>
      </c>
      <c r="E1555" s="122" t="s">
        <v>9376</v>
      </c>
      <c r="H1555" s="6">
        <f>IF('Раздел 2.1.2.1'!BI34&gt;='Раздел 2.1.2.1'!BJ34,0,1)</f>
        <v>0</v>
      </c>
    </row>
    <row r="1556" spans="1:8" x14ac:dyDescent="0.2">
      <c r="A1556" s="6">
        <f t="shared" si="24"/>
        <v>609562</v>
      </c>
      <c r="B1556" s="6">
        <v>8</v>
      </c>
      <c r="C1556" s="122">
        <v>16</v>
      </c>
      <c r="D1556" s="7">
        <v>662</v>
      </c>
      <c r="E1556" s="122" t="s">
        <v>9377</v>
      </c>
      <c r="H1556" s="6">
        <f>IF('Раздел 2.1.2.1'!BI35&gt;='Раздел 2.1.2.1'!BJ35,0,1)</f>
        <v>0</v>
      </c>
    </row>
    <row r="1557" spans="1:8" x14ac:dyDescent="0.2">
      <c r="A1557" s="6">
        <f t="shared" si="24"/>
        <v>609562</v>
      </c>
      <c r="B1557" s="6">
        <v>8</v>
      </c>
      <c r="C1557" s="122">
        <v>16</v>
      </c>
      <c r="D1557" s="7">
        <v>663</v>
      </c>
      <c r="E1557" s="122" t="s">
        <v>9378</v>
      </c>
      <c r="H1557" s="6">
        <f>IF('Раздел 2.1.2.1'!BI36&gt;='Раздел 2.1.2.1'!BJ36,0,1)</f>
        <v>0</v>
      </c>
    </row>
    <row r="1558" spans="1:8" x14ac:dyDescent="0.2">
      <c r="A1558" s="6">
        <f t="shared" si="24"/>
        <v>609562</v>
      </c>
      <c r="B1558" s="6">
        <v>8</v>
      </c>
      <c r="C1558" s="122">
        <v>16</v>
      </c>
      <c r="D1558" s="7">
        <v>664</v>
      </c>
      <c r="E1558" s="122" t="s">
        <v>9379</v>
      </c>
      <c r="H1558" s="6">
        <f>IF('Раздел 2.1.2.1'!BI37&gt;='Раздел 2.1.2.1'!BJ37,0,1)</f>
        <v>0</v>
      </c>
    </row>
    <row r="1559" spans="1:8" x14ac:dyDescent="0.2">
      <c r="A1559" s="6">
        <f t="shared" si="24"/>
        <v>609562</v>
      </c>
      <c r="B1559" s="6">
        <v>8</v>
      </c>
      <c r="C1559" s="122">
        <v>16</v>
      </c>
      <c r="D1559" s="7">
        <v>665</v>
      </c>
      <c r="E1559" s="122" t="s">
        <v>9380</v>
      </c>
      <c r="H1559" s="6">
        <f>IF('Раздел 2.1.2.1'!BI38&gt;='Раздел 2.1.2.1'!BJ38,0,1)</f>
        <v>0</v>
      </c>
    </row>
    <row r="1560" spans="1:8" x14ac:dyDescent="0.2">
      <c r="A1560" s="6">
        <f t="shared" si="24"/>
        <v>609562</v>
      </c>
      <c r="B1560" s="6">
        <v>8</v>
      </c>
      <c r="C1560" s="122">
        <v>16</v>
      </c>
      <c r="D1560" s="7">
        <v>666</v>
      </c>
      <c r="E1560" s="122" t="s">
        <v>9381</v>
      </c>
      <c r="H1560" s="6">
        <f>IF('Раздел 2.1.2.1'!BI39&gt;='Раздел 2.1.2.1'!BJ39,0,1)</f>
        <v>0</v>
      </c>
    </row>
    <row r="1561" spans="1:8" x14ac:dyDescent="0.2">
      <c r="A1561" s="6">
        <f t="shared" si="24"/>
        <v>609562</v>
      </c>
      <c r="B1561" s="6">
        <v>8</v>
      </c>
      <c r="C1561" s="122">
        <v>16</v>
      </c>
      <c r="D1561" s="7">
        <v>667</v>
      </c>
      <c r="E1561" s="122" t="s">
        <v>9382</v>
      </c>
      <c r="H1561" s="6">
        <f>IF('Раздел 2.1.2.1'!BI40&gt;='Раздел 2.1.2.1'!BJ40,0,1)</f>
        <v>0</v>
      </c>
    </row>
    <row r="1562" spans="1:8" x14ac:dyDescent="0.2">
      <c r="A1562" s="6">
        <f t="shared" si="24"/>
        <v>609562</v>
      </c>
      <c r="B1562" s="6">
        <v>8</v>
      </c>
      <c r="C1562" s="122">
        <v>16</v>
      </c>
      <c r="D1562" s="7">
        <v>668</v>
      </c>
      <c r="E1562" s="122" t="s">
        <v>9383</v>
      </c>
      <c r="H1562" s="6">
        <f>IF('Раздел 2.1.2.1'!BI41&gt;='Раздел 2.1.2.1'!BJ41,0,1)</f>
        <v>0</v>
      </c>
    </row>
    <row r="1563" spans="1:8" x14ac:dyDescent="0.2">
      <c r="A1563" s="6">
        <f t="shared" si="24"/>
        <v>609562</v>
      </c>
      <c r="B1563" s="6">
        <v>8</v>
      </c>
      <c r="C1563" s="122">
        <v>16</v>
      </c>
      <c r="D1563" s="7">
        <v>669</v>
      </c>
      <c r="E1563" s="122" t="s">
        <v>9384</v>
      </c>
      <c r="H1563" s="6">
        <f>IF('Раздел 2.1.2.1'!BI42&gt;='Раздел 2.1.2.1'!BJ42,0,1)</f>
        <v>0</v>
      </c>
    </row>
    <row r="1564" spans="1:8" x14ac:dyDescent="0.2">
      <c r="A1564" s="6">
        <f t="shared" si="24"/>
        <v>609562</v>
      </c>
      <c r="B1564" s="6">
        <v>8</v>
      </c>
      <c r="C1564" s="122">
        <v>16</v>
      </c>
      <c r="D1564" s="7">
        <v>670</v>
      </c>
      <c r="E1564" s="122" t="s">
        <v>9385</v>
      </c>
      <c r="H1564" s="6">
        <f>IF('Раздел 2.1.2.1'!BI43&gt;='Раздел 2.1.2.1'!BJ43,0,1)</f>
        <v>0</v>
      </c>
    </row>
    <row r="1565" spans="1:8" x14ac:dyDescent="0.2">
      <c r="A1565" s="6">
        <f t="shared" si="24"/>
        <v>609562</v>
      </c>
      <c r="B1565" s="6">
        <v>8</v>
      </c>
      <c r="C1565" s="122">
        <v>16</v>
      </c>
      <c r="D1565" s="7">
        <v>671</v>
      </c>
      <c r="E1565" s="122" t="s">
        <v>9386</v>
      </c>
      <c r="H1565" s="6">
        <f>IF('Раздел 2.1.2.1'!BI44&gt;='Раздел 2.1.2.1'!BJ44,0,1)</f>
        <v>0</v>
      </c>
    </row>
    <row r="1566" spans="1:8" x14ac:dyDescent="0.2">
      <c r="A1566" s="6">
        <f t="shared" si="24"/>
        <v>609562</v>
      </c>
      <c r="B1566" s="6">
        <v>8</v>
      </c>
      <c r="C1566" s="122">
        <v>16</v>
      </c>
      <c r="D1566" s="7">
        <v>672</v>
      </c>
      <c r="E1566" s="122" t="s">
        <v>9387</v>
      </c>
      <c r="H1566" s="6">
        <f>IF('Раздел 2.1.2.1'!BI45&gt;='Раздел 2.1.2.1'!BJ45,0,1)</f>
        <v>0</v>
      </c>
    </row>
    <row r="1567" spans="1:8" x14ac:dyDescent="0.2">
      <c r="A1567" s="6">
        <f t="shared" si="24"/>
        <v>609562</v>
      </c>
      <c r="B1567" s="6">
        <v>8</v>
      </c>
      <c r="C1567" s="122">
        <v>16</v>
      </c>
      <c r="D1567" s="7">
        <v>673</v>
      </c>
      <c r="E1567" s="122" t="s">
        <v>9388</v>
      </c>
      <c r="H1567" s="6">
        <f>IF('Раздел 2.1.2.1'!BI46&gt;='Раздел 2.1.2.1'!BJ46,0,1)</f>
        <v>0</v>
      </c>
    </row>
    <row r="1568" spans="1:8" x14ac:dyDescent="0.2">
      <c r="A1568" s="6">
        <f t="shared" si="24"/>
        <v>609562</v>
      </c>
      <c r="B1568" s="6">
        <v>8</v>
      </c>
      <c r="C1568" s="122">
        <v>16</v>
      </c>
      <c r="D1568" s="7">
        <v>674</v>
      </c>
      <c r="E1568" s="122" t="s">
        <v>9389</v>
      </c>
      <c r="H1568" s="6">
        <f>IF('Раздел 2.1.2.1'!BI47&gt;='Раздел 2.1.2.1'!BJ47,0,1)</f>
        <v>0</v>
      </c>
    </row>
    <row r="1569" spans="1:8" x14ac:dyDescent="0.2">
      <c r="A1569" s="6">
        <f t="shared" si="24"/>
        <v>609562</v>
      </c>
      <c r="B1569" s="6">
        <v>8</v>
      </c>
      <c r="C1569" s="122">
        <v>16</v>
      </c>
      <c r="D1569" s="7">
        <v>675</v>
      </c>
      <c r="E1569" s="122" t="s">
        <v>9390</v>
      </c>
      <c r="H1569" s="6">
        <f>IF('Раздел 2.1.2.1'!BI48&gt;='Раздел 2.1.2.1'!BJ48,0,1)</f>
        <v>0</v>
      </c>
    </row>
    <row r="1570" spans="1:8" x14ac:dyDescent="0.2">
      <c r="A1570" s="6">
        <f t="shared" si="24"/>
        <v>609562</v>
      </c>
      <c r="B1570" s="6">
        <v>8</v>
      </c>
      <c r="C1570" s="122">
        <v>16</v>
      </c>
      <c r="D1570" s="7">
        <v>676</v>
      </c>
      <c r="E1570" s="122" t="s">
        <v>9391</v>
      </c>
      <c r="H1570" s="6">
        <f>IF('Раздел 2.1.2.1'!BI49&gt;='Раздел 2.1.2.1'!BJ49,0,1)</f>
        <v>0</v>
      </c>
    </row>
    <row r="1571" spans="1:8" x14ac:dyDescent="0.2">
      <c r="A1571" s="6">
        <f t="shared" si="24"/>
        <v>609562</v>
      </c>
      <c r="B1571" s="6">
        <v>8</v>
      </c>
      <c r="C1571" s="122">
        <v>16</v>
      </c>
      <c r="D1571" s="7">
        <v>677</v>
      </c>
      <c r="E1571" s="122" t="s">
        <v>9392</v>
      </c>
      <c r="H1571" s="6">
        <f>IF('Раздел 2.1.2.1'!BI50&gt;='Раздел 2.1.2.1'!BJ50,0,1)</f>
        <v>0</v>
      </c>
    </row>
    <row r="1572" spans="1:8" x14ac:dyDescent="0.2">
      <c r="A1572" s="6">
        <f t="shared" si="24"/>
        <v>609562</v>
      </c>
      <c r="B1572" s="6">
        <v>8</v>
      </c>
      <c r="C1572" s="122">
        <v>16</v>
      </c>
      <c r="D1572" s="7">
        <v>678</v>
      </c>
      <c r="E1572" s="122" t="s">
        <v>9393</v>
      </c>
      <c r="H1572" s="6">
        <f>IF('Раздел 2.1.2.1'!BI51&gt;='Раздел 2.1.2.1'!BJ51,0,1)</f>
        <v>0</v>
      </c>
    </row>
    <row r="1573" spans="1:8" x14ac:dyDescent="0.2">
      <c r="A1573" s="6">
        <f t="shared" si="24"/>
        <v>609562</v>
      </c>
      <c r="B1573" s="6">
        <v>8</v>
      </c>
      <c r="C1573" s="122">
        <v>16</v>
      </c>
      <c r="D1573" s="7">
        <v>679</v>
      </c>
      <c r="E1573" s="122" t="s">
        <v>9394</v>
      </c>
      <c r="H1573" s="6">
        <f>IF('Раздел 2.1.2.1'!BI52&gt;='Раздел 2.1.2.1'!BJ52,0,1)</f>
        <v>0</v>
      </c>
    </row>
    <row r="1574" spans="1:8" x14ac:dyDescent="0.2">
      <c r="A1574" s="6">
        <f t="shared" si="24"/>
        <v>609562</v>
      </c>
      <c r="B1574" s="119">
        <v>8</v>
      </c>
      <c r="C1574" s="123">
        <v>16</v>
      </c>
      <c r="D1574" s="7">
        <v>680</v>
      </c>
      <c r="E1574" s="123" t="s">
        <v>9395</v>
      </c>
      <c r="F1574" s="119"/>
      <c r="G1574" s="119"/>
      <c r="H1574" s="119">
        <f>IF('Раздел 2.1.2.1'!BI53&gt;='Раздел 2.1.2.1'!BJ53,0,1)</f>
        <v>0</v>
      </c>
    </row>
    <row r="1575" spans="1:8" x14ac:dyDescent="0.2">
      <c r="A1575" s="6">
        <f t="shared" si="24"/>
        <v>609562</v>
      </c>
      <c r="B1575" s="6">
        <v>8</v>
      </c>
      <c r="C1575" s="122">
        <v>17</v>
      </c>
      <c r="D1575" s="7">
        <v>681</v>
      </c>
      <c r="E1575" s="122" t="s">
        <v>9396</v>
      </c>
      <c r="H1575" s="6">
        <f>IF('Раздел 2.1.2.1'!BI21&gt;='Раздел 2.1.2.1'!BK21,0,1)</f>
        <v>0</v>
      </c>
    </row>
    <row r="1576" spans="1:8" x14ac:dyDescent="0.2">
      <c r="A1576" s="6">
        <f t="shared" si="24"/>
        <v>609562</v>
      </c>
      <c r="B1576" s="6">
        <v>8</v>
      </c>
      <c r="C1576" s="122">
        <v>17</v>
      </c>
      <c r="D1576" s="7">
        <v>682</v>
      </c>
      <c r="E1576" s="122" t="s">
        <v>9397</v>
      </c>
      <c r="H1576" s="6">
        <f>IF('Раздел 2.1.2.1'!BI22&gt;='Раздел 2.1.2.1'!BK22,0,1)</f>
        <v>0</v>
      </c>
    </row>
    <row r="1577" spans="1:8" x14ac:dyDescent="0.2">
      <c r="A1577" s="6">
        <f t="shared" si="24"/>
        <v>609562</v>
      </c>
      <c r="B1577" s="6">
        <v>8</v>
      </c>
      <c r="C1577" s="122">
        <v>17</v>
      </c>
      <c r="D1577" s="7">
        <v>683</v>
      </c>
      <c r="E1577" s="122" t="s">
        <v>9398</v>
      </c>
      <c r="H1577" s="6">
        <f>IF('Раздел 2.1.2.1'!BI23&gt;='Раздел 2.1.2.1'!BK23,0,1)</f>
        <v>0</v>
      </c>
    </row>
    <row r="1578" spans="1:8" x14ac:dyDescent="0.2">
      <c r="A1578" s="6">
        <f t="shared" si="24"/>
        <v>609562</v>
      </c>
      <c r="B1578" s="6">
        <v>8</v>
      </c>
      <c r="C1578" s="122">
        <v>17</v>
      </c>
      <c r="D1578" s="7">
        <v>684</v>
      </c>
      <c r="E1578" s="122" t="s">
        <v>9399</v>
      </c>
      <c r="H1578" s="6">
        <f>IF('Раздел 2.1.2.1'!BI24&gt;='Раздел 2.1.2.1'!BK24,0,1)</f>
        <v>0</v>
      </c>
    </row>
    <row r="1579" spans="1:8" x14ac:dyDescent="0.2">
      <c r="A1579" s="6">
        <f t="shared" si="24"/>
        <v>609562</v>
      </c>
      <c r="B1579" s="6">
        <v>8</v>
      </c>
      <c r="C1579" s="122">
        <v>17</v>
      </c>
      <c r="D1579" s="7">
        <v>685</v>
      </c>
      <c r="E1579" s="122" t="s">
        <v>9400</v>
      </c>
      <c r="H1579" s="6">
        <f>IF('Раздел 2.1.2.1'!BI25&gt;='Раздел 2.1.2.1'!BK25,0,1)</f>
        <v>0</v>
      </c>
    </row>
    <row r="1580" spans="1:8" x14ac:dyDescent="0.2">
      <c r="A1580" s="6">
        <f t="shared" si="24"/>
        <v>609562</v>
      </c>
      <c r="B1580" s="6">
        <v>8</v>
      </c>
      <c r="C1580" s="122">
        <v>17</v>
      </c>
      <c r="D1580" s="7">
        <v>686</v>
      </c>
      <c r="E1580" s="122" t="s">
        <v>9401</v>
      </c>
      <c r="H1580" s="6">
        <f>IF('Раздел 2.1.2.1'!BI26&gt;='Раздел 2.1.2.1'!BK26,0,1)</f>
        <v>0</v>
      </c>
    </row>
    <row r="1581" spans="1:8" x14ac:dyDescent="0.2">
      <c r="A1581" s="6">
        <f t="shared" si="24"/>
        <v>609562</v>
      </c>
      <c r="B1581" s="6">
        <v>8</v>
      </c>
      <c r="C1581" s="122">
        <v>17</v>
      </c>
      <c r="D1581" s="7">
        <v>687</v>
      </c>
      <c r="E1581" s="122" t="s">
        <v>9402</v>
      </c>
      <c r="H1581" s="6">
        <f>IF('Раздел 2.1.2.1'!BI27&gt;='Раздел 2.1.2.1'!BK27,0,1)</f>
        <v>0</v>
      </c>
    </row>
    <row r="1582" spans="1:8" x14ac:dyDescent="0.2">
      <c r="A1582" s="6">
        <f t="shared" si="24"/>
        <v>609562</v>
      </c>
      <c r="B1582" s="6">
        <v>8</v>
      </c>
      <c r="C1582" s="122">
        <v>17</v>
      </c>
      <c r="D1582" s="7">
        <v>688</v>
      </c>
      <c r="E1582" s="122" t="s">
        <v>10454</v>
      </c>
      <c r="H1582" s="6">
        <f>IF('Раздел 2.1.2.1'!BI28&gt;='Раздел 2.1.2.1'!BK28,0,1)</f>
        <v>0</v>
      </c>
    </row>
    <row r="1583" spans="1:8" x14ac:dyDescent="0.2">
      <c r="A1583" s="6">
        <f t="shared" ref="A1583:A1897" si="25">P_3</f>
        <v>609562</v>
      </c>
      <c r="B1583" s="6">
        <v>8</v>
      </c>
      <c r="C1583" s="122">
        <v>17</v>
      </c>
      <c r="D1583" s="7">
        <v>689</v>
      </c>
      <c r="E1583" s="122" t="s">
        <v>10455</v>
      </c>
      <c r="H1583" s="6">
        <f>IF('Раздел 2.1.2.1'!BI29&gt;='Раздел 2.1.2.1'!BK29,0,1)</f>
        <v>0</v>
      </c>
    </row>
    <row r="1584" spans="1:8" x14ac:dyDescent="0.2">
      <c r="A1584" s="6">
        <f t="shared" si="25"/>
        <v>609562</v>
      </c>
      <c r="B1584" s="6">
        <v>8</v>
      </c>
      <c r="C1584" s="122">
        <v>17</v>
      </c>
      <c r="D1584" s="7">
        <v>690</v>
      </c>
      <c r="E1584" s="122" t="s">
        <v>12588</v>
      </c>
      <c r="H1584" s="6">
        <f>IF('Раздел 2.1.2.1'!BI30&gt;='Раздел 2.1.2.1'!BK30,0,1)</f>
        <v>0</v>
      </c>
    </row>
    <row r="1585" spans="1:8" x14ac:dyDescent="0.2">
      <c r="A1585" s="6">
        <f t="shared" si="25"/>
        <v>609562</v>
      </c>
      <c r="B1585" s="6">
        <v>8</v>
      </c>
      <c r="C1585" s="122">
        <v>17</v>
      </c>
      <c r="D1585" s="7">
        <v>691</v>
      </c>
      <c r="E1585" s="122" t="s">
        <v>12589</v>
      </c>
      <c r="H1585" s="6">
        <f>IF('Раздел 2.1.2.1'!BI31&gt;='Раздел 2.1.2.1'!BK31,0,1)</f>
        <v>0</v>
      </c>
    </row>
    <row r="1586" spans="1:8" x14ac:dyDescent="0.2">
      <c r="A1586" s="6">
        <f t="shared" si="25"/>
        <v>609562</v>
      </c>
      <c r="B1586" s="6">
        <v>8</v>
      </c>
      <c r="C1586" s="122">
        <v>17</v>
      </c>
      <c r="D1586" s="7">
        <v>692</v>
      </c>
      <c r="E1586" s="122" t="s">
        <v>12590</v>
      </c>
      <c r="H1586" s="6">
        <f>IF('Раздел 2.1.2.1'!BI32&gt;='Раздел 2.1.2.1'!BK32,0,1)</f>
        <v>0</v>
      </c>
    </row>
    <row r="1587" spans="1:8" x14ac:dyDescent="0.2">
      <c r="A1587" s="6">
        <f t="shared" si="25"/>
        <v>609562</v>
      </c>
      <c r="B1587" s="6">
        <v>8</v>
      </c>
      <c r="C1587" s="122">
        <v>17</v>
      </c>
      <c r="D1587" s="7">
        <v>693</v>
      </c>
      <c r="E1587" s="122" t="s">
        <v>12591</v>
      </c>
      <c r="H1587" s="6">
        <f>IF('Раздел 2.1.2.1'!BI33&gt;='Раздел 2.1.2.1'!BK33,0,1)</f>
        <v>0</v>
      </c>
    </row>
    <row r="1588" spans="1:8" x14ac:dyDescent="0.2">
      <c r="A1588" s="6">
        <f t="shared" si="25"/>
        <v>609562</v>
      </c>
      <c r="B1588" s="6">
        <v>8</v>
      </c>
      <c r="C1588" s="122">
        <v>17</v>
      </c>
      <c r="D1588" s="7">
        <v>694</v>
      </c>
      <c r="E1588" s="122" t="s">
        <v>12592</v>
      </c>
      <c r="H1588" s="6">
        <f>IF('Раздел 2.1.2.1'!BI34&gt;='Раздел 2.1.2.1'!BK34,0,1)</f>
        <v>0</v>
      </c>
    </row>
    <row r="1589" spans="1:8" x14ac:dyDescent="0.2">
      <c r="A1589" s="6">
        <f t="shared" si="25"/>
        <v>609562</v>
      </c>
      <c r="B1589" s="6">
        <v>8</v>
      </c>
      <c r="C1589" s="122">
        <v>17</v>
      </c>
      <c r="D1589" s="7">
        <v>695</v>
      </c>
      <c r="E1589" s="122" t="s">
        <v>12593</v>
      </c>
      <c r="H1589" s="6">
        <f>IF('Раздел 2.1.2.1'!BI35&gt;='Раздел 2.1.2.1'!BK35,0,1)</f>
        <v>0</v>
      </c>
    </row>
    <row r="1590" spans="1:8" x14ac:dyDescent="0.2">
      <c r="A1590" s="6">
        <f t="shared" si="25"/>
        <v>609562</v>
      </c>
      <c r="B1590" s="6">
        <v>8</v>
      </c>
      <c r="C1590" s="122">
        <v>17</v>
      </c>
      <c r="D1590" s="7">
        <v>696</v>
      </c>
      <c r="E1590" s="122" t="s">
        <v>12594</v>
      </c>
      <c r="H1590" s="6">
        <f>IF('Раздел 2.1.2.1'!BI36&gt;='Раздел 2.1.2.1'!BK36,0,1)</f>
        <v>0</v>
      </c>
    </row>
    <row r="1591" spans="1:8" x14ac:dyDescent="0.2">
      <c r="A1591" s="6">
        <f t="shared" si="25"/>
        <v>609562</v>
      </c>
      <c r="B1591" s="6">
        <v>8</v>
      </c>
      <c r="C1591" s="122">
        <v>17</v>
      </c>
      <c r="D1591" s="7">
        <v>697</v>
      </c>
      <c r="E1591" s="122" t="s">
        <v>12595</v>
      </c>
      <c r="H1591" s="6">
        <f>IF('Раздел 2.1.2.1'!BI37&gt;='Раздел 2.1.2.1'!BK37,0,1)</f>
        <v>0</v>
      </c>
    </row>
    <row r="1592" spans="1:8" x14ac:dyDescent="0.2">
      <c r="A1592" s="6">
        <f t="shared" si="25"/>
        <v>609562</v>
      </c>
      <c r="B1592" s="6">
        <v>8</v>
      </c>
      <c r="C1592" s="122">
        <v>17</v>
      </c>
      <c r="D1592" s="7">
        <v>698</v>
      </c>
      <c r="E1592" s="122" t="s">
        <v>12596</v>
      </c>
      <c r="H1592" s="6">
        <f>IF('Раздел 2.1.2.1'!BI38&gt;='Раздел 2.1.2.1'!BK38,0,1)</f>
        <v>0</v>
      </c>
    </row>
    <row r="1593" spans="1:8" x14ac:dyDescent="0.2">
      <c r="A1593" s="6">
        <f t="shared" si="25"/>
        <v>609562</v>
      </c>
      <c r="B1593" s="6">
        <v>8</v>
      </c>
      <c r="C1593" s="122">
        <v>17</v>
      </c>
      <c r="D1593" s="7">
        <v>699</v>
      </c>
      <c r="E1593" s="122" t="s">
        <v>12597</v>
      </c>
      <c r="H1593" s="6">
        <f>IF('Раздел 2.1.2.1'!BI39&gt;='Раздел 2.1.2.1'!BK39,0,1)</f>
        <v>0</v>
      </c>
    </row>
    <row r="1594" spans="1:8" x14ac:dyDescent="0.2">
      <c r="A1594" s="6">
        <f t="shared" si="25"/>
        <v>609562</v>
      </c>
      <c r="B1594" s="6">
        <v>8</v>
      </c>
      <c r="C1594" s="122">
        <v>17</v>
      </c>
      <c r="D1594" s="7">
        <v>700</v>
      </c>
      <c r="E1594" s="122" t="s">
        <v>12598</v>
      </c>
      <c r="H1594" s="6">
        <f>IF('Раздел 2.1.2.1'!BI40&gt;='Раздел 2.1.2.1'!BK40,0,1)</f>
        <v>0</v>
      </c>
    </row>
    <row r="1595" spans="1:8" x14ac:dyDescent="0.2">
      <c r="A1595" s="6">
        <f t="shared" si="25"/>
        <v>609562</v>
      </c>
      <c r="B1595" s="6">
        <v>8</v>
      </c>
      <c r="C1595" s="122">
        <v>17</v>
      </c>
      <c r="D1595" s="7">
        <v>701</v>
      </c>
      <c r="E1595" s="122" t="s">
        <v>12599</v>
      </c>
      <c r="H1595" s="6">
        <f>IF('Раздел 2.1.2.1'!BI41&gt;='Раздел 2.1.2.1'!BK41,0,1)</f>
        <v>0</v>
      </c>
    </row>
    <row r="1596" spans="1:8" x14ac:dyDescent="0.2">
      <c r="A1596" s="6">
        <f t="shared" si="25"/>
        <v>609562</v>
      </c>
      <c r="B1596" s="6">
        <v>8</v>
      </c>
      <c r="C1596" s="122">
        <v>17</v>
      </c>
      <c r="D1596" s="7">
        <v>702</v>
      </c>
      <c r="E1596" s="122" t="s">
        <v>12600</v>
      </c>
      <c r="H1596" s="6">
        <f>IF('Раздел 2.1.2.1'!BI42&gt;='Раздел 2.1.2.1'!BK42,0,1)</f>
        <v>0</v>
      </c>
    </row>
    <row r="1597" spans="1:8" x14ac:dyDescent="0.2">
      <c r="A1597" s="6">
        <f t="shared" si="25"/>
        <v>609562</v>
      </c>
      <c r="B1597" s="6">
        <v>8</v>
      </c>
      <c r="C1597" s="122">
        <v>17</v>
      </c>
      <c r="D1597" s="7">
        <v>703</v>
      </c>
      <c r="E1597" s="122" t="s">
        <v>12601</v>
      </c>
      <c r="H1597" s="6">
        <f>IF('Раздел 2.1.2.1'!BI43&gt;='Раздел 2.1.2.1'!BK43,0,1)</f>
        <v>0</v>
      </c>
    </row>
    <row r="1598" spans="1:8" x14ac:dyDescent="0.2">
      <c r="A1598" s="6">
        <f t="shared" si="25"/>
        <v>609562</v>
      </c>
      <c r="B1598" s="6">
        <v>8</v>
      </c>
      <c r="C1598" s="122">
        <v>17</v>
      </c>
      <c r="D1598" s="7">
        <v>704</v>
      </c>
      <c r="E1598" s="122" t="s">
        <v>12602</v>
      </c>
      <c r="H1598" s="6">
        <f>IF('Раздел 2.1.2.1'!BI44&gt;='Раздел 2.1.2.1'!BK44,0,1)</f>
        <v>0</v>
      </c>
    </row>
    <row r="1599" spans="1:8" x14ac:dyDescent="0.2">
      <c r="A1599" s="6">
        <f t="shared" si="25"/>
        <v>609562</v>
      </c>
      <c r="B1599" s="6">
        <v>8</v>
      </c>
      <c r="C1599" s="122">
        <v>17</v>
      </c>
      <c r="D1599" s="7">
        <v>705</v>
      </c>
      <c r="E1599" s="122" t="s">
        <v>12603</v>
      </c>
      <c r="H1599" s="6">
        <f>IF('Раздел 2.1.2.1'!BI45&gt;='Раздел 2.1.2.1'!BK45,0,1)</f>
        <v>0</v>
      </c>
    </row>
    <row r="1600" spans="1:8" x14ac:dyDescent="0.2">
      <c r="A1600" s="6">
        <f t="shared" si="25"/>
        <v>609562</v>
      </c>
      <c r="B1600" s="6">
        <v>8</v>
      </c>
      <c r="C1600" s="122">
        <v>17</v>
      </c>
      <c r="D1600" s="7">
        <v>706</v>
      </c>
      <c r="E1600" s="122" t="s">
        <v>12604</v>
      </c>
      <c r="H1600" s="6">
        <f>IF('Раздел 2.1.2.1'!BI46&gt;='Раздел 2.1.2.1'!BK46,0,1)</f>
        <v>0</v>
      </c>
    </row>
    <row r="1601" spans="1:8" x14ac:dyDescent="0.2">
      <c r="A1601" s="6">
        <f t="shared" si="25"/>
        <v>609562</v>
      </c>
      <c r="B1601" s="6">
        <v>8</v>
      </c>
      <c r="C1601" s="122">
        <v>17</v>
      </c>
      <c r="D1601" s="7">
        <v>707</v>
      </c>
      <c r="E1601" s="122" t="s">
        <v>12605</v>
      </c>
      <c r="H1601" s="6">
        <f>IF('Раздел 2.1.2.1'!BI47&gt;='Раздел 2.1.2.1'!BK47,0,1)</f>
        <v>0</v>
      </c>
    </row>
    <row r="1602" spans="1:8" x14ac:dyDescent="0.2">
      <c r="A1602" s="6">
        <f t="shared" si="25"/>
        <v>609562</v>
      </c>
      <c r="B1602" s="6">
        <v>8</v>
      </c>
      <c r="C1602" s="122">
        <v>17</v>
      </c>
      <c r="D1602" s="7">
        <v>708</v>
      </c>
      <c r="E1602" s="122" t="s">
        <v>12606</v>
      </c>
      <c r="H1602" s="6">
        <f>IF('Раздел 2.1.2.1'!BI48&gt;='Раздел 2.1.2.1'!BK48,0,1)</f>
        <v>0</v>
      </c>
    </row>
    <row r="1603" spans="1:8" x14ac:dyDescent="0.2">
      <c r="A1603" s="6">
        <f t="shared" si="25"/>
        <v>609562</v>
      </c>
      <c r="B1603" s="6">
        <v>8</v>
      </c>
      <c r="C1603" s="122">
        <v>17</v>
      </c>
      <c r="D1603" s="7">
        <v>709</v>
      </c>
      <c r="E1603" s="122" t="s">
        <v>12607</v>
      </c>
      <c r="H1603" s="6">
        <f>IF('Раздел 2.1.2.1'!BI49&gt;='Раздел 2.1.2.1'!BK49,0,1)</f>
        <v>0</v>
      </c>
    </row>
    <row r="1604" spans="1:8" x14ac:dyDescent="0.2">
      <c r="A1604" s="6">
        <f t="shared" si="25"/>
        <v>609562</v>
      </c>
      <c r="B1604" s="6">
        <v>8</v>
      </c>
      <c r="C1604" s="122">
        <v>17</v>
      </c>
      <c r="D1604" s="7">
        <v>710</v>
      </c>
      <c r="E1604" s="122" t="s">
        <v>12608</v>
      </c>
      <c r="H1604" s="6">
        <f>IF('Раздел 2.1.2.1'!BI50&gt;='Раздел 2.1.2.1'!BK50,0,1)</f>
        <v>0</v>
      </c>
    </row>
    <row r="1605" spans="1:8" x14ac:dyDescent="0.2">
      <c r="A1605" s="6">
        <f t="shared" si="25"/>
        <v>609562</v>
      </c>
      <c r="B1605" s="6">
        <v>8</v>
      </c>
      <c r="C1605" s="122">
        <v>17</v>
      </c>
      <c r="D1605" s="7">
        <v>711</v>
      </c>
      <c r="E1605" s="122" t="s">
        <v>12609</v>
      </c>
      <c r="H1605" s="6">
        <f>IF('Раздел 2.1.2.1'!BI51&gt;='Раздел 2.1.2.1'!BK51,0,1)</f>
        <v>0</v>
      </c>
    </row>
    <row r="1606" spans="1:8" x14ac:dyDescent="0.2">
      <c r="A1606" s="6">
        <f t="shared" si="25"/>
        <v>609562</v>
      </c>
      <c r="B1606" s="6">
        <v>8</v>
      </c>
      <c r="C1606" s="122">
        <v>17</v>
      </c>
      <c r="D1606" s="7">
        <v>712</v>
      </c>
      <c r="E1606" s="122" t="s">
        <v>12610</v>
      </c>
      <c r="H1606" s="6">
        <f>IF('Раздел 2.1.2.1'!BI52&gt;='Раздел 2.1.2.1'!BK52,0,1)</f>
        <v>0</v>
      </c>
    </row>
    <row r="1607" spans="1:8" x14ac:dyDescent="0.2">
      <c r="A1607" s="6">
        <f t="shared" si="25"/>
        <v>609562</v>
      </c>
      <c r="B1607" s="119">
        <v>8</v>
      </c>
      <c r="C1607" s="123">
        <v>17</v>
      </c>
      <c r="D1607" s="7">
        <v>713</v>
      </c>
      <c r="E1607" s="123" t="s">
        <v>10456</v>
      </c>
      <c r="F1607" s="119"/>
      <c r="G1607" s="119"/>
      <c r="H1607" s="119">
        <f>IF('Раздел 2.1.2.1'!BI53&gt;='Раздел 2.1.2.1'!BK53,0,1)</f>
        <v>0</v>
      </c>
    </row>
    <row r="1608" spans="1:8" x14ac:dyDescent="0.2">
      <c r="A1608" s="132">
        <f t="shared" si="25"/>
        <v>609562</v>
      </c>
      <c r="B1608" s="132">
        <v>8</v>
      </c>
      <c r="C1608" s="133">
        <v>18</v>
      </c>
      <c r="D1608" s="7">
        <v>714</v>
      </c>
      <c r="E1608" s="133" t="s">
        <v>13068</v>
      </c>
      <c r="F1608" s="133"/>
      <c r="G1608" s="133"/>
      <c r="H1608" s="135">
        <f>IF('Раздел 2.1.2.1'!P44&gt;='Раздел 2.1.2.1'!P52,0,1)</f>
        <v>0</v>
      </c>
    </row>
    <row r="1609" spans="1:8" x14ac:dyDescent="0.2">
      <c r="A1609" s="132">
        <f t="shared" si="25"/>
        <v>609562</v>
      </c>
      <c r="B1609" s="132">
        <v>8</v>
      </c>
      <c r="C1609" s="133">
        <v>18</v>
      </c>
      <c r="D1609" s="7">
        <v>715</v>
      </c>
      <c r="E1609" s="132" t="s">
        <v>2047</v>
      </c>
      <c r="F1609" s="133"/>
      <c r="G1609" s="133"/>
      <c r="H1609" s="133">
        <f>IF('Раздел 2.1.2.1'!Q44&gt;='Раздел 2.1.2.1'!Q52,0,1)</f>
        <v>0</v>
      </c>
    </row>
    <row r="1610" spans="1:8" x14ac:dyDescent="0.2">
      <c r="A1610" s="132">
        <f t="shared" si="25"/>
        <v>609562</v>
      </c>
      <c r="B1610" s="132">
        <v>8</v>
      </c>
      <c r="C1610" s="133">
        <v>18</v>
      </c>
      <c r="D1610" s="7">
        <v>716</v>
      </c>
      <c r="E1610" s="132" t="s">
        <v>2048</v>
      </c>
      <c r="F1610" s="133"/>
      <c r="G1610" s="133"/>
      <c r="H1610" s="133">
        <f>IF('Раздел 2.1.2.1'!R44&gt;='Раздел 2.1.2.1'!R52,0,1)</f>
        <v>0</v>
      </c>
    </row>
    <row r="1611" spans="1:8" x14ac:dyDescent="0.2">
      <c r="A1611" s="132">
        <f t="shared" si="25"/>
        <v>609562</v>
      </c>
      <c r="B1611" s="132">
        <v>8</v>
      </c>
      <c r="C1611" s="133">
        <v>18</v>
      </c>
      <c r="D1611" s="7">
        <v>717</v>
      </c>
      <c r="E1611" s="132" t="s">
        <v>2049</v>
      </c>
      <c r="F1611" s="133"/>
      <c r="G1611" s="133"/>
      <c r="H1611" s="133">
        <f>IF('Раздел 2.1.2.1'!S44&gt;='Раздел 2.1.2.1'!S52,0,1)</f>
        <v>0</v>
      </c>
    </row>
    <row r="1612" spans="1:8" x14ac:dyDescent="0.2">
      <c r="A1612" s="132">
        <f t="shared" si="25"/>
        <v>609562</v>
      </c>
      <c r="B1612" s="132">
        <v>8</v>
      </c>
      <c r="C1612" s="133">
        <v>18</v>
      </c>
      <c r="D1612" s="7">
        <v>718</v>
      </c>
      <c r="E1612" s="132" t="s">
        <v>2050</v>
      </c>
      <c r="F1612" s="133"/>
      <c r="G1612" s="133"/>
      <c r="H1612" s="133">
        <f>IF('Раздел 2.1.2.1'!T44&gt;='Раздел 2.1.2.1'!T52,0,1)</f>
        <v>0</v>
      </c>
    </row>
    <row r="1613" spans="1:8" x14ac:dyDescent="0.2">
      <c r="A1613" s="132">
        <f t="shared" si="25"/>
        <v>609562</v>
      </c>
      <c r="B1613" s="132">
        <v>8</v>
      </c>
      <c r="C1613" s="133">
        <v>18</v>
      </c>
      <c r="D1613" s="7">
        <v>719</v>
      </c>
      <c r="E1613" s="132" t="s">
        <v>2051</v>
      </c>
      <c r="F1613" s="133"/>
      <c r="G1613" s="133"/>
      <c r="H1613" s="133">
        <f>IF('Раздел 2.1.2.1'!U44&gt;='Раздел 2.1.2.1'!U52,0,1)</f>
        <v>0</v>
      </c>
    </row>
    <row r="1614" spans="1:8" x14ac:dyDescent="0.2">
      <c r="A1614" s="132">
        <f t="shared" si="25"/>
        <v>609562</v>
      </c>
      <c r="B1614" s="132">
        <v>8</v>
      </c>
      <c r="C1614" s="133">
        <v>18</v>
      </c>
      <c r="D1614" s="7">
        <v>720</v>
      </c>
      <c r="E1614" s="132" t="s">
        <v>2052</v>
      </c>
      <c r="F1614" s="133"/>
      <c r="G1614" s="133"/>
      <c r="H1614" s="133">
        <f>IF('Раздел 2.1.2.1'!V44&gt;='Раздел 2.1.2.1'!V52,0,1)</f>
        <v>0</v>
      </c>
    </row>
    <row r="1615" spans="1:8" x14ac:dyDescent="0.2">
      <c r="A1615" s="132">
        <f t="shared" si="25"/>
        <v>609562</v>
      </c>
      <c r="B1615" s="132">
        <v>8</v>
      </c>
      <c r="C1615" s="133">
        <v>18</v>
      </c>
      <c r="D1615" s="7">
        <v>721</v>
      </c>
      <c r="E1615" s="132" t="s">
        <v>2053</v>
      </c>
      <c r="F1615" s="133"/>
      <c r="G1615" s="133"/>
      <c r="H1615" s="133">
        <f>IF('Раздел 2.1.2.1'!W44&gt;='Раздел 2.1.2.1'!W52,0,1)</f>
        <v>0</v>
      </c>
    </row>
    <row r="1616" spans="1:8" x14ac:dyDescent="0.2">
      <c r="A1616" s="132">
        <f t="shared" si="25"/>
        <v>609562</v>
      </c>
      <c r="B1616" s="132">
        <v>8</v>
      </c>
      <c r="C1616" s="133">
        <v>18</v>
      </c>
      <c r="D1616" s="7">
        <v>722</v>
      </c>
      <c r="E1616" s="132" t="s">
        <v>2054</v>
      </c>
      <c r="F1616" s="133"/>
      <c r="G1616" s="133"/>
      <c r="H1616" s="133">
        <f>IF('Раздел 2.1.2.1'!X44&gt;='Раздел 2.1.2.1'!X52,0,1)</f>
        <v>0</v>
      </c>
    </row>
    <row r="1617" spans="1:8" x14ac:dyDescent="0.2">
      <c r="A1617" s="132">
        <f t="shared" si="25"/>
        <v>609562</v>
      </c>
      <c r="B1617" s="132">
        <v>8</v>
      </c>
      <c r="C1617" s="133">
        <v>18</v>
      </c>
      <c r="D1617" s="7">
        <v>723</v>
      </c>
      <c r="E1617" s="132" t="s">
        <v>2055</v>
      </c>
      <c r="F1617" s="133"/>
      <c r="G1617" s="133"/>
      <c r="H1617" s="133">
        <f>IF('Раздел 2.1.2.1'!Y44&gt;='Раздел 2.1.2.1'!Y52,0,1)</f>
        <v>0</v>
      </c>
    </row>
    <row r="1618" spans="1:8" x14ac:dyDescent="0.2">
      <c r="A1618" s="132">
        <f t="shared" si="25"/>
        <v>609562</v>
      </c>
      <c r="B1618" s="132">
        <v>8</v>
      </c>
      <c r="C1618" s="133">
        <v>18</v>
      </c>
      <c r="D1618" s="7">
        <v>724</v>
      </c>
      <c r="E1618" s="132" t="s">
        <v>2056</v>
      </c>
      <c r="F1618" s="133"/>
      <c r="G1618" s="133"/>
      <c r="H1618" s="133">
        <f>IF('Раздел 2.1.2.1'!Z44&gt;='Раздел 2.1.2.1'!Z52,0,1)</f>
        <v>0</v>
      </c>
    </row>
    <row r="1619" spans="1:8" x14ac:dyDescent="0.2">
      <c r="A1619" s="132">
        <f t="shared" si="25"/>
        <v>609562</v>
      </c>
      <c r="B1619" s="132">
        <v>8</v>
      </c>
      <c r="C1619" s="133">
        <v>18</v>
      </c>
      <c r="D1619" s="7">
        <v>725</v>
      </c>
      <c r="E1619" s="132" t="s">
        <v>2057</v>
      </c>
      <c r="F1619" s="133"/>
      <c r="G1619" s="133"/>
      <c r="H1619" s="133">
        <f>IF('Раздел 2.1.2.1'!AA44&gt;='Раздел 2.1.2.1'!AA52,0,1)</f>
        <v>0</v>
      </c>
    </row>
    <row r="1620" spans="1:8" x14ac:dyDescent="0.2">
      <c r="A1620" s="132">
        <f t="shared" si="25"/>
        <v>609562</v>
      </c>
      <c r="B1620" s="132">
        <v>8</v>
      </c>
      <c r="C1620" s="133">
        <v>18</v>
      </c>
      <c r="D1620" s="7">
        <v>726</v>
      </c>
      <c r="E1620" s="132" t="s">
        <v>2058</v>
      </c>
      <c r="F1620" s="133"/>
      <c r="G1620" s="133"/>
      <c r="H1620" s="133">
        <f>IF('Раздел 2.1.2.1'!AB44&gt;='Раздел 2.1.2.1'!AB52,0,1)</f>
        <v>0</v>
      </c>
    </row>
    <row r="1621" spans="1:8" x14ac:dyDescent="0.2">
      <c r="A1621" s="132">
        <f t="shared" si="25"/>
        <v>609562</v>
      </c>
      <c r="B1621" s="132">
        <v>8</v>
      </c>
      <c r="C1621" s="133">
        <v>18</v>
      </c>
      <c r="D1621" s="7">
        <v>727</v>
      </c>
      <c r="E1621" s="132" t="s">
        <v>2059</v>
      </c>
      <c r="F1621" s="133"/>
      <c r="G1621" s="133"/>
      <c r="H1621" s="133">
        <f>IF('Раздел 2.1.2.1'!AC44&gt;='Раздел 2.1.2.1'!AC52,0,1)</f>
        <v>0</v>
      </c>
    </row>
    <row r="1622" spans="1:8" x14ac:dyDescent="0.2">
      <c r="A1622" s="132">
        <f t="shared" si="25"/>
        <v>609562</v>
      </c>
      <c r="B1622" s="132">
        <v>8</v>
      </c>
      <c r="C1622" s="133">
        <v>18</v>
      </c>
      <c r="D1622" s="7">
        <v>728</v>
      </c>
      <c r="E1622" s="132" t="s">
        <v>2060</v>
      </c>
      <c r="F1622" s="133"/>
      <c r="G1622" s="133"/>
      <c r="H1622" s="133">
        <f>IF('Раздел 2.1.2.1'!AD44&gt;='Раздел 2.1.2.1'!AD52,0,1)</f>
        <v>0</v>
      </c>
    </row>
    <row r="1623" spans="1:8" x14ac:dyDescent="0.2">
      <c r="A1623" s="132">
        <f t="shared" si="25"/>
        <v>609562</v>
      </c>
      <c r="B1623" s="132">
        <v>8</v>
      </c>
      <c r="C1623" s="133">
        <v>18</v>
      </c>
      <c r="D1623" s="7">
        <v>729</v>
      </c>
      <c r="E1623" s="132" t="s">
        <v>2061</v>
      </c>
      <c r="F1623" s="133"/>
      <c r="G1623" s="133"/>
      <c r="H1623" s="133">
        <f>IF('Раздел 2.1.2.1'!AE44&gt;='Раздел 2.1.2.1'!AE52,0,1)</f>
        <v>0</v>
      </c>
    </row>
    <row r="1624" spans="1:8" x14ac:dyDescent="0.2">
      <c r="A1624" s="132">
        <f t="shared" si="25"/>
        <v>609562</v>
      </c>
      <c r="B1624" s="132">
        <v>8</v>
      </c>
      <c r="C1624" s="133">
        <v>18</v>
      </c>
      <c r="D1624" s="7">
        <v>730</v>
      </c>
      <c r="E1624" s="132" t="s">
        <v>2062</v>
      </c>
      <c r="F1624" s="133"/>
      <c r="G1624" s="133"/>
      <c r="H1624" s="133">
        <f>IF('Раздел 2.1.2.1'!AF44&gt;='Раздел 2.1.2.1'!AF52,0,1)</f>
        <v>0</v>
      </c>
    </row>
    <row r="1625" spans="1:8" x14ac:dyDescent="0.2">
      <c r="A1625" s="132">
        <f t="shared" si="25"/>
        <v>609562</v>
      </c>
      <c r="B1625" s="132">
        <v>8</v>
      </c>
      <c r="C1625" s="133">
        <v>18</v>
      </c>
      <c r="D1625" s="7">
        <v>731</v>
      </c>
      <c r="E1625" s="132" t="s">
        <v>2063</v>
      </c>
      <c r="F1625" s="133"/>
      <c r="G1625" s="133"/>
      <c r="H1625" s="133">
        <f>IF('Раздел 2.1.2.1'!AG44&gt;='Раздел 2.1.2.1'!AG52,0,1)</f>
        <v>0</v>
      </c>
    </row>
    <row r="1626" spans="1:8" x14ac:dyDescent="0.2">
      <c r="A1626" s="132">
        <f t="shared" si="25"/>
        <v>609562</v>
      </c>
      <c r="B1626" s="132">
        <v>8</v>
      </c>
      <c r="C1626" s="133">
        <v>18</v>
      </c>
      <c r="D1626" s="7">
        <v>732</v>
      </c>
      <c r="E1626" s="132" t="s">
        <v>2064</v>
      </c>
      <c r="F1626" s="133"/>
      <c r="G1626" s="133"/>
      <c r="H1626" s="133">
        <f>IF('Раздел 2.1.2.1'!AH44&gt;='Раздел 2.1.2.1'!AH52,0,1)</f>
        <v>0</v>
      </c>
    </row>
    <row r="1627" spans="1:8" x14ac:dyDescent="0.2">
      <c r="A1627" s="132">
        <f t="shared" si="25"/>
        <v>609562</v>
      </c>
      <c r="B1627" s="132">
        <v>8</v>
      </c>
      <c r="C1627" s="133">
        <v>18</v>
      </c>
      <c r="D1627" s="7">
        <v>733</v>
      </c>
      <c r="E1627" s="132" t="s">
        <v>2065</v>
      </c>
      <c r="F1627" s="133"/>
      <c r="G1627" s="133"/>
      <c r="H1627" s="133">
        <f>IF('Раздел 2.1.2.1'!AI44&gt;='Раздел 2.1.2.1'!AI52,0,1)</f>
        <v>0</v>
      </c>
    </row>
    <row r="1628" spans="1:8" x14ac:dyDescent="0.2">
      <c r="A1628" s="132">
        <f t="shared" si="25"/>
        <v>609562</v>
      </c>
      <c r="B1628" s="132">
        <v>8</v>
      </c>
      <c r="C1628" s="133">
        <v>18</v>
      </c>
      <c r="D1628" s="7">
        <v>734</v>
      </c>
      <c r="E1628" s="132" t="s">
        <v>2066</v>
      </c>
      <c r="F1628" s="133"/>
      <c r="G1628" s="133"/>
      <c r="H1628" s="133">
        <f>IF('Раздел 2.1.2.1'!AJ44&gt;='Раздел 2.1.2.1'!AJ52,0,1)</f>
        <v>0</v>
      </c>
    </row>
    <row r="1629" spans="1:8" x14ac:dyDescent="0.2">
      <c r="A1629" s="132">
        <f t="shared" si="25"/>
        <v>609562</v>
      </c>
      <c r="B1629" s="132">
        <v>8</v>
      </c>
      <c r="C1629" s="133">
        <v>18</v>
      </c>
      <c r="D1629" s="7">
        <v>735</v>
      </c>
      <c r="E1629" s="132" t="s">
        <v>2067</v>
      </c>
      <c r="F1629" s="133"/>
      <c r="G1629" s="133"/>
      <c r="H1629" s="133">
        <f>IF('Раздел 2.1.2.1'!AK44&gt;='Раздел 2.1.2.1'!AK52,0,1)</f>
        <v>0</v>
      </c>
    </row>
    <row r="1630" spans="1:8" x14ac:dyDescent="0.2">
      <c r="A1630" s="132">
        <f t="shared" si="25"/>
        <v>609562</v>
      </c>
      <c r="B1630" s="132">
        <v>8</v>
      </c>
      <c r="C1630" s="133">
        <v>18</v>
      </c>
      <c r="D1630" s="7">
        <v>736</v>
      </c>
      <c r="E1630" s="132" t="s">
        <v>2068</v>
      </c>
      <c r="F1630" s="133"/>
      <c r="G1630" s="133"/>
      <c r="H1630" s="133">
        <f>IF('Раздел 2.1.2.1'!AL44&gt;='Раздел 2.1.2.1'!AL52,0,1)</f>
        <v>0</v>
      </c>
    </row>
    <row r="1631" spans="1:8" x14ac:dyDescent="0.2">
      <c r="A1631" s="132">
        <f t="shared" si="25"/>
        <v>609562</v>
      </c>
      <c r="B1631" s="132">
        <v>8</v>
      </c>
      <c r="C1631" s="133">
        <v>18</v>
      </c>
      <c r="D1631" s="7">
        <v>737</v>
      </c>
      <c r="E1631" s="132" t="s">
        <v>2069</v>
      </c>
      <c r="F1631" s="133"/>
      <c r="G1631" s="133"/>
      <c r="H1631" s="133">
        <f>IF('Раздел 2.1.2.1'!AM44&gt;='Раздел 2.1.2.1'!AM52,0,1)</f>
        <v>0</v>
      </c>
    </row>
    <row r="1632" spans="1:8" x14ac:dyDescent="0.2">
      <c r="A1632" s="132">
        <f t="shared" si="25"/>
        <v>609562</v>
      </c>
      <c r="B1632" s="132">
        <v>8</v>
      </c>
      <c r="C1632" s="133">
        <v>18</v>
      </c>
      <c r="D1632" s="7">
        <v>738</v>
      </c>
      <c r="E1632" s="132" t="s">
        <v>2070</v>
      </c>
      <c r="F1632" s="133"/>
      <c r="G1632" s="133"/>
      <c r="H1632" s="133">
        <f>IF('Раздел 2.1.2.1'!AN44&gt;='Раздел 2.1.2.1'!AN52,0,1)</f>
        <v>0</v>
      </c>
    </row>
    <row r="1633" spans="1:8" x14ac:dyDescent="0.2">
      <c r="A1633" s="132">
        <f t="shared" si="25"/>
        <v>609562</v>
      </c>
      <c r="B1633" s="132">
        <v>8</v>
      </c>
      <c r="C1633" s="133">
        <v>18</v>
      </c>
      <c r="D1633" s="7">
        <v>739</v>
      </c>
      <c r="E1633" s="132" t="s">
        <v>2071</v>
      </c>
      <c r="F1633" s="133"/>
      <c r="G1633" s="133"/>
      <c r="H1633" s="133">
        <f>IF('Раздел 2.1.2.1'!AO44&gt;='Раздел 2.1.2.1'!AO52,0,1)</f>
        <v>0</v>
      </c>
    </row>
    <row r="1634" spans="1:8" x14ac:dyDescent="0.2">
      <c r="A1634" s="132">
        <f t="shared" si="25"/>
        <v>609562</v>
      </c>
      <c r="B1634" s="132">
        <v>8</v>
      </c>
      <c r="C1634" s="133">
        <v>18</v>
      </c>
      <c r="D1634" s="7">
        <v>740</v>
      </c>
      <c r="E1634" s="132" t="s">
        <v>1290</v>
      </c>
      <c r="F1634" s="133"/>
      <c r="G1634" s="133"/>
      <c r="H1634" s="133">
        <f>IF('Раздел 2.1.2.1'!AP44&gt;='Раздел 2.1.2.1'!AP52,0,1)</f>
        <v>0</v>
      </c>
    </row>
    <row r="1635" spans="1:8" x14ac:dyDescent="0.2">
      <c r="A1635" s="132">
        <f t="shared" si="25"/>
        <v>609562</v>
      </c>
      <c r="B1635" s="132">
        <v>8</v>
      </c>
      <c r="C1635" s="133">
        <v>18</v>
      </c>
      <c r="D1635" s="7">
        <v>741</v>
      </c>
      <c r="E1635" s="132" t="s">
        <v>1291</v>
      </c>
      <c r="F1635" s="133"/>
      <c r="G1635" s="133"/>
      <c r="H1635" s="133">
        <f>IF('Раздел 2.1.2.1'!AQ44&gt;='Раздел 2.1.2.1'!AQ52,0,1)</f>
        <v>0</v>
      </c>
    </row>
    <row r="1636" spans="1:8" x14ac:dyDescent="0.2">
      <c r="A1636" s="132">
        <f t="shared" si="25"/>
        <v>609562</v>
      </c>
      <c r="B1636" s="132">
        <v>8</v>
      </c>
      <c r="C1636" s="133">
        <v>18</v>
      </c>
      <c r="D1636" s="7">
        <v>742</v>
      </c>
      <c r="E1636" s="132" t="s">
        <v>1292</v>
      </c>
      <c r="F1636" s="133"/>
      <c r="G1636" s="133"/>
      <c r="H1636" s="133">
        <f>IF('Раздел 2.1.2.1'!AR44&gt;='Раздел 2.1.2.1'!AR52,0,1)</f>
        <v>0</v>
      </c>
    </row>
    <row r="1637" spans="1:8" x14ac:dyDescent="0.2">
      <c r="A1637" s="132">
        <f t="shared" si="25"/>
        <v>609562</v>
      </c>
      <c r="B1637" s="132">
        <v>8</v>
      </c>
      <c r="C1637" s="133">
        <v>18</v>
      </c>
      <c r="D1637" s="7">
        <v>743</v>
      </c>
      <c r="E1637" s="132" t="s">
        <v>1293</v>
      </c>
      <c r="F1637" s="133"/>
      <c r="G1637" s="133"/>
      <c r="H1637" s="133">
        <f>IF('Раздел 2.1.2.1'!AS44&gt;='Раздел 2.1.2.1'!AS52,0,1)</f>
        <v>0</v>
      </c>
    </row>
    <row r="1638" spans="1:8" x14ac:dyDescent="0.2">
      <c r="A1638" s="132">
        <f t="shared" si="25"/>
        <v>609562</v>
      </c>
      <c r="B1638" s="132">
        <v>8</v>
      </c>
      <c r="C1638" s="133">
        <v>18</v>
      </c>
      <c r="D1638" s="7">
        <v>744</v>
      </c>
      <c r="E1638" s="132" t="s">
        <v>1294</v>
      </c>
      <c r="F1638" s="133"/>
      <c r="G1638" s="133"/>
      <c r="H1638" s="133">
        <f>IF('Раздел 2.1.2.1'!AT44&gt;='Раздел 2.1.2.1'!AT52,0,1)</f>
        <v>0</v>
      </c>
    </row>
    <row r="1639" spans="1:8" x14ac:dyDescent="0.2">
      <c r="A1639" s="132">
        <f t="shared" si="25"/>
        <v>609562</v>
      </c>
      <c r="B1639" s="132">
        <v>8</v>
      </c>
      <c r="C1639" s="133">
        <v>18</v>
      </c>
      <c r="D1639" s="7">
        <v>745</v>
      </c>
      <c r="E1639" s="132" t="s">
        <v>1295</v>
      </c>
      <c r="F1639" s="133"/>
      <c r="G1639" s="133"/>
      <c r="H1639" s="133">
        <f>IF('Раздел 2.1.2.1'!AU44&gt;='Раздел 2.1.2.1'!AU52,0,1)</f>
        <v>0</v>
      </c>
    </row>
    <row r="1640" spans="1:8" x14ac:dyDescent="0.2">
      <c r="A1640" s="132">
        <f t="shared" si="25"/>
        <v>609562</v>
      </c>
      <c r="B1640" s="132">
        <v>8</v>
      </c>
      <c r="C1640" s="133">
        <v>18</v>
      </c>
      <c r="D1640" s="7">
        <v>746</v>
      </c>
      <c r="E1640" s="132" t="s">
        <v>1296</v>
      </c>
      <c r="F1640" s="133"/>
      <c r="G1640" s="133"/>
      <c r="H1640" s="133">
        <f>IF('Раздел 2.1.2.1'!AV44&gt;='Раздел 2.1.2.1'!AV52,0,1)</f>
        <v>0</v>
      </c>
    </row>
    <row r="1641" spans="1:8" x14ac:dyDescent="0.2">
      <c r="A1641" s="132">
        <f t="shared" si="25"/>
        <v>609562</v>
      </c>
      <c r="B1641" s="132">
        <v>8</v>
      </c>
      <c r="C1641" s="133">
        <v>18</v>
      </c>
      <c r="D1641" s="7">
        <v>747</v>
      </c>
      <c r="E1641" s="132" t="s">
        <v>1297</v>
      </c>
      <c r="F1641" s="133"/>
      <c r="G1641" s="133"/>
      <c r="H1641" s="133">
        <f>IF('Раздел 2.1.2.1'!AW44&gt;='Раздел 2.1.2.1'!AW52,0,1)</f>
        <v>0</v>
      </c>
    </row>
    <row r="1642" spans="1:8" x14ac:dyDescent="0.2">
      <c r="A1642" s="132">
        <f t="shared" si="25"/>
        <v>609562</v>
      </c>
      <c r="B1642" s="132">
        <v>8</v>
      </c>
      <c r="C1642" s="133">
        <v>18</v>
      </c>
      <c r="D1642" s="7">
        <v>748</v>
      </c>
      <c r="E1642" s="132" t="s">
        <v>1298</v>
      </c>
      <c r="F1642" s="133"/>
      <c r="G1642" s="133"/>
      <c r="H1642" s="133">
        <f>IF('Раздел 2.1.2.1'!AX44&gt;='Раздел 2.1.2.1'!AX52,0,1)</f>
        <v>0</v>
      </c>
    </row>
    <row r="1643" spans="1:8" x14ac:dyDescent="0.2">
      <c r="A1643" s="132">
        <f t="shared" si="25"/>
        <v>609562</v>
      </c>
      <c r="B1643" s="132">
        <v>8</v>
      </c>
      <c r="C1643" s="133">
        <v>18</v>
      </c>
      <c r="D1643" s="7">
        <v>749</v>
      </c>
      <c r="E1643" s="132" t="s">
        <v>1299</v>
      </c>
      <c r="F1643" s="133"/>
      <c r="G1643" s="133"/>
      <c r="H1643" s="133">
        <f>IF('Раздел 2.1.2.1'!AY44&gt;='Раздел 2.1.2.1'!AY52,0,1)</f>
        <v>0</v>
      </c>
    </row>
    <row r="1644" spans="1:8" x14ac:dyDescent="0.2">
      <c r="A1644" s="132">
        <f t="shared" si="25"/>
        <v>609562</v>
      </c>
      <c r="B1644" s="132">
        <v>8</v>
      </c>
      <c r="C1644" s="133">
        <v>18</v>
      </c>
      <c r="D1644" s="7">
        <v>750</v>
      </c>
      <c r="E1644" s="132" t="s">
        <v>1300</v>
      </c>
      <c r="F1644" s="133"/>
      <c r="G1644" s="133"/>
      <c r="H1644" s="133">
        <f>IF('Раздел 2.1.2.1'!AZ44&gt;='Раздел 2.1.2.1'!AZ52,0,1)</f>
        <v>0</v>
      </c>
    </row>
    <row r="1645" spans="1:8" x14ac:dyDescent="0.2">
      <c r="A1645" s="132">
        <f t="shared" si="25"/>
        <v>609562</v>
      </c>
      <c r="B1645" s="132">
        <v>8</v>
      </c>
      <c r="C1645" s="133">
        <v>18</v>
      </c>
      <c r="D1645" s="7">
        <v>751</v>
      </c>
      <c r="E1645" s="132" t="s">
        <v>1301</v>
      </c>
      <c r="F1645" s="133"/>
      <c r="G1645" s="133"/>
      <c r="H1645" s="133">
        <f>IF('Раздел 2.1.2.1'!BA44&gt;='Раздел 2.1.2.1'!BA52,0,1)</f>
        <v>0</v>
      </c>
    </row>
    <row r="1646" spans="1:8" x14ac:dyDescent="0.2">
      <c r="A1646" s="132">
        <f t="shared" si="25"/>
        <v>609562</v>
      </c>
      <c r="B1646" s="132">
        <v>8</v>
      </c>
      <c r="C1646" s="133">
        <v>18</v>
      </c>
      <c r="D1646" s="7">
        <v>752</v>
      </c>
      <c r="E1646" s="132" t="s">
        <v>1302</v>
      </c>
      <c r="F1646" s="133"/>
      <c r="G1646" s="133"/>
      <c r="H1646" s="133">
        <f>IF('Раздел 2.1.2.1'!BB44&gt;='Раздел 2.1.2.1'!BB52,0,1)</f>
        <v>0</v>
      </c>
    </row>
    <row r="1647" spans="1:8" x14ac:dyDescent="0.2">
      <c r="A1647" s="132">
        <f t="shared" si="25"/>
        <v>609562</v>
      </c>
      <c r="B1647" s="132">
        <v>8</v>
      </c>
      <c r="C1647" s="133">
        <v>18</v>
      </c>
      <c r="D1647" s="7">
        <v>753</v>
      </c>
      <c r="E1647" s="132" t="s">
        <v>1303</v>
      </c>
      <c r="F1647" s="133"/>
      <c r="G1647" s="133"/>
      <c r="H1647" s="133">
        <f>IF('Раздел 2.1.2.1'!BC44&gt;='Раздел 2.1.2.1'!BC52,0,1)</f>
        <v>0</v>
      </c>
    </row>
    <row r="1648" spans="1:8" x14ac:dyDescent="0.2">
      <c r="A1648" s="132">
        <f t="shared" si="25"/>
        <v>609562</v>
      </c>
      <c r="B1648" s="132">
        <v>8</v>
      </c>
      <c r="C1648" s="133">
        <v>18</v>
      </c>
      <c r="D1648" s="7">
        <v>754</v>
      </c>
      <c r="E1648" s="132" t="s">
        <v>1304</v>
      </c>
      <c r="F1648" s="133"/>
      <c r="G1648" s="133"/>
      <c r="H1648" s="133">
        <f>IF('Раздел 2.1.2.1'!BD44&gt;='Раздел 2.1.2.1'!BD52,0,1)</f>
        <v>0</v>
      </c>
    </row>
    <row r="1649" spans="1:8" x14ac:dyDescent="0.2">
      <c r="A1649" s="132">
        <f t="shared" si="25"/>
        <v>609562</v>
      </c>
      <c r="B1649" s="132">
        <v>8</v>
      </c>
      <c r="C1649" s="133">
        <v>18</v>
      </c>
      <c r="D1649" s="7">
        <v>755</v>
      </c>
      <c r="E1649" s="132" t="s">
        <v>1305</v>
      </c>
      <c r="F1649" s="133"/>
      <c r="G1649" s="133"/>
      <c r="H1649" s="133">
        <f>IF('Раздел 2.1.2.1'!BE44&gt;='Раздел 2.1.2.1'!BE52,0,1)</f>
        <v>0</v>
      </c>
    </row>
    <row r="1650" spans="1:8" x14ac:dyDescent="0.2">
      <c r="A1650" s="132">
        <f t="shared" si="25"/>
        <v>609562</v>
      </c>
      <c r="B1650" s="132">
        <v>8</v>
      </c>
      <c r="C1650" s="133">
        <v>18</v>
      </c>
      <c r="D1650" s="7">
        <v>756</v>
      </c>
      <c r="E1650" s="132" t="s">
        <v>1306</v>
      </c>
      <c r="F1650" s="133"/>
      <c r="G1650" s="133"/>
      <c r="H1650" s="133">
        <f>IF('Раздел 2.1.2.1'!BF44&gt;='Раздел 2.1.2.1'!BF52,0,1)</f>
        <v>0</v>
      </c>
    </row>
    <row r="1651" spans="1:8" x14ac:dyDescent="0.2">
      <c r="A1651" s="132">
        <f t="shared" si="25"/>
        <v>609562</v>
      </c>
      <c r="B1651" s="132">
        <v>8</v>
      </c>
      <c r="C1651" s="133">
        <v>18</v>
      </c>
      <c r="D1651" s="7">
        <v>757</v>
      </c>
      <c r="E1651" s="132" t="s">
        <v>1307</v>
      </c>
      <c r="F1651" s="133"/>
      <c r="G1651" s="133"/>
      <c r="H1651" s="133">
        <f>IF('Раздел 2.1.2.1'!BG44&gt;='Раздел 2.1.2.1'!BG52,0,1)</f>
        <v>0</v>
      </c>
    </row>
    <row r="1652" spans="1:8" x14ac:dyDescent="0.2">
      <c r="A1652" s="132">
        <f t="shared" si="25"/>
        <v>609562</v>
      </c>
      <c r="B1652" s="132">
        <v>8</v>
      </c>
      <c r="C1652" s="134">
        <v>18</v>
      </c>
      <c r="D1652" s="7">
        <v>758</v>
      </c>
      <c r="E1652" s="134" t="s">
        <v>1308</v>
      </c>
      <c r="F1652" s="134"/>
      <c r="G1652" s="134"/>
      <c r="H1652" s="134">
        <f>IF('Раздел 2.1.2.1'!BH44&gt;='Раздел 2.1.2.1'!BH52,0,1)</f>
        <v>0</v>
      </c>
    </row>
    <row r="1653" spans="1:8" x14ac:dyDescent="0.2">
      <c r="A1653" s="6">
        <f t="shared" si="25"/>
        <v>609562</v>
      </c>
      <c r="B1653" s="6">
        <v>8</v>
      </c>
      <c r="C1653" s="122">
        <v>19</v>
      </c>
      <c r="D1653" s="7">
        <v>759</v>
      </c>
      <c r="E1653" s="122" t="s">
        <v>21334</v>
      </c>
      <c r="F1653" s="7"/>
      <c r="G1653" s="7"/>
      <c r="H1653" s="7">
        <f>IF('Раздел 2.1.2.1'!P45&gt;='Раздел 2.1.2.1'!P53,0,1)</f>
        <v>0</v>
      </c>
    </row>
    <row r="1654" spans="1:8" x14ac:dyDescent="0.2">
      <c r="A1654" s="6">
        <f t="shared" si="25"/>
        <v>609562</v>
      </c>
      <c r="B1654" s="6">
        <v>8</v>
      </c>
      <c r="C1654" s="122">
        <v>19</v>
      </c>
      <c r="D1654" s="7">
        <v>760</v>
      </c>
      <c r="E1654" s="6" t="s">
        <v>1309</v>
      </c>
      <c r="F1654" s="7"/>
      <c r="G1654" s="7"/>
      <c r="H1654" s="7">
        <f>IF('Раздел 2.1.2.1'!Q45&gt;='Раздел 2.1.2.1'!Q53,0,1)</f>
        <v>0</v>
      </c>
    </row>
    <row r="1655" spans="1:8" x14ac:dyDescent="0.2">
      <c r="A1655" s="6">
        <f t="shared" si="25"/>
        <v>609562</v>
      </c>
      <c r="B1655" s="6">
        <v>8</v>
      </c>
      <c r="C1655" s="122">
        <v>19</v>
      </c>
      <c r="D1655" s="7">
        <v>761</v>
      </c>
      <c r="E1655" s="6" t="s">
        <v>1310</v>
      </c>
      <c r="F1655" s="7"/>
      <c r="G1655" s="7"/>
      <c r="H1655" s="7">
        <f>IF('Раздел 2.1.2.1'!R45&gt;='Раздел 2.1.2.1'!R53,0,1)</f>
        <v>0</v>
      </c>
    </row>
    <row r="1656" spans="1:8" x14ac:dyDescent="0.2">
      <c r="A1656" s="6">
        <f t="shared" si="25"/>
        <v>609562</v>
      </c>
      <c r="B1656" s="6">
        <v>8</v>
      </c>
      <c r="C1656" s="122">
        <v>19</v>
      </c>
      <c r="D1656" s="7">
        <v>762</v>
      </c>
      <c r="E1656" s="6" t="s">
        <v>1311</v>
      </c>
      <c r="F1656" s="7"/>
      <c r="G1656" s="7"/>
      <c r="H1656" s="7">
        <f>IF('Раздел 2.1.2.1'!S45&gt;='Раздел 2.1.2.1'!S53,0,1)</f>
        <v>0</v>
      </c>
    </row>
    <row r="1657" spans="1:8" x14ac:dyDescent="0.2">
      <c r="A1657" s="6">
        <f t="shared" si="25"/>
        <v>609562</v>
      </c>
      <c r="B1657" s="6">
        <v>8</v>
      </c>
      <c r="C1657" s="122">
        <v>19</v>
      </c>
      <c r="D1657" s="7">
        <v>763</v>
      </c>
      <c r="E1657" s="6" t="s">
        <v>1312</v>
      </c>
      <c r="F1657" s="7"/>
      <c r="G1657" s="7"/>
      <c r="H1657" s="7">
        <f>IF('Раздел 2.1.2.1'!T45&gt;='Раздел 2.1.2.1'!T53,0,1)</f>
        <v>0</v>
      </c>
    </row>
    <row r="1658" spans="1:8" x14ac:dyDescent="0.2">
      <c r="A1658" s="6">
        <f t="shared" si="25"/>
        <v>609562</v>
      </c>
      <c r="B1658" s="6">
        <v>8</v>
      </c>
      <c r="C1658" s="122">
        <v>19</v>
      </c>
      <c r="D1658" s="7">
        <v>764</v>
      </c>
      <c r="E1658" s="6" t="s">
        <v>1313</v>
      </c>
      <c r="F1658" s="7"/>
      <c r="G1658" s="7"/>
      <c r="H1658" s="7">
        <f>IF('Раздел 2.1.2.1'!U45&gt;='Раздел 2.1.2.1'!U53,0,1)</f>
        <v>0</v>
      </c>
    </row>
    <row r="1659" spans="1:8" x14ac:dyDescent="0.2">
      <c r="A1659" s="6">
        <f t="shared" si="25"/>
        <v>609562</v>
      </c>
      <c r="B1659" s="6">
        <v>8</v>
      </c>
      <c r="C1659" s="122">
        <v>19</v>
      </c>
      <c r="D1659" s="7">
        <v>765</v>
      </c>
      <c r="E1659" s="6" t="s">
        <v>1314</v>
      </c>
      <c r="F1659" s="7"/>
      <c r="G1659" s="7"/>
      <c r="H1659" s="7">
        <f>IF('Раздел 2.1.2.1'!V45&gt;='Раздел 2.1.2.1'!V53,0,1)</f>
        <v>0</v>
      </c>
    </row>
    <row r="1660" spans="1:8" x14ac:dyDescent="0.2">
      <c r="A1660" s="6">
        <f t="shared" si="25"/>
        <v>609562</v>
      </c>
      <c r="B1660" s="6">
        <v>8</v>
      </c>
      <c r="C1660" s="122">
        <v>19</v>
      </c>
      <c r="D1660" s="7">
        <v>766</v>
      </c>
      <c r="E1660" s="6" t="s">
        <v>1315</v>
      </c>
      <c r="F1660" s="7"/>
      <c r="G1660" s="7"/>
      <c r="H1660" s="7">
        <f>IF('Раздел 2.1.2.1'!W45&gt;='Раздел 2.1.2.1'!W53,0,1)</f>
        <v>0</v>
      </c>
    </row>
    <row r="1661" spans="1:8" x14ac:dyDescent="0.2">
      <c r="A1661" s="6">
        <f t="shared" si="25"/>
        <v>609562</v>
      </c>
      <c r="B1661" s="6">
        <v>8</v>
      </c>
      <c r="C1661" s="122">
        <v>19</v>
      </c>
      <c r="D1661" s="7">
        <v>767</v>
      </c>
      <c r="E1661" s="6" t="s">
        <v>2093</v>
      </c>
      <c r="F1661" s="7"/>
      <c r="G1661" s="7"/>
      <c r="H1661" s="7">
        <f>IF('Раздел 2.1.2.1'!X45&gt;='Раздел 2.1.2.1'!X53,0,1)</f>
        <v>0</v>
      </c>
    </row>
    <row r="1662" spans="1:8" x14ac:dyDescent="0.2">
      <c r="A1662" s="6">
        <f t="shared" si="25"/>
        <v>609562</v>
      </c>
      <c r="B1662" s="6">
        <v>8</v>
      </c>
      <c r="C1662" s="122">
        <v>19</v>
      </c>
      <c r="D1662" s="7">
        <v>768</v>
      </c>
      <c r="E1662" s="6" t="s">
        <v>2094</v>
      </c>
      <c r="F1662" s="7"/>
      <c r="G1662" s="7"/>
      <c r="H1662" s="7">
        <f>IF('Раздел 2.1.2.1'!Y45&gt;='Раздел 2.1.2.1'!Y53,0,1)</f>
        <v>0</v>
      </c>
    </row>
    <row r="1663" spans="1:8" x14ac:dyDescent="0.2">
      <c r="A1663" s="6">
        <f t="shared" si="25"/>
        <v>609562</v>
      </c>
      <c r="B1663" s="6">
        <v>8</v>
      </c>
      <c r="C1663" s="122">
        <v>19</v>
      </c>
      <c r="D1663" s="7">
        <v>769</v>
      </c>
      <c r="E1663" s="6" t="s">
        <v>2095</v>
      </c>
      <c r="F1663" s="7"/>
      <c r="G1663" s="7"/>
      <c r="H1663" s="7">
        <f>IF('Раздел 2.1.2.1'!Z45&gt;='Раздел 2.1.2.1'!Z53,0,1)</f>
        <v>0</v>
      </c>
    </row>
    <row r="1664" spans="1:8" x14ac:dyDescent="0.2">
      <c r="A1664" s="6">
        <f t="shared" si="25"/>
        <v>609562</v>
      </c>
      <c r="B1664" s="6">
        <v>8</v>
      </c>
      <c r="C1664" s="122">
        <v>19</v>
      </c>
      <c r="D1664" s="7">
        <v>770</v>
      </c>
      <c r="E1664" s="6" t="s">
        <v>2096</v>
      </c>
      <c r="F1664" s="7"/>
      <c r="G1664" s="7"/>
      <c r="H1664" s="7">
        <f>IF('Раздел 2.1.2.1'!AA45&gt;='Раздел 2.1.2.1'!AA53,0,1)</f>
        <v>0</v>
      </c>
    </row>
    <row r="1665" spans="1:8" x14ac:dyDescent="0.2">
      <c r="A1665" s="6">
        <f t="shared" si="25"/>
        <v>609562</v>
      </c>
      <c r="B1665" s="6">
        <v>8</v>
      </c>
      <c r="C1665" s="122">
        <v>19</v>
      </c>
      <c r="D1665" s="7">
        <v>771</v>
      </c>
      <c r="E1665" s="6" t="s">
        <v>2875</v>
      </c>
      <c r="F1665" s="7"/>
      <c r="G1665" s="7"/>
      <c r="H1665" s="7">
        <f>IF('Раздел 2.1.2.1'!AB45&gt;='Раздел 2.1.2.1'!AB53,0,1)</f>
        <v>0</v>
      </c>
    </row>
    <row r="1666" spans="1:8" x14ac:dyDescent="0.2">
      <c r="A1666" s="6">
        <f t="shared" si="25"/>
        <v>609562</v>
      </c>
      <c r="B1666" s="6">
        <v>8</v>
      </c>
      <c r="C1666" s="122">
        <v>19</v>
      </c>
      <c r="D1666" s="7">
        <v>772</v>
      </c>
      <c r="E1666" s="6" t="s">
        <v>2876</v>
      </c>
      <c r="F1666" s="7"/>
      <c r="G1666" s="7"/>
      <c r="H1666" s="7">
        <f>IF('Раздел 2.1.2.1'!AC45&gt;='Раздел 2.1.2.1'!AC53,0,1)</f>
        <v>0</v>
      </c>
    </row>
    <row r="1667" spans="1:8" x14ac:dyDescent="0.2">
      <c r="A1667" s="6">
        <f t="shared" si="25"/>
        <v>609562</v>
      </c>
      <c r="B1667" s="6">
        <v>8</v>
      </c>
      <c r="C1667" s="122">
        <v>19</v>
      </c>
      <c r="D1667" s="7">
        <v>773</v>
      </c>
      <c r="E1667" s="6" t="s">
        <v>2877</v>
      </c>
      <c r="F1667" s="7"/>
      <c r="G1667" s="7"/>
      <c r="H1667" s="7">
        <f>IF('Раздел 2.1.2.1'!AD45&gt;='Раздел 2.1.2.1'!AD53,0,1)</f>
        <v>0</v>
      </c>
    </row>
    <row r="1668" spans="1:8" x14ac:dyDescent="0.2">
      <c r="A1668" s="6">
        <f t="shared" si="25"/>
        <v>609562</v>
      </c>
      <c r="B1668" s="6">
        <v>8</v>
      </c>
      <c r="C1668" s="122">
        <v>19</v>
      </c>
      <c r="D1668" s="7">
        <v>774</v>
      </c>
      <c r="E1668" s="6" t="s">
        <v>2878</v>
      </c>
      <c r="F1668" s="7"/>
      <c r="G1668" s="7"/>
      <c r="H1668" s="7">
        <f>IF('Раздел 2.1.2.1'!AE45&gt;='Раздел 2.1.2.1'!AE53,0,1)</f>
        <v>0</v>
      </c>
    </row>
    <row r="1669" spans="1:8" x14ac:dyDescent="0.2">
      <c r="A1669" s="6">
        <f t="shared" si="25"/>
        <v>609562</v>
      </c>
      <c r="B1669" s="6">
        <v>8</v>
      </c>
      <c r="C1669" s="122">
        <v>19</v>
      </c>
      <c r="D1669" s="7">
        <v>775</v>
      </c>
      <c r="E1669" s="6" t="s">
        <v>2879</v>
      </c>
      <c r="F1669" s="7"/>
      <c r="G1669" s="7"/>
      <c r="H1669" s="7">
        <f>IF('Раздел 2.1.2.1'!AF45&gt;='Раздел 2.1.2.1'!AF53,0,1)</f>
        <v>0</v>
      </c>
    </row>
    <row r="1670" spans="1:8" x14ac:dyDescent="0.2">
      <c r="A1670" s="6">
        <f t="shared" si="25"/>
        <v>609562</v>
      </c>
      <c r="B1670" s="6">
        <v>8</v>
      </c>
      <c r="C1670" s="122">
        <v>19</v>
      </c>
      <c r="D1670" s="7">
        <v>776</v>
      </c>
      <c r="E1670" s="6" t="s">
        <v>2880</v>
      </c>
      <c r="F1670" s="7"/>
      <c r="G1670" s="7"/>
      <c r="H1670" s="7">
        <f>IF('Раздел 2.1.2.1'!AG45&gt;='Раздел 2.1.2.1'!AG53,0,1)</f>
        <v>0</v>
      </c>
    </row>
    <row r="1671" spans="1:8" x14ac:dyDescent="0.2">
      <c r="A1671" s="6">
        <f t="shared" si="25"/>
        <v>609562</v>
      </c>
      <c r="B1671" s="6">
        <v>8</v>
      </c>
      <c r="C1671" s="122">
        <v>19</v>
      </c>
      <c r="D1671" s="7">
        <v>777</v>
      </c>
      <c r="E1671" s="6" t="s">
        <v>2881</v>
      </c>
      <c r="F1671" s="7"/>
      <c r="G1671" s="7"/>
      <c r="H1671" s="7">
        <f>IF('Раздел 2.1.2.1'!AH45&gt;='Раздел 2.1.2.1'!AH53,0,1)</f>
        <v>0</v>
      </c>
    </row>
    <row r="1672" spans="1:8" x14ac:dyDescent="0.2">
      <c r="A1672" s="6">
        <f t="shared" si="25"/>
        <v>609562</v>
      </c>
      <c r="B1672" s="6">
        <v>8</v>
      </c>
      <c r="C1672" s="122">
        <v>19</v>
      </c>
      <c r="D1672" s="7">
        <v>778</v>
      </c>
      <c r="E1672" s="6" t="s">
        <v>2882</v>
      </c>
      <c r="F1672" s="7"/>
      <c r="G1672" s="7"/>
      <c r="H1672" s="7">
        <f>IF('Раздел 2.1.2.1'!AI45&gt;='Раздел 2.1.2.1'!AI53,0,1)</f>
        <v>0</v>
      </c>
    </row>
    <row r="1673" spans="1:8" x14ac:dyDescent="0.2">
      <c r="A1673" s="6">
        <f t="shared" si="25"/>
        <v>609562</v>
      </c>
      <c r="B1673" s="6">
        <v>8</v>
      </c>
      <c r="C1673" s="122">
        <v>19</v>
      </c>
      <c r="D1673" s="7">
        <v>779</v>
      </c>
      <c r="E1673" s="6" t="s">
        <v>2883</v>
      </c>
      <c r="F1673" s="7"/>
      <c r="G1673" s="7"/>
      <c r="H1673" s="7">
        <f>IF('Раздел 2.1.2.1'!AJ45&gt;='Раздел 2.1.2.1'!AJ53,0,1)</f>
        <v>0</v>
      </c>
    </row>
    <row r="1674" spans="1:8" x14ac:dyDescent="0.2">
      <c r="A1674" s="6">
        <f t="shared" si="25"/>
        <v>609562</v>
      </c>
      <c r="B1674" s="6">
        <v>8</v>
      </c>
      <c r="C1674" s="122">
        <v>19</v>
      </c>
      <c r="D1674" s="7">
        <v>780</v>
      </c>
      <c r="E1674" s="6" t="s">
        <v>2884</v>
      </c>
      <c r="F1674" s="7"/>
      <c r="G1674" s="7"/>
      <c r="H1674" s="7">
        <f>IF('Раздел 2.1.2.1'!AK45&gt;='Раздел 2.1.2.1'!AK53,0,1)</f>
        <v>0</v>
      </c>
    </row>
    <row r="1675" spans="1:8" x14ac:dyDescent="0.2">
      <c r="A1675" s="6">
        <f t="shared" si="25"/>
        <v>609562</v>
      </c>
      <c r="B1675" s="6">
        <v>8</v>
      </c>
      <c r="C1675" s="122">
        <v>19</v>
      </c>
      <c r="D1675" s="7">
        <v>781</v>
      </c>
      <c r="E1675" s="6" t="s">
        <v>2885</v>
      </c>
      <c r="F1675" s="7"/>
      <c r="G1675" s="7"/>
      <c r="H1675" s="7">
        <f>IF('Раздел 2.1.2.1'!AL45&gt;='Раздел 2.1.2.1'!AL53,0,1)</f>
        <v>0</v>
      </c>
    </row>
    <row r="1676" spans="1:8" x14ac:dyDescent="0.2">
      <c r="A1676" s="6">
        <f t="shared" si="25"/>
        <v>609562</v>
      </c>
      <c r="B1676" s="6">
        <v>8</v>
      </c>
      <c r="C1676" s="122">
        <v>19</v>
      </c>
      <c r="D1676" s="7">
        <v>782</v>
      </c>
      <c r="E1676" s="6" t="s">
        <v>2886</v>
      </c>
      <c r="F1676" s="7"/>
      <c r="G1676" s="7"/>
      <c r="H1676" s="7">
        <f>IF('Раздел 2.1.2.1'!AM45&gt;='Раздел 2.1.2.1'!AM53,0,1)</f>
        <v>0</v>
      </c>
    </row>
    <row r="1677" spans="1:8" x14ac:dyDescent="0.2">
      <c r="A1677" s="6">
        <f t="shared" si="25"/>
        <v>609562</v>
      </c>
      <c r="B1677" s="6">
        <v>8</v>
      </c>
      <c r="C1677" s="122">
        <v>19</v>
      </c>
      <c r="D1677" s="7">
        <v>783</v>
      </c>
      <c r="E1677" s="6" t="s">
        <v>2887</v>
      </c>
      <c r="F1677" s="7"/>
      <c r="G1677" s="7"/>
      <c r="H1677" s="7">
        <f>IF('Раздел 2.1.2.1'!AN45&gt;='Раздел 2.1.2.1'!AN53,0,1)</f>
        <v>0</v>
      </c>
    </row>
    <row r="1678" spans="1:8" x14ac:dyDescent="0.2">
      <c r="A1678" s="6">
        <f t="shared" si="25"/>
        <v>609562</v>
      </c>
      <c r="B1678" s="6">
        <v>8</v>
      </c>
      <c r="C1678" s="122">
        <v>19</v>
      </c>
      <c r="D1678" s="7">
        <v>784</v>
      </c>
      <c r="E1678" s="6" t="s">
        <v>2888</v>
      </c>
      <c r="F1678" s="7"/>
      <c r="G1678" s="7"/>
      <c r="H1678" s="7">
        <f>IF('Раздел 2.1.2.1'!AO45&gt;='Раздел 2.1.2.1'!AO53,0,1)</f>
        <v>0</v>
      </c>
    </row>
    <row r="1679" spans="1:8" x14ac:dyDescent="0.2">
      <c r="A1679" s="6">
        <f t="shared" si="25"/>
        <v>609562</v>
      </c>
      <c r="B1679" s="6">
        <v>8</v>
      </c>
      <c r="C1679" s="122">
        <v>19</v>
      </c>
      <c r="D1679" s="7">
        <v>785</v>
      </c>
      <c r="E1679" s="6" t="s">
        <v>2889</v>
      </c>
      <c r="F1679" s="7"/>
      <c r="G1679" s="7"/>
      <c r="H1679" s="7">
        <f>IF('Раздел 2.1.2.1'!AP45&gt;='Раздел 2.1.2.1'!AP53,0,1)</f>
        <v>0</v>
      </c>
    </row>
    <row r="1680" spans="1:8" x14ac:dyDescent="0.2">
      <c r="A1680" s="6">
        <f t="shared" si="25"/>
        <v>609562</v>
      </c>
      <c r="B1680" s="6">
        <v>8</v>
      </c>
      <c r="C1680" s="122">
        <v>19</v>
      </c>
      <c r="D1680" s="7">
        <v>786</v>
      </c>
      <c r="E1680" s="6" t="s">
        <v>2890</v>
      </c>
      <c r="F1680" s="7"/>
      <c r="G1680" s="7"/>
      <c r="H1680" s="7">
        <f>IF('Раздел 2.1.2.1'!AQ45&gt;='Раздел 2.1.2.1'!AQ53,0,1)</f>
        <v>0</v>
      </c>
    </row>
    <row r="1681" spans="1:8" x14ac:dyDescent="0.2">
      <c r="A1681" s="6">
        <f t="shared" si="25"/>
        <v>609562</v>
      </c>
      <c r="B1681" s="6">
        <v>8</v>
      </c>
      <c r="C1681" s="122">
        <v>19</v>
      </c>
      <c r="D1681" s="7">
        <v>787</v>
      </c>
      <c r="E1681" s="6" t="s">
        <v>2891</v>
      </c>
      <c r="F1681" s="7"/>
      <c r="G1681" s="7"/>
      <c r="H1681" s="7">
        <f>IF('Раздел 2.1.2.1'!AR45&gt;='Раздел 2.1.2.1'!AR53,0,1)</f>
        <v>0</v>
      </c>
    </row>
    <row r="1682" spans="1:8" x14ac:dyDescent="0.2">
      <c r="A1682" s="6">
        <f t="shared" si="25"/>
        <v>609562</v>
      </c>
      <c r="B1682" s="6">
        <v>8</v>
      </c>
      <c r="C1682" s="122">
        <v>19</v>
      </c>
      <c r="D1682" s="7">
        <v>788</v>
      </c>
      <c r="E1682" s="6" t="s">
        <v>2892</v>
      </c>
      <c r="F1682" s="7"/>
      <c r="G1682" s="7"/>
      <c r="H1682" s="7">
        <f>IF('Раздел 2.1.2.1'!AS45&gt;='Раздел 2.1.2.1'!AS53,0,1)</f>
        <v>0</v>
      </c>
    </row>
    <row r="1683" spans="1:8" x14ac:dyDescent="0.2">
      <c r="A1683" s="6">
        <f t="shared" si="25"/>
        <v>609562</v>
      </c>
      <c r="B1683" s="6">
        <v>8</v>
      </c>
      <c r="C1683" s="122">
        <v>19</v>
      </c>
      <c r="D1683" s="7">
        <v>789</v>
      </c>
      <c r="E1683" s="6" t="s">
        <v>2893</v>
      </c>
      <c r="F1683" s="7"/>
      <c r="G1683" s="7"/>
      <c r="H1683" s="7">
        <f>IF('Раздел 2.1.2.1'!AT45&gt;='Раздел 2.1.2.1'!AT53,0,1)</f>
        <v>0</v>
      </c>
    </row>
    <row r="1684" spans="1:8" x14ac:dyDescent="0.2">
      <c r="A1684" s="6">
        <f t="shared" si="25"/>
        <v>609562</v>
      </c>
      <c r="B1684" s="6">
        <v>8</v>
      </c>
      <c r="C1684" s="122">
        <v>19</v>
      </c>
      <c r="D1684" s="7">
        <v>790</v>
      </c>
      <c r="E1684" s="6" t="s">
        <v>2894</v>
      </c>
      <c r="F1684" s="7"/>
      <c r="G1684" s="7"/>
      <c r="H1684" s="7">
        <f>IF('Раздел 2.1.2.1'!AU45&gt;='Раздел 2.1.2.1'!AU53,0,1)</f>
        <v>0</v>
      </c>
    </row>
    <row r="1685" spans="1:8" x14ac:dyDescent="0.2">
      <c r="A1685" s="6">
        <f t="shared" si="25"/>
        <v>609562</v>
      </c>
      <c r="B1685" s="6">
        <v>8</v>
      </c>
      <c r="C1685" s="122">
        <v>19</v>
      </c>
      <c r="D1685" s="7">
        <v>791</v>
      </c>
      <c r="E1685" s="6" t="s">
        <v>2895</v>
      </c>
      <c r="F1685" s="7"/>
      <c r="G1685" s="7"/>
      <c r="H1685" s="7">
        <f>IF('Раздел 2.1.2.1'!AV45&gt;='Раздел 2.1.2.1'!AV53,0,1)</f>
        <v>0</v>
      </c>
    </row>
    <row r="1686" spans="1:8" x14ac:dyDescent="0.2">
      <c r="A1686" s="6">
        <f t="shared" si="25"/>
        <v>609562</v>
      </c>
      <c r="B1686" s="6">
        <v>8</v>
      </c>
      <c r="C1686" s="122">
        <v>19</v>
      </c>
      <c r="D1686" s="7">
        <v>792</v>
      </c>
      <c r="E1686" s="6" t="s">
        <v>2896</v>
      </c>
      <c r="F1686" s="7"/>
      <c r="G1686" s="7"/>
      <c r="H1686" s="7">
        <f>IF('Раздел 2.1.2.1'!AW45&gt;='Раздел 2.1.2.1'!AW53,0,1)</f>
        <v>0</v>
      </c>
    </row>
    <row r="1687" spans="1:8" x14ac:dyDescent="0.2">
      <c r="A1687" s="6">
        <f t="shared" si="25"/>
        <v>609562</v>
      </c>
      <c r="B1687" s="6">
        <v>8</v>
      </c>
      <c r="C1687" s="122">
        <v>19</v>
      </c>
      <c r="D1687" s="7">
        <v>793</v>
      </c>
      <c r="E1687" s="6" t="s">
        <v>2897</v>
      </c>
      <c r="F1687" s="7"/>
      <c r="G1687" s="7"/>
      <c r="H1687" s="7">
        <f>IF('Раздел 2.1.2.1'!AX45&gt;='Раздел 2.1.2.1'!AX53,0,1)</f>
        <v>0</v>
      </c>
    </row>
    <row r="1688" spans="1:8" x14ac:dyDescent="0.2">
      <c r="A1688" s="6">
        <f t="shared" si="25"/>
        <v>609562</v>
      </c>
      <c r="B1688" s="6">
        <v>8</v>
      </c>
      <c r="C1688" s="122">
        <v>19</v>
      </c>
      <c r="D1688" s="7">
        <v>794</v>
      </c>
      <c r="E1688" s="6" t="s">
        <v>2898</v>
      </c>
      <c r="F1688" s="7"/>
      <c r="G1688" s="7"/>
      <c r="H1688" s="7">
        <f>IF('Раздел 2.1.2.1'!AY45&gt;='Раздел 2.1.2.1'!AY53,0,1)</f>
        <v>0</v>
      </c>
    </row>
    <row r="1689" spans="1:8" x14ac:dyDescent="0.2">
      <c r="A1689" s="6">
        <f t="shared" si="25"/>
        <v>609562</v>
      </c>
      <c r="B1689" s="6">
        <v>8</v>
      </c>
      <c r="C1689" s="122">
        <v>19</v>
      </c>
      <c r="D1689" s="7">
        <v>795</v>
      </c>
      <c r="E1689" s="6" t="s">
        <v>2899</v>
      </c>
      <c r="F1689" s="7"/>
      <c r="G1689" s="7"/>
      <c r="H1689" s="7">
        <f>IF('Раздел 2.1.2.1'!AZ45&gt;='Раздел 2.1.2.1'!AZ53,0,1)</f>
        <v>0</v>
      </c>
    </row>
    <row r="1690" spans="1:8" x14ac:dyDescent="0.2">
      <c r="A1690" s="6">
        <f t="shared" si="25"/>
        <v>609562</v>
      </c>
      <c r="B1690" s="6">
        <v>8</v>
      </c>
      <c r="C1690" s="122">
        <v>19</v>
      </c>
      <c r="D1690" s="7">
        <v>796</v>
      </c>
      <c r="E1690" s="6" t="s">
        <v>2900</v>
      </c>
      <c r="F1690" s="7"/>
      <c r="G1690" s="7"/>
      <c r="H1690" s="7">
        <f>IF('Раздел 2.1.2.1'!BA45&gt;='Раздел 2.1.2.1'!BA53,0,1)</f>
        <v>0</v>
      </c>
    </row>
    <row r="1691" spans="1:8" x14ac:dyDescent="0.2">
      <c r="A1691" s="6">
        <f t="shared" si="25"/>
        <v>609562</v>
      </c>
      <c r="B1691" s="6">
        <v>8</v>
      </c>
      <c r="C1691" s="122">
        <v>19</v>
      </c>
      <c r="D1691" s="7">
        <v>797</v>
      </c>
      <c r="E1691" s="6" t="s">
        <v>2901</v>
      </c>
      <c r="F1691" s="7"/>
      <c r="G1691" s="7"/>
      <c r="H1691" s="7">
        <f>IF('Раздел 2.1.2.1'!BB45&gt;='Раздел 2.1.2.1'!BB53,0,1)</f>
        <v>0</v>
      </c>
    </row>
    <row r="1692" spans="1:8" x14ac:dyDescent="0.2">
      <c r="A1692" s="6">
        <f t="shared" si="25"/>
        <v>609562</v>
      </c>
      <c r="B1692" s="6">
        <v>8</v>
      </c>
      <c r="C1692" s="122">
        <v>19</v>
      </c>
      <c r="D1692" s="7">
        <v>798</v>
      </c>
      <c r="E1692" s="6" t="s">
        <v>2902</v>
      </c>
      <c r="F1692" s="7"/>
      <c r="G1692" s="7"/>
      <c r="H1692" s="7">
        <f>IF('Раздел 2.1.2.1'!BC45&gt;='Раздел 2.1.2.1'!BC53,0,1)</f>
        <v>0</v>
      </c>
    </row>
    <row r="1693" spans="1:8" x14ac:dyDescent="0.2">
      <c r="A1693" s="6">
        <f t="shared" si="25"/>
        <v>609562</v>
      </c>
      <c r="B1693" s="6">
        <v>8</v>
      </c>
      <c r="C1693" s="122">
        <v>19</v>
      </c>
      <c r="D1693" s="7">
        <v>799</v>
      </c>
      <c r="E1693" s="6" t="s">
        <v>2903</v>
      </c>
      <c r="F1693" s="7"/>
      <c r="G1693" s="7"/>
      <c r="H1693" s="7">
        <f>IF('Раздел 2.1.2.1'!BD45&gt;='Раздел 2.1.2.1'!BD53,0,1)</f>
        <v>0</v>
      </c>
    </row>
    <row r="1694" spans="1:8" x14ac:dyDescent="0.2">
      <c r="A1694" s="6">
        <f t="shared" si="25"/>
        <v>609562</v>
      </c>
      <c r="B1694" s="6">
        <v>8</v>
      </c>
      <c r="C1694" s="122">
        <v>19</v>
      </c>
      <c r="D1694" s="7">
        <v>800</v>
      </c>
      <c r="E1694" s="6" t="s">
        <v>2904</v>
      </c>
      <c r="F1694" s="7"/>
      <c r="G1694" s="7"/>
      <c r="H1694" s="7">
        <f>IF('Раздел 2.1.2.1'!BE45&gt;='Раздел 2.1.2.1'!BE53,0,1)</f>
        <v>0</v>
      </c>
    </row>
    <row r="1695" spans="1:8" x14ac:dyDescent="0.2">
      <c r="A1695" s="6">
        <f t="shared" si="25"/>
        <v>609562</v>
      </c>
      <c r="B1695" s="6">
        <v>8</v>
      </c>
      <c r="C1695" s="122">
        <v>19</v>
      </c>
      <c r="D1695" s="7">
        <v>801</v>
      </c>
      <c r="E1695" s="6" t="s">
        <v>2905</v>
      </c>
      <c r="F1695" s="7"/>
      <c r="G1695" s="7"/>
      <c r="H1695" s="7">
        <f>IF('Раздел 2.1.2.1'!BF45&gt;='Раздел 2.1.2.1'!BF53,0,1)</f>
        <v>0</v>
      </c>
    </row>
    <row r="1696" spans="1:8" x14ac:dyDescent="0.2">
      <c r="A1696" s="6">
        <f t="shared" si="25"/>
        <v>609562</v>
      </c>
      <c r="B1696" s="6">
        <v>8</v>
      </c>
      <c r="C1696" s="122">
        <v>19</v>
      </c>
      <c r="D1696" s="7">
        <v>802</v>
      </c>
      <c r="E1696" s="6" t="s">
        <v>2906</v>
      </c>
      <c r="F1696" s="7"/>
      <c r="G1696" s="7"/>
      <c r="H1696" s="7">
        <f>IF('Раздел 2.1.2.1'!BG45&gt;='Раздел 2.1.2.1'!BG53,0,1)</f>
        <v>0</v>
      </c>
    </row>
    <row r="1697" spans="1:8" x14ac:dyDescent="0.2">
      <c r="A1697" s="6">
        <f t="shared" si="25"/>
        <v>609562</v>
      </c>
      <c r="B1697" s="6">
        <v>8</v>
      </c>
      <c r="C1697" s="122">
        <v>19</v>
      </c>
      <c r="D1697" s="7">
        <v>803</v>
      </c>
      <c r="E1697" s="7" t="s">
        <v>2907</v>
      </c>
      <c r="F1697" s="7"/>
      <c r="G1697" s="7"/>
      <c r="H1697" s="7">
        <f>IF('Раздел 2.1.2.1'!BH45&gt;='Раздел 2.1.2.1'!BH53,0,1)</f>
        <v>0</v>
      </c>
    </row>
    <row r="1698" spans="1:8" x14ac:dyDescent="0.2">
      <c r="A1698" s="6">
        <f>P_3</f>
        <v>609562</v>
      </c>
      <c r="B1698" s="6">
        <v>8</v>
      </c>
      <c r="C1698" s="122">
        <v>19</v>
      </c>
      <c r="D1698" s="7">
        <v>804</v>
      </c>
      <c r="E1698" s="7" t="s">
        <v>1174</v>
      </c>
      <c r="F1698" s="7"/>
      <c r="G1698" s="7"/>
      <c r="H1698" s="7">
        <f>IF('Раздел 2.1.2.1'!BI45&gt;='Раздел 2.1.2.1'!BI53,0,1)</f>
        <v>0</v>
      </c>
    </row>
    <row r="1699" spans="1:8" x14ac:dyDescent="0.2">
      <c r="A1699" s="6">
        <f>P_3</f>
        <v>609562</v>
      </c>
      <c r="B1699" s="6">
        <v>8</v>
      </c>
      <c r="C1699" s="122">
        <v>19</v>
      </c>
      <c r="D1699" s="7">
        <v>805</v>
      </c>
      <c r="E1699" s="7" t="s">
        <v>1175</v>
      </c>
      <c r="F1699" s="7"/>
      <c r="G1699" s="7"/>
      <c r="H1699" s="7">
        <f>IF('Раздел 2.1.2.1'!BJ45&gt;='Раздел 2.1.2.1'!BJ53,0,1)</f>
        <v>0</v>
      </c>
    </row>
    <row r="1700" spans="1:8" x14ac:dyDescent="0.2">
      <c r="A1700" s="6">
        <f>P_3</f>
        <v>609562</v>
      </c>
      <c r="B1700" s="6">
        <v>8</v>
      </c>
      <c r="C1700" s="122">
        <v>19</v>
      </c>
      <c r="D1700" s="7">
        <v>806</v>
      </c>
      <c r="E1700" s="7" t="s">
        <v>1176</v>
      </c>
      <c r="F1700" s="7"/>
      <c r="G1700" s="7"/>
      <c r="H1700" s="7">
        <f>IF('Раздел 2.1.2.1'!BK45&gt;='Раздел 2.1.2.1'!BK53,0,1)</f>
        <v>0</v>
      </c>
    </row>
    <row r="1701" spans="1:8" x14ac:dyDescent="0.2">
      <c r="A1701" s="6">
        <f>P_3</f>
        <v>609562</v>
      </c>
      <c r="B1701" s="6">
        <v>8</v>
      </c>
      <c r="C1701" s="122">
        <v>19</v>
      </c>
      <c r="D1701" s="7">
        <v>807</v>
      </c>
      <c r="E1701" s="7" t="s">
        <v>1177</v>
      </c>
      <c r="F1701" s="7"/>
      <c r="G1701" s="7"/>
      <c r="H1701" s="7">
        <f>IF('Раздел 2.1.2.1'!BL45&gt;='Раздел 2.1.2.1'!BL53,0,1)</f>
        <v>0</v>
      </c>
    </row>
    <row r="1702" spans="1:8" x14ac:dyDescent="0.2">
      <c r="A1702" s="6">
        <f>P_3</f>
        <v>609562</v>
      </c>
      <c r="B1702" s="6">
        <v>8</v>
      </c>
      <c r="C1702" s="123">
        <v>19</v>
      </c>
      <c r="D1702" s="7">
        <v>808</v>
      </c>
      <c r="E1702" s="119" t="s">
        <v>1178</v>
      </c>
      <c r="F1702" s="119"/>
      <c r="G1702" s="119"/>
      <c r="H1702" s="119">
        <f>IF('Раздел 2.1.2.1'!BM45&gt;='Раздел 2.1.2.1'!BM53,0,1)</f>
        <v>0</v>
      </c>
    </row>
    <row r="1703" spans="1:8" x14ac:dyDescent="0.2">
      <c r="A1703" s="6">
        <f t="shared" si="25"/>
        <v>609562</v>
      </c>
      <c r="B1703" s="6">
        <v>8</v>
      </c>
      <c r="C1703" s="122">
        <v>20</v>
      </c>
      <c r="D1703" s="7">
        <v>809</v>
      </c>
      <c r="E1703" s="122" t="s">
        <v>19304</v>
      </c>
      <c r="F1703" s="7"/>
      <c r="G1703" s="7"/>
      <c r="H1703" s="7">
        <f>IF('Раздел 2.1.2.1'!P44&gt;=SUM('Раздел 2.1.2.1'!P48:P51),0,1)</f>
        <v>0</v>
      </c>
    </row>
    <row r="1704" spans="1:8" x14ac:dyDescent="0.2">
      <c r="A1704" s="6">
        <f t="shared" si="25"/>
        <v>609562</v>
      </c>
      <c r="B1704" s="6">
        <v>8</v>
      </c>
      <c r="C1704" s="122">
        <v>20</v>
      </c>
      <c r="D1704" s="7">
        <v>810</v>
      </c>
      <c r="E1704" s="6" t="s">
        <v>2908</v>
      </c>
      <c r="F1704" s="7"/>
      <c r="G1704" s="7"/>
      <c r="H1704" s="7">
        <f>IF('Раздел 2.1.2.1'!Q44&gt;=SUM('Раздел 2.1.2.1'!Q48:Q51),0,1)</f>
        <v>0</v>
      </c>
    </row>
    <row r="1705" spans="1:8" x14ac:dyDescent="0.2">
      <c r="A1705" s="6">
        <f t="shared" si="25"/>
        <v>609562</v>
      </c>
      <c r="B1705" s="6">
        <v>8</v>
      </c>
      <c r="C1705" s="122">
        <v>20</v>
      </c>
      <c r="D1705" s="7">
        <v>811</v>
      </c>
      <c r="E1705" s="6" t="s">
        <v>2909</v>
      </c>
      <c r="F1705" s="7"/>
      <c r="G1705" s="7"/>
      <c r="H1705" s="7">
        <f>IF('Раздел 2.1.2.1'!R44&gt;=SUM('Раздел 2.1.2.1'!R48:R51),0,1)</f>
        <v>0</v>
      </c>
    </row>
    <row r="1706" spans="1:8" x14ac:dyDescent="0.2">
      <c r="A1706" s="6">
        <f t="shared" si="25"/>
        <v>609562</v>
      </c>
      <c r="B1706" s="6">
        <v>8</v>
      </c>
      <c r="C1706" s="122">
        <v>20</v>
      </c>
      <c r="D1706" s="7">
        <v>812</v>
      </c>
      <c r="E1706" s="6" t="s">
        <v>2910</v>
      </c>
      <c r="F1706" s="7"/>
      <c r="G1706" s="7"/>
      <c r="H1706" s="7">
        <f>IF('Раздел 2.1.2.1'!S44&gt;=SUM('Раздел 2.1.2.1'!S48:S51),0,1)</f>
        <v>0</v>
      </c>
    </row>
    <row r="1707" spans="1:8" x14ac:dyDescent="0.2">
      <c r="A1707" s="6">
        <f t="shared" si="25"/>
        <v>609562</v>
      </c>
      <c r="B1707" s="6">
        <v>8</v>
      </c>
      <c r="C1707" s="122">
        <v>20</v>
      </c>
      <c r="D1707" s="7">
        <v>813</v>
      </c>
      <c r="E1707" s="6" t="s">
        <v>2911</v>
      </c>
      <c r="F1707" s="7"/>
      <c r="G1707" s="7"/>
      <c r="H1707" s="7">
        <f>IF('Раздел 2.1.2.1'!T44&gt;=SUM('Раздел 2.1.2.1'!T48:T51),0,1)</f>
        <v>0</v>
      </c>
    </row>
    <row r="1708" spans="1:8" x14ac:dyDescent="0.2">
      <c r="A1708" s="6">
        <f t="shared" si="25"/>
        <v>609562</v>
      </c>
      <c r="B1708" s="6">
        <v>8</v>
      </c>
      <c r="C1708" s="122">
        <v>20</v>
      </c>
      <c r="D1708" s="7">
        <v>814</v>
      </c>
      <c r="E1708" s="6" t="s">
        <v>2912</v>
      </c>
      <c r="F1708" s="7"/>
      <c r="G1708" s="7"/>
      <c r="H1708" s="7">
        <f>IF('Раздел 2.1.2.1'!U44&gt;=SUM('Раздел 2.1.2.1'!U48:U51),0,1)</f>
        <v>0</v>
      </c>
    </row>
    <row r="1709" spans="1:8" x14ac:dyDescent="0.2">
      <c r="A1709" s="6">
        <f t="shared" si="25"/>
        <v>609562</v>
      </c>
      <c r="B1709" s="6">
        <v>8</v>
      </c>
      <c r="C1709" s="122">
        <v>20</v>
      </c>
      <c r="D1709" s="7">
        <v>815</v>
      </c>
      <c r="E1709" s="6" t="s">
        <v>2913</v>
      </c>
      <c r="F1709" s="7"/>
      <c r="G1709" s="7"/>
      <c r="H1709" s="7">
        <f>IF('Раздел 2.1.2.1'!V44&gt;=SUM('Раздел 2.1.2.1'!V48:V51),0,1)</f>
        <v>0</v>
      </c>
    </row>
    <row r="1710" spans="1:8" x14ac:dyDescent="0.2">
      <c r="A1710" s="6">
        <f t="shared" si="25"/>
        <v>609562</v>
      </c>
      <c r="B1710" s="6">
        <v>8</v>
      </c>
      <c r="C1710" s="122">
        <v>20</v>
      </c>
      <c r="D1710" s="7">
        <v>816</v>
      </c>
      <c r="E1710" s="6" t="s">
        <v>2914</v>
      </c>
      <c r="F1710" s="7"/>
      <c r="G1710" s="7"/>
      <c r="H1710" s="7">
        <f>IF('Раздел 2.1.2.1'!W44&gt;=SUM('Раздел 2.1.2.1'!W48:W51),0,1)</f>
        <v>0</v>
      </c>
    </row>
    <row r="1711" spans="1:8" x14ac:dyDescent="0.2">
      <c r="A1711" s="6">
        <f t="shared" si="25"/>
        <v>609562</v>
      </c>
      <c r="B1711" s="6">
        <v>8</v>
      </c>
      <c r="C1711" s="122">
        <v>20</v>
      </c>
      <c r="D1711" s="7">
        <v>817</v>
      </c>
      <c r="E1711" s="6" t="s">
        <v>2915</v>
      </c>
      <c r="F1711" s="7"/>
      <c r="G1711" s="7"/>
      <c r="H1711" s="7">
        <f>IF('Раздел 2.1.2.1'!X44&gt;=SUM('Раздел 2.1.2.1'!X48:X51),0,1)</f>
        <v>0</v>
      </c>
    </row>
    <row r="1712" spans="1:8" x14ac:dyDescent="0.2">
      <c r="A1712" s="6">
        <f t="shared" si="25"/>
        <v>609562</v>
      </c>
      <c r="B1712" s="6">
        <v>8</v>
      </c>
      <c r="C1712" s="122">
        <v>20</v>
      </c>
      <c r="D1712" s="7">
        <v>818</v>
      </c>
      <c r="E1712" s="6" t="s">
        <v>2916</v>
      </c>
      <c r="F1712" s="7"/>
      <c r="G1712" s="7"/>
      <c r="H1712" s="7">
        <f>IF('Раздел 2.1.2.1'!Y44&gt;=SUM('Раздел 2.1.2.1'!Y48:Y51),0,1)</f>
        <v>0</v>
      </c>
    </row>
    <row r="1713" spans="1:8" x14ac:dyDescent="0.2">
      <c r="A1713" s="6">
        <f t="shared" si="25"/>
        <v>609562</v>
      </c>
      <c r="B1713" s="6">
        <v>8</v>
      </c>
      <c r="C1713" s="122">
        <v>20</v>
      </c>
      <c r="D1713" s="7">
        <v>819</v>
      </c>
      <c r="E1713" s="6" t="s">
        <v>2917</v>
      </c>
      <c r="F1713" s="7"/>
      <c r="G1713" s="7"/>
      <c r="H1713" s="7">
        <f>IF('Раздел 2.1.2.1'!Z44&gt;=SUM('Раздел 2.1.2.1'!Z48:Z51),0,1)</f>
        <v>0</v>
      </c>
    </row>
    <row r="1714" spans="1:8" x14ac:dyDescent="0.2">
      <c r="A1714" s="6">
        <f t="shared" si="25"/>
        <v>609562</v>
      </c>
      <c r="B1714" s="6">
        <v>8</v>
      </c>
      <c r="C1714" s="122">
        <v>20</v>
      </c>
      <c r="D1714" s="7">
        <v>820</v>
      </c>
      <c r="E1714" s="6" t="s">
        <v>2918</v>
      </c>
      <c r="F1714" s="7"/>
      <c r="G1714" s="7"/>
      <c r="H1714" s="7">
        <f>IF('Раздел 2.1.2.1'!AA44&gt;=SUM('Раздел 2.1.2.1'!AA48:AA51),0,1)</f>
        <v>0</v>
      </c>
    </row>
    <row r="1715" spans="1:8" x14ac:dyDescent="0.2">
      <c r="A1715" s="6">
        <f t="shared" si="25"/>
        <v>609562</v>
      </c>
      <c r="B1715" s="6">
        <v>8</v>
      </c>
      <c r="C1715" s="122">
        <v>20</v>
      </c>
      <c r="D1715" s="7">
        <v>821</v>
      </c>
      <c r="E1715" s="6" t="s">
        <v>3690</v>
      </c>
      <c r="F1715" s="7"/>
      <c r="G1715" s="7"/>
      <c r="H1715" s="7">
        <f>IF('Раздел 2.1.2.1'!AB44&gt;=SUM('Раздел 2.1.2.1'!AB48:AB51),0,1)</f>
        <v>0</v>
      </c>
    </row>
    <row r="1716" spans="1:8" x14ac:dyDescent="0.2">
      <c r="A1716" s="6">
        <f t="shared" si="25"/>
        <v>609562</v>
      </c>
      <c r="B1716" s="6">
        <v>8</v>
      </c>
      <c r="C1716" s="122">
        <v>20</v>
      </c>
      <c r="D1716" s="7">
        <v>822</v>
      </c>
      <c r="E1716" s="6" t="s">
        <v>3691</v>
      </c>
      <c r="F1716" s="7"/>
      <c r="G1716" s="7"/>
      <c r="H1716" s="7">
        <f>IF('Раздел 2.1.2.1'!AC44&gt;=SUM('Раздел 2.1.2.1'!AC48:AC51),0,1)</f>
        <v>0</v>
      </c>
    </row>
    <row r="1717" spans="1:8" x14ac:dyDescent="0.2">
      <c r="A1717" s="6">
        <f t="shared" si="25"/>
        <v>609562</v>
      </c>
      <c r="B1717" s="6">
        <v>8</v>
      </c>
      <c r="C1717" s="122">
        <v>20</v>
      </c>
      <c r="D1717" s="7">
        <v>823</v>
      </c>
      <c r="E1717" s="6" t="s">
        <v>3692</v>
      </c>
      <c r="F1717" s="7"/>
      <c r="G1717" s="7"/>
      <c r="H1717" s="7">
        <f>IF('Раздел 2.1.2.1'!AD44&gt;=SUM('Раздел 2.1.2.1'!AD48:AD51),0,1)</f>
        <v>0</v>
      </c>
    </row>
    <row r="1718" spans="1:8" x14ac:dyDescent="0.2">
      <c r="A1718" s="6">
        <f t="shared" si="25"/>
        <v>609562</v>
      </c>
      <c r="B1718" s="6">
        <v>8</v>
      </c>
      <c r="C1718" s="122">
        <v>20</v>
      </c>
      <c r="D1718" s="7">
        <v>824</v>
      </c>
      <c r="E1718" s="6" t="s">
        <v>3693</v>
      </c>
      <c r="F1718" s="7"/>
      <c r="G1718" s="7"/>
      <c r="H1718" s="7">
        <f>IF('Раздел 2.1.2.1'!AE44&gt;=SUM('Раздел 2.1.2.1'!AE48:AE51),0,1)</f>
        <v>0</v>
      </c>
    </row>
    <row r="1719" spans="1:8" x14ac:dyDescent="0.2">
      <c r="A1719" s="6">
        <f t="shared" si="25"/>
        <v>609562</v>
      </c>
      <c r="B1719" s="6">
        <v>8</v>
      </c>
      <c r="C1719" s="122">
        <v>20</v>
      </c>
      <c r="D1719" s="7">
        <v>825</v>
      </c>
      <c r="E1719" s="6" t="s">
        <v>3694</v>
      </c>
      <c r="F1719" s="7"/>
      <c r="G1719" s="7"/>
      <c r="H1719" s="7">
        <f>IF('Раздел 2.1.2.1'!AF44&gt;=SUM('Раздел 2.1.2.1'!AF48:AF51),0,1)</f>
        <v>0</v>
      </c>
    </row>
    <row r="1720" spans="1:8" x14ac:dyDescent="0.2">
      <c r="A1720" s="6">
        <f t="shared" si="25"/>
        <v>609562</v>
      </c>
      <c r="B1720" s="6">
        <v>8</v>
      </c>
      <c r="C1720" s="122">
        <v>20</v>
      </c>
      <c r="D1720" s="7">
        <v>826</v>
      </c>
      <c r="E1720" s="6" t="s">
        <v>3695</v>
      </c>
      <c r="F1720" s="7"/>
      <c r="G1720" s="7"/>
      <c r="H1720" s="7">
        <f>IF('Раздел 2.1.2.1'!AG44&gt;=SUM('Раздел 2.1.2.1'!AG48:AG51),0,1)</f>
        <v>0</v>
      </c>
    </row>
    <row r="1721" spans="1:8" x14ac:dyDescent="0.2">
      <c r="A1721" s="6">
        <f t="shared" si="25"/>
        <v>609562</v>
      </c>
      <c r="B1721" s="6">
        <v>8</v>
      </c>
      <c r="C1721" s="122">
        <v>20</v>
      </c>
      <c r="D1721" s="7">
        <v>827</v>
      </c>
      <c r="E1721" s="6" t="s">
        <v>3696</v>
      </c>
      <c r="F1721" s="7"/>
      <c r="G1721" s="7"/>
      <c r="H1721" s="7">
        <f>IF('Раздел 2.1.2.1'!AH44&gt;=SUM('Раздел 2.1.2.1'!AH48:AH51),0,1)</f>
        <v>0</v>
      </c>
    </row>
    <row r="1722" spans="1:8" x14ac:dyDescent="0.2">
      <c r="A1722" s="6">
        <f t="shared" si="25"/>
        <v>609562</v>
      </c>
      <c r="B1722" s="6">
        <v>8</v>
      </c>
      <c r="C1722" s="122">
        <v>20</v>
      </c>
      <c r="D1722" s="7">
        <v>828</v>
      </c>
      <c r="E1722" s="6" t="s">
        <v>3697</v>
      </c>
      <c r="F1722" s="7"/>
      <c r="G1722" s="7"/>
      <c r="H1722" s="7">
        <f>IF('Раздел 2.1.2.1'!AI44&gt;=SUM('Раздел 2.1.2.1'!AI48:AI51),0,1)</f>
        <v>0</v>
      </c>
    </row>
    <row r="1723" spans="1:8" x14ac:dyDescent="0.2">
      <c r="A1723" s="6">
        <f t="shared" si="25"/>
        <v>609562</v>
      </c>
      <c r="B1723" s="6">
        <v>8</v>
      </c>
      <c r="C1723" s="122">
        <v>20</v>
      </c>
      <c r="D1723" s="7">
        <v>829</v>
      </c>
      <c r="E1723" s="6" t="s">
        <v>3698</v>
      </c>
      <c r="F1723" s="7"/>
      <c r="G1723" s="7"/>
      <c r="H1723" s="7">
        <f>IF('Раздел 2.1.2.1'!AJ44&gt;=SUM('Раздел 2.1.2.1'!AJ48:AJ51),0,1)</f>
        <v>0</v>
      </c>
    </row>
    <row r="1724" spans="1:8" x14ac:dyDescent="0.2">
      <c r="A1724" s="6">
        <f t="shared" si="25"/>
        <v>609562</v>
      </c>
      <c r="B1724" s="6">
        <v>8</v>
      </c>
      <c r="C1724" s="122">
        <v>20</v>
      </c>
      <c r="D1724" s="7">
        <v>830</v>
      </c>
      <c r="E1724" s="6" t="s">
        <v>3699</v>
      </c>
      <c r="F1724" s="7"/>
      <c r="G1724" s="7"/>
      <c r="H1724" s="7">
        <f>IF('Раздел 2.1.2.1'!AK44&gt;=SUM('Раздел 2.1.2.1'!AK48:AK51),0,1)</f>
        <v>0</v>
      </c>
    </row>
    <row r="1725" spans="1:8" x14ac:dyDescent="0.2">
      <c r="A1725" s="6">
        <f t="shared" si="25"/>
        <v>609562</v>
      </c>
      <c r="B1725" s="6">
        <v>8</v>
      </c>
      <c r="C1725" s="122">
        <v>20</v>
      </c>
      <c r="D1725" s="7">
        <v>831</v>
      </c>
      <c r="E1725" s="6" t="s">
        <v>3700</v>
      </c>
      <c r="F1725" s="7"/>
      <c r="G1725" s="7"/>
      <c r="H1725" s="7">
        <f>IF('Раздел 2.1.2.1'!AL44&gt;=SUM('Раздел 2.1.2.1'!AL48:AL51),0,1)</f>
        <v>0</v>
      </c>
    </row>
    <row r="1726" spans="1:8" x14ac:dyDescent="0.2">
      <c r="A1726" s="6">
        <f t="shared" si="25"/>
        <v>609562</v>
      </c>
      <c r="B1726" s="6">
        <v>8</v>
      </c>
      <c r="C1726" s="122">
        <v>20</v>
      </c>
      <c r="D1726" s="7">
        <v>832</v>
      </c>
      <c r="E1726" s="6" t="s">
        <v>3701</v>
      </c>
      <c r="F1726" s="7"/>
      <c r="G1726" s="7"/>
      <c r="H1726" s="7">
        <f>IF('Раздел 2.1.2.1'!AM44&gt;=SUM('Раздел 2.1.2.1'!AM48:AM51),0,1)</f>
        <v>0</v>
      </c>
    </row>
    <row r="1727" spans="1:8" x14ac:dyDescent="0.2">
      <c r="A1727" s="6">
        <f t="shared" si="25"/>
        <v>609562</v>
      </c>
      <c r="B1727" s="6">
        <v>8</v>
      </c>
      <c r="C1727" s="122">
        <v>20</v>
      </c>
      <c r="D1727" s="7">
        <v>833</v>
      </c>
      <c r="E1727" s="6" t="s">
        <v>3702</v>
      </c>
      <c r="F1727" s="7"/>
      <c r="G1727" s="7"/>
      <c r="H1727" s="7">
        <f>IF('Раздел 2.1.2.1'!AN44&gt;=SUM('Раздел 2.1.2.1'!AN48:AN51),0,1)</f>
        <v>0</v>
      </c>
    </row>
    <row r="1728" spans="1:8" x14ac:dyDescent="0.2">
      <c r="A1728" s="6">
        <f t="shared" si="25"/>
        <v>609562</v>
      </c>
      <c r="B1728" s="6">
        <v>8</v>
      </c>
      <c r="C1728" s="122">
        <v>20</v>
      </c>
      <c r="D1728" s="7">
        <v>834</v>
      </c>
      <c r="E1728" s="6" t="s">
        <v>3703</v>
      </c>
      <c r="F1728" s="7"/>
      <c r="G1728" s="7"/>
      <c r="H1728" s="7">
        <f>IF('Раздел 2.1.2.1'!AO44&gt;=SUM('Раздел 2.1.2.1'!AO48:AO51),0,1)</f>
        <v>0</v>
      </c>
    </row>
    <row r="1729" spans="1:17" x14ac:dyDescent="0.2">
      <c r="A1729" s="6">
        <f t="shared" si="25"/>
        <v>609562</v>
      </c>
      <c r="B1729" s="6">
        <v>8</v>
      </c>
      <c r="C1729" s="122">
        <v>20</v>
      </c>
      <c r="D1729" s="7">
        <v>835</v>
      </c>
      <c r="E1729" s="6" t="s">
        <v>3704</v>
      </c>
      <c r="F1729" s="7"/>
      <c r="G1729" s="7"/>
      <c r="H1729" s="7">
        <f>IF('Раздел 2.1.2.1'!AP44&gt;=SUM('Раздел 2.1.2.1'!AP48:AP51),0,1)</f>
        <v>0</v>
      </c>
    </row>
    <row r="1730" spans="1:17" x14ac:dyDescent="0.2">
      <c r="A1730" s="6">
        <f t="shared" si="25"/>
        <v>609562</v>
      </c>
      <c r="B1730" s="6">
        <v>8</v>
      </c>
      <c r="C1730" s="122">
        <v>20</v>
      </c>
      <c r="D1730" s="7">
        <v>836</v>
      </c>
      <c r="E1730" s="6" t="s">
        <v>3705</v>
      </c>
      <c r="F1730" s="7"/>
      <c r="G1730" s="7"/>
      <c r="H1730" s="7">
        <f>IF('Раздел 2.1.2.1'!AQ44&gt;=SUM('Раздел 2.1.2.1'!AQ48:AQ51),0,1)</f>
        <v>0</v>
      </c>
    </row>
    <row r="1731" spans="1:17" x14ac:dyDescent="0.2">
      <c r="A1731" s="6">
        <f t="shared" si="25"/>
        <v>609562</v>
      </c>
      <c r="B1731" s="6">
        <v>8</v>
      </c>
      <c r="C1731" s="122">
        <v>20</v>
      </c>
      <c r="D1731" s="7">
        <v>837</v>
      </c>
      <c r="E1731" s="6" t="s">
        <v>3706</v>
      </c>
      <c r="F1731" s="7"/>
      <c r="G1731" s="7"/>
      <c r="H1731" s="7">
        <f>IF('Раздел 2.1.2.1'!AR44&gt;=SUM('Раздел 2.1.2.1'!AR48:AR51),0,1)</f>
        <v>0</v>
      </c>
    </row>
    <row r="1732" spans="1:17" x14ac:dyDescent="0.2">
      <c r="A1732" s="6">
        <f t="shared" si="25"/>
        <v>609562</v>
      </c>
      <c r="B1732" s="6">
        <v>8</v>
      </c>
      <c r="C1732" s="122">
        <v>20</v>
      </c>
      <c r="D1732" s="7">
        <v>838</v>
      </c>
      <c r="E1732" s="6" t="s">
        <v>3707</v>
      </c>
      <c r="F1732" s="7"/>
      <c r="G1732" s="7"/>
      <c r="H1732" s="7">
        <f>IF('Раздел 2.1.2.1'!AS44&gt;=SUM('Раздел 2.1.2.1'!AS48:AS51),0,1)</f>
        <v>0</v>
      </c>
    </row>
    <row r="1733" spans="1:17" x14ac:dyDescent="0.2">
      <c r="A1733" s="6">
        <f t="shared" si="25"/>
        <v>609562</v>
      </c>
      <c r="B1733" s="6">
        <v>8</v>
      </c>
      <c r="C1733" s="122">
        <v>20</v>
      </c>
      <c r="D1733" s="7">
        <v>839</v>
      </c>
      <c r="E1733" s="6" t="s">
        <v>3708</v>
      </c>
      <c r="F1733" s="7"/>
      <c r="G1733" s="7"/>
      <c r="H1733" s="7">
        <f>IF('Раздел 2.1.2.1'!AT44&gt;=SUM('Раздел 2.1.2.1'!AT48:AT51),0,1)</f>
        <v>0</v>
      </c>
    </row>
    <row r="1734" spans="1:17" x14ac:dyDescent="0.2">
      <c r="A1734" s="6">
        <f t="shared" si="25"/>
        <v>609562</v>
      </c>
      <c r="B1734" s="6">
        <v>8</v>
      </c>
      <c r="C1734" s="122">
        <v>20</v>
      </c>
      <c r="D1734" s="7">
        <v>840</v>
      </c>
      <c r="E1734" s="6" t="s">
        <v>3709</v>
      </c>
      <c r="F1734" s="7"/>
      <c r="G1734" s="7"/>
      <c r="H1734" s="7">
        <f>IF('Раздел 2.1.2.1'!AU44&gt;=SUM('Раздел 2.1.2.1'!AU48:AU51),0,1)</f>
        <v>0</v>
      </c>
    </row>
    <row r="1735" spans="1:17" x14ac:dyDescent="0.2">
      <c r="A1735" s="6">
        <f t="shared" si="25"/>
        <v>609562</v>
      </c>
      <c r="B1735" s="6">
        <v>8</v>
      </c>
      <c r="C1735" s="122">
        <v>20</v>
      </c>
      <c r="D1735" s="7">
        <v>841</v>
      </c>
      <c r="E1735" s="6" t="s">
        <v>2937</v>
      </c>
      <c r="F1735" s="7"/>
      <c r="G1735" s="7"/>
      <c r="H1735" s="7">
        <f>IF('Раздел 2.1.2.1'!AV44&gt;=SUM('Раздел 2.1.2.1'!AV48:AV51),0,1)</f>
        <v>0</v>
      </c>
    </row>
    <row r="1736" spans="1:17" x14ac:dyDescent="0.2">
      <c r="A1736" s="6">
        <f t="shared" si="25"/>
        <v>609562</v>
      </c>
      <c r="B1736" s="6">
        <v>8</v>
      </c>
      <c r="C1736" s="122">
        <v>20</v>
      </c>
      <c r="D1736" s="7">
        <v>842</v>
      </c>
      <c r="E1736" s="6" t="s">
        <v>2938</v>
      </c>
      <c r="F1736" s="7"/>
      <c r="G1736" s="7"/>
      <c r="H1736" s="7">
        <f>IF('Раздел 2.1.2.1'!AW44&gt;=SUM('Раздел 2.1.2.1'!AW48:AW51),0,1)</f>
        <v>0</v>
      </c>
    </row>
    <row r="1737" spans="1:17" x14ac:dyDescent="0.2">
      <c r="A1737" s="6">
        <f t="shared" si="25"/>
        <v>609562</v>
      </c>
      <c r="B1737" s="6">
        <v>8</v>
      </c>
      <c r="C1737" s="122">
        <v>20</v>
      </c>
      <c r="D1737" s="7">
        <v>843</v>
      </c>
      <c r="E1737" s="6" t="s">
        <v>2939</v>
      </c>
      <c r="F1737" s="7"/>
      <c r="G1737" s="7"/>
      <c r="H1737" s="7">
        <f>IF('Раздел 2.1.2.1'!AX44&gt;=SUM('Раздел 2.1.2.1'!AX48:AX51),0,1)</f>
        <v>0</v>
      </c>
    </row>
    <row r="1738" spans="1:17" x14ac:dyDescent="0.2">
      <c r="A1738" s="6">
        <f t="shared" si="25"/>
        <v>609562</v>
      </c>
      <c r="B1738" s="6">
        <v>8</v>
      </c>
      <c r="C1738" s="122">
        <v>20</v>
      </c>
      <c r="D1738" s="7">
        <v>844</v>
      </c>
      <c r="E1738" s="6" t="s">
        <v>2940</v>
      </c>
      <c r="F1738" s="7"/>
      <c r="G1738" s="7"/>
      <c r="H1738" s="7">
        <f>IF('Раздел 2.1.2.1'!AY44&gt;=SUM('Раздел 2.1.2.1'!AY48:AY51),0,1)</f>
        <v>0</v>
      </c>
    </row>
    <row r="1739" spans="1:17" x14ac:dyDescent="0.2">
      <c r="A1739" s="6">
        <f t="shared" si="25"/>
        <v>609562</v>
      </c>
      <c r="B1739" s="6">
        <v>8</v>
      </c>
      <c r="C1739" s="122">
        <v>20</v>
      </c>
      <c r="D1739" s="7">
        <v>845</v>
      </c>
      <c r="E1739" s="6" t="s">
        <v>2941</v>
      </c>
      <c r="F1739" s="7"/>
      <c r="G1739" s="7"/>
      <c r="H1739" s="7">
        <f>IF('Раздел 2.1.2.1'!AZ44&gt;=SUM('Раздел 2.1.2.1'!AZ48:AZ51),0,1)</f>
        <v>0</v>
      </c>
    </row>
    <row r="1740" spans="1:17" x14ac:dyDescent="0.2">
      <c r="A1740" s="6">
        <f t="shared" si="25"/>
        <v>609562</v>
      </c>
      <c r="B1740" s="6">
        <v>8</v>
      </c>
      <c r="C1740" s="122">
        <v>20</v>
      </c>
      <c r="D1740" s="7">
        <v>846</v>
      </c>
      <c r="E1740" s="6" t="s">
        <v>2942</v>
      </c>
      <c r="F1740" s="7"/>
      <c r="G1740" s="7"/>
      <c r="H1740" s="7">
        <f>IF('Раздел 2.1.2.1'!BA44&gt;=SUM('Раздел 2.1.2.1'!BA48:BA51),0,1)</f>
        <v>0</v>
      </c>
    </row>
    <row r="1741" spans="1:17" x14ac:dyDescent="0.2">
      <c r="A1741" s="6">
        <f t="shared" si="25"/>
        <v>609562</v>
      </c>
      <c r="B1741" s="6">
        <v>8</v>
      </c>
      <c r="C1741" s="122">
        <v>20</v>
      </c>
      <c r="D1741" s="7">
        <v>847</v>
      </c>
      <c r="E1741" s="6" t="s">
        <v>2943</v>
      </c>
      <c r="F1741" s="7"/>
      <c r="G1741" s="7"/>
      <c r="H1741" s="7">
        <f>IF('Раздел 2.1.2.1'!BB44&gt;=SUM('Раздел 2.1.2.1'!BB48:BB51),0,1)</f>
        <v>0</v>
      </c>
      <c r="O1741" s="7"/>
      <c r="P1741" s="7"/>
      <c r="Q1741" s="7"/>
    </row>
    <row r="1742" spans="1:17" x14ac:dyDescent="0.2">
      <c r="A1742" s="6">
        <f t="shared" si="25"/>
        <v>609562</v>
      </c>
      <c r="B1742" s="6">
        <v>8</v>
      </c>
      <c r="C1742" s="122">
        <v>20</v>
      </c>
      <c r="D1742" s="7">
        <v>848</v>
      </c>
      <c r="E1742" s="6" t="s">
        <v>2944</v>
      </c>
      <c r="F1742" s="7"/>
      <c r="G1742" s="7"/>
      <c r="H1742" s="7">
        <f>IF('Раздел 2.1.2.1'!BC44&gt;=SUM('Раздел 2.1.2.1'!BC48:BC51),0,1)</f>
        <v>0</v>
      </c>
    </row>
    <row r="1743" spans="1:17" x14ac:dyDescent="0.2">
      <c r="A1743" s="6">
        <f t="shared" si="25"/>
        <v>609562</v>
      </c>
      <c r="B1743" s="6">
        <v>8</v>
      </c>
      <c r="C1743" s="122">
        <v>20</v>
      </c>
      <c r="D1743" s="7">
        <v>849</v>
      </c>
      <c r="E1743" s="6" t="s">
        <v>2164</v>
      </c>
      <c r="F1743" s="7"/>
      <c r="G1743" s="7"/>
      <c r="H1743" s="7">
        <f>IF('Раздел 2.1.2.1'!BD44&gt;=SUM('Раздел 2.1.2.1'!BD48:BD51),0,1)</f>
        <v>0</v>
      </c>
    </row>
    <row r="1744" spans="1:17" x14ac:dyDescent="0.2">
      <c r="A1744" s="6">
        <f t="shared" si="25"/>
        <v>609562</v>
      </c>
      <c r="B1744" s="6">
        <v>8</v>
      </c>
      <c r="C1744" s="122">
        <v>20</v>
      </c>
      <c r="D1744" s="7">
        <v>850</v>
      </c>
      <c r="E1744" s="6" t="s">
        <v>2165</v>
      </c>
      <c r="F1744" s="7"/>
      <c r="G1744" s="7"/>
      <c r="H1744" s="7">
        <f>IF('Раздел 2.1.2.1'!BE44&gt;=SUM('Раздел 2.1.2.1'!BE48:BE51),0,1)</f>
        <v>0</v>
      </c>
    </row>
    <row r="1745" spans="1:8" x14ac:dyDescent="0.2">
      <c r="A1745" s="6">
        <f t="shared" si="25"/>
        <v>609562</v>
      </c>
      <c r="B1745" s="6">
        <v>8</v>
      </c>
      <c r="C1745" s="122">
        <v>20</v>
      </c>
      <c r="D1745" s="7">
        <v>851</v>
      </c>
      <c r="E1745" s="6" t="s">
        <v>2166</v>
      </c>
      <c r="F1745" s="7"/>
      <c r="G1745" s="7"/>
      <c r="H1745" s="7">
        <f>IF('Раздел 2.1.2.1'!BF44&gt;=SUM('Раздел 2.1.2.1'!BF48:BF51),0,1)</f>
        <v>0</v>
      </c>
    </row>
    <row r="1746" spans="1:8" x14ac:dyDescent="0.2">
      <c r="A1746" s="6">
        <f t="shared" si="25"/>
        <v>609562</v>
      </c>
      <c r="B1746" s="6">
        <v>8</v>
      </c>
      <c r="C1746" s="122">
        <v>20</v>
      </c>
      <c r="D1746" s="7">
        <v>852</v>
      </c>
      <c r="E1746" s="6" t="s">
        <v>2167</v>
      </c>
      <c r="F1746" s="7"/>
      <c r="G1746" s="7"/>
      <c r="H1746" s="7">
        <f>IF('Раздел 2.1.2.1'!BG44&gt;=SUM('Раздел 2.1.2.1'!BG48:BG51),0,1)</f>
        <v>0</v>
      </c>
    </row>
    <row r="1747" spans="1:8" x14ac:dyDescent="0.2">
      <c r="A1747" s="6">
        <f t="shared" si="25"/>
        <v>609562</v>
      </c>
      <c r="B1747" s="6">
        <v>8</v>
      </c>
      <c r="C1747" s="123">
        <v>20</v>
      </c>
      <c r="D1747" s="7">
        <v>853</v>
      </c>
      <c r="E1747" s="119" t="s">
        <v>2168</v>
      </c>
      <c r="F1747" s="119"/>
      <c r="G1747" s="119"/>
      <c r="H1747" s="119">
        <f>IF('Раздел 2.1.2.1'!BH44&gt;=SUM('Раздел 2.1.2.1'!BH48:BH51),0,1)</f>
        <v>0</v>
      </c>
    </row>
    <row r="1748" spans="1:8" x14ac:dyDescent="0.2">
      <c r="A1748" s="6">
        <f t="shared" si="25"/>
        <v>609562</v>
      </c>
      <c r="B1748" s="6">
        <v>8</v>
      </c>
      <c r="C1748" s="122">
        <v>21</v>
      </c>
      <c r="D1748" s="7">
        <v>854</v>
      </c>
      <c r="E1748" s="122" t="s">
        <v>20533</v>
      </c>
      <c r="F1748" s="7"/>
      <c r="G1748" s="7"/>
      <c r="H1748" s="7">
        <f>IF('Раздел 2.1.2.1'!P47&gt;=SUM('Раздел 2.1.2.1'!P48:P49),0,1)</f>
        <v>0</v>
      </c>
    </row>
    <row r="1749" spans="1:8" x14ac:dyDescent="0.2">
      <c r="A1749" s="6">
        <f t="shared" si="25"/>
        <v>609562</v>
      </c>
      <c r="B1749" s="6">
        <v>8</v>
      </c>
      <c r="C1749" s="122">
        <v>21</v>
      </c>
      <c r="D1749" s="7">
        <v>855</v>
      </c>
      <c r="E1749" s="6" t="s">
        <v>741</v>
      </c>
      <c r="F1749" s="7"/>
      <c r="G1749" s="7"/>
      <c r="H1749" s="7">
        <f>IF('Раздел 2.1.2.1'!Q47&gt;=SUM('Раздел 2.1.2.1'!Q48:Q49),0,1)</f>
        <v>0</v>
      </c>
    </row>
    <row r="1750" spans="1:8" x14ac:dyDescent="0.2">
      <c r="A1750" s="6">
        <f t="shared" si="25"/>
        <v>609562</v>
      </c>
      <c r="B1750" s="6">
        <v>8</v>
      </c>
      <c r="C1750" s="122">
        <v>21</v>
      </c>
      <c r="D1750" s="7">
        <v>856</v>
      </c>
      <c r="E1750" s="6" t="s">
        <v>742</v>
      </c>
      <c r="F1750" s="7"/>
      <c r="G1750" s="7"/>
      <c r="H1750" s="7">
        <f>IF('Раздел 2.1.2.1'!R47&gt;=SUM('Раздел 2.1.2.1'!R48:R49),0,1)</f>
        <v>0</v>
      </c>
    </row>
    <row r="1751" spans="1:8" x14ac:dyDescent="0.2">
      <c r="A1751" s="6">
        <f t="shared" si="25"/>
        <v>609562</v>
      </c>
      <c r="B1751" s="6">
        <v>8</v>
      </c>
      <c r="C1751" s="122">
        <v>21</v>
      </c>
      <c r="D1751" s="7">
        <v>857</v>
      </c>
      <c r="E1751" s="6" t="s">
        <v>743</v>
      </c>
      <c r="F1751" s="7"/>
      <c r="G1751" s="7"/>
      <c r="H1751" s="7">
        <f>IF('Раздел 2.1.2.1'!S47&gt;=SUM('Раздел 2.1.2.1'!S48:S49),0,1)</f>
        <v>0</v>
      </c>
    </row>
    <row r="1752" spans="1:8" x14ac:dyDescent="0.2">
      <c r="A1752" s="6">
        <f t="shared" si="25"/>
        <v>609562</v>
      </c>
      <c r="B1752" s="6">
        <v>8</v>
      </c>
      <c r="C1752" s="122">
        <v>21</v>
      </c>
      <c r="D1752" s="7">
        <v>858</v>
      </c>
      <c r="E1752" s="6" t="s">
        <v>744</v>
      </c>
      <c r="F1752" s="7"/>
      <c r="G1752" s="7"/>
      <c r="H1752" s="7">
        <f>IF('Раздел 2.1.2.1'!T47&gt;=SUM('Раздел 2.1.2.1'!T48:T49),0,1)</f>
        <v>0</v>
      </c>
    </row>
    <row r="1753" spans="1:8" x14ac:dyDescent="0.2">
      <c r="A1753" s="6">
        <f t="shared" si="25"/>
        <v>609562</v>
      </c>
      <c r="B1753" s="6">
        <v>8</v>
      </c>
      <c r="C1753" s="122">
        <v>21</v>
      </c>
      <c r="D1753" s="7">
        <v>859</v>
      </c>
      <c r="E1753" s="6" t="s">
        <v>745</v>
      </c>
      <c r="F1753" s="7"/>
      <c r="G1753" s="7"/>
      <c r="H1753" s="7">
        <f>IF('Раздел 2.1.2.1'!U47&gt;=SUM('Раздел 2.1.2.1'!U48:U49),0,1)</f>
        <v>0</v>
      </c>
    </row>
    <row r="1754" spans="1:8" x14ac:dyDescent="0.2">
      <c r="A1754" s="6">
        <f t="shared" si="25"/>
        <v>609562</v>
      </c>
      <c r="B1754" s="6">
        <v>8</v>
      </c>
      <c r="C1754" s="122">
        <v>21</v>
      </c>
      <c r="D1754" s="7">
        <v>860</v>
      </c>
      <c r="E1754" s="6" t="s">
        <v>746</v>
      </c>
      <c r="F1754" s="7"/>
      <c r="G1754" s="7"/>
      <c r="H1754" s="7">
        <f>IF('Раздел 2.1.2.1'!V47&gt;=SUM('Раздел 2.1.2.1'!V48:V49),0,1)</f>
        <v>0</v>
      </c>
    </row>
    <row r="1755" spans="1:8" x14ac:dyDescent="0.2">
      <c r="A1755" s="6">
        <f t="shared" si="25"/>
        <v>609562</v>
      </c>
      <c r="B1755" s="6">
        <v>8</v>
      </c>
      <c r="C1755" s="122">
        <v>21</v>
      </c>
      <c r="D1755" s="7">
        <v>861</v>
      </c>
      <c r="E1755" s="6" t="s">
        <v>747</v>
      </c>
      <c r="F1755" s="7"/>
      <c r="G1755" s="7"/>
      <c r="H1755" s="7">
        <f>IF('Раздел 2.1.2.1'!W47&gt;=SUM('Раздел 2.1.2.1'!W48:W49),0,1)</f>
        <v>0</v>
      </c>
    </row>
    <row r="1756" spans="1:8" x14ac:dyDescent="0.2">
      <c r="A1756" s="6">
        <f t="shared" si="25"/>
        <v>609562</v>
      </c>
      <c r="B1756" s="6">
        <v>8</v>
      </c>
      <c r="C1756" s="122">
        <v>21</v>
      </c>
      <c r="D1756" s="7">
        <v>862</v>
      </c>
      <c r="E1756" s="6" t="s">
        <v>748</v>
      </c>
      <c r="F1756" s="7"/>
      <c r="G1756" s="7"/>
      <c r="H1756" s="7">
        <f>IF('Раздел 2.1.2.1'!X47&gt;=SUM('Раздел 2.1.2.1'!X48:X49),0,1)</f>
        <v>0</v>
      </c>
    </row>
    <row r="1757" spans="1:8" x14ac:dyDescent="0.2">
      <c r="A1757" s="6">
        <f t="shared" si="25"/>
        <v>609562</v>
      </c>
      <c r="B1757" s="6">
        <v>8</v>
      </c>
      <c r="C1757" s="122">
        <v>21</v>
      </c>
      <c r="D1757" s="7">
        <v>863</v>
      </c>
      <c r="E1757" s="6" t="s">
        <v>749</v>
      </c>
      <c r="F1757" s="7"/>
      <c r="G1757" s="7"/>
      <c r="H1757" s="7">
        <f>IF('Раздел 2.1.2.1'!Y47&gt;=SUM('Раздел 2.1.2.1'!Y48:Y49),0,1)</f>
        <v>0</v>
      </c>
    </row>
    <row r="1758" spans="1:8" x14ac:dyDescent="0.2">
      <c r="A1758" s="6">
        <f t="shared" si="25"/>
        <v>609562</v>
      </c>
      <c r="B1758" s="6">
        <v>8</v>
      </c>
      <c r="C1758" s="122">
        <v>21</v>
      </c>
      <c r="D1758" s="7">
        <v>864</v>
      </c>
      <c r="E1758" s="6" t="s">
        <v>750</v>
      </c>
      <c r="F1758" s="7"/>
      <c r="G1758" s="7"/>
      <c r="H1758" s="7">
        <f>IF('Раздел 2.1.2.1'!Z47&gt;=SUM('Раздел 2.1.2.1'!Z48:Z49),0,1)</f>
        <v>0</v>
      </c>
    </row>
    <row r="1759" spans="1:8" x14ac:dyDescent="0.2">
      <c r="A1759" s="6">
        <f t="shared" si="25"/>
        <v>609562</v>
      </c>
      <c r="B1759" s="6">
        <v>8</v>
      </c>
      <c r="C1759" s="122">
        <v>21</v>
      </c>
      <c r="D1759" s="7">
        <v>865</v>
      </c>
      <c r="E1759" s="6" t="s">
        <v>751</v>
      </c>
      <c r="F1759" s="7"/>
      <c r="G1759" s="7"/>
      <c r="H1759" s="7">
        <f>IF('Раздел 2.1.2.1'!AA47&gt;=SUM('Раздел 2.1.2.1'!AA48:AA49),0,1)</f>
        <v>0</v>
      </c>
    </row>
    <row r="1760" spans="1:8" x14ac:dyDescent="0.2">
      <c r="A1760" s="6">
        <f t="shared" si="25"/>
        <v>609562</v>
      </c>
      <c r="B1760" s="6">
        <v>8</v>
      </c>
      <c r="C1760" s="122">
        <v>21</v>
      </c>
      <c r="D1760" s="7">
        <v>866</v>
      </c>
      <c r="E1760" s="6" t="s">
        <v>752</v>
      </c>
      <c r="F1760" s="7"/>
      <c r="G1760" s="7"/>
      <c r="H1760" s="7">
        <f>IF('Раздел 2.1.2.1'!AB47&gt;=SUM('Раздел 2.1.2.1'!AB48:AB49),0,1)</f>
        <v>0</v>
      </c>
    </row>
    <row r="1761" spans="1:8" x14ac:dyDescent="0.2">
      <c r="A1761" s="6">
        <f t="shared" si="25"/>
        <v>609562</v>
      </c>
      <c r="B1761" s="6">
        <v>8</v>
      </c>
      <c r="C1761" s="122">
        <v>21</v>
      </c>
      <c r="D1761" s="7">
        <v>867</v>
      </c>
      <c r="E1761" s="6" t="s">
        <v>753</v>
      </c>
      <c r="F1761" s="7"/>
      <c r="G1761" s="7"/>
      <c r="H1761" s="7">
        <f>IF('Раздел 2.1.2.1'!AC47&gt;=SUM('Раздел 2.1.2.1'!AC48:AC49),0,1)</f>
        <v>0</v>
      </c>
    </row>
    <row r="1762" spans="1:8" x14ac:dyDescent="0.2">
      <c r="A1762" s="6">
        <f t="shared" si="25"/>
        <v>609562</v>
      </c>
      <c r="B1762" s="6">
        <v>8</v>
      </c>
      <c r="C1762" s="122">
        <v>21</v>
      </c>
      <c r="D1762" s="7">
        <v>868</v>
      </c>
      <c r="E1762" s="6" t="s">
        <v>754</v>
      </c>
      <c r="F1762" s="7"/>
      <c r="G1762" s="7"/>
      <c r="H1762" s="7">
        <f>IF('Раздел 2.1.2.1'!AD47&gt;=SUM('Раздел 2.1.2.1'!AD48:AD49),0,1)</f>
        <v>0</v>
      </c>
    </row>
    <row r="1763" spans="1:8" x14ac:dyDescent="0.2">
      <c r="A1763" s="6">
        <f t="shared" si="25"/>
        <v>609562</v>
      </c>
      <c r="B1763" s="6">
        <v>8</v>
      </c>
      <c r="C1763" s="122">
        <v>21</v>
      </c>
      <c r="D1763" s="7">
        <v>869</v>
      </c>
      <c r="E1763" s="6" t="s">
        <v>755</v>
      </c>
      <c r="F1763" s="7"/>
      <c r="G1763" s="7"/>
      <c r="H1763" s="7">
        <f>IF('Раздел 2.1.2.1'!AE47&gt;=SUM('Раздел 2.1.2.1'!AE48:AE49),0,1)</f>
        <v>0</v>
      </c>
    </row>
    <row r="1764" spans="1:8" x14ac:dyDescent="0.2">
      <c r="A1764" s="6">
        <f t="shared" si="25"/>
        <v>609562</v>
      </c>
      <c r="B1764" s="6">
        <v>8</v>
      </c>
      <c r="C1764" s="122">
        <v>21</v>
      </c>
      <c r="D1764" s="7">
        <v>870</v>
      </c>
      <c r="E1764" s="6" t="s">
        <v>756</v>
      </c>
      <c r="F1764" s="7"/>
      <c r="G1764" s="7"/>
      <c r="H1764" s="7">
        <f>IF('Раздел 2.1.2.1'!AF47&gt;=SUM('Раздел 2.1.2.1'!AF48:AF49),0,1)</f>
        <v>0</v>
      </c>
    </row>
    <row r="1765" spans="1:8" x14ac:dyDescent="0.2">
      <c r="A1765" s="6">
        <f t="shared" si="25"/>
        <v>609562</v>
      </c>
      <c r="B1765" s="6">
        <v>8</v>
      </c>
      <c r="C1765" s="122">
        <v>21</v>
      </c>
      <c r="D1765" s="7">
        <v>871</v>
      </c>
      <c r="E1765" s="6" t="s">
        <v>757</v>
      </c>
      <c r="F1765" s="7"/>
      <c r="G1765" s="7"/>
      <c r="H1765" s="7">
        <f>IF('Раздел 2.1.2.1'!AG47&gt;=SUM('Раздел 2.1.2.1'!AG48:AG49),0,1)</f>
        <v>0</v>
      </c>
    </row>
    <row r="1766" spans="1:8" x14ac:dyDescent="0.2">
      <c r="A1766" s="6">
        <f t="shared" si="25"/>
        <v>609562</v>
      </c>
      <c r="B1766" s="6">
        <v>8</v>
      </c>
      <c r="C1766" s="122">
        <v>21</v>
      </c>
      <c r="D1766" s="7">
        <v>872</v>
      </c>
      <c r="E1766" s="6" t="s">
        <v>758</v>
      </c>
      <c r="F1766" s="7"/>
      <c r="G1766" s="7"/>
      <c r="H1766" s="7">
        <f>IF('Раздел 2.1.2.1'!AH47&gt;=SUM('Раздел 2.1.2.1'!AH48:AH49),0,1)</f>
        <v>0</v>
      </c>
    </row>
    <row r="1767" spans="1:8" x14ac:dyDescent="0.2">
      <c r="A1767" s="6">
        <f t="shared" si="25"/>
        <v>609562</v>
      </c>
      <c r="B1767" s="6">
        <v>8</v>
      </c>
      <c r="C1767" s="122">
        <v>21</v>
      </c>
      <c r="D1767" s="7">
        <v>873</v>
      </c>
      <c r="E1767" s="6" t="s">
        <v>759</v>
      </c>
      <c r="F1767" s="7"/>
      <c r="G1767" s="7"/>
      <c r="H1767" s="7">
        <f>IF('Раздел 2.1.2.1'!AI47&gt;=SUM('Раздел 2.1.2.1'!AI48:AI49),0,1)</f>
        <v>0</v>
      </c>
    </row>
    <row r="1768" spans="1:8" x14ac:dyDescent="0.2">
      <c r="A1768" s="6">
        <f t="shared" si="25"/>
        <v>609562</v>
      </c>
      <c r="B1768" s="6">
        <v>8</v>
      </c>
      <c r="C1768" s="122">
        <v>21</v>
      </c>
      <c r="D1768" s="7">
        <v>874</v>
      </c>
      <c r="E1768" s="6" t="s">
        <v>760</v>
      </c>
      <c r="F1768" s="7"/>
      <c r="G1768" s="7"/>
      <c r="H1768" s="7">
        <f>IF('Раздел 2.1.2.1'!AJ47&gt;=SUM('Раздел 2.1.2.1'!AJ48:AJ49),0,1)</f>
        <v>0</v>
      </c>
    </row>
    <row r="1769" spans="1:8" x14ac:dyDescent="0.2">
      <c r="A1769" s="6">
        <f t="shared" si="25"/>
        <v>609562</v>
      </c>
      <c r="B1769" s="6">
        <v>8</v>
      </c>
      <c r="C1769" s="122">
        <v>21</v>
      </c>
      <c r="D1769" s="7">
        <v>875</v>
      </c>
      <c r="E1769" s="6" t="s">
        <v>761</v>
      </c>
      <c r="F1769" s="7"/>
      <c r="G1769" s="7"/>
      <c r="H1769" s="7">
        <f>IF('Раздел 2.1.2.1'!AK47&gt;=SUM('Раздел 2.1.2.1'!AK48:AK49),0,1)</f>
        <v>0</v>
      </c>
    </row>
    <row r="1770" spans="1:8" x14ac:dyDescent="0.2">
      <c r="A1770" s="6">
        <f t="shared" si="25"/>
        <v>609562</v>
      </c>
      <c r="B1770" s="6">
        <v>8</v>
      </c>
      <c r="C1770" s="122">
        <v>21</v>
      </c>
      <c r="D1770" s="7">
        <v>876</v>
      </c>
      <c r="E1770" s="6" t="s">
        <v>762</v>
      </c>
      <c r="F1770" s="7"/>
      <c r="G1770" s="7"/>
      <c r="H1770" s="7">
        <f>IF('Раздел 2.1.2.1'!AL47&gt;=SUM('Раздел 2.1.2.1'!AL48:AL49),0,1)</f>
        <v>0</v>
      </c>
    </row>
    <row r="1771" spans="1:8" x14ac:dyDescent="0.2">
      <c r="A1771" s="6">
        <f t="shared" si="25"/>
        <v>609562</v>
      </c>
      <c r="B1771" s="6">
        <v>8</v>
      </c>
      <c r="C1771" s="122">
        <v>21</v>
      </c>
      <c r="D1771" s="7">
        <v>877</v>
      </c>
      <c r="E1771" s="6" t="s">
        <v>763</v>
      </c>
      <c r="F1771" s="7"/>
      <c r="G1771" s="7"/>
      <c r="H1771" s="7">
        <f>IF('Раздел 2.1.2.1'!AM47&gt;=SUM('Раздел 2.1.2.1'!AM48:AM49),0,1)</f>
        <v>0</v>
      </c>
    </row>
    <row r="1772" spans="1:8" x14ac:dyDescent="0.2">
      <c r="A1772" s="6">
        <f t="shared" si="25"/>
        <v>609562</v>
      </c>
      <c r="B1772" s="6">
        <v>8</v>
      </c>
      <c r="C1772" s="122">
        <v>21</v>
      </c>
      <c r="D1772" s="7">
        <v>878</v>
      </c>
      <c r="E1772" s="6" t="s">
        <v>764</v>
      </c>
      <c r="F1772" s="7"/>
      <c r="G1772" s="7"/>
      <c r="H1772" s="7">
        <f>IF('Раздел 2.1.2.1'!AN47&gt;=SUM('Раздел 2.1.2.1'!AN48:AN49),0,1)</f>
        <v>0</v>
      </c>
    </row>
    <row r="1773" spans="1:8" x14ac:dyDescent="0.2">
      <c r="A1773" s="6">
        <f t="shared" si="25"/>
        <v>609562</v>
      </c>
      <c r="B1773" s="6">
        <v>8</v>
      </c>
      <c r="C1773" s="122">
        <v>21</v>
      </c>
      <c r="D1773" s="7">
        <v>879</v>
      </c>
      <c r="E1773" s="6" t="s">
        <v>765</v>
      </c>
      <c r="F1773" s="7"/>
      <c r="G1773" s="7"/>
      <c r="H1773" s="7">
        <f>IF('Раздел 2.1.2.1'!AO47&gt;=SUM('Раздел 2.1.2.1'!AO48:AO49),0,1)</f>
        <v>0</v>
      </c>
    </row>
    <row r="1774" spans="1:8" x14ac:dyDescent="0.2">
      <c r="A1774" s="6">
        <f t="shared" si="25"/>
        <v>609562</v>
      </c>
      <c r="B1774" s="6">
        <v>8</v>
      </c>
      <c r="C1774" s="122">
        <v>21</v>
      </c>
      <c r="D1774" s="7">
        <v>880</v>
      </c>
      <c r="E1774" s="6" t="s">
        <v>766</v>
      </c>
      <c r="F1774" s="7"/>
      <c r="G1774" s="7"/>
      <c r="H1774" s="7">
        <f>IF('Раздел 2.1.2.1'!AP47&gt;=SUM('Раздел 2.1.2.1'!AP48:AP49),0,1)</f>
        <v>0</v>
      </c>
    </row>
    <row r="1775" spans="1:8" x14ac:dyDescent="0.2">
      <c r="A1775" s="6">
        <f t="shared" si="25"/>
        <v>609562</v>
      </c>
      <c r="B1775" s="6">
        <v>8</v>
      </c>
      <c r="C1775" s="122">
        <v>21</v>
      </c>
      <c r="D1775" s="7">
        <v>881</v>
      </c>
      <c r="E1775" s="6" t="s">
        <v>767</v>
      </c>
      <c r="F1775" s="7"/>
      <c r="G1775" s="7"/>
      <c r="H1775" s="7">
        <f>IF('Раздел 2.1.2.1'!AQ47&gt;=SUM('Раздел 2.1.2.1'!AQ48:AQ49),0,1)</f>
        <v>0</v>
      </c>
    </row>
    <row r="1776" spans="1:8" x14ac:dyDescent="0.2">
      <c r="A1776" s="6">
        <f t="shared" si="25"/>
        <v>609562</v>
      </c>
      <c r="B1776" s="6">
        <v>8</v>
      </c>
      <c r="C1776" s="122">
        <v>21</v>
      </c>
      <c r="D1776" s="7">
        <v>882</v>
      </c>
      <c r="E1776" s="6" t="s">
        <v>1539</v>
      </c>
      <c r="F1776" s="7"/>
      <c r="G1776" s="7"/>
      <c r="H1776" s="7">
        <f>IF('Раздел 2.1.2.1'!AR47&gt;=SUM('Раздел 2.1.2.1'!AR48:AR49),0,1)</f>
        <v>0</v>
      </c>
    </row>
    <row r="1777" spans="1:8" x14ac:dyDescent="0.2">
      <c r="A1777" s="6">
        <f t="shared" si="25"/>
        <v>609562</v>
      </c>
      <c r="B1777" s="6">
        <v>8</v>
      </c>
      <c r="C1777" s="122">
        <v>21</v>
      </c>
      <c r="D1777" s="7">
        <v>883</v>
      </c>
      <c r="E1777" s="6" t="s">
        <v>1540</v>
      </c>
      <c r="F1777" s="7"/>
      <c r="G1777" s="7"/>
      <c r="H1777" s="7">
        <f>IF('Раздел 2.1.2.1'!AS47&gt;=SUM('Раздел 2.1.2.1'!AS48:AS49),0,1)</f>
        <v>0</v>
      </c>
    </row>
    <row r="1778" spans="1:8" x14ac:dyDescent="0.2">
      <c r="A1778" s="6">
        <f t="shared" si="25"/>
        <v>609562</v>
      </c>
      <c r="B1778" s="6">
        <v>8</v>
      </c>
      <c r="C1778" s="122">
        <v>21</v>
      </c>
      <c r="D1778" s="7">
        <v>884</v>
      </c>
      <c r="E1778" s="6" t="s">
        <v>1541</v>
      </c>
      <c r="F1778" s="7"/>
      <c r="G1778" s="7"/>
      <c r="H1778" s="7">
        <f>IF('Раздел 2.1.2.1'!AT47&gt;=SUM('Раздел 2.1.2.1'!AT48:AT49),0,1)</f>
        <v>0</v>
      </c>
    </row>
    <row r="1779" spans="1:8" x14ac:dyDescent="0.2">
      <c r="A1779" s="6">
        <f t="shared" si="25"/>
        <v>609562</v>
      </c>
      <c r="B1779" s="6">
        <v>8</v>
      </c>
      <c r="C1779" s="122">
        <v>21</v>
      </c>
      <c r="D1779" s="7">
        <v>885</v>
      </c>
      <c r="E1779" s="6" t="s">
        <v>2302</v>
      </c>
      <c r="F1779" s="7"/>
      <c r="G1779" s="7"/>
      <c r="H1779" s="7">
        <f>IF('Раздел 2.1.2.1'!AU47&gt;=SUM('Раздел 2.1.2.1'!AU48:AU49),0,1)</f>
        <v>0</v>
      </c>
    </row>
    <row r="1780" spans="1:8" x14ac:dyDescent="0.2">
      <c r="A1780" s="6">
        <f t="shared" si="25"/>
        <v>609562</v>
      </c>
      <c r="B1780" s="6">
        <v>8</v>
      </c>
      <c r="C1780" s="122">
        <v>21</v>
      </c>
      <c r="D1780" s="7">
        <v>886</v>
      </c>
      <c r="E1780" s="6" t="s">
        <v>2303</v>
      </c>
      <c r="F1780" s="7"/>
      <c r="G1780" s="7"/>
      <c r="H1780" s="7">
        <f>IF('Раздел 2.1.2.1'!AV47&gt;=SUM('Раздел 2.1.2.1'!AV48:AV49),0,1)</f>
        <v>0</v>
      </c>
    </row>
    <row r="1781" spans="1:8" x14ac:dyDescent="0.2">
      <c r="A1781" s="6">
        <f t="shared" si="25"/>
        <v>609562</v>
      </c>
      <c r="B1781" s="6">
        <v>8</v>
      </c>
      <c r="C1781" s="122">
        <v>21</v>
      </c>
      <c r="D1781" s="7">
        <v>887</v>
      </c>
      <c r="E1781" s="6" t="s">
        <v>2304</v>
      </c>
      <c r="F1781" s="7"/>
      <c r="G1781" s="7"/>
      <c r="H1781" s="7">
        <f>IF('Раздел 2.1.2.1'!AW47&gt;=SUM('Раздел 2.1.2.1'!AW48:AW49),0,1)</f>
        <v>0</v>
      </c>
    </row>
    <row r="1782" spans="1:8" x14ac:dyDescent="0.2">
      <c r="A1782" s="6">
        <f t="shared" si="25"/>
        <v>609562</v>
      </c>
      <c r="B1782" s="6">
        <v>8</v>
      </c>
      <c r="C1782" s="122">
        <v>21</v>
      </c>
      <c r="D1782" s="7">
        <v>888</v>
      </c>
      <c r="E1782" s="6" t="s">
        <v>1545</v>
      </c>
      <c r="F1782" s="7"/>
      <c r="G1782" s="7"/>
      <c r="H1782" s="7">
        <f>IF('Раздел 2.1.2.1'!AX47&gt;=SUM('Раздел 2.1.2.1'!AX48:AX49),0,1)</f>
        <v>0</v>
      </c>
    </row>
    <row r="1783" spans="1:8" x14ac:dyDescent="0.2">
      <c r="A1783" s="6">
        <f t="shared" si="25"/>
        <v>609562</v>
      </c>
      <c r="B1783" s="6">
        <v>8</v>
      </c>
      <c r="C1783" s="122">
        <v>21</v>
      </c>
      <c r="D1783" s="7">
        <v>889</v>
      </c>
      <c r="E1783" s="6" t="s">
        <v>1546</v>
      </c>
      <c r="F1783" s="7"/>
      <c r="G1783" s="7"/>
      <c r="H1783" s="7">
        <f>IF('Раздел 2.1.2.1'!AY47&gt;=SUM('Раздел 2.1.2.1'!AY48:AY49),0,1)</f>
        <v>0</v>
      </c>
    </row>
    <row r="1784" spans="1:8" x14ac:dyDescent="0.2">
      <c r="A1784" s="6">
        <f t="shared" si="25"/>
        <v>609562</v>
      </c>
      <c r="B1784" s="6">
        <v>8</v>
      </c>
      <c r="C1784" s="122">
        <v>21</v>
      </c>
      <c r="D1784" s="7">
        <v>890</v>
      </c>
      <c r="E1784" s="6" t="s">
        <v>1547</v>
      </c>
      <c r="F1784" s="7"/>
      <c r="G1784" s="7"/>
      <c r="H1784" s="7">
        <f>IF('Раздел 2.1.2.1'!AZ47&gt;=SUM('Раздел 2.1.2.1'!AZ48:AZ49),0,1)</f>
        <v>0</v>
      </c>
    </row>
    <row r="1785" spans="1:8" x14ac:dyDescent="0.2">
      <c r="A1785" s="6">
        <f t="shared" si="25"/>
        <v>609562</v>
      </c>
      <c r="B1785" s="6">
        <v>8</v>
      </c>
      <c r="C1785" s="122">
        <v>21</v>
      </c>
      <c r="D1785" s="7">
        <v>891</v>
      </c>
      <c r="E1785" s="6" t="s">
        <v>1548</v>
      </c>
      <c r="F1785" s="7"/>
      <c r="G1785" s="7"/>
      <c r="H1785" s="7">
        <f>IF('Раздел 2.1.2.1'!BA47&gt;=SUM('Раздел 2.1.2.1'!BA48:BA49),0,1)</f>
        <v>0</v>
      </c>
    </row>
    <row r="1786" spans="1:8" x14ac:dyDescent="0.2">
      <c r="A1786" s="6">
        <f t="shared" si="25"/>
        <v>609562</v>
      </c>
      <c r="B1786" s="6">
        <v>8</v>
      </c>
      <c r="C1786" s="122">
        <v>21</v>
      </c>
      <c r="D1786" s="7">
        <v>892</v>
      </c>
      <c r="E1786" s="6" t="s">
        <v>1549</v>
      </c>
      <c r="F1786" s="7"/>
      <c r="G1786" s="7"/>
      <c r="H1786" s="7">
        <f>IF('Раздел 2.1.2.1'!BB47&gt;=SUM('Раздел 2.1.2.1'!BB48:BB49),0,1)</f>
        <v>0</v>
      </c>
    </row>
    <row r="1787" spans="1:8" x14ac:dyDescent="0.2">
      <c r="A1787" s="6">
        <f t="shared" si="25"/>
        <v>609562</v>
      </c>
      <c r="B1787" s="6">
        <v>8</v>
      </c>
      <c r="C1787" s="122">
        <v>21</v>
      </c>
      <c r="D1787" s="7">
        <v>893</v>
      </c>
      <c r="E1787" s="6" t="s">
        <v>1550</v>
      </c>
      <c r="F1787" s="7"/>
      <c r="G1787" s="7"/>
      <c r="H1787" s="7">
        <f>IF('Раздел 2.1.2.1'!BC47&gt;=SUM('Раздел 2.1.2.1'!BC48:BC49),0,1)</f>
        <v>0</v>
      </c>
    </row>
    <row r="1788" spans="1:8" x14ac:dyDescent="0.2">
      <c r="A1788" s="6">
        <f t="shared" si="25"/>
        <v>609562</v>
      </c>
      <c r="B1788" s="6">
        <v>8</v>
      </c>
      <c r="C1788" s="122">
        <v>21</v>
      </c>
      <c r="D1788" s="7">
        <v>894</v>
      </c>
      <c r="E1788" s="6" t="s">
        <v>1551</v>
      </c>
      <c r="F1788" s="7"/>
      <c r="G1788" s="7"/>
      <c r="H1788" s="7">
        <f>IF('Раздел 2.1.2.1'!BD47&gt;=SUM('Раздел 2.1.2.1'!BD48:BD49),0,1)</f>
        <v>0</v>
      </c>
    </row>
    <row r="1789" spans="1:8" x14ac:dyDescent="0.2">
      <c r="A1789" s="6">
        <f t="shared" si="25"/>
        <v>609562</v>
      </c>
      <c r="B1789" s="6">
        <v>8</v>
      </c>
      <c r="C1789" s="122">
        <v>21</v>
      </c>
      <c r="D1789" s="7">
        <v>895</v>
      </c>
      <c r="E1789" s="6" t="s">
        <v>1552</v>
      </c>
      <c r="F1789" s="7"/>
      <c r="G1789" s="7"/>
      <c r="H1789" s="7">
        <f>IF('Раздел 2.1.2.1'!BE47&gt;=SUM('Раздел 2.1.2.1'!BE48:BE49),0,1)</f>
        <v>0</v>
      </c>
    </row>
    <row r="1790" spans="1:8" x14ac:dyDescent="0.2">
      <c r="A1790" s="6">
        <f t="shared" si="25"/>
        <v>609562</v>
      </c>
      <c r="B1790" s="6">
        <v>8</v>
      </c>
      <c r="C1790" s="122">
        <v>21</v>
      </c>
      <c r="D1790" s="7">
        <v>896</v>
      </c>
      <c r="E1790" s="6" t="s">
        <v>1553</v>
      </c>
      <c r="F1790" s="7"/>
      <c r="G1790" s="7"/>
      <c r="H1790" s="7">
        <f>IF('Раздел 2.1.2.1'!BF47&gt;=SUM('Раздел 2.1.2.1'!BF48:BF49),0,1)</f>
        <v>0</v>
      </c>
    </row>
    <row r="1791" spans="1:8" x14ac:dyDescent="0.2">
      <c r="A1791" s="6">
        <f t="shared" si="25"/>
        <v>609562</v>
      </c>
      <c r="B1791" s="6">
        <v>8</v>
      </c>
      <c r="C1791" s="122">
        <v>21</v>
      </c>
      <c r="D1791" s="7">
        <v>897</v>
      </c>
      <c r="E1791" s="6" t="s">
        <v>1554</v>
      </c>
      <c r="F1791" s="7"/>
      <c r="G1791" s="7"/>
      <c r="H1791" s="7">
        <f>IF('Раздел 2.1.2.1'!BG47&gt;=SUM('Раздел 2.1.2.1'!BG48:BG49),0,1)</f>
        <v>0</v>
      </c>
    </row>
    <row r="1792" spans="1:8" x14ac:dyDescent="0.2">
      <c r="A1792" s="6">
        <f t="shared" si="25"/>
        <v>609562</v>
      </c>
      <c r="B1792" s="6">
        <v>8</v>
      </c>
      <c r="C1792" s="123">
        <v>21</v>
      </c>
      <c r="D1792" s="7">
        <v>898</v>
      </c>
      <c r="E1792" s="119" t="s">
        <v>3120</v>
      </c>
      <c r="F1792" s="119"/>
      <c r="G1792" s="119"/>
      <c r="H1792" s="119">
        <f>IF('Раздел 2.1.2.1'!BH47&gt;=SUM('Раздел 2.1.2.1'!BH48:BH49),0,1)</f>
        <v>0</v>
      </c>
    </row>
    <row r="1793" spans="1:8" x14ac:dyDescent="0.2">
      <c r="A1793" s="6">
        <f t="shared" si="25"/>
        <v>609562</v>
      </c>
      <c r="B1793" s="6">
        <v>8</v>
      </c>
      <c r="C1793" s="122">
        <v>22</v>
      </c>
      <c r="D1793" s="7">
        <v>899</v>
      </c>
      <c r="E1793" s="122" t="s">
        <v>6120</v>
      </c>
      <c r="F1793" s="7"/>
      <c r="G1793" s="7"/>
      <c r="H1793" s="7">
        <f>IF('Раздел 2.1.2.1'!P21&gt;=SUM('Раздел 2.1.2.1'!BJ21:BM21),0,1)</f>
        <v>0</v>
      </c>
    </row>
    <row r="1794" spans="1:8" x14ac:dyDescent="0.2">
      <c r="A1794" s="6">
        <f t="shared" si="25"/>
        <v>609562</v>
      </c>
      <c r="B1794" s="6">
        <v>8</v>
      </c>
      <c r="C1794" s="122">
        <v>22</v>
      </c>
      <c r="D1794" s="7">
        <v>900</v>
      </c>
      <c r="E1794" s="122" t="s">
        <v>6121</v>
      </c>
      <c r="F1794" s="7"/>
      <c r="G1794" s="7"/>
      <c r="H1794" s="7">
        <f>IF('Раздел 2.1.2.1'!P22&gt;=SUM('Раздел 2.1.2.1'!BJ22:BM22),0,1)</f>
        <v>0</v>
      </c>
    </row>
    <row r="1795" spans="1:8" x14ac:dyDescent="0.2">
      <c r="A1795" s="6">
        <f t="shared" si="25"/>
        <v>609562</v>
      </c>
      <c r="B1795" s="6">
        <v>8</v>
      </c>
      <c r="C1795" s="122">
        <v>22</v>
      </c>
      <c r="D1795" s="7">
        <v>901</v>
      </c>
      <c r="E1795" s="122" t="s">
        <v>6122</v>
      </c>
      <c r="F1795" s="7"/>
      <c r="G1795" s="7"/>
      <c r="H1795" s="7">
        <f>IF('Раздел 2.1.2.1'!P23&gt;=SUM('Раздел 2.1.2.1'!BJ23:BM23),0,1)</f>
        <v>0</v>
      </c>
    </row>
    <row r="1796" spans="1:8" x14ac:dyDescent="0.2">
      <c r="A1796" s="6">
        <f t="shared" si="25"/>
        <v>609562</v>
      </c>
      <c r="B1796" s="6">
        <v>8</v>
      </c>
      <c r="C1796" s="122">
        <v>22</v>
      </c>
      <c r="D1796" s="7">
        <v>902</v>
      </c>
      <c r="E1796" s="122" t="s">
        <v>6123</v>
      </c>
      <c r="F1796" s="7"/>
      <c r="G1796" s="7"/>
      <c r="H1796" s="7">
        <f>IF('Раздел 2.1.2.1'!P24&gt;=SUM('Раздел 2.1.2.1'!BJ24:BM24),0,1)</f>
        <v>0</v>
      </c>
    </row>
    <row r="1797" spans="1:8" x14ac:dyDescent="0.2">
      <c r="A1797" s="6">
        <f t="shared" si="25"/>
        <v>609562</v>
      </c>
      <c r="B1797" s="6">
        <v>8</v>
      </c>
      <c r="C1797" s="122">
        <v>22</v>
      </c>
      <c r="D1797" s="7">
        <v>903</v>
      </c>
      <c r="E1797" s="122" t="s">
        <v>6124</v>
      </c>
      <c r="F1797" s="7"/>
      <c r="G1797" s="7"/>
      <c r="H1797" s="7">
        <f>IF('Раздел 2.1.2.1'!P25&gt;=SUM('Раздел 2.1.2.1'!BJ25:BM25),0,1)</f>
        <v>0</v>
      </c>
    </row>
    <row r="1798" spans="1:8" x14ac:dyDescent="0.2">
      <c r="A1798" s="6">
        <f t="shared" si="25"/>
        <v>609562</v>
      </c>
      <c r="B1798" s="6">
        <v>8</v>
      </c>
      <c r="C1798" s="122">
        <v>22</v>
      </c>
      <c r="D1798" s="7">
        <v>904</v>
      </c>
      <c r="E1798" s="122" t="s">
        <v>6125</v>
      </c>
      <c r="F1798" s="7"/>
      <c r="G1798" s="7"/>
      <c r="H1798" s="7">
        <f>IF('Раздел 2.1.2.1'!P26&gt;=SUM('Раздел 2.1.2.1'!BJ26:BM26),0,1)</f>
        <v>0</v>
      </c>
    </row>
    <row r="1799" spans="1:8" x14ac:dyDescent="0.2">
      <c r="A1799" s="6">
        <f t="shared" si="25"/>
        <v>609562</v>
      </c>
      <c r="B1799" s="6">
        <v>8</v>
      </c>
      <c r="C1799" s="122">
        <v>22</v>
      </c>
      <c r="D1799" s="7">
        <v>905</v>
      </c>
      <c r="E1799" s="122" t="s">
        <v>6126</v>
      </c>
      <c r="F1799" s="7"/>
      <c r="G1799" s="7"/>
      <c r="H1799" s="7">
        <f>IF('Раздел 2.1.2.1'!P27&gt;=SUM('Раздел 2.1.2.1'!BJ27:BM27),0,1)</f>
        <v>0</v>
      </c>
    </row>
    <row r="1800" spans="1:8" x14ac:dyDescent="0.2">
      <c r="A1800" s="6">
        <f t="shared" si="25"/>
        <v>609562</v>
      </c>
      <c r="B1800" s="6">
        <v>8</v>
      </c>
      <c r="C1800" s="122">
        <v>22</v>
      </c>
      <c r="D1800" s="7">
        <v>906</v>
      </c>
      <c r="E1800" s="122" t="s">
        <v>6127</v>
      </c>
      <c r="F1800" s="7"/>
      <c r="G1800" s="7"/>
      <c r="H1800" s="7">
        <f>IF('Раздел 2.1.2.1'!P28&gt;=SUM('Раздел 2.1.2.1'!BJ28:BM28),0,1)</f>
        <v>0</v>
      </c>
    </row>
    <row r="1801" spans="1:8" x14ac:dyDescent="0.2">
      <c r="A1801" s="6">
        <f t="shared" si="25"/>
        <v>609562</v>
      </c>
      <c r="B1801" s="6">
        <v>8</v>
      </c>
      <c r="C1801" s="122">
        <v>22</v>
      </c>
      <c r="D1801" s="7">
        <v>907</v>
      </c>
      <c r="E1801" s="122" t="s">
        <v>6128</v>
      </c>
      <c r="F1801" s="7"/>
      <c r="G1801" s="7"/>
      <c r="H1801" s="7">
        <f>IF('Раздел 2.1.2.1'!P29&gt;=SUM('Раздел 2.1.2.1'!BJ29:BM29),0,1)</f>
        <v>0</v>
      </c>
    </row>
    <row r="1802" spans="1:8" x14ac:dyDescent="0.2">
      <c r="A1802" s="6">
        <f t="shared" si="25"/>
        <v>609562</v>
      </c>
      <c r="B1802" s="6">
        <v>8</v>
      </c>
      <c r="C1802" s="122">
        <v>22</v>
      </c>
      <c r="D1802" s="7">
        <v>908</v>
      </c>
      <c r="E1802" s="122" t="s">
        <v>6129</v>
      </c>
      <c r="F1802" s="7"/>
      <c r="G1802" s="7"/>
      <c r="H1802" s="7">
        <f>IF('Раздел 2.1.2.1'!P30&gt;=SUM('Раздел 2.1.2.1'!BJ30:BM30),0,1)</f>
        <v>0</v>
      </c>
    </row>
    <row r="1803" spans="1:8" x14ac:dyDescent="0.2">
      <c r="A1803" s="6">
        <f t="shared" si="25"/>
        <v>609562</v>
      </c>
      <c r="B1803" s="6">
        <v>8</v>
      </c>
      <c r="C1803" s="122">
        <v>22</v>
      </c>
      <c r="D1803" s="7">
        <v>909</v>
      </c>
      <c r="E1803" s="122" t="s">
        <v>6130</v>
      </c>
      <c r="F1803" s="7"/>
      <c r="G1803" s="7"/>
      <c r="H1803" s="7">
        <f>IF('Раздел 2.1.2.1'!P31&gt;=SUM('Раздел 2.1.2.1'!BJ31:BM31),0,1)</f>
        <v>0</v>
      </c>
    </row>
    <row r="1804" spans="1:8" x14ac:dyDescent="0.2">
      <c r="A1804" s="6">
        <f t="shared" ref="A1804:A1858" si="26">P_3</f>
        <v>609562</v>
      </c>
      <c r="B1804" s="6">
        <v>8</v>
      </c>
      <c r="C1804" s="122">
        <v>22</v>
      </c>
      <c r="D1804" s="7">
        <v>910</v>
      </c>
      <c r="E1804" s="122" t="s">
        <v>6131</v>
      </c>
      <c r="F1804" s="7"/>
      <c r="G1804" s="7"/>
      <c r="H1804" s="7">
        <f>IF('Раздел 2.1.2.1'!P32&gt;=SUM('Раздел 2.1.2.1'!BJ32:BM32),0,1)</f>
        <v>0</v>
      </c>
    </row>
    <row r="1805" spans="1:8" x14ac:dyDescent="0.2">
      <c r="A1805" s="6">
        <f t="shared" si="26"/>
        <v>609562</v>
      </c>
      <c r="B1805" s="6">
        <v>8</v>
      </c>
      <c r="C1805" s="122">
        <v>22</v>
      </c>
      <c r="D1805" s="7">
        <v>911</v>
      </c>
      <c r="E1805" s="122" t="s">
        <v>6132</v>
      </c>
      <c r="F1805" s="7"/>
      <c r="G1805" s="7"/>
      <c r="H1805" s="7">
        <f>IF('Раздел 2.1.2.1'!P33&gt;=SUM('Раздел 2.1.2.1'!BJ33:BM33),0,1)</f>
        <v>0</v>
      </c>
    </row>
    <row r="1806" spans="1:8" x14ac:dyDescent="0.2">
      <c r="A1806" s="6">
        <f t="shared" si="26"/>
        <v>609562</v>
      </c>
      <c r="B1806" s="6">
        <v>8</v>
      </c>
      <c r="C1806" s="122">
        <v>22</v>
      </c>
      <c r="D1806" s="7">
        <v>912</v>
      </c>
      <c r="E1806" s="122" t="s">
        <v>6133</v>
      </c>
      <c r="F1806" s="7"/>
      <c r="G1806" s="7"/>
      <c r="H1806" s="7">
        <f>IF('Раздел 2.1.2.1'!P34&gt;=SUM('Раздел 2.1.2.1'!BJ34:BM34),0,1)</f>
        <v>0</v>
      </c>
    </row>
    <row r="1807" spans="1:8" x14ac:dyDescent="0.2">
      <c r="A1807" s="6">
        <f t="shared" si="26"/>
        <v>609562</v>
      </c>
      <c r="B1807" s="6">
        <v>8</v>
      </c>
      <c r="C1807" s="122">
        <v>22</v>
      </c>
      <c r="D1807" s="7">
        <v>913</v>
      </c>
      <c r="E1807" s="122" t="s">
        <v>6134</v>
      </c>
      <c r="F1807" s="7"/>
      <c r="G1807" s="7"/>
      <c r="H1807" s="7">
        <f>IF('Раздел 2.1.2.1'!P35&gt;=SUM('Раздел 2.1.2.1'!BJ35:BM35),0,1)</f>
        <v>0</v>
      </c>
    </row>
    <row r="1808" spans="1:8" x14ac:dyDescent="0.2">
      <c r="A1808" s="6">
        <f t="shared" si="26"/>
        <v>609562</v>
      </c>
      <c r="B1808" s="6">
        <v>8</v>
      </c>
      <c r="C1808" s="122">
        <v>22</v>
      </c>
      <c r="D1808" s="7">
        <v>914</v>
      </c>
      <c r="E1808" s="122" t="s">
        <v>6135</v>
      </c>
      <c r="F1808" s="7"/>
      <c r="G1808" s="7"/>
      <c r="H1808" s="7">
        <f>IF('Раздел 2.1.2.1'!P36&gt;=SUM('Раздел 2.1.2.1'!BJ36:BM36),0,1)</f>
        <v>0</v>
      </c>
    </row>
    <row r="1809" spans="1:8" x14ac:dyDescent="0.2">
      <c r="A1809" s="6">
        <f t="shared" si="26"/>
        <v>609562</v>
      </c>
      <c r="B1809" s="6">
        <v>8</v>
      </c>
      <c r="C1809" s="122">
        <v>22</v>
      </c>
      <c r="D1809" s="7">
        <v>915</v>
      </c>
      <c r="E1809" s="122" t="s">
        <v>6136</v>
      </c>
      <c r="F1809" s="7"/>
      <c r="G1809" s="7"/>
      <c r="H1809" s="7">
        <f>IF('Раздел 2.1.2.1'!P37&gt;=SUM('Раздел 2.1.2.1'!BJ37:BM37),0,1)</f>
        <v>0</v>
      </c>
    </row>
    <row r="1810" spans="1:8" x14ac:dyDescent="0.2">
      <c r="A1810" s="6">
        <f t="shared" si="26"/>
        <v>609562</v>
      </c>
      <c r="B1810" s="6">
        <v>8</v>
      </c>
      <c r="C1810" s="122">
        <v>22</v>
      </c>
      <c r="D1810" s="7">
        <v>916</v>
      </c>
      <c r="E1810" s="122" t="s">
        <v>6137</v>
      </c>
      <c r="F1810" s="7"/>
      <c r="G1810" s="7"/>
      <c r="H1810" s="7">
        <f>IF('Раздел 2.1.2.1'!P38&gt;=SUM('Раздел 2.1.2.1'!BJ38:BM38),0,1)</f>
        <v>0</v>
      </c>
    </row>
    <row r="1811" spans="1:8" x14ac:dyDescent="0.2">
      <c r="A1811" s="6">
        <f t="shared" si="26"/>
        <v>609562</v>
      </c>
      <c r="B1811" s="6">
        <v>8</v>
      </c>
      <c r="C1811" s="122">
        <v>22</v>
      </c>
      <c r="D1811" s="7">
        <v>917</v>
      </c>
      <c r="E1811" s="122" t="s">
        <v>5353</v>
      </c>
      <c r="F1811" s="7"/>
      <c r="G1811" s="7"/>
      <c r="H1811" s="7">
        <f>IF('Раздел 2.1.2.1'!P39&gt;=SUM('Раздел 2.1.2.1'!BJ39:BM39),0,1)</f>
        <v>0</v>
      </c>
    </row>
    <row r="1812" spans="1:8" x14ac:dyDescent="0.2">
      <c r="A1812" s="6">
        <f t="shared" si="26"/>
        <v>609562</v>
      </c>
      <c r="B1812" s="6">
        <v>8</v>
      </c>
      <c r="C1812" s="122">
        <v>22</v>
      </c>
      <c r="D1812" s="7">
        <v>918</v>
      </c>
      <c r="E1812" s="122" t="s">
        <v>5354</v>
      </c>
      <c r="F1812" s="7"/>
      <c r="G1812" s="7"/>
      <c r="H1812" s="7">
        <f>IF('Раздел 2.1.2.1'!P40&gt;=SUM('Раздел 2.1.2.1'!BJ40:BM40),0,1)</f>
        <v>0</v>
      </c>
    </row>
    <row r="1813" spans="1:8" x14ac:dyDescent="0.2">
      <c r="A1813" s="6">
        <f t="shared" si="26"/>
        <v>609562</v>
      </c>
      <c r="B1813" s="6">
        <v>8</v>
      </c>
      <c r="C1813" s="122">
        <v>22</v>
      </c>
      <c r="D1813" s="7">
        <v>919</v>
      </c>
      <c r="E1813" s="122" t="s">
        <v>5355</v>
      </c>
      <c r="F1813" s="7"/>
      <c r="G1813" s="7"/>
      <c r="H1813" s="7">
        <f>IF('Раздел 2.1.2.1'!P41&gt;=SUM('Раздел 2.1.2.1'!BJ41:BM41),0,1)</f>
        <v>0</v>
      </c>
    </row>
    <row r="1814" spans="1:8" x14ac:dyDescent="0.2">
      <c r="A1814" s="6">
        <f t="shared" si="26"/>
        <v>609562</v>
      </c>
      <c r="B1814" s="6">
        <v>8</v>
      </c>
      <c r="C1814" s="122">
        <v>22</v>
      </c>
      <c r="D1814" s="7">
        <v>920</v>
      </c>
      <c r="E1814" s="122" t="s">
        <v>4549</v>
      </c>
      <c r="F1814" s="7"/>
      <c r="G1814" s="7"/>
      <c r="H1814" s="7">
        <f>IF('Раздел 2.1.2.1'!P42&gt;=SUM('Раздел 2.1.2.1'!BJ42:BM42),0,1)</f>
        <v>0</v>
      </c>
    </row>
    <row r="1815" spans="1:8" x14ac:dyDescent="0.2">
      <c r="A1815" s="6">
        <f t="shared" si="26"/>
        <v>609562</v>
      </c>
      <c r="B1815" s="6">
        <v>8</v>
      </c>
      <c r="C1815" s="122">
        <v>22</v>
      </c>
      <c r="D1815" s="7">
        <v>921</v>
      </c>
      <c r="E1815" s="122" t="s">
        <v>4550</v>
      </c>
      <c r="F1815" s="7"/>
      <c r="G1815" s="7"/>
      <c r="H1815" s="7">
        <f>IF('Раздел 2.1.2.1'!P43&gt;=SUM('Раздел 2.1.2.1'!BJ43:BM43),0,1)</f>
        <v>0</v>
      </c>
    </row>
    <row r="1816" spans="1:8" x14ac:dyDescent="0.2">
      <c r="A1816" s="6">
        <f t="shared" si="26"/>
        <v>609562</v>
      </c>
      <c r="B1816" s="6">
        <v>8</v>
      </c>
      <c r="C1816" s="122">
        <v>22</v>
      </c>
      <c r="D1816" s="7">
        <v>922</v>
      </c>
      <c r="E1816" s="122" t="s">
        <v>4551</v>
      </c>
      <c r="F1816" s="7"/>
      <c r="G1816" s="7"/>
      <c r="H1816" s="7">
        <f>IF('Раздел 2.1.2.1'!P44&gt;=SUM('Раздел 2.1.2.1'!BJ44:BM44),0,1)</f>
        <v>0</v>
      </c>
    </row>
    <row r="1817" spans="1:8" x14ac:dyDescent="0.2">
      <c r="A1817" s="6">
        <f t="shared" si="26"/>
        <v>609562</v>
      </c>
      <c r="B1817" s="6">
        <v>8</v>
      </c>
      <c r="C1817" s="122">
        <v>22</v>
      </c>
      <c r="D1817" s="7">
        <v>923</v>
      </c>
      <c r="E1817" s="122" t="s">
        <v>4552</v>
      </c>
      <c r="F1817" s="7"/>
      <c r="G1817" s="7"/>
      <c r="H1817" s="7">
        <f>IF('Раздел 2.1.2.1'!P45&gt;=SUM('Раздел 2.1.2.1'!BJ45:BM45),0,1)</f>
        <v>0</v>
      </c>
    </row>
    <row r="1818" spans="1:8" x14ac:dyDescent="0.2">
      <c r="A1818" s="6">
        <f t="shared" si="26"/>
        <v>609562</v>
      </c>
      <c r="B1818" s="6">
        <v>8</v>
      </c>
      <c r="C1818" s="122">
        <v>22</v>
      </c>
      <c r="D1818" s="7">
        <v>924</v>
      </c>
      <c r="E1818" s="122" t="s">
        <v>4553</v>
      </c>
      <c r="F1818" s="7"/>
      <c r="G1818" s="7"/>
      <c r="H1818" s="7">
        <f>IF('Раздел 2.1.2.1'!P46&gt;=SUM('Раздел 2.1.2.1'!BJ46:BM46),0,1)</f>
        <v>0</v>
      </c>
    </row>
    <row r="1819" spans="1:8" x14ac:dyDescent="0.2">
      <c r="A1819" s="6">
        <f t="shared" si="26"/>
        <v>609562</v>
      </c>
      <c r="B1819" s="6">
        <v>8</v>
      </c>
      <c r="C1819" s="122">
        <v>22</v>
      </c>
      <c r="D1819" s="7">
        <v>925</v>
      </c>
      <c r="E1819" s="122" t="s">
        <v>4554</v>
      </c>
      <c r="F1819" s="7"/>
      <c r="G1819" s="7"/>
      <c r="H1819" s="7">
        <f>IF('Раздел 2.1.2.1'!P47&gt;=SUM('Раздел 2.1.2.1'!BJ47:BM47),0,1)</f>
        <v>0</v>
      </c>
    </row>
    <row r="1820" spans="1:8" x14ac:dyDescent="0.2">
      <c r="A1820" s="6">
        <f t="shared" si="26"/>
        <v>609562</v>
      </c>
      <c r="B1820" s="6">
        <v>8</v>
      </c>
      <c r="C1820" s="122">
        <v>22</v>
      </c>
      <c r="D1820" s="7">
        <v>926</v>
      </c>
      <c r="E1820" s="122" t="s">
        <v>4555</v>
      </c>
      <c r="F1820" s="7"/>
      <c r="G1820" s="7"/>
      <c r="H1820" s="7">
        <f>IF('Раздел 2.1.2.1'!P48&gt;=SUM('Раздел 2.1.2.1'!BJ48:BM48),0,1)</f>
        <v>0</v>
      </c>
    </row>
    <row r="1821" spans="1:8" x14ac:dyDescent="0.2">
      <c r="A1821" s="6">
        <f t="shared" si="26"/>
        <v>609562</v>
      </c>
      <c r="B1821" s="6">
        <v>8</v>
      </c>
      <c r="C1821" s="122">
        <v>22</v>
      </c>
      <c r="D1821" s="7">
        <v>927</v>
      </c>
      <c r="E1821" s="122" t="s">
        <v>4556</v>
      </c>
      <c r="F1821" s="7"/>
      <c r="G1821" s="7"/>
      <c r="H1821" s="7">
        <f>IF('Раздел 2.1.2.1'!P49&gt;=SUM('Раздел 2.1.2.1'!BJ49:BM49),0,1)</f>
        <v>0</v>
      </c>
    </row>
    <row r="1822" spans="1:8" x14ac:dyDescent="0.2">
      <c r="A1822" s="6">
        <f t="shared" si="26"/>
        <v>609562</v>
      </c>
      <c r="B1822" s="6">
        <v>8</v>
      </c>
      <c r="C1822" s="122">
        <v>22</v>
      </c>
      <c r="D1822" s="7">
        <v>928</v>
      </c>
      <c r="E1822" s="122" t="s">
        <v>4557</v>
      </c>
      <c r="F1822" s="7"/>
      <c r="G1822" s="7"/>
      <c r="H1822" s="7">
        <f>IF('Раздел 2.1.2.1'!P50&gt;=SUM('Раздел 2.1.2.1'!BJ50:BM50),0,1)</f>
        <v>0</v>
      </c>
    </row>
    <row r="1823" spans="1:8" x14ac:dyDescent="0.2">
      <c r="A1823" s="6">
        <f t="shared" si="26"/>
        <v>609562</v>
      </c>
      <c r="B1823" s="6">
        <v>8</v>
      </c>
      <c r="C1823" s="122">
        <v>22</v>
      </c>
      <c r="D1823" s="7">
        <v>929</v>
      </c>
      <c r="E1823" s="122" t="s">
        <v>4558</v>
      </c>
      <c r="F1823" s="7"/>
      <c r="G1823" s="7"/>
      <c r="H1823" s="7">
        <f>IF('Раздел 2.1.2.1'!P51&gt;=SUM('Раздел 2.1.2.1'!BJ51:BM51),0,1)</f>
        <v>0</v>
      </c>
    </row>
    <row r="1824" spans="1:8" x14ac:dyDescent="0.2">
      <c r="A1824" s="6">
        <f t="shared" si="26"/>
        <v>609562</v>
      </c>
      <c r="B1824" s="6">
        <v>8</v>
      </c>
      <c r="C1824" s="122">
        <v>22</v>
      </c>
      <c r="D1824" s="7">
        <v>930</v>
      </c>
      <c r="E1824" s="122" t="s">
        <v>4559</v>
      </c>
      <c r="F1824" s="7"/>
      <c r="G1824" s="7"/>
      <c r="H1824" s="7">
        <f>IF('Раздел 2.1.2.1'!P52&gt;=SUM('Раздел 2.1.2.1'!BJ52:BM52),0,1)</f>
        <v>0</v>
      </c>
    </row>
    <row r="1825" spans="1:8" x14ac:dyDescent="0.2">
      <c r="A1825" s="6">
        <f t="shared" si="26"/>
        <v>609562</v>
      </c>
      <c r="B1825" s="6">
        <v>8</v>
      </c>
      <c r="C1825" s="123">
        <v>22</v>
      </c>
      <c r="D1825" s="7">
        <v>931</v>
      </c>
      <c r="E1825" s="123" t="s">
        <v>4560</v>
      </c>
      <c r="F1825" s="119"/>
      <c r="G1825" s="119"/>
      <c r="H1825" s="119">
        <f>IF('Раздел 2.1.2.1'!P53&gt;=SUM('Раздел 2.1.2.1'!BJ53:BM53),0,1)</f>
        <v>0</v>
      </c>
    </row>
    <row r="1826" spans="1:8" x14ac:dyDescent="0.2">
      <c r="A1826" s="6">
        <f t="shared" si="26"/>
        <v>609562</v>
      </c>
      <c r="B1826" s="6">
        <v>8</v>
      </c>
      <c r="C1826" s="122">
        <v>23</v>
      </c>
      <c r="D1826" s="7">
        <v>932</v>
      </c>
      <c r="E1826" s="122" t="s">
        <v>4561</v>
      </c>
      <c r="F1826" s="7"/>
      <c r="G1826" s="7"/>
      <c r="H1826" s="7">
        <f>IF('Раздел 2.1.2.1'!BI21&gt;=SUM('Раздел 2.1.2.1'!BJ21:BK21),0,1)</f>
        <v>0</v>
      </c>
    </row>
    <row r="1827" spans="1:8" x14ac:dyDescent="0.2">
      <c r="A1827" s="6">
        <f t="shared" si="26"/>
        <v>609562</v>
      </c>
      <c r="B1827" s="6">
        <v>8</v>
      </c>
      <c r="C1827" s="122">
        <v>23</v>
      </c>
      <c r="D1827" s="7">
        <v>933</v>
      </c>
      <c r="E1827" s="122" t="s">
        <v>5372</v>
      </c>
      <c r="F1827" s="7"/>
      <c r="G1827" s="7"/>
      <c r="H1827" s="7">
        <f>IF('Раздел 2.1.2.1'!BI22&gt;=SUM('Раздел 2.1.2.1'!BJ22:BK22),0,1)</f>
        <v>0</v>
      </c>
    </row>
    <row r="1828" spans="1:8" x14ac:dyDescent="0.2">
      <c r="A1828" s="6">
        <f t="shared" si="26"/>
        <v>609562</v>
      </c>
      <c r="B1828" s="6">
        <v>8</v>
      </c>
      <c r="C1828" s="122">
        <v>23</v>
      </c>
      <c r="D1828" s="7">
        <v>934</v>
      </c>
      <c r="E1828" s="122" t="s">
        <v>6161</v>
      </c>
      <c r="F1828" s="7"/>
      <c r="G1828" s="7"/>
      <c r="H1828" s="7">
        <f>IF('Раздел 2.1.2.1'!BI23&gt;=SUM('Раздел 2.1.2.1'!BJ23:BK23),0,1)</f>
        <v>0</v>
      </c>
    </row>
    <row r="1829" spans="1:8" x14ac:dyDescent="0.2">
      <c r="A1829" s="6">
        <f t="shared" si="26"/>
        <v>609562</v>
      </c>
      <c r="B1829" s="6">
        <v>8</v>
      </c>
      <c r="C1829" s="122">
        <v>23</v>
      </c>
      <c r="D1829" s="7">
        <v>935</v>
      </c>
      <c r="E1829" s="122" t="s">
        <v>6162</v>
      </c>
      <c r="F1829" s="7"/>
      <c r="G1829" s="7"/>
      <c r="H1829" s="7">
        <f>IF('Раздел 2.1.2.1'!BI24&gt;=SUM('Раздел 2.1.2.1'!BJ24:BK24),0,1)</f>
        <v>0</v>
      </c>
    </row>
    <row r="1830" spans="1:8" x14ac:dyDescent="0.2">
      <c r="A1830" s="6">
        <f t="shared" si="26"/>
        <v>609562</v>
      </c>
      <c r="B1830" s="6">
        <v>8</v>
      </c>
      <c r="C1830" s="122">
        <v>23</v>
      </c>
      <c r="D1830" s="7">
        <v>936</v>
      </c>
      <c r="E1830" s="122" t="s">
        <v>6163</v>
      </c>
      <c r="F1830" s="7"/>
      <c r="G1830" s="7"/>
      <c r="H1830" s="7">
        <f>IF('Раздел 2.1.2.1'!BI25&gt;=SUM('Раздел 2.1.2.1'!BJ25:BK25),0,1)</f>
        <v>0</v>
      </c>
    </row>
    <row r="1831" spans="1:8" x14ac:dyDescent="0.2">
      <c r="A1831" s="6">
        <f t="shared" si="26"/>
        <v>609562</v>
      </c>
      <c r="B1831" s="6">
        <v>8</v>
      </c>
      <c r="C1831" s="122">
        <v>23</v>
      </c>
      <c r="D1831" s="7">
        <v>937</v>
      </c>
      <c r="E1831" s="122" t="s">
        <v>5374</v>
      </c>
      <c r="F1831" s="7"/>
      <c r="G1831" s="7"/>
      <c r="H1831" s="7">
        <f>IF('Раздел 2.1.2.1'!BI26&gt;=SUM('Раздел 2.1.2.1'!BJ26:BK26),0,1)</f>
        <v>0</v>
      </c>
    </row>
    <row r="1832" spans="1:8" x14ac:dyDescent="0.2">
      <c r="A1832" s="6">
        <f t="shared" si="26"/>
        <v>609562</v>
      </c>
      <c r="B1832" s="6">
        <v>8</v>
      </c>
      <c r="C1832" s="122">
        <v>23</v>
      </c>
      <c r="D1832" s="7">
        <v>938</v>
      </c>
      <c r="E1832" s="122" t="s">
        <v>5375</v>
      </c>
      <c r="F1832" s="7"/>
      <c r="G1832" s="7"/>
      <c r="H1832" s="7">
        <f>IF('Раздел 2.1.2.1'!BI27&gt;=SUM('Раздел 2.1.2.1'!BJ27:BK27),0,1)</f>
        <v>0</v>
      </c>
    </row>
    <row r="1833" spans="1:8" x14ac:dyDescent="0.2">
      <c r="A1833" s="6">
        <f t="shared" si="26"/>
        <v>609562</v>
      </c>
      <c r="B1833" s="6">
        <v>8</v>
      </c>
      <c r="C1833" s="122">
        <v>23</v>
      </c>
      <c r="D1833" s="7">
        <v>939</v>
      </c>
      <c r="E1833" s="122" t="s">
        <v>5376</v>
      </c>
      <c r="F1833" s="7"/>
      <c r="G1833" s="7"/>
      <c r="H1833" s="7">
        <f>IF('Раздел 2.1.2.1'!BI28&gt;=SUM('Раздел 2.1.2.1'!BJ28:BK28),0,1)</f>
        <v>0</v>
      </c>
    </row>
    <row r="1834" spans="1:8" x14ac:dyDescent="0.2">
      <c r="A1834" s="6">
        <f t="shared" si="26"/>
        <v>609562</v>
      </c>
      <c r="B1834" s="6">
        <v>8</v>
      </c>
      <c r="C1834" s="122">
        <v>23</v>
      </c>
      <c r="D1834" s="7">
        <v>940</v>
      </c>
      <c r="E1834" s="122" t="s">
        <v>5377</v>
      </c>
      <c r="F1834" s="7"/>
      <c r="G1834" s="7"/>
      <c r="H1834" s="7">
        <f>IF('Раздел 2.1.2.1'!BI29&gt;=SUM('Раздел 2.1.2.1'!BJ29:BK29),0,1)</f>
        <v>0</v>
      </c>
    </row>
    <row r="1835" spans="1:8" x14ac:dyDescent="0.2">
      <c r="A1835" s="6">
        <f t="shared" si="26"/>
        <v>609562</v>
      </c>
      <c r="B1835" s="6">
        <v>8</v>
      </c>
      <c r="C1835" s="122">
        <v>23</v>
      </c>
      <c r="D1835" s="7">
        <v>941</v>
      </c>
      <c r="E1835" s="122" t="s">
        <v>5378</v>
      </c>
      <c r="F1835" s="7"/>
      <c r="G1835" s="7"/>
      <c r="H1835" s="7">
        <f>IF('Раздел 2.1.2.1'!BI30&gt;=SUM('Раздел 2.1.2.1'!BJ30:BK30),0,1)</f>
        <v>0</v>
      </c>
    </row>
    <row r="1836" spans="1:8" x14ac:dyDescent="0.2">
      <c r="A1836" s="6">
        <f t="shared" si="26"/>
        <v>609562</v>
      </c>
      <c r="B1836" s="6">
        <v>8</v>
      </c>
      <c r="C1836" s="122">
        <v>23</v>
      </c>
      <c r="D1836" s="7">
        <v>942</v>
      </c>
      <c r="E1836" s="122" t="s">
        <v>5379</v>
      </c>
      <c r="F1836" s="7"/>
      <c r="G1836" s="7"/>
      <c r="H1836" s="7">
        <f>IF('Раздел 2.1.2.1'!BI31&gt;=SUM('Раздел 2.1.2.1'!BJ31:BK31),0,1)</f>
        <v>0</v>
      </c>
    </row>
    <row r="1837" spans="1:8" x14ac:dyDescent="0.2">
      <c r="A1837" s="6">
        <f t="shared" si="26"/>
        <v>609562</v>
      </c>
      <c r="B1837" s="6">
        <v>8</v>
      </c>
      <c r="C1837" s="122">
        <v>23</v>
      </c>
      <c r="D1837" s="7">
        <v>943</v>
      </c>
      <c r="E1837" s="122" t="s">
        <v>5380</v>
      </c>
      <c r="F1837" s="7"/>
      <c r="G1837" s="7"/>
      <c r="H1837" s="7">
        <f>IF('Раздел 2.1.2.1'!BI32&gt;=SUM('Раздел 2.1.2.1'!BJ32:BK32),0,1)</f>
        <v>0</v>
      </c>
    </row>
    <row r="1838" spans="1:8" x14ac:dyDescent="0.2">
      <c r="A1838" s="6">
        <f t="shared" si="26"/>
        <v>609562</v>
      </c>
      <c r="B1838" s="6">
        <v>8</v>
      </c>
      <c r="C1838" s="122">
        <v>23</v>
      </c>
      <c r="D1838" s="7">
        <v>944</v>
      </c>
      <c r="E1838" s="122" t="s">
        <v>5381</v>
      </c>
      <c r="F1838" s="7"/>
      <c r="G1838" s="7"/>
      <c r="H1838" s="7">
        <f>IF('Раздел 2.1.2.1'!BI33&gt;=SUM('Раздел 2.1.2.1'!BJ33:BK33),0,1)</f>
        <v>0</v>
      </c>
    </row>
    <row r="1839" spans="1:8" x14ac:dyDescent="0.2">
      <c r="A1839" s="6">
        <f t="shared" si="26"/>
        <v>609562</v>
      </c>
      <c r="B1839" s="6">
        <v>8</v>
      </c>
      <c r="C1839" s="122">
        <v>23</v>
      </c>
      <c r="D1839" s="7">
        <v>945</v>
      </c>
      <c r="E1839" s="122" t="s">
        <v>5382</v>
      </c>
      <c r="F1839" s="7"/>
      <c r="G1839" s="7"/>
      <c r="H1839" s="7">
        <f>IF('Раздел 2.1.2.1'!BI34&gt;=SUM('Раздел 2.1.2.1'!BJ34:BK34),0,1)</f>
        <v>0</v>
      </c>
    </row>
    <row r="1840" spans="1:8" x14ac:dyDescent="0.2">
      <c r="A1840" s="6">
        <f t="shared" si="26"/>
        <v>609562</v>
      </c>
      <c r="B1840" s="6">
        <v>8</v>
      </c>
      <c r="C1840" s="122">
        <v>23</v>
      </c>
      <c r="D1840" s="7">
        <v>946</v>
      </c>
      <c r="E1840" s="122" t="s">
        <v>5383</v>
      </c>
      <c r="F1840" s="7"/>
      <c r="G1840" s="7"/>
      <c r="H1840" s="7">
        <f>IF('Раздел 2.1.2.1'!BI35&gt;=SUM('Раздел 2.1.2.1'!BJ35:BK35),0,1)</f>
        <v>0</v>
      </c>
    </row>
    <row r="1841" spans="1:8" x14ac:dyDescent="0.2">
      <c r="A1841" s="6">
        <f t="shared" si="26"/>
        <v>609562</v>
      </c>
      <c r="B1841" s="6">
        <v>8</v>
      </c>
      <c r="C1841" s="122">
        <v>23</v>
      </c>
      <c r="D1841" s="7">
        <v>947</v>
      </c>
      <c r="E1841" s="122" t="s">
        <v>5384</v>
      </c>
      <c r="F1841" s="7"/>
      <c r="G1841" s="7"/>
      <c r="H1841" s="7">
        <f>IF('Раздел 2.1.2.1'!BI36&gt;=SUM('Раздел 2.1.2.1'!BJ36:BK36),0,1)</f>
        <v>0</v>
      </c>
    </row>
    <row r="1842" spans="1:8" x14ac:dyDescent="0.2">
      <c r="A1842" s="6">
        <f t="shared" si="26"/>
        <v>609562</v>
      </c>
      <c r="B1842" s="6">
        <v>8</v>
      </c>
      <c r="C1842" s="122">
        <v>23</v>
      </c>
      <c r="D1842" s="7">
        <v>948</v>
      </c>
      <c r="E1842" s="122" t="s">
        <v>5385</v>
      </c>
      <c r="F1842" s="7"/>
      <c r="G1842" s="7"/>
      <c r="H1842" s="7">
        <f>IF('Раздел 2.1.2.1'!BI37&gt;=SUM('Раздел 2.1.2.1'!BJ37:BK37),0,1)</f>
        <v>0</v>
      </c>
    </row>
    <row r="1843" spans="1:8" x14ac:dyDescent="0.2">
      <c r="A1843" s="6">
        <f t="shared" si="26"/>
        <v>609562</v>
      </c>
      <c r="B1843" s="6">
        <v>8</v>
      </c>
      <c r="C1843" s="122">
        <v>23</v>
      </c>
      <c r="D1843" s="7">
        <v>949</v>
      </c>
      <c r="E1843" s="122" t="s">
        <v>5386</v>
      </c>
      <c r="F1843" s="7"/>
      <c r="G1843" s="7"/>
      <c r="H1843" s="7">
        <f>IF('Раздел 2.1.2.1'!BI38&gt;=SUM('Раздел 2.1.2.1'!BJ38:BK38),0,1)</f>
        <v>0</v>
      </c>
    </row>
    <row r="1844" spans="1:8" x14ac:dyDescent="0.2">
      <c r="A1844" s="6">
        <f t="shared" si="26"/>
        <v>609562</v>
      </c>
      <c r="B1844" s="6">
        <v>8</v>
      </c>
      <c r="C1844" s="122">
        <v>23</v>
      </c>
      <c r="D1844" s="7">
        <v>950</v>
      </c>
      <c r="E1844" s="122" t="s">
        <v>5387</v>
      </c>
      <c r="F1844" s="7"/>
      <c r="G1844" s="7"/>
      <c r="H1844" s="7">
        <f>IF('Раздел 2.1.2.1'!BI39&gt;=SUM('Раздел 2.1.2.1'!BJ39:BK39),0,1)</f>
        <v>0</v>
      </c>
    </row>
    <row r="1845" spans="1:8" x14ac:dyDescent="0.2">
      <c r="A1845" s="6">
        <f t="shared" si="26"/>
        <v>609562</v>
      </c>
      <c r="B1845" s="6">
        <v>8</v>
      </c>
      <c r="C1845" s="122">
        <v>23</v>
      </c>
      <c r="D1845" s="7">
        <v>951</v>
      </c>
      <c r="E1845" s="122" t="s">
        <v>5388</v>
      </c>
      <c r="F1845" s="7"/>
      <c r="G1845" s="7"/>
      <c r="H1845" s="7">
        <f>IF('Раздел 2.1.2.1'!BI40&gt;=SUM('Раздел 2.1.2.1'!BJ40:BK40),0,1)</f>
        <v>0</v>
      </c>
    </row>
    <row r="1846" spans="1:8" x14ac:dyDescent="0.2">
      <c r="A1846" s="6">
        <f t="shared" si="26"/>
        <v>609562</v>
      </c>
      <c r="B1846" s="6">
        <v>8</v>
      </c>
      <c r="C1846" s="122">
        <v>23</v>
      </c>
      <c r="D1846" s="7">
        <v>952</v>
      </c>
      <c r="E1846" s="122" t="s">
        <v>5389</v>
      </c>
      <c r="F1846" s="7"/>
      <c r="G1846" s="7"/>
      <c r="H1846" s="7">
        <f>IF('Раздел 2.1.2.1'!BI41&gt;=SUM('Раздел 2.1.2.1'!BJ41:BK41),0,1)</f>
        <v>0</v>
      </c>
    </row>
    <row r="1847" spans="1:8" x14ac:dyDescent="0.2">
      <c r="A1847" s="6">
        <f t="shared" si="26"/>
        <v>609562</v>
      </c>
      <c r="B1847" s="6">
        <v>8</v>
      </c>
      <c r="C1847" s="122">
        <v>23</v>
      </c>
      <c r="D1847" s="7">
        <v>953</v>
      </c>
      <c r="E1847" s="122" t="s">
        <v>5390</v>
      </c>
      <c r="F1847" s="7"/>
      <c r="G1847" s="7"/>
      <c r="H1847" s="7">
        <f>IF('Раздел 2.1.2.1'!BI42&gt;=SUM('Раздел 2.1.2.1'!BJ42:BK42),0,1)</f>
        <v>0</v>
      </c>
    </row>
    <row r="1848" spans="1:8" x14ac:dyDescent="0.2">
      <c r="A1848" s="6">
        <f t="shared" si="26"/>
        <v>609562</v>
      </c>
      <c r="B1848" s="6">
        <v>8</v>
      </c>
      <c r="C1848" s="122">
        <v>23</v>
      </c>
      <c r="D1848" s="7">
        <v>954</v>
      </c>
      <c r="E1848" s="122" t="s">
        <v>5391</v>
      </c>
      <c r="F1848" s="7"/>
      <c r="G1848" s="7"/>
      <c r="H1848" s="7">
        <f>IF('Раздел 2.1.2.1'!BI43&gt;=SUM('Раздел 2.1.2.1'!BJ43:BK43),0,1)</f>
        <v>0</v>
      </c>
    </row>
    <row r="1849" spans="1:8" x14ac:dyDescent="0.2">
      <c r="A1849" s="6">
        <f t="shared" si="26"/>
        <v>609562</v>
      </c>
      <c r="B1849" s="6">
        <v>8</v>
      </c>
      <c r="C1849" s="122">
        <v>23</v>
      </c>
      <c r="D1849" s="7">
        <v>955</v>
      </c>
      <c r="E1849" s="122" t="s">
        <v>5392</v>
      </c>
      <c r="F1849" s="7"/>
      <c r="G1849" s="7"/>
      <c r="H1849" s="7">
        <f>IF('Раздел 2.1.2.1'!BI44&gt;=SUM('Раздел 2.1.2.1'!BJ44:BK44),0,1)</f>
        <v>0</v>
      </c>
    </row>
    <row r="1850" spans="1:8" x14ac:dyDescent="0.2">
      <c r="A1850" s="6">
        <f t="shared" si="26"/>
        <v>609562</v>
      </c>
      <c r="B1850" s="6">
        <v>8</v>
      </c>
      <c r="C1850" s="122">
        <v>23</v>
      </c>
      <c r="D1850" s="7">
        <v>956</v>
      </c>
      <c r="E1850" s="122" t="s">
        <v>5393</v>
      </c>
      <c r="F1850" s="7"/>
      <c r="G1850" s="7"/>
      <c r="H1850" s="7">
        <f>IF('Раздел 2.1.2.1'!BI45&gt;=SUM('Раздел 2.1.2.1'!BJ45:BK45),0,1)</f>
        <v>0</v>
      </c>
    </row>
    <row r="1851" spans="1:8" x14ac:dyDescent="0.2">
      <c r="A1851" s="6">
        <f t="shared" si="26"/>
        <v>609562</v>
      </c>
      <c r="B1851" s="6">
        <v>8</v>
      </c>
      <c r="C1851" s="122">
        <v>23</v>
      </c>
      <c r="D1851" s="7">
        <v>957</v>
      </c>
      <c r="E1851" s="122" t="s">
        <v>5394</v>
      </c>
      <c r="F1851" s="7"/>
      <c r="G1851" s="7"/>
      <c r="H1851" s="7">
        <f>IF('Раздел 2.1.2.1'!BI46&gt;=SUM('Раздел 2.1.2.1'!BJ46:BK46),0,1)</f>
        <v>0</v>
      </c>
    </row>
    <row r="1852" spans="1:8" x14ac:dyDescent="0.2">
      <c r="A1852" s="6">
        <f t="shared" si="26"/>
        <v>609562</v>
      </c>
      <c r="B1852" s="6">
        <v>8</v>
      </c>
      <c r="C1852" s="122">
        <v>23</v>
      </c>
      <c r="D1852" s="7">
        <v>958</v>
      </c>
      <c r="E1852" s="122" t="s">
        <v>5395</v>
      </c>
      <c r="F1852" s="7"/>
      <c r="G1852" s="7"/>
      <c r="H1852" s="7">
        <f>IF('Раздел 2.1.2.1'!BI47&gt;=SUM('Раздел 2.1.2.1'!BJ47:BK47),0,1)</f>
        <v>0</v>
      </c>
    </row>
    <row r="1853" spans="1:8" x14ac:dyDescent="0.2">
      <c r="A1853" s="6">
        <f t="shared" si="26"/>
        <v>609562</v>
      </c>
      <c r="B1853" s="6">
        <v>8</v>
      </c>
      <c r="C1853" s="122">
        <v>23</v>
      </c>
      <c r="D1853" s="7">
        <v>959</v>
      </c>
      <c r="E1853" s="122" t="s">
        <v>5396</v>
      </c>
      <c r="F1853" s="7"/>
      <c r="G1853" s="7"/>
      <c r="H1853" s="7">
        <f>IF('Раздел 2.1.2.1'!BI48&gt;=SUM('Раздел 2.1.2.1'!BJ48:BK48),0,1)</f>
        <v>0</v>
      </c>
    </row>
    <row r="1854" spans="1:8" x14ac:dyDescent="0.2">
      <c r="A1854" s="6">
        <f t="shared" si="26"/>
        <v>609562</v>
      </c>
      <c r="B1854" s="6">
        <v>8</v>
      </c>
      <c r="C1854" s="122">
        <v>23</v>
      </c>
      <c r="D1854" s="7">
        <v>960</v>
      </c>
      <c r="E1854" s="122" t="s">
        <v>5397</v>
      </c>
      <c r="F1854" s="7"/>
      <c r="G1854" s="7"/>
      <c r="H1854" s="7">
        <f>IF('Раздел 2.1.2.1'!BI49&gt;=SUM('Раздел 2.1.2.1'!BJ49:BK49),0,1)</f>
        <v>0</v>
      </c>
    </row>
    <row r="1855" spans="1:8" x14ac:dyDescent="0.2">
      <c r="A1855" s="6">
        <f t="shared" si="26"/>
        <v>609562</v>
      </c>
      <c r="B1855" s="6">
        <v>8</v>
      </c>
      <c r="C1855" s="122">
        <v>23</v>
      </c>
      <c r="D1855" s="7">
        <v>961</v>
      </c>
      <c r="E1855" s="122" t="s">
        <v>5398</v>
      </c>
      <c r="F1855" s="7"/>
      <c r="G1855" s="7"/>
      <c r="H1855" s="7">
        <f>IF('Раздел 2.1.2.1'!BI50&gt;=SUM('Раздел 2.1.2.1'!BJ50:BK50),0,1)</f>
        <v>0</v>
      </c>
    </row>
    <row r="1856" spans="1:8" x14ac:dyDescent="0.2">
      <c r="A1856" s="6">
        <f t="shared" si="26"/>
        <v>609562</v>
      </c>
      <c r="B1856" s="6">
        <v>8</v>
      </c>
      <c r="C1856" s="122">
        <v>23</v>
      </c>
      <c r="D1856" s="7">
        <v>962</v>
      </c>
      <c r="E1856" s="122" t="s">
        <v>5399</v>
      </c>
      <c r="F1856" s="7"/>
      <c r="G1856" s="7"/>
      <c r="H1856" s="7">
        <f>IF('Раздел 2.1.2.1'!BI51&gt;=SUM('Раздел 2.1.2.1'!BJ51:BK51),0,1)</f>
        <v>0</v>
      </c>
    </row>
    <row r="1857" spans="1:8" x14ac:dyDescent="0.2">
      <c r="A1857" s="6">
        <f t="shared" si="26"/>
        <v>609562</v>
      </c>
      <c r="B1857" s="6">
        <v>8</v>
      </c>
      <c r="C1857" s="122">
        <v>23</v>
      </c>
      <c r="D1857" s="7">
        <v>963</v>
      </c>
      <c r="E1857" s="122" t="s">
        <v>5400</v>
      </c>
      <c r="F1857" s="7"/>
      <c r="G1857" s="7"/>
      <c r="H1857" s="7">
        <f>IF('Раздел 2.1.2.1'!BI52&gt;=SUM('Раздел 2.1.2.1'!BJ52:BK52),0,1)</f>
        <v>0</v>
      </c>
    </row>
    <row r="1858" spans="1:8" x14ac:dyDescent="0.2">
      <c r="A1858" s="6">
        <f t="shared" si="26"/>
        <v>609562</v>
      </c>
      <c r="B1858" s="119">
        <v>8</v>
      </c>
      <c r="C1858" s="123">
        <v>23</v>
      </c>
      <c r="D1858" s="119">
        <v>964</v>
      </c>
      <c r="E1858" s="123" t="s">
        <v>5401</v>
      </c>
      <c r="F1858" s="119"/>
      <c r="G1858" s="119"/>
      <c r="H1858" s="119">
        <f>IF('Раздел 2.1.2.1'!BI53&gt;=SUM('Раздел 2.1.2.1'!BJ53:BK53),0,1)</f>
        <v>0</v>
      </c>
    </row>
    <row r="1859" spans="1:8" x14ac:dyDescent="0.2">
      <c r="A1859" s="117">
        <f t="shared" si="25"/>
        <v>609562</v>
      </c>
      <c r="B1859" s="117">
        <v>9</v>
      </c>
      <c r="C1859" s="117">
        <v>0</v>
      </c>
      <c r="D1859" s="117">
        <v>0</v>
      </c>
      <c r="E1859" s="117" t="str">
        <f>CONCATENATE("Количество ошибок в разделе 2.1.2.2: ",H1859)</f>
        <v>Количество ошибок в разделе 2.1.2.2: 0</v>
      </c>
      <c r="F1859" s="117"/>
      <c r="G1859" s="117"/>
      <c r="H1859" s="117">
        <f>SUM(H1860:H2823)</f>
        <v>0</v>
      </c>
    </row>
    <row r="1860" spans="1:8" x14ac:dyDescent="0.2">
      <c r="A1860" s="6">
        <f t="shared" si="25"/>
        <v>609562</v>
      </c>
      <c r="B1860" s="6">
        <v>9</v>
      </c>
      <c r="C1860" s="6">
        <v>1</v>
      </c>
      <c r="D1860" s="6">
        <v>1</v>
      </c>
      <c r="E1860" s="6" t="s">
        <v>11551</v>
      </c>
      <c r="H1860" s="6">
        <f>IF('Раздел 2.1.2.2'!P43=SUM('Раздел 2.1.2.2'!P21,'Раздел 2.1.2.2'!P23,'Раздел 2.1.2.2'!P25,'Раздел 2.1.2.2'!P28,'Раздел 2.1.2.2'!P31,'Раздел 2.1.2.2'!P33,'Раздел 2.1.2.2'!P35,'Раздел 2.1.2.2'!P37,'Раздел 2.1.2.2'!P39,'Раздел 2.1.2.2'!P41),0,1)</f>
        <v>0</v>
      </c>
    </row>
    <row r="1861" spans="1:8" x14ac:dyDescent="0.2">
      <c r="A1861" s="6">
        <f t="shared" si="25"/>
        <v>609562</v>
      </c>
      <c r="B1861" s="6">
        <v>9</v>
      </c>
      <c r="C1861" s="6">
        <v>1</v>
      </c>
      <c r="D1861" s="6">
        <v>2</v>
      </c>
      <c r="E1861" s="6" t="s">
        <v>3121</v>
      </c>
      <c r="H1861" s="6">
        <f>IF('Раздел 2.1.2.2'!Q43=SUM('Раздел 2.1.2.2'!Q21,'Раздел 2.1.2.2'!Q23,'Раздел 2.1.2.2'!Q25,'Раздел 2.1.2.2'!Q28,'Раздел 2.1.2.2'!Q31,'Раздел 2.1.2.2'!Q33,'Раздел 2.1.2.2'!Q35,'Раздел 2.1.2.2'!Q37,'Раздел 2.1.2.2'!Q39,'Раздел 2.1.2.2'!Q41),0,1)</f>
        <v>0</v>
      </c>
    </row>
    <row r="1862" spans="1:8" x14ac:dyDescent="0.2">
      <c r="A1862" s="6">
        <f t="shared" si="25"/>
        <v>609562</v>
      </c>
      <c r="B1862" s="6">
        <v>9</v>
      </c>
      <c r="C1862" s="6">
        <v>1</v>
      </c>
      <c r="D1862" s="6">
        <v>3</v>
      </c>
      <c r="E1862" s="6" t="s">
        <v>3122</v>
      </c>
      <c r="H1862" s="6">
        <f>IF('Раздел 2.1.2.2'!R43=SUM('Раздел 2.1.2.2'!R21,'Раздел 2.1.2.2'!R23,'Раздел 2.1.2.2'!R25,'Раздел 2.1.2.2'!R28,'Раздел 2.1.2.2'!R31,'Раздел 2.1.2.2'!R33,'Раздел 2.1.2.2'!R35,'Раздел 2.1.2.2'!R37,'Раздел 2.1.2.2'!R39,'Раздел 2.1.2.2'!R41),0,1)</f>
        <v>0</v>
      </c>
    </row>
    <row r="1863" spans="1:8" x14ac:dyDescent="0.2">
      <c r="A1863" s="6">
        <f t="shared" si="25"/>
        <v>609562</v>
      </c>
      <c r="B1863" s="6">
        <v>9</v>
      </c>
      <c r="C1863" s="6">
        <v>1</v>
      </c>
      <c r="D1863" s="6">
        <v>4</v>
      </c>
      <c r="E1863" s="6" t="s">
        <v>3123</v>
      </c>
      <c r="H1863" s="6">
        <f>IF('Раздел 2.1.2.2'!S43=SUM('Раздел 2.1.2.2'!S21,'Раздел 2.1.2.2'!S23,'Раздел 2.1.2.2'!S25,'Раздел 2.1.2.2'!S28,'Раздел 2.1.2.2'!S31,'Раздел 2.1.2.2'!S33,'Раздел 2.1.2.2'!S35,'Раздел 2.1.2.2'!S37,'Раздел 2.1.2.2'!S39,'Раздел 2.1.2.2'!S41),0,1)</f>
        <v>0</v>
      </c>
    </row>
    <row r="1864" spans="1:8" x14ac:dyDescent="0.2">
      <c r="A1864" s="6">
        <f t="shared" si="25"/>
        <v>609562</v>
      </c>
      <c r="B1864" s="6">
        <v>9</v>
      </c>
      <c r="C1864" s="6">
        <v>1</v>
      </c>
      <c r="D1864" s="6">
        <v>5</v>
      </c>
      <c r="E1864" s="6" t="s">
        <v>3124</v>
      </c>
      <c r="H1864" s="6">
        <f>IF('Раздел 2.1.2.2'!T43=SUM('Раздел 2.1.2.2'!T21,'Раздел 2.1.2.2'!T23,'Раздел 2.1.2.2'!T25,'Раздел 2.1.2.2'!T28,'Раздел 2.1.2.2'!T31,'Раздел 2.1.2.2'!T33,'Раздел 2.1.2.2'!T35,'Раздел 2.1.2.2'!T37,'Раздел 2.1.2.2'!T39,'Раздел 2.1.2.2'!T41),0,1)</f>
        <v>0</v>
      </c>
    </row>
    <row r="1865" spans="1:8" x14ac:dyDescent="0.2">
      <c r="A1865" s="6">
        <f t="shared" si="25"/>
        <v>609562</v>
      </c>
      <c r="B1865" s="6">
        <v>9</v>
      </c>
      <c r="C1865" s="6">
        <v>1</v>
      </c>
      <c r="D1865" s="6">
        <v>6</v>
      </c>
      <c r="E1865" s="6" t="s">
        <v>3125</v>
      </c>
      <c r="H1865" s="6">
        <f>IF('Раздел 2.1.2.2'!U43=SUM('Раздел 2.1.2.2'!U21,'Раздел 2.1.2.2'!U23,'Раздел 2.1.2.2'!U25,'Раздел 2.1.2.2'!U28,'Раздел 2.1.2.2'!U31,'Раздел 2.1.2.2'!U33,'Раздел 2.1.2.2'!U35,'Раздел 2.1.2.2'!U37,'Раздел 2.1.2.2'!U39,'Раздел 2.1.2.2'!U41),0,1)</f>
        <v>0</v>
      </c>
    </row>
    <row r="1866" spans="1:8" x14ac:dyDescent="0.2">
      <c r="A1866" s="6">
        <f t="shared" si="25"/>
        <v>609562</v>
      </c>
      <c r="B1866" s="6">
        <v>9</v>
      </c>
      <c r="C1866" s="6">
        <v>1</v>
      </c>
      <c r="D1866" s="6">
        <v>7</v>
      </c>
      <c r="E1866" s="6" t="s">
        <v>3126</v>
      </c>
      <c r="H1866" s="6">
        <f>IF('Раздел 2.1.2.2'!V43=SUM('Раздел 2.1.2.2'!V21,'Раздел 2.1.2.2'!V23,'Раздел 2.1.2.2'!V25,'Раздел 2.1.2.2'!V28,'Раздел 2.1.2.2'!V31,'Раздел 2.1.2.2'!V33,'Раздел 2.1.2.2'!V35,'Раздел 2.1.2.2'!V37,'Раздел 2.1.2.2'!V39,'Раздел 2.1.2.2'!V41),0,1)</f>
        <v>0</v>
      </c>
    </row>
    <row r="1867" spans="1:8" x14ac:dyDescent="0.2">
      <c r="A1867" s="6">
        <f t="shared" si="25"/>
        <v>609562</v>
      </c>
      <c r="B1867" s="6">
        <v>9</v>
      </c>
      <c r="C1867" s="6">
        <v>1</v>
      </c>
      <c r="D1867" s="6">
        <v>8</v>
      </c>
      <c r="E1867" s="6" t="s">
        <v>3127</v>
      </c>
      <c r="H1867" s="6">
        <f>IF('Раздел 2.1.2.2'!W43=SUM('Раздел 2.1.2.2'!W21,'Раздел 2.1.2.2'!W23,'Раздел 2.1.2.2'!W25,'Раздел 2.1.2.2'!W28,'Раздел 2.1.2.2'!W31,'Раздел 2.1.2.2'!W33,'Раздел 2.1.2.2'!W35,'Раздел 2.1.2.2'!W37,'Раздел 2.1.2.2'!W39,'Раздел 2.1.2.2'!W41),0,1)</f>
        <v>0</v>
      </c>
    </row>
    <row r="1868" spans="1:8" x14ac:dyDescent="0.2">
      <c r="A1868" s="6">
        <f t="shared" si="25"/>
        <v>609562</v>
      </c>
      <c r="B1868" s="6">
        <v>9</v>
      </c>
      <c r="C1868" s="6">
        <v>1</v>
      </c>
      <c r="D1868" s="6">
        <v>9</v>
      </c>
      <c r="E1868" s="6" t="s">
        <v>3128</v>
      </c>
      <c r="H1868" s="6">
        <f>IF('Раздел 2.1.2.2'!X43=SUM('Раздел 2.1.2.2'!X21,'Раздел 2.1.2.2'!X23,'Раздел 2.1.2.2'!X25,'Раздел 2.1.2.2'!X28,'Раздел 2.1.2.2'!X31,'Раздел 2.1.2.2'!X33,'Раздел 2.1.2.2'!X35,'Раздел 2.1.2.2'!X37,'Раздел 2.1.2.2'!X39,'Раздел 2.1.2.2'!X41),0,1)</f>
        <v>0</v>
      </c>
    </row>
    <row r="1869" spans="1:8" x14ac:dyDescent="0.2">
      <c r="A1869" s="6">
        <f t="shared" si="25"/>
        <v>609562</v>
      </c>
      <c r="B1869" s="6">
        <v>9</v>
      </c>
      <c r="C1869" s="6">
        <v>1</v>
      </c>
      <c r="D1869" s="6">
        <v>10</v>
      </c>
      <c r="E1869" s="6" t="s">
        <v>3129</v>
      </c>
      <c r="H1869" s="6">
        <f>IF('Раздел 2.1.2.2'!Y43=SUM('Раздел 2.1.2.2'!Y21,'Раздел 2.1.2.2'!Y23,'Раздел 2.1.2.2'!Y25,'Раздел 2.1.2.2'!Y28,'Раздел 2.1.2.2'!Y31,'Раздел 2.1.2.2'!Y33,'Раздел 2.1.2.2'!Y35,'Раздел 2.1.2.2'!Y37,'Раздел 2.1.2.2'!Y39,'Раздел 2.1.2.2'!Y41),0,1)</f>
        <v>0</v>
      </c>
    </row>
    <row r="1870" spans="1:8" x14ac:dyDescent="0.2">
      <c r="A1870" s="6">
        <f t="shared" si="25"/>
        <v>609562</v>
      </c>
      <c r="B1870" s="6">
        <v>9</v>
      </c>
      <c r="C1870" s="6">
        <v>1</v>
      </c>
      <c r="D1870" s="6">
        <v>11</v>
      </c>
      <c r="E1870" s="6" t="s">
        <v>3130</v>
      </c>
      <c r="H1870" s="6">
        <f>IF('Раздел 2.1.2.2'!Z43=SUM('Раздел 2.1.2.2'!Z21,'Раздел 2.1.2.2'!Z23,'Раздел 2.1.2.2'!Z25,'Раздел 2.1.2.2'!Z28,'Раздел 2.1.2.2'!Z31,'Раздел 2.1.2.2'!Z33,'Раздел 2.1.2.2'!Z35,'Раздел 2.1.2.2'!Z37,'Раздел 2.1.2.2'!Z39,'Раздел 2.1.2.2'!Z41),0,1)</f>
        <v>0</v>
      </c>
    </row>
    <row r="1871" spans="1:8" x14ac:dyDescent="0.2">
      <c r="A1871" s="6">
        <f t="shared" si="25"/>
        <v>609562</v>
      </c>
      <c r="B1871" s="6">
        <v>9</v>
      </c>
      <c r="C1871" s="6">
        <v>1</v>
      </c>
      <c r="D1871" s="6">
        <v>12</v>
      </c>
      <c r="E1871" s="6" t="s">
        <v>3131</v>
      </c>
      <c r="H1871" s="6">
        <f>IF('Раздел 2.1.2.2'!AA43=SUM('Раздел 2.1.2.2'!AA21,'Раздел 2.1.2.2'!AA23,'Раздел 2.1.2.2'!AA25,'Раздел 2.1.2.2'!AA28,'Раздел 2.1.2.2'!AA31,'Раздел 2.1.2.2'!AA33,'Раздел 2.1.2.2'!AA35,'Раздел 2.1.2.2'!AA37,'Раздел 2.1.2.2'!AA39,'Раздел 2.1.2.2'!AA41),0,1)</f>
        <v>0</v>
      </c>
    </row>
    <row r="1872" spans="1:8" x14ac:dyDescent="0.2">
      <c r="A1872" s="6">
        <f t="shared" si="25"/>
        <v>609562</v>
      </c>
      <c r="B1872" s="6">
        <v>9</v>
      </c>
      <c r="C1872" s="6">
        <v>1</v>
      </c>
      <c r="D1872" s="6">
        <v>13</v>
      </c>
      <c r="E1872" s="6" t="s">
        <v>3132</v>
      </c>
      <c r="H1872" s="6">
        <f>IF('Раздел 2.1.2.2'!AB43=SUM('Раздел 2.1.2.2'!AB21,'Раздел 2.1.2.2'!AB23,'Раздел 2.1.2.2'!AB25,'Раздел 2.1.2.2'!AB28,'Раздел 2.1.2.2'!AB31,'Раздел 2.1.2.2'!AB33,'Раздел 2.1.2.2'!AB35,'Раздел 2.1.2.2'!AB37,'Раздел 2.1.2.2'!AB39,'Раздел 2.1.2.2'!AB41),0,1)</f>
        <v>0</v>
      </c>
    </row>
    <row r="1873" spans="1:8" x14ac:dyDescent="0.2">
      <c r="A1873" s="6">
        <f t="shared" si="25"/>
        <v>609562</v>
      </c>
      <c r="B1873" s="6">
        <v>9</v>
      </c>
      <c r="C1873" s="6">
        <v>1</v>
      </c>
      <c r="D1873" s="6">
        <v>14</v>
      </c>
      <c r="E1873" s="6" t="s">
        <v>3133</v>
      </c>
      <c r="H1873" s="6">
        <f>IF('Раздел 2.1.2.2'!AC43=SUM('Раздел 2.1.2.2'!AC21,'Раздел 2.1.2.2'!AC23,'Раздел 2.1.2.2'!AC25,'Раздел 2.1.2.2'!AC28,'Раздел 2.1.2.2'!AC31,'Раздел 2.1.2.2'!AC33,'Раздел 2.1.2.2'!AC35,'Раздел 2.1.2.2'!AC37,'Раздел 2.1.2.2'!AC39,'Раздел 2.1.2.2'!AC41),0,1)</f>
        <v>0</v>
      </c>
    </row>
    <row r="1874" spans="1:8" x14ac:dyDescent="0.2">
      <c r="A1874" s="6">
        <f t="shared" si="25"/>
        <v>609562</v>
      </c>
      <c r="B1874" s="6">
        <v>9</v>
      </c>
      <c r="C1874" s="6">
        <v>1</v>
      </c>
      <c r="D1874" s="6">
        <v>15</v>
      </c>
      <c r="E1874" s="6" t="s">
        <v>3134</v>
      </c>
      <c r="H1874" s="6">
        <f>IF('Раздел 2.1.2.2'!AD43=SUM('Раздел 2.1.2.2'!AD21,'Раздел 2.1.2.2'!AD23,'Раздел 2.1.2.2'!AD25,'Раздел 2.1.2.2'!AD28,'Раздел 2.1.2.2'!AD31,'Раздел 2.1.2.2'!AD33,'Раздел 2.1.2.2'!AD35,'Раздел 2.1.2.2'!AD37,'Раздел 2.1.2.2'!AD39,'Раздел 2.1.2.2'!AD41),0,1)</f>
        <v>0</v>
      </c>
    </row>
    <row r="1875" spans="1:8" x14ac:dyDescent="0.2">
      <c r="A1875" s="6">
        <f t="shared" si="25"/>
        <v>609562</v>
      </c>
      <c r="B1875" s="6">
        <v>9</v>
      </c>
      <c r="C1875" s="6">
        <v>1</v>
      </c>
      <c r="D1875" s="6">
        <v>16</v>
      </c>
      <c r="E1875" s="6" t="s">
        <v>3135</v>
      </c>
      <c r="H1875" s="6">
        <f>IF('Раздел 2.1.2.2'!AE43=SUM('Раздел 2.1.2.2'!AE21,'Раздел 2.1.2.2'!AE23,'Раздел 2.1.2.2'!AE25,'Раздел 2.1.2.2'!AE28,'Раздел 2.1.2.2'!AE31,'Раздел 2.1.2.2'!AE33,'Раздел 2.1.2.2'!AE35,'Раздел 2.1.2.2'!AE37,'Раздел 2.1.2.2'!AE39,'Раздел 2.1.2.2'!AE41),0,1)</f>
        <v>0</v>
      </c>
    </row>
    <row r="1876" spans="1:8" x14ac:dyDescent="0.2">
      <c r="A1876" s="6">
        <f t="shared" si="25"/>
        <v>609562</v>
      </c>
      <c r="B1876" s="6">
        <v>9</v>
      </c>
      <c r="C1876" s="6">
        <v>1</v>
      </c>
      <c r="D1876" s="6">
        <v>17</v>
      </c>
      <c r="E1876" s="6" t="s">
        <v>3136</v>
      </c>
      <c r="H1876" s="6">
        <f>IF('Раздел 2.1.2.2'!AF43=SUM('Раздел 2.1.2.2'!AF21,'Раздел 2.1.2.2'!AF23,'Раздел 2.1.2.2'!AF25,'Раздел 2.1.2.2'!AF28,'Раздел 2.1.2.2'!AF31,'Раздел 2.1.2.2'!AF33,'Раздел 2.1.2.2'!AF35,'Раздел 2.1.2.2'!AF37,'Раздел 2.1.2.2'!AF39,'Раздел 2.1.2.2'!AF41),0,1)</f>
        <v>0</v>
      </c>
    </row>
    <row r="1877" spans="1:8" x14ac:dyDescent="0.2">
      <c r="A1877" s="6">
        <f t="shared" si="25"/>
        <v>609562</v>
      </c>
      <c r="B1877" s="6">
        <v>9</v>
      </c>
      <c r="C1877" s="6">
        <v>1</v>
      </c>
      <c r="D1877" s="6">
        <v>18</v>
      </c>
      <c r="E1877" s="6" t="s">
        <v>3137</v>
      </c>
      <c r="H1877" s="6">
        <f>IF('Раздел 2.1.2.2'!AG43=SUM('Раздел 2.1.2.2'!AG21,'Раздел 2.1.2.2'!AG23,'Раздел 2.1.2.2'!AG25,'Раздел 2.1.2.2'!AG28,'Раздел 2.1.2.2'!AG31,'Раздел 2.1.2.2'!AG33,'Раздел 2.1.2.2'!AG35,'Раздел 2.1.2.2'!AG37,'Раздел 2.1.2.2'!AG39,'Раздел 2.1.2.2'!AG41),0,1)</f>
        <v>0</v>
      </c>
    </row>
    <row r="1878" spans="1:8" x14ac:dyDescent="0.2">
      <c r="A1878" s="6">
        <f t="shared" si="25"/>
        <v>609562</v>
      </c>
      <c r="B1878" s="6">
        <v>9</v>
      </c>
      <c r="C1878" s="6">
        <v>1</v>
      </c>
      <c r="D1878" s="6">
        <v>19</v>
      </c>
      <c r="E1878" s="6" t="s">
        <v>3138</v>
      </c>
      <c r="H1878" s="6">
        <f>IF('Раздел 2.1.2.2'!AH43=SUM('Раздел 2.1.2.2'!AH21,'Раздел 2.1.2.2'!AH23,'Раздел 2.1.2.2'!AH25,'Раздел 2.1.2.2'!AH28,'Раздел 2.1.2.2'!AH31,'Раздел 2.1.2.2'!AH33,'Раздел 2.1.2.2'!AH35,'Раздел 2.1.2.2'!AH37,'Раздел 2.1.2.2'!AH39,'Раздел 2.1.2.2'!AH41),0,1)</f>
        <v>0</v>
      </c>
    </row>
    <row r="1879" spans="1:8" x14ac:dyDescent="0.2">
      <c r="A1879" s="6">
        <f t="shared" si="25"/>
        <v>609562</v>
      </c>
      <c r="B1879" s="6">
        <v>9</v>
      </c>
      <c r="C1879" s="6">
        <v>1</v>
      </c>
      <c r="D1879" s="6">
        <v>20</v>
      </c>
      <c r="E1879" s="6" t="s">
        <v>3139</v>
      </c>
      <c r="H1879" s="6">
        <f>IF('Раздел 2.1.2.2'!AI43=SUM('Раздел 2.1.2.2'!AI21,'Раздел 2.1.2.2'!AI23,'Раздел 2.1.2.2'!AI25,'Раздел 2.1.2.2'!AI28,'Раздел 2.1.2.2'!AI31,'Раздел 2.1.2.2'!AI33,'Раздел 2.1.2.2'!AI35,'Раздел 2.1.2.2'!AI37,'Раздел 2.1.2.2'!AI39,'Раздел 2.1.2.2'!AI41),0,1)</f>
        <v>0</v>
      </c>
    </row>
    <row r="1880" spans="1:8" x14ac:dyDescent="0.2">
      <c r="A1880" s="6">
        <f t="shared" si="25"/>
        <v>609562</v>
      </c>
      <c r="B1880" s="6">
        <v>9</v>
      </c>
      <c r="C1880" s="6">
        <v>1</v>
      </c>
      <c r="D1880" s="6">
        <v>21</v>
      </c>
      <c r="E1880" s="6" t="s">
        <v>3140</v>
      </c>
      <c r="H1880" s="6">
        <f>IF('Раздел 2.1.2.2'!AJ43=SUM('Раздел 2.1.2.2'!AJ21,'Раздел 2.1.2.2'!AJ23,'Раздел 2.1.2.2'!AJ25,'Раздел 2.1.2.2'!AJ28,'Раздел 2.1.2.2'!AJ31,'Раздел 2.1.2.2'!AJ33,'Раздел 2.1.2.2'!AJ35,'Раздел 2.1.2.2'!AJ37,'Раздел 2.1.2.2'!AJ39,'Раздел 2.1.2.2'!AJ41),0,1)</f>
        <v>0</v>
      </c>
    </row>
    <row r="1881" spans="1:8" x14ac:dyDescent="0.2">
      <c r="A1881" s="6">
        <f t="shared" si="25"/>
        <v>609562</v>
      </c>
      <c r="B1881" s="6">
        <v>9</v>
      </c>
      <c r="C1881" s="6">
        <v>1</v>
      </c>
      <c r="D1881" s="6">
        <v>22</v>
      </c>
      <c r="E1881" s="6" t="s">
        <v>3141</v>
      </c>
      <c r="H1881" s="6">
        <f>IF('Раздел 2.1.2.2'!AK43=SUM('Раздел 2.1.2.2'!AK21,'Раздел 2.1.2.2'!AK23,'Раздел 2.1.2.2'!AK25,'Раздел 2.1.2.2'!AK28,'Раздел 2.1.2.2'!AK31,'Раздел 2.1.2.2'!AK33,'Раздел 2.1.2.2'!AK35,'Раздел 2.1.2.2'!AK37,'Раздел 2.1.2.2'!AK39,'Раздел 2.1.2.2'!AK41),0,1)</f>
        <v>0</v>
      </c>
    </row>
    <row r="1882" spans="1:8" x14ac:dyDescent="0.2">
      <c r="A1882" s="6">
        <f t="shared" si="25"/>
        <v>609562</v>
      </c>
      <c r="B1882" s="6">
        <v>9</v>
      </c>
      <c r="C1882" s="6">
        <v>1</v>
      </c>
      <c r="D1882" s="6">
        <v>23</v>
      </c>
      <c r="E1882" s="6" t="s">
        <v>2344</v>
      </c>
      <c r="H1882" s="6">
        <f>IF('Раздел 2.1.2.2'!AL43=SUM('Раздел 2.1.2.2'!AL21,'Раздел 2.1.2.2'!AL23,'Раздел 2.1.2.2'!AL25,'Раздел 2.1.2.2'!AL28,'Раздел 2.1.2.2'!AL31,'Раздел 2.1.2.2'!AL33,'Раздел 2.1.2.2'!AL35,'Раздел 2.1.2.2'!AL37,'Раздел 2.1.2.2'!AL39,'Раздел 2.1.2.2'!AL41),0,1)</f>
        <v>0</v>
      </c>
    </row>
    <row r="1883" spans="1:8" x14ac:dyDescent="0.2">
      <c r="A1883" s="6">
        <f t="shared" si="25"/>
        <v>609562</v>
      </c>
      <c r="B1883" s="6">
        <v>9</v>
      </c>
      <c r="C1883" s="6">
        <v>1</v>
      </c>
      <c r="D1883" s="6">
        <v>24</v>
      </c>
      <c r="E1883" s="6" t="s">
        <v>2345</v>
      </c>
      <c r="H1883" s="6">
        <f>IF('Раздел 2.1.2.2'!AM43=SUM('Раздел 2.1.2.2'!AM21,'Раздел 2.1.2.2'!AM23,'Раздел 2.1.2.2'!AM25,'Раздел 2.1.2.2'!AM28,'Раздел 2.1.2.2'!AM31,'Раздел 2.1.2.2'!AM33,'Раздел 2.1.2.2'!AM35,'Раздел 2.1.2.2'!AM37,'Раздел 2.1.2.2'!AM39,'Раздел 2.1.2.2'!AM41),0,1)</f>
        <v>0</v>
      </c>
    </row>
    <row r="1884" spans="1:8" x14ac:dyDescent="0.2">
      <c r="A1884" s="6">
        <f t="shared" si="25"/>
        <v>609562</v>
      </c>
      <c r="B1884" s="6">
        <v>9</v>
      </c>
      <c r="C1884" s="6">
        <v>1</v>
      </c>
      <c r="D1884" s="6">
        <v>25</v>
      </c>
      <c r="E1884" s="6" t="s">
        <v>2346</v>
      </c>
      <c r="H1884" s="6">
        <f>IF('Раздел 2.1.2.2'!AN43=SUM('Раздел 2.1.2.2'!AN21,'Раздел 2.1.2.2'!AN23,'Раздел 2.1.2.2'!AN25,'Раздел 2.1.2.2'!AN28,'Раздел 2.1.2.2'!AN31,'Раздел 2.1.2.2'!AN33,'Раздел 2.1.2.2'!AN35,'Раздел 2.1.2.2'!AN37,'Раздел 2.1.2.2'!AN39,'Раздел 2.1.2.2'!AN41),0,1)</f>
        <v>0</v>
      </c>
    </row>
    <row r="1885" spans="1:8" x14ac:dyDescent="0.2">
      <c r="A1885" s="6">
        <f t="shared" si="25"/>
        <v>609562</v>
      </c>
      <c r="B1885" s="6">
        <v>9</v>
      </c>
      <c r="C1885" s="6">
        <v>1</v>
      </c>
      <c r="D1885" s="6">
        <v>26</v>
      </c>
      <c r="E1885" s="6" t="s">
        <v>2347</v>
      </c>
      <c r="H1885" s="6">
        <f>IF('Раздел 2.1.2.2'!AO43=SUM('Раздел 2.1.2.2'!AO21,'Раздел 2.1.2.2'!AO23,'Раздел 2.1.2.2'!AO25,'Раздел 2.1.2.2'!AO28,'Раздел 2.1.2.2'!AO31,'Раздел 2.1.2.2'!AO33,'Раздел 2.1.2.2'!AO35,'Раздел 2.1.2.2'!AO37,'Раздел 2.1.2.2'!AO39,'Раздел 2.1.2.2'!AO41),0,1)</f>
        <v>0</v>
      </c>
    </row>
    <row r="1886" spans="1:8" x14ac:dyDescent="0.2">
      <c r="A1886" s="6">
        <f t="shared" si="25"/>
        <v>609562</v>
      </c>
      <c r="B1886" s="6">
        <v>9</v>
      </c>
      <c r="C1886" s="6">
        <v>1</v>
      </c>
      <c r="D1886" s="6">
        <v>27</v>
      </c>
      <c r="E1886" s="6" t="s">
        <v>2348</v>
      </c>
      <c r="H1886" s="6">
        <f>IF('Раздел 2.1.2.2'!AP43=SUM('Раздел 2.1.2.2'!AP21,'Раздел 2.1.2.2'!AP23,'Раздел 2.1.2.2'!AP25,'Раздел 2.1.2.2'!AP28,'Раздел 2.1.2.2'!AP31,'Раздел 2.1.2.2'!AP33,'Раздел 2.1.2.2'!AP35,'Раздел 2.1.2.2'!AP37,'Раздел 2.1.2.2'!AP39,'Раздел 2.1.2.2'!AP41),0,1)</f>
        <v>0</v>
      </c>
    </row>
    <row r="1887" spans="1:8" x14ac:dyDescent="0.2">
      <c r="A1887" s="6">
        <f t="shared" si="25"/>
        <v>609562</v>
      </c>
      <c r="B1887" s="6">
        <v>9</v>
      </c>
      <c r="C1887" s="6">
        <v>1</v>
      </c>
      <c r="D1887" s="6">
        <v>28</v>
      </c>
      <c r="E1887" s="6" t="s">
        <v>2349</v>
      </c>
      <c r="H1887" s="6">
        <f>IF('Раздел 2.1.2.2'!AQ43=SUM('Раздел 2.1.2.2'!AQ21,'Раздел 2.1.2.2'!AQ23,'Раздел 2.1.2.2'!AQ25,'Раздел 2.1.2.2'!AQ28,'Раздел 2.1.2.2'!AQ31,'Раздел 2.1.2.2'!AQ33,'Раздел 2.1.2.2'!AQ35,'Раздел 2.1.2.2'!AQ37,'Раздел 2.1.2.2'!AQ39,'Раздел 2.1.2.2'!AQ41),0,1)</f>
        <v>0</v>
      </c>
    </row>
    <row r="1888" spans="1:8" x14ac:dyDescent="0.2">
      <c r="A1888" s="6">
        <f t="shared" si="25"/>
        <v>609562</v>
      </c>
      <c r="B1888" s="6">
        <v>9</v>
      </c>
      <c r="C1888" s="6">
        <v>1</v>
      </c>
      <c r="D1888" s="6">
        <v>29</v>
      </c>
      <c r="E1888" s="6" t="s">
        <v>2350</v>
      </c>
      <c r="H1888" s="6">
        <f>IF('Раздел 2.1.2.2'!AR43=SUM('Раздел 2.1.2.2'!AR21,'Раздел 2.1.2.2'!AR23,'Раздел 2.1.2.2'!AR25,'Раздел 2.1.2.2'!AR28,'Раздел 2.1.2.2'!AR31,'Раздел 2.1.2.2'!AR33,'Раздел 2.1.2.2'!AR35,'Раздел 2.1.2.2'!AR37,'Раздел 2.1.2.2'!AR39,'Раздел 2.1.2.2'!AR41),0,1)</f>
        <v>0</v>
      </c>
    </row>
    <row r="1889" spans="1:8" x14ac:dyDescent="0.2">
      <c r="A1889" s="6">
        <f t="shared" si="25"/>
        <v>609562</v>
      </c>
      <c r="B1889" s="6">
        <v>9</v>
      </c>
      <c r="C1889" s="6">
        <v>1</v>
      </c>
      <c r="D1889" s="6">
        <v>30</v>
      </c>
      <c r="E1889" s="6" t="s">
        <v>2351</v>
      </c>
      <c r="H1889" s="6">
        <f>IF('Раздел 2.1.2.2'!AS43=SUM('Раздел 2.1.2.2'!AS21,'Раздел 2.1.2.2'!AS23,'Раздел 2.1.2.2'!AS25,'Раздел 2.1.2.2'!AS28,'Раздел 2.1.2.2'!AS31,'Раздел 2.1.2.2'!AS33,'Раздел 2.1.2.2'!AS35,'Раздел 2.1.2.2'!AS37,'Раздел 2.1.2.2'!AS39,'Раздел 2.1.2.2'!AS41),0,1)</f>
        <v>0</v>
      </c>
    </row>
    <row r="1890" spans="1:8" x14ac:dyDescent="0.2">
      <c r="A1890" s="6">
        <f t="shared" si="25"/>
        <v>609562</v>
      </c>
      <c r="B1890" s="6">
        <v>9</v>
      </c>
      <c r="C1890" s="6">
        <v>1</v>
      </c>
      <c r="D1890" s="6">
        <v>31</v>
      </c>
      <c r="E1890" s="6" t="s">
        <v>2352</v>
      </c>
      <c r="H1890" s="6">
        <f>IF('Раздел 2.1.2.2'!AT43=SUM('Раздел 2.1.2.2'!AT21,'Раздел 2.1.2.2'!AT23,'Раздел 2.1.2.2'!AT25,'Раздел 2.1.2.2'!AT28,'Раздел 2.1.2.2'!AT31,'Раздел 2.1.2.2'!AT33,'Раздел 2.1.2.2'!AT35,'Раздел 2.1.2.2'!AT37,'Раздел 2.1.2.2'!AT39,'Раздел 2.1.2.2'!AT41),0,1)</f>
        <v>0</v>
      </c>
    </row>
    <row r="1891" spans="1:8" x14ac:dyDescent="0.2">
      <c r="A1891" s="6">
        <f t="shared" si="25"/>
        <v>609562</v>
      </c>
      <c r="B1891" s="6">
        <v>9</v>
      </c>
      <c r="C1891" s="6">
        <v>1</v>
      </c>
      <c r="D1891" s="6">
        <v>32</v>
      </c>
      <c r="E1891" s="6" t="s">
        <v>2353</v>
      </c>
      <c r="H1891" s="6">
        <f>IF('Раздел 2.1.2.2'!AU43=SUM('Раздел 2.1.2.2'!AU21,'Раздел 2.1.2.2'!AU23,'Раздел 2.1.2.2'!AU25,'Раздел 2.1.2.2'!AU28,'Раздел 2.1.2.2'!AU31,'Раздел 2.1.2.2'!AU33,'Раздел 2.1.2.2'!AU35,'Раздел 2.1.2.2'!AU37,'Раздел 2.1.2.2'!AU39,'Раздел 2.1.2.2'!AU41),0,1)</f>
        <v>0</v>
      </c>
    </row>
    <row r="1892" spans="1:8" x14ac:dyDescent="0.2">
      <c r="A1892" s="6">
        <f t="shared" si="25"/>
        <v>609562</v>
      </c>
      <c r="B1892" s="6">
        <v>9</v>
      </c>
      <c r="C1892" s="6">
        <v>1</v>
      </c>
      <c r="D1892" s="6">
        <v>33</v>
      </c>
      <c r="E1892" s="6" t="s">
        <v>2354</v>
      </c>
      <c r="H1892" s="6">
        <f>IF('Раздел 2.1.2.2'!AV43=SUM('Раздел 2.1.2.2'!AV21,'Раздел 2.1.2.2'!AV23,'Раздел 2.1.2.2'!AV25,'Раздел 2.1.2.2'!AV28,'Раздел 2.1.2.2'!AV31,'Раздел 2.1.2.2'!AV33,'Раздел 2.1.2.2'!AV35,'Раздел 2.1.2.2'!AV37,'Раздел 2.1.2.2'!AV39,'Раздел 2.1.2.2'!AV41),0,1)</f>
        <v>0</v>
      </c>
    </row>
    <row r="1893" spans="1:8" x14ac:dyDescent="0.2">
      <c r="A1893" s="6">
        <f t="shared" si="25"/>
        <v>609562</v>
      </c>
      <c r="B1893" s="6">
        <v>9</v>
      </c>
      <c r="C1893" s="6">
        <v>1</v>
      </c>
      <c r="D1893" s="6">
        <v>34</v>
      </c>
      <c r="E1893" s="6" t="s">
        <v>2355</v>
      </c>
      <c r="H1893" s="6">
        <f>IF('Раздел 2.1.2.2'!AW43=SUM('Раздел 2.1.2.2'!AW21,'Раздел 2.1.2.2'!AW23,'Раздел 2.1.2.2'!AW25,'Раздел 2.1.2.2'!AW28,'Раздел 2.1.2.2'!AW31,'Раздел 2.1.2.2'!AW33,'Раздел 2.1.2.2'!AW35,'Раздел 2.1.2.2'!AW37,'Раздел 2.1.2.2'!AW39,'Раздел 2.1.2.2'!AW41),0,1)</f>
        <v>0</v>
      </c>
    </row>
    <row r="1894" spans="1:8" x14ac:dyDescent="0.2">
      <c r="A1894" s="6">
        <f t="shared" si="25"/>
        <v>609562</v>
      </c>
      <c r="B1894" s="6">
        <v>9</v>
      </c>
      <c r="C1894" s="6">
        <v>1</v>
      </c>
      <c r="D1894" s="6">
        <v>35</v>
      </c>
      <c r="E1894" s="6" t="s">
        <v>2356</v>
      </c>
      <c r="H1894" s="6">
        <f>IF('Раздел 2.1.2.2'!AX43=SUM('Раздел 2.1.2.2'!AX21,'Раздел 2.1.2.2'!AX23,'Раздел 2.1.2.2'!AX25,'Раздел 2.1.2.2'!AX28,'Раздел 2.1.2.2'!AX31,'Раздел 2.1.2.2'!AX33,'Раздел 2.1.2.2'!AX35,'Раздел 2.1.2.2'!AX37,'Раздел 2.1.2.2'!AX39,'Раздел 2.1.2.2'!AX41),0,1)</f>
        <v>0</v>
      </c>
    </row>
    <row r="1895" spans="1:8" x14ac:dyDescent="0.2">
      <c r="A1895" s="6">
        <f t="shared" si="25"/>
        <v>609562</v>
      </c>
      <c r="B1895" s="6">
        <v>9</v>
      </c>
      <c r="C1895" s="6">
        <v>1</v>
      </c>
      <c r="D1895" s="6">
        <v>36</v>
      </c>
      <c r="E1895" s="6" t="s">
        <v>2357</v>
      </c>
      <c r="H1895" s="6">
        <f>IF('Раздел 2.1.2.2'!AY43=SUM('Раздел 2.1.2.2'!AY21,'Раздел 2.1.2.2'!AY23,'Раздел 2.1.2.2'!AY25,'Раздел 2.1.2.2'!AY28,'Раздел 2.1.2.2'!AY31,'Раздел 2.1.2.2'!AY33,'Раздел 2.1.2.2'!AY35,'Раздел 2.1.2.2'!AY37,'Раздел 2.1.2.2'!AY39,'Раздел 2.1.2.2'!AY41),0,1)</f>
        <v>0</v>
      </c>
    </row>
    <row r="1896" spans="1:8" x14ac:dyDescent="0.2">
      <c r="A1896" s="6">
        <f t="shared" si="25"/>
        <v>609562</v>
      </c>
      <c r="B1896" s="6">
        <v>9</v>
      </c>
      <c r="C1896" s="6">
        <v>1</v>
      </c>
      <c r="D1896" s="6">
        <v>37</v>
      </c>
      <c r="E1896" s="6" t="s">
        <v>2358</v>
      </c>
      <c r="H1896" s="6">
        <f>IF('Раздел 2.1.2.2'!AZ43=SUM('Раздел 2.1.2.2'!AZ21,'Раздел 2.1.2.2'!AZ23,'Раздел 2.1.2.2'!AZ25,'Раздел 2.1.2.2'!AZ28,'Раздел 2.1.2.2'!AZ31,'Раздел 2.1.2.2'!AZ33,'Раздел 2.1.2.2'!AZ35,'Раздел 2.1.2.2'!AZ37,'Раздел 2.1.2.2'!AZ39,'Раздел 2.1.2.2'!AZ41),0,1)</f>
        <v>0</v>
      </c>
    </row>
    <row r="1897" spans="1:8" x14ac:dyDescent="0.2">
      <c r="A1897" s="6">
        <f t="shared" si="25"/>
        <v>609562</v>
      </c>
      <c r="B1897" s="6">
        <v>9</v>
      </c>
      <c r="C1897" s="6">
        <v>1</v>
      </c>
      <c r="D1897" s="6">
        <v>38</v>
      </c>
      <c r="E1897" s="6" t="s">
        <v>2359</v>
      </c>
      <c r="H1897" s="6">
        <f>IF('Раздел 2.1.2.2'!BA43=SUM('Раздел 2.1.2.2'!BA21,'Раздел 2.1.2.2'!BA23,'Раздел 2.1.2.2'!BA25,'Раздел 2.1.2.2'!BA28,'Раздел 2.1.2.2'!BA31,'Раздел 2.1.2.2'!BA33,'Раздел 2.1.2.2'!BA35,'Раздел 2.1.2.2'!BA37,'Раздел 2.1.2.2'!BA39,'Раздел 2.1.2.2'!BA41),0,1)</f>
        <v>0</v>
      </c>
    </row>
    <row r="1898" spans="1:8" x14ac:dyDescent="0.2">
      <c r="A1898" s="6">
        <f t="shared" ref="A1898:A1961" si="27">P_3</f>
        <v>609562</v>
      </c>
      <c r="B1898" s="6">
        <v>9</v>
      </c>
      <c r="C1898" s="6">
        <v>1</v>
      </c>
      <c r="D1898" s="6">
        <v>39</v>
      </c>
      <c r="E1898" s="6" t="s">
        <v>1615</v>
      </c>
      <c r="H1898" s="6">
        <f>IF('Раздел 2.1.2.2'!BB43=SUM('Раздел 2.1.2.2'!BB21,'Раздел 2.1.2.2'!BB23,'Раздел 2.1.2.2'!BB25,'Раздел 2.1.2.2'!BB28,'Раздел 2.1.2.2'!BB31,'Раздел 2.1.2.2'!BB33,'Раздел 2.1.2.2'!BB35,'Раздел 2.1.2.2'!BB37,'Раздел 2.1.2.2'!BB39,'Раздел 2.1.2.2'!BB41),0,1)</f>
        <v>0</v>
      </c>
    </row>
    <row r="1899" spans="1:8" x14ac:dyDescent="0.2">
      <c r="A1899" s="6">
        <f t="shared" si="27"/>
        <v>609562</v>
      </c>
      <c r="B1899" s="6">
        <v>9</v>
      </c>
      <c r="C1899" s="6">
        <v>1</v>
      </c>
      <c r="D1899" s="6">
        <v>40</v>
      </c>
      <c r="E1899" s="6" t="s">
        <v>1616</v>
      </c>
      <c r="H1899" s="6">
        <f>IF('Раздел 2.1.2.2'!BC43=SUM('Раздел 2.1.2.2'!BC21,'Раздел 2.1.2.2'!BC23,'Раздел 2.1.2.2'!BC25,'Раздел 2.1.2.2'!BC28,'Раздел 2.1.2.2'!BC31,'Раздел 2.1.2.2'!BC33,'Раздел 2.1.2.2'!BC35,'Раздел 2.1.2.2'!BC37,'Раздел 2.1.2.2'!BC39,'Раздел 2.1.2.2'!BC41),0,1)</f>
        <v>0</v>
      </c>
    </row>
    <row r="1900" spans="1:8" x14ac:dyDescent="0.2">
      <c r="A1900" s="6">
        <f t="shared" si="27"/>
        <v>609562</v>
      </c>
      <c r="B1900" s="6">
        <v>9</v>
      </c>
      <c r="C1900" s="6">
        <v>1</v>
      </c>
      <c r="D1900" s="6">
        <v>41</v>
      </c>
      <c r="E1900" s="6" t="s">
        <v>1617</v>
      </c>
      <c r="H1900" s="6">
        <f>IF('Раздел 2.1.2.2'!BD43=SUM('Раздел 2.1.2.2'!BD21,'Раздел 2.1.2.2'!BD23,'Раздел 2.1.2.2'!BD25,'Раздел 2.1.2.2'!BD28,'Раздел 2.1.2.2'!BD31,'Раздел 2.1.2.2'!BD33,'Раздел 2.1.2.2'!BD35,'Раздел 2.1.2.2'!BD37,'Раздел 2.1.2.2'!BD39,'Раздел 2.1.2.2'!BD41),0,1)</f>
        <v>0</v>
      </c>
    </row>
    <row r="1901" spans="1:8" x14ac:dyDescent="0.2">
      <c r="A1901" s="6">
        <f t="shared" si="27"/>
        <v>609562</v>
      </c>
      <c r="B1901" s="6">
        <v>9</v>
      </c>
      <c r="C1901" s="6">
        <v>1</v>
      </c>
      <c r="D1901" s="6">
        <v>42</v>
      </c>
      <c r="E1901" s="6" t="s">
        <v>838</v>
      </c>
      <c r="H1901" s="6">
        <f>IF('Раздел 2.1.2.2'!BE43=SUM('Раздел 2.1.2.2'!BE21,'Раздел 2.1.2.2'!BE23,'Раздел 2.1.2.2'!BE25,'Раздел 2.1.2.2'!BE28,'Раздел 2.1.2.2'!BE31,'Раздел 2.1.2.2'!BE33,'Раздел 2.1.2.2'!BE35,'Раздел 2.1.2.2'!BE37,'Раздел 2.1.2.2'!BE39,'Раздел 2.1.2.2'!BE41),0,1)</f>
        <v>0</v>
      </c>
    </row>
    <row r="1902" spans="1:8" x14ac:dyDescent="0.2">
      <c r="A1902" s="6">
        <f t="shared" si="27"/>
        <v>609562</v>
      </c>
      <c r="B1902" s="6">
        <v>9</v>
      </c>
      <c r="C1902" s="6">
        <v>1</v>
      </c>
      <c r="D1902" s="6">
        <v>43</v>
      </c>
      <c r="E1902" s="6" t="s">
        <v>839</v>
      </c>
      <c r="H1902" s="6">
        <f>IF('Раздел 2.1.2.2'!BF43=SUM('Раздел 2.1.2.2'!BF21,'Раздел 2.1.2.2'!BF23,'Раздел 2.1.2.2'!BF25,'Раздел 2.1.2.2'!BF28,'Раздел 2.1.2.2'!BF31,'Раздел 2.1.2.2'!BF33,'Раздел 2.1.2.2'!BF35,'Раздел 2.1.2.2'!BF37,'Раздел 2.1.2.2'!BF39,'Раздел 2.1.2.2'!BF41),0,1)</f>
        <v>0</v>
      </c>
    </row>
    <row r="1903" spans="1:8" x14ac:dyDescent="0.2">
      <c r="A1903" s="6">
        <f t="shared" si="27"/>
        <v>609562</v>
      </c>
      <c r="B1903" s="6">
        <v>9</v>
      </c>
      <c r="C1903" s="6">
        <v>1</v>
      </c>
      <c r="D1903" s="6">
        <v>44</v>
      </c>
      <c r="E1903" s="6" t="s">
        <v>840</v>
      </c>
      <c r="H1903" s="6">
        <f>IF('Раздел 2.1.2.2'!BG43=SUM('Раздел 2.1.2.2'!BG21,'Раздел 2.1.2.2'!BG23,'Раздел 2.1.2.2'!BG25,'Раздел 2.1.2.2'!BG28,'Раздел 2.1.2.2'!BG31,'Раздел 2.1.2.2'!BG33,'Раздел 2.1.2.2'!BG35,'Раздел 2.1.2.2'!BG37,'Раздел 2.1.2.2'!BG39,'Раздел 2.1.2.2'!BG41),0,1)</f>
        <v>0</v>
      </c>
    </row>
    <row r="1904" spans="1:8" x14ac:dyDescent="0.2">
      <c r="A1904" s="6">
        <f t="shared" si="27"/>
        <v>609562</v>
      </c>
      <c r="B1904" s="6">
        <v>9</v>
      </c>
      <c r="C1904" s="119">
        <v>1</v>
      </c>
      <c r="D1904" s="119">
        <v>45</v>
      </c>
      <c r="E1904" s="119" t="s">
        <v>841</v>
      </c>
      <c r="F1904" s="119"/>
      <c r="G1904" s="119"/>
      <c r="H1904" s="119">
        <f>IF('Раздел 2.1.2.2'!BH43=SUM('Раздел 2.1.2.2'!BH21,'Раздел 2.1.2.2'!BH23,'Раздел 2.1.2.2'!BH25,'Раздел 2.1.2.2'!BH28,'Раздел 2.1.2.2'!BH31,'Раздел 2.1.2.2'!BH33,'Раздел 2.1.2.2'!BH35,'Раздел 2.1.2.2'!BH37,'Раздел 2.1.2.2'!BH39,'Раздел 2.1.2.2'!BH41),0,1)</f>
        <v>0</v>
      </c>
    </row>
    <row r="1905" spans="1:8" x14ac:dyDescent="0.2">
      <c r="A1905" s="6">
        <f t="shared" si="27"/>
        <v>609562</v>
      </c>
      <c r="B1905" s="6">
        <v>9</v>
      </c>
      <c r="C1905" s="6">
        <v>2</v>
      </c>
      <c r="D1905" s="6">
        <v>46</v>
      </c>
      <c r="E1905" s="6" t="s">
        <v>11615</v>
      </c>
      <c r="H1905" s="6">
        <f>IF('Раздел 2.1.2.2'!P44=SUM('Раздел 2.1.2.2'!P22,'Раздел 2.1.2.2'!P24,'Раздел 2.1.2.2'!P26,'Раздел 2.1.2.2'!P27,'Раздел 2.1.2.2'!P29,'Раздел 2.1.2.2'!P30,'Раздел 2.1.2.2'!P32,'Раздел 2.1.2.2'!P34,'Раздел 2.1.2.2'!P36,'Раздел 2.1.2.2'!P38,'Раздел 2.1.2.2'!P40,'Раздел 2.1.2.2'!P42),0,1)</f>
        <v>0</v>
      </c>
    </row>
    <row r="1906" spans="1:8" x14ac:dyDescent="0.2">
      <c r="A1906" s="6">
        <f t="shared" si="27"/>
        <v>609562</v>
      </c>
      <c r="B1906" s="6">
        <v>9</v>
      </c>
      <c r="C1906" s="6">
        <v>2</v>
      </c>
      <c r="D1906" s="6">
        <v>47</v>
      </c>
      <c r="E1906" s="6" t="s">
        <v>842</v>
      </c>
      <c r="H1906" s="6">
        <f>IF('Раздел 2.1.2.2'!Q44=SUM('Раздел 2.1.2.2'!Q22,'Раздел 2.1.2.2'!Q24,'Раздел 2.1.2.2'!Q26,'Раздел 2.1.2.2'!Q27,'Раздел 2.1.2.2'!Q29,'Раздел 2.1.2.2'!Q30,'Раздел 2.1.2.2'!Q32,'Раздел 2.1.2.2'!Q34,'Раздел 2.1.2.2'!Q36,'Раздел 2.1.2.2'!Q38,'Раздел 2.1.2.2'!Q40,'Раздел 2.1.2.2'!Q42),0,1)</f>
        <v>0</v>
      </c>
    </row>
    <row r="1907" spans="1:8" x14ac:dyDescent="0.2">
      <c r="A1907" s="6">
        <f t="shared" si="27"/>
        <v>609562</v>
      </c>
      <c r="B1907" s="6">
        <v>9</v>
      </c>
      <c r="C1907" s="6">
        <v>2</v>
      </c>
      <c r="D1907" s="6">
        <v>48</v>
      </c>
      <c r="E1907" s="6" t="s">
        <v>843</v>
      </c>
      <c r="H1907" s="6">
        <f>IF('Раздел 2.1.2.2'!R44=SUM('Раздел 2.1.2.2'!R22,'Раздел 2.1.2.2'!R24,'Раздел 2.1.2.2'!R26,'Раздел 2.1.2.2'!R27,'Раздел 2.1.2.2'!R29,'Раздел 2.1.2.2'!R30,'Раздел 2.1.2.2'!R32,'Раздел 2.1.2.2'!R34,'Раздел 2.1.2.2'!R36,'Раздел 2.1.2.2'!R38,'Раздел 2.1.2.2'!R40,'Раздел 2.1.2.2'!R42),0,1)</f>
        <v>0</v>
      </c>
    </row>
    <row r="1908" spans="1:8" x14ac:dyDescent="0.2">
      <c r="A1908" s="6">
        <f t="shared" si="27"/>
        <v>609562</v>
      </c>
      <c r="B1908" s="6">
        <v>9</v>
      </c>
      <c r="C1908" s="6">
        <v>2</v>
      </c>
      <c r="D1908" s="6">
        <v>49</v>
      </c>
      <c r="E1908" s="6" t="s">
        <v>844</v>
      </c>
      <c r="H1908" s="6">
        <f>IF('Раздел 2.1.2.2'!S44=SUM('Раздел 2.1.2.2'!S22,'Раздел 2.1.2.2'!S24,'Раздел 2.1.2.2'!S26,'Раздел 2.1.2.2'!S27,'Раздел 2.1.2.2'!S29,'Раздел 2.1.2.2'!S30,'Раздел 2.1.2.2'!S32,'Раздел 2.1.2.2'!S34,'Раздел 2.1.2.2'!S36,'Раздел 2.1.2.2'!S38,'Раздел 2.1.2.2'!S40,'Раздел 2.1.2.2'!S42),0,1)</f>
        <v>0</v>
      </c>
    </row>
    <row r="1909" spans="1:8" x14ac:dyDescent="0.2">
      <c r="A1909" s="6">
        <f t="shared" si="27"/>
        <v>609562</v>
      </c>
      <c r="B1909" s="6">
        <v>9</v>
      </c>
      <c r="C1909" s="6">
        <v>2</v>
      </c>
      <c r="D1909" s="6">
        <v>50</v>
      </c>
      <c r="E1909" s="6" t="s">
        <v>845</v>
      </c>
      <c r="H1909" s="6">
        <f>IF('Раздел 2.1.2.2'!T44=SUM('Раздел 2.1.2.2'!T22,'Раздел 2.1.2.2'!T24,'Раздел 2.1.2.2'!T26,'Раздел 2.1.2.2'!T27,'Раздел 2.1.2.2'!T29,'Раздел 2.1.2.2'!T30,'Раздел 2.1.2.2'!T32,'Раздел 2.1.2.2'!T34,'Раздел 2.1.2.2'!T36,'Раздел 2.1.2.2'!T38,'Раздел 2.1.2.2'!T40,'Раздел 2.1.2.2'!T42),0,1)</f>
        <v>0</v>
      </c>
    </row>
    <row r="1910" spans="1:8" x14ac:dyDescent="0.2">
      <c r="A1910" s="6">
        <f t="shared" si="27"/>
        <v>609562</v>
      </c>
      <c r="B1910" s="6">
        <v>9</v>
      </c>
      <c r="C1910" s="6">
        <v>2</v>
      </c>
      <c r="D1910" s="6">
        <v>51</v>
      </c>
      <c r="E1910" s="6" t="s">
        <v>846</v>
      </c>
      <c r="H1910" s="6">
        <f>IF('Раздел 2.1.2.2'!U44=SUM('Раздел 2.1.2.2'!U22,'Раздел 2.1.2.2'!U24,'Раздел 2.1.2.2'!U26,'Раздел 2.1.2.2'!U27,'Раздел 2.1.2.2'!U29,'Раздел 2.1.2.2'!U30,'Раздел 2.1.2.2'!U32,'Раздел 2.1.2.2'!U34,'Раздел 2.1.2.2'!U36,'Раздел 2.1.2.2'!U38,'Раздел 2.1.2.2'!U40,'Раздел 2.1.2.2'!U42),0,1)</f>
        <v>0</v>
      </c>
    </row>
    <row r="1911" spans="1:8" x14ac:dyDescent="0.2">
      <c r="A1911" s="6">
        <f t="shared" si="27"/>
        <v>609562</v>
      </c>
      <c r="B1911" s="6">
        <v>9</v>
      </c>
      <c r="C1911" s="6">
        <v>2</v>
      </c>
      <c r="D1911" s="6">
        <v>52</v>
      </c>
      <c r="E1911" s="6" t="s">
        <v>847</v>
      </c>
      <c r="H1911" s="6">
        <f>IF('Раздел 2.1.2.2'!V44=SUM('Раздел 2.1.2.2'!V22,'Раздел 2.1.2.2'!V24,'Раздел 2.1.2.2'!V26,'Раздел 2.1.2.2'!V27,'Раздел 2.1.2.2'!V29,'Раздел 2.1.2.2'!V30,'Раздел 2.1.2.2'!V32,'Раздел 2.1.2.2'!V34,'Раздел 2.1.2.2'!V36,'Раздел 2.1.2.2'!V38,'Раздел 2.1.2.2'!V40,'Раздел 2.1.2.2'!V42),0,1)</f>
        <v>0</v>
      </c>
    </row>
    <row r="1912" spans="1:8" x14ac:dyDescent="0.2">
      <c r="A1912" s="6">
        <f t="shared" si="27"/>
        <v>609562</v>
      </c>
      <c r="B1912" s="6">
        <v>9</v>
      </c>
      <c r="C1912" s="6">
        <v>2</v>
      </c>
      <c r="D1912" s="6">
        <v>53</v>
      </c>
      <c r="E1912" s="6" t="s">
        <v>1629</v>
      </c>
      <c r="H1912" s="6">
        <f>IF('Раздел 2.1.2.2'!W44=SUM('Раздел 2.1.2.2'!W22,'Раздел 2.1.2.2'!W24,'Раздел 2.1.2.2'!W26,'Раздел 2.1.2.2'!W27,'Раздел 2.1.2.2'!W29,'Раздел 2.1.2.2'!W30,'Раздел 2.1.2.2'!W32,'Раздел 2.1.2.2'!W34,'Раздел 2.1.2.2'!W36,'Раздел 2.1.2.2'!W38,'Раздел 2.1.2.2'!W40,'Раздел 2.1.2.2'!W42),0,1)</f>
        <v>0</v>
      </c>
    </row>
    <row r="1913" spans="1:8" x14ac:dyDescent="0.2">
      <c r="A1913" s="6">
        <f t="shared" si="27"/>
        <v>609562</v>
      </c>
      <c r="B1913" s="6">
        <v>9</v>
      </c>
      <c r="C1913" s="6">
        <v>2</v>
      </c>
      <c r="D1913" s="6">
        <v>54</v>
      </c>
      <c r="E1913" s="6" t="s">
        <v>1630</v>
      </c>
      <c r="H1913" s="6">
        <f>IF('Раздел 2.1.2.2'!X44=SUM('Раздел 2.1.2.2'!X22,'Раздел 2.1.2.2'!X24,'Раздел 2.1.2.2'!X26,'Раздел 2.1.2.2'!X27,'Раздел 2.1.2.2'!X29,'Раздел 2.1.2.2'!X30,'Раздел 2.1.2.2'!X32,'Раздел 2.1.2.2'!X34,'Раздел 2.1.2.2'!X36,'Раздел 2.1.2.2'!X38,'Раздел 2.1.2.2'!X40,'Раздел 2.1.2.2'!X42),0,1)</f>
        <v>0</v>
      </c>
    </row>
    <row r="1914" spans="1:8" x14ac:dyDescent="0.2">
      <c r="A1914" s="6">
        <f t="shared" si="27"/>
        <v>609562</v>
      </c>
      <c r="B1914" s="6">
        <v>9</v>
      </c>
      <c r="C1914" s="6">
        <v>2</v>
      </c>
      <c r="D1914" s="6">
        <v>55</v>
      </c>
      <c r="E1914" s="6" t="s">
        <v>1631</v>
      </c>
      <c r="H1914" s="6">
        <f>IF('Раздел 2.1.2.2'!Y44=SUM('Раздел 2.1.2.2'!Y22,'Раздел 2.1.2.2'!Y24,'Раздел 2.1.2.2'!Y26,'Раздел 2.1.2.2'!Y27,'Раздел 2.1.2.2'!Y29,'Раздел 2.1.2.2'!Y30,'Раздел 2.1.2.2'!Y32,'Раздел 2.1.2.2'!Y34,'Раздел 2.1.2.2'!Y36,'Раздел 2.1.2.2'!Y38,'Раздел 2.1.2.2'!Y40,'Раздел 2.1.2.2'!Y42),0,1)</f>
        <v>0</v>
      </c>
    </row>
    <row r="1915" spans="1:8" x14ac:dyDescent="0.2">
      <c r="A1915" s="6">
        <f t="shared" si="27"/>
        <v>609562</v>
      </c>
      <c r="B1915" s="6">
        <v>9</v>
      </c>
      <c r="C1915" s="6">
        <v>2</v>
      </c>
      <c r="D1915" s="6">
        <v>56</v>
      </c>
      <c r="E1915" s="6" t="s">
        <v>2386</v>
      </c>
      <c r="H1915" s="6">
        <f>IF('Раздел 2.1.2.2'!Z44=SUM('Раздел 2.1.2.2'!Z22,'Раздел 2.1.2.2'!Z24,'Раздел 2.1.2.2'!Z26,'Раздел 2.1.2.2'!Z27,'Раздел 2.1.2.2'!Z29,'Раздел 2.1.2.2'!Z30,'Раздел 2.1.2.2'!Z32,'Раздел 2.1.2.2'!Z34,'Раздел 2.1.2.2'!Z36,'Раздел 2.1.2.2'!Z38,'Раздел 2.1.2.2'!Z40,'Раздел 2.1.2.2'!Z42),0,1)</f>
        <v>0</v>
      </c>
    </row>
    <row r="1916" spans="1:8" x14ac:dyDescent="0.2">
      <c r="A1916" s="6">
        <f t="shared" si="27"/>
        <v>609562</v>
      </c>
      <c r="B1916" s="6">
        <v>9</v>
      </c>
      <c r="C1916" s="6">
        <v>2</v>
      </c>
      <c r="D1916" s="6">
        <v>57</v>
      </c>
      <c r="E1916" s="6" t="s">
        <v>1639</v>
      </c>
      <c r="H1916" s="6">
        <f>IF('Раздел 2.1.2.2'!AA44=SUM('Раздел 2.1.2.2'!AA22,'Раздел 2.1.2.2'!AA24,'Раздел 2.1.2.2'!AA26,'Раздел 2.1.2.2'!AA27,'Раздел 2.1.2.2'!AA29,'Раздел 2.1.2.2'!AA30,'Раздел 2.1.2.2'!AA32,'Раздел 2.1.2.2'!AA34,'Раздел 2.1.2.2'!AA36,'Раздел 2.1.2.2'!AA38,'Раздел 2.1.2.2'!AA40,'Раздел 2.1.2.2'!AA42),0,1)</f>
        <v>0</v>
      </c>
    </row>
    <row r="1917" spans="1:8" x14ac:dyDescent="0.2">
      <c r="A1917" s="6">
        <f t="shared" si="27"/>
        <v>609562</v>
      </c>
      <c r="B1917" s="6">
        <v>9</v>
      </c>
      <c r="C1917" s="6">
        <v>2</v>
      </c>
      <c r="D1917" s="6">
        <v>58</v>
      </c>
      <c r="E1917" s="6" t="s">
        <v>1640</v>
      </c>
      <c r="H1917" s="6">
        <f>IF('Раздел 2.1.2.2'!AB44=SUM('Раздел 2.1.2.2'!AB22,'Раздел 2.1.2.2'!AB24,'Раздел 2.1.2.2'!AB26,'Раздел 2.1.2.2'!AB27,'Раздел 2.1.2.2'!AB29,'Раздел 2.1.2.2'!AB30,'Раздел 2.1.2.2'!AB32,'Раздел 2.1.2.2'!AB34,'Раздел 2.1.2.2'!AB36,'Раздел 2.1.2.2'!AB38,'Раздел 2.1.2.2'!AB40,'Раздел 2.1.2.2'!AB42),0,1)</f>
        <v>0</v>
      </c>
    </row>
    <row r="1918" spans="1:8" x14ac:dyDescent="0.2">
      <c r="A1918" s="6">
        <f t="shared" si="27"/>
        <v>609562</v>
      </c>
      <c r="B1918" s="6">
        <v>9</v>
      </c>
      <c r="C1918" s="6">
        <v>2</v>
      </c>
      <c r="D1918" s="6">
        <v>59</v>
      </c>
      <c r="E1918" s="6" t="s">
        <v>1641</v>
      </c>
      <c r="H1918" s="6">
        <f>IF('Раздел 2.1.2.2'!AC44=SUM('Раздел 2.1.2.2'!AC22,'Раздел 2.1.2.2'!AC24,'Раздел 2.1.2.2'!AC26,'Раздел 2.1.2.2'!AC27,'Раздел 2.1.2.2'!AC29,'Раздел 2.1.2.2'!AC30,'Раздел 2.1.2.2'!AC32,'Раздел 2.1.2.2'!AC34,'Раздел 2.1.2.2'!AC36,'Раздел 2.1.2.2'!AC38,'Раздел 2.1.2.2'!AC40,'Раздел 2.1.2.2'!AC42),0,1)</f>
        <v>0</v>
      </c>
    </row>
    <row r="1919" spans="1:8" x14ac:dyDescent="0.2">
      <c r="A1919" s="6">
        <f t="shared" si="27"/>
        <v>609562</v>
      </c>
      <c r="B1919" s="6">
        <v>9</v>
      </c>
      <c r="C1919" s="6">
        <v>2</v>
      </c>
      <c r="D1919" s="6">
        <v>60</v>
      </c>
      <c r="E1919" s="6" t="s">
        <v>1642</v>
      </c>
      <c r="H1919" s="6">
        <f>IF('Раздел 2.1.2.2'!AD44=SUM('Раздел 2.1.2.2'!AD22,'Раздел 2.1.2.2'!AD24,'Раздел 2.1.2.2'!AD26,'Раздел 2.1.2.2'!AD27,'Раздел 2.1.2.2'!AD29,'Раздел 2.1.2.2'!AD30,'Раздел 2.1.2.2'!AD32,'Раздел 2.1.2.2'!AD34,'Раздел 2.1.2.2'!AD36,'Раздел 2.1.2.2'!AD38,'Раздел 2.1.2.2'!AD40,'Раздел 2.1.2.2'!AD42),0,1)</f>
        <v>0</v>
      </c>
    </row>
    <row r="1920" spans="1:8" x14ac:dyDescent="0.2">
      <c r="A1920" s="6">
        <f t="shared" si="27"/>
        <v>609562</v>
      </c>
      <c r="B1920" s="6">
        <v>9</v>
      </c>
      <c r="C1920" s="6">
        <v>2</v>
      </c>
      <c r="D1920" s="6">
        <v>61</v>
      </c>
      <c r="E1920" s="6" t="s">
        <v>1643</v>
      </c>
      <c r="H1920" s="6">
        <f>IF('Раздел 2.1.2.2'!AE44=SUM('Раздел 2.1.2.2'!AE22,'Раздел 2.1.2.2'!AE24,'Раздел 2.1.2.2'!AE26,'Раздел 2.1.2.2'!AE27,'Раздел 2.1.2.2'!AE29,'Раздел 2.1.2.2'!AE30,'Раздел 2.1.2.2'!AE32,'Раздел 2.1.2.2'!AE34,'Раздел 2.1.2.2'!AE36,'Раздел 2.1.2.2'!AE38,'Раздел 2.1.2.2'!AE40,'Раздел 2.1.2.2'!AE42),0,1)</f>
        <v>0</v>
      </c>
    </row>
    <row r="1921" spans="1:8" x14ac:dyDescent="0.2">
      <c r="A1921" s="6">
        <f t="shared" si="27"/>
        <v>609562</v>
      </c>
      <c r="B1921" s="6">
        <v>9</v>
      </c>
      <c r="C1921" s="6">
        <v>2</v>
      </c>
      <c r="D1921" s="6">
        <v>62</v>
      </c>
      <c r="E1921" s="6" t="s">
        <v>1644</v>
      </c>
      <c r="H1921" s="6">
        <f>IF('Раздел 2.1.2.2'!AF44=SUM('Раздел 2.1.2.2'!AF22,'Раздел 2.1.2.2'!AF24,'Раздел 2.1.2.2'!AF26,'Раздел 2.1.2.2'!AF27,'Раздел 2.1.2.2'!AF29,'Раздел 2.1.2.2'!AF30,'Раздел 2.1.2.2'!AF32,'Раздел 2.1.2.2'!AF34,'Раздел 2.1.2.2'!AF36,'Раздел 2.1.2.2'!AF38,'Раздел 2.1.2.2'!AF40,'Раздел 2.1.2.2'!AF42),0,1)</f>
        <v>0</v>
      </c>
    </row>
    <row r="1922" spans="1:8" x14ac:dyDescent="0.2">
      <c r="A1922" s="6">
        <f t="shared" si="27"/>
        <v>609562</v>
      </c>
      <c r="B1922" s="6">
        <v>9</v>
      </c>
      <c r="C1922" s="6">
        <v>2</v>
      </c>
      <c r="D1922" s="6">
        <v>63</v>
      </c>
      <c r="E1922" s="6" t="s">
        <v>1645</v>
      </c>
      <c r="H1922" s="6">
        <f>IF('Раздел 2.1.2.2'!AG44=SUM('Раздел 2.1.2.2'!AG22,'Раздел 2.1.2.2'!AG24,'Раздел 2.1.2.2'!AG26,'Раздел 2.1.2.2'!AG27,'Раздел 2.1.2.2'!AG29,'Раздел 2.1.2.2'!AG30,'Раздел 2.1.2.2'!AG32,'Раздел 2.1.2.2'!AG34,'Раздел 2.1.2.2'!AG36,'Раздел 2.1.2.2'!AG38,'Раздел 2.1.2.2'!AG40,'Раздел 2.1.2.2'!AG42),0,1)</f>
        <v>0</v>
      </c>
    </row>
    <row r="1923" spans="1:8" x14ac:dyDescent="0.2">
      <c r="A1923" s="6">
        <f t="shared" si="27"/>
        <v>609562</v>
      </c>
      <c r="B1923" s="6">
        <v>9</v>
      </c>
      <c r="C1923" s="6">
        <v>2</v>
      </c>
      <c r="D1923" s="6">
        <v>64</v>
      </c>
      <c r="E1923" s="6" t="s">
        <v>1646</v>
      </c>
      <c r="H1923" s="6">
        <f>IF('Раздел 2.1.2.2'!AH44=SUM('Раздел 2.1.2.2'!AH22,'Раздел 2.1.2.2'!AH24,'Раздел 2.1.2.2'!AH26,'Раздел 2.1.2.2'!AH27,'Раздел 2.1.2.2'!AH29,'Раздел 2.1.2.2'!AH30,'Раздел 2.1.2.2'!AH32,'Раздел 2.1.2.2'!AH34,'Раздел 2.1.2.2'!AH36,'Раздел 2.1.2.2'!AH38,'Раздел 2.1.2.2'!AH40,'Раздел 2.1.2.2'!AH42),0,1)</f>
        <v>0</v>
      </c>
    </row>
    <row r="1924" spans="1:8" x14ac:dyDescent="0.2">
      <c r="A1924" s="6">
        <f t="shared" si="27"/>
        <v>609562</v>
      </c>
      <c r="B1924" s="6">
        <v>9</v>
      </c>
      <c r="C1924" s="6">
        <v>2</v>
      </c>
      <c r="D1924" s="6">
        <v>65</v>
      </c>
      <c r="E1924" s="6" t="s">
        <v>1647</v>
      </c>
      <c r="H1924" s="6">
        <f>IF('Раздел 2.1.2.2'!AI44=SUM('Раздел 2.1.2.2'!AI22,'Раздел 2.1.2.2'!AI24,'Раздел 2.1.2.2'!AI26,'Раздел 2.1.2.2'!AI27,'Раздел 2.1.2.2'!AI29,'Раздел 2.1.2.2'!AI30,'Раздел 2.1.2.2'!AI32,'Раздел 2.1.2.2'!AI34,'Раздел 2.1.2.2'!AI36,'Раздел 2.1.2.2'!AI38,'Раздел 2.1.2.2'!AI40,'Раздел 2.1.2.2'!AI42),0,1)</f>
        <v>0</v>
      </c>
    </row>
    <row r="1925" spans="1:8" x14ac:dyDescent="0.2">
      <c r="A1925" s="6">
        <f t="shared" si="27"/>
        <v>609562</v>
      </c>
      <c r="B1925" s="6">
        <v>9</v>
      </c>
      <c r="C1925" s="6">
        <v>2</v>
      </c>
      <c r="D1925" s="6">
        <v>66</v>
      </c>
      <c r="E1925" s="6" t="s">
        <v>1648</v>
      </c>
      <c r="H1925" s="6">
        <f>IF('Раздел 2.1.2.2'!AJ44=SUM('Раздел 2.1.2.2'!AJ22,'Раздел 2.1.2.2'!AJ24,'Раздел 2.1.2.2'!AJ26,'Раздел 2.1.2.2'!AJ27,'Раздел 2.1.2.2'!AJ29,'Раздел 2.1.2.2'!AJ30,'Раздел 2.1.2.2'!AJ32,'Раздел 2.1.2.2'!AJ34,'Раздел 2.1.2.2'!AJ36,'Раздел 2.1.2.2'!AJ38,'Раздел 2.1.2.2'!AJ40,'Раздел 2.1.2.2'!AJ42),0,1)</f>
        <v>0</v>
      </c>
    </row>
    <row r="1926" spans="1:8" x14ac:dyDescent="0.2">
      <c r="A1926" s="6">
        <f t="shared" si="27"/>
        <v>609562</v>
      </c>
      <c r="B1926" s="6">
        <v>9</v>
      </c>
      <c r="C1926" s="6">
        <v>2</v>
      </c>
      <c r="D1926" s="6">
        <v>67</v>
      </c>
      <c r="E1926" s="6" t="s">
        <v>1649</v>
      </c>
      <c r="H1926" s="6">
        <f>IF('Раздел 2.1.2.2'!AK44=SUM('Раздел 2.1.2.2'!AK22,'Раздел 2.1.2.2'!AK24,'Раздел 2.1.2.2'!AK26,'Раздел 2.1.2.2'!AK27,'Раздел 2.1.2.2'!AK29,'Раздел 2.1.2.2'!AK30,'Раздел 2.1.2.2'!AK32,'Раздел 2.1.2.2'!AK34,'Раздел 2.1.2.2'!AK36,'Раздел 2.1.2.2'!AK38,'Раздел 2.1.2.2'!AK40,'Раздел 2.1.2.2'!AK42),0,1)</f>
        <v>0</v>
      </c>
    </row>
    <row r="1927" spans="1:8" x14ac:dyDescent="0.2">
      <c r="A1927" s="6">
        <f t="shared" si="27"/>
        <v>609562</v>
      </c>
      <c r="B1927" s="6">
        <v>9</v>
      </c>
      <c r="C1927" s="6">
        <v>2</v>
      </c>
      <c r="D1927" s="6">
        <v>68</v>
      </c>
      <c r="E1927" s="6" t="s">
        <v>1650</v>
      </c>
      <c r="H1927" s="6">
        <f>IF('Раздел 2.1.2.2'!AL44=SUM('Раздел 2.1.2.2'!AL22,'Раздел 2.1.2.2'!AL24,'Раздел 2.1.2.2'!AL26,'Раздел 2.1.2.2'!AL27,'Раздел 2.1.2.2'!AL29,'Раздел 2.1.2.2'!AL30,'Раздел 2.1.2.2'!AL32,'Раздел 2.1.2.2'!AL34,'Раздел 2.1.2.2'!AL36,'Раздел 2.1.2.2'!AL38,'Раздел 2.1.2.2'!AL40,'Раздел 2.1.2.2'!AL42),0,1)</f>
        <v>0</v>
      </c>
    </row>
    <row r="1928" spans="1:8" x14ac:dyDescent="0.2">
      <c r="A1928" s="6">
        <f t="shared" si="27"/>
        <v>609562</v>
      </c>
      <c r="B1928" s="6">
        <v>9</v>
      </c>
      <c r="C1928" s="6">
        <v>2</v>
      </c>
      <c r="D1928" s="6">
        <v>69</v>
      </c>
      <c r="E1928" s="6" t="s">
        <v>1651</v>
      </c>
      <c r="H1928" s="6">
        <f>IF('Раздел 2.1.2.2'!AM44=SUM('Раздел 2.1.2.2'!AM22,'Раздел 2.1.2.2'!AM24,'Раздел 2.1.2.2'!AM26,'Раздел 2.1.2.2'!AM27,'Раздел 2.1.2.2'!AM29,'Раздел 2.1.2.2'!AM30,'Раздел 2.1.2.2'!AM32,'Раздел 2.1.2.2'!AM34,'Раздел 2.1.2.2'!AM36,'Раздел 2.1.2.2'!AM38,'Раздел 2.1.2.2'!AM40,'Раздел 2.1.2.2'!AM42),0,1)</f>
        <v>0</v>
      </c>
    </row>
    <row r="1929" spans="1:8" x14ac:dyDescent="0.2">
      <c r="A1929" s="6">
        <f t="shared" si="27"/>
        <v>609562</v>
      </c>
      <c r="B1929" s="6">
        <v>9</v>
      </c>
      <c r="C1929" s="6">
        <v>2</v>
      </c>
      <c r="D1929" s="6">
        <v>70</v>
      </c>
      <c r="E1929" s="6" t="s">
        <v>1652</v>
      </c>
      <c r="H1929" s="6">
        <f>IF('Раздел 2.1.2.2'!AN44=SUM('Раздел 2.1.2.2'!AN22,'Раздел 2.1.2.2'!AN24,'Раздел 2.1.2.2'!AN26,'Раздел 2.1.2.2'!AN27,'Раздел 2.1.2.2'!AN29,'Раздел 2.1.2.2'!AN30,'Раздел 2.1.2.2'!AN32,'Раздел 2.1.2.2'!AN34,'Раздел 2.1.2.2'!AN36,'Раздел 2.1.2.2'!AN38,'Раздел 2.1.2.2'!AN40,'Раздел 2.1.2.2'!AN42),0,1)</f>
        <v>0</v>
      </c>
    </row>
    <row r="1930" spans="1:8" x14ac:dyDescent="0.2">
      <c r="A1930" s="6">
        <f t="shared" si="27"/>
        <v>609562</v>
      </c>
      <c r="B1930" s="6">
        <v>9</v>
      </c>
      <c r="C1930" s="6">
        <v>2</v>
      </c>
      <c r="D1930" s="6">
        <v>71</v>
      </c>
      <c r="E1930" s="6" t="s">
        <v>1653</v>
      </c>
      <c r="H1930" s="6">
        <f>IF('Раздел 2.1.2.2'!AO44=SUM('Раздел 2.1.2.2'!AO22,'Раздел 2.1.2.2'!AO24,'Раздел 2.1.2.2'!AO26,'Раздел 2.1.2.2'!AO27,'Раздел 2.1.2.2'!AO29,'Раздел 2.1.2.2'!AO30,'Раздел 2.1.2.2'!AO32,'Раздел 2.1.2.2'!AO34,'Раздел 2.1.2.2'!AO36,'Раздел 2.1.2.2'!AO38,'Раздел 2.1.2.2'!AO40,'Раздел 2.1.2.2'!AO42),0,1)</f>
        <v>0</v>
      </c>
    </row>
    <row r="1931" spans="1:8" x14ac:dyDescent="0.2">
      <c r="A1931" s="6">
        <f t="shared" si="27"/>
        <v>609562</v>
      </c>
      <c r="B1931" s="6">
        <v>9</v>
      </c>
      <c r="C1931" s="6">
        <v>2</v>
      </c>
      <c r="D1931" s="6">
        <v>72</v>
      </c>
      <c r="E1931" s="6" t="s">
        <v>1654</v>
      </c>
      <c r="H1931" s="6">
        <f>IF('Раздел 2.1.2.2'!AP44=SUM('Раздел 2.1.2.2'!AP22,'Раздел 2.1.2.2'!AP24,'Раздел 2.1.2.2'!AP26,'Раздел 2.1.2.2'!AP27,'Раздел 2.1.2.2'!AP29,'Раздел 2.1.2.2'!AP30,'Раздел 2.1.2.2'!AP32,'Раздел 2.1.2.2'!AP34,'Раздел 2.1.2.2'!AP36,'Раздел 2.1.2.2'!AP38,'Раздел 2.1.2.2'!AP40,'Раздел 2.1.2.2'!AP42),0,1)</f>
        <v>0</v>
      </c>
    </row>
    <row r="1932" spans="1:8" x14ac:dyDescent="0.2">
      <c r="A1932" s="6">
        <f t="shared" si="27"/>
        <v>609562</v>
      </c>
      <c r="B1932" s="6">
        <v>9</v>
      </c>
      <c r="C1932" s="6">
        <v>2</v>
      </c>
      <c r="D1932" s="6">
        <v>73</v>
      </c>
      <c r="E1932" s="6" t="s">
        <v>1655</v>
      </c>
      <c r="H1932" s="6">
        <f>IF('Раздел 2.1.2.2'!AQ44=SUM('Раздел 2.1.2.2'!AQ22,'Раздел 2.1.2.2'!AQ24,'Раздел 2.1.2.2'!AQ26,'Раздел 2.1.2.2'!AQ27,'Раздел 2.1.2.2'!AQ29,'Раздел 2.1.2.2'!AQ30,'Раздел 2.1.2.2'!AQ32,'Раздел 2.1.2.2'!AQ34,'Раздел 2.1.2.2'!AQ36,'Раздел 2.1.2.2'!AQ38,'Раздел 2.1.2.2'!AQ40,'Раздел 2.1.2.2'!AQ42),0,1)</f>
        <v>0</v>
      </c>
    </row>
    <row r="1933" spans="1:8" x14ac:dyDescent="0.2">
      <c r="A1933" s="6">
        <f t="shared" si="27"/>
        <v>609562</v>
      </c>
      <c r="B1933" s="6">
        <v>9</v>
      </c>
      <c r="C1933" s="6">
        <v>2</v>
      </c>
      <c r="D1933" s="6">
        <v>74</v>
      </c>
      <c r="E1933" s="6" t="s">
        <v>889</v>
      </c>
      <c r="H1933" s="6">
        <f>IF('Раздел 2.1.2.2'!AR44=SUM('Раздел 2.1.2.2'!AR22,'Раздел 2.1.2.2'!AR24,'Раздел 2.1.2.2'!AR26,'Раздел 2.1.2.2'!AR27,'Раздел 2.1.2.2'!AR29,'Раздел 2.1.2.2'!AR30,'Раздел 2.1.2.2'!AR32,'Раздел 2.1.2.2'!AR34,'Раздел 2.1.2.2'!AR36,'Раздел 2.1.2.2'!AR38,'Раздел 2.1.2.2'!AR40,'Раздел 2.1.2.2'!AR42),0,1)</f>
        <v>0</v>
      </c>
    </row>
    <row r="1934" spans="1:8" x14ac:dyDescent="0.2">
      <c r="A1934" s="6">
        <f t="shared" si="27"/>
        <v>609562</v>
      </c>
      <c r="B1934" s="6">
        <v>9</v>
      </c>
      <c r="C1934" s="6">
        <v>2</v>
      </c>
      <c r="D1934" s="6">
        <v>75</v>
      </c>
      <c r="E1934" s="6" t="s">
        <v>890</v>
      </c>
      <c r="H1934" s="6">
        <f>IF('Раздел 2.1.2.2'!AS44=SUM('Раздел 2.1.2.2'!AS22,'Раздел 2.1.2.2'!AS24,'Раздел 2.1.2.2'!AS26,'Раздел 2.1.2.2'!AS27,'Раздел 2.1.2.2'!AS29,'Раздел 2.1.2.2'!AS30,'Раздел 2.1.2.2'!AS32,'Раздел 2.1.2.2'!AS34,'Раздел 2.1.2.2'!AS36,'Раздел 2.1.2.2'!AS38,'Раздел 2.1.2.2'!AS40,'Раздел 2.1.2.2'!AS42),0,1)</f>
        <v>0</v>
      </c>
    </row>
    <row r="1935" spans="1:8" x14ac:dyDescent="0.2">
      <c r="A1935" s="6">
        <f t="shared" si="27"/>
        <v>609562</v>
      </c>
      <c r="B1935" s="6">
        <v>9</v>
      </c>
      <c r="C1935" s="6">
        <v>2</v>
      </c>
      <c r="D1935" s="6">
        <v>76</v>
      </c>
      <c r="E1935" s="6" t="s">
        <v>891</v>
      </c>
      <c r="H1935" s="6">
        <f>IF('Раздел 2.1.2.2'!AT44=SUM('Раздел 2.1.2.2'!AT22,'Раздел 2.1.2.2'!AT24,'Раздел 2.1.2.2'!AT26,'Раздел 2.1.2.2'!AT27,'Раздел 2.1.2.2'!AT29,'Раздел 2.1.2.2'!AT30,'Раздел 2.1.2.2'!AT32,'Раздел 2.1.2.2'!AT34,'Раздел 2.1.2.2'!AT36,'Раздел 2.1.2.2'!AT38,'Раздел 2.1.2.2'!AT40,'Раздел 2.1.2.2'!AT42),0,1)</f>
        <v>0</v>
      </c>
    </row>
    <row r="1936" spans="1:8" x14ac:dyDescent="0.2">
      <c r="A1936" s="6">
        <f t="shared" si="27"/>
        <v>609562</v>
      </c>
      <c r="B1936" s="6">
        <v>9</v>
      </c>
      <c r="C1936" s="6">
        <v>2</v>
      </c>
      <c r="D1936" s="6">
        <v>77</v>
      </c>
      <c r="E1936" s="6" t="s">
        <v>892</v>
      </c>
      <c r="H1936" s="6">
        <f>IF('Раздел 2.1.2.2'!AU44=SUM('Раздел 2.1.2.2'!AU22,'Раздел 2.1.2.2'!AU24,'Раздел 2.1.2.2'!AU26,'Раздел 2.1.2.2'!AU27,'Раздел 2.1.2.2'!AU29,'Раздел 2.1.2.2'!AU30,'Раздел 2.1.2.2'!AU32,'Раздел 2.1.2.2'!AU34,'Раздел 2.1.2.2'!AU36,'Раздел 2.1.2.2'!AU38,'Раздел 2.1.2.2'!AU40,'Раздел 2.1.2.2'!AU42),0,1)</f>
        <v>0</v>
      </c>
    </row>
    <row r="1937" spans="1:8" x14ac:dyDescent="0.2">
      <c r="A1937" s="6">
        <f t="shared" si="27"/>
        <v>609562</v>
      </c>
      <c r="B1937" s="6">
        <v>9</v>
      </c>
      <c r="C1937" s="6">
        <v>2</v>
      </c>
      <c r="D1937" s="6">
        <v>78</v>
      </c>
      <c r="E1937" s="6" t="s">
        <v>893</v>
      </c>
      <c r="H1937" s="6">
        <f>IF('Раздел 2.1.2.2'!AV44=SUM('Раздел 2.1.2.2'!AV22,'Раздел 2.1.2.2'!AV24,'Раздел 2.1.2.2'!AV26,'Раздел 2.1.2.2'!AV27,'Раздел 2.1.2.2'!AV29,'Раздел 2.1.2.2'!AV30,'Раздел 2.1.2.2'!AV32,'Раздел 2.1.2.2'!AV34,'Раздел 2.1.2.2'!AV36,'Раздел 2.1.2.2'!AV38,'Раздел 2.1.2.2'!AV40,'Раздел 2.1.2.2'!AV42),0,1)</f>
        <v>0</v>
      </c>
    </row>
    <row r="1938" spans="1:8" x14ac:dyDescent="0.2">
      <c r="A1938" s="6">
        <f t="shared" si="27"/>
        <v>609562</v>
      </c>
      <c r="B1938" s="6">
        <v>9</v>
      </c>
      <c r="C1938" s="6">
        <v>2</v>
      </c>
      <c r="D1938" s="6">
        <v>79</v>
      </c>
      <c r="E1938" s="6" t="s">
        <v>894</v>
      </c>
      <c r="H1938" s="6">
        <f>IF('Раздел 2.1.2.2'!AW44=SUM('Раздел 2.1.2.2'!AW22,'Раздел 2.1.2.2'!AW24,'Раздел 2.1.2.2'!AW26,'Раздел 2.1.2.2'!AW27,'Раздел 2.1.2.2'!AW29,'Раздел 2.1.2.2'!AW30,'Раздел 2.1.2.2'!AW32,'Раздел 2.1.2.2'!AW34,'Раздел 2.1.2.2'!AW36,'Раздел 2.1.2.2'!AW38,'Раздел 2.1.2.2'!AW40,'Раздел 2.1.2.2'!AW42),0,1)</f>
        <v>0</v>
      </c>
    </row>
    <row r="1939" spans="1:8" x14ac:dyDescent="0.2">
      <c r="A1939" s="6">
        <f t="shared" si="27"/>
        <v>609562</v>
      </c>
      <c r="B1939" s="6">
        <v>9</v>
      </c>
      <c r="C1939" s="6">
        <v>2</v>
      </c>
      <c r="D1939" s="6">
        <v>80</v>
      </c>
      <c r="E1939" s="6" t="s">
        <v>895</v>
      </c>
      <c r="H1939" s="6">
        <f>IF('Раздел 2.1.2.2'!AX44=SUM('Раздел 2.1.2.2'!AX22,'Раздел 2.1.2.2'!AX24,'Раздел 2.1.2.2'!AX26,'Раздел 2.1.2.2'!AX27,'Раздел 2.1.2.2'!AX29,'Раздел 2.1.2.2'!AX30,'Раздел 2.1.2.2'!AX32,'Раздел 2.1.2.2'!AX34,'Раздел 2.1.2.2'!AX36,'Раздел 2.1.2.2'!AX38,'Раздел 2.1.2.2'!AX40,'Раздел 2.1.2.2'!AX42),0,1)</f>
        <v>0</v>
      </c>
    </row>
    <row r="1940" spans="1:8" x14ac:dyDescent="0.2">
      <c r="A1940" s="6">
        <f t="shared" si="27"/>
        <v>609562</v>
      </c>
      <c r="B1940" s="6">
        <v>9</v>
      </c>
      <c r="C1940" s="6">
        <v>2</v>
      </c>
      <c r="D1940" s="6">
        <v>81</v>
      </c>
      <c r="E1940" s="6" t="s">
        <v>896</v>
      </c>
      <c r="H1940" s="6">
        <f>IF('Раздел 2.1.2.2'!AY44=SUM('Раздел 2.1.2.2'!AY22,'Раздел 2.1.2.2'!AY24,'Раздел 2.1.2.2'!AY26,'Раздел 2.1.2.2'!AY27,'Раздел 2.1.2.2'!AY29,'Раздел 2.1.2.2'!AY30,'Раздел 2.1.2.2'!AY32,'Раздел 2.1.2.2'!AY34,'Раздел 2.1.2.2'!AY36,'Раздел 2.1.2.2'!AY38,'Раздел 2.1.2.2'!AY40,'Раздел 2.1.2.2'!AY42),0,1)</f>
        <v>0</v>
      </c>
    </row>
    <row r="1941" spans="1:8" x14ac:dyDescent="0.2">
      <c r="A1941" s="6">
        <f t="shared" si="27"/>
        <v>609562</v>
      </c>
      <c r="B1941" s="6">
        <v>9</v>
      </c>
      <c r="C1941" s="6">
        <v>2</v>
      </c>
      <c r="D1941" s="6">
        <v>82</v>
      </c>
      <c r="E1941" s="6" t="s">
        <v>897</v>
      </c>
      <c r="H1941" s="6">
        <f>IF('Раздел 2.1.2.2'!AZ44=SUM('Раздел 2.1.2.2'!AZ22,'Раздел 2.1.2.2'!AZ24,'Раздел 2.1.2.2'!AZ26,'Раздел 2.1.2.2'!AZ27,'Раздел 2.1.2.2'!AZ29,'Раздел 2.1.2.2'!AZ30,'Раздел 2.1.2.2'!AZ32,'Раздел 2.1.2.2'!AZ34,'Раздел 2.1.2.2'!AZ36,'Раздел 2.1.2.2'!AZ38,'Раздел 2.1.2.2'!AZ40,'Раздел 2.1.2.2'!AZ42),0,1)</f>
        <v>0</v>
      </c>
    </row>
    <row r="1942" spans="1:8" x14ac:dyDescent="0.2">
      <c r="A1942" s="6">
        <f t="shared" si="27"/>
        <v>609562</v>
      </c>
      <c r="B1942" s="6">
        <v>9</v>
      </c>
      <c r="C1942" s="6">
        <v>2</v>
      </c>
      <c r="D1942" s="6">
        <v>83</v>
      </c>
      <c r="E1942" s="6" t="s">
        <v>898</v>
      </c>
      <c r="H1942" s="6">
        <f>IF('Раздел 2.1.2.2'!BA44=SUM('Раздел 2.1.2.2'!BA22,'Раздел 2.1.2.2'!BA24,'Раздел 2.1.2.2'!BA26,'Раздел 2.1.2.2'!BA27,'Раздел 2.1.2.2'!BA29,'Раздел 2.1.2.2'!BA30,'Раздел 2.1.2.2'!BA32,'Раздел 2.1.2.2'!BA34,'Раздел 2.1.2.2'!BA36,'Раздел 2.1.2.2'!BA38,'Раздел 2.1.2.2'!BA40,'Раздел 2.1.2.2'!BA42),0,1)</f>
        <v>0</v>
      </c>
    </row>
    <row r="1943" spans="1:8" x14ac:dyDescent="0.2">
      <c r="A1943" s="6">
        <f t="shared" si="27"/>
        <v>609562</v>
      </c>
      <c r="B1943" s="6">
        <v>9</v>
      </c>
      <c r="C1943" s="6">
        <v>2</v>
      </c>
      <c r="D1943" s="6">
        <v>84</v>
      </c>
      <c r="E1943" s="6" t="s">
        <v>899</v>
      </c>
      <c r="H1943" s="6">
        <f>IF('Раздел 2.1.2.2'!BB44=SUM('Раздел 2.1.2.2'!BB22,'Раздел 2.1.2.2'!BB24,'Раздел 2.1.2.2'!BB26,'Раздел 2.1.2.2'!BB27,'Раздел 2.1.2.2'!BB29,'Раздел 2.1.2.2'!BB30,'Раздел 2.1.2.2'!BB32,'Раздел 2.1.2.2'!BB34,'Раздел 2.1.2.2'!BB36,'Раздел 2.1.2.2'!BB38,'Раздел 2.1.2.2'!BB40,'Раздел 2.1.2.2'!BB42),0,1)</f>
        <v>0</v>
      </c>
    </row>
    <row r="1944" spans="1:8" x14ac:dyDescent="0.2">
      <c r="A1944" s="6">
        <f t="shared" si="27"/>
        <v>609562</v>
      </c>
      <c r="B1944" s="6">
        <v>9</v>
      </c>
      <c r="C1944" s="6">
        <v>2</v>
      </c>
      <c r="D1944" s="6">
        <v>85</v>
      </c>
      <c r="E1944" s="6" t="s">
        <v>900</v>
      </c>
      <c r="H1944" s="6">
        <f>IF('Раздел 2.1.2.2'!BC44=SUM('Раздел 2.1.2.2'!BC22,'Раздел 2.1.2.2'!BC24,'Раздел 2.1.2.2'!BC26,'Раздел 2.1.2.2'!BC27,'Раздел 2.1.2.2'!BC29,'Раздел 2.1.2.2'!BC30,'Раздел 2.1.2.2'!BC32,'Раздел 2.1.2.2'!BC34,'Раздел 2.1.2.2'!BC36,'Раздел 2.1.2.2'!BC38,'Раздел 2.1.2.2'!BC40,'Раздел 2.1.2.2'!BC42),0,1)</f>
        <v>0</v>
      </c>
    </row>
    <row r="1945" spans="1:8" x14ac:dyDescent="0.2">
      <c r="A1945" s="6">
        <f t="shared" si="27"/>
        <v>609562</v>
      </c>
      <c r="B1945" s="6">
        <v>9</v>
      </c>
      <c r="C1945" s="6">
        <v>2</v>
      </c>
      <c r="D1945" s="6">
        <v>86</v>
      </c>
      <c r="E1945" s="6" t="s">
        <v>901</v>
      </c>
      <c r="H1945" s="6">
        <f>IF('Раздел 2.1.2.2'!BD44=SUM('Раздел 2.1.2.2'!BD22,'Раздел 2.1.2.2'!BD24,'Раздел 2.1.2.2'!BD26,'Раздел 2.1.2.2'!BD27,'Раздел 2.1.2.2'!BD29,'Раздел 2.1.2.2'!BD30,'Раздел 2.1.2.2'!BD32,'Раздел 2.1.2.2'!BD34,'Раздел 2.1.2.2'!BD36,'Раздел 2.1.2.2'!BD38,'Раздел 2.1.2.2'!BD40,'Раздел 2.1.2.2'!BD42),0,1)</f>
        <v>0</v>
      </c>
    </row>
    <row r="1946" spans="1:8" x14ac:dyDescent="0.2">
      <c r="A1946" s="6">
        <f t="shared" si="27"/>
        <v>609562</v>
      </c>
      <c r="B1946" s="6">
        <v>9</v>
      </c>
      <c r="C1946" s="6">
        <v>2</v>
      </c>
      <c r="D1946" s="6">
        <v>87</v>
      </c>
      <c r="E1946" s="6" t="s">
        <v>902</v>
      </c>
      <c r="H1946" s="6">
        <f>IF('Раздел 2.1.2.2'!BE44=SUM('Раздел 2.1.2.2'!BE22,'Раздел 2.1.2.2'!BE24,'Раздел 2.1.2.2'!BE26,'Раздел 2.1.2.2'!BE27,'Раздел 2.1.2.2'!BE29,'Раздел 2.1.2.2'!BE30,'Раздел 2.1.2.2'!BE32,'Раздел 2.1.2.2'!BE34,'Раздел 2.1.2.2'!BE36,'Раздел 2.1.2.2'!BE38,'Раздел 2.1.2.2'!BE40,'Раздел 2.1.2.2'!BE42),0,1)</f>
        <v>0</v>
      </c>
    </row>
    <row r="1947" spans="1:8" x14ac:dyDescent="0.2">
      <c r="A1947" s="6">
        <f t="shared" si="27"/>
        <v>609562</v>
      </c>
      <c r="B1947" s="6">
        <v>9</v>
      </c>
      <c r="C1947" s="6">
        <v>2</v>
      </c>
      <c r="D1947" s="6">
        <v>88</v>
      </c>
      <c r="E1947" s="6" t="s">
        <v>2447</v>
      </c>
      <c r="H1947" s="6">
        <f>IF('Раздел 2.1.2.2'!BF44=SUM('Раздел 2.1.2.2'!BF22,'Раздел 2.1.2.2'!BF24,'Раздел 2.1.2.2'!BF26,'Раздел 2.1.2.2'!BF27,'Раздел 2.1.2.2'!BF29,'Раздел 2.1.2.2'!BF30,'Раздел 2.1.2.2'!BF32,'Раздел 2.1.2.2'!BF34,'Раздел 2.1.2.2'!BF36,'Раздел 2.1.2.2'!BF38,'Раздел 2.1.2.2'!BF40,'Раздел 2.1.2.2'!BF42),0,1)</f>
        <v>0</v>
      </c>
    </row>
    <row r="1948" spans="1:8" x14ac:dyDescent="0.2">
      <c r="A1948" s="6">
        <f t="shared" si="27"/>
        <v>609562</v>
      </c>
      <c r="B1948" s="6">
        <v>9</v>
      </c>
      <c r="C1948" s="6">
        <v>2</v>
      </c>
      <c r="D1948" s="6">
        <v>89</v>
      </c>
      <c r="E1948" s="6" t="s">
        <v>2448</v>
      </c>
      <c r="H1948" s="6">
        <f>IF('Раздел 2.1.2.2'!BG44=SUM('Раздел 2.1.2.2'!BG22,'Раздел 2.1.2.2'!BG24,'Раздел 2.1.2.2'!BG26,'Раздел 2.1.2.2'!BG27,'Раздел 2.1.2.2'!BG29,'Раздел 2.1.2.2'!BG30,'Раздел 2.1.2.2'!BG32,'Раздел 2.1.2.2'!BG34,'Раздел 2.1.2.2'!BG36,'Раздел 2.1.2.2'!BG38,'Раздел 2.1.2.2'!BG40,'Раздел 2.1.2.2'!BG42),0,1)</f>
        <v>0</v>
      </c>
    </row>
    <row r="1949" spans="1:8" x14ac:dyDescent="0.2">
      <c r="A1949" s="6">
        <f t="shared" si="27"/>
        <v>609562</v>
      </c>
      <c r="B1949" s="6">
        <v>9</v>
      </c>
      <c r="C1949" s="119">
        <v>2</v>
      </c>
      <c r="D1949" s="119">
        <v>90</v>
      </c>
      <c r="E1949" s="119" t="s">
        <v>2449</v>
      </c>
      <c r="F1949" s="119"/>
      <c r="G1949" s="119"/>
      <c r="H1949" s="119">
        <f>IF('Раздел 2.1.2.2'!BH44=SUM('Раздел 2.1.2.2'!BH22,'Раздел 2.1.2.2'!BH24,'Раздел 2.1.2.2'!BH26,'Раздел 2.1.2.2'!BH27,'Раздел 2.1.2.2'!BH29,'Раздел 2.1.2.2'!BH30,'Раздел 2.1.2.2'!BH32,'Раздел 2.1.2.2'!BH34,'Раздел 2.1.2.2'!BH36,'Раздел 2.1.2.2'!BH38,'Раздел 2.1.2.2'!BH40,'Раздел 2.1.2.2'!BH42),0,1)</f>
        <v>0</v>
      </c>
    </row>
    <row r="1950" spans="1:8" x14ac:dyDescent="0.2">
      <c r="A1950" s="6">
        <f t="shared" si="27"/>
        <v>609562</v>
      </c>
      <c r="B1950" s="6">
        <v>9</v>
      </c>
      <c r="C1950" s="122">
        <v>3</v>
      </c>
      <c r="D1950" s="6">
        <v>91</v>
      </c>
      <c r="E1950" s="122" t="s">
        <v>12408</v>
      </c>
      <c r="H1950" s="6">
        <f>IF('Раздел 2.1.2.2'!P21=SUM('Раздел 2.1.2.2'!Q21:BH21),0,1)</f>
        <v>0</v>
      </c>
    </row>
    <row r="1951" spans="1:8" x14ac:dyDescent="0.2">
      <c r="A1951" s="6">
        <f t="shared" si="27"/>
        <v>609562</v>
      </c>
      <c r="B1951" s="6">
        <v>9</v>
      </c>
      <c r="C1951" s="122">
        <v>3</v>
      </c>
      <c r="D1951" s="6">
        <v>92</v>
      </c>
      <c r="E1951" s="122" t="s">
        <v>12409</v>
      </c>
      <c r="H1951" s="6">
        <f>IF('Раздел 2.1.2.2'!P22=SUM('Раздел 2.1.2.2'!Q22:BH22),0,1)</f>
        <v>0</v>
      </c>
    </row>
    <row r="1952" spans="1:8" x14ac:dyDescent="0.2">
      <c r="A1952" s="6">
        <f t="shared" si="27"/>
        <v>609562</v>
      </c>
      <c r="B1952" s="6">
        <v>9</v>
      </c>
      <c r="C1952" s="122">
        <v>3</v>
      </c>
      <c r="D1952" s="6">
        <v>93</v>
      </c>
      <c r="E1952" s="122" t="s">
        <v>11093</v>
      </c>
      <c r="H1952" s="6">
        <f>IF('Раздел 2.1.2.2'!P23=SUM('Раздел 2.1.2.2'!Q23:BH23),0,1)</f>
        <v>0</v>
      </c>
    </row>
    <row r="1953" spans="1:8" x14ac:dyDescent="0.2">
      <c r="A1953" s="6">
        <f t="shared" si="27"/>
        <v>609562</v>
      </c>
      <c r="B1953" s="6">
        <v>9</v>
      </c>
      <c r="C1953" s="122">
        <v>3</v>
      </c>
      <c r="D1953" s="6">
        <v>94</v>
      </c>
      <c r="E1953" s="122" t="s">
        <v>12562</v>
      </c>
      <c r="H1953" s="6">
        <f>IF('Раздел 2.1.2.2'!P24=SUM('Раздел 2.1.2.2'!Q24:BH24),0,1)</f>
        <v>0</v>
      </c>
    </row>
    <row r="1954" spans="1:8" x14ac:dyDescent="0.2">
      <c r="A1954" s="6">
        <f t="shared" si="27"/>
        <v>609562</v>
      </c>
      <c r="B1954" s="6">
        <v>9</v>
      </c>
      <c r="C1954" s="122">
        <v>3</v>
      </c>
      <c r="D1954" s="6">
        <v>95</v>
      </c>
      <c r="E1954" s="122" t="s">
        <v>12563</v>
      </c>
      <c r="H1954" s="6">
        <f>IF('Раздел 2.1.2.2'!P25=SUM('Раздел 2.1.2.2'!Q25:BH25),0,1)</f>
        <v>0</v>
      </c>
    </row>
    <row r="1955" spans="1:8" x14ac:dyDescent="0.2">
      <c r="A1955" s="6">
        <f t="shared" si="27"/>
        <v>609562</v>
      </c>
      <c r="B1955" s="6">
        <v>9</v>
      </c>
      <c r="C1955" s="122">
        <v>3</v>
      </c>
      <c r="D1955" s="6">
        <v>96</v>
      </c>
      <c r="E1955" s="122" t="s">
        <v>12564</v>
      </c>
      <c r="H1955" s="6">
        <f>IF('Раздел 2.1.2.2'!P26=SUM('Раздел 2.1.2.2'!Q26:BH26),0,1)</f>
        <v>0</v>
      </c>
    </row>
    <row r="1956" spans="1:8" x14ac:dyDescent="0.2">
      <c r="A1956" s="6">
        <f t="shared" si="27"/>
        <v>609562</v>
      </c>
      <c r="B1956" s="6">
        <v>9</v>
      </c>
      <c r="C1956" s="122">
        <v>3</v>
      </c>
      <c r="D1956" s="6">
        <v>97</v>
      </c>
      <c r="E1956" s="122" t="s">
        <v>12565</v>
      </c>
      <c r="H1956" s="6">
        <f>IF('Раздел 2.1.2.2'!P27=SUM('Раздел 2.1.2.2'!Q27:BH27),0,1)</f>
        <v>0</v>
      </c>
    </row>
    <row r="1957" spans="1:8" x14ac:dyDescent="0.2">
      <c r="A1957" s="6">
        <f t="shared" si="27"/>
        <v>609562</v>
      </c>
      <c r="B1957" s="6">
        <v>9</v>
      </c>
      <c r="C1957" s="122">
        <v>3</v>
      </c>
      <c r="D1957" s="6">
        <v>98</v>
      </c>
      <c r="E1957" s="122" t="s">
        <v>12566</v>
      </c>
      <c r="H1957" s="6">
        <f>IF('Раздел 2.1.2.2'!P28=SUM('Раздел 2.1.2.2'!Q28:BH28),0,1)</f>
        <v>0</v>
      </c>
    </row>
    <row r="1958" spans="1:8" x14ac:dyDescent="0.2">
      <c r="A1958" s="6">
        <f t="shared" si="27"/>
        <v>609562</v>
      </c>
      <c r="B1958" s="6">
        <v>9</v>
      </c>
      <c r="C1958" s="122">
        <v>3</v>
      </c>
      <c r="D1958" s="6">
        <v>99</v>
      </c>
      <c r="E1958" s="122" t="s">
        <v>12567</v>
      </c>
      <c r="H1958" s="6">
        <f>IF('Раздел 2.1.2.2'!P29=SUM('Раздел 2.1.2.2'!Q29:BH29),0,1)</f>
        <v>0</v>
      </c>
    </row>
    <row r="1959" spans="1:8" x14ac:dyDescent="0.2">
      <c r="A1959" s="6">
        <f t="shared" si="27"/>
        <v>609562</v>
      </c>
      <c r="B1959" s="6">
        <v>9</v>
      </c>
      <c r="C1959" s="122">
        <v>3</v>
      </c>
      <c r="D1959" s="6">
        <v>100</v>
      </c>
      <c r="E1959" s="122" t="s">
        <v>12568</v>
      </c>
      <c r="H1959" s="6">
        <f>IF('Раздел 2.1.2.2'!P30=SUM('Раздел 2.1.2.2'!Q30:BH30),0,1)</f>
        <v>0</v>
      </c>
    </row>
    <row r="1960" spans="1:8" x14ac:dyDescent="0.2">
      <c r="A1960" s="6">
        <f t="shared" si="27"/>
        <v>609562</v>
      </c>
      <c r="B1960" s="6">
        <v>9</v>
      </c>
      <c r="C1960" s="122">
        <v>3</v>
      </c>
      <c r="D1960" s="6">
        <v>101</v>
      </c>
      <c r="E1960" s="122" t="s">
        <v>12569</v>
      </c>
      <c r="H1960" s="6">
        <f>IF('Раздел 2.1.2.2'!P31=SUM('Раздел 2.1.2.2'!Q31:BH31),0,1)</f>
        <v>0</v>
      </c>
    </row>
    <row r="1961" spans="1:8" x14ac:dyDescent="0.2">
      <c r="A1961" s="6">
        <f t="shared" si="27"/>
        <v>609562</v>
      </c>
      <c r="B1961" s="6">
        <v>9</v>
      </c>
      <c r="C1961" s="122">
        <v>3</v>
      </c>
      <c r="D1961" s="6">
        <v>102</v>
      </c>
      <c r="E1961" s="122" t="s">
        <v>12570</v>
      </c>
      <c r="H1961" s="6">
        <f>IF('Раздел 2.1.2.2'!P32=SUM('Раздел 2.1.2.2'!Q32:BH32),0,1)</f>
        <v>0</v>
      </c>
    </row>
    <row r="1962" spans="1:8" x14ac:dyDescent="0.2">
      <c r="A1962" s="6">
        <f t="shared" ref="A1962:A2025" si="28">P_3</f>
        <v>609562</v>
      </c>
      <c r="B1962" s="6">
        <v>9</v>
      </c>
      <c r="C1962" s="122">
        <v>3</v>
      </c>
      <c r="D1962" s="6">
        <v>103</v>
      </c>
      <c r="E1962" s="122" t="s">
        <v>12571</v>
      </c>
      <c r="H1962" s="6">
        <f>IF('Раздел 2.1.2.2'!P33=SUM('Раздел 2.1.2.2'!Q33:BH33),0,1)</f>
        <v>0</v>
      </c>
    </row>
    <row r="1963" spans="1:8" x14ac:dyDescent="0.2">
      <c r="A1963" s="6">
        <f t="shared" si="28"/>
        <v>609562</v>
      </c>
      <c r="B1963" s="6">
        <v>9</v>
      </c>
      <c r="C1963" s="122">
        <v>3</v>
      </c>
      <c r="D1963" s="6">
        <v>104</v>
      </c>
      <c r="E1963" s="122" t="s">
        <v>12572</v>
      </c>
      <c r="H1963" s="6">
        <f>IF('Раздел 2.1.2.2'!P34=SUM('Раздел 2.1.2.2'!Q34:BH34),0,1)</f>
        <v>0</v>
      </c>
    </row>
    <row r="1964" spans="1:8" x14ac:dyDescent="0.2">
      <c r="A1964" s="6">
        <f t="shared" si="28"/>
        <v>609562</v>
      </c>
      <c r="B1964" s="6">
        <v>9</v>
      </c>
      <c r="C1964" s="122">
        <v>3</v>
      </c>
      <c r="D1964" s="6">
        <v>105</v>
      </c>
      <c r="E1964" s="122" t="s">
        <v>12573</v>
      </c>
      <c r="H1964" s="6">
        <f>IF('Раздел 2.1.2.2'!P35=SUM('Раздел 2.1.2.2'!Q35:BH35),0,1)</f>
        <v>0</v>
      </c>
    </row>
    <row r="1965" spans="1:8" x14ac:dyDescent="0.2">
      <c r="A1965" s="6">
        <f t="shared" si="28"/>
        <v>609562</v>
      </c>
      <c r="B1965" s="6">
        <v>9</v>
      </c>
      <c r="C1965" s="122">
        <v>3</v>
      </c>
      <c r="D1965" s="6">
        <v>106</v>
      </c>
      <c r="E1965" s="122" t="s">
        <v>12574</v>
      </c>
      <c r="H1965" s="6">
        <f>IF('Раздел 2.1.2.2'!P36=SUM('Раздел 2.1.2.2'!Q36:BH36),0,1)</f>
        <v>0</v>
      </c>
    </row>
    <row r="1966" spans="1:8" x14ac:dyDescent="0.2">
      <c r="A1966" s="6">
        <f t="shared" si="28"/>
        <v>609562</v>
      </c>
      <c r="B1966" s="6">
        <v>9</v>
      </c>
      <c r="C1966" s="122">
        <v>3</v>
      </c>
      <c r="D1966" s="6">
        <v>107</v>
      </c>
      <c r="E1966" s="122" t="s">
        <v>12575</v>
      </c>
      <c r="H1966" s="6">
        <f>IF('Раздел 2.1.2.2'!P37=SUM('Раздел 2.1.2.2'!Q37:BH37),0,1)</f>
        <v>0</v>
      </c>
    </row>
    <row r="1967" spans="1:8" x14ac:dyDescent="0.2">
      <c r="A1967" s="6">
        <f t="shared" si="28"/>
        <v>609562</v>
      </c>
      <c r="B1967" s="6">
        <v>9</v>
      </c>
      <c r="C1967" s="122">
        <v>3</v>
      </c>
      <c r="D1967" s="6">
        <v>108</v>
      </c>
      <c r="E1967" s="122" t="s">
        <v>12576</v>
      </c>
      <c r="H1967" s="6">
        <f>IF('Раздел 2.1.2.2'!P38=SUM('Раздел 2.1.2.2'!Q38:BH38),0,1)</f>
        <v>0</v>
      </c>
    </row>
    <row r="1968" spans="1:8" x14ac:dyDescent="0.2">
      <c r="A1968" s="6">
        <f t="shared" si="28"/>
        <v>609562</v>
      </c>
      <c r="B1968" s="6">
        <v>9</v>
      </c>
      <c r="C1968" s="122">
        <v>3</v>
      </c>
      <c r="D1968" s="6">
        <v>109</v>
      </c>
      <c r="E1968" s="122" t="s">
        <v>12577</v>
      </c>
      <c r="H1968" s="6">
        <f>IF('Раздел 2.1.2.2'!P39=SUM('Раздел 2.1.2.2'!Q39:BH39),0,1)</f>
        <v>0</v>
      </c>
    </row>
    <row r="1969" spans="1:8" x14ac:dyDescent="0.2">
      <c r="A1969" s="6">
        <f t="shared" si="28"/>
        <v>609562</v>
      </c>
      <c r="B1969" s="6">
        <v>9</v>
      </c>
      <c r="C1969" s="122">
        <v>3</v>
      </c>
      <c r="D1969" s="6">
        <v>110</v>
      </c>
      <c r="E1969" s="122" t="s">
        <v>12578</v>
      </c>
      <c r="H1969" s="6">
        <f>IF('Раздел 2.1.2.2'!P40=SUM('Раздел 2.1.2.2'!Q40:BH40),0,1)</f>
        <v>0</v>
      </c>
    </row>
    <row r="1970" spans="1:8" x14ac:dyDescent="0.2">
      <c r="A1970" s="6">
        <f t="shared" si="28"/>
        <v>609562</v>
      </c>
      <c r="B1970" s="6">
        <v>9</v>
      </c>
      <c r="C1970" s="122">
        <v>3</v>
      </c>
      <c r="D1970" s="6">
        <v>111</v>
      </c>
      <c r="E1970" s="122" t="s">
        <v>12579</v>
      </c>
      <c r="H1970" s="6">
        <f>IF('Раздел 2.1.2.2'!P41=SUM('Раздел 2.1.2.2'!Q41:BH41),0,1)</f>
        <v>0</v>
      </c>
    </row>
    <row r="1971" spans="1:8" x14ac:dyDescent="0.2">
      <c r="A1971" s="6">
        <f t="shared" si="28"/>
        <v>609562</v>
      </c>
      <c r="B1971" s="6">
        <v>9</v>
      </c>
      <c r="C1971" s="122">
        <v>3</v>
      </c>
      <c r="D1971" s="6">
        <v>112</v>
      </c>
      <c r="E1971" s="122" t="s">
        <v>12580</v>
      </c>
      <c r="H1971" s="6">
        <f>IF('Раздел 2.1.2.2'!P42=SUM('Раздел 2.1.2.2'!Q42:BH42),0,1)</f>
        <v>0</v>
      </c>
    </row>
    <row r="1972" spans="1:8" x14ac:dyDescent="0.2">
      <c r="A1972" s="6">
        <f t="shared" si="28"/>
        <v>609562</v>
      </c>
      <c r="B1972" s="6">
        <v>9</v>
      </c>
      <c r="C1972" s="122">
        <v>3</v>
      </c>
      <c r="D1972" s="6">
        <v>113</v>
      </c>
      <c r="E1972" s="122" t="s">
        <v>12581</v>
      </c>
      <c r="H1972" s="6">
        <f>IF('Раздел 2.1.2.2'!P43=SUM('Раздел 2.1.2.2'!Q43:BH43),0,1)</f>
        <v>0</v>
      </c>
    </row>
    <row r="1973" spans="1:8" x14ac:dyDescent="0.2">
      <c r="A1973" s="6">
        <f t="shared" si="28"/>
        <v>609562</v>
      </c>
      <c r="B1973" s="6">
        <v>9</v>
      </c>
      <c r="C1973" s="122">
        <v>3</v>
      </c>
      <c r="D1973" s="6">
        <v>114</v>
      </c>
      <c r="E1973" s="122" t="s">
        <v>12582</v>
      </c>
      <c r="H1973" s="6">
        <f>IF('Раздел 2.1.2.2'!P44=SUM('Раздел 2.1.2.2'!Q44:BH44),0,1)</f>
        <v>0</v>
      </c>
    </row>
    <row r="1974" spans="1:8" x14ac:dyDescent="0.2">
      <c r="A1974" s="6">
        <f t="shared" si="28"/>
        <v>609562</v>
      </c>
      <c r="B1974" s="6">
        <v>9</v>
      </c>
      <c r="C1974" s="122">
        <v>3</v>
      </c>
      <c r="D1974" s="6">
        <v>115</v>
      </c>
      <c r="E1974" s="122" t="s">
        <v>12583</v>
      </c>
      <c r="H1974" s="6">
        <f>IF('Раздел 2.1.2.2'!P45=SUM('Раздел 2.1.2.2'!Q45:BH45),0,1)</f>
        <v>0</v>
      </c>
    </row>
    <row r="1975" spans="1:8" x14ac:dyDescent="0.2">
      <c r="A1975" s="6">
        <f t="shared" si="28"/>
        <v>609562</v>
      </c>
      <c r="B1975" s="6">
        <v>9</v>
      </c>
      <c r="C1975" s="122">
        <v>3</v>
      </c>
      <c r="D1975" s="6">
        <v>116</v>
      </c>
      <c r="E1975" s="122" t="s">
        <v>12584</v>
      </c>
      <c r="H1975" s="6">
        <f>IF('Раздел 2.1.2.2'!P46=SUM('Раздел 2.1.2.2'!Q46:BH46),0,1)</f>
        <v>0</v>
      </c>
    </row>
    <row r="1976" spans="1:8" x14ac:dyDescent="0.2">
      <c r="A1976" s="6">
        <f t="shared" si="28"/>
        <v>609562</v>
      </c>
      <c r="B1976" s="6">
        <v>9</v>
      </c>
      <c r="C1976" s="122">
        <v>3</v>
      </c>
      <c r="D1976" s="6">
        <v>117</v>
      </c>
      <c r="E1976" s="122" t="s">
        <v>14032</v>
      </c>
      <c r="H1976" s="6">
        <f>IF('Раздел 2.1.2.2'!P47=SUM('Раздел 2.1.2.2'!Q47:BH47),0,1)</f>
        <v>0</v>
      </c>
    </row>
    <row r="1977" spans="1:8" x14ac:dyDescent="0.2">
      <c r="A1977" s="6">
        <f t="shared" si="28"/>
        <v>609562</v>
      </c>
      <c r="B1977" s="6">
        <v>9</v>
      </c>
      <c r="C1977" s="122">
        <v>3</v>
      </c>
      <c r="D1977" s="6">
        <v>118</v>
      </c>
      <c r="E1977" s="122" t="s">
        <v>14033</v>
      </c>
      <c r="H1977" s="6">
        <f>IF('Раздел 2.1.2.2'!P48=SUM('Раздел 2.1.2.2'!Q48:BH48),0,1)</f>
        <v>0</v>
      </c>
    </row>
    <row r="1978" spans="1:8" x14ac:dyDescent="0.2">
      <c r="A1978" s="6">
        <f t="shared" si="28"/>
        <v>609562</v>
      </c>
      <c r="B1978" s="6">
        <v>9</v>
      </c>
      <c r="C1978" s="122">
        <v>3</v>
      </c>
      <c r="D1978" s="6">
        <v>119</v>
      </c>
      <c r="E1978" s="122" t="s">
        <v>14034</v>
      </c>
      <c r="H1978" s="6">
        <f>IF('Раздел 2.1.2.2'!P49=SUM('Раздел 2.1.2.2'!Q49:BH49),0,1)</f>
        <v>0</v>
      </c>
    </row>
    <row r="1979" spans="1:8" x14ac:dyDescent="0.2">
      <c r="A1979" s="6">
        <f t="shared" si="28"/>
        <v>609562</v>
      </c>
      <c r="B1979" s="6">
        <v>9</v>
      </c>
      <c r="C1979" s="122">
        <v>3</v>
      </c>
      <c r="D1979" s="6">
        <v>120</v>
      </c>
      <c r="E1979" s="122" t="s">
        <v>14035</v>
      </c>
      <c r="H1979" s="6">
        <f>IF('Раздел 2.1.2.2'!P50=SUM('Раздел 2.1.2.2'!Q50:BH50),0,1)</f>
        <v>0</v>
      </c>
    </row>
    <row r="1980" spans="1:8" x14ac:dyDescent="0.2">
      <c r="A1980" s="6">
        <f t="shared" si="28"/>
        <v>609562</v>
      </c>
      <c r="B1980" s="6">
        <v>9</v>
      </c>
      <c r="C1980" s="122">
        <v>3</v>
      </c>
      <c r="D1980" s="6">
        <v>121</v>
      </c>
      <c r="E1980" s="122" t="s">
        <v>14036</v>
      </c>
      <c r="H1980" s="6">
        <f>IF('Раздел 2.1.2.2'!P51=SUM('Раздел 2.1.2.2'!Q51:BH51),0,1)</f>
        <v>0</v>
      </c>
    </row>
    <row r="1981" spans="1:8" x14ac:dyDescent="0.2">
      <c r="A1981" s="6">
        <f t="shared" si="28"/>
        <v>609562</v>
      </c>
      <c r="B1981" s="6">
        <v>9</v>
      </c>
      <c r="C1981" s="122">
        <v>3</v>
      </c>
      <c r="D1981" s="7">
        <v>122</v>
      </c>
      <c r="E1981" s="122" t="s">
        <v>14037</v>
      </c>
      <c r="H1981" s="6">
        <f>IF('Раздел 2.1.2.2'!P52=SUM('Раздел 2.1.2.2'!Q52:BH52),0,1)</f>
        <v>0</v>
      </c>
    </row>
    <row r="1982" spans="1:8" x14ac:dyDescent="0.2">
      <c r="A1982" s="6">
        <f t="shared" si="28"/>
        <v>609562</v>
      </c>
      <c r="B1982" s="6">
        <v>9</v>
      </c>
      <c r="C1982" s="123">
        <v>3</v>
      </c>
      <c r="D1982" s="7">
        <v>123</v>
      </c>
      <c r="E1982" s="123" t="s">
        <v>14038</v>
      </c>
      <c r="F1982" s="119"/>
      <c r="G1982" s="119"/>
      <c r="H1982" s="119">
        <f>IF('Раздел 2.1.2.2'!P53=SUM('Раздел 2.1.2.2'!Q53:BH53),0,1)</f>
        <v>0</v>
      </c>
    </row>
    <row r="1983" spans="1:8" x14ac:dyDescent="0.2">
      <c r="A1983" s="6">
        <f t="shared" si="28"/>
        <v>609562</v>
      </c>
      <c r="B1983" s="6">
        <v>9</v>
      </c>
      <c r="C1983" s="122">
        <v>4</v>
      </c>
      <c r="D1983" s="7">
        <v>124</v>
      </c>
      <c r="E1983" s="6" t="s">
        <v>14039</v>
      </c>
      <c r="H1983" s="6">
        <f>IF('Раздел 2.1.2.2'!P44&gt;='Раздел 2.1.2.2'!P45,0,1)</f>
        <v>0</v>
      </c>
    </row>
    <row r="1984" spans="1:8" x14ac:dyDescent="0.2">
      <c r="A1984" s="6">
        <f t="shared" si="28"/>
        <v>609562</v>
      </c>
      <c r="B1984" s="6">
        <v>9</v>
      </c>
      <c r="C1984" s="122">
        <v>4</v>
      </c>
      <c r="D1984" s="7">
        <v>125</v>
      </c>
      <c r="E1984" s="6" t="s">
        <v>2450</v>
      </c>
      <c r="H1984" s="6">
        <f>IF('Раздел 2.1.2.2'!Q44&gt;='Раздел 2.1.2.2'!Q45,0,1)</f>
        <v>0</v>
      </c>
    </row>
    <row r="1985" spans="1:8" x14ac:dyDescent="0.2">
      <c r="A1985" s="6">
        <f t="shared" si="28"/>
        <v>609562</v>
      </c>
      <c r="B1985" s="6">
        <v>9</v>
      </c>
      <c r="C1985" s="122">
        <v>4</v>
      </c>
      <c r="D1985" s="7">
        <v>126</v>
      </c>
      <c r="E1985" s="6" t="s">
        <v>2451</v>
      </c>
      <c r="H1985" s="6">
        <f>IF('Раздел 2.1.2.2'!R44&gt;='Раздел 2.1.2.2'!R45,0,1)</f>
        <v>0</v>
      </c>
    </row>
    <row r="1986" spans="1:8" x14ac:dyDescent="0.2">
      <c r="A1986" s="6">
        <f t="shared" si="28"/>
        <v>609562</v>
      </c>
      <c r="B1986" s="6">
        <v>9</v>
      </c>
      <c r="C1986" s="122">
        <v>4</v>
      </c>
      <c r="D1986" s="7">
        <v>127</v>
      </c>
      <c r="E1986" s="6" t="s">
        <v>2452</v>
      </c>
      <c r="H1986" s="6">
        <f>IF('Раздел 2.1.2.2'!S44&gt;='Раздел 2.1.2.2'!S45,0,1)</f>
        <v>0</v>
      </c>
    </row>
    <row r="1987" spans="1:8" x14ac:dyDescent="0.2">
      <c r="A1987" s="6">
        <f t="shared" si="28"/>
        <v>609562</v>
      </c>
      <c r="B1987" s="6">
        <v>9</v>
      </c>
      <c r="C1987" s="122">
        <v>4</v>
      </c>
      <c r="D1987" s="7">
        <v>128</v>
      </c>
      <c r="E1987" s="6" t="s">
        <v>2453</v>
      </c>
      <c r="H1987" s="6">
        <f>IF('Раздел 2.1.2.2'!T44&gt;='Раздел 2.1.2.2'!T45,0,1)</f>
        <v>0</v>
      </c>
    </row>
    <row r="1988" spans="1:8" x14ac:dyDescent="0.2">
      <c r="A1988" s="6">
        <f t="shared" si="28"/>
        <v>609562</v>
      </c>
      <c r="B1988" s="6">
        <v>9</v>
      </c>
      <c r="C1988" s="122">
        <v>4</v>
      </c>
      <c r="D1988" s="7">
        <v>129</v>
      </c>
      <c r="E1988" s="6" t="s">
        <v>2454</v>
      </c>
      <c r="H1988" s="6">
        <f>IF('Раздел 2.1.2.2'!U44&gt;='Раздел 2.1.2.2'!U45,0,1)</f>
        <v>0</v>
      </c>
    </row>
    <row r="1989" spans="1:8" x14ac:dyDescent="0.2">
      <c r="A1989" s="6">
        <f t="shared" si="28"/>
        <v>609562</v>
      </c>
      <c r="B1989" s="6">
        <v>9</v>
      </c>
      <c r="C1989" s="122">
        <v>4</v>
      </c>
      <c r="D1989" s="7">
        <v>130</v>
      </c>
      <c r="E1989" s="6" t="s">
        <v>2455</v>
      </c>
      <c r="H1989" s="6">
        <f>IF('Раздел 2.1.2.2'!V44&gt;='Раздел 2.1.2.2'!V45,0,1)</f>
        <v>0</v>
      </c>
    </row>
    <row r="1990" spans="1:8" x14ac:dyDescent="0.2">
      <c r="A1990" s="6">
        <f t="shared" si="28"/>
        <v>609562</v>
      </c>
      <c r="B1990" s="6">
        <v>9</v>
      </c>
      <c r="C1990" s="122">
        <v>4</v>
      </c>
      <c r="D1990" s="7">
        <v>131</v>
      </c>
      <c r="E1990" s="6" t="s">
        <v>2456</v>
      </c>
      <c r="H1990" s="6">
        <f>IF('Раздел 2.1.2.2'!W44&gt;='Раздел 2.1.2.2'!W45,0,1)</f>
        <v>0</v>
      </c>
    </row>
    <row r="1991" spans="1:8" x14ac:dyDescent="0.2">
      <c r="A1991" s="6">
        <f t="shared" si="28"/>
        <v>609562</v>
      </c>
      <c r="B1991" s="6">
        <v>9</v>
      </c>
      <c r="C1991" s="122">
        <v>4</v>
      </c>
      <c r="D1991" s="7">
        <v>132</v>
      </c>
      <c r="E1991" s="6" t="s">
        <v>2457</v>
      </c>
      <c r="H1991" s="6">
        <f>IF('Раздел 2.1.2.2'!X44&gt;='Раздел 2.1.2.2'!X45,0,1)</f>
        <v>0</v>
      </c>
    </row>
    <row r="1992" spans="1:8" x14ac:dyDescent="0.2">
      <c r="A1992" s="6">
        <f t="shared" si="28"/>
        <v>609562</v>
      </c>
      <c r="B1992" s="6">
        <v>9</v>
      </c>
      <c r="C1992" s="122">
        <v>4</v>
      </c>
      <c r="D1992" s="7">
        <v>133</v>
      </c>
      <c r="E1992" s="6" t="s">
        <v>2458</v>
      </c>
      <c r="H1992" s="6">
        <f>IF('Раздел 2.1.2.2'!Y44&gt;='Раздел 2.1.2.2'!Y45,0,1)</f>
        <v>0</v>
      </c>
    </row>
    <row r="1993" spans="1:8" x14ac:dyDescent="0.2">
      <c r="A1993" s="6">
        <f t="shared" si="28"/>
        <v>609562</v>
      </c>
      <c r="B1993" s="6">
        <v>9</v>
      </c>
      <c r="C1993" s="122">
        <v>4</v>
      </c>
      <c r="D1993" s="7">
        <v>134</v>
      </c>
      <c r="E1993" s="6" t="s">
        <v>2459</v>
      </c>
      <c r="H1993" s="6">
        <f>IF('Раздел 2.1.2.2'!Z44&gt;='Раздел 2.1.2.2'!Z45,0,1)</f>
        <v>0</v>
      </c>
    </row>
    <row r="1994" spans="1:8" x14ac:dyDescent="0.2">
      <c r="A1994" s="6">
        <f t="shared" si="28"/>
        <v>609562</v>
      </c>
      <c r="B1994" s="6">
        <v>9</v>
      </c>
      <c r="C1994" s="122">
        <v>4</v>
      </c>
      <c r="D1994" s="7">
        <v>135</v>
      </c>
      <c r="E1994" s="6" t="s">
        <v>2460</v>
      </c>
      <c r="H1994" s="6">
        <f>IF('Раздел 2.1.2.2'!AA44&gt;='Раздел 2.1.2.2'!AA45,0,1)</f>
        <v>0</v>
      </c>
    </row>
    <row r="1995" spans="1:8" x14ac:dyDescent="0.2">
      <c r="A1995" s="6">
        <f t="shared" si="28"/>
        <v>609562</v>
      </c>
      <c r="B1995" s="6">
        <v>9</v>
      </c>
      <c r="C1995" s="122">
        <v>4</v>
      </c>
      <c r="D1995" s="7">
        <v>136</v>
      </c>
      <c r="E1995" s="6" t="s">
        <v>2461</v>
      </c>
      <c r="H1995" s="6">
        <f>IF('Раздел 2.1.2.2'!AB44&gt;='Раздел 2.1.2.2'!AB45,0,1)</f>
        <v>0</v>
      </c>
    </row>
    <row r="1996" spans="1:8" x14ac:dyDescent="0.2">
      <c r="A1996" s="6">
        <f t="shared" si="28"/>
        <v>609562</v>
      </c>
      <c r="B1996" s="6">
        <v>9</v>
      </c>
      <c r="C1996" s="122">
        <v>4</v>
      </c>
      <c r="D1996" s="7">
        <v>137</v>
      </c>
      <c r="E1996" s="6" t="s">
        <v>2462</v>
      </c>
      <c r="H1996" s="6">
        <f>IF('Раздел 2.1.2.2'!AC44&gt;='Раздел 2.1.2.2'!AC45,0,1)</f>
        <v>0</v>
      </c>
    </row>
    <row r="1997" spans="1:8" x14ac:dyDescent="0.2">
      <c r="A1997" s="6">
        <f t="shared" si="28"/>
        <v>609562</v>
      </c>
      <c r="B1997" s="6">
        <v>9</v>
      </c>
      <c r="C1997" s="122">
        <v>4</v>
      </c>
      <c r="D1997" s="7">
        <v>138</v>
      </c>
      <c r="E1997" s="6" t="s">
        <v>2463</v>
      </c>
      <c r="H1997" s="6">
        <f>IF('Раздел 2.1.2.2'!AD44&gt;='Раздел 2.1.2.2'!AD45,0,1)</f>
        <v>0</v>
      </c>
    </row>
    <row r="1998" spans="1:8" x14ac:dyDescent="0.2">
      <c r="A1998" s="6">
        <f t="shared" si="28"/>
        <v>609562</v>
      </c>
      <c r="B1998" s="6">
        <v>9</v>
      </c>
      <c r="C1998" s="122">
        <v>4</v>
      </c>
      <c r="D1998" s="7">
        <v>139</v>
      </c>
      <c r="E1998" s="6" t="s">
        <v>2464</v>
      </c>
      <c r="H1998" s="6">
        <f>IF('Раздел 2.1.2.2'!AE44&gt;='Раздел 2.1.2.2'!AE45,0,1)</f>
        <v>0</v>
      </c>
    </row>
    <row r="1999" spans="1:8" x14ac:dyDescent="0.2">
      <c r="A1999" s="6">
        <f t="shared" si="28"/>
        <v>609562</v>
      </c>
      <c r="B1999" s="6">
        <v>9</v>
      </c>
      <c r="C1999" s="122">
        <v>4</v>
      </c>
      <c r="D1999" s="7">
        <v>140</v>
      </c>
      <c r="E1999" s="6" t="s">
        <v>2465</v>
      </c>
      <c r="H1999" s="6">
        <f>IF('Раздел 2.1.2.2'!AF44&gt;='Раздел 2.1.2.2'!AF45,0,1)</f>
        <v>0</v>
      </c>
    </row>
    <row r="2000" spans="1:8" x14ac:dyDescent="0.2">
      <c r="A2000" s="6">
        <f t="shared" si="28"/>
        <v>609562</v>
      </c>
      <c r="B2000" s="6">
        <v>9</v>
      </c>
      <c r="C2000" s="122">
        <v>4</v>
      </c>
      <c r="D2000" s="7">
        <v>141</v>
      </c>
      <c r="E2000" s="6" t="s">
        <v>2466</v>
      </c>
      <c r="H2000" s="6">
        <f>IF('Раздел 2.1.2.2'!AG44&gt;='Раздел 2.1.2.2'!AG45,0,1)</f>
        <v>0</v>
      </c>
    </row>
    <row r="2001" spans="1:8" x14ac:dyDescent="0.2">
      <c r="A2001" s="6">
        <f t="shared" si="28"/>
        <v>609562</v>
      </c>
      <c r="B2001" s="6">
        <v>9</v>
      </c>
      <c r="C2001" s="122">
        <v>4</v>
      </c>
      <c r="D2001" s="7">
        <v>142</v>
      </c>
      <c r="E2001" s="6" t="s">
        <v>2467</v>
      </c>
      <c r="H2001" s="6">
        <f>IF('Раздел 2.1.2.2'!AH44&gt;='Раздел 2.1.2.2'!AH45,0,1)</f>
        <v>0</v>
      </c>
    </row>
    <row r="2002" spans="1:8" x14ac:dyDescent="0.2">
      <c r="A2002" s="6">
        <f t="shared" si="28"/>
        <v>609562</v>
      </c>
      <c r="B2002" s="6">
        <v>9</v>
      </c>
      <c r="C2002" s="122">
        <v>4</v>
      </c>
      <c r="D2002" s="7">
        <v>143</v>
      </c>
      <c r="E2002" s="6" t="s">
        <v>2468</v>
      </c>
      <c r="H2002" s="6">
        <f>IF('Раздел 2.1.2.2'!AI44&gt;='Раздел 2.1.2.2'!AI45,0,1)</f>
        <v>0</v>
      </c>
    </row>
    <row r="2003" spans="1:8" x14ac:dyDescent="0.2">
      <c r="A2003" s="6">
        <f t="shared" si="28"/>
        <v>609562</v>
      </c>
      <c r="B2003" s="6">
        <v>9</v>
      </c>
      <c r="C2003" s="122">
        <v>4</v>
      </c>
      <c r="D2003" s="7">
        <v>144</v>
      </c>
      <c r="E2003" s="6" t="s">
        <v>2469</v>
      </c>
      <c r="H2003" s="6">
        <f>IF('Раздел 2.1.2.2'!AJ44&gt;='Раздел 2.1.2.2'!AJ45,0,1)</f>
        <v>0</v>
      </c>
    </row>
    <row r="2004" spans="1:8" x14ac:dyDescent="0.2">
      <c r="A2004" s="6">
        <f t="shared" si="28"/>
        <v>609562</v>
      </c>
      <c r="B2004" s="6">
        <v>9</v>
      </c>
      <c r="C2004" s="122">
        <v>4</v>
      </c>
      <c r="D2004" s="7">
        <v>145</v>
      </c>
      <c r="E2004" s="6" t="s">
        <v>2470</v>
      </c>
      <c r="H2004" s="6">
        <f>IF('Раздел 2.1.2.2'!AK44&gt;='Раздел 2.1.2.2'!AK45,0,1)</f>
        <v>0</v>
      </c>
    </row>
    <row r="2005" spans="1:8" x14ac:dyDescent="0.2">
      <c r="A2005" s="6">
        <f t="shared" si="28"/>
        <v>609562</v>
      </c>
      <c r="B2005" s="6">
        <v>9</v>
      </c>
      <c r="C2005" s="122">
        <v>4</v>
      </c>
      <c r="D2005" s="7">
        <v>146</v>
      </c>
      <c r="E2005" s="6" t="s">
        <v>2471</v>
      </c>
      <c r="H2005" s="6">
        <f>IF('Раздел 2.1.2.2'!AL44&gt;='Раздел 2.1.2.2'!AL45,0,1)</f>
        <v>0</v>
      </c>
    </row>
    <row r="2006" spans="1:8" x14ac:dyDescent="0.2">
      <c r="A2006" s="6">
        <f t="shared" si="28"/>
        <v>609562</v>
      </c>
      <c r="B2006" s="6">
        <v>9</v>
      </c>
      <c r="C2006" s="122">
        <v>4</v>
      </c>
      <c r="D2006" s="7">
        <v>147</v>
      </c>
      <c r="E2006" s="6" t="s">
        <v>2472</v>
      </c>
      <c r="H2006" s="6">
        <f>IF('Раздел 2.1.2.2'!AM44&gt;='Раздел 2.1.2.2'!AM45,0,1)</f>
        <v>0</v>
      </c>
    </row>
    <row r="2007" spans="1:8" x14ac:dyDescent="0.2">
      <c r="A2007" s="6">
        <f t="shared" si="28"/>
        <v>609562</v>
      </c>
      <c r="B2007" s="6">
        <v>9</v>
      </c>
      <c r="C2007" s="122">
        <v>4</v>
      </c>
      <c r="D2007" s="7">
        <v>148</v>
      </c>
      <c r="E2007" s="6" t="s">
        <v>2473</v>
      </c>
      <c r="H2007" s="6">
        <f>IF('Раздел 2.1.2.2'!AN44&gt;='Раздел 2.1.2.2'!AN45,0,1)</f>
        <v>0</v>
      </c>
    </row>
    <row r="2008" spans="1:8" x14ac:dyDescent="0.2">
      <c r="A2008" s="6">
        <f t="shared" si="28"/>
        <v>609562</v>
      </c>
      <c r="B2008" s="6">
        <v>9</v>
      </c>
      <c r="C2008" s="122">
        <v>4</v>
      </c>
      <c r="D2008" s="7">
        <v>149</v>
      </c>
      <c r="E2008" s="6" t="s">
        <v>2474</v>
      </c>
      <c r="H2008" s="6">
        <f>IF('Раздел 2.1.2.2'!AO44&gt;='Раздел 2.1.2.2'!AO45,0,1)</f>
        <v>0</v>
      </c>
    </row>
    <row r="2009" spans="1:8" x14ac:dyDescent="0.2">
      <c r="A2009" s="6">
        <f t="shared" si="28"/>
        <v>609562</v>
      </c>
      <c r="B2009" s="6">
        <v>9</v>
      </c>
      <c r="C2009" s="122">
        <v>4</v>
      </c>
      <c r="D2009" s="7">
        <v>150</v>
      </c>
      <c r="E2009" s="6" t="s">
        <v>2475</v>
      </c>
      <c r="H2009" s="6">
        <f>IF('Раздел 2.1.2.2'!AP44&gt;='Раздел 2.1.2.2'!AP45,0,1)</f>
        <v>0</v>
      </c>
    </row>
    <row r="2010" spans="1:8" x14ac:dyDescent="0.2">
      <c r="A2010" s="6">
        <f t="shared" si="28"/>
        <v>609562</v>
      </c>
      <c r="B2010" s="6">
        <v>9</v>
      </c>
      <c r="C2010" s="122">
        <v>4</v>
      </c>
      <c r="D2010" s="7">
        <v>151</v>
      </c>
      <c r="E2010" s="6" t="s">
        <v>2476</v>
      </c>
      <c r="H2010" s="6">
        <f>IF('Раздел 2.1.2.2'!AQ44&gt;='Раздел 2.1.2.2'!AQ45,0,1)</f>
        <v>0</v>
      </c>
    </row>
    <row r="2011" spans="1:8" x14ac:dyDescent="0.2">
      <c r="A2011" s="6">
        <f t="shared" si="28"/>
        <v>609562</v>
      </c>
      <c r="B2011" s="6">
        <v>9</v>
      </c>
      <c r="C2011" s="122">
        <v>4</v>
      </c>
      <c r="D2011" s="7">
        <v>152</v>
      </c>
      <c r="E2011" s="6" t="s">
        <v>2477</v>
      </c>
      <c r="H2011" s="6">
        <f>IF('Раздел 2.1.2.2'!AR44&gt;='Раздел 2.1.2.2'!AR45,0,1)</f>
        <v>0</v>
      </c>
    </row>
    <row r="2012" spans="1:8" x14ac:dyDescent="0.2">
      <c r="A2012" s="6">
        <f t="shared" si="28"/>
        <v>609562</v>
      </c>
      <c r="B2012" s="6">
        <v>9</v>
      </c>
      <c r="C2012" s="122">
        <v>4</v>
      </c>
      <c r="D2012" s="7">
        <v>153</v>
      </c>
      <c r="E2012" s="6" t="s">
        <v>2478</v>
      </c>
      <c r="H2012" s="6">
        <f>IF('Раздел 2.1.2.2'!AS44&gt;='Раздел 2.1.2.2'!AS45,0,1)</f>
        <v>0</v>
      </c>
    </row>
    <row r="2013" spans="1:8" x14ac:dyDescent="0.2">
      <c r="A2013" s="6">
        <f t="shared" si="28"/>
        <v>609562</v>
      </c>
      <c r="B2013" s="6">
        <v>9</v>
      </c>
      <c r="C2013" s="122">
        <v>4</v>
      </c>
      <c r="D2013" s="7">
        <v>154</v>
      </c>
      <c r="E2013" s="6" t="s">
        <v>2479</v>
      </c>
      <c r="H2013" s="6">
        <f>IF('Раздел 2.1.2.2'!AT44&gt;='Раздел 2.1.2.2'!AT45,0,1)</f>
        <v>0</v>
      </c>
    </row>
    <row r="2014" spans="1:8" x14ac:dyDescent="0.2">
      <c r="A2014" s="6">
        <f t="shared" si="28"/>
        <v>609562</v>
      </c>
      <c r="B2014" s="6">
        <v>9</v>
      </c>
      <c r="C2014" s="122">
        <v>4</v>
      </c>
      <c r="D2014" s="7">
        <v>155</v>
      </c>
      <c r="E2014" s="6" t="s">
        <v>2480</v>
      </c>
      <c r="H2014" s="6">
        <f>IF('Раздел 2.1.2.2'!AU44&gt;='Раздел 2.1.2.2'!AU45,0,1)</f>
        <v>0</v>
      </c>
    </row>
    <row r="2015" spans="1:8" x14ac:dyDescent="0.2">
      <c r="A2015" s="6">
        <f t="shared" si="28"/>
        <v>609562</v>
      </c>
      <c r="B2015" s="6">
        <v>9</v>
      </c>
      <c r="C2015" s="122">
        <v>4</v>
      </c>
      <c r="D2015" s="7">
        <v>156</v>
      </c>
      <c r="E2015" s="6" t="s">
        <v>2481</v>
      </c>
      <c r="H2015" s="6">
        <f>IF('Раздел 2.1.2.2'!AV44&gt;='Раздел 2.1.2.2'!AV45,0,1)</f>
        <v>0</v>
      </c>
    </row>
    <row r="2016" spans="1:8" x14ac:dyDescent="0.2">
      <c r="A2016" s="6">
        <f t="shared" si="28"/>
        <v>609562</v>
      </c>
      <c r="B2016" s="6">
        <v>9</v>
      </c>
      <c r="C2016" s="122">
        <v>4</v>
      </c>
      <c r="D2016" s="7">
        <v>157</v>
      </c>
      <c r="E2016" s="6" t="s">
        <v>2482</v>
      </c>
      <c r="H2016" s="6">
        <f>IF('Раздел 2.1.2.2'!AW44&gt;='Раздел 2.1.2.2'!AW45,0,1)</f>
        <v>0</v>
      </c>
    </row>
    <row r="2017" spans="1:8" x14ac:dyDescent="0.2">
      <c r="A2017" s="6">
        <f t="shared" si="28"/>
        <v>609562</v>
      </c>
      <c r="B2017" s="6">
        <v>9</v>
      </c>
      <c r="C2017" s="122">
        <v>4</v>
      </c>
      <c r="D2017" s="7">
        <v>158</v>
      </c>
      <c r="E2017" s="6" t="s">
        <v>2483</v>
      </c>
      <c r="H2017" s="6">
        <f>IF('Раздел 2.1.2.2'!AX44&gt;='Раздел 2.1.2.2'!AX45,0,1)</f>
        <v>0</v>
      </c>
    </row>
    <row r="2018" spans="1:8" x14ac:dyDescent="0.2">
      <c r="A2018" s="6">
        <f t="shared" si="28"/>
        <v>609562</v>
      </c>
      <c r="B2018" s="6">
        <v>9</v>
      </c>
      <c r="C2018" s="122">
        <v>4</v>
      </c>
      <c r="D2018" s="7">
        <v>159</v>
      </c>
      <c r="E2018" s="6" t="s">
        <v>2484</v>
      </c>
      <c r="H2018" s="6">
        <f>IF('Раздел 2.1.2.2'!AY44&gt;='Раздел 2.1.2.2'!AY45,0,1)</f>
        <v>0</v>
      </c>
    </row>
    <row r="2019" spans="1:8" x14ac:dyDescent="0.2">
      <c r="A2019" s="6">
        <f t="shared" si="28"/>
        <v>609562</v>
      </c>
      <c r="B2019" s="6">
        <v>9</v>
      </c>
      <c r="C2019" s="122">
        <v>4</v>
      </c>
      <c r="D2019" s="7">
        <v>160</v>
      </c>
      <c r="E2019" s="6" t="s">
        <v>2485</v>
      </c>
      <c r="H2019" s="6">
        <f>IF('Раздел 2.1.2.2'!AZ44&gt;='Раздел 2.1.2.2'!AZ45,0,1)</f>
        <v>0</v>
      </c>
    </row>
    <row r="2020" spans="1:8" x14ac:dyDescent="0.2">
      <c r="A2020" s="6">
        <f t="shared" si="28"/>
        <v>609562</v>
      </c>
      <c r="B2020" s="6">
        <v>9</v>
      </c>
      <c r="C2020" s="122">
        <v>4</v>
      </c>
      <c r="D2020" s="7">
        <v>161</v>
      </c>
      <c r="E2020" s="6" t="s">
        <v>2486</v>
      </c>
      <c r="H2020" s="6">
        <f>IF('Раздел 2.1.2.2'!BA44&gt;='Раздел 2.1.2.2'!BA45,0,1)</f>
        <v>0</v>
      </c>
    </row>
    <row r="2021" spans="1:8" x14ac:dyDescent="0.2">
      <c r="A2021" s="6">
        <f t="shared" si="28"/>
        <v>609562</v>
      </c>
      <c r="B2021" s="6">
        <v>9</v>
      </c>
      <c r="C2021" s="122">
        <v>4</v>
      </c>
      <c r="D2021" s="7">
        <v>162</v>
      </c>
      <c r="E2021" s="6" t="s">
        <v>2487</v>
      </c>
      <c r="H2021" s="6">
        <f>IF('Раздел 2.1.2.2'!BB44&gt;='Раздел 2.1.2.2'!BB45,0,1)</f>
        <v>0</v>
      </c>
    </row>
    <row r="2022" spans="1:8" x14ac:dyDescent="0.2">
      <c r="A2022" s="6">
        <f t="shared" si="28"/>
        <v>609562</v>
      </c>
      <c r="B2022" s="6">
        <v>9</v>
      </c>
      <c r="C2022" s="122">
        <v>4</v>
      </c>
      <c r="D2022" s="7">
        <v>163</v>
      </c>
      <c r="E2022" s="6" t="s">
        <v>2488</v>
      </c>
      <c r="H2022" s="6">
        <f>IF('Раздел 2.1.2.2'!BC44&gt;='Раздел 2.1.2.2'!BC45,0,1)</f>
        <v>0</v>
      </c>
    </row>
    <row r="2023" spans="1:8" x14ac:dyDescent="0.2">
      <c r="A2023" s="6">
        <f t="shared" si="28"/>
        <v>609562</v>
      </c>
      <c r="B2023" s="6">
        <v>9</v>
      </c>
      <c r="C2023" s="122">
        <v>4</v>
      </c>
      <c r="D2023" s="7">
        <v>164</v>
      </c>
      <c r="E2023" s="6" t="s">
        <v>2489</v>
      </c>
      <c r="H2023" s="6">
        <f>IF('Раздел 2.1.2.2'!BD44&gt;='Раздел 2.1.2.2'!BD45,0,1)</f>
        <v>0</v>
      </c>
    </row>
    <row r="2024" spans="1:8" x14ac:dyDescent="0.2">
      <c r="A2024" s="6">
        <f t="shared" si="28"/>
        <v>609562</v>
      </c>
      <c r="B2024" s="6">
        <v>9</v>
      </c>
      <c r="C2024" s="122">
        <v>4</v>
      </c>
      <c r="D2024" s="7">
        <v>165</v>
      </c>
      <c r="E2024" s="6" t="s">
        <v>2490</v>
      </c>
      <c r="H2024" s="6">
        <f>IF('Раздел 2.1.2.2'!BE44&gt;='Раздел 2.1.2.2'!BE45,0,1)</f>
        <v>0</v>
      </c>
    </row>
    <row r="2025" spans="1:8" x14ac:dyDescent="0.2">
      <c r="A2025" s="6">
        <f t="shared" si="28"/>
        <v>609562</v>
      </c>
      <c r="B2025" s="6">
        <v>9</v>
      </c>
      <c r="C2025" s="122">
        <v>4</v>
      </c>
      <c r="D2025" s="7">
        <v>166</v>
      </c>
      <c r="E2025" s="6" t="s">
        <v>2491</v>
      </c>
      <c r="H2025" s="6">
        <f>IF('Раздел 2.1.2.2'!BF44&gt;='Раздел 2.1.2.2'!BF45,0,1)</f>
        <v>0</v>
      </c>
    </row>
    <row r="2026" spans="1:8" x14ac:dyDescent="0.2">
      <c r="A2026" s="6">
        <f t="shared" ref="A2026:A2099" si="29">P_3</f>
        <v>609562</v>
      </c>
      <c r="B2026" s="6">
        <v>9</v>
      </c>
      <c r="C2026" s="122">
        <v>4</v>
      </c>
      <c r="D2026" s="7">
        <v>167</v>
      </c>
      <c r="E2026" s="6" t="s">
        <v>2492</v>
      </c>
      <c r="H2026" s="6">
        <f>IF('Раздел 2.1.2.2'!BG44&gt;='Раздел 2.1.2.2'!BG45,0,1)</f>
        <v>0</v>
      </c>
    </row>
    <row r="2027" spans="1:8" x14ac:dyDescent="0.2">
      <c r="A2027" s="6">
        <f t="shared" si="29"/>
        <v>609562</v>
      </c>
      <c r="B2027" s="6">
        <v>9</v>
      </c>
      <c r="C2027" s="122">
        <v>4</v>
      </c>
      <c r="D2027" s="7">
        <v>168</v>
      </c>
      <c r="E2027" s="7" t="s">
        <v>3294</v>
      </c>
      <c r="F2027" s="7"/>
      <c r="G2027" s="7"/>
      <c r="H2027" s="7">
        <f>IF('Раздел 2.1.2.2'!BH44&gt;='Раздел 2.1.2.2'!BH45,0,1)</f>
        <v>0</v>
      </c>
    </row>
    <row r="2028" spans="1:8" x14ac:dyDescent="0.2">
      <c r="A2028" s="6">
        <f t="shared" si="29"/>
        <v>609562</v>
      </c>
      <c r="B2028" s="6">
        <v>9</v>
      </c>
      <c r="C2028" s="122">
        <v>4</v>
      </c>
      <c r="D2028" s="7">
        <v>169</v>
      </c>
      <c r="E2028" s="7" t="s">
        <v>583</v>
      </c>
      <c r="F2028" s="7"/>
      <c r="G2028" s="7"/>
      <c r="H2028" s="7">
        <f>IF('Раздел 2.1.2.2'!BI44&gt;='Раздел 2.1.2.2'!BI45,0,1)</f>
        <v>0</v>
      </c>
    </row>
    <row r="2029" spans="1:8" x14ac:dyDescent="0.2">
      <c r="A2029" s="6">
        <f t="shared" si="29"/>
        <v>609562</v>
      </c>
      <c r="B2029" s="6">
        <v>9</v>
      </c>
      <c r="C2029" s="122">
        <v>4</v>
      </c>
      <c r="D2029" s="7">
        <v>170</v>
      </c>
      <c r="E2029" s="7" t="s">
        <v>584</v>
      </c>
      <c r="F2029" s="7"/>
      <c r="G2029" s="7"/>
      <c r="H2029" s="7">
        <f>IF('Раздел 2.1.2.2'!BJ44&gt;='Раздел 2.1.2.2'!BJ45,0,1)</f>
        <v>0</v>
      </c>
    </row>
    <row r="2030" spans="1:8" x14ac:dyDescent="0.2">
      <c r="A2030" s="6">
        <f t="shared" si="29"/>
        <v>609562</v>
      </c>
      <c r="B2030" s="6">
        <v>9</v>
      </c>
      <c r="C2030" s="122">
        <v>4</v>
      </c>
      <c r="D2030" s="7">
        <v>171</v>
      </c>
      <c r="E2030" s="7" t="s">
        <v>585</v>
      </c>
      <c r="F2030" s="7"/>
      <c r="G2030" s="7"/>
      <c r="H2030" s="7">
        <f>IF('Раздел 2.1.2.2'!BK44&gt;='Раздел 2.1.2.2'!BK45,0,1)</f>
        <v>0</v>
      </c>
    </row>
    <row r="2031" spans="1:8" x14ac:dyDescent="0.2">
      <c r="A2031" s="6">
        <f t="shared" si="29"/>
        <v>609562</v>
      </c>
      <c r="B2031" s="6">
        <v>9</v>
      </c>
      <c r="C2031" s="122">
        <v>4</v>
      </c>
      <c r="D2031" s="7">
        <v>172</v>
      </c>
      <c r="E2031" s="7" t="s">
        <v>586</v>
      </c>
      <c r="F2031" s="7"/>
      <c r="G2031" s="7"/>
      <c r="H2031" s="7">
        <f>IF('Раздел 2.1.2.2'!BL44&gt;='Раздел 2.1.2.2'!BL45,0,1)</f>
        <v>0</v>
      </c>
    </row>
    <row r="2032" spans="1:8" x14ac:dyDescent="0.2">
      <c r="A2032" s="6">
        <f t="shared" si="29"/>
        <v>609562</v>
      </c>
      <c r="B2032" s="6">
        <v>9</v>
      </c>
      <c r="C2032" s="123">
        <v>4</v>
      </c>
      <c r="D2032" s="7">
        <v>173</v>
      </c>
      <c r="E2032" s="119" t="s">
        <v>587</v>
      </c>
      <c r="F2032" s="119"/>
      <c r="G2032" s="119"/>
      <c r="H2032" s="119">
        <f>IF('Раздел 2.1.2.2'!BM44&gt;='Раздел 2.1.2.2'!BM45,0,1)</f>
        <v>0</v>
      </c>
    </row>
    <row r="2033" spans="1:8" x14ac:dyDescent="0.2">
      <c r="A2033" s="6">
        <f t="shared" si="29"/>
        <v>609562</v>
      </c>
      <c r="B2033" s="6">
        <v>9</v>
      </c>
      <c r="C2033" s="122">
        <v>5</v>
      </c>
      <c r="D2033" s="7">
        <v>174</v>
      </c>
      <c r="E2033" s="122" t="s">
        <v>11863</v>
      </c>
      <c r="H2033" s="6">
        <f>IF('Раздел 2.1.2.2'!P44&gt;='Раздел 2.1.2.2'!P46,0,1)</f>
        <v>0</v>
      </c>
    </row>
    <row r="2034" spans="1:8" x14ac:dyDescent="0.2">
      <c r="A2034" s="6">
        <f t="shared" si="29"/>
        <v>609562</v>
      </c>
      <c r="B2034" s="6">
        <v>9</v>
      </c>
      <c r="C2034" s="122">
        <v>5</v>
      </c>
      <c r="D2034" s="7">
        <v>175</v>
      </c>
      <c r="E2034" s="6" t="s">
        <v>3295</v>
      </c>
      <c r="H2034" s="6">
        <f>IF('Раздел 2.1.2.2'!Q44&gt;='Раздел 2.1.2.2'!Q46,0,1)</f>
        <v>0</v>
      </c>
    </row>
    <row r="2035" spans="1:8" x14ac:dyDescent="0.2">
      <c r="A2035" s="6">
        <f t="shared" si="29"/>
        <v>609562</v>
      </c>
      <c r="B2035" s="6">
        <v>9</v>
      </c>
      <c r="C2035" s="122">
        <v>5</v>
      </c>
      <c r="D2035" s="7">
        <v>176</v>
      </c>
      <c r="E2035" s="6" t="s">
        <v>3296</v>
      </c>
      <c r="H2035" s="6">
        <f>IF('Раздел 2.1.2.2'!R44&gt;='Раздел 2.1.2.2'!R46,0,1)</f>
        <v>0</v>
      </c>
    </row>
    <row r="2036" spans="1:8" x14ac:dyDescent="0.2">
      <c r="A2036" s="6">
        <f t="shared" si="29"/>
        <v>609562</v>
      </c>
      <c r="B2036" s="6">
        <v>9</v>
      </c>
      <c r="C2036" s="122">
        <v>5</v>
      </c>
      <c r="D2036" s="7">
        <v>177</v>
      </c>
      <c r="E2036" s="6" t="s">
        <v>3297</v>
      </c>
      <c r="H2036" s="6">
        <f>IF('Раздел 2.1.2.2'!S44&gt;='Раздел 2.1.2.2'!S46,0,1)</f>
        <v>0</v>
      </c>
    </row>
    <row r="2037" spans="1:8" x14ac:dyDescent="0.2">
      <c r="A2037" s="6">
        <f t="shared" si="29"/>
        <v>609562</v>
      </c>
      <c r="B2037" s="6">
        <v>9</v>
      </c>
      <c r="C2037" s="122">
        <v>5</v>
      </c>
      <c r="D2037" s="7">
        <v>178</v>
      </c>
      <c r="E2037" s="6" t="s">
        <v>3298</v>
      </c>
      <c r="H2037" s="6">
        <f>IF('Раздел 2.1.2.2'!T44&gt;='Раздел 2.1.2.2'!T46,0,1)</f>
        <v>0</v>
      </c>
    </row>
    <row r="2038" spans="1:8" x14ac:dyDescent="0.2">
      <c r="A2038" s="6">
        <f t="shared" si="29"/>
        <v>609562</v>
      </c>
      <c r="B2038" s="6">
        <v>9</v>
      </c>
      <c r="C2038" s="122">
        <v>5</v>
      </c>
      <c r="D2038" s="7">
        <v>179</v>
      </c>
      <c r="E2038" s="6" t="s">
        <v>3299</v>
      </c>
      <c r="H2038" s="6">
        <f>IF('Раздел 2.1.2.2'!U44&gt;='Раздел 2.1.2.2'!U46,0,1)</f>
        <v>0</v>
      </c>
    </row>
    <row r="2039" spans="1:8" x14ac:dyDescent="0.2">
      <c r="A2039" s="6">
        <f t="shared" si="29"/>
        <v>609562</v>
      </c>
      <c r="B2039" s="6">
        <v>9</v>
      </c>
      <c r="C2039" s="122">
        <v>5</v>
      </c>
      <c r="D2039" s="7">
        <v>180</v>
      </c>
      <c r="E2039" s="6" t="s">
        <v>3300</v>
      </c>
      <c r="H2039" s="6">
        <f>IF('Раздел 2.1.2.2'!V44&gt;='Раздел 2.1.2.2'!V46,0,1)</f>
        <v>0</v>
      </c>
    </row>
    <row r="2040" spans="1:8" x14ac:dyDescent="0.2">
      <c r="A2040" s="6">
        <f t="shared" si="29"/>
        <v>609562</v>
      </c>
      <c r="B2040" s="6">
        <v>9</v>
      </c>
      <c r="C2040" s="122">
        <v>5</v>
      </c>
      <c r="D2040" s="7">
        <v>181</v>
      </c>
      <c r="E2040" s="6" t="s">
        <v>3301</v>
      </c>
      <c r="H2040" s="6">
        <f>IF('Раздел 2.1.2.2'!W44&gt;='Раздел 2.1.2.2'!W46,0,1)</f>
        <v>0</v>
      </c>
    </row>
    <row r="2041" spans="1:8" x14ac:dyDescent="0.2">
      <c r="A2041" s="6">
        <f t="shared" si="29"/>
        <v>609562</v>
      </c>
      <c r="B2041" s="6">
        <v>9</v>
      </c>
      <c r="C2041" s="122">
        <v>5</v>
      </c>
      <c r="D2041" s="7">
        <v>182</v>
      </c>
      <c r="E2041" s="6" t="s">
        <v>3302</v>
      </c>
      <c r="H2041" s="6">
        <f>IF('Раздел 2.1.2.2'!X44&gt;='Раздел 2.1.2.2'!X46,0,1)</f>
        <v>0</v>
      </c>
    </row>
    <row r="2042" spans="1:8" x14ac:dyDescent="0.2">
      <c r="A2042" s="6">
        <f t="shared" si="29"/>
        <v>609562</v>
      </c>
      <c r="B2042" s="6">
        <v>9</v>
      </c>
      <c r="C2042" s="122">
        <v>5</v>
      </c>
      <c r="D2042" s="7">
        <v>183</v>
      </c>
      <c r="E2042" s="6" t="s">
        <v>3303</v>
      </c>
      <c r="H2042" s="6">
        <f>IF('Раздел 2.1.2.2'!Y44&gt;='Раздел 2.1.2.2'!Y46,0,1)</f>
        <v>0</v>
      </c>
    </row>
    <row r="2043" spans="1:8" x14ac:dyDescent="0.2">
      <c r="A2043" s="6">
        <f t="shared" si="29"/>
        <v>609562</v>
      </c>
      <c r="B2043" s="6">
        <v>9</v>
      </c>
      <c r="C2043" s="122">
        <v>5</v>
      </c>
      <c r="D2043" s="7">
        <v>184</v>
      </c>
      <c r="E2043" s="6" t="s">
        <v>3304</v>
      </c>
      <c r="H2043" s="6">
        <f>IF('Раздел 2.1.2.2'!Z44&gt;='Раздел 2.1.2.2'!Z46,0,1)</f>
        <v>0</v>
      </c>
    </row>
    <row r="2044" spans="1:8" x14ac:dyDescent="0.2">
      <c r="A2044" s="6">
        <f t="shared" si="29"/>
        <v>609562</v>
      </c>
      <c r="B2044" s="6">
        <v>9</v>
      </c>
      <c r="C2044" s="122">
        <v>5</v>
      </c>
      <c r="D2044" s="7">
        <v>185</v>
      </c>
      <c r="E2044" s="6" t="s">
        <v>3305</v>
      </c>
      <c r="H2044" s="6">
        <f>IF('Раздел 2.1.2.2'!AA44&gt;='Раздел 2.1.2.2'!AA46,0,1)</f>
        <v>0</v>
      </c>
    </row>
    <row r="2045" spans="1:8" x14ac:dyDescent="0.2">
      <c r="A2045" s="6">
        <f t="shared" si="29"/>
        <v>609562</v>
      </c>
      <c r="B2045" s="6">
        <v>9</v>
      </c>
      <c r="C2045" s="122">
        <v>5</v>
      </c>
      <c r="D2045" s="7">
        <v>186</v>
      </c>
      <c r="E2045" s="6" t="s">
        <v>3306</v>
      </c>
      <c r="H2045" s="6">
        <f>IF('Раздел 2.1.2.2'!AB44&gt;='Раздел 2.1.2.2'!AB46,0,1)</f>
        <v>0</v>
      </c>
    </row>
    <row r="2046" spans="1:8" x14ac:dyDescent="0.2">
      <c r="A2046" s="6">
        <f t="shared" si="29"/>
        <v>609562</v>
      </c>
      <c r="B2046" s="6">
        <v>9</v>
      </c>
      <c r="C2046" s="122">
        <v>5</v>
      </c>
      <c r="D2046" s="7">
        <v>187</v>
      </c>
      <c r="E2046" s="6" t="s">
        <v>3307</v>
      </c>
      <c r="H2046" s="6">
        <f>IF('Раздел 2.1.2.2'!AC44&gt;='Раздел 2.1.2.2'!AC46,0,1)</f>
        <v>0</v>
      </c>
    </row>
    <row r="2047" spans="1:8" x14ac:dyDescent="0.2">
      <c r="A2047" s="6">
        <f t="shared" si="29"/>
        <v>609562</v>
      </c>
      <c r="B2047" s="6">
        <v>9</v>
      </c>
      <c r="C2047" s="122">
        <v>5</v>
      </c>
      <c r="D2047" s="7">
        <v>188</v>
      </c>
      <c r="E2047" s="6" t="s">
        <v>3308</v>
      </c>
      <c r="H2047" s="6">
        <f>IF('Раздел 2.1.2.2'!AD44&gt;='Раздел 2.1.2.2'!AD46,0,1)</f>
        <v>0</v>
      </c>
    </row>
    <row r="2048" spans="1:8" x14ac:dyDescent="0.2">
      <c r="A2048" s="6">
        <f t="shared" si="29"/>
        <v>609562</v>
      </c>
      <c r="B2048" s="6">
        <v>9</v>
      </c>
      <c r="C2048" s="122">
        <v>5</v>
      </c>
      <c r="D2048" s="7">
        <v>189</v>
      </c>
      <c r="E2048" s="6" t="s">
        <v>3309</v>
      </c>
      <c r="H2048" s="6">
        <f>IF('Раздел 2.1.2.2'!AE44&gt;='Раздел 2.1.2.2'!AE46,0,1)</f>
        <v>0</v>
      </c>
    </row>
    <row r="2049" spans="1:8" x14ac:dyDescent="0.2">
      <c r="A2049" s="6">
        <f t="shared" si="29"/>
        <v>609562</v>
      </c>
      <c r="B2049" s="6">
        <v>9</v>
      </c>
      <c r="C2049" s="122">
        <v>5</v>
      </c>
      <c r="D2049" s="7">
        <v>190</v>
      </c>
      <c r="E2049" s="6" t="s">
        <v>3310</v>
      </c>
      <c r="H2049" s="6">
        <f>IF('Раздел 2.1.2.2'!AF44&gt;='Раздел 2.1.2.2'!AF46,0,1)</f>
        <v>0</v>
      </c>
    </row>
    <row r="2050" spans="1:8" x14ac:dyDescent="0.2">
      <c r="A2050" s="6">
        <f t="shared" si="29"/>
        <v>609562</v>
      </c>
      <c r="B2050" s="6">
        <v>9</v>
      </c>
      <c r="C2050" s="122">
        <v>5</v>
      </c>
      <c r="D2050" s="7">
        <v>191</v>
      </c>
      <c r="E2050" s="6" t="s">
        <v>3311</v>
      </c>
      <c r="H2050" s="6">
        <f>IF('Раздел 2.1.2.2'!AG44&gt;='Раздел 2.1.2.2'!AG46,0,1)</f>
        <v>0</v>
      </c>
    </row>
    <row r="2051" spans="1:8" x14ac:dyDescent="0.2">
      <c r="A2051" s="6">
        <f t="shared" si="29"/>
        <v>609562</v>
      </c>
      <c r="B2051" s="6">
        <v>9</v>
      </c>
      <c r="C2051" s="122">
        <v>5</v>
      </c>
      <c r="D2051" s="7">
        <v>192</v>
      </c>
      <c r="E2051" s="6" t="s">
        <v>3312</v>
      </c>
      <c r="H2051" s="6">
        <f>IF('Раздел 2.1.2.2'!AH44&gt;='Раздел 2.1.2.2'!AH46,0,1)</f>
        <v>0</v>
      </c>
    </row>
    <row r="2052" spans="1:8" x14ac:dyDescent="0.2">
      <c r="A2052" s="6">
        <f t="shared" si="29"/>
        <v>609562</v>
      </c>
      <c r="B2052" s="6">
        <v>9</v>
      </c>
      <c r="C2052" s="122">
        <v>5</v>
      </c>
      <c r="D2052" s="7">
        <v>193</v>
      </c>
      <c r="E2052" s="6" t="s">
        <v>3313</v>
      </c>
      <c r="H2052" s="6">
        <f>IF('Раздел 2.1.2.2'!AI44&gt;='Раздел 2.1.2.2'!AI46,0,1)</f>
        <v>0</v>
      </c>
    </row>
    <row r="2053" spans="1:8" x14ac:dyDescent="0.2">
      <c r="A2053" s="6">
        <f t="shared" si="29"/>
        <v>609562</v>
      </c>
      <c r="B2053" s="6">
        <v>9</v>
      </c>
      <c r="C2053" s="122">
        <v>5</v>
      </c>
      <c r="D2053" s="7">
        <v>194</v>
      </c>
      <c r="E2053" s="6" t="s">
        <v>3314</v>
      </c>
      <c r="H2053" s="6">
        <f>IF('Раздел 2.1.2.2'!AJ44&gt;='Раздел 2.1.2.2'!AJ46,0,1)</f>
        <v>0</v>
      </c>
    </row>
    <row r="2054" spans="1:8" x14ac:dyDescent="0.2">
      <c r="A2054" s="6">
        <f t="shared" si="29"/>
        <v>609562</v>
      </c>
      <c r="B2054" s="6">
        <v>9</v>
      </c>
      <c r="C2054" s="122">
        <v>5</v>
      </c>
      <c r="D2054" s="7">
        <v>195</v>
      </c>
      <c r="E2054" s="6" t="s">
        <v>3315</v>
      </c>
      <c r="H2054" s="6">
        <f>IF('Раздел 2.1.2.2'!AK44&gt;='Раздел 2.1.2.2'!AK46,0,1)</f>
        <v>0</v>
      </c>
    </row>
    <row r="2055" spans="1:8" x14ac:dyDescent="0.2">
      <c r="A2055" s="6">
        <f t="shared" si="29"/>
        <v>609562</v>
      </c>
      <c r="B2055" s="6">
        <v>9</v>
      </c>
      <c r="C2055" s="122">
        <v>5</v>
      </c>
      <c r="D2055" s="7">
        <v>196</v>
      </c>
      <c r="E2055" s="6" t="s">
        <v>3316</v>
      </c>
      <c r="H2055" s="6">
        <f>IF('Раздел 2.1.2.2'!AL44&gt;='Раздел 2.1.2.2'!AL46,0,1)</f>
        <v>0</v>
      </c>
    </row>
    <row r="2056" spans="1:8" x14ac:dyDescent="0.2">
      <c r="A2056" s="6">
        <f t="shared" si="29"/>
        <v>609562</v>
      </c>
      <c r="B2056" s="6">
        <v>9</v>
      </c>
      <c r="C2056" s="122">
        <v>5</v>
      </c>
      <c r="D2056" s="7">
        <v>197</v>
      </c>
      <c r="E2056" s="6" t="s">
        <v>3317</v>
      </c>
      <c r="H2056" s="6">
        <f>IF('Раздел 2.1.2.2'!AM44&gt;='Раздел 2.1.2.2'!AM46,0,1)</f>
        <v>0</v>
      </c>
    </row>
    <row r="2057" spans="1:8" x14ac:dyDescent="0.2">
      <c r="A2057" s="6">
        <f t="shared" si="29"/>
        <v>609562</v>
      </c>
      <c r="B2057" s="6">
        <v>9</v>
      </c>
      <c r="C2057" s="122">
        <v>5</v>
      </c>
      <c r="D2057" s="7">
        <v>198</v>
      </c>
      <c r="E2057" s="6" t="s">
        <v>3318</v>
      </c>
      <c r="H2057" s="6">
        <f>IF('Раздел 2.1.2.2'!AN44&gt;='Раздел 2.1.2.2'!AN46,0,1)</f>
        <v>0</v>
      </c>
    </row>
    <row r="2058" spans="1:8" x14ac:dyDescent="0.2">
      <c r="A2058" s="6">
        <f t="shared" si="29"/>
        <v>609562</v>
      </c>
      <c r="B2058" s="6">
        <v>9</v>
      </c>
      <c r="C2058" s="122">
        <v>5</v>
      </c>
      <c r="D2058" s="7">
        <v>199</v>
      </c>
      <c r="E2058" s="6" t="s">
        <v>2518</v>
      </c>
      <c r="H2058" s="6">
        <f>IF('Раздел 2.1.2.2'!AO44&gt;='Раздел 2.1.2.2'!AO46,0,1)</f>
        <v>0</v>
      </c>
    </row>
    <row r="2059" spans="1:8" x14ac:dyDescent="0.2">
      <c r="A2059" s="6">
        <f t="shared" si="29"/>
        <v>609562</v>
      </c>
      <c r="B2059" s="6">
        <v>9</v>
      </c>
      <c r="C2059" s="122">
        <v>5</v>
      </c>
      <c r="D2059" s="7">
        <v>200</v>
      </c>
      <c r="E2059" s="6" t="s">
        <v>2519</v>
      </c>
      <c r="H2059" s="6">
        <f>IF('Раздел 2.1.2.2'!AP44&gt;='Раздел 2.1.2.2'!AP46,0,1)</f>
        <v>0</v>
      </c>
    </row>
    <row r="2060" spans="1:8" x14ac:dyDescent="0.2">
      <c r="A2060" s="6">
        <f t="shared" si="29"/>
        <v>609562</v>
      </c>
      <c r="B2060" s="6">
        <v>9</v>
      </c>
      <c r="C2060" s="122">
        <v>5</v>
      </c>
      <c r="D2060" s="7">
        <v>201</v>
      </c>
      <c r="E2060" s="6" t="s">
        <v>2520</v>
      </c>
      <c r="H2060" s="6">
        <f>IF('Раздел 2.1.2.2'!AQ44&gt;='Раздел 2.1.2.2'!AQ46,0,1)</f>
        <v>0</v>
      </c>
    </row>
    <row r="2061" spans="1:8" x14ac:dyDescent="0.2">
      <c r="A2061" s="6">
        <f t="shared" si="29"/>
        <v>609562</v>
      </c>
      <c r="B2061" s="6">
        <v>9</v>
      </c>
      <c r="C2061" s="122">
        <v>5</v>
      </c>
      <c r="D2061" s="7">
        <v>202</v>
      </c>
      <c r="E2061" s="6" t="s">
        <v>2521</v>
      </c>
      <c r="H2061" s="6">
        <f>IF('Раздел 2.1.2.2'!AR44&gt;='Раздел 2.1.2.2'!AR46,0,1)</f>
        <v>0</v>
      </c>
    </row>
    <row r="2062" spans="1:8" x14ac:dyDescent="0.2">
      <c r="A2062" s="6">
        <f t="shared" si="29"/>
        <v>609562</v>
      </c>
      <c r="B2062" s="6">
        <v>9</v>
      </c>
      <c r="C2062" s="122">
        <v>5</v>
      </c>
      <c r="D2062" s="7">
        <v>203</v>
      </c>
      <c r="E2062" s="6" t="s">
        <v>2522</v>
      </c>
      <c r="H2062" s="6">
        <f>IF('Раздел 2.1.2.2'!AS44&gt;='Раздел 2.1.2.2'!AS46,0,1)</f>
        <v>0</v>
      </c>
    </row>
    <row r="2063" spans="1:8" x14ac:dyDescent="0.2">
      <c r="A2063" s="6">
        <f t="shared" si="29"/>
        <v>609562</v>
      </c>
      <c r="B2063" s="6">
        <v>9</v>
      </c>
      <c r="C2063" s="122">
        <v>5</v>
      </c>
      <c r="D2063" s="7">
        <v>204</v>
      </c>
      <c r="E2063" s="6" t="s">
        <v>1754</v>
      </c>
      <c r="H2063" s="6">
        <f>IF('Раздел 2.1.2.2'!AT44&gt;='Раздел 2.1.2.2'!AT46,0,1)</f>
        <v>0</v>
      </c>
    </row>
    <row r="2064" spans="1:8" x14ac:dyDescent="0.2">
      <c r="A2064" s="6">
        <f t="shared" si="29"/>
        <v>609562</v>
      </c>
      <c r="B2064" s="6">
        <v>9</v>
      </c>
      <c r="C2064" s="122">
        <v>5</v>
      </c>
      <c r="D2064" s="7">
        <v>205</v>
      </c>
      <c r="E2064" s="6" t="s">
        <v>1755</v>
      </c>
      <c r="H2064" s="6">
        <f>IF('Раздел 2.1.2.2'!AU44&gt;='Раздел 2.1.2.2'!AU46,0,1)</f>
        <v>0</v>
      </c>
    </row>
    <row r="2065" spans="1:8" x14ac:dyDescent="0.2">
      <c r="A2065" s="6">
        <f t="shared" si="29"/>
        <v>609562</v>
      </c>
      <c r="B2065" s="6">
        <v>9</v>
      </c>
      <c r="C2065" s="122">
        <v>5</v>
      </c>
      <c r="D2065" s="7">
        <v>206</v>
      </c>
      <c r="E2065" s="6" t="s">
        <v>1756</v>
      </c>
      <c r="H2065" s="6">
        <f>IF('Раздел 2.1.2.2'!AV44&gt;='Раздел 2.1.2.2'!AV46,0,1)</f>
        <v>0</v>
      </c>
    </row>
    <row r="2066" spans="1:8" x14ac:dyDescent="0.2">
      <c r="A2066" s="6">
        <f t="shared" si="29"/>
        <v>609562</v>
      </c>
      <c r="B2066" s="6">
        <v>9</v>
      </c>
      <c r="C2066" s="122">
        <v>5</v>
      </c>
      <c r="D2066" s="7">
        <v>207</v>
      </c>
      <c r="E2066" s="6" t="s">
        <v>1757</v>
      </c>
      <c r="H2066" s="6">
        <f>IF('Раздел 2.1.2.2'!AW44&gt;='Раздел 2.1.2.2'!AW46,0,1)</f>
        <v>0</v>
      </c>
    </row>
    <row r="2067" spans="1:8" x14ac:dyDescent="0.2">
      <c r="A2067" s="6">
        <f t="shared" si="29"/>
        <v>609562</v>
      </c>
      <c r="B2067" s="6">
        <v>9</v>
      </c>
      <c r="C2067" s="122">
        <v>5</v>
      </c>
      <c r="D2067" s="7">
        <v>208</v>
      </c>
      <c r="E2067" s="6" t="s">
        <v>1758</v>
      </c>
      <c r="H2067" s="6">
        <f>IF('Раздел 2.1.2.2'!AX44&gt;='Раздел 2.1.2.2'!AX46,0,1)</f>
        <v>0</v>
      </c>
    </row>
    <row r="2068" spans="1:8" x14ac:dyDescent="0.2">
      <c r="A2068" s="6">
        <f t="shared" si="29"/>
        <v>609562</v>
      </c>
      <c r="B2068" s="6">
        <v>9</v>
      </c>
      <c r="C2068" s="122">
        <v>5</v>
      </c>
      <c r="D2068" s="7">
        <v>209</v>
      </c>
      <c r="E2068" s="6" t="s">
        <v>1759</v>
      </c>
      <c r="H2068" s="6">
        <f>IF('Раздел 2.1.2.2'!AY44&gt;='Раздел 2.1.2.2'!AY46,0,1)</f>
        <v>0</v>
      </c>
    </row>
    <row r="2069" spans="1:8" x14ac:dyDescent="0.2">
      <c r="A2069" s="6">
        <f t="shared" si="29"/>
        <v>609562</v>
      </c>
      <c r="B2069" s="6">
        <v>9</v>
      </c>
      <c r="C2069" s="122">
        <v>5</v>
      </c>
      <c r="D2069" s="7">
        <v>210</v>
      </c>
      <c r="E2069" s="6" t="s">
        <v>1760</v>
      </c>
      <c r="H2069" s="6">
        <f>IF('Раздел 2.1.2.2'!AZ44&gt;='Раздел 2.1.2.2'!AZ46,0,1)</f>
        <v>0</v>
      </c>
    </row>
    <row r="2070" spans="1:8" x14ac:dyDescent="0.2">
      <c r="A2070" s="6">
        <f t="shared" si="29"/>
        <v>609562</v>
      </c>
      <c r="B2070" s="6">
        <v>9</v>
      </c>
      <c r="C2070" s="122">
        <v>5</v>
      </c>
      <c r="D2070" s="7">
        <v>211</v>
      </c>
      <c r="E2070" s="6" t="s">
        <v>1761</v>
      </c>
      <c r="H2070" s="6">
        <f>IF('Раздел 2.1.2.2'!BA44&gt;='Раздел 2.1.2.2'!BA46,0,1)</f>
        <v>0</v>
      </c>
    </row>
    <row r="2071" spans="1:8" x14ac:dyDescent="0.2">
      <c r="A2071" s="6">
        <f t="shared" si="29"/>
        <v>609562</v>
      </c>
      <c r="B2071" s="6">
        <v>9</v>
      </c>
      <c r="C2071" s="122">
        <v>5</v>
      </c>
      <c r="D2071" s="7">
        <v>212</v>
      </c>
      <c r="E2071" s="6" t="s">
        <v>1762</v>
      </c>
      <c r="H2071" s="6">
        <f>IF('Раздел 2.1.2.2'!BB44&gt;='Раздел 2.1.2.2'!BB46,0,1)</f>
        <v>0</v>
      </c>
    </row>
    <row r="2072" spans="1:8" x14ac:dyDescent="0.2">
      <c r="A2072" s="6">
        <f t="shared" si="29"/>
        <v>609562</v>
      </c>
      <c r="B2072" s="6">
        <v>9</v>
      </c>
      <c r="C2072" s="122">
        <v>5</v>
      </c>
      <c r="D2072" s="7">
        <v>213</v>
      </c>
      <c r="E2072" s="6" t="s">
        <v>1763</v>
      </c>
      <c r="H2072" s="6">
        <f>IF('Раздел 2.1.2.2'!BC44&gt;='Раздел 2.1.2.2'!BC46,0,1)</f>
        <v>0</v>
      </c>
    </row>
    <row r="2073" spans="1:8" x14ac:dyDescent="0.2">
      <c r="A2073" s="6">
        <f t="shared" si="29"/>
        <v>609562</v>
      </c>
      <c r="B2073" s="6">
        <v>9</v>
      </c>
      <c r="C2073" s="122">
        <v>5</v>
      </c>
      <c r="D2073" s="7">
        <v>214</v>
      </c>
      <c r="E2073" s="6" t="s">
        <v>1764</v>
      </c>
      <c r="H2073" s="6">
        <f>IF('Раздел 2.1.2.2'!BD44&gt;='Раздел 2.1.2.2'!BD46,0,1)</f>
        <v>0</v>
      </c>
    </row>
    <row r="2074" spans="1:8" x14ac:dyDescent="0.2">
      <c r="A2074" s="6">
        <f t="shared" si="29"/>
        <v>609562</v>
      </c>
      <c r="B2074" s="6">
        <v>9</v>
      </c>
      <c r="C2074" s="122">
        <v>5</v>
      </c>
      <c r="D2074" s="7">
        <v>215</v>
      </c>
      <c r="E2074" s="6" t="s">
        <v>1765</v>
      </c>
      <c r="H2074" s="6">
        <f>IF('Раздел 2.1.2.2'!BE44&gt;='Раздел 2.1.2.2'!BE46,0,1)</f>
        <v>0</v>
      </c>
    </row>
    <row r="2075" spans="1:8" x14ac:dyDescent="0.2">
      <c r="A2075" s="6">
        <f t="shared" si="29"/>
        <v>609562</v>
      </c>
      <c r="B2075" s="6">
        <v>9</v>
      </c>
      <c r="C2075" s="122">
        <v>5</v>
      </c>
      <c r="D2075" s="7">
        <v>216</v>
      </c>
      <c r="E2075" s="6" t="s">
        <v>1766</v>
      </c>
      <c r="H2075" s="6">
        <f>IF('Раздел 2.1.2.2'!BF44&gt;='Раздел 2.1.2.2'!BF46,0,1)</f>
        <v>0</v>
      </c>
    </row>
    <row r="2076" spans="1:8" x14ac:dyDescent="0.2">
      <c r="A2076" s="6">
        <f t="shared" si="29"/>
        <v>609562</v>
      </c>
      <c r="B2076" s="6">
        <v>9</v>
      </c>
      <c r="C2076" s="122">
        <v>5</v>
      </c>
      <c r="D2076" s="7">
        <v>217</v>
      </c>
      <c r="E2076" s="6" t="s">
        <v>1767</v>
      </c>
      <c r="H2076" s="6">
        <f>IF('Раздел 2.1.2.2'!BG44&gt;='Раздел 2.1.2.2'!BG46,0,1)</f>
        <v>0</v>
      </c>
    </row>
    <row r="2077" spans="1:8" x14ac:dyDescent="0.2">
      <c r="A2077" s="6">
        <f t="shared" si="29"/>
        <v>609562</v>
      </c>
      <c r="B2077" s="6">
        <v>9</v>
      </c>
      <c r="C2077" s="122">
        <v>5</v>
      </c>
      <c r="D2077" s="7">
        <v>218</v>
      </c>
      <c r="E2077" s="7" t="s">
        <v>1768</v>
      </c>
      <c r="F2077" s="7"/>
      <c r="G2077" s="7"/>
      <c r="H2077" s="7">
        <f>IF('Раздел 2.1.2.2'!BH44&gt;='Раздел 2.1.2.2'!BH46,0,1)</f>
        <v>0</v>
      </c>
    </row>
    <row r="2078" spans="1:8" x14ac:dyDescent="0.2">
      <c r="A2078" s="6">
        <f t="shared" si="29"/>
        <v>609562</v>
      </c>
      <c r="B2078" s="6">
        <v>9</v>
      </c>
      <c r="C2078" s="122">
        <v>5</v>
      </c>
      <c r="D2078" s="7">
        <v>219</v>
      </c>
      <c r="E2078" s="7" t="s">
        <v>588</v>
      </c>
      <c r="F2078" s="7"/>
      <c r="G2078" s="7"/>
      <c r="H2078" s="7">
        <f>IF('Раздел 2.1.2.2'!BI44&gt;='Раздел 2.1.2.2'!BI46,0,1)</f>
        <v>0</v>
      </c>
    </row>
    <row r="2079" spans="1:8" x14ac:dyDescent="0.2">
      <c r="A2079" s="6">
        <f t="shared" si="29"/>
        <v>609562</v>
      </c>
      <c r="B2079" s="6">
        <v>9</v>
      </c>
      <c r="C2079" s="122">
        <v>5</v>
      </c>
      <c r="D2079" s="7">
        <v>220</v>
      </c>
      <c r="E2079" s="7" t="s">
        <v>589</v>
      </c>
      <c r="F2079" s="7"/>
      <c r="G2079" s="7"/>
      <c r="H2079" s="7">
        <f>IF('Раздел 2.1.2.2'!BJ44&gt;='Раздел 2.1.2.2'!BJ46,0,1)</f>
        <v>0</v>
      </c>
    </row>
    <row r="2080" spans="1:8" x14ac:dyDescent="0.2">
      <c r="A2080" s="6">
        <f t="shared" si="29"/>
        <v>609562</v>
      </c>
      <c r="B2080" s="6">
        <v>9</v>
      </c>
      <c r="C2080" s="122">
        <v>5</v>
      </c>
      <c r="D2080" s="7">
        <v>221</v>
      </c>
      <c r="E2080" s="7" t="s">
        <v>590</v>
      </c>
      <c r="F2080" s="7"/>
      <c r="G2080" s="7"/>
      <c r="H2080" s="7">
        <f>IF('Раздел 2.1.2.2'!BK44&gt;='Раздел 2.1.2.2'!BK46,0,1)</f>
        <v>0</v>
      </c>
    </row>
    <row r="2081" spans="1:8" x14ac:dyDescent="0.2">
      <c r="A2081" s="6">
        <f t="shared" si="29"/>
        <v>609562</v>
      </c>
      <c r="B2081" s="6">
        <v>9</v>
      </c>
      <c r="C2081" s="122">
        <v>5</v>
      </c>
      <c r="D2081" s="7">
        <v>222</v>
      </c>
      <c r="E2081" s="7" t="s">
        <v>591</v>
      </c>
      <c r="F2081" s="7"/>
      <c r="G2081" s="7"/>
      <c r="H2081" s="7">
        <f>IF('Раздел 2.1.2.2'!BL44&gt;='Раздел 2.1.2.2'!BL46,0,1)</f>
        <v>0</v>
      </c>
    </row>
    <row r="2082" spans="1:8" x14ac:dyDescent="0.2">
      <c r="A2082" s="6">
        <f t="shared" si="29"/>
        <v>609562</v>
      </c>
      <c r="B2082" s="6">
        <v>9</v>
      </c>
      <c r="C2082" s="123">
        <v>5</v>
      </c>
      <c r="D2082" s="7">
        <v>223</v>
      </c>
      <c r="E2082" s="119" t="s">
        <v>592</v>
      </c>
      <c r="F2082" s="119"/>
      <c r="G2082" s="119"/>
      <c r="H2082" s="119">
        <f>IF('Раздел 2.1.2.2'!BM44&gt;='Раздел 2.1.2.2'!BM46,0,1)</f>
        <v>0</v>
      </c>
    </row>
    <row r="2083" spans="1:8" x14ac:dyDescent="0.2">
      <c r="A2083" s="6">
        <f t="shared" si="29"/>
        <v>609562</v>
      </c>
      <c r="B2083" s="6">
        <v>9</v>
      </c>
      <c r="C2083" s="122">
        <v>6</v>
      </c>
      <c r="D2083" s="7">
        <v>224</v>
      </c>
      <c r="E2083" s="122" t="s">
        <v>10598</v>
      </c>
      <c r="H2083" s="6">
        <f>IF('Раздел 2.1.2.2'!P44&gt;='Раздел 2.1.2.2'!P47,0,1)</f>
        <v>0</v>
      </c>
    </row>
    <row r="2084" spans="1:8" x14ac:dyDescent="0.2">
      <c r="A2084" s="6">
        <f t="shared" si="29"/>
        <v>609562</v>
      </c>
      <c r="B2084" s="6">
        <v>9</v>
      </c>
      <c r="C2084" s="122">
        <v>6</v>
      </c>
      <c r="D2084" s="7">
        <v>225</v>
      </c>
      <c r="E2084" s="6" t="s">
        <v>1769</v>
      </c>
      <c r="H2084" s="6">
        <f>IF('Раздел 2.1.2.2'!Q44&gt;='Раздел 2.1.2.2'!Q47,0,1)</f>
        <v>0</v>
      </c>
    </row>
    <row r="2085" spans="1:8" x14ac:dyDescent="0.2">
      <c r="A2085" s="6">
        <f t="shared" si="29"/>
        <v>609562</v>
      </c>
      <c r="B2085" s="6">
        <v>9</v>
      </c>
      <c r="C2085" s="122">
        <v>6</v>
      </c>
      <c r="D2085" s="7">
        <v>226</v>
      </c>
      <c r="E2085" s="6" t="s">
        <v>1770</v>
      </c>
      <c r="H2085" s="6">
        <f>IF('Раздел 2.1.2.2'!R44&gt;='Раздел 2.1.2.2'!R47,0,1)</f>
        <v>0</v>
      </c>
    </row>
    <row r="2086" spans="1:8" x14ac:dyDescent="0.2">
      <c r="A2086" s="6">
        <f t="shared" si="29"/>
        <v>609562</v>
      </c>
      <c r="B2086" s="6">
        <v>9</v>
      </c>
      <c r="C2086" s="122">
        <v>6</v>
      </c>
      <c r="D2086" s="7">
        <v>227</v>
      </c>
      <c r="E2086" s="6" t="s">
        <v>1771</v>
      </c>
      <c r="H2086" s="6">
        <f>IF('Раздел 2.1.2.2'!S44&gt;='Раздел 2.1.2.2'!S47,0,1)</f>
        <v>0</v>
      </c>
    </row>
    <row r="2087" spans="1:8" x14ac:dyDescent="0.2">
      <c r="A2087" s="6">
        <f t="shared" si="29"/>
        <v>609562</v>
      </c>
      <c r="B2087" s="6">
        <v>9</v>
      </c>
      <c r="C2087" s="122">
        <v>6</v>
      </c>
      <c r="D2087" s="7">
        <v>228</v>
      </c>
      <c r="E2087" s="6" t="s">
        <v>1772</v>
      </c>
      <c r="H2087" s="6">
        <f>IF('Раздел 2.1.2.2'!T44&gt;='Раздел 2.1.2.2'!T47,0,1)</f>
        <v>0</v>
      </c>
    </row>
    <row r="2088" spans="1:8" x14ac:dyDescent="0.2">
      <c r="A2088" s="6">
        <f t="shared" si="29"/>
        <v>609562</v>
      </c>
      <c r="B2088" s="6">
        <v>9</v>
      </c>
      <c r="C2088" s="122">
        <v>6</v>
      </c>
      <c r="D2088" s="7">
        <v>229</v>
      </c>
      <c r="E2088" s="6" t="s">
        <v>1773</v>
      </c>
      <c r="H2088" s="6">
        <f>IF('Раздел 2.1.2.2'!U44&gt;='Раздел 2.1.2.2'!U47,0,1)</f>
        <v>0</v>
      </c>
    </row>
    <row r="2089" spans="1:8" x14ac:dyDescent="0.2">
      <c r="A2089" s="6">
        <f t="shared" si="29"/>
        <v>609562</v>
      </c>
      <c r="B2089" s="6">
        <v>9</v>
      </c>
      <c r="C2089" s="122">
        <v>6</v>
      </c>
      <c r="D2089" s="7">
        <v>230</v>
      </c>
      <c r="E2089" s="6" t="s">
        <v>1774</v>
      </c>
      <c r="H2089" s="6">
        <f>IF('Раздел 2.1.2.2'!V44&gt;='Раздел 2.1.2.2'!V47,0,1)</f>
        <v>0</v>
      </c>
    </row>
    <row r="2090" spans="1:8" x14ac:dyDescent="0.2">
      <c r="A2090" s="6">
        <f t="shared" si="29"/>
        <v>609562</v>
      </c>
      <c r="B2090" s="6">
        <v>9</v>
      </c>
      <c r="C2090" s="122">
        <v>6</v>
      </c>
      <c r="D2090" s="7">
        <v>231</v>
      </c>
      <c r="E2090" s="6" t="s">
        <v>2544</v>
      </c>
      <c r="H2090" s="6">
        <f>IF('Раздел 2.1.2.2'!W44&gt;='Раздел 2.1.2.2'!W47,0,1)</f>
        <v>0</v>
      </c>
    </row>
    <row r="2091" spans="1:8" x14ac:dyDescent="0.2">
      <c r="A2091" s="6">
        <f t="shared" si="29"/>
        <v>609562</v>
      </c>
      <c r="B2091" s="6">
        <v>9</v>
      </c>
      <c r="C2091" s="122">
        <v>6</v>
      </c>
      <c r="D2091" s="7">
        <v>232</v>
      </c>
      <c r="E2091" s="6" t="s">
        <v>2545</v>
      </c>
      <c r="H2091" s="6">
        <f>IF('Раздел 2.1.2.2'!X44&gt;='Раздел 2.1.2.2'!X47,0,1)</f>
        <v>0</v>
      </c>
    </row>
    <row r="2092" spans="1:8" x14ac:dyDescent="0.2">
      <c r="A2092" s="6">
        <f t="shared" si="29"/>
        <v>609562</v>
      </c>
      <c r="B2092" s="6">
        <v>9</v>
      </c>
      <c r="C2092" s="122">
        <v>6</v>
      </c>
      <c r="D2092" s="7">
        <v>233</v>
      </c>
      <c r="E2092" s="6" t="s">
        <v>3348</v>
      </c>
      <c r="H2092" s="6">
        <f>IF('Раздел 2.1.2.2'!Y44&gt;='Раздел 2.1.2.2'!Y47,0,1)</f>
        <v>0</v>
      </c>
    </row>
    <row r="2093" spans="1:8" x14ac:dyDescent="0.2">
      <c r="A2093" s="6">
        <f t="shared" si="29"/>
        <v>609562</v>
      </c>
      <c r="B2093" s="6">
        <v>9</v>
      </c>
      <c r="C2093" s="122">
        <v>6</v>
      </c>
      <c r="D2093" s="7">
        <v>234</v>
      </c>
      <c r="E2093" s="6" t="s">
        <v>1778</v>
      </c>
      <c r="H2093" s="6">
        <f>IF('Раздел 2.1.2.2'!Z44&gt;='Раздел 2.1.2.2'!Z47,0,1)</f>
        <v>0</v>
      </c>
    </row>
    <row r="2094" spans="1:8" x14ac:dyDescent="0.2">
      <c r="A2094" s="6">
        <f t="shared" si="29"/>
        <v>609562</v>
      </c>
      <c r="B2094" s="6">
        <v>9</v>
      </c>
      <c r="C2094" s="122">
        <v>6</v>
      </c>
      <c r="D2094" s="7">
        <v>235</v>
      </c>
      <c r="E2094" s="6" t="s">
        <v>1779</v>
      </c>
      <c r="H2094" s="6">
        <f>IF('Раздел 2.1.2.2'!AA44&gt;='Раздел 2.1.2.2'!AA47,0,1)</f>
        <v>0</v>
      </c>
    </row>
    <row r="2095" spans="1:8" x14ac:dyDescent="0.2">
      <c r="A2095" s="6">
        <f t="shared" si="29"/>
        <v>609562</v>
      </c>
      <c r="B2095" s="6">
        <v>9</v>
      </c>
      <c r="C2095" s="122">
        <v>6</v>
      </c>
      <c r="D2095" s="7">
        <v>236</v>
      </c>
      <c r="E2095" s="6" t="s">
        <v>1780</v>
      </c>
      <c r="H2095" s="6">
        <f>IF('Раздел 2.1.2.2'!AB44&gt;='Раздел 2.1.2.2'!AB47,0,1)</f>
        <v>0</v>
      </c>
    </row>
    <row r="2096" spans="1:8" x14ac:dyDescent="0.2">
      <c r="A2096" s="6">
        <f t="shared" si="29"/>
        <v>609562</v>
      </c>
      <c r="B2096" s="6">
        <v>9</v>
      </c>
      <c r="C2096" s="122">
        <v>6</v>
      </c>
      <c r="D2096" s="7">
        <v>237</v>
      </c>
      <c r="E2096" s="6" t="s">
        <v>1781</v>
      </c>
      <c r="H2096" s="6">
        <f>IF('Раздел 2.1.2.2'!AC44&gt;='Раздел 2.1.2.2'!AC47,0,1)</f>
        <v>0</v>
      </c>
    </row>
    <row r="2097" spans="1:8" x14ac:dyDescent="0.2">
      <c r="A2097" s="6">
        <f t="shared" si="29"/>
        <v>609562</v>
      </c>
      <c r="B2097" s="6">
        <v>9</v>
      </c>
      <c r="C2097" s="122">
        <v>6</v>
      </c>
      <c r="D2097" s="7">
        <v>238</v>
      </c>
      <c r="E2097" s="6" t="s">
        <v>1782</v>
      </c>
      <c r="H2097" s="6">
        <f>IF('Раздел 2.1.2.2'!AD44&gt;='Раздел 2.1.2.2'!AD47,0,1)</f>
        <v>0</v>
      </c>
    </row>
    <row r="2098" spans="1:8" x14ac:dyDescent="0.2">
      <c r="A2098" s="6">
        <f t="shared" si="29"/>
        <v>609562</v>
      </c>
      <c r="B2098" s="6">
        <v>9</v>
      </c>
      <c r="C2098" s="122">
        <v>6</v>
      </c>
      <c r="D2098" s="7">
        <v>239</v>
      </c>
      <c r="E2098" s="6" t="s">
        <v>1783</v>
      </c>
      <c r="H2098" s="6">
        <f>IF('Раздел 2.1.2.2'!AE44&gt;='Раздел 2.1.2.2'!AE47,0,1)</f>
        <v>0</v>
      </c>
    </row>
    <row r="2099" spans="1:8" x14ac:dyDescent="0.2">
      <c r="A2099" s="6">
        <f t="shared" si="29"/>
        <v>609562</v>
      </c>
      <c r="B2099" s="6">
        <v>9</v>
      </c>
      <c r="C2099" s="122">
        <v>6</v>
      </c>
      <c r="D2099" s="7">
        <v>240</v>
      </c>
      <c r="E2099" s="6" t="s">
        <v>1784</v>
      </c>
      <c r="H2099" s="6">
        <f>IF('Раздел 2.1.2.2'!AF44&gt;='Раздел 2.1.2.2'!AF47,0,1)</f>
        <v>0</v>
      </c>
    </row>
    <row r="2100" spans="1:8" x14ac:dyDescent="0.2">
      <c r="A2100" s="6">
        <f t="shared" ref="A2100:A2163" si="30">P_3</f>
        <v>609562</v>
      </c>
      <c r="B2100" s="6">
        <v>9</v>
      </c>
      <c r="C2100" s="122">
        <v>6</v>
      </c>
      <c r="D2100" s="7">
        <v>241</v>
      </c>
      <c r="E2100" s="6" t="s">
        <v>1785</v>
      </c>
      <c r="H2100" s="6">
        <f>IF('Раздел 2.1.2.2'!AG44&gt;='Раздел 2.1.2.2'!AG47,0,1)</f>
        <v>0</v>
      </c>
    </row>
    <row r="2101" spans="1:8" x14ac:dyDescent="0.2">
      <c r="A2101" s="6">
        <f t="shared" si="30"/>
        <v>609562</v>
      </c>
      <c r="B2101" s="6">
        <v>9</v>
      </c>
      <c r="C2101" s="122">
        <v>6</v>
      </c>
      <c r="D2101" s="7">
        <v>242</v>
      </c>
      <c r="E2101" s="6" t="s">
        <v>1786</v>
      </c>
      <c r="H2101" s="6">
        <f>IF('Раздел 2.1.2.2'!AH44&gt;='Раздел 2.1.2.2'!AH47,0,1)</f>
        <v>0</v>
      </c>
    </row>
    <row r="2102" spans="1:8" x14ac:dyDescent="0.2">
      <c r="A2102" s="6">
        <f t="shared" si="30"/>
        <v>609562</v>
      </c>
      <c r="B2102" s="6">
        <v>9</v>
      </c>
      <c r="C2102" s="122">
        <v>6</v>
      </c>
      <c r="D2102" s="7">
        <v>243</v>
      </c>
      <c r="E2102" s="6" t="s">
        <v>2546</v>
      </c>
      <c r="H2102" s="6">
        <f>IF('Раздел 2.1.2.2'!AI44&gt;='Раздел 2.1.2.2'!AI47,0,1)</f>
        <v>0</v>
      </c>
    </row>
    <row r="2103" spans="1:8" x14ac:dyDescent="0.2">
      <c r="A2103" s="6">
        <f t="shared" si="30"/>
        <v>609562</v>
      </c>
      <c r="B2103" s="6">
        <v>9</v>
      </c>
      <c r="C2103" s="122">
        <v>6</v>
      </c>
      <c r="D2103" s="7">
        <v>244</v>
      </c>
      <c r="E2103" s="6" t="s">
        <v>2547</v>
      </c>
      <c r="H2103" s="6">
        <f>IF('Раздел 2.1.2.2'!AJ44&gt;='Раздел 2.1.2.2'!AJ47,0,1)</f>
        <v>0</v>
      </c>
    </row>
    <row r="2104" spans="1:8" x14ac:dyDescent="0.2">
      <c r="A2104" s="6">
        <f t="shared" si="30"/>
        <v>609562</v>
      </c>
      <c r="B2104" s="6">
        <v>9</v>
      </c>
      <c r="C2104" s="122">
        <v>6</v>
      </c>
      <c r="D2104" s="7">
        <v>245</v>
      </c>
      <c r="E2104" s="6" t="s">
        <v>2548</v>
      </c>
      <c r="H2104" s="6">
        <f>IF('Раздел 2.1.2.2'!AK44&gt;='Раздел 2.1.2.2'!AK47,0,1)</f>
        <v>0</v>
      </c>
    </row>
    <row r="2105" spans="1:8" x14ac:dyDescent="0.2">
      <c r="A2105" s="6">
        <f t="shared" si="30"/>
        <v>609562</v>
      </c>
      <c r="B2105" s="6">
        <v>9</v>
      </c>
      <c r="C2105" s="122">
        <v>6</v>
      </c>
      <c r="D2105" s="7">
        <v>246</v>
      </c>
      <c r="E2105" s="6" t="s">
        <v>2549</v>
      </c>
      <c r="H2105" s="6">
        <f>IF('Раздел 2.1.2.2'!AL44&gt;='Раздел 2.1.2.2'!AL47,0,1)</f>
        <v>0</v>
      </c>
    </row>
    <row r="2106" spans="1:8" x14ac:dyDescent="0.2">
      <c r="A2106" s="6">
        <f t="shared" si="30"/>
        <v>609562</v>
      </c>
      <c r="B2106" s="6">
        <v>9</v>
      </c>
      <c r="C2106" s="122">
        <v>6</v>
      </c>
      <c r="D2106" s="7">
        <v>247</v>
      </c>
      <c r="E2106" s="6" t="s">
        <v>2550</v>
      </c>
      <c r="H2106" s="6">
        <f>IF('Раздел 2.1.2.2'!AM44&gt;='Раздел 2.1.2.2'!AM47,0,1)</f>
        <v>0</v>
      </c>
    </row>
    <row r="2107" spans="1:8" x14ac:dyDescent="0.2">
      <c r="A2107" s="6">
        <f t="shared" si="30"/>
        <v>609562</v>
      </c>
      <c r="B2107" s="6">
        <v>9</v>
      </c>
      <c r="C2107" s="122">
        <v>6</v>
      </c>
      <c r="D2107" s="7">
        <v>248</v>
      </c>
      <c r="E2107" s="6" t="s">
        <v>2551</v>
      </c>
      <c r="H2107" s="6">
        <f>IF('Раздел 2.1.2.2'!AN44&gt;='Раздел 2.1.2.2'!AN47,0,1)</f>
        <v>0</v>
      </c>
    </row>
    <row r="2108" spans="1:8" x14ac:dyDescent="0.2">
      <c r="A2108" s="6">
        <f t="shared" si="30"/>
        <v>609562</v>
      </c>
      <c r="B2108" s="6">
        <v>9</v>
      </c>
      <c r="C2108" s="122">
        <v>6</v>
      </c>
      <c r="D2108" s="7">
        <v>249</v>
      </c>
      <c r="E2108" s="6" t="s">
        <v>2552</v>
      </c>
      <c r="H2108" s="6">
        <f>IF('Раздел 2.1.2.2'!AO44&gt;='Раздел 2.1.2.2'!AO47,0,1)</f>
        <v>0</v>
      </c>
    </row>
    <row r="2109" spans="1:8" x14ac:dyDescent="0.2">
      <c r="A2109" s="6">
        <f t="shared" si="30"/>
        <v>609562</v>
      </c>
      <c r="B2109" s="6">
        <v>9</v>
      </c>
      <c r="C2109" s="122">
        <v>6</v>
      </c>
      <c r="D2109" s="7">
        <v>250</v>
      </c>
      <c r="E2109" s="6" t="s">
        <v>2553</v>
      </c>
      <c r="H2109" s="6">
        <f>IF('Раздел 2.1.2.2'!AP44&gt;='Раздел 2.1.2.2'!AP47,0,1)</f>
        <v>0</v>
      </c>
    </row>
    <row r="2110" spans="1:8" x14ac:dyDescent="0.2">
      <c r="A2110" s="6">
        <f t="shared" si="30"/>
        <v>609562</v>
      </c>
      <c r="B2110" s="6">
        <v>9</v>
      </c>
      <c r="C2110" s="122">
        <v>6</v>
      </c>
      <c r="D2110" s="7">
        <v>251</v>
      </c>
      <c r="E2110" s="6" t="s">
        <v>2554</v>
      </c>
      <c r="H2110" s="6">
        <f>IF('Раздел 2.1.2.2'!AQ44&gt;='Раздел 2.1.2.2'!AQ47,0,1)</f>
        <v>0</v>
      </c>
    </row>
    <row r="2111" spans="1:8" x14ac:dyDescent="0.2">
      <c r="A2111" s="6">
        <f t="shared" si="30"/>
        <v>609562</v>
      </c>
      <c r="B2111" s="6">
        <v>9</v>
      </c>
      <c r="C2111" s="122">
        <v>6</v>
      </c>
      <c r="D2111" s="7">
        <v>252</v>
      </c>
      <c r="E2111" s="6" t="s">
        <v>2555</v>
      </c>
      <c r="H2111" s="6">
        <f>IF('Раздел 2.1.2.2'!AR44&gt;='Раздел 2.1.2.2'!AR47,0,1)</f>
        <v>0</v>
      </c>
    </row>
    <row r="2112" spans="1:8" x14ac:dyDescent="0.2">
      <c r="A2112" s="6">
        <f t="shared" si="30"/>
        <v>609562</v>
      </c>
      <c r="B2112" s="6">
        <v>9</v>
      </c>
      <c r="C2112" s="122">
        <v>6</v>
      </c>
      <c r="D2112" s="7">
        <v>253</v>
      </c>
      <c r="E2112" s="6" t="s">
        <v>2556</v>
      </c>
      <c r="H2112" s="6">
        <f>IF('Раздел 2.1.2.2'!AS44&gt;='Раздел 2.1.2.2'!AS47,0,1)</f>
        <v>0</v>
      </c>
    </row>
    <row r="2113" spans="1:8" x14ac:dyDescent="0.2">
      <c r="A2113" s="6">
        <f t="shared" si="30"/>
        <v>609562</v>
      </c>
      <c r="B2113" s="6">
        <v>9</v>
      </c>
      <c r="C2113" s="122">
        <v>6</v>
      </c>
      <c r="D2113" s="7">
        <v>254</v>
      </c>
      <c r="E2113" s="6" t="s">
        <v>2557</v>
      </c>
      <c r="H2113" s="6">
        <f>IF('Раздел 2.1.2.2'!AT44&gt;='Раздел 2.1.2.2'!AT47,0,1)</f>
        <v>0</v>
      </c>
    </row>
    <row r="2114" spans="1:8" x14ac:dyDescent="0.2">
      <c r="A2114" s="6">
        <f t="shared" si="30"/>
        <v>609562</v>
      </c>
      <c r="B2114" s="6">
        <v>9</v>
      </c>
      <c r="C2114" s="122">
        <v>6</v>
      </c>
      <c r="D2114" s="7">
        <v>255</v>
      </c>
      <c r="E2114" s="6" t="s">
        <v>2558</v>
      </c>
      <c r="H2114" s="6">
        <f>IF('Раздел 2.1.2.2'!AU44&gt;='Раздел 2.1.2.2'!AU47,0,1)</f>
        <v>0</v>
      </c>
    </row>
    <row r="2115" spans="1:8" x14ac:dyDescent="0.2">
      <c r="A2115" s="6">
        <f t="shared" si="30"/>
        <v>609562</v>
      </c>
      <c r="B2115" s="6">
        <v>9</v>
      </c>
      <c r="C2115" s="122">
        <v>6</v>
      </c>
      <c r="D2115" s="7">
        <v>256</v>
      </c>
      <c r="E2115" s="6" t="s">
        <v>2559</v>
      </c>
      <c r="H2115" s="6">
        <f>IF('Раздел 2.1.2.2'!AV44&gt;='Раздел 2.1.2.2'!AV47,0,1)</f>
        <v>0</v>
      </c>
    </row>
    <row r="2116" spans="1:8" x14ac:dyDescent="0.2">
      <c r="A2116" s="6">
        <f t="shared" si="30"/>
        <v>609562</v>
      </c>
      <c r="B2116" s="6">
        <v>9</v>
      </c>
      <c r="C2116" s="122">
        <v>6</v>
      </c>
      <c r="D2116" s="7">
        <v>257</v>
      </c>
      <c r="E2116" s="6" t="s">
        <v>2560</v>
      </c>
      <c r="H2116" s="6">
        <f>IF('Раздел 2.1.2.2'!AW44&gt;='Раздел 2.1.2.2'!AW47,0,1)</f>
        <v>0</v>
      </c>
    </row>
    <row r="2117" spans="1:8" x14ac:dyDescent="0.2">
      <c r="A2117" s="6">
        <f t="shared" si="30"/>
        <v>609562</v>
      </c>
      <c r="B2117" s="6">
        <v>9</v>
      </c>
      <c r="C2117" s="122">
        <v>6</v>
      </c>
      <c r="D2117" s="7">
        <v>258</v>
      </c>
      <c r="E2117" s="6" t="s">
        <v>2561</v>
      </c>
      <c r="H2117" s="6">
        <f>IF('Раздел 2.1.2.2'!AX44&gt;='Раздел 2.1.2.2'!AX47,0,1)</f>
        <v>0</v>
      </c>
    </row>
    <row r="2118" spans="1:8" x14ac:dyDescent="0.2">
      <c r="A2118" s="6">
        <f t="shared" si="30"/>
        <v>609562</v>
      </c>
      <c r="B2118" s="6">
        <v>9</v>
      </c>
      <c r="C2118" s="122">
        <v>6</v>
      </c>
      <c r="D2118" s="7">
        <v>259</v>
      </c>
      <c r="E2118" s="6" t="s">
        <v>2562</v>
      </c>
      <c r="H2118" s="6">
        <f>IF('Раздел 2.1.2.2'!AY44&gt;='Раздел 2.1.2.2'!AY47,0,1)</f>
        <v>0</v>
      </c>
    </row>
    <row r="2119" spans="1:8" x14ac:dyDescent="0.2">
      <c r="A2119" s="6">
        <f t="shared" si="30"/>
        <v>609562</v>
      </c>
      <c r="B2119" s="6">
        <v>9</v>
      </c>
      <c r="C2119" s="122">
        <v>6</v>
      </c>
      <c r="D2119" s="7">
        <v>260</v>
      </c>
      <c r="E2119" s="6" t="s">
        <v>2563</v>
      </c>
      <c r="H2119" s="6">
        <f>IF('Раздел 2.1.2.2'!AZ44&gt;='Раздел 2.1.2.2'!AZ47,0,1)</f>
        <v>0</v>
      </c>
    </row>
    <row r="2120" spans="1:8" x14ac:dyDescent="0.2">
      <c r="A2120" s="6">
        <f t="shared" si="30"/>
        <v>609562</v>
      </c>
      <c r="B2120" s="6">
        <v>9</v>
      </c>
      <c r="C2120" s="122">
        <v>6</v>
      </c>
      <c r="D2120" s="7">
        <v>261</v>
      </c>
      <c r="E2120" s="6" t="s">
        <v>2564</v>
      </c>
      <c r="H2120" s="6">
        <f>IF('Раздел 2.1.2.2'!BA44&gt;='Раздел 2.1.2.2'!BA47,0,1)</f>
        <v>0</v>
      </c>
    </row>
    <row r="2121" spans="1:8" x14ac:dyDescent="0.2">
      <c r="A2121" s="6">
        <f t="shared" si="30"/>
        <v>609562</v>
      </c>
      <c r="B2121" s="6">
        <v>9</v>
      </c>
      <c r="C2121" s="122">
        <v>6</v>
      </c>
      <c r="D2121" s="7">
        <v>262</v>
      </c>
      <c r="E2121" s="6" t="s">
        <v>2565</v>
      </c>
      <c r="H2121" s="6">
        <f>IF('Раздел 2.1.2.2'!BB44&gt;='Раздел 2.1.2.2'!BB47,0,1)</f>
        <v>0</v>
      </c>
    </row>
    <row r="2122" spans="1:8" x14ac:dyDescent="0.2">
      <c r="A2122" s="6">
        <f t="shared" si="30"/>
        <v>609562</v>
      </c>
      <c r="B2122" s="6">
        <v>9</v>
      </c>
      <c r="C2122" s="122">
        <v>6</v>
      </c>
      <c r="D2122" s="7">
        <v>263</v>
      </c>
      <c r="E2122" s="6" t="s">
        <v>2566</v>
      </c>
      <c r="H2122" s="6">
        <f>IF('Раздел 2.1.2.2'!BC44&gt;='Раздел 2.1.2.2'!BC47,0,1)</f>
        <v>0</v>
      </c>
    </row>
    <row r="2123" spans="1:8" x14ac:dyDescent="0.2">
      <c r="A2123" s="6">
        <f t="shared" si="30"/>
        <v>609562</v>
      </c>
      <c r="B2123" s="6">
        <v>9</v>
      </c>
      <c r="C2123" s="122">
        <v>6</v>
      </c>
      <c r="D2123" s="7">
        <v>264</v>
      </c>
      <c r="E2123" s="6" t="s">
        <v>2567</v>
      </c>
      <c r="H2123" s="6">
        <f>IF('Раздел 2.1.2.2'!BD44&gt;='Раздел 2.1.2.2'!BD47,0,1)</f>
        <v>0</v>
      </c>
    </row>
    <row r="2124" spans="1:8" x14ac:dyDescent="0.2">
      <c r="A2124" s="6">
        <f t="shared" si="30"/>
        <v>609562</v>
      </c>
      <c r="B2124" s="6">
        <v>9</v>
      </c>
      <c r="C2124" s="122">
        <v>6</v>
      </c>
      <c r="D2124" s="7">
        <v>265</v>
      </c>
      <c r="E2124" s="6" t="s">
        <v>2568</v>
      </c>
      <c r="H2124" s="6">
        <f>IF('Раздел 2.1.2.2'!BE44&gt;='Раздел 2.1.2.2'!BE47,0,1)</f>
        <v>0</v>
      </c>
    </row>
    <row r="2125" spans="1:8" x14ac:dyDescent="0.2">
      <c r="A2125" s="6">
        <f t="shared" si="30"/>
        <v>609562</v>
      </c>
      <c r="B2125" s="6">
        <v>9</v>
      </c>
      <c r="C2125" s="122">
        <v>6</v>
      </c>
      <c r="D2125" s="7">
        <v>266</v>
      </c>
      <c r="E2125" s="6" t="s">
        <v>2569</v>
      </c>
      <c r="H2125" s="6">
        <f>IF('Раздел 2.1.2.2'!BF44&gt;='Раздел 2.1.2.2'!BF47,0,1)</f>
        <v>0</v>
      </c>
    </row>
    <row r="2126" spans="1:8" x14ac:dyDescent="0.2">
      <c r="A2126" s="6">
        <f t="shared" si="30"/>
        <v>609562</v>
      </c>
      <c r="B2126" s="6">
        <v>9</v>
      </c>
      <c r="C2126" s="122">
        <v>6</v>
      </c>
      <c r="D2126" s="7">
        <v>267</v>
      </c>
      <c r="E2126" s="6" t="s">
        <v>2570</v>
      </c>
      <c r="H2126" s="6">
        <f>IF('Раздел 2.1.2.2'!BG44&gt;='Раздел 2.1.2.2'!BG47,0,1)</f>
        <v>0</v>
      </c>
    </row>
    <row r="2127" spans="1:8" x14ac:dyDescent="0.2">
      <c r="A2127" s="6">
        <f t="shared" si="30"/>
        <v>609562</v>
      </c>
      <c r="B2127" s="6">
        <v>9</v>
      </c>
      <c r="C2127" s="123">
        <v>6</v>
      </c>
      <c r="D2127" s="7">
        <v>268</v>
      </c>
      <c r="E2127" s="119" t="s">
        <v>2571</v>
      </c>
      <c r="F2127" s="119"/>
      <c r="G2127" s="119"/>
      <c r="H2127" s="119">
        <f>IF('Раздел 2.1.2.2'!BH44&gt;='Раздел 2.1.2.2'!BH47,0,1)</f>
        <v>0</v>
      </c>
    </row>
    <row r="2128" spans="1:8" x14ac:dyDescent="0.2">
      <c r="A2128" s="6">
        <f t="shared" si="30"/>
        <v>609562</v>
      </c>
      <c r="B2128" s="6">
        <v>9</v>
      </c>
      <c r="C2128" s="122">
        <v>7</v>
      </c>
      <c r="D2128" s="7">
        <v>269</v>
      </c>
      <c r="E2128" s="122" t="s">
        <v>10599</v>
      </c>
      <c r="H2128" s="6">
        <f>IF('Раздел 2.1.2.2'!P47&gt;='Раздел 2.1.2.2'!P48,0,1)</f>
        <v>0</v>
      </c>
    </row>
    <row r="2129" spans="1:8" x14ac:dyDescent="0.2">
      <c r="A2129" s="6">
        <f t="shared" si="30"/>
        <v>609562</v>
      </c>
      <c r="B2129" s="6">
        <v>9</v>
      </c>
      <c r="C2129" s="122">
        <v>7</v>
      </c>
      <c r="D2129" s="7">
        <v>270</v>
      </c>
      <c r="E2129" s="6" t="s">
        <v>2572</v>
      </c>
      <c r="H2129" s="6">
        <f>IF('Раздел 2.1.2.2'!Q47&gt;='Раздел 2.1.2.2'!Q48,0,1)</f>
        <v>0</v>
      </c>
    </row>
    <row r="2130" spans="1:8" x14ac:dyDescent="0.2">
      <c r="A2130" s="6">
        <f t="shared" si="30"/>
        <v>609562</v>
      </c>
      <c r="B2130" s="6">
        <v>9</v>
      </c>
      <c r="C2130" s="122">
        <v>7</v>
      </c>
      <c r="D2130" s="7">
        <v>271</v>
      </c>
      <c r="E2130" s="6" t="s">
        <v>2573</v>
      </c>
      <c r="H2130" s="6">
        <f>IF('Раздел 2.1.2.2'!R47&gt;='Раздел 2.1.2.2'!R48,0,1)</f>
        <v>0</v>
      </c>
    </row>
    <row r="2131" spans="1:8" x14ac:dyDescent="0.2">
      <c r="A2131" s="6">
        <f t="shared" si="30"/>
        <v>609562</v>
      </c>
      <c r="B2131" s="6">
        <v>9</v>
      </c>
      <c r="C2131" s="122">
        <v>7</v>
      </c>
      <c r="D2131" s="7">
        <v>272</v>
      </c>
      <c r="E2131" s="6" t="s">
        <v>2574</v>
      </c>
      <c r="H2131" s="6">
        <f>IF('Раздел 2.1.2.2'!S47&gt;='Раздел 2.1.2.2'!S48,0,1)</f>
        <v>0</v>
      </c>
    </row>
    <row r="2132" spans="1:8" x14ac:dyDescent="0.2">
      <c r="A2132" s="6">
        <f t="shared" si="30"/>
        <v>609562</v>
      </c>
      <c r="B2132" s="6">
        <v>9</v>
      </c>
      <c r="C2132" s="122">
        <v>7</v>
      </c>
      <c r="D2132" s="7">
        <v>273</v>
      </c>
      <c r="E2132" s="6" t="s">
        <v>2575</v>
      </c>
      <c r="H2132" s="6">
        <f>IF('Раздел 2.1.2.2'!T47&gt;='Раздел 2.1.2.2'!T48,0,1)</f>
        <v>0</v>
      </c>
    </row>
    <row r="2133" spans="1:8" x14ac:dyDescent="0.2">
      <c r="A2133" s="6">
        <f t="shared" si="30"/>
        <v>609562</v>
      </c>
      <c r="B2133" s="6">
        <v>9</v>
      </c>
      <c r="C2133" s="122">
        <v>7</v>
      </c>
      <c r="D2133" s="7">
        <v>274</v>
      </c>
      <c r="E2133" s="6" t="s">
        <v>2576</v>
      </c>
      <c r="H2133" s="6">
        <f>IF('Раздел 2.1.2.2'!U47&gt;='Раздел 2.1.2.2'!U48,0,1)</f>
        <v>0</v>
      </c>
    </row>
    <row r="2134" spans="1:8" x14ac:dyDescent="0.2">
      <c r="A2134" s="6">
        <f t="shared" si="30"/>
        <v>609562</v>
      </c>
      <c r="B2134" s="6">
        <v>9</v>
      </c>
      <c r="C2134" s="122">
        <v>7</v>
      </c>
      <c r="D2134" s="7">
        <v>275</v>
      </c>
      <c r="E2134" s="6" t="s">
        <v>2577</v>
      </c>
      <c r="H2134" s="6">
        <f>IF('Раздел 2.1.2.2'!V47&gt;='Раздел 2.1.2.2'!V48,0,1)</f>
        <v>0</v>
      </c>
    </row>
    <row r="2135" spans="1:8" x14ac:dyDescent="0.2">
      <c r="A2135" s="6">
        <f t="shared" si="30"/>
        <v>609562</v>
      </c>
      <c r="B2135" s="6">
        <v>9</v>
      </c>
      <c r="C2135" s="122">
        <v>7</v>
      </c>
      <c r="D2135" s="7">
        <v>276</v>
      </c>
      <c r="E2135" s="6" t="s">
        <v>2578</v>
      </c>
      <c r="H2135" s="6">
        <f>IF('Раздел 2.1.2.2'!W47&gt;='Раздел 2.1.2.2'!W48,0,1)</f>
        <v>0</v>
      </c>
    </row>
    <row r="2136" spans="1:8" x14ac:dyDescent="0.2">
      <c r="A2136" s="6">
        <f t="shared" si="30"/>
        <v>609562</v>
      </c>
      <c r="B2136" s="6">
        <v>9</v>
      </c>
      <c r="C2136" s="122">
        <v>7</v>
      </c>
      <c r="D2136" s="7">
        <v>277</v>
      </c>
      <c r="E2136" s="6" t="s">
        <v>2579</v>
      </c>
      <c r="H2136" s="6">
        <f>IF('Раздел 2.1.2.2'!X47&gt;='Раздел 2.1.2.2'!X48,0,1)</f>
        <v>0</v>
      </c>
    </row>
    <row r="2137" spans="1:8" x14ac:dyDescent="0.2">
      <c r="A2137" s="6">
        <f t="shared" si="30"/>
        <v>609562</v>
      </c>
      <c r="B2137" s="6">
        <v>9</v>
      </c>
      <c r="C2137" s="122">
        <v>7</v>
      </c>
      <c r="D2137" s="7">
        <v>278</v>
      </c>
      <c r="E2137" s="6" t="s">
        <v>2580</v>
      </c>
      <c r="H2137" s="6">
        <f>IF('Раздел 2.1.2.2'!Y47&gt;='Раздел 2.1.2.2'!Y48,0,1)</f>
        <v>0</v>
      </c>
    </row>
    <row r="2138" spans="1:8" x14ac:dyDescent="0.2">
      <c r="A2138" s="6">
        <f t="shared" si="30"/>
        <v>609562</v>
      </c>
      <c r="B2138" s="6">
        <v>9</v>
      </c>
      <c r="C2138" s="122">
        <v>7</v>
      </c>
      <c r="D2138" s="7">
        <v>279</v>
      </c>
      <c r="E2138" s="6" t="s">
        <v>2581</v>
      </c>
      <c r="H2138" s="6">
        <f>IF('Раздел 2.1.2.2'!Z47&gt;='Раздел 2.1.2.2'!Z48,0,1)</f>
        <v>0</v>
      </c>
    </row>
    <row r="2139" spans="1:8" x14ac:dyDescent="0.2">
      <c r="A2139" s="6">
        <f t="shared" si="30"/>
        <v>609562</v>
      </c>
      <c r="B2139" s="6">
        <v>9</v>
      </c>
      <c r="C2139" s="122">
        <v>7</v>
      </c>
      <c r="D2139" s="7">
        <v>280</v>
      </c>
      <c r="E2139" s="6" t="s">
        <v>2594</v>
      </c>
      <c r="H2139" s="6">
        <f>IF('Раздел 2.1.2.2'!AA47&gt;='Раздел 2.1.2.2'!AA48,0,1)</f>
        <v>0</v>
      </c>
    </row>
    <row r="2140" spans="1:8" x14ac:dyDescent="0.2">
      <c r="A2140" s="6">
        <f t="shared" si="30"/>
        <v>609562</v>
      </c>
      <c r="B2140" s="6">
        <v>9</v>
      </c>
      <c r="C2140" s="122">
        <v>7</v>
      </c>
      <c r="D2140" s="7">
        <v>281</v>
      </c>
      <c r="E2140" s="6" t="s">
        <v>2595</v>
      </c>
      <c r="H2140" s="6">
        <f>IF('Раздел 2.1.2.2'!AB47&gt;='Раздел 2.1.2.2'!AB48,0,1)</f>
        <v>0</v>
      </c>
    </row>
    <row r="2141" spans="1:8" x14ac:dyDescent="0.2">
      <c r="A2141" s="6">
        <f t="shared" si="30"/>
        <v>609562</v>
      </c>
      <c r="B2141" s="6">
        <v>9</v>
      </c>
      <c r="C2141" s="122">
        <v>7</v>
      </c>
      <c r="D2141" s="7">
        <v>282</v>
      </c>
      <c r="E2141" s="6" t="s">
        <v>2596</v>
      </c>
      <c r="H2141" s="6">
        <f>IF('Раздел 2.1.2.2'!AC47&gt;='Раздел 2.1.2.2'!AC48,0,1)</f>
        <v>0</v>
      </c>
    </row>
    <row r="2142" spans="1:8" x14ac:dyDescent="0.2">
      <c r="A2142" s="6">
        <f t="shared" si="30"/>
        <v>609562</v>
      </c>
      <c r="B2142" s="6">
        <v>9</v>
      </c>
      <c r="C2142" s="122">
        <v>7</v>
      </c>
      <c r="D2142" s="7">
        <v>283</v>
      </c>
      <c r="E2142" s="6" t="s">
        <v>2597</v>
      </c>
      <c r="H2142" s="6">
        <f>IF('Раздел 2.1.2.2'!AD47&gt;='Раздел 2.1.2.2'!AD48,0,1)</f>
        <v>0</v>
      </c>
    </row>
    <row r="2143" spans="1:8" x14ac:dyDescent="0.2">
      <c r="A2143" s="6">
        <f t="shared" si="30"/>
        <v>609562</v>
      </c>
      <c r="B2143" s="6">
        <v>9</v>
      </c>
      <c r="C2143" s="122">
        <v>7</v>
      </c>
      <c r="D2143" s="7">
        <v>284</v>
      </c>
      <c r="E2143" s="6" t="s">
        <v>2598</v>
      </c>
      <c r="H2143" s="6">
        <f>IF('Раздел 2.1.2.2'!AE47&gt;='Раздел 2.1.2.2'!AE48,0,1)</f>
        <v>0</v>
      </c>
    </row>
    <row r="2144" spans="1:8" x14ac:dyDescent="0.2">
      <c r="A2144" s="6">
        <f t="shared" si="30"/>
        <v>609562</v>
      </c>
      <c r="B2144" s="6">
        <v>9</v>
      </c>
      <c r="C2144" s="122">
        <v>7</v>
      </c>
      <c r="D2144" s="7">
        <v>285</v>
      </c>
      <c r="E2144" s="6" t="s">
        <v>2599</v>
      </c>
      <c r="H2144" s="6">
        <f>IF('Раздел 2.1.2.2'!AF47&gt;='Раздел 2.1.2.2'!AF48,0,1)</f>
        <v>0</v>
      </c>
    </row>
    <row r="2145" spans="1:8" x14ac:dyDescent="0.2">
      <c r="A2145" s="6">
        <f t="shared" si="30"/>
        <v>609562</v>
      </c>
      <c r="B2145" s="6">
        <v>9</v>
      </c>
      <c r="C2145" s="122">
        <v>7</v>
      </c>
      <c r="D2145" s="7">
        <v>286</v>
      </c>
      <c r="E2145" s="6" t="s">
        <v>2600</v>
      </c>
      <c r="H2145" s="6">
        <f>IF('Раздел 2.1.2.2'!AG47&gt;='Раздел 2.1.2.2'!AG48,0,1)</f>
        <v>0</v>
      </c>
    </row>
    <row r="2146" spans="1:8" x14ac:dyDescent="0.2">
      <c r="A2146" s="6">
        <f t="shared" si="30"/>
        <v>609562</v>
      </c>
      <c r="B2146" s="6">
        <v>9</v>
      </c>
      <c r="C2146" s="122">
        <v>7</v>
      </c>
      <c r="D2146" s="7">
        <v>287</v>
      </c>
      <c r="E2146" s="6" t="s">
        <v>2601</v>
      </c>
      <c r="H2146" s="6">
        <f>IF('Раздел 2.1.2.2'!AH47&gt;='Раздел 2.1.2.2'!AH48,0,1)</f>
        <v>0</v>
      </c>
    </row>
    <row r="2147" spans="1:8" x14ac:dyDescent="0.2">
      <c r="A2147" s="6">
        <f t="shared" si="30"/>
        <v>609562</v>
      </c>
      <c r="B2147" s="6">
        <v>9</v>
      </c>
      <c r="C2147" s="122">
        <v>7</v>
      </c>
      <c r="D2147" s="7">
        <v>288</v>
      </c>
      <c r="E2147" s="6" t="s">
        <v>2602</v>
      </c>
      <c r="H2147" s="6">
        <f>IF('Раздел 2.1.2.2'!AI47&gt;='Раздел 2.1.2.2'!AI48,0,1)</f>
        <v>0</v>
      </c>
    </row>
    <row r="2148" spans="1:8" x14ac:dyDescent="0.2">
      <c r="A2148" s="6">
        <f t="shared" si="30"/>
        <v>609562</v>
      </c>
      <c r="B2148" s="6">
        <v>9</v>
      </c>
      <c r="C2148" s="122">
        <v>7</v>
      </c>
      <c r="D2148" s="7">
        <v>289</v>
      </c>
      <c r="E2148" s="6" t="s">
        <v>2603</v>
      </c>
      <c r="H2148" s="6">
        <f>IF('Раздел 2.1.2.2'!AJ47&gt;='Раздел 2.1.2.2'!AJ48,0,1)</f>
        <v>0</v>
      </c>
    </row>
    <row r="2149" spans="1:8" x14ac:dyDescent="0.2">
      <c r="A2149" s="6">
        <f t="shared" si="30"/>
        <v>609562</v>
      </c>
      <c r="B2149" s="6">
        <v>9</v>
      </c>
      <c r="C2149" s="122">
        <v>7</v>
      </c>
      <c r="D2149" s="7">
        <v>290</v>
      </c>
      <c r="E2149" s="6" t="s">
        <v>2604</v>
      </c>
      <c r="H2149" s="6">
        <f>IF('Раздел 2.1.2.2'!AK47&gt;='Раздел 2.1.2.2'!AK48,0,1)</f>
        <v>0</v>
      </c>
    </row>
    <row r="2150" spans="1:8" x14ac:dyDescent="0.2">
      <c r="A2150" s="6">
        <f t="shared" si="30"/>
        <v>609562</v>
      </c>
      <c r="B2150" s="6">
        <v>9</v>
      </c>
      <c r="C2150" s="122">
        <v>7</v>
      </c>
      <c r="D2150" s="7">
        <v>291</v>
      </c>
      <c r="E2150" s="6" t="s">
        <v>2605</v>
      </c>
      <c r="H2150" s="6">
        <f>IF('Раздел 2.1.2.2'!AL47&gt;='Раздел 2.1.2.2'!AL48,0,1)</f>
        <v>0</v>
      </c>
    </row>
    <row r="2151" spans="1:8" x14ac:dyDescent="0.2">
      <c r="A2151" s="6">
        <f t="shared" si="30"/>
        <v>609562</v>
      </c>
      <c r="B2151" s="6">
        <v>9</v>
      </c>
      <c r="C2151" s="122">
        <v>7</v>
      </c>
      <c r="D2151" s="7">
        <v>292</v>
      </c>
      <c r="E2151" s="6" t="s">
        <v>2606</v>
      </c>
      <c r="H2151" s="6">
        <f>IF('Раздел 2.1.2.2'!AM47&gt;='Раздел 2.1.2.2'!AM48,0,1)</f>
        <v>0</v>
      </c>
    </row>
    <row r="2152" spans="1:8" x14ac:dyDescent="0.2">
      <c r="A2152" s="6">
        <f t="shared" si="30"/>
        <v>609562</v>
      </c>
      <c r="B2152" s="6">
        <v>9</v>
      </c>
      <c r="C2152" s="122">
        <v>7</v>
      </c>
      <c r="D2152" s="7">
        <v>293</v>
      </c>
      <c r="E2152" s="6" t="s">
        <v>2607</v>
      </c>
      <c r="H2152" s="6">
        <f>IF('Раздел 2.1.2.2'!AN47&gt;='Раздел 2.1.2.2'!AN48,0,1)</f>
        <v>0</v>
      </c>
    </row>
    <row r="2153" spans="1:8" x14ac:dyDescent="0.2">
      <c r="A2153" s="6">
        <f t="shared" si="30"/>
        <v>609562</v>
      </c>
      <c r="B2153" s="6">
        <v>9</v>
      </c>
      <c r="C2153" s="122">
        <v>7</v>
      </c>
      <c r="D2153" s="7">
        <v>294</v>
      </c>
      <c r="E2153" s="6" t="s">
        <v>2608</v>
      </c>
      <c r="H2153" s="6">
        <f>IF('Раздел 2.1.2.2'!AO47&gt;='Раздел 2.1.2.2'!AO48,0,1)</f>
        <v>0</v>
      </c>
    </row>
    <row r="2154" spans="1:8" x14ac:dyDescent="0.2">
      <c r="A2154" s="6">
        <f t="shared" si="30"/>
        <v>609562</v>
      </c>
      <c r="B2154" s="6">
        <v>9</v>
      </c>
      <c r="C2154" s="122">
        <v>7</v>
      </c>
      <c r="D2154" s="7">
        <v>295</v>
      </c>
      <c r="E2154" s="6" t="s">
        <v>2609</v>
      </c>
      <c r="H2154" s="6">
        <f>IF('Раздел 2.1.2.2'!AP47&gt;='Раздел 2.1.2.2'!AP48,0,1)</f>
        <v>0</v>
      </c>
    </row>
    <row r="2155" spans="1:8" x14ac:dyDescent="0.2">
      <c r="A2155" s="6">
        <f t="shared" si="30"/>
        <v>609562</v>
      </c>
      <c r="B2155" s="6">
        <v>9</v>
      </c>
      <c r="C2155" s="122">
        <v>7</v>
      </c>
      <c r="D2155" s="7">
        <v>296</v>
      </c>
      <c r="E2155" s="6" t="s">
        <v>2610</v>
      </c>
      <c r="H2155" s="6">
        <f>IF('Раздел 2.1.2.2'!AQ47&gt;='Раздел 2.1.2.2'!AQ48,0,1)</f>
        <v>0</v>
      </c>
    </row>
    <row r="2156" spans="1:8" x14ac:dyDescent="0.2">
      <c r="A2156" s="6">
        <f t="shared" si="30"/>
        <v>609562</v>
      </c>
      <c r="B2156" s="6">
        <v>9</v>
      </c>
      <c r="C2156" s="122">
        <v>7</v>
      </c>
      <c r="D2156" s="7">
        <v>297</v>
      </c>
      <c r="E2156" s="6" t="s">
        <v>2611</v>
      </c>
      <c r="H2156" s="6">
        <f>IF('Раздел 2.1.2.2'!AR47&gt;='Раздел 2.1.2.2'!AR48,0,1)</f>
        <v>0</v>
      </c>
    </row>
    <row r="2157" spans="1:8" x14ac:dyDescent="0.2">
      <c r="A2157" s="6">
        <f t="shared" si="30"/>
        <v>609562</v>
      </c>
      <c r="B2157" s="6">
        <v>9</v>
      </c>
      <c r="C2157" s="122">
        <v>7</v>
      </c>
      <c r="D2157" s="7">
        <v>298</v>
      </c>
      <c r="E2157" s="6" t="s">
        <v>2612</v>
      </c>
      <c r="H2157" s="6">
        <f>IF('Раздел 2.1.2.2'!AS47&gt;='Раздел 2.1.2.2'!AS48,0,1)</f>
        <v>0</v>
      </c>
    </row>
    <row r="2158" spans="1:8" x14ac:dyDescent="0.2">
      <c r="A2158" s="6">
        <f t="shared" si="30"/>
        <v>609562</v>
      </c>
      <c r="B2158" s="6">
        <v>9</v>
      </c>
      <c r="C2158" s="122">
        <v>7</v>
      </c>
      <c r="D2158" s="7">
        <v>299</v>
      </c>
      <c r="E2158" s="6" t="s">
        <v>2613</v>
      </c>
      <c r="H2158" s="6">
        <f>IF('Раздел 2.1.2.2'!AT47&gt;='Раздел 2.1.2.2'!AT48,0,1)</f>
        <v>0</v>
      </c>
    </row>
    <row r="2159" spans="1:8" x14ac:dyDescent="0.2">
      <c r="A2159" s="6">
        <f t="shared" si="30"/>
        <v>609562</v>
      </c>
      <c r="B2159" s="6">
        <v>9</v>
      </c>
      <c r="C2159" s="122">
        <v>7</v>
      </c>
      <c r="D2159" s="7">
        <v>300</v>
      </c>
      <c r="E2159" s="6" t="s">
        <v>2614</v>
      </c>
      <c r="H2159" s="6">
        <f>IF('Раздел 2.1.2.2'!AU47&gt;='Раздел 2.1.2.2'!AU48,0,1)</f>
        <v>0</v>
      </c>
    </row>
    <row r="2160" spans="1:8" x14ac:dyDescent="0.2">
      <c r="A2160" s="6">
        <f t="shared" si="30"/>
        <v>609562</v>
      </c>
      <c r="B2160" s="6">
        <v>9</v>
      </c>
      <c r="C2160" s="122">
        <v>7</v>
      </c>
      <c r="D2160" s="7">
        <v>301</v>
      </c>
      <c r="E2160" s="6" t="s">
        <v>2615</v>
      </c>
      <c r="H2160" s="6">
        <f>IF('Раздел 2.1.2.2'!AV47&gt;='Раздел 2.1.2.2'!AV48,0,1)</f>
        <v>0</v>
      </c>
    </row>
    <row r="2161" spans="1:8" x14ac:dyDescent="0.2">
      <c r="A2161" s="6">
        <f t="shared" si="30"/>
        <v>609562</v>
      </c>
      <c r="B2161" s="6">
        <v>9</v>
      </c>
      <c r="C2161" s="122">
        <v>7</v>
      </c>
      <c r="D2161" s="7">
        <v>302</v>
      </c>
      <c r="E2161" s="6" t="s">
        <v>2616</v>
      </c>
      <c r="H2161" s="6">
        <f>IF('Раздел 2.1.2.2'!AW47&gt;='Раздел 2.1.2.2'!AW48,0,1)</f>
        <v>0</v>
      </c>
    </row>
    <row r="2162" spans="1:8" x14ac:dyDescent="0.2">
      <c r="A2162" s="6">
        <f t="shared" si="30"/>
        <v>609562</v>
      </c>
      <c r="B2162" s="6">
        <v>9</v>
      </c>
      <c r="C2162" s="122">
        <v>7</v>
      </c>
      <c r="D2162" s="7">
        <v>303</v>
      </c>
      <c r="E2162" s="6" t="s">
        <v>2617</v>
      </c>
      <c r="H2162" s="6">
        <f>IF('Раздел 2.1.2.2'!AX47&gt;='Раздел 2.1.2.2'!AX48,0,1)</f>
        <v>0</v>
      </c>
    </row>
    <row r="2163" spans="1:8" x14ac:dyDescent="0.2">
      <c r="A2163" s="6">
        <f t="shared" si="30"/>
        <v>609562</v>
      </c>
      <c r="B2163" s="6">
        <v>9</v>
      </c>
      <c r="C2163" s="122">
        <v>7</v>
      </c>
      <c r="D2163" s="7">
        <v>304</v>
      </c>
      <c r="E2163" s="6" t="s">
        <v>2618</v>
      </c>
      <c r="H2163" s="6">
        <f>IF('Раздел 2.1.2.2'!AY47&gt;='Раздел 2.1.2.2'!AY48,0,1)</f>
        <v>0</v>
      </c>
    </row>
    <row r="2164" spans="1:8" x14ac:dyDescent="0.2">
      <c r="A2164" s="6">
        <f t="shared" ref="A2164:A2227" si="31">P_3</f>
        <v>609562</v>
      </c>
      <c r="B2164" s="6">
        <v>9</v>
      </c>
      <c r="C2164" s="122">
        <v>7</v>
      </c>
      <c r="D2164" s="7">
        <v>305</v>
      </c>
      <c r="E2164" s="6" t="s">
        <v>2619</v>
      </c>
      <c r="H2164" s="6">
        <f>IF('Раздел 2.1.2.2'!AZ47&gt;='Раздел 2.1.2.2'!AZ48,0,1)</f>
        <v>0</v>
      </c>
    </row>
    <row r="2165" spans="1:8" x14ac:dyDescent="0.2">
      <c r="A2165" s="6">
        <f t="shared" si="31"/>
        <v>609562</v>
      </c>
      <c r="B2165" s="6">
        <v>9</v>
      </c>
      <c r="C2165" s="122">
        <v>7</v>
      </c>
      <c r="D2165" s="7">
        <v>306</v>
      </c>
      <c r="E2165" s="6" t="s">
        <v>2620</v>
      </c>
      <c r="H2165" s="6">
        <f>IF('Раздел 2.1.2.2'!BA47&gt;='Раздел 2.1.2.2'!BA48,0,1)</f>
        <v>0</v>
      </c>
    </row>
    <row r="2166" spans="1:8" x14ac:dyDescent="0.2">
      <c r="A2166" s="6">
        <f t="shared" si="31"/>
        <v>609562</v>
      </c>
      <c r="B2166" s="6">
        <v>9</v>
      </c>
      <c r="C2166" s="122">
        <v>7</v>
      </c>
      <c r="D2166" s="7">
        <v>307</v>
      </c>
      <c r="E2166" s="6" t="s">
        <v>2621</v>
      </c>
      <c r="H2166" s="6">
        <f>IF('Раздел 2.1.2.2'!BB47&gt;='Раздел 2.1.2.2'!BB48,0,1)</f>
        <v>0</v>
      </c>
    </row>
    <row r="2167" spans="1:8" x14ac:dyDescent="0.2">
      <c r="A2167" s="6">
        <f t="shared" si="31"/>
        <v>609562</v>
      </c>
      <c r="B2167" s="6">
        <v>9</v>
      </c>
      <c r="C2167" s="122">
        <v>7</v>
      </c>
      <c r="D2167" s="7">
        <v>308</v>
      </c>
      <c r="E2167" s="6" t="s">
        <v>2622</v>
      </c>
      <c r="H2167" s="6">
        <f>IF('Раздел 2.1.2.2'!BC47&gt;='Раздел 2.1.2.2'!BC48,0,1)</f>
        <v>0</v>
      </c>
    </row>
    <row r="2168" spans="1:8" x14ac:dyDescent="0.2">
      <c r="A2168" s="6">
        <f t="shared" si="31"/>
        <v>609562</v>
      </c>
      <c r="B2168" s="6">
        <v>9</v>
      </c>
      <c r="C2168" s="122">
        <v>7</v>
      </c>
      <c r="D2168" s="7">
        <v>309</v>
      </c>
      <c r="E2168" s="6" t="s">
        <v>2623</v>
      </c>
      <c r="H2168" s="6">
        <f>IF('Раздел 2.1.2.2'!BD47&gt;='Раздел 2.1.2.2'!BD48,0,1)</f>
        <v>0</v>
      </c>
    </row>
    <row r="2169" spans="1:8" x14ac:dyDescent="0.2">
      <c r="A2169" s="6">
        <f t="shared" si="31"/>
        <v>609562</v>
      </c>
      <c r="B2169" s="6">
        <v>9</v>
      </c>
      <c r="C2169" s="122">
        <v>7</v>
      </c>
      <c r="D2169" s="7">
        <v>310</v>
      </c>
      <c r="E2169" s="6" t="s">
        <v>2624</v>
      </c>
      <c r="H2169" s="6">
        <f>IF('Раздел 2.1.2.2'!BE47&gt;='Раздел 2.1.2.2'!BE48,0,1)</f>
        <v>0</v>
      </c>
    </row>
    <row r="2170" spans="1:8" x14ac:dyDescent="0.2">
      <c r="A2170" s="6">
        <f t="shared" si="31"/>
        <v>609562</v>
      </c>
      <c r="B2170" s="6">
        <v>9</v>
      </c>
      <c r="C2170" s="122">
        <v>7</v>
      </c>
      <c r="D2170" s="7">
        <v>311</v>
      </c>
      <c r="E2170" s="6" t="s">
        <v>2625</v>
      </c>
      <c r="H2170" s="6">
        <f>IF('Раздел 2.1.2.2'!BF47&gt;='Раздел 2.1.2.2'!BF48,0,1)</f>
        <v>0</v>
      </c>
    </row>
    <row r="2171" spans="1:8" x14ac:dyDescent="0.2">
      <c r="A2171" s="6">
        <f t="shared" si="31"/>
        <v>609562</v>
      </c>
      <c r="B2171" s="6">
        <v>9</v>
      </c>
      <c r="C2171" s="122">
        <v>7</v>
      </c>
      <c r="D2171" s="7">
        <v>312</v>
      </c>
      <c r="E2171" s="6" t="s">
        <v>2626</v>
      </c>
      <c r="H2171" s="6">
        <f>IF('Раздел 2.1.2.2'!BG47&gt;='Раздел 2.1.2.2'!BG48,0,1)</f>
        <v>0</v>
      </c>
    </row>
    <row r="2172" spans="1:8" x14ac:dyDescent="0.2">
      <c r="A2172" s="6">
        <f t="shared" si="31"/>
        <v>609562</v>
      </c>
      <c r="B2172" s="6">
        <v>9</v>
      </c>
      <c r="C2172" s="123">
        <v>7</v>
      </c>
      <c r="D2172" s="7">
        <v>313</v>
      </c>
      <c r="E2172" s="119" t="s">
        <v>2627</v>
      </c>
      <c r="F2172" s="119"/>
      <c r="G2172" s="119"/>
      <c r="H2172" s="119">
        <f>IF('Раздел 2.1.2.2'!BH47&gt;='Раздел 2.1.2.2'!BH48,0,1)</f>
        <v>0</v>
      </c>
    </row>
    <row r="2173" spans="1:8" x14ac:dyDescent="0.2">
      <c r="A2173" s="6">
        <f t="shared" si="31"/>
        <v>609562</v>
      </c>
      <c r="B2173" s="6">
        <v>9</v>
      </c>
      <c r="C2173" s="122">
        <v>8</v>
      </c>
      <c r="D2173" s="7">
        <v>314</v>
      </c>
      <c r="E2173" s="122" t="s">
        <v>11695</v>
      </c>
      <c r="H2173" s="6">
        <f>IF('Раздел 2.1.2.2'!P47&gt;='Раздел 2.1.2.2'!P49,0,1)</f>
        <v>0</v>
      </c>
    </row>
    <row r="2174" spans="1:8" x14ac:dyDescent="0.2">
      <c r="A2174" s="6">
        <f t="shared" si="31"/>
        <v>609562</v>
      </c>
      <c r="B2174" s="6">
        <v>9</v>
      </c>
      <c r="C2174" s="122">
        <v>8</v>
      </c>
      <c r="D2174" s="7">
        <v>315</v>
      </c>
      <c r="E2174" s="6" t="s">
        <v>2628</v>
      </c>
      <c r="H2174" s="6">
        <f>IF('Раздел 2.1.2.2'!Q47&gt;='Раздел 2.1.2.2'!Q49,0,1)</f>
        <v>0</v>
      </c>
    </row>
    <row r="2175" spans="1:8" x14ac:dyDescent="0.2">
      <c r="A2175" s="6">
        <f t="shared" si="31"/>
        <v>609562</v>
      </c>
      <c r="B2175" s="6">
        <v>9</v>
      </c>
      <c r="C2175" s="122">
        <v>8</v>
      </c>
      <c r="D2175" s="7">
        <v>316</v>
      </c>
      <c r="E2175" s="6" t="s">
        <v>2629</v>
      </c>
      <c r="H2175" s="6">
        <f>IF('Раздел 2.1.2.2'!R47&gt;='Раздел 2.1.2.2'!R49,0,1)</f>
        <v>0</v>
      </c>
    </row>
    <row r="2176" spans="1:8" x14ac:dyDescent="0.2">
      <c r="A2176" s="6">
        <f t="shared" si="31"/>
        <v>609562</v>
      </c>
      <c r="B2176" s="6">
        <v>9</v>
      </c>
      <c r="C2176" s="122">
        <v>8</v>
      </c>
      <c r="D2176" s="7">
        <v>317</v>
      </c>
      <c r="E2176" s="6" t="s">
        <v>2630</v>
      </c>
      <c r="H2176" s="6">
        <f>IF('Раздел 2.1.2.2'!S47&gt;='Раздел 2.1.2.2'!S49,0,1)</f>
        <v>0</v>
      </c>
    </row>
    <row r="2177" spans="1:8" x14ac:dyDescent="0.2">
      <c r="A2177" s="6">
        <f t="shared" si="31"/>
        <v>609562</v>
      </c>
      <c r="B2177" s="6">
        <v>9</v>
      </c>
      <c r="C2177" s="122">
        <v>8</v>
      </c>
      <c r="D2177" s="7">
        <v>318</v>
      </c>
      <c r="E2177" s="6" t="s">
        <v>2631</v>
      </c>
      <c r="H2177" s="6">
        <f>IF('Раздел 2.1.2.2'!T47&gt;='Раздел 2.1.2.2'!T49,0,1)</f>
        <v>0</v>
      </c>
    </row>
    <row r="2178" spans="1:8" x14ac:dyDescent="0.2">
      <c r="A2178" s="6">
        <f t="shared" si="31"/>
        <v>609562</v>
      </c>
      <c r="B2178" s="6">
        <v>9</v>
      </c>
      <c r="C2178" s="122">
        <v>8</v>
      </c>
      <c r="D2178" s="7">
        <v>319</v>
      </c>
      <c r="E2178" s="6" t="s">
        <v>2632</v>
      </c>
      <c r="H2178" s="6">
        <f>IF('Раздел 2.1.2.2'!U47&gt;='Раздел 2.1.2.2'!U49,0,1)</f>
        <v>0</v>
      </c>
    </row>
    <row r="2179" spans="1:8" x14ac:dyDescent="0.2">
      <c r="A2179" s="6">
        <f t="shared" si="31"/>
        <v>609562</v>
      </c>
      <c r="B2179" s="6">
        <v>9</v>
      </c>
      <c r="C2179" s="122">
        <v>8</v>
      </c>
      <c r="D2179" s="7">
        <v>320</v>
      </c>
      <c r="E2179" s="6" t="s">
        <v>2633</v>
      </c>
      <c r="H2179" s="6">
        <f>IF('Раздел 2.1.2.2'!V47&gt;='Раздел 2.1.2.2'!V49,0,1)</f>
        <v>0</v>
      </c>
    </row>
    <row r="2180" spans="1:8" x14ac:dyDescent="0.2">
      <c r="A2180" s="6">
        <f t="shared" si="31"/>
        <v>609562</v>
      </c>
      <c r="B2180" s="6">
        <v>9</v>
      </c>
      <c r="C2180" s="122">
        <v>8</v>
      </c>
      <c r="D2180" s="7">
        <v>321</v>
      </c>
      <c r="E2180" s="6" t="s">
        <v>2634</v>
      </c>
      <c r="H2180" s="6">
        <f>IF('Раздел 2.1.2.2'!W47&gt;='Раздел 2.1.2.2'!W49,0,1)</f>
        <v>0</v>
      </c>
    </row>
    <row r="2181" spans="1:8" x14ac:dyDescent="0.2">
      <c r="A2181" s="6">
        <f t="shared" si="31"/>
        <v>609562</v>
      </c>
      <c r="B2181" s="6">
        <v>9</v>
      </c>
      <c r="C2181" s="122">
        <v>8</v>
      </c>
      <c r="D2181" s="7">
        <v>322</v>
      </c>
      <c r="E2181" s="6" t="s">
        <v>2635</v>
      </c>
      <c r="H2181" s="6">
        <f>IF('Раздел 2.1.2.2'!X47&gt;='Раздел 2.1.2.2'!X49,0,1)</f>
        <v>0</v>
      </c>
    </row>
    <row r="2182" spans="1:8" x14ac:dyDescent="0.2">
      <c r="A2182" s="6">
        <f t="shared" si="31"/>
        <v>609562</v>
      </c>
      <c r="B2182" s="6">
        <v>9</v>
      </c>
      <c r="C2182" s="122">
        <v>8</v>
      </c>
      <c r="D2182" s="7">
        <v>323</v>
      </c>
      <c r="E2182" s="6" t="s">
        <v>2636</v>
      </c>
      <c r="H2182" s="6">
        <f>IF('Раздел 2.1.2.2'!Y47&gt;='Раздел 2.1.2.2'!Y49,0,1)</f>
        <v>0</v>
      </c>
    </row>
    <row r="2183" spans="1:8" x14ac:dyDescent="0.2">
      <c r="A2183" s="6">
        <f t="shared" si="31"/>
        <v>609562</v>
      </c>
      <c r="B2183" s="6">
        <v>9</v>
      </c>
      <c r="C2183" s="122">
        <v>8</v>
      </c>
      <c r="D2183" s="7">
        <v>324</v>
      </c>
      <c r="E2183" s="6" t="s">
        <v>2637</v>
      </c>
      <c r="H2183" s="6">
        <f>IF('Раздел 2.1.2.2'!Z47&gt;='Раздел 2.1.2.2'!Z49,0,1)</f>
        <v>0</v>
      </c>
    </row>
    <row r="2184" spans="1:8" x14ac:dyDescent="0.2">
      <c r="A2184" s="6">
        <f t="shared" si="31"/>
        <v>609562</v>
      </c>
      <c r="B2184" s="6">
        <v>9</v>
      </c>
      <c r="C2184" s="122">
        <v>8</v>
      </c>
      <c r="D2184" s="7">
        <v>325</v>
      </c>
      <c r="E2184" s="6" t="s">
        <v>2638</v>
      </c>
      <c r="H2184" s="6">
        <f>IF('Раздел 2.1.2.2'!AA47&gt;='Раздел 2.1.2.2'!AA49,0,1)</f>
        <v>0</v>
      </c>
    </row>
    <row r="2185" spans="1:8" x14ac:dyDescent="0.2">
      <c r="A2185" s="6">
        <f t="shared" si="31"/>
        <v>609562</v>
      </c>
      <c r="B2185" s="6">
        <v>9</v>
      </c>
      <c r="C2185" s="122">
        <v>8</v>
      </c>
      <c r="D2185" s="7">
        <v>326</v>
      </c>
      <c r="E2185" s="6" t="s">
        <v>2639</v>
      </c>
      <c r="H2185" s="6">
        <f>IF('Раздел 2.1.2.2'!AB47&gt;='Раздел 2.1.2.2'!AB49,0,1)</f>
        <v>0</v>
      </c>
    </row>
    <row r="2186" spans="1:8" x14ac:dyDescent="0.2">
      <c r="A2186" s="6">
        <f t="shared" si="31"/>
        <v>609562</v>
      </c>
      <c r="B2186" s="6">
        <v>9</v>
      </c>
      <c r="C2186" s="122">
        <v>8</v>
      </c>
      <c r="D2186" s="7">
        <v>327</v>
      </c>
      <c r="E2186" s="6" t="s">
        <v>2640</v>
      </c>
      <c r="H2186" s="6">
        <f>IF('Раздел 2.1.2.2'!AC47&gt;='Раздел 2.1.2.2'!AC49,0,1)</f>
        <v>0</v>
      </c>
    </row>
    <row r="2187" spans="1:8" x14ac:dyDescent="0.2">
      <c r="A2187" s="6">
        <f t="shared" si="31"/>
        <v>609562</v>
      </c>
      <c r="B2187" s="6">
        <v>9</v>
      </c>
      <c r="C2187" s="122">
        <v>8</v>
      </c>
      <c r="D2187" s="7">
        <v>328</v>
      </c>
      <c r="E2187" s="6" t="s">
        <v>2641</v>
      </c>
      <c r="H2187" s="6">
        <f>IF('Раздел 2.1.2.2'!AD47&gt;='Раздел 2.1.2.2'!AD49,0,1)</f>
        <v>0</v>
      </c>
    </row>
    <row r="2188" spans="1:8" x14ac:dyDescent="0.2">
      <c r="A2188" s="6">
        <f t="shared" si="31"/>
        <v>609562</v>
      </c>
      <c r="B2188" s="6">
        <v>9</v>
      </c>
      <c r="C2188" s="122">
        <v>8</v>
      </c>
      <c r="D2188" s="7">
        <v>329</v>
      </c>
      <c r="E2188" s="6" t="s">
        <v>2642</v>
      </c>
      <c r="H2188" s="6">
        <f>IF('Раздел 2.1.2.2'!AE47&gt;='Раздел 2.1.2.2'!AE49,0,1)</f>
        <v>0</v>
      </c>
    </row>
    <row r="2189" spans="1:8" x14ac:dyDescent="0.2">
      <c r="A2189" s="6">
        <f t="shared" si="31"/>
        <v>609562</v>
      </c>
      <c r="B2189" s="6">
        <v>9</v>
      </c>
      <c r="C2189" s="122">
        <v>8</v>
      </c>
      <c r="D2189" s="7">
        <v>330</v>
      </c>
      <c r="E2189" s="6" t="s">
        <v>2643</v>
      </c>
      <c r="H2189" s="6">
        <f>IF('Раздел 2.1.2.2'!AF47&gt;='Раздел 2.1.2.2'!AF49,0,1)</f>
        <v>0</v>
      </c>
    </row>
    <row r="2190" spans="1:8" x14ac:dyDescent="0.2">
      <c r="A2190" s="6">
        <f t="shared" si="31"/>
        <v>609562</v>
      </c>
      <c r="B2190" s="6">
        <v>9</v>
      </c>
      <c r="C2190" s="122">
        <v>8</v>
      </c>
      <c r="D2190" s="7">
        <v>331</v>
      </c>
      <c r="E2190" s="6" t="s">
        <v>2644</v>
      </c>
      <c r="H2190" s="6">
        <f>IF('Раздел 2.1.2.2'!AG47&gt;='Раздел 2.1.2.2'!AG49,0,1)</f>
        <v>0</v>
      </c>
    </row>
    <row r="2191" spans="1:8" x14ac:dyDescent="0.2">
      <c r="A2191" s="6">
        <f t="shared" si="31"/>
        <v>609562</v>
      </c>
      <c r="B2191" s="6">
        <v>9</v>
      </c>
      <c r="C2191" s="122">
        <v>8</v>
      </c>
      <c r="D2191" s="7">
        <v>332</v>
      </c>
      <c r="E2191" s="6" t="s">
        <v>2645</v>
      </c>
      <c r="H2191" s="6">
        <f>IF('Раздел 2.1.2.2'!AH47&gt;='Раздел 2.1.2.2'!AH49,0,1)</f>
        <v>0</v>
      </c>
    </row>
    <row r="2192" spans="1:8" x14ac:dyDescent="0.2">
      <c r="A2192" s="6">
        <f t="shared" si="31"/>
        <v>609562</v>
      </c>
      <c r="B2192" s="6">
        <v>9</v>
      </c>
      <c r="C2192" s="122">
        <v>8</v>
      </c>
      <c r="D2192" s="7">
        <v>333</v>
      </c>
      <c r="E2192" s="6" t="s">
        <v>2646</v>
      </c>
      <c r="H2192" s="6">
        <f>IF('Раздел 2.1.2.2'!AI47&gt;='Раздел 2.1.2.2'!AI49,0,1)</f>
        <v>0</v>
      </c>
    </row>
    <row r="2193" spans="1:8" x14ac:dyDescent="0.2">
      <c r="A2193" s="6">
        <f t="shared" si="31"/>
        <v>609562</v>
      </c>
      <c r="B2193" s="6">
        <v>9</v>
      </c>
      <c r="C2193" s="122">
        <v>8</v>
      </c>
      <c r="D2193" s="7">
        <v>334</v>
      </c>
      <c r="E2193" s="6" t="s">
        <v>2647</v>
      </c>
      <c r="H2193" s="6">
        <f>IF('Раздел 2.1.2.2'!AJ47&gt;='Раздел 2.1.2.2'!AJ49,0,1)</f>
        <v>0</v>
      </c>
    </row>
    <row r="2194" spans="1:8" x14ac:dyDescent="0.2">
      <c r="A2194" s="6">
        <f t="shared" si="31"/>
        <v>609562</v>
      </c>
      <c r="B2194" s="6">
        <v>9</v>
      </c>
      <c r="C2194" s="122">
        <v>8</v>
      </c>
      <c r="D2194" s="7">
        <v>335</v>
      </c>
      <c r="E2194" s="6" t="s">
        <v>2648</v>
      </c>
      <c r="H2194" s="6">
        <f>IF('Раздел 2.1.2.2'!AK47&gt;='Раздел 2.1.2.2'!AK49,0,1)</f>
        <v>0</v>
      </c>
    </row>
    <row r="2195" spans="1:8" x14ac:dyDescent="0.2">
      <c r="A2195" s="6">
        <f t="shared" si="31"/>
        <v>609562</v>
      </c>
      <c r="B2195" s="6">
        <v>9</v>
      </c>
      <c r="C2195" s="122">
        <v>8</v>
      </c>
      <c r="D2195" s="7">
        <v>336</v>
      </c>
      <c r="E2195" s="6" t="s">
        <v>2649</v>
      </c>
      <c r="H2195" s="6">
        <f>IF('Раздел 2.1.2.2'!AL47&gt;='Раздел 2.1.2.2'!AL49,0,1)</f>
        <v>0</v>
      </c>
    </row>
    <row r="2196" spans="1:8" x14ac:dyDescent="0.2">
      <c r="A2196" s="6">
        <f t="shared" si="31"/>
        <v>609562</v>
      </c>
      <c r="B2196" s="6">
        <v>9</v>
      </c>
      <c r="C2196" s="122">
        <v>8</v>
      </c>
      <c r="D2196" s="7">
        <v>337</v>
      </c>
      <c r="E2196" s="6" t="s">
        <v>1110</v>
      </c>
      <c r="H2196" s="6">
        <f>IF('Раздел 2.1.2.2'!AM47&gt;='Раздел 2.1.2.2'!AM49,0,1)</f>
        <v>0</v>
      </c>
    </row>
    <row r="2197" spans="1:8" x14ac:dyDescent="0.2">
      <c r="A2197" s="6">
        <f t="shared" si="31"/>
        <v>609562</v>
      </c>
      <c r="B2197" s="6">
        <v>9</v>
      </c>
      <c r="C2197" s="122">
        <v>8</v>
      </c>
      <c r="D2197" s="7">
        <v>338</v>
      </c>
      <c r="E2197" s="6" t="s">
        <v>97</v>
      </c>
      <c r="H2197" s="6">
        <f>IF('Раздел 2.1.2.2'!AN47&gt;='Раздел 2.1.2.2'!AN49,0,1)</f>
        <v>0</v>
      </c>
    </row>
    <row r="2198" spans="1:8" x14ac:dyDescent="0.2">
      <c r="A2198" s="6">
        <f t="shared" si="31"/>
        <v>609562</v>
      </c>
      <c r="B2198" s="6">
        <v>9</v>
      </c>
      <c r="C2198" s="122">
        <v>8</v>
      </c>
      <c r="D2198" s="7">
        <v>339</v>
      </c>
      <c r="E2198" s="6" t="s">
        <v>98</v>
      </c>
      <c r="H2198" s="6">
        <f>IF('Раздел 2.1.2.2'!AO47&gt;='Раздел 2.1.2.2'!AO49,0,1)</f>
        <v>0</v>
      </c>
    </row>
    <row r="2199" spans="1:8" x14ac:dyDescent="0.2">
      <c r="A2199" s="6">
        <f t="shared" si="31"/>
        <v>609562</v>
      </c>
      <c r="B2199" s="6">
        <v>9</v>
      </c>
      <c r="C2199" s="122">
        <v>8</v>
      </c>
      <c r="D2199" s="7">
        <v>340</v>
      </c>
      <c r="E2199" s="6" t="s">
        <v>99</v>
      </c>
      <c r="H2199" s="6">
        <f>IF('Раздел 2.1.2.2'!AP47&gt;='Раздел 2.1.2.2'!AP49,0,1)</f>
        <v>0</v>
      </c>
    </row>
    <row r="2200" spans="1:8" x14ac:dyDescent="0.2">
      <c r="A2200" s="6">
        <f t="shared" si="31"/>
        <v>609562</v>
      </c>
      <c r="B2200" s="6">
        <v>9</v>
      </c>
      <c r="C2200" s="122">
        <v>8</v>
      </c>
      <c r="D2200" s="7">
        <v>341</v>
      </c>
      <c r="E2200" s="6" t="s">
        <v>100</v>
      </c>
      <c r="H2200" s="6">
        <f>IF('Раздел 2.1.2.2'!AQ47&gt;='Раздел 2.1.2.2'!AQ49,0,1)</f>
        <v>0</v>
      </c>
    </row>
    <row r="2201" spans="1:8" x14ac:dyDescent="0.2">
      <c r="A2201" s="6">
        <f t="shared" si="31"/>
        <v>609562</v>
      </c>
      <c r="B2201" s="6">
        <v>9</v>
      </c>
      <c r="C2201" s="122">
        <v>8</v>
      </c>
      <c r="D2201" s="7">
        <v>342</v>
      </c>
      <c r="E2201" s="6" t="s">
        <v>101</v>
      </c>
      <c r="H2201" s="6">
        <f>IF('Раздел 2.1.2.2'!AR47&gt;='Раздел 2.1.2.2'!AR49,0,1)</f>
        <v>0</v>
      </c>
    </row>
    <row r="2202" spans="1:8" x14ac:dyDescent="0.2">
      <c r="A2202" s="6">
        <f t="shared" si="31"/>
        <v>609562</v>
      </c>
      <c r="B2202" s="6">
        <v>9</v>
      </c>
      <c r="C2202" s="122">
        <v>8</v>
      </c>
      <c r="D2202" s="7">
        <v>343</v>
      </c>
      <c r="E2202" s="6" t="s">
        <v>102</v>
      </c>
      <c r="H2202" s="6">
        <f>IF('Раздел 2.1.2.2'!AS47&gt;='Раздел 2.1.2.2'!AS49,0,1)</f>
        <v>0</v>
      </c>
    </row>
    <row r="2203" spans="1:8" x14ac:dyDescent="0.2">
      <c r="A2203" s="6">
        <f t="shared" si="31"/>
        <v>609562</v>
      </c>
      <c r="B2203" s="6">
        <v>9</v>
      </c>
      <c r="C2203" s="122">
        <v>8</v>
      </c>
      <c r="D2203" s="7">
        <v>344</v>
      </c>
      <c r="E2203" s="6" t="s">
        <v>103</v>
      </c>
      <c r="H2203" s="6">
        <f>IF('Раздел 2.1.2.2'!AT47&gt;='Раздел 2.1.2.2'!AT49,0,1)</f>
        <v>0</v>
      </c>
    </row>
    <row r="2204" spans="1:8" x14ac:dyDescent="0.2">
      <c r="A2204" s="6">
        <f t="shared" si="31"/>
        <v>609562</v>
      </c>
      <c r="B2204" s="6">
        <v>9</v>
      </c>
      <c r="C2204" s="122">
        <v>8</v>
      </c>
      <c r="D2204" s="7">
        <v>345</v>
      </c>
      <c r="E2204" s="6" t="s">
        <v>104</v>
      </c>
      <c r="H2204" s="6">
        <f>IF('Раздел 2.1.2.2'!AU47&gt;='Раздел 2.1.2.2'!AU49,0,1)</f>
        <v>0</v>
      </c>
    </row>
    <row r="2205" spans="1:8" x14ac:dyDescent="0.2">
      <c r="A2205" s="6">
        <f t="shared" si="31"/>
        <v>609562</v>
      </c>
      <c r="B2205" s="6">
        <v>9</v>
      </c>
      <c r="C2205" s="122">
        <v>8</v>
      </c>
      <c r="D2205" s="7">
        <v>346</v>
      </c>
      <c r="E2205" s="6" t="s">
        <v>105</v>
      </c>
      <c r="H2205" s="6">
        <f>IF('Раздел 2.1.2.2'!AV47&gt;='Раздел 2.1.2.2'!AV49,0,1)</f>
        <v>0</v>
      </c>
    </row>
    <row r="2206" spans="1:8" x14ac:dyDescent="0.2">
      <c r="A2206" s="6">
        <f t="shared" si="31"/>
        <v>609562</v>
      </c>
      <c r="B2206" s="6">
        <v>9</v>
      </c>
      <c r="C2206" s="122">
        <v>8</v>
      </c>
      <c r="D2206" s="7">
        <v>347</v>
      </c>
      <c r="E2206" s="6" t="s">
        <v>106</v>
      </c>
      <c r="H2206" s="6">
        <f>IF('Раздел 2.1.2.2'!AW47&gt;='Раздел 2.1.2.2'!AW49,0,1)</f>
        <v>0</v>
      </c>
    </row>
    <row r="2207" spans="1:8" x14ac:dyDescent="0.2">
      <c r="A2207" s="6">
        <f t="shared" si="31"/>
        <v>609562</v>
      </c>
      <c r="B2207" s="6">
        <v>9</v>
      </c>
      <c r="C2207" s="122">
        <v>8</v>
      </c>
      <c r="D2207" s="7">
        <v>348</v>
      </c>
      <c r="E2207" s="6" t="s">
        <v>107</v>
      </c>
      <c r="H2207" s="6">
        <f>IF('Раздел 2.1.2.2'!AX47&gt;='Раздел 2.1.2.2'!AX49,0,1)</f>
        <v>0</v>
      </c>
    </row>
    <row r="2208" spans="1:8" x14ac:dyDescent="0.2">
      <c r="A2208" s="6">
        <f t="shared" si="31"/>
        <v>609562</v>
      </c>
      <c r="B2208" s="6">
        <v>9</v>
      </c>
      <c r="C2208" s="122">
        <v>8</v>
      </c>
      <c r="D2208" s="7">
        <v>349</v>
      </c>
      <c r="E2208" s="6" t="s">
        <v>108</v>
      </c>
      <c r="H2208" s="6">
        <f>IF('Раздел 2.1.2.2'!AY47&gt;='Раздел 2.1.2.2'!AY49,0,1)</f>
        <v>0</v>
      </c>
    </row>
    <row r="2209" spans="1:8" x14ac:dyDescent="0.2">
      <c r="A2209" s="6">
        <f t="shared" si="31"/>
        <v>609562</v>
      </c>
      <c r="B2209" s="6">
        <v>9</v>
      </c>
      <c r="C2209" s="122">
        <v>8</v>
      </c>
      <c r="D2209" s="7">
        <v>350</v>
      </c>
      <c r="E2209" s="6" t="s">
        <v>109</v>
      </c>
      <c r="H2209" s="6">
        <f>IF('Раздел 2.1.2.2'!AZ47&gt;='Раздел 2.1.2.2'!AZ49,0,1)</f>
        <v>0</v>
      </c>
    </row>
    <row r="2210" spans="1:8" x14ac:dyDescent="0.2">
      <c r="A2210" s="6">
        <f t="shared" si="31"/>
        <v>609562</v>
      </c>
      <c r="B2210" s="6">
        <v>9</v>
      </c>
      <c r="C2210" s="122">
        <v>8</v>
      </c>
      <c r="D2210" s="7">
        <v>351</v>
      </c>
      <c r="E2210" s="6" t="s">
        <v>110</v>
      </c>
      <c r="H2210" s="6">
        <f>IF('Раздел 2.1.2.2'!BA47&gt;='Раздел 2.1.2.2'!BA49,0,1)</f>
        <v>0</v>
      </c>
    </row>
    <row r="2211" spans="1:8" x14ac:dyDescent="0.2">
      <c r="A2211" s="6">
        <f t="shared" si="31"/>
        <v>609562</v>
      </c>
      <c r="B2211" s="6">
        <v>9</v>
      </c>
      <c r="C2211" s="122">
        <v>8</v>
      </c>
      <c r="D2211" s="7">
        <v>352</v>
      </c>
      <c r="E2211" s="6" t="s">
        <v>111</v>
      </c>
      <c r="H2211" s="6">
        <f>IF('Раздел 2.1.2.2'!BB47&gt;='Раздел 2.1.2.2'!BB49,0,1)</f>
        <v>0</v>
      </c>
    </row>
    <row r="2212" spans="1:8" x14ac:dyDescent="0.2">
      <c r="A2212" s="6">
        <f t="shared" si="31"/>
        <v>609562</v>
      </c>
      <c r="B2212" s="6">
        <v>9</v>
      </c>
      <c r="C2212" s="122">
        <v>8</v>
      </c>
      <c r="D2212" s="7">
        <v>353</v>
      </c>
      <c r="E2212" s="6" t="s">
        <v>112</v>
      </c>
      <c r="H2212" s="6">
        <f>IF('Раздел 2.1.2.2'!BC47&gt;='Раздел 2.1.2.2'!BC49,0,1)</f>
        <v>0</v>
      </c>
    </row>
    <row r="2213" spans="1:8" x14ac:dyDescent="0.2">
      <c r="A2213" s="6">
        <f t="shared" si="31"/>
        <v>609562</v>
      </c>
      <c r="B2213" s="6">
        <v>9</v>
      </c>
      <c r="C2213" s="122">
        <v>8</v>
      </c>
      <c r="D2213" s="7">
        <v>354</v>
      </c>
      <c r="E2213" s="6" t="s">
        <v>113</v>
      </c>
      <c r="H2213" s="6">
        <f>IF('Раздел 2.1.2.2'!BD47&gt;='Раздел 2.1.2.2'!BD49,0,1)</f>
        <v>0</v>
      </c>
    </row>
    <row r="2214" spans="1:8" x14ac:dyDescent="0.2">
      <c r="A2214" s="6">
        <f t="shared" si="31"/>
        <v>609562</v>
      </c>
      <c r="B2214" s="6">
        <v>9</v>
      </c>
      <c r="C2214" s="122">
        <v>8</v>
      </c>
      <c r="D2214" s="7">
        <v>355</v>
      </c>
      <c r="E2214" s="6" t="s">
        <v>114</v>
      </c>
      <c r="H2214" s="6">
        <f>IF('Раздел 2.1.2.2'!BE47&gt;='Раздел 2.1.2.2'!BE49,0,1)</f>
        <v>0</v>
      </c>
    </row>
    <row r="2215" spans="1:8" x14ac:dyDescent="0.2">
      <c r="A2215" s="6">
        <f t="shared" si="31"/>
        <v>609562</v>
      </c>
      <c r="B2215" s="6">
        <v>9</v>
      </c>
      <c r="C2215" s="122">
        <v>8</v>
      </c>
      <c r="D2215" s="7">
        <v>356</v>
      </c>
      <c r="E2215" s="6" t="s">
        <v>115</v>
      </c>
      <c r="H2215" s="6">
        <f>IF('Раздел 2.1.2.2'!BF47&gt;='Раздел 2.1.2.2'!BF49,0,1)</f>
        <v>0</v>
      </c>
    </row>
    <row r="2216" spans="1:8" x14ac:dyDescent="0.2">
      <c r="A2216" s="6">
        <f t="shared" si="31"/>
        <v>609562</v>
      </c>
      <c r="B2216" s="6">
        <v>9</v>
      </c>
      <c r="C2216" s="122">
        <v>8</v>
      </c>
      <c r="D2216" s="7">
        <v>357</v>
      </c>
      <c r="E2216" s="6" t="s">
        <v>116</v>
      </c>
      <c r="H2216" s="6">
        <f>IF('Раздел 2.1.2.2'!BG47&gt;='Раздел 2.1.2.2'!BG49,0,1)</f>
        <v>0</v>
      </c>
    </row>
    <row r="2217" spans="1:8" x14ac:dyDescent="0.2">
      <c r="A2217" s="6">
        <f t="shared" si="31"/>
        <v>609562</v>
      </c>
      <c r="B2217" s="6">
        <v>9</v>
      </c>
      <c r="C2217" s="123">
        <v>8</v>
      </c>
      <c r="D2217" s="7">
        <v>358</v>
      </c>
      <c r="E2217" s="119" t="s">
        <v>117</v>
      </c>
      <c r="F2217" s="119"/>
      <c r="G2217" s="119"/>
      <c r="H2217" s="119">
        <f>IF('Раздел 2.1.2.2'!BH47&gt;='Раздел 2.1.2.2'!BH49,0,1)</f>
        <v>0</v>
      </c>
    </row>
    <row r="2218" spans="1:8" x14ac:dyDescent="0.2">
      <c r="A2218" s="6">
        <f t="shared" si="31"/>
        <v>609562</v>
      </c>
      <c r="B2218" s="6">
        <v>9</v>
      </c>
      <c r="C2218" s="122">
        <v>9</v>
      </c>
      <c r="D2218" s="7">
        <v>359</v>
      </c>
      <c r="E2218" s="122" t="s">
        <v>10001</v>
      </c>
      <c r="H2218" s="6">
        <f>IF('Раздел 2.1.2.2'!P52&gt;='Раздел 2.1.2.2'!P53,0,1)</f>
        <v>0</v>
      </c>
    </row>
    <row r="2219" spans="1:8" x14ac:dyDescent="0.2">
      <c r="A2219" s="6">
        <f t="shared" si="31"/>
        <v>609562</v>
      </c>
      <c r="B2219" s="6">
        <v>9</v>
      </c>
      <c r="C2219" s="122">
        <v>9</v>
      </c>
      <c r="D2219" s="7">
        <v>360</v>
      </c>
      <c r="E2219" s="6" t="s">
        <v>118</v>
      </c>
      <c r="H2219" s="6">
        <f>IF('Раздел 2.1.2.2'!Q52&gt;='Раздел 2.1.2.2'!Q53,0,1)</f>
        <v>0</v>
      </c>
    </row>
    <row r="2220" spans="1:8" x14ac:dyDescent="0.2">
      <c r="A2220" s="6">
        <f t="shared" si="31"/>
        <v>609562</v>
      </c>
      <c r="B2220" s="6">
        <v>9</v>
      </c>
      <c r="C2220" s="122">
        <v>9</v>
      </c>
      <c r="D2220" s="7">
        <v>361</v>
      </c>
      <c r="E2220" s="6" t="s">
        <v>119</v>
      </c>
      <c r="H2220" s="6">
        <f>IF('Раздел 2.1.2.2'!R52&gt;='Раздел 2.1.2.2'!R53,0,1)</f>
        <v>0</v>
      </c>
    </row>
    <row r="2221" spans="1:8" x14ac:dyDescent="0.2">
      <c r="A2221" s="6">
        <f t="shared" si="31"/>
        <v>609562</v>
      </c>
      <c r="B2221" s="6">
        <v>9</v>
      </c>
      <c r="C2221" s="122">
        <v>9</v>
      </c>
      <c r="D2221" s="7">
        <v>362</v>
      </c>
      <c r="E2221" s="6" t="s">
        <v>120</v>
      </c>
      <c r="H2221" s="6">
        <f>IF('Раздел 2.1.2.2'!S52&gt;='Раздел 2.1.2.2'!S53,0,1)</f>
        <v>0</v>
      </c>
    </row>
    <row r="2222" spans="1:8" x14ac:dyDescent="0.2">
      <c r="A2222" s="6">
        <f t="shared" si="31"/>
        <v>609562</v>
      </c>
      <c r="B2222" s="6">
        <v>9</v>
      </c>
      <c r="C2222" s="122">
        <v>9</v>
      </c>
      <c r="D2222" s="7">
        <v>363</v>
      </c>
      <c r="E2222" s="6" t="s">
        <v>121</v>
      </c>
      <c r="H2222" s="6">
        <f>IF('Раздел 2.1.2.2'!T52&gt;='Раздел 2.1.2.2'!T53,0,1)</f>
        <v>0</v>
      </c>
    </row>
    <row r="2223" spans="1:8" x14ac:dyDescent="0.2">
      <c r="A2223" s="6">
        <f t="shared" si="31"/>
        <v>609562</v>
      </c>
      <c r="B2223" s="6">
        <v>9</v>
      </c>
      <c r="C2223" s="122">
        <v>9</v>
      </c>
      <c r="D2223" s="7">
        <v>364</v>
      </c>
      <c r="E2223" s="6" t="s">
        <v>122</v>
      </c>
      <c r="H2223" s="6">
        <f>IF('Раздел 2.1.2.2'!U52&gt;='Раздел 2.1.2.2'!U53,0,1)</f>
        <v>0</v>
      </c>
    </row>
    <row r="2224" spans="1:8" x14ac:dyDescent="0.2">
      <c r="A2224" s="6">
        <f t="shared" si="31"/>
        <v>609562</v>
      </c>
      <c r="B2224" s="6">
        <v>9</v>
      </c>
      <c r="C2224" s="122">
        <v>9</v>
      </c>
      <c r="D2224" s="7">
        <v>365</v>
      </c>
      <c r="E2224" s="6" t="s">
        <v>123</v>
      </c>
      <c r="H2224" s="6">
        <f>IF('Раздел 2.1.2.2'!V52&gt;='Раздел 2.1.2.2'!V53,0,1)</f>
        <v>0</v>
      </c>
    </row>
    <row r="2225" spans="1:8" x14ac:dyDescent="0.2">
      <c r="A2225" s="6">
        <f t="shared" si="31"/>
        <v>609562</v>
      </c>
      <c r="B2225" s="6">
        <v>9</v>
      </c>
      <c r="C2225" s="122">
        <v>9</v>
      </c>
      <c r="D2225" s="7">
        <v>366</v>
      </c>
      <c r="E2225" s="6" t="s">
        <v>124</v>
      </c>
      <c r="H2225" s="6">
        <f>IF('Раздел 2.1.2.2'!W52&gt;='Раздел 2.1.2.2'!W53,0,1)</f>
        <v>0</v>
      </c>
    </row>
    <row r="2226" spans="1:8" x14ac:dyDescent="0.2">
      <c r="A2226" s="6">
        <f t="shared" si="31"/>
        <v>609562</v>
      </c>
      <c r="B2226" s="6">
        <v>9</v>
      </c>
      <c r="C2226" s="122">
        <v>9</v>
      </c>
      <c r="D2226" s="7">
        <v>367</v>
      </c>
      <c r="E2226" s="6" t="s">
        <v>125</v>
      </c>
      <c r="H2226" s="6">
        <f>IF('Раздел 2.1.2.2'!X52&gt;='Раздел 2.1.2.2'!X53,0,1)</f>
        <v>0</v>
      </c>
    </row>
    <row r="2227" spans="1:8" x14ac:dyDescent="0.2">
      <c r="A2227" s="6">
        <f t="shared" si="31"/>
        <v>609562</v>
      </c>
      <c r="B2227" s="6">
        <v>9</v>
      </c>
      <c r="C2227" s="122">
        <v>9</v>
      </c>
      <c r="D2227" s="7">
        <v>368</v>
      </c>
      <c r="E2227" s="6" t="s">
        <v>126</v>
      </c>
      <c r="H2227" s="6">
        <f>IF('Раздел 2.1.2.2'!Y52&gt;='Раздел 2.1.2.2'!Y53,0,1)</f>
        <v>0</v>
      </c>
    </row>
    <row r="2228" spans="1:8" x14ac:dyDescent="0.2">
      <c r="A2228" s="6">
        <f t="shared" ref="A2228:A2296" si="32">P_3</f>
        <v>609562</v>
      </c>
      <c r="B2228" s="6">
        <v>9</v>
      </c>
      <c r="C2228" s="122">
        <v>9</v>
      </c>
      <c r="D2228" s="7">
        <v>369</v>
      </c>
      <c r="E2228" s="6" t="s">
        <v>1147</v>
      </c>
      <c r="H2228" s="6">
        <f>IF('Раздел 2.1.2.2'!Z52&gt;='Раздел 2.1.2.2'!Z53,0,1)</f>
        <v>0</v>
      </c>
    </row>
    <row r="2229" spans="1:8" x14ac:dyDescent="0.2">
      <c r="A2229" s="6">
        <f t="shared" si="32"/>
        <v>609562</v>
      </c>
      <c r="B2229" s="6">
        <v>9</v>
      </c>
      <c r="C2229" s="122">
        <v>9</v>
      </c>
      <c r="D2229" s="7">
        <v>370</v>
      </c>
      <c r="E2229" s="6" t="s">
        <v>1148</v>
      </c>
      <c r="H2229" s="6">
        <f>IF('Раздел 2.1.2.2'!AA52&gt;='Раздел 2.1.2.2'!AA53,0,1)</f>
        <v>0</v>
      </c>
    </row>
    <row r="2230" spans="1:8" x14ac:dyDescent="0.2">
      <c r="A2230" s="6">
        <f t="shared" si="32"/>
        <v>609562</v>
      </c>
      <c r="B2230" s="6">
        <v>9</v>
      </c>
      <c r="C2230" s="122">
        <v>9</v>
      </c>
      <c r="D2230" s="7">
        <v>371</v>
      </c>
      <c r="E2230" s="6" t="s">
        <v>1930</v>
      </c>
      <c r="H2230" s="6">
        <f>IF('Раздел 2.1.2.2'!AB52&gt;='Раздел 2.1.2.2'!AB53,0,1)</f>
        <v>0</v>
      </c>
    </row>
    <row r="2231" spans="1:8" x14ac:dyDescent="0.2">
      <c r="A2231" s="6">
        <f t="shared" si="32"/>
        <v>609562</v>
      </c>
      <c r="B2231" s="6">
        <v>9</v>
      </c>
      <c r="C2231" s="122">
        <v>9</v>
      </c>
      <c r="D2231" s="7">
        <v>372</v>
      </c>
      <c r="E2231" s="6" t="s">
        <v>1931</v>
      </c>
      <c r="H2231" s="6">
        <f>IF('Раздел 2.1.2.2'!AC52&gt;='Раздел 2.1.2.2'!AC53,0,1)</f>
        <v>0</v>
      </c>
    </row>
    <row r="2232" spans="1:8" x14ac:dyDescent="0.2">
      <c r="A2232" s="6">
        <f t="shared" si="32"/>
        <v>609562</v>
      </c>
      <c r="B2232" s="6">
        <v>9</v>
      </c>
      <c r="C2232" s="122">
        <v>9</v>
      </c>
      <c r="D2232" s="7">
        <v>373</v>
      </c>
      <c r="E2232" s="6" t="s">
        <v>1932</v>
      </c>
      <c r="H2232" s="6">
        <f>IF('Раздел 2.1.2.2'!AD52&gt;='Раздел 2.1.2.2'!AD53,0,1)</f>
        <v>0</v>
      </c>
    </row>
    <row r="2233" spans="1:8" x14ac:dyDescent="0.2">
      <c r="A2233" s="6">
        <f t="shared" si="32"/>
        <v>609562</v>
      </c>
      <c r="B2233" s="6">
        <v>9</v>
      </c>
      <c r="C2233" s="122">
        <v>9</v>
      </c>
      <c r="D2233" s="7">
        <v>374</v>
      </c>
      <c r="E2233" s="6" t="s">
        <v>1933</v>
      </c>
      <c r="H2233" s="6">
        <f>IF('Раздел 2.1.2.2'!AE52&gt;='Раздел 2.1.2.2'!AE53,0,1)</f>
        <v>0</v>
      </c>
    </row>
    <row r="2234" spans="1:8" x14ac:dyDescent="0.2">
      <c r="A2234" s="6">
        <f t="shared" si="32"/>
        <v>609562</v>
      </c>
      <c r="B2234" s="6">
        <v>9</v>
      </c>
      <c r="C2234" s="122">
        <v>9</v>
      </c>
      <c r="D2234" s="7">
        <v>375</v>
      </c>
      <c r="E2234" s="6" t="s">
        <v>1934</v>
      </c>
      <c r="H2234" s="6">
        <f>IF('Раздел 2.1.2.2'!AF52&gt;='Раздел 2.1.2.2'!AF53,0,1)</f>
        <v>0</v>
      </c>
    </row>
    <row r="2235" spans="1:8" x14ac:dyDescent="0.2">
      <c r="A2235" s="6">
        <f t="shared" si="32"/>
        <v>609562</v>
      </c>
      <c r="B2235" s="6">
        <v>9</v>
      </c>
      <c r="C2235" s="122">
        <v>9</v>
      </c>
      <c r="D2235" s="7">
        <v>376</v>
      </c>
      <c r="E2235" s="6" t="s">
        <v>1160</v>
      </c>
      <c r="H2235" s="6">
        <f>IF('Раздел 2.1.2.2'!AG52&gt;='Раздел 2.1.2.2'!AG53,0,1)</f>
        <v>0</v>
      </c>
    </row>
    <row r="2236" spans="1:8" x14ac:dyDescent="0.2">
      <c r="A2236" s="6">
        <f t="shared" si="32"/>
        <v>609562</v>
      </c>
      <c r="B2236" s="6">
        <v>9</v>
      </c>
      <c r="C2236" s="122">
        <v>9</v>
      </c>
      <c r="D2236" s="7">
        <v>377</v>
      </c>
      <c r="E2236" s="6" t="s">
        <v>1161</v>
      </c>
      <c r="H2236" s="6">
        <f>IF('Раздел 2.1.2.2'!AH52&gt;='Раздел 2.1.2.2'!AH53,0,1)</f>
        <v>0</v>
      </c>
    </row>
    <row r="2237" spans="1:8" x14ac:dyDescent="0.2">
      <c r="A2237" s="6">
        <f t="shared" si="32"/>
        <v>609562</v>
      </c>
      <c r="B2237" s="6">
        <v>9</v>
      </c>
      <c r="C2237" s="122">
        <v>9</v>
      </c>
      <c r="D2237" s="7">
        <v>378</v>
      </c>
      <c r="E2237" s="6" t="s">
        <v>1162</v>
      </c>
      <c r="H2237" s="6">
        <f>IF('Раздел 2.1.2.2'!AI52&gt;='Раздел 2.1.2.2'!AI53,0,1)</f>
        <v>0</v>
      </c>
    </row>
    <row r="2238" spans="1:8" x14ac:dyDescent="0.2">
      <c r="A2238" s="6">
        <f t="shared" si="32"/>
        <v>609562</v>
      </c>
      <c r="B2238" s="6">
        <v>9</v>
      </c>
      <c r="C2238" s="122">
        <v>9</v>
      </c>
      <c r="D2238" s="7">
        <v>379</v>
      </c>
      <c r="E2238" s="6" t="s">
        <v>1163</v>
      </c>
      <c r="H2238" s="6">
        <f>IF('Раздел 2.1.2.2'!AJ52&gt;='Раздел 2.1.2.2'!AJ53,0,1)</f>
        <v>0</v>
      </c>
    </row>
    <row r="2239" spans="1:8" x14ac:dyDescent="0.2">
      <c r="A2239" s="6">
        <f t="shared" si="32"/>
        <v>609562</v>
      </c>
      <c r="B2239" s="6">
        <v>9</v>
      </c>
      <c r="C2239" s="122">
        <v>9</v>
      </c>
      <c r="D2239" s="7">
        <v>380</v>
      </c>
      <c r="E2239" s="6" t="s">
        <v>1164</v>
      </c>
      <c r="H2239" s="6">
        <f>IF('Раздел 2.1.2.2'!AK52&gt;='Раздел 2.1.2.2'!AK53,0,1)</f>
        <v>0</v>
      </c>
    </row>
    <row r="2240" spans="1:8" x14ac:dyDescent="0.2">
      <c r="A2240" s="6">
        <f t="shared" si="32"/>
        <v>609562</v>
      </c>
      <c r="B2240" s="6">
        <v>9</v>
      </c>
      <c r="C2240" s="122">
        <v>9</v>
      </c>
      <c r="D2240" s="7">
        <v>381</v>
      </c>
      <c r="E2240" s="6" t="s">
        <v>1165</v>
      </c>
      <c r="H2240" s="6">
        <f>IF('Раздел 2.1.2.2'!AL52&gt;='Раздел 2.1.2.2'!AL53,0,1)</f>
        <v>0</v>
      </c>
    </row>
    <row r="2241" spans="1:8" x14ac:dyDescent="0.2">
      <c r="A2241" s="6">
        <f t="shared" si="32"/>
        <v>609562</v>
      </c>
      <c r="B2241" s="6">
        <v>9</v>
      </c>
      <c r="C2241" s="122">
        <v>9</v>
      </c>
      <c r="D2241" s="7">
        <v>382</v>
      </c>
      <c r="E2241" s="6" t="s">
        <v>1166</v>
      </c>
      <c r="H2241" s="6">
        <f>IF('Раздел 2.1.2.2'!AM52&gt;='Раздел 2.1.2.2'!AM53,0,1)</f>
        <v>0</v>
      </c>
    </row>
    <row r="2242" spans="1:8" x14ac:dyDescent="0.2">
      <c r="A2242" s="6">
        <f t="shared" si="32"/>
        <v>609562</v>
      </c>
      <c r="B2242" s="6">
        <v>9</v>
      </c>
      <c r="C2242" s="122">
        <v>9</v>
      </c>
      <c r="D2242" s="7">
        <v>383</v>
      </c>
      <c r="E2242" s="6" t="s">
        <v>1167</v>
      </c>
      <c r="H2242" s="6">
        <f>IF('Раздел 2.1.2.2'!AN52&gt;='Раздел 2.1.2.2'!AN53,0,1)</f>
        <v>0</v>
      </c>
    </row>
    <row r="2243" spans="1:8" x14ac:dyDescent="0.2">
      <c r="A2243" s="6">
        <f t="shared" si="32"/>
        <v>609562</v>
      </c>
      <c r="B2243" s="6">
        <v>9</v>
      </c>
      <c r="C2243" s="122">
        <v>9</v>
      </c>
      <c r="D2243" s="7">
        <v>384</v>
      </c>
      <c r="E2243" s="6" t="s">
        <v>1168</v>
      </c>
      <c r="H2243" s="6">
        <f>IF('Раздел 2.1.2.2'!AO52&gt;='Раздел 2.1.2.2'!AO53,0,1)</f>
        <v>0</v>
      </c>
    </row>
    <row r="2244" spans="1:8" x14ac:dyDescent="0.2">
      <c r="A2244" s="6">
        <f t="shared" si="32"/>
        <v>609562</v>
      </c>
      <c r="B2244" s="6">
        <v>9</v>
      </c>
      <c r="C2244" s="122">
        <v>9</v>
      </c>
      <c r="D2244" s="7">
        <v>385</v>
      </c>
      <c r="E2244" s="6" t="s">
        <v>1169</v>
      </c>
      <c r="H2244" s="6">
        <f>IF('Раздел 2.1.2.2'!AP52&gt;='Раздел 2.1.2.2'!AP53,0,1)</f>
        <v>0</v>
      </c>
    </row>
    <row r="2245" spans="1:8" x14ac:dyDescent="0.2">
      <c r="A2245" s="6">
        <f t="shared" si="32"/>
        <v>609562</v>
      </c>
      <c r="B2245" s="6">
        <v>9</v>
      </c>
      <c r="C2245" s="122">
        <v>9</v>
      </c>
      <c r="D2245" s="7">
        <v>386</v>
      </c>
      <c r="E2245" s="6" t="s">
        <v>2721</v>
      </c>
      <c r="H2245" s="6">
        <f>IF('Раздел 2.1.2.2'!AQ52&gt;='Раздел 2.1.2.2'!AQ53,0,1)</f>
        <v>0</v>
      </c>
    </row>
    <row r="2246" spans="1:8" x14ac:dyDescent="0.2">
      <c r="A2246" s="6">
        <f t="shared" si="32"/>
        <v>609562</v>
      </c>
      <c r="B2246" s="6">
        <v>9</v>
      </c>
      <c r="C2246" s="122">
        <v>9</v>
      </c>
      <c r="D2246" s="7">
        <v>387</v>
      </c>
      <c r="E2246" s="6" t="s">
        <v>2722</v>
      </c>
      <c r="H2246" s="6">
        <f>IF('Раздел 2.1.2.2'!AR52&gt;='Раздел 2.1.2.2'!AR53,0,1)</f>
        <v>0</v>
      </c>
    </row>
    <row r="2247" spans="1:8" x14ac:dyDescent="0.2">
      <c r="A2247" s="6">
        <f t="shared" si="32"/>
        <v>609562</v>
      </c>
      <c r="B2247" s="6">
        <v>9</v>
      </c>
      <c r="C2247" s="122">
        <v>9</v>
      </c>
      <c r="D2247" s="7">
        <v>388</v>
      </c>
      <c r="E2247" s="6" t="s">
        <v>2723</v>
      </c>
      <c r="H2247" s="6">
        <f>IF('Раздел 2.1.2.2'!AS52&gt;='Раздел 2.1.2.2'!AS53,0,1)</f>
        <v>0</v>
      </c>
    </row>
    <row r="2248" spans="1:8" x14ac:dyDescent="0.2">
      <c r="A2248" s="6">
        <f t="shared" si="32"/>
        <v>609562</v>
      </c>
      <c r="B2248" s="6">
        <v>9</v>
      </c>
      <c r="C2248" s="122">
        <v>9</v>
      </c>
      <c r="D2248" s="7">
        <v>389</v>
      </c>
      <c r="E2248" s="6" t="s">
        <v>2724</v>
      </c>
      <c r="H2248" s="6">
        <f>IF('Раздел 2.1.2.2'!AT52&gt;='Раздел 2.1.2.2'!AT53,0,1)</f>
        <v>0</v>
      </c>
    </row>
    <row r="2249" spans="1:8" x14ac:dyDescent="0.2">
      <c r="A2249" s="6">
        <f t="shared" si="32"/>
        <v>609562</v>
      </c>
      <c r="B2249" s="6">
        <v>9</v>
      </c>
      <c r="C2249" s="122">
        <v>9</v>
      </c>
      <c r="D2249" s="7">
        <v>390</v>
      </c>
      <c r="E2249" s="6" t="s">
        <v>2725</v>
      </c>
      <c r="H2249" s="6">
        <f>IF('Раздел 2.1.2.2'!AU52&gt;='Раздел 2.1.2.2'!AU53,0,1)</f>
        <v>0</v>
      </c>
    </row>
    <row r="2250" spans="1:8" x14ac:dyDescent="0.2">
      <c r="A2250" s="6">
        <f t="shared" si="32"/>
        <v>609562</v>
      </c>
      <c r="B2250" s="6">
        <v>9</v>
      </c>
      <c r="C2250" s="122">
        <v>9</v>
      </c>
      <c r="D2250" s="7">
        <v>391</v>
      </c>
      <c r="E2250" s="6" t="s">
        <v>2726</v>
      </c>
      <c r="H2250" s="6">
        <f>IF('Раздел 2.1.2.2'!AV52&gt;='Раздел 2.1.2.2'!AV53,0,1)</f>
        <v>0</v>
      </c>
    </row>
    <row r="2251" spans="1:8" x14ac:dyDescent="0.2">
      <c r="A2251" s="6">
        <f t="shared" si="32"/>
        <v>609562</v>
      </c>
      <c r="B2251" s="6">
        <v>9</v>
      </c>
      <c r="C2251" s="122">
        <v>9</v>
      </c>
      <c r="D2251" s="7">
        <v>392</v>
      </c>
      <c r="E2251" s="6" t="s">
        <v>2727</v>
      </c>
      <c r="H2251" s="6">
        <f>IF('Раздел 2.1.2.2'!AW52&gt;='Раздел 2.1.2.2'!AW53,0,1)</f>
        <v>0</v>
      </c>
    </row>
    <row r="2252" spans="1:8" x14ac:dyDescent="0.2">
      <c r="A2252" s="6">
        <f t="shared" si="32"/>
        <v>609562</v>
      </c>
      <c r="B2252" s="6">
        <v>9</v>
      </c>
      <c r="C2252" s="122">
        <v>9</v>
      </c>
      <c r="D2252" s="7">
        <v>393</v>
      </c>
      <c r="E2252" s="6" t="s">
        <v>2728</v>
      </c>
      <c r="H2252" s="6">
        <f>IF('Раздел 2.1.2.2'!AX52&gt;='Раздел 2.1.2.2'!AX53,0,1)</f>
        <v>0</v>
      </c>
    </row>
    <row r="2253" spans="1:8" x14ac:dyDescent="0.2">
      <c r="A2253" s="6">
        <f t="shared" si="32"/>
        <v>609562</v>
      </c>
      <c r="B2253" s="6">
        <v>9</v>
      </c>
      <c r="C2253" s="122">
        <v>9</v>
      </c>
      <c r="D2253" s="7">
        <v>394</v>
      </c>
      <c r="E2253" s="6" t="s">
        <v>2729</v>
      </c>
      <c r="H2253" s="6">
        <f>IF('Раздел 2.1.2.2'!AY52&gt;='Раздел 2.1.2.2'!AY53,0,1)</f>
        <v>0</v>
      </c>
    </row>
    <row r="2254" spans="1:8" x14ac:dyDescent="0.2">
      <c r="A2254" s="6">
        <f t="shared" si="32"/>
        <v>609562</v>
      </c>
      <c r="B2254" s="6">
        <v>9</v>
      </c>
      <c r="C2254" s="122">
        <v>9</v>
      </c>
      <c r="D2254" s="7">
        <v>395</v>
      </c>
      <c r="E2254" s="6" t="s">
        <v>2730</v>
      </c>
      <c r="H2254" s="6">
        <f>IF('Раздел 2.1.2.2'!AZ52&gt;='Раздел 2.1.2.2'!AZ53,0,1)</f>
        <v>0</v>
      </c>
    </row>
    <row r="2255" spans="1:8" x14ac:dyDescent="0.2">
      <c r="A2255" s="6">
        <f t="shared" si="32"/>
        <v>609562</v>
      </c>
      <c r="B2255" s="6">
        <v>9</v>
      </c>
      <c r="C2255" s="122">
        <v>9</v>
      </c>
      <c r="D2255" s="7">
        <v>396</v>
      </c>
      <c r="E2255" s="6" t="s">
        <v>2731</v>
      </c>
      <c r="H2255" s="6">
        <f>IF('Раздел 2.1.2.2'!BA52&gt;='Раздел 2.1.2.2'!BA53,0,1)</f>
        <v>0</v>
      </c>
    </row>
    <row r="2256" spans="1:8" x14ac:dyDescent="0.2">
      <c r="A2256" s="6">
        <f t="shared" si="32"/>
        <v>609562</v>
      </c>
      <c r="B2256" s="6">
        <v>9</v>
      </c>
      <c r="C2256" s="122">
        <v>9</v>
      </c>
      <c r="D2256" s="7">
        <v>397</v>
      </c>
      <c r="E2256" s="6" t="s">
        <v>2732</v>
      </c>
      <c r="H2256" s="6">
        <f>IF('Раздел 2.1.2.2'!BB52&gt;='Раздел 2.1.2.2'!BB53,0,1)</f>
        <v>0</v>
      </c>
    </row>
    <row r="2257" spans="1:8" x14ac:dyDescent="0.2">
      <c r="A2257" s="6">
        <f t="shared" si="32"/>
        <v>609562</v>
      </c>
      <c r="B2257" s="6">
        <v>9</v>
      </c>
      <c r="C2257" s="122">
        <v>9</v>
      </c>
      <c r="D2257" s="7">
        <v>398</v>
      </c>
      <c r="E2257" s="6" t="s">
        <v>2733</v>
      </c>
      <c r="H2257" s="6">
        <f>IF('Раздел 2.1.2.2'!BC52&gt;='Раздел 2.1.2.2'!BC53,0,1)</f>
        <v>0</v>
      </c>
    </row>
    <row r="2258" spans="1:8" x14ac:dyDescent="0.2">
      <c r="A2258" s="6">
        <f t="shared" si="32"/>
        <v>609562</v>
      </c>
      <c r="B2258" s="6">
        <v>9</v>
      </c>
      <c r="C2258" s="122">
        <v>9</v>
      </c>
      <c r="D2258" s="7">
        <v>399</v>
      </c>
      <c r="E2258" s="6" t="s">
        <v>2734</v>
      </c>
      <c r="H2258" s="6">
        <f>IF('Раздел 2.1.2.2'!BD52&gt;='Раздел 2.1.2.2'!BD53,0,1)</f>
        <v>0</v>
      </c>
    </row>
    <row r="2259" spans="1:8" x14ac:dyDescent="0.2">
      <c r="A2259" s="6">
        <f t="shared" si="32"/>
        <v>609562</v>
      </c>
      <c r="B2259" s="6">
        <v>9</v>
      </c>
      <c r="C2259" s="122">
        <v>9</v>
      </c>
      <c r="D2259" s="7">
        <v>400</v>
      </c>
      <c r="E2259" s="6" t="s">
        <v>2735</v>
      </c>
      <c r="H2259" s="6">
        <f>IF('Раздел 2.1.2.2'!BE52&gt;='Раздел 2.1.2.2'!BE53,0,1)</f>
        <v>0</v>
      </c>
    </row>
    <row r="2260" spans="1:8" x14ac:dyDescent="0.2">
      <c r="A2260" s="6">
        <f t="shared" si="32"/>
        <v>609562</v>
      </c>
      <c r="B2260" s="6">
        <v>9</v>
      </c>
      <c r="C2260" s="122">
        <v>9</v>
      </c>
      <c r="D2260" s="7">
        <v>401</v>
      </c>
      <c r="E2260" s="6" t="s">
        <v>2736</v>
      </c>
      <c r="F2260" s="7"/>
      <c r="G2260" s="7"/>
      <c r="H2260" s="7">
        <f>IF('Раздел 2.1.2.2'!BF52&gt;='Раздел 2.1.2.2'!BF53,0,1)</f>
        <v>0</v>
      </c>
    </row>
    <row r="2261" spans="1:8" x14ac:dyDescent="0.2">
      <c r="A2261" s="6">
        <f t="shared" si="32"/>
        <v>609562</v>
      </c>
      <c r="B2261" s="6">
        <v>9</v>
      </c>
      <c r="C2261" s="122">
        <v>9</v>
      </c>
      <c r="D2261" s="7">
        <v>402</v>
      </c>
      <c r="E2261" s="6" t="s">
        <v>2737</v>
      </c>
      <c r="F2261" s="7"/>
      <c r="G2261" s="7"/>
      <c r="H2261" s="7">
        <f>IF('Раздел 2.1.2.2'!BG52&gt;='Раздел 2.1.2.2'!BG53,0,1)</f>
        <v>0</v>
      </c>
    </row>
    <row r="2262" spans="1:8" x14ac:dyDescent="0.2">
      <c r="A2262" s="6">
        <f t="shared" si="32"/>
        <v>609562</v>
      </c>
      <c r="B2262" s="6">
        <v>9</v>
      </c>
      <c r="C2262" s="122">
        <v>9</v>
      </c>
      <c r="D2262" s="7">
        <v>403</v>
      </c>
      <c r="E2262" s="7" t="s">
        <v>2738</v>
      </c>
      <c r="F2262" s="7"/>
      <c r="G2262" s="7"/>
      <c r="H2262" s="7">
        <f>IF('Раздел 2.1.2.2'!BH52&gt;='Раздел 2.1.2.2'!BH53,0,1)</f>
        <v>0</v>
      </c>
    </row>
    <row r="2263" spans="1:8" x14ac:dyDescent="0.2">
      <c r="A2263" s="6">
        <f t="shared" si="32"/>
        <v>609562</v>
      </c>
      <c r="B2263" s="6">
        <v>9</v>
      </c>
      <c r="C2263" s="122">
        <v>9</v>
      </c>
      <c r="D2263" s="7">
        <v>404</v>
      </c>
      <c r="E2263" s="7" t="s">
        <v>1184</v>
      </c>
      <c r="F2263" s="7"/>
      <c r="G2263" s="7"/>
      <c r="H2263" s="7">
        <f>IF('Раздел 2.1.2.2'!BI52&gt;='Раздел 2.1.2.2'!BI53,0,1)</f>
        <v>0</v>
      </c>
    </row>
    <row r="2264" spans="1:8" x14ac:dyDescent="0.2">
      <c r="A2264" s="6">
        <f t="shared" si="32"/>
        <v>609562</v>
      </c>
      <c r="B2264" s="6">
        <v>9</v>
      </c>
      <c r="C2264" s="122">
        <v>9</v>
      </c>
      <c r="D2264" s="7">
        <v>405</v>
      </c>
      <c r="E2264" s="7" t="s">
        <v>1185</v>
      </c>
      <c r="F2264" s="7"/>
      <c r="G2264" s="7"/>
      <c r="H2264" s="7">
        <f>IF('Раздел 2.1.2.2'!BJ52&gt;='Раздел 2.1.2.2'!BJ53,0,1)</f>
        <v>0</v>
      </c>
    </row>
    <row r="2265" spans="1:8" x14ac:dyDescent="0.2">
      <c r="A2265" s="6">
        <f t="shared" si="32"/>
        <v>609562</v>
      </c>
      <c r="B2265" s="6">
        <v>9</v>
      </c>
      <c r="C2265" s="122">
        <v>9</v>
      </c>
      <c r="D2265" s="7">
        <v>406</v>
      </c>
      <c r="E2265" s="7" t="s">
        <v>1186</v>
      </c>
      <c r="F2265" s="7"/>
      <c r="G2265" s="7"/>
      <c r="H2265" s="7">
        <f>IF('Раздел 2.1.2.2'!BK52&gt;='Раздел 2.1.2.2'!BK53,0,1)</f>
        <v>0</v>
      </c>
    </row>
    <row r="2266" spans="1:8" x14ac:dyDescent="0.2">
      <c r="A2266" s="6">
        <f t="shared" si="32"/>
        <v>609562</v>
      </c>
      <c r="B2266" s="6">
        <v>9</v>
      </c>
      <c r="C2266" s="122">
        <v>9</v>
      </c>
      <c r="D2266" s="7">
        <v>407</v>
      </c>
      <c r="E2266" s="7" t="s">
        <v>1187</v>
      </c>
      <c r="F2266" s="7"/>
      <c r="G2266" s="7"/>
      <c r="H2266" s="7">
        <f>IF('Раздел 2.1.2.2'!BL52&gt;='Раздел 2.1.2.2'!BL53,0,1)</f>
        <v>0</v>
      </c>
    </row>
    <row r="2267" spans="1:8" x14ac:dyDescent="0.2">
      <c r="A2267" s="6">
        <f t="shared" si="32"/>
        <v>609562</v>
      </c>
      <c r="B2267" s="6">
        <v>9</v>
      </c>
      <c r="C2267" s="123">
        <v>9</v>
      </c>
      <c r="D2267" s="7">
        <v>408</v>
      </c>
      <c r="E2267" s="119" t="s">
        <v>1188</v>
      </c>
      <c r="F2267" s="119"/>
      <c r="G2267" s="119"/>
      <c r="H2267" s="119">
        <f>IF('Раздел 2.1.2.2'!BM52&gt;='Раздел 2.1.2.2'!BM53,0,1)</f>
        <v>0</v>
      </c>
    </row>
    <row r="2268" spans="1:8" x14ac:dyDescent="0.2">
      <c r="A2268" s="6">
        <f t="shared" si="32"/>
        <v>609562</v>
      </c>
      <c r="B2268" s="6">
        <v>9</v>
      </c>
      <c r="C2268" s="122">
        <v>10</v>
      </c>
      <c r="D2268" s="7">
        <v>409</v>
      </c>
      <c r="E2268" s="122" t="s">
        <v>11153</v>
      </c>
      <c r="H2268" s="6">
        <f>IF('Раздел 2.1.2.2'!P44&gt;='Раздел 2.1.2.2'!P50,0,1)</f>
        <v>0</v>
      </c>
    </row>
    <row r="2269" spans="1:8" x14ac:dyDescent="0.2">
      <c r="A2269" s="6">
        <f t="shared" si="32"/>
        <v>609562</v>
      </c>
      <c r="B2269" s="6">
        <v>9</v>
      </c>
      <c r="C2269" s="122">
        <v>10</v>
      </c>
      <c r="D2269" s="7">
        <v>410</v>
      </c>
      <c r="E2269" s="6" t="s">
        <v>2739</v>
      </c>
      <c r="H2269" s="6">
        <f>IF('Раздел 2.1.2.2'!Q44&gt;='Раздел 2.1.2.2'!Q50,0,1)</f>
        <v>0</v>
      </c>
    </row>
    <row r="2270" spans="1:8" x14ac:dyDescent="0.2">
      <c r="A2270" s="6">
        <f t="shared" si="32"/>
        <v>609562</v>
      </c>
      <c r="B2270" s="6">
        <v>9</v>
      </c>
      <c r="C2270" s="122">
        <v>10</v>
      </c>
      <c r="D2270" s="7">
        <v>411</v>
      </c>
      <c r="E2270" s="6" t="s">
        <v>2740</v>
      </c>
      <c r="H2270" s="6">
        <f>IF('Раздел 2.1.2.2'!R44&gt;='Раздел 2.1.2.2'!R50,0,1)</f>
        <v>0</v>
      </c>
    </row>
    <row r="2271" spans="1:8" x14ac:dyDescent="0.2">
      <c r="A2271" s="6">
        <f t="shared" si="32"/>
        <v>609562</v>
      </c>
      <c r="B2271" s="6">
        <v>9</v>
      </c>
      <c r="C2271" s="122">
        <v>10</v>
      </c>
      <c r="D2271" s="7">
        <v>412</v>
      </c>
      <c r="E2271" s="6" t="s">
        <v>2741</v>
      </c>
      <c r="H2271" s="6">
        <f>IF('Раздел 2.1.2.2'!S44&gt;='Раздел 2.1.2.2'!S50,0,1)</f>
        <v>0</v>
      </c>
    </row>
    <row r="2272" spans="1:8" x14ac:dyDescent="0.2">
      <c r="A2272" s="6">
        <f t="shared" si="32"/>
        <v>609562</v>
      </c>
      <c r="B2272" s="6">
        <v>9</v>
      </c>
      <c r="C2272" s="122">
        <v>10</v>
      </c>
      <c r="D2272" s="7">
        <v>413</v>
      </c>
      <c r="E2272" s="6" t="s">
        <v>2742</v>
      </c>
      <c r="H2272" s="6">
        <f>IF('Раздел 2.1.2.2'!T44&gt;='Раздел 2.1.2.2'!T50,0,1)</f>
        <v>0</v>
      </c>
    </row>
    <row r="2273" spans="1:8" x14ac:dyDescent="0.2">
      <c r="A2273" s="6">
        <f t="shared" si="32"/>
        <v>609562</v>
      </c>
      <c r="B2273" s="6">
        <v>9</v>
      </c>
      <c r="C2273" s="122">
        <v>10</v>
      </c>
      <c r="D2273" s="7">
        <v>414</v>
      </c>
      <c r="E2273" s="6" t="s">
        <v>2743</v>
      </c>
      <c r="H2273" s="6">
        <f>IF('Раздел 2.1.2.2'!U44&gt;='Раздел 2.1.2.2'!U50,0,1)</f>
        <v>0</v>
      </c>
    </row>
    <row r="2274" spans="1:8" x14ac:dyDescent="0.2">
      <c r="A2274" s="6">
        <f t="shared" si="32"/>
        <v>609562</v>
      </c>
      <c r="B2274" s="6">
        <v>9</v>
      </c>
      <c r="C2274" s="122">
        <v>10</v>
      </c>
      <c r="D2274" s="7">
        <v>415</v>
      </c>
      <c r="E2274" s="6" t="s">
        <v>2744</v>
      </c>
      <c r="H2274" s="6">
        <f>IF('Раздел 2.1.2.2'!V44&gt;='Раздел 2.1.2.2'!V50,0,1)</f>
        <v>0</v>
      </c>
    </row>
    <row r="2275" spans="1:8" x14ac:dyDescent="0.2">
      <c r="A2275" s="6">
        <f t="shared" si="32"/>
        <v>609562</v>
      </c>
      <c r="B2275" s="6">
        <v>9</v>
      </c>
      <c r="C2275" s="122">
        <v>10</v>
      </c>
      <c r="D2275" s="7">
        <v>416</v>
      </c>
      <c r="E2275" s="6" t="s">
        <v>2745</v>
      </c>
      <c r="H2275" s="6">
        <f>IF('Раздел 2.1.2.2'!W44&gt;='Раздел 2.1.2.2'!W50,0,1)</f>
        <v>0</v>
      </c>
    </row>
    <row r="2276" spans="1:8" x14ac:dyDescent="0.2">
      <c r="A2276" s="6">
        <f t="shared" si="32"/>
        <v>609562</v>
      </c>
      <c r="B2276" s="6">
        <v>9</v>
      </c>
      <c r="C2276" s="122">
        <v>10</v>
      </c>
      <c r="D2276" s="7">
        <v>417</v>
      </c>
      <c r="E2276" s="6" t="s">
        <v>2746</v>
      </c>
      <c r="H2276" s="6">
        <f>IF('Раздел 2.1.2.2'!X44&gt;='Раздел 2.1.2.2'!X50,0,1)</f>
        <v>0</v>
      </c>
    </row>
    <row r="2277" spans="1:8" x14ac:dyDescent="0.2">
      <c r="A2277" s="6">
        <f t="shared" si="32"/>
        <v>609562</v>
      </c>
      <c r="B2277" s="6">
        <v>9</v>
      </c>
      <c r="C2277" s="122">
        <v>10</v>
      </c>
      <c r="D2277" s="7">
        <v>418</v>
      </c>
      <c r="E2277" s="6" t="s">
        <v>2747</v>
      </c>
      <c r="H2277" s="6">
        <f>IF('Раздел 2.1.2.2'!Y44&gt;='Раздел 2.1.2.2'!Y50,0,1)</f>
        <v>0</v>
      </c>
    </row>
    <row r="2278" spans="1:8" x14ac:dyDescent="0.2">
      <c r="A2278" s="6">
        <f t="shared" si="32"/>
        <v>609562</v>
      </c>
      <c r="B2278" s="6">
        <v>9</v>
      </c>
      <c r="C2278" s="122">
        <v>10</v>
      </c>
      <c r="D2278" s="7">
        <v>419</v>
      </c>
      <c r="E2278" s="6" t="s">
        <v>2748</v>
      </c>
      <c r="H2278" s="6">
        <f>IF('Раздел 2.1.2.2'!Z44&gt;='Раздел 2.1.2.2'!Z50,0,1)</f>
        <v>0</v>
      </c>
    </row>
    <row r="2279" spans="1:8" x14ac:dyDescent="0.2">
      <c r="A2279" s="6">
        <f t="shared" si="32"/>
        <v>609562</v>
      </c>
      <c r="B2279" s="6">
        <v>9</v>
      </c>
      <c r="C2279" s="122">
        <v>10</v>
      </c>
      <c r="D2279" s="7">
        <v>420</v>
      </c>
      <c r="E2279" s="6" t="s">
        <v>2749</v>
      </c>
      <c r="H2279" s="6">
        <f>IF('Раздел 2.1.2.2'!AA44&gt;='Раздел 2.1.2.2'!AA50,0,1)</f>
        <v>0</v>
      </c>
    </row>
    <row r="2280" spans="1:8" x14ac:dyDescent="0.2">
      <c r="A2280" s="6">
        <f t="shared" si="32"/>
        <v>609562</v>
      </c>
      <c r="B2280" s="6">
        <v>9</v>
      </c>
      <c r="C2280" s="122">
        <v>10</v>
      </c>
      <c r="D2280" s="7">
        <v>421</v>
      </c>
      <c r="E2280" s="6" t="s">
        <v>2750</v>
      </c>
      <c r="H2280" s="6">
        <f>IF('Раздел 2.1.2.2'!AB44&gt;='Раздел 2.1.2.2'!AB50,0,1)</f>
        <v>0</v>
      </c>
    </row>
    <row r="2281" spans="1:8" x14ac:dyDescent="0.2">
      <c r="A2281" s="6">
        <f t="shared" si="32"/>
        <v>609562</v>
      </c>
      <c r="B2281" s="6">
        <v>9</v>
      </c>
      <c r="C2281" s="122">
        <v>10</v>
      </c>
      <c r="D2281" s="7">
        <v>422</v>
      </c>
      <c r="E2281" s="6" t="s">
        <v>2751</v>
      </c>
      <c r="H2281" s="6">
        <f>IF('Раздел 2.1.2.2'!AC44&gt;='Раздел 2.1.2.2'!AC50,0,1)</f>
        <v>0</v>
      </c>
    </row>
    <row r="2282" spans="1:8" x14ac:dyDescent="0.2">
      <c r="A2282" s="6">
        <f t="shared" si="32"/>
        <v>609562</v>
      </c>
      <c r="B2282" s="6">
        <v>9</v>
      </c>
      <c r="C2282" s="122">
        <v>10</v>
      </c>
      <c r="D2282" s="7">
        <v>423</v>
      </c>
      <c r="E2282" s="6" t="s">
        <v>2752</v>
      </c>
      <c r="H2282" s="6">
        <f>IF('Раздел 2.1.2.2'!AD44&gt;='Раздел 2.1.2.2'!AD50,0,1)</f>
        <v>0</v>
      </c>
    </row>
    <row r="2283" spans="1:8" x14ac:dyDescent="0.2">
      <c r="A2283" s="6">
        <f t="shared" si="32"/>
        <v>609562</v>
      </c>
      <c r="B2283" s="6">
        <v>9</v>
      </c>
      <c r="C2283" s="122">
        <v>10</v>
      </c>
      <c r="D2283" s="7">
        <v>424</v>
      </c>
      <c r="E2283" s="6" t="s">
        <v>2753</v>
      </c>
      <c r="H2283" s="6">
        <f>IF('Раздел 2.1.2.2'!AE44&gt;='Раздел 2.1.2.2'!AE50,0,1)</f>
        <v>0</v>
      </c>
    </row>
    <row r="2284" spans="1:8" x14ac:dyDescent="0.2">
      <c r="A2284" s="6">
        <f t="shared" si="32"/>
        <v>609562</v>
      </c>
      <c r="B2284" s="6">
        <v>9</v>
      </c>
      <c r="C2284" s="122">
        <v>10</v>
      </c>
      <c r="D2284" s="7">
        <v>425</v>
      </c>
      <c r="E2284" s="6" t="s">
        <v>2754</v>
      </c>
      <c r="H2284" s="6">
        <f>IF('Раздел 2.1.2.2'!AF44&gt;='Раздел 2.1.2.2'!AF50,0,1)</f>
        <v>0</v>
      </c>
    </row>
    <row r="2285" spans="1:8" x14ac:dyDescent="0.2">
      <c r="A2285" s="6">
        <f t="shared" si="32"/>
        <v>609562</v>
      </c>
      <c r="B2285" s="6">
        <v>9</v>
      </c>
      <c r="C2285" s="122">
        <v>10</v>
      </c>
      <c r="D2285" s="7">
        <v>426</v>
      </c>
      <c r="E2285" s="6" t="s">
        <v>2755</v>
      </c>
      <c r="H2285" s="6">
        <f>IF('Раздел 2.1.2.2'!AG44&gt;='Раздел 2.1.2.2'!AG50,0,1)</f>
        <v>0</v>
      </c>
    </row>
    <row r="2286" spans="1:8" x14ac:dyDescent="0.2">
      <c r="A2286" s="6">
        <f t="shared" si="32"/>
        <v>609562</v>
      </c>
      <c r="B2286" s="6">
        <v>9</v>
      </c>
      <c r="C2286" s="122">
        <v>10</v>
      </c>
      <c r="D2286" s="7">
        <v>427</v>
      </c>
      <c r="E2286" s="6" t="s">
        <v>2756</v>
      </c>
      <c r="H2286" s="6">
        <f>IF('Раздел 2.1.2.2'!AH44&gt;='Раздел 2.1.2.2'!AH50,0,1)</f>
        <v>0</v>
      </c>
    </row>
    <row r="2287" spans="1:8" x14ac:dyDescent="0.2">
      <c r="A2287" s="6">
        <f t="shared" si="32"/>
        <v>609562</v>
      </c>
      <c r="B2287" s="6">
        <v>9</v>
      </c>
      <c r="C2287" s="122">
        <v>10</v>
      </c>
      <c r="D2287" s="7">
        <v>428</v>
      </c>
      <c r="E2287" s="6" t="s">
        <v>2757</v>
      </c>
      <c r="H2287" s="6">
        <f>IF('Раздел 2.1.2.2'!AI44&gt;='Раздел 2.1.2.2'!AI50,0,1)</f>
        <v>0</v>
      </c>
    </row>
    <row r="2288" spans="1:8" x14ac:dyDescent="0.2">
      <c r="A2288" s="6">
        <f t="shared" si="32"/>
        <v>609562</v>
      </c>
      <c r="B2288" s="6">
        <v>9</v>
      </c>
      <c r="C2288" s="122">
        <v>10</v>
      </c>
      <c r="D2288" s="7">
        <v>429</v>
      </c>
      <c r="E2288" s="6" t="s">
        <v>1988</v>
      </c>
      <c r="H2288" s="6">
        <f>IF('Раздел 2.1.2.2'!AJ44&gt;='Раздел 2.1.2.2'!AJ50,0,1)</f>
        <v>0</v>
      </c>
    </row>
    <row r="2289" spans="1:8" x14ac:dyDescent="0.2">
      <c r="A2289" s="6">
        <f t="shared" si="32"/>
        <v>609562</v>
      </c>
      <c r="B2289" s="6">
        <v>9</v>
      </c>
      <c r="C2289" s="122">
        <v>10</v>
      </c>
      <c r="D2289" s="7">
        <v>430</v>
      </c>
      <c r="E2289" s="6" t="s">
        <v>1989</v>
      </c>
      <c r="H2289" s="6">
        <f>IF('Раздел 2.1.2.2'!AK44&gt;='Раздел 2.1.2.2'!AK50,0,1)</f>
        <v>0</v>
      </c>
    </row>
    <row r="2290" spans="1:8" x14ac:dyDescent="0.2">
      <c r="A2290" s="6">
        <f t="shared" si="32"/>
        <v>609562</v>
      </c>
      <c r="B2290" s="6">
        <v>9</v>
      </c>
      <c r="C2290" s="122">
        <v>10</v>
      </c>
      <c r="D2290" s="7">
        <v>431</v>
      </c>
      <c r="E2290" s="6" t="s">
        <v>1990</v>
      </c>
      <c r="H2290" s="6">
        <f>IF('Раздел 2.1.2.2'!AL44&gt;='Раздел 2.1.2.2'!AL50,0,1)</f>
        <v>0</v>
      </c>
    </row>
    <row r="2291" spans="1:8" x14ac:dyDescent="0.2">
      <c r="A2291" s="6">
        <f t="shared" si="32"/>
        <v>609562</v>
      </c>
      <c r="B2291" s="6">
        <v>9</v>
      </c>
      <c r="C2291" s="122">
        <v>10</v>
      </c>
      <c r="D2291" s="7">
        <v>432</v>
      </c>
      <c r="E2291" s="6" t="s">
        <v>1991</v>
      </c>
      <c r="H2291" s="6">
        <f>IF('Раздел 2.1.2.2'!AM44&gt;='Раздел 2.1.2.2'!AM50,0,1)</f>
        <v>0</v>
      </c>
    </row>
    <row r="2292" spans="1:8" x14ac:dyDescent="0.2">
      <c r="A2292" s="6">
        <f t="shared" si="32"/>
        <v>609562</v>
      </c>
      <c r="B2292" s="6">
        <v>9</v>
      </c>
      <c r="C2292" s="122">
        <v>10</v>
      </c>
      <c r="D2292" s="7">
        <v>433</v>
      </c>
      <c r="E2292" s="6" t="s">
        <v>1992</v>
      </c>
      <c r="H2292" s="6">
        <f>IF('Раздел 2.1.2.2'!AN44&gt;='Раздел 2.1.2.2'!AN50,0,1)</f>
        <v>0</v>
      </c>
    </row>
    <row r="2293" spans="1:8" x14ac:dyDescent="0.2">
      <c r="A2293" s="6">
        <f t="shared" si="32"/>
        <v>609562</v>
      </c>
      <c r="B2293" s="6">
        <v>9</v>
      </c>
      <c r="C2293" s="122">
        <v>10</v>
      </c>
      <c r="D2293" s="7">
        <v>434</v>
      </c>
      <c r="E2293" s="6" t="s">
        <v>1993</v>
      </c>
      <c r="H2293" s="6">
        <f>IF('Раздел 2.1.2.2'!AO44&gt;='Раздел 2.1.2.2'!AO50,0,1)</f>
        <v>0</v>
      </c>
    </row>
    <row r="2294" spans="1:8" x14ac:dyDescent="0.2">
      <c r="A2294" s="6">
        <f t="shared" si="32"/>
        <v>609562</v>
      </c>
      <c r="B2294" s="6">
        <v>9</v>
      </c>
      <c r="C2294" s="122">
        <v>10</v>
      </c>
      <c r="D2294" s="7">
        <v>435</v>
      </c>
      <c r="E2294" s="6" t="s">
        <v>1994</v>
      </c>
      <c r="H2294" s="6">
        <f>IF('Раздел 2.1.2.2'!AP44&gt;='Раздел 2.1.2.2'!AP50,0,1)</f>
        <v>0</v>
      </c>
    </row>
    <row r="2295" spans="1:8" x14ac:dyDescent="0.2">
      <c r="A2295" s="6">
        <f t="shared" si="32"/>
        <v>609562</v>
      </c>
      <c r="B2295" s="6">
        <v>9</v>
      </c>
      <c r="C2295" s="122">
        <v>10</v>
      </c>
      <c r="D2295" s="7">
        <v>436</v>
      </c>
      <c r="E2295" s="6" t="s">
        <v>1995</v>
      </c>
      <c r="H2295" s="6">
        <f>IF('Раздел 2.1.2.2'!AQ44&gt;='Раздел 2.1.2.2'!AQ50,0,1)</f>
        <v>0</v>
      </c>
    </row>
    <row r="2296" spans="1:8" x14ac:dyDescent="0.2">
      <c r="A2296" s="6">
        <f t="shared" si="32"/>
        <v>609562</v>
      </c>
      <c r="B2296" s="6">
        <v>9</v>
      </c>
      <c r="C2296" s="122">
        <v>10</v>
      </c>
      <c r="D2296" s="7">
        <v>437</v>
      </c>
      <c r="E2296" s="6" t="s">
        <v>1996</v>
      </c>
      <c r="H2296" s="6">
        <f>IF('Раздел 2.1.2.2'!AR44&gt;='Раздел 2.1.2.2'!AR50,0,1)</f>
        <v>0</v>
      </c>
    </row>
    <row r="2297" spans="1:8" x14ac:dyDescent="0.2">
      <c r="A2297" s="6">
        <f t="shared" ref="A2297:A2360" si="33">P_3</f>
        <v>609562</v>
      </c>
      <c r="B2297" s="6">
        <v>9</v>
      </c>
      <c r="C2297" s="122">
        <v>10</v>
      </c>
      <c r="D2297" s="7">
        <v>438</v>
      </c>
      <c r="E2297" s="6" t="s">
        <v>1997</v>
      </c>
      <c r="H2297" s="6">
        <f>IF('Раздел 2.1.2.2'!AS44&gt;='Раздел 2.1.2.2'!AS50,0,1)</f>
        <v>0</v>
      </c>
    </row>
    <row r="2298" spans="1:8" x14ac:dyDescent="0.2">
      <c r="A2298" s="6">
        <f t="shared" si="33"/>
        <v>609562</v>
      </c>
      <c r="B2298" s="6">
        <v>9</v>
      </c>
      <c r="C2298" s="122">
        <v>10</v>
      </c>
      <c r="D2298" s="7">
        <v>439</v>
      </c>
      <c r="E2298" s="6" t="s">
        <v>1998</v>
      </c>
      <c r="H2298" s="6">
        <f>IF('Раздел 2.1.2.2'!AT44&gt;='Раздел 2.1.2.2'!AT50,0,1)</f>
        <v>0</v>
      </c>
    </row>
    <row r="2299" spans="1:8" x14ac:dyDescent="0.2">
      <c r="A2299" s="6">
        <f t="shared" si="33"/>
        <v>609562</v>
      </c>
      <c r="B2299" s="6">
        <v>9</v>
      </c>
      <c r="C2299" s="122">
        <v>10</v>
      </c>
      <c r="D2299" s="7">
        <v>440</v>
      </c>
      <c r="E2299" s="6" t="s">
        <v>1999</v>
      </c>
      <c r="H2299" s="6">
        <f>IF('Раздел 2.1.2.2'!AU44&gt;='Раздел 2.1.2.2'!AU50,0,1)</f>
        <v>0</v>
      </c>
    </row>
    <row r="2300" spans="1:8" x14ac:dyDescent="0.2">
      <c r="A2300" s="6">
        <f t="shared" si="33"/>
        <v>609562</v>
      </c>
      <c r="B2300" s="6">
        <v>9</v>
      </c>
      <c r="C2300" s="122">
        <v>10</v>
      </c>
      <c r="D2300" s="7">
        <v>441</v>
      </c>
      <c r="E2300" s="6" t="s">
        <v>2000</v>
      </c>
      <c r="H2300" s="6">
        <f>IF('Раздел 2.1.2.2'!AV44&gt;='Раздел 2.1.2.2'!AV50,0,1)</f>
        <v>0</v>
      </c>
    </row>
    <row r="2301" spans="1:8" x14ac:dyDescent="0.2">
      <c r="A2301" s="6">
        <f t="shared" si="33"/>
        <v>609562</v>
      </c>
      <c r="B2301" s="6">
        <v>9</v>
      </c>
      <c r="C2301" s="122">
        <v>10</v>
      </c>
      <c r="D2301" s="7">
        <v>442</v>
      </c>
      <c r="E2301" s="6" t="s">
        <v>2001</v>
      </c>
      <c r="H2301" s="6">
        <f>IF('Раздел 2.1.2.2'!AW44&gt;='Раздел 2.1.2.2'!AW50,0,1)</f>
        <v>0</v>
      </c>
    </row>
    <row r="2302" spans="1:8" x14ac:dyDescent="0.2">
      <c r="A2302" s="6">
        <f t="shared" si="33"/>
        <v>609562</v>
      </c>
      <c r="B2302" s="6">
        <v>9</v>
      </c>
      <c r="C2302" s="122">
        <v>10</v>
      </c>
      <c r="D2302" s="7">
        <v>443</v>
      </c>
      <c r="E2302" s="6" t="s">
        <v>2002</v>
      </c>
      <c r="H2302" s="6">
        <f>IF('Раздел 2.1.2.2'!AX44&gt;='Раздел 2.1.2.2'!AX50,0,1)</f>
        <v>0</v>
      </c>
    </row>
    <row r="2303" spans="1:8" x14ac:dyDescent="0.2">
      <c r="A2303" s="6">
        <f t="shared" si="33"/>
        <v>609562</v>
      </c>
      <c r="B2303" s="6">
        <v>9</v>
      </c>
      <c r="C2303" s="122">
        <v>10</v>
      </c>
      <c r="D2303" s="7">
        <v>444</v>
      </c>
      <c r="E2303" s="6" t="s">
        <v>2003</v>
      </c>
      <c r="H2303" s="6">
        <f>IF('Раздел 2.1.2.2'!AY44&gt;='Раздел 2.1.2.2'!AY50,0,1)</f>
        <v>0</v>
      </c>
    </row>
    <row r="2304" spans="1:8" x14ac:dyDescent="0.2">
      <c r="A2304" s="6">
        <f t="shared" si="33"/>
        <v>609562</v>
      </c>
      <c r="B2304" s="6">
        <v>9</v>
      </c>
      <c r="C2304" s="122">
        <v>10</v>
      </c>
      <c r="D2304" s="7">
        <v>445</v>
      </c>
      <c r="E2304" s="6" t="s">
        <v>2004</v>
      </c>
      <c r="H2304" s="6">
        <f>IF('Раздел 2.1.2.2'!AZ44&gt;='Раздел 2.1.2.2'!AZ50,0,1)</f>
        <v>0</v>
      </c>
    </row>
    <row r="2305" spans="1:8" x14ac:dyDescent="0.2">
      <c r="A2305" s="6">
        <f t="shared" si="33"/>
        <v>609562</v>
      </c>
      <c r="B2305" s="6">
        <v>9</v>
      </c>
      <c r="C2305" s="122">
        <v>10</v>
      </c>
      <c r="D2305" s="7">
        <v>446</v>
      </c>
      <c r="E2305" s="6" t="s">
        <v>2005</v>
      </c>
      <c r="H2305" s="6">
        <f>IF('Раздел 2.1.2.2'!BA44&gt;='Раздел 2.1.2.2'!BA50,0,1)</f>
        <v>0</v>
      </c>
    </row>
    <row r="2306" spans="1:8" x14ac:dyDescent="0.2">
      <c r="A2306" s="6">
        <f t="shared" si="33"/>
        <v>609562</v>
      </c>
      <c r="B2306" s="6">
        <v>9</v>
      </c>
      <c r="C2306" s="122">
        <v>10</v>
      </c>
      <c r="D2306" s="7">
        <v>447</v>
      </c>
      <c r="E2306" s="6" t="s">
        <v>2006</v>
      </c>
      <c r="H2306" s="6">
        <f>IF('Раздел 2.1.2.2'!BB44&gt;='Раздел 2.1.2.2'!BB50,0,1)</f>
        <v>0</v>
      </c>
    </row>
    <row r="2307" spans="1:8" x14ac:dyDescent="0.2">
      <c r="A2307" s="6">
        <f t="shared" si="33"/>
        <v>609562</v>
      </c>
      <c r="B2307" s="6">
        <v>9</v>
      </c>
      <c r="C2307" s="122">
        <v>10</v>
      </c>
      <c r="D2307" s="7">
        <v>448</v>
      </c>
      <c r="E2307" s="6" t="s">
        <v>2007</v>
      </c>
      <c r="H2307" s="6">
        <f>IF('Раздел 2.1.2.2'!BC44&gt;='Раздел 2.1.2.2'!BC50,0,1)</f>
        <v>0</v>
      </c>
    </row>
    <row r="2308" spans="1:8" x14ac:dyDescent="0.2">
      <c r="A2308" s="6">
        <f t="shared" si="33"/>
        <v>609562</v>
      </c>
      <c r="B2308" s="6">
        <v>9</v>
      </c>
      <c r="C2308" s="122">
        <v>10</v>
      </c>
      <c r="D2308" s="7">
        <v>449</v>
      </c>
      <c r="E2308" s="6" t="s">
        <v>2008</v>
      </c>
      <c r="H2308" s="6">
        <f>IF('Раздел 2.1.2.2'!BD44&gt;='Раздел 2.1.2.2'!BD50,0,1)</f>
        <v>0</v>
      </c>
    </row>
    <row r="2309" spans="1:8" x14ac:dyDescent="0.2">
      <c r="A2309" s="6">
        <f t="shared" si="33"/>
        <v>609562</v>
      </c>
      <c r="B2309" s="6">
        <v>9</v>
      </c>
      <c r="C2309" s="122">
        <v>10</v>
      </c>
      <c r="D2309" s="7">
        <v>450</v>
      </c>
      <c r="E2309" s="6" t="s">
        <v>2009</v>
      </c>
      <c r="H2309" s="6">
        <f>IF('Раздел 2.1.2.2'!BE44&gt;='Раздел 2.1.2.2'!BE50,0,1)</f>
        <v>0</v>
      </c>
    </row>
    <row r="2310" spans="1:8" x14ac:dyDescent="0.2">
      <c r="A2310" s="6">
        <f t="shared" si="33"/>
        <v>609562</v>
      </c>
      <c r="B2310" s="6">
        <v>9</v>
      </c>
      <c r="C2310" s="122">
        <v>10</v>
      </c>
      <c r="D2310" s="7">
        <v>451</v>
      </c>
      <c r="E2310" s="6" t="s">
        <v>2010</v>
      </c>
      <c r="H2310" s="6">
        <f>IF('Раздел 2.1.2.2'!BF44&gt;='Раздел 2.1.2.2'!BF50,0,1)</f>
        <v>0</v>
      </c>
    </row>
    <row r="2311" spans="1:8" x14ac:dyDescent="0.2">
      <c r="A2311" s="6">
        <f t="shared" si="33"/>
        <v>609562</v>
      </c>
      <c r="B2311" s="6">
        <v>9</v>
      </c>
      <c r="C2311" s="122">
        <v>10</v>
      </c>
      <c r="D2311" s="7">
        <v>452</v>
      </c>
      <c r="E2311" s="6" t="s">
        <v>2011</v>
      </c>
      <c r="F2311" s="7"/>
      <c r="G2311" s="7"/>
      <c r="H2311" s="6">
        <f>IF('Раздел 2.1.2.2'!BG44&gt;='Раздел 2.1.2.2'!BG50,0,1)</f>
        <v>0</v>
      </c>
    </row>
    <row r="2312" spans="1:8" x14ac:dyDescent="0.2">
      <c r="A2312" s="6">
        <f t="shared" si="33"/>
        <v>609562</v>
      </c>
      <c r="B2312" s="6">
        <v>9</v>
      </c>
      <c r="C2312" s="123">
        <v>10</v>
      </c>
      <c r="D2312" s="7">
        <v>453</v>
      </c>
      <c r="E2312" s="119" t="s">
        <v>2012</v>
      </c>
      <c r="F2312" s="119"/>
      <c r="G2312" s="119"/>
      <c r="H2312" s="119">
        <f>IF('Раздел 2.1.2.2'!BH44&gt;='Раздел 2.1.2.2'!BH50,0,1)</f>
        <v>0</v>
      </c>
    </row>
    <row r="2313" spans="1:8" x14ac:dyDescent="0.2">
      <c r="A2313" s="6">
        <f t="shared" si="33"/>
        <v>609562</v>
      </c>
      <c r="B2313" s="6">
        <v>9</v>
      </c>
      <c r="C2313" s="122">
        <v>11</v>
      </c>
      <c r="D2313" s="7">
        <v>454</v>
      </c>
      <c r="E2313" s="122" t="s">
        <v>11154</v>
      </c>
      <c r="H2313" s="6">
        <f>IF('Раздел 2.1.2.2'!P44&gt;='Раздел 2.1.2.2'!P51,0,1)</f>
        <v>0</v>
      </c>
    </row>
    <row r="2314" spans="1:8" x14ac:dyDescent="0.2">
      <c r="A2314" s="6">
        <f t="shared" si="33"/>
        <v>609562</v>
      </c>
      <c r="B2314" s="6">
        <v>9</v>
      </c>
      <c r="C2314" s="122">
        <v>11</v>
      </c>
      <c r="D2314" s="7">
        <v>455</v>
      </c>
      <c r="E2314" s="6" t="s">
        <v>2013</v>
      </c>
      <c r="H2314" s="6">
        <f>IF('Раздел 2.1.2.2'!Q44&gt;='Раздел 2.1.2.2'!Q51,0,1)</f>
        <v>0</v>
      </c>
    </row>
    <row r="2315" spans="1:8" x14ac:dyDescent="0.2">
      <c r="A2315" s="6">
        <f t="shared" si="33"/>
        <v>609562</v>
      </c>
      <c r="B2315" s="6">
        <v>9</v>
      </c>
      <c r="C2315" s="122">
        <v>11</v>
      </c>
      <c r="D2315" s="7">
        <v>456</v>
      </c>
      <c r="E2315" s="6" t="s">
        <v>2014</v>
      </c>
      <c r="H2315" s="6">
        <f>IF('Раздел 2.1.2.2'!R44&gt;='Раздел 2.1.2.2'!R51,0,1)</f>
        <v>0</v>
      </c>
    </row>
    <row r="2316" spans="1:8" x14ac:dyDescent="0.2">
      <c r="A2316" s="6">
        <f t="shared" si="33"/>
        <v>609562</v>
      </c>
      <c r="B2316" s="6">
        <v>9</v>
      </c>
      <c r="C2316" s="122">
        <v>11</v>
      </c>
      <c r="D2316" s="7">
        <v>457</v>
      </c>
      <c r="E2316" s="6" t="s">
        <v>1232</v>
      </c>
      <c r="H2316" s="6">
        <f>IF('Раздел 2.1.2.2'!S44&gt;='Раздел 2.1.2.2'!S51,0,1)</f>
        <v>0</v>
      </c>
    </row>
    <row r="2317" spans="1:8" x14ac:dyDescent="0.2">
      <c r="A2317" s="6">
        <f t="shared" si="33"/>
        <v>609562</v>
      </c>
      <c r="B2317" s="6">
        <v>9</v>
      </c>
      <c r="C2317" s="122">
        <v>11</v>
      </c>
      <c r="D2317" s="7">
        <v>458</v>
      </c>
      <c r="E2317" s="6" t="s">
        <v>1233</v>
      </c>
      <c r="H2317" s="6">
        <f>IF('Раздел 2.1.2.2'!T44&gt;='Раздел 2.1.2.2'!T51,0,1)</f>
        <v>0</v>
      </c>
    </row>
    <row r="2318" spans="1:8" x14ac:dyDescent="0.2">
      <c r="A2318" s="6">
        <f t="shared" si="33"/>
        <v>609562</v>
      </c>
      <c r="B2318" s="6">
        <v>9</v>
      </c>
      <c r="C2318" s="122">
        <v>11</v>
      </c>
      <c r="D2318" s="7">
        <v>459</v>
      </c>
      <c r="E2318" s="6" t="s">
        <v>1234</v>
      </c>
      <c r="H2318" s="6">
        <f>IF('Раздел 2.1.2.2'!U44&gt;='Раздел 2.1.2.2'!U51,0,1)</f>
        <v>0</v>
      </c>
    </row>
    <row r="2319" spans="1:8" x14ac:dyDescent="0.2">
      <c r="A2319" s="6">
        <f t="shared" si="33"/>
        <v>609562</v>
      </c>
      <c r="B2319" s="6">
        <v>9</v>
      </c>
      <c r="C2319" s="122">
        <v>11</v>
      </c>
      <c r="D2319" s="7">
        <v>460</v>
      </c>
      <c r="E2319" s="6" t="s">
        <v>467</v>
      </c>
      <c r="H2319" s="6">
        <f>IF('Раздел 2.1.2.2'!V44&gt;='Раздел 2.1.2.2'!V51,0,1)</f>
        <v>0</v>
      </c>
    </row>
    <row r="2320" spans="1:8" x14ac:dyDescent="0.2">
      <c r="A2320" s="6">
        <f t="shared" si="33"/>
        <v>609562</v>
      </c>
      <c r="B2320" s="6">
        <v>9</v>
      </c>
      <c r="C2320" s="122">
        <v>11</v>
      </c>
      <c r="D2320" s="7">
        <v>461</v>
      </c>
      <c r="E2320" s="6" t="s">
        <v>468</v>
      </c>
      <c r="H2320" s="6">
        <f>IF('Раздел 2.1.2.2'!W44&gt;='Раздел 2.1.2.2'!W51,0,1)</f>
        <v>0</v>
      </c>
    </row>
    <row r="2321" spans="1:8" x14ac:dyDescent="0.2">
      <c r="A2321" s="6">
        <f t="shared" si="33"/>
        <v>609562</v>
      </c>
      <c r="B2321" s="6">
        <v>9</v>
      </c>
      <c r="C2321" s="122">
        <v>11</v>
      </c>
      <c r="D2321" s="7">
        <v>462</v>
      </c>
      <c r="E2321" s="6" t="s">
        <v>469</v>
      </c>
      <c r="H2321" s="6">
        <f>IF('Раздел 2.1.2.2'!X44&gt;='Раздел 2.1.2.2'!X51,0,1)</f>
        <v>0</v>
      </c>
    </row>
    <row r="2322" spans="1:8" x14ac:dyDescent="0.2">
      <c r="A2322" s="6">
        <f t="shared" si="33"/>
        <v>609562</v>
      </c>
      <c r="B2322" s="6">
        <v>9</v>
      </c>
      <c r="C2322" s="122">
        <v>11</v>
      </c>
      <c r="D2322" s="7">
        <v>463</v>
      </c>
      <c r="E2322" s="6" t="s">
        <v>470</v>
      </c>
      <c r="H2322" s="6">
        <f>IF('Раздел 2.1.2.2'!Y44&gt;='Раздел 2.1.2.2'!Y51,0,1)</f>
        <v>0</v>
      </c>
    </row>
    <row r="2323" spans="1:8" x14ac:dyDescent="0.2">
      <c r="A2323" s="6">
        <f t="shared" si="33"/>
        <v>609562</v>
      </c>
      <c r="B2323" s="6">
        <v>9</v>
      </c>
      <c r="C2323" s="122">
        <v>11</v>
      </c>
      <c r="D2323" s="7">
        <v>464</v>
      </c>
      <c r="E2323" s="6" t="s">
        <v>471</v>
      </c>
      <c r="H2323" s="6">
        <f>IF('Раздел 2.1.2.2'!Z44&gt;='Раздел 2.1.2.2'!Z51,0,1)</f>
        <v>0</v>
      </c>
    </row>
    <row r="2324" spans="1:8" x14ac:dyDescent="0.2">
      <c r="A2324" s="6">
        <f t="shared" si="33"/>
        <v>609562</v>
      </c>
      <c r="B2324" s="6">
        <v>9</v>
      </c>
      <c r="C2324" s="122">
        <v>11</v>
      </c>
      <c r="D2324" s="7">
        <v>465</v>
      </c>
      <c r="E2324" s="6" t="s">
        <v>472</v>
      </c>
      <c r="H2324" s="6">
        <f>IF('Раздел 2.1.2.2'!AA44&gt;='Раздел 2.1.2.2'!AA51,0,1)</f>
        <v>0</v>
      </c>
    </row>
    <row r="2325" spans="1:8" x14ac:dyDescent="0.2">
      <c r="A2325" s="6">
        <f t="shared" si="33"/>
        <v>609562</v>
      </c>
      <c r="B2325" s="6">
        <v>9</v>
      </c>
      <c r="C2325" s="122">
        <v>11</v>
      </c>
      <c r="D2325" s="7">
        <v>466</v>
      </c>
      <c r="E2325" s="6" t="s">
        <v>473</v>
      </c>
      <c r="H2325" s="6">
        <f>IF('Раздел 2.1.2.2'!AB44&gt;='Раздел 2.1.2.2'!AB51,0,1)</f>
        <v>0</v>
      </c>
    </row>
    <row r="2326" spans="1:8" x14ac:dyDescent="0.2">
      <c r="A2326" s="6">
        <f t="shared" si="33"/>
        <v>609562</v>
      </c>
      <c r="B2326" s="6">
        <v>9</v>
      </c>
      <c r="C2326" s="122">
        <v>11</v>
      </c>
      <c r="D2326" s="7">
        <v>467</v>
      </c>
      <c r="E2326" s="6" t="s">
        <v>474</v>
      </c>
      <c r="H2326" s="6">
        <f>IF('Раздел 2.1.2.2'!AC44&gt;='Раздел 2.1.2.2'!AC51,0,1)</f>
        <v>0</v>
      </c>
    </row>
    <row r="2327" spans="1:8" x14ac:dyDescent="0.2">
      <c r="A2327" s="6">
        <f t="shared" si="33"/>
        <v>609562</v>
      </c>
      <c r="B2327" s="6">
        <v>9</v>
      </c>
      <c r="C2327" s="122">
        <v>11</v>
      </c>
      <c r="D2327" s="7">
        <v>468</v>
      </c>
      <c r="E2327" s="6" t="s">
        <v>475</v>
      </c>
      <c r="H2327" s="6">
        <f>IF('Раздел 2.1.2.2'!AD44&gt;='Раздел 2.1.2.2'!AD51,0,1)</f>
        <v>0</v>
      </c>
    </row>
    <row r="2328" spans="1:8" x14ac:dyDescent="0.2">
      <c r="A2328" s="6">
        <f t="shared" si="33"/>
        <v>609562</v>
      </c>
      <c r="B2328" s="6">
        <v>9</v>
      </c>
      <c r="C2328" s="122">
        <v>11</v>
      </c>
      <c r="D2328" s="7">
        <v>469</v>
      </c>
      <c r="E2328" s="6" t="s">
        <v>476</v>
      </c>
      <c r="H2328" s="6">
        <f>IF('Раздел 2.1.2.2'!AE44&gt;='Раздел 2.1.2.2'!AE51,0,1)</f>
        <v>0</v>
      </c>
    </row>
    <row r="2329" spans="1:8" x14ac:dyDescent="0.2">
      <c r="A2329" s="6">
        <f t="shared" si="33"/>
        <v>609562</v>
      </c>
      <c r="B2329" s="6">
        <v>9</v>
      </c>
      <c r="C2329" s="122">
        <v>11</v>
      </c>
      <c r="D2329" s="7">
        <v>470</v>
      </c>
      <c r="E2329" s="6" t="s">
        <v>477</v>
      </c>
      <c r="H2329" s="6">
        <f>IF('Раздел 2.1.2.2'!AF44&gt;='Раздел 2.1.2.2'!AF51,0,1)</f>
        <v>0</v>
      </c>
    </row>
    <row r="2330" spans="1:8" x14ac:dyDescent="0.2">
      <c r="A2330" s="6">
        <f t="shared" si="33"/>
        <v>609562</v>
      </c>
      <c r="B2330" s="6">
        <v>9</v>
      </c>
      <c r="C2330" s="122">
        <v>11</v>
      </c>
      <c r="D2330" s="7">
        <v>471</v>
      </c>
      <c r="E2330" s="6" t="s">
        <v>478</v>
      </c>
      <c r="H2330" s="6">
        <f>IF('Раздел 2.1.2.2'!AG44&gt;='Раздел 2.1.2.2'!AG51,0,1)</f>
        <v>0</v>
      </c>
    </row>
    <row r="2331" spans="1:8" x14ac:dyDescent="0.2">
      <c r="A2331" s="6">
        <f t="shared" si="33"/>
        <v>609562</v>
      </c>
      <c r="B2331" s="6">
        <v>9</v>
      </c>
      <c r="C2331" s="122">
        <v>11</v>
      </c>
      <c r="D2331" s="7">
        <v>472</v>
      </c>
      <c r="E2331" s="6" t="s">
        <v>479</v>
      </c>
      <c r="H2331" s="6">
        <f>IF('Раздел 2.1.2.2'!AH44&gt;='Раздел 2.1.2.2'!AH51,0,1)</f>
        <v>0</v>
      </c>
    </row>
    <row r="2332" spans="1:8" x14ac:dyDescent="0.2">
      <c r="A2332" s="6">
        <f t="shared" si="33"/>
        <v>609562</v>
      </c>
      <c r="B2332" s="6">
        <v>9</v>
      </c>
      <c r="C2332" s="122">
        <v>11</v>
      </c>
      <c r="D2332" s="7">
        <v>473</v>
      </c>
      <c r="E2332" s="6" t="s">
        <v>480</v>
      </c>
      <c r="H2332" s="6">
        <f>IF('Раздел 2.1.2.2'!AI44&gt;='Раздел 2.1.2.2'!AI51,0,1)</f>
        <v>0</v>
      </c>
    </row>
    <row r="2333" spans="1:8" x14ac:dyDescent="0.2">
      <c r="A2333" s="6">
        <f t="shared" si="33"/>
        <v>609562</v>
      </c>
      <c r="B2333" s="6">
        <v>9</v>
      </c>
      <c r="C2333" s="122">
        <v>11</v>
      </c>
      <c r="D2333" s="7">
        <v>474</v>
      </c>
      <c r="E2333" s="6" t="s">
        <v>481</v>
      </c>
      <c r="H2333" s="6">
        <f>IF('Раздел 2.1.2.2'!AJ44&gt;='Раздел 2.1.2.2'!AJ51,0,1)</f>
        <v>0</v>
      </c>
    </row>
    <row r="2334" spans="1:8" x14ac:dyDescent="0.2">
      <c r="A2334" s="6">
        <f t="shared" si="33"/>
        <v>609562</v>
      </c>
      <c r="B2334" s="6">
        <v>9</v>
      </c>
      <c r="C2334" s="122">
        <v>11</v>
      </c>
      <c r="D2334" s="7">
        <v>475</v>
      </c>
      <c r="E2334" s="6" t="s">
        <v>482</v>
      </c>
      <c r="H2334" s="6">
        <f>IF('Раздел 2.1.2.2'!AK44&gt;='Раздел 2.1.2.2'!AK51,0,1)</f>
        <v>0</v>
      </c>
    </row>
    <row r="2335" spans="1:8" x14ac:dyDescent="0.2">
      <c r="A2335" s="6">
        <f t="shared" si="33"/>
        <v>609562</v>
      </c>
      <c r="B2335" s="6">
        <v>9</v>
      </c>
      <c r="C2335" s="122">
        <v>11</v>
      </c>
      <c r="D2335" s="7">
        <v>476</v>
      </c>
      <c r="E2335" s="6" t="s">
        <v>483</v>
      </c>
      <c r="H2335" s="6">
        <f>IF('Раздел 2.1.2.2'!AL44&gt;='Раздел 2.1.2.2'!AL51,0,1)</f>
        <v>0</v>
      </c>
    </row>
    <row r="2336" spans="1:8" x14ac:dyDescent="0.2">
      <c r="A2336" s="6">
        <f t="shared" si="33"/>
        <v>609562</v>
      </c>
      <c r="B2336" s="6">
        <v>9</v>
      </c>
      <c r="C2336" s="122">
        <v>11</v>
      </c>
      <c r="D2336" s="7">
        <v>477</v>
      </c>
      <c r="E2336" s="6" t="s">
        <v>1250</v>
      </c>
      <c r="H2336" s="6">
        <f>IF('Раздел 2.1.2.2'!AM44&gt;='Раздел 2.1.2.2'!AM51,0,1)</f>
        <v>0</v>
      </c>
    </row>
    <row r="2337" spans="1:8" x14ac:dyDescent="0.2">
      <c r="A2337" s="6">
        <f t="shared" si="33"/>
        <v>609562</v>
      </c>
      <c r="B2337" s="6">
        <v>9</v>
      </c>
      <c r="C2337" s="122">
        <v>11</v>
      </c>
      <c r="D2337" s="7">
        <v>478</v>
      </c>
      <c r="E2337" s="6" t="s">
        <v>1251</v>
      </c>
      <c r="H2337" s="6">
        <f>IF('Раздел 2.1.2.2'!AN44&gt;='Раздел 2.1.2.2'!AN51,0,1)</f>
        <v>0</v>
      </c>
    </row>
    <row r="2338" spans="1:8" x14ac:dyDescent="0.2">
      <c r="A2338" s="6">
        <f t="shared" si="33"/>
        <v>609562</v>
      </c>
      <c r="B2338" s="6">
        <v>9</v>
      </c>
      <c r="C2338" s="122">
        <v>11</v>
      </c>
      <c r="D2338" s="7">
        <v>479</v>
      </c>
      <c r="E2338" s="6" t="s">
        <v>1252</v>
      </c>
      <c r="H2338" s="6">
        <f>IF('Раздел 2.1.2.2'!AO44&gt;='Раздел 2.1.2.2'!AO51,0,1)</f>
        <v>0</v>
      </c>
    </row>
    <row r="2339" spans="1:8" x14ac:dyDescent="0.2">
      <c r="A2339" s="6">
        <f t="shared" si="33"/>
        <v>609562</v>
      </c>
      <c r="B2339" s="6">
        <v>9</v>
      </c>
      <c r="C2339" s="122">
        <v>11</v>
      </c>
      <c r="D2339" s="7">
        <v>480</v>
      </c>
      <c r="E2339" s="6" t="s">
        <v>1253</v>
      </c>
      <c r="H2339" s="6">
        <f>IF('Раздел 2.1.2.2'!AP44&gt;='Раздел 2.1.2.2'!AP51,0,1)</f>
        <v>0</v>
      </c>
    </row>
    <row r="2340" spans="1:8" x14ac:dyDescent="0.2">
      <c r="A2340" s="6">
        <f t="shared" si="33"/>
        <v>609562</v>
      </c>
      <c r="B2340" s="6">
        <v>9</v>
      </c>
      <c r="C2340" s="122">
        <v>11</v>
      </c>
      <c r="D2340" s="7">
        <v>481</v>
      </c>
      <c r="E2340" s="6" t="s">
        <v>1254</v>
      </c>
      <c r="H2340" s="6">
        <f>IF('Раздел 2.1.2.2'!AQ44&gt;='Раздел 2.1.2.2'!AQ51,0,1)</f>
        <v>0</v>
      </c>
    </row>
    <row r="2341" spans="1:8" x14ac:dyDescent="0.2">
      <c r="A2341" s="6">
        <f t="shared" si="33"/>
        <v>609562</v>
      </c>
      <c r="B2341" s="6">
        <v>9</v>
      </c>
      <c r="C2341" s="122">
        <v>11</v>
      </c>
      <c r="D2341" s="7">
        <v>482</v>
      </c>
      <c r="E2341" s="6" t="s">
        <v>1255</v>
      </c>
      <c r="H2341" s="6">
        <f>IF('Раздел 2.1.2.2'!AR44&gt;='Раздел 2.1.2.2'!AR51,0,1)</f>
        <v>0</v>
      </c>
    </row>
    <row r="2342" spans="1:8" x14ac:dyDescent="0.2">
      <c r="A2342" s="6">
        <f t="shared" si="33"/>
        <v>609562</v>
      </c>
      <c r="B2342" s="6">
        <v>9</v>
      </c>
      <c r="C2342" s="122">
        <v>11</v>
      </c>
      <c r="D2342" s="7">
        <v>483</v>
      </c>
      <c r="E2342" s="6" t="s">
        <v>1256</v>
      </c>
      <c r="H2342" s="6">
        <f>IF('Раздел 2.1.2.2'!AS44&gt;='Раздел 2.1.2.2'!AS51,0,1)</f>
        <v>0</v>
      </c>
    </row>
    <row r="2343" spans="1:8" x14ac:dyDescent="0.2">
      <c r="A2343" s="6">
        <f t="shared" si="33"/>
        <v>609562</v>
      </c>
      <c r="B2343" s="6">
        <v>9</v>
      </c>
      <c r="C2343" s="122">
        <v>11</v>
      </c>
      <c r="D2343" s="7">
        <v>484</v>
      </c>
      <c r="E2343" s="6" t="s">
        <v>2037</v>
      </c>
      <c r="H2343" s="6">
        <f>IF('Раздел 2.1.2.2'!AT44&gt;='Раздел 2.1.2.2'!AT51,0,1)</f>
        <v>0</v>
      </c>
    </row>
    <row r="2344" spans="1:8" x14ac:dyDescent="0.2">
      <c r="A2344" s="6">
        <f t="shared" si="33"/>
        <v>609562</v>
      </c>
      <c r="B2344" s="6">
        <v>9</v>
      </c>
      <c r="C2344" s="122">
        <v>11</v>
      </c>
      <c r="D2344" s="7">
        <v>485</v>
      </c>
      <c r="E2344" s="6" t="s">
        <v>2038</v>
      </c>
      <c r="H2344" s="6">
        <f>IF('Раздел 2.1.2.2'!AU44&gt;='Раздел 2.1.2.2'!AU51,0,1)</f>
        <v>0</v>
      </c>
    </row>
    <row r="2345" spans="1:8" x14ac:dyDescent="0.2">
      <c r="A2345" s="6">
        <f t="shared" si="33"/>
        <v>609562</v>
      </c>
      <c r="B2345" s="6">
        <v>9</v>
      </c>
      <c r="C2345" s="122">
        <v>11</v>
      </c>
      <c r="D2345" s="7">
        <v>486</v>
      </c>
      <c r="E2345" s="6" t="s">
        <v>2039</v>
      </c>
      <c r="H2345" s="6">
        <f>IF('Раздел 2.1.2.2'!AV44&gt;='Раздел 2.1.2.2'!AV51,0,1)</f>
        <v>0</v>
      </c>
    </row>
    <row r="2346" spans="1:8" x14ac:dyDescent="0.2">
      <c r="A2346" s="6">
        <f t="shared" si="33"/>
        <v>609562</v>
      </c>
      <c r="B2346" s="6">
        <v>9</v>
      </c>
      <c r="C2346" s="122">
        <v>11</v>
      </c>
      <c r="D2346" s="7">
        <v>487</v>
      </c>
      <c r="E2346" s="6" t="s">
        <v>2040</v>
      </c>
      <c r="H2346" s="6">
        <f>IF('Раздел 2.1.2.2'!AW44&gt;='Раздел 2.1.2.2'!AW51,0,1)</f>
        <v>0</v>
      </c>
    </row>
    <row r="2347" spans="1:8" x14ac:dyDescent="0.2">
      <c r="A2347" s="6">
        <f t="shared" si="33"/>
        <v>609562</v>
      </c>
      <c r="B2347" s="6">
        <v>9</v>
      </c>
      <c r="C2347" s="122">
        <v>11</v>
      </c>
      <c r="D2347" s="7">
        <v>488</v>
      </c>
      <c r="E2347" s="6" t="s">
        <v>2041</v>
      </c>
      <c r="H2347" s="6">
        <f>IF('Раздел 2.1.2.2'!AX44&gt;='Раздел 2.1.2.2'!AX51,0,1)</f>
        <v>0</v>
      </c>
    </row>
    <row r="2348" spans="1:8" x14ac:dyDescent="0.2">
      <c r="A2348" s="6">
        <f t="shared" si="33"/>
        <v>609562</v>
      </c>
      <c r="B2348" s="6">
        <v>9</v>
      </c>
      <c r="C2348" s="122">
        <v>11</v>
      </c>
      <c r="D2348" s="7">
        <v>489</v>
      </c>
      <c r="E2348" s="6" t="s">
        <v>2042</v>
      </c>
      <c r="H2348" s="6">
        <f>IF('Раздел 2.1.2.2'!AY44&gt;='Раздел 2.1.2.2'!AY51,0,1)</f>
        <v>0</v>
      </c>
    </row>
    <row r="2349" spans="1:8" x14ac:dyDescent="0.2">
      <c r="A2349" s="6">
        <f t="shared" si="33"/>
        <v>609562</v>
      </c>
      <c r="B2349" s="6">
        <v>9</v>
      </c>
      <c r="C2349" s="122">
        <v>11</v>
      </c>
      <c r="D2349" s="7">
        <v>490</v>
      </c>
      <c r="E2349" s="6" t="s">
        <v>2043</v>
      </c>
      <c r="H2349" s="6">
        <f>IF('Раздел 2.1.2.2'!AZ44&gt;='Раздел 2.1.2.2'!AZ51,0,1)</f>
        <v>0</v>
      </c>
    </row>
    <row r="2350" spans="1:8" x14ac:dyDescent="0.2">
      <c r="A2350" s="6">
        <f t="shared" si="33"/>
        <v>609562</v>
      </c>
      <c r="B2350" s="6">
        <v>9</v>
      </c>
      <c r="C2350" s="122">
        <v>11</v>
      </c>
      <c r="D2350" s="7">
        <v>491</v>
      </c>
      <c r="E2350" s="6" t="s">
        <v>1264</v>
      </c>
      <c r="H2350" s="6">
        <f>IF('Раздел 2.1.2.2'!BA44&gt;='Раздел 2.1.2.2'!BA51,0,1)</f>
        <v>0</v>
      </c>
    </row>
    <row r="2351" spans="1:8" x14ac:dyDescent="0.2">
      <c r="A2351" s="6">
        <f t="shared" si="33"/>
        <v>609562</v>
      </c>
      <c r="B2351" s="6">
        <v>9</v>
      </c>
      <c r="C2351" s="122">
        <v>11</v>
      </c>
      <c r="D2351" s="7">
        <v>492</v>
      </c>
      <c r="E2351" s="6" t="s">
        <v>1265</v>
      </c>
      <c r="H2351" s="6">
        <f>IF('Раздел 2.1.2.2'!BB44&gt;='Раздел 2.1.2.2'!BB51,0,1)</f>
        <v>0</v>
      </c>
    </row>
    <row r="2352" spans="1:8" x14ac:dyDescent="0.2">
      <c r="A2352" s="6">
        <f t="shared" si="33"/>
        <v>609562</v>
      </c>
      <c r="B2352" s="6">
        <v>9</v>
      </c>
      <c r="C2352" s="122">
        <v>11</v>
      </c>
      <c r="D2352" s="7">
        <v>493</v>
      </c>
      <c r="E2352" s="6" t="s">
        <v>1266</v>
      </c>
      <c r="H2352" s="6">
        <f>IF('Раздел 2.1.2.2'!BC44&gt;='Раздел 2.1.2.2'!BC51,0,1)</f>
        <v>0</v>
      </c>
    </row>
    <row r="2353" spans="1:8" x14ac:dyDescent="0.2">
      <c r="A2353" s="6">
        <f t="shared" si="33"/>
        <v>609562</v>
      </c>
      <c r="B2353" s="6">
        <v>9</v>
      </c>
      <c r="C2353" s="122">
        <v>11</v>
      </c>
      <c r="D2353" s="7">
        <v>494</v>
      </c>
      <c r="E2353" s="6" t="s">
        <v>1267</v>
      </c>
      <c r="H2353" s="6">
        <f>IF('Раздел 2.1.2.2'!BD44&gt;='Раздел 2.1.2.2'!BD51,0,1)</f>
        <v>0</v>
      </c>
    </row>
    <row r="2354" spans="1:8" x14ac:dyDescent="0.2">
      <c r="A2354" s="6">
        <f t="shared" si="33"/>
        <v>609562</v>
      </c>
      <c r="B2354" s="6">
        <v>9</v>
      </c>
      <c r="C2354" s="122">
        <v>11</v>
      </c>
      <c r="D2354" s="7">
        <v>495</v>
      </c>
      <c r="E2354" s="6" t="s">
        <v>1268</v>
      </c>
      <c r="H2354" s="6">
        <f>IF('Раздел 2.1.2.2'!BE44&gt;='Раздел 2.1.2.2'!BE51,0,1)</f>
        <v>0</v>
      </c>
    </row>
    <row r="2355" spans="1:8" x14ac:dyDescent="0.2">
      <c r="A2355" s="6">
        <f t="shared" si="33"/>
        <v>609562</v>
      </c>
      <c r="B2355" s="6">
        <v>9</v>
      </c>
      <c r="C2355" s="122">
        <v>11</v>
      </c>
      <c r="D2355" s="7">
        <v>496</v>
      </c>
      <c r="E2355" s="6" t="s">
        <v>1269</v>
      </c>
      <c r="H2355" s="6">
        <f>IF('Раздел 2.1.2.2'!BF44&gt;='Раздел 2.1.2.2'!BF51,0,1)</f>
        <v>0</v>
      </c>
    </row>
    <row r="2356" spans="1:8" x14ac:dyDescent="0.2">
      <c r="A2356" s="6">
        <f t="shared" si="33"/>
        <v>609562</v>
      </c>
      <c r="B2356" s="6">
        <v>9</v>
      </c>
      <c r="C2356" s="122">
        <v>11</v>
      </c>
      <c r="D2356" s="7">
        <v>497</v>
      </c>
      <c r="E2356" s="6" t="s">
        <v>1270</v>
      </c>
      <c r="H2356" s="6">
        <f>IF('Раздел 2.1.2.2'!BG44&gt;='Раздел 2.1.2.2'!BG51,0,1)</f>
        <v>0</v>
      </c>
    </row>
    <row r="2357" spans="1:8" x14ac:dyDescent="0.2">
      <c r="A2357" s="6">
        <f t="shared" si="33"/>
        <v>609562</v>
      </c>
      <c r="B2357" s="6">
        <v>9</v>
      </c>
      <c r="C2357" s="123">
        <v>11</v>
      </c>
      <c r="D2357" s="7">
        <v>498</v>
      </c>
      <c r="E2357" s="119" t="s">
        <v>1271</v>
      </c>
      <c r="F2357" s="119"/>
      <c r="G2357" s="119"/>
      <c r="H2357" s="119">
        <f>IF('Раздел 2.1.2.2'!BH44&gt;='Раздел 2.1.2.2'!BH51,0,1)</f>
        <v>0</v>
      </c>
    </row>
    <row r="2358" spans="1:8" x14ac:dyDescent="0.2">
      <c r="A2358" s="6">
        <f t="shared" si="33"/>
        <v>609562</v>
      </c>
      <c r="B2358" s="6">
        <v>9</v>
      </c>
      <c r="C2358" s="122">
        <v>12</v>
      </c>
      <c r="D2358" s="7">
        <v>499</v>
      </c>
      <c r="E2358" s="122" t="s">
        <v>11155</v>
      </c>
      <c r="H2358" s="6">
        <f>IF('Раздел 2.1.2.2'!P44&gt;='Раздел 2.1.2.2'!P52,0,1)</f>
        <v>0</v>
      </c>
    </row>
    <row r="2359" spans="1:8" x14ac:dyDescent="0.2">
      <c r="A2359" s="6">
        <f t="shared" si="33"/>
        <v>609562</v>
      </c>
      <c r="B2359" s="6">
        <v>9</v>
      </c>
      <c r="C2359" s="122">
        <v>12</v>
      </c>
      <c r="D2359" s="7">
        <v>500</v>
      </c>
      <c r="E2359" s="6" t="s">
        <v>1272</v>
      </c>
      <c r="H2359" s="6">
        <f>IF('Раздел 2.1.2.2'!Q44&gt;='Раздел 2.1.2.2'!Q52,0,1)</f>
        <v>0</v>
      </c>
    </row>
    <row r="2360" spans="1:8" x14ac:dyDescent="0.2">
      <c r="A2360" s="6">
        <f t="shared" si="33"/>
        <v>609562</v>
      </c>
      <c r="B2360" s="6">
        <v>9</v>
      </c>
      <c r="C2360" s="122">
        <v>12</v>
      </c>
      <c r="D2360" s="7">
        <v>501</v>
      </c>
      <c r="E2360" s="6" t="s">
        <v>1273</v>
      </c>
      <c r="H2360" s="6">
        <f>IF('Раздел 2.1.2.2'!R44&gt;='Раздел 2.1.2.2'!R52,0,1)</f>
        <v>0</v>
      </c>
    </row>
    <row r="2361" spans="1:8" x14ac:dyDescent="0.2">
      <c r="A2361" s="6">
        <f t="shared" ref="A2361:A2429" si="34">P_3</f>
        <v>609562</v>
      </c>
      <c r="B2361" s="6">
        <v>9</v>
      </c>
      <c r="C2361" s="122">
        <v>12</v>
      </c>
      <c r="D2361" s="7">
        <v>502</v>
      </c>
      <c r="E2361" s="6" t="s">
        <v>1274</v>
      </c>
      <c r="H2361" s="6">
        <f>IF('Раздел 2.1.2.2'!S44&gt;='Раздел 2.1.2.2'!S52,0,1)</f>
        <v>0</v>
      </c>
    </row>
    <row r="2362" spans="1:8" x14ac:dyDescent="0.2">
      <c r="A2362" s="6">
        <f t="shared" si="34"/>
        <v>609562</v>
      </c>
      <c r="B2362" s="6">
        <v>9</v>
      </c>
      <c r="C2362" s="122">
        <v>12</v>
      </c>
      <c r="D2362" s="7">
        <v>503</v>
      </c>
      <c r="E2362" s="6" t="s">
        <v>1275</v>
      </c>
      <c r="H2362" s="6">
        <f>IF('Раздел 2.1.2.2'!T44&gt;='Раздел 2.1.2.2'!T52,0,1)</f>
        <v>0</v>
      </c>
    </row>
    <row r="2363" spans="1:8" x14ac:dyDescent="0.2">
      <c r="A2363" s="6">
        <f t="shared" si="34"/>
        <v>609562</v>
      </c>
      <c r="B2363" s="6">
        <v>9</v>
      </c>
      <c r="C2363" s="122">
        <v>12</v>
      </c>
      <c r="D2363" s="7">
        <v>504</v>
      </c>
      <c r="E2363" s="6" t="s">
        <v>1276</v>
      </c>
      <c r="H2363" s="6">
        <f>IF('Раздел 2.1.2.2'!U44&gt;='Раздел 2.1.2.2'!U52,0,1)</f>
        <v>0</v>
      </c>
    </row>
    <row r="2364" spans="1:8" x14ac:dyDescent="0.2">
      <c r="A2364" s="6">
        <f t="shared" si="34"/>
        <v>609562</v>
      </c>
      <c r="B2364" s="6">
        <v>9</v>
      </c>
      <c r="C2364" s="122">
        <v>12</v>
      </c>
      <c r="D2364" s="7">
        <v>505</v>
      </c>
      <c r="E2364" s="6" t="s">
        <v>1277</v>
      </c>
      <c r="H2364" s="6">
        <f>IF('Раздел 2.1.2.2'!V44&gt;='Раздел 2.1.2.2'!V52,0,1)</f>
        <v>0</v>
      </c>
    </row>
    <row r="2365" spans="1:8" x14ac:dyDescent="0.2">
      <c r="A2365" s="6">
        <f t="shared" si="34"/>
        <v>609562</v>
      </c>
      <c r="B2365" s="6">
        <v>9</v>
      </c>
      <c r="C2365" s="122">
        <v>12</v>
      </c>
      <c r="D2365" s="7">
        <v>506</v>
      </c>
      <c r="E2365" s="6" t="s">
        <v>1278</v>
      </c>
      <c r="H2365" s="6">
        <f>IF('Раздел 2.1.2.2'!W44&gt;='Раздел 2.1.2.2'!W52,0,1)</f>
        <v>0</v>
      </c>
    </row>
    <row r="2366" spans="1:8" x14ac:dyDescent="0.2">
      <c r="A2366" s="6">
        <f t="shared" si="34"/>
        <v>609562</v>
      </c>
      <c r="B2366" s="6">
        <v>9</v>
      </c>
      <c r="C2366" s="122">
        <v>12</v>
      </c>
      <c r="D2366" s="7">
        <v>507</v>
      </c>
      <c r="E2366" s="6" t="s">
        <v>1279</v>
      </c>
      <c r="H2366" s="6">
        <f>IF('Раздел 2.1.2.2'!X44&gt;='Раздел 2.1.2.2'!X52,0,1)</f>
        <v>0</v>
      </c>
    </row>
    <row r="2367" spans="1:8" x14ac:dyDescent="0.2">
      <c r="A2367" s="6">
        <f t="shared" si="34"/>
        <v>609562</v>
      </c>
      <c r="B2367" s="6">
        <v>9</v>
      </c>
      <c r="C2367" s="122">
        <v>12</v>
      </c>
      <c r="D2367" s="7">
        <v>508</v>
      </c>
      <c r="E2367" s="6" t="s">
        <v>1280</v>
      </c>
      <c r="H2367" s="6">
        <f>IF('Раздел 2.1.2.2'!Y44&gt;='Раздел 2.1.2.2'!Y52,0,1)</f>
        <v>0</v>
      </c>
    </row>
    <row r="2368" spans="1:8" x14ac:dyDescent="0.2">
      <c r="A2368" s="6">
        <f t="shared" si="34"/>
        <v>609562</v>
      </c>
      <c r="B2368" s="6">
        <v>9</v>
      </c>
      <c r="C2368" s="122">
        <v>12</v>
      </c>
      <c r="D2368" s="7">
        <v>509</v>
      </c>
      <c r="E2368" s="6" t="s">
        <v>1281</v>
      </c>
      <c r="H2368" s="6">
        <f>IF('Раздел 2.1.2.2'!Z44&gt;='Раздел 2.1.2.2'!Z52,0,1)</f>
        <v>0</v>
      </c>
    </row>
    <row r="2369" spans="1:8" x14ac:dyDescent="0.2">
      <c r="A2369" s="6">
        <f t="shared" si="34"/>
        <v>609562</v>
      </c>
      <c r="B2369" s="6">
        <v>9</v>
      </c>
      <c r="C2369" s="122">
        <v>12</v>
      </c>
      <c r="D2369" s="7">
        <v>510</v>
      </c>
      <c r="E2369" s="6" t="s">
        <v>1282</v>
      </c>
      <c r="H2369" s="6">
        <f>IF('Раздел 2.1.2.2'!AA44&gt;='Раздел 2.1.2.2'!AA52,0,1)</f>
        <v>0</v>
      </c>
    </row>
    <row r="2370" spans="1:8" x14ac:dyDescent="0.2">
      <c r="A2370" s="6">
        <f t="shared" si="34"/>
        <v>609562</v>
      </c>
      <c r="B2370" s="6">
        <v>9</v>
      </c>
      <c r="C2370" s="122">
        <v>12</v>
      </c>
      <c r="D2370" s="7">
        <v>511</v>
      </c>
      <c r="E2370" s="6" t="s">
        <v>1283</v>
      </c>
      <c r="H2370" s="6">
        <f>IF('Раздел 2.1.2.2'!AB44&gt;='Раздел 2.1.2.2'!AB52,0,1)</f>
        <v>0</v>
      </c>
    </row>
    <row r="2371" spans="1:8" x14ac:dyDescent="0.2">
      <c r="A2371" s="6">
        <f t="shared" si="34"/>
        <v>609562</v>
      </c>
      <c r="B2371" s="6">
        <v>9</v>
      </c>
      <c r="C2371" s="122">
        <v>12</v>
      </c>
      <c r="D2371" s="7">
        <v>512</v>
      </c>
      <c r="E2371" s="6" t="s">
        <v>1284</v>
      </c>
      <c r="H2371" s="6">
        <f>IF('Раздел 2.1.2.2'!AC44&gt;='Раздел 2.1.2.2'!AC52,0,1)</f>
        <v>0</v>
      </c>
    </row>
    <row r="2372" spans="1:8" x14ac:dyDescent="0.2">
      <c r="A2372" s="6">
        <f t="shared" si="34"/>
        <v>609562</v>
      </c>
      <c r="B2372" s="6">
        <v>9</v>
      </c>
      <c r="C2372" s="122">
        <v>12</v>
      </c>
      <c r="D2372" s="7">
        <v>513</v>
      </c>
      <c r="E2372" s="6" t="s">
        <v>1285</v>
      </c>
      <c r="H2372" s="6">
        <f>IF('Раздел 2.1.2.2'!AD44&gt;='Раздел 2.1.2.2'!AD52,0,1)</f>
        <v>0</v>
      </c>
    </row>
    <row r="2373" spans="1:8" x14ac:dyDescent="0.2">
      <c r="A2373" s="6">
        <f t="shared" si="34"/>
        <v>609562</v>
      </c>
      <c r="B2373" s="6">
        <v>9</v>
      </c>
      <c r="C2373" s="122">
        <v>12</v>
      </c>
      <c r="D2373" s="7">
        <v>514</v>
      </c>
      <c r="E2373" s="6" t="s">
        <v>1286</v>
      </c>
      <c r="H2373" s="6">
        <f>IF('Раздел 2.1.2.2'!AE44&gt;='Раздел 2.1.2.2'!AE52,0,1)</f>
        <v>0</v>
      </c>
    </row>
    <row r="2374" spans="1:8" x14ac:dyDescent="0.2">
      <c r="A2374" s="6">
        <f t="shared" si="34"/>
        <v>609562</v>
      </c>
      <c r="B2374" s="6">
        <v>9</v>
      </c>
      <c r="C2374" s="122">
        <v>12</v>
      </c>
      <c r="D2374" s="7">
        <v>515</v>
      </c>
      <c r="E2374" s="6" t="s">
        <v>1287</v>
      </c>
      <c r="H2374" s="6">
        <f>IF('Раздел 2.1.2.2'!AF44&gt;='Раздел 2.1.2.2'!AF52,0,1)</f>
        <v>0</v>
      </c>
    </row>
    <row r="2375" spans="1:8" x14ac:dyDescent="0.2">
      <c r="A2375" s="6">
        <f t="shared" si="34"/>
        <v>609562</v>
      </c>
      <c r="B2375" s="6">
        <v>9</v>
      </c>
      <c r="C2375" s="122">
        <v>12</v>
      </c>
      <c r="D2375" s="7">
        <v>516</v>
      </c>
      <c r="E2375" s="6" t="s">
        <v>1288</v>
      </c>
      <c r="H2375" s="6">
        <f>IF('Раздел 2.1.2.2'!AG44&gt;='Раздел 2.1.2.2'!AG52,0,1)</f>
        <v>0</v>
      </c>
    </row>
    <row r="2376" spans="1:8" x14ac:dyDescent="0.2">
      <c r="A2376" s="6">
        <f t="shared" si="34"/>
        <v>609562</v>
      </c>
      <c r="B2376" s="6">
        <v>9</v>
      </c>
      <c r="C2376" s="122">
        <v>12</v>
      </c>
      <c r="D2376" s="7">
        <v>517</v>
      </c>
      <c r="E2376" s="6" t="s">
        <v>1289</v>
      </c>
      <c r="H2376" s="6">
        <f>IF('Раздел 2.1.2.2'!AH44&gt;='Раздел 2.1.2.2'!AH52,0,1)</f>
        <v>0</v>
      </c>
    </row>
    <row r="2377" spans="1:8" x14ac:dyDescent="0.2">
      <c r="A2377" s="6">
        <f t="shared" si="34"/>
        <v>609562</v>
      </c>
      <c r="B2377" s="6">
        <v>9</v>
      </c>
      <c r="C2377" s="122">
        <v>12</v>
      </c>
      <c r="D2377" s="7">
        <v>518</v>
      </c>
      <c r="E2377" s="6" t="s">
        <v>526</v>
      </c>
      <c r="H2377" s="6">
        <f>IF('Раздел 2.1.2.2'!AI44&gt;='Раздел 2.1.2.2'!AI52,0,1)</f>
        <v>0</v>
      </c>
    </row>
    <row r="2378" spans="1:8" x14ac:dyDescent="0.2">
      <c r="A2378" s="6">
        <f t="shared" si="34"/>
        <v>609562</v>
      </c>
      <c r="B2378" s="6">
        <v>9</v>
      </c>
      <c r="C2378" s="122">
        <v>12</v>
      </c>
      <c r="D2378" s="7">
        <v>519</v>
      </c>
      <c r="E2378" s="6" t="s">
        <v>527</v>
      </c>
      <c r="H2378" s="6">
        <f>IF('Раздел 2.1.2.2'!AJ44&gt;='Раздел 2.1.2.2'!AJ52,0,1)</f>
        <v>0</v>
      </c>
    </row>
    <row r="2379" spans="1:8" x14ac:dyDescent="0.2">
      <c r="A2379" s="6">
        <f t="shared" si="34"/>
        <v>609562</v>
      </c>
      <c r="B2379" s="6">
        <v>9</v>
      </c>
      <c r="C2379" s="122">
        <v>12</v>
      </c>
      <c r="D2379" s="7">
        <v>520</v>
      </c>
      <c r="E2379" s="6" t="s">
        <v>528</v>
      </c>
      <c r="H2379" s="6">
        <f>IF('Раздел 2.1.2.2'!AK44&gt;='Раздел 2.1.2.2'!AK52,0,1)</f>
        <v>0</v>
      </c>
    </row>
    <row r="2380" spans="1:8" x14ac:dyDescent="0.2">
      <c r="A2380" s="6">
        <f t="shared" si="34"/>
        <v>609562</v>
      </c>
      <c r="B2380" s="6">
        <v>9</v>
      </c>
      <c r="C2380" s="122">
        <v>12</v>
      </c>
      <c r="D2380" s="7">
        <v>521</v>
      </c>
      <c r="E2380" s="6" t="s">
        <v>529</v>
      </c>
      <c r="H2380" s="6">
        <f>IF('Раздел 2.1.2.2'!AL44&gt;='Раздел 2.1.2.2'!AL52,0,1)</f>
        <v>0</v>
      </c>
    </row>
    <row r="2381" spans="1:8" x14ac:dyDescent="0.2">
      <c r="A2381" s="6">
        <f t="shared" si="34"/>
        <v>609562</v>
      </c>
      <c r="B2381" s="6">
        <v>9</v>
      </c>
      <c r="C2381" s="122">
        <v>12</v>
      </c>
      <c r="D2381" s="7">
        <v>522</v>
      </c>
      <c r="E2381" s="6" t="s">
        <v>530</v>
      </c>
      <c r="H2381" s="6">
        <f>IF('Раздел 2.1.2.2'!AM44&gt;='Раздел 2.1.2.2'!AM52,0,1)</f>
        <v>0</v>
      </c>
    </row>
    <row r="2382" spans="1:8" x14ac:dyDescent="0.2">
      <c r="A2382" s="6">
        <f t="shared" si="34"/>
        <v>609562</v>
      </c>
      <c r="B2382" s="6">
        <v>9</v>
      </c>
      <c r="C2382" s="122">
        <v>12</v>
      </c>
      <c r="D2382" s="7">
        <v>523</v>
      </c>
      <c r="E2382" s="6" t="s">
        <v>531</v>
      </c>
      <c r="H2382" s="6">
        <f>IF('Раздел 2.1.2.2'!AN44&gt;='Раздел 2.1.2.2'!AN52,0,1)</f>
        <v>0</v>
      </c>
    </row>
    <row r="2383" spans="1:8" x14ac:dyDescent="0.2">
      <c r="A2383" s="6">
        <f t="shared" si="34"/>
        <v>609562</v>
      </c>
      <c r="B2383" s="6">
        <v>9</v>
      </c>
      <c r="C2383" s="122">
        <v>12</v>
      </c>
      <c r="D2383" s="7">
        <v>524</v>
      </c>
      <c r="E2383" s="6" t="s">
        <v>532</v>
      </c>
      <c r="H2383" s="6">
        <f>IF('Раздел 2.1.2.2'!AO44&gt;='Раздел 2.1.2.2'!AO52,0,1)</f>
        <v>0</v>
      </c>
    </row>
    <row r="2384" spans="1:8" x14ac:dyDescent="0.2">
      <c r="A2384" s="6">
        <f t="shared" si="34"/>
        <v>609562</v>
      </c>
      <c r="B2384" s="6">
        <v>9</v>
      </c>
      <c r="C2384" s="122">
        <v>12</v>
      </c>
      <c r="D2384" s="7">
        <v>525</v>
      </c>
      <c r="E2384" s="6" t="s">
        <v>533</v>
      </c>
      <c r="H2384" s="6">
        <f>IF('Раздел 2.1.2.2'!AP44&gt;='Раздел 2.1.2.2'!AP52,0,1)</f>
        <v>0</v>
      </c>
    </row>
    <row r="2385" spans="1:8" x14ac:dyDescent="0.2">
      <c r="A2385" s="6">
        <f t="shared" si="34"/>
        <v>609562</v>
      </c>
      <c r="B2385" s="6">
        <v>9</v>
      </c>
      <c r="C2385" s="122">
        <v>12</v>
      </c>
      <c r="D2385" s="7">
        <v>526</v>
      </c>
      <c r="E2385" s="6" t="s">
        <v>534</v>
      </c>
      <c r="H2385" s="6">
        <f>IF('Раздел 2.1.2.2'!AQ44&gt;='Раздел 2.1.2.2'!AQ52,0,1)</f>
        <v>0</v>
      </c>
    </row>
    <row r="2386" spans="1:8" x14ac:dyDescent="0.2">
      <c r="A2386" s="6">
        <f t="shared" si="34"/>
        <v>609562</v>
      </c>
      <c r="B2386" s="6">
        <v>9</v>
      </c>
      <c r="C2386" s="122">
        <v>12</v>
      </c>
      <c r="D2386" s="7">
        <v>527</v>
      </c>
      <c r="E2386" s="6" t="s">
        <v>535</v>
      </c>
      <c r="H2386" s="6">
        <f>IF('Раздел 2.1.2.2'!AR44&gt;='Раздел 2.1.2.2'!AR52,0,1)</f>
        <v>0</v>
      </c>
    </row>
    <row r="2387" spans="1:8" x14ac:dyDescent="0.2">
      <c r="A2387" s="6">
        <f t="shared" si="34"/>
        <v>609562</v>
      </c>
      <c r="B2387" s="6">
        <v>9</v>
      </c>
      <c r="C2387" s="122">
        <v>12</v>
      </c>
      <c r="D2387" s="7">
        <v>528</v>
      </c>
      <c r="E2387" s="6" t="s">
        <v>536</v>
      </c>
      <c r="H2387" s="6">
        <f>IF('Раздел 2.1.2.2'!AS44&gt;='Раздел 2.1.2.2'!AS52,0,1)</f>
        <v>0</v>
      </c>
    </row>
    <row r="2388" spans="1:8" x14ac:dyDescent="0.2">
      <c r="A2388" s="6">
        <f t="shared" si="34"/>
        <v>609562</v>
      </c>
      <c r="B2388" s="6">
        <v>9</v>
      </c>
      <c r="C2388" s="122">
        <v>12</v>
      </c>
      <c r="D2388" s="7">
        <v>529</v>
      </c>
      <c r="E2388" s="6" t="s">
        <v>537</v>
      </c>
      <c r="H2388" s="6">
        <f>IF('Раздел 2.1.2.2'!AT44&gt;='Раздел 2.1.2.2'!AT52,0,1)</f>
        <v>0</v>
      </c>
    </row>
    <row r="2389" spans="1:8" x14ac:dyDescent="0.2">
      <c r="A2389" s="6">
        <f t="shared" si="34"/>
        <v>609562</v>
      </c>
      <c r="B2389" s="6">
        <v>9</v>
      </c>
      <c r="C2389" s="122">
        <v>12</v>
      </c>
      <c r="D2389" s="7">
        <v>530</v>
      </c>
      <c r="E2389" s="6" t="s">
        <v>538</v>
      </c>
      <c r="H2389" s="6">
        <f>IF('Раздел 2.1.2.2'!AU44&gt;='Раздел 2.1.2.2'!AU52,0,1)</f>
        <v>0</v>
      </c>
    </row>
    <row r="2390" spans="1:8" x14ac:dyDescent="0.2">
      <c r="A2390" s="6">
        <f t="shared" si="34"/>
        <v>609562</v>
      </c>
      <c r="B2390" s="6">
        <v>9</v>
      </c>
      <c r="C2390" s="122">
        <v>12</v>
      </c>
      <c r="D2390" s="7">
        <v>531</v>
      </c>
      <c r="E2390" s="6" t="s">
        <v>539</v>
      </c>
      <c r="H2390" s="6">
        <f>IF('Раздел 2.1.2.2'!AV44&gt;='Раздел 2.1.2.2'!AV52,0,1)</f>
        <v>0</v>
      </c>
    </row>
    <row r="2391" spans="1:8" x14ac:dyDescent="0.2">
      <c r="A2391" s="6">
        <f t="shared" si="34"/>
        <v>609562</v>
      </c>
      <c r="B2391" s="6">
        <v>9</v>
      </c>
      <c r="C2391" s="122">
        <v>12</v>
      </c>
      <c r="D2391" s="7">
        <v>532</v>
      </c>
      <c r="E2391" s="6" t="s">
        <v>540</v>
      </c>
      <c r="H2391" s="6">
        <f>IF('Раздел 2.1.2.2'!AW44&gt;='Раздел 2.1.2.2'!AW52,0,1)</f>
        <v>0</v>
      </c>
    </row>
    <row r="2392" spans="1:8" x14ac:dyDescent="0.2">
      <c r="A2392" s="6">
        <f t="shared" si="34"/>
        <v>609562</v>
      </c>
      <c r="B2392" s="6">
        <v>9</v>
      </c>
      <c r="C2392" s="122">
        <v>12</v>
      </c>
      <c r="D2392" s="7">
        <v>533</v>
      </c>
      <c r="E2392" s="6" t="s">
        <v>541</v>
      </c>
      <c r="H2392" s="6">
        <f>IF('Раздел 2.1.2.2'!AX44&gt;='Раздел 2.1.2.2'!AX52,0,1)</f>
        <v>0</v>
      </c>
    </row>
    <row r="2393" spans="1:8" x14ac:dyDescent="0.2">
      <c r="A2393" s="6">
        <f t="shared" si="34"/>
        <v>609562</v>
      </c>
      <c r="B2393" s="6">
        <v>9</v>
      </c>
      <c r="C2393" s="122">
        <v>12</v>
      </c>
      <c r="D2393" s="7">
        <v>534</v>
      </c>
      <c r="E2393" s="6" t="s">
        <v>542</v>
      </c>
      <c r="H2393" s="6">
        <f>IF('Раздел 2.1.2.2'!AY44&gt;='Раздел 2.1.2.2'!AY52,0,1)</f>
        <v>0</v>
      </c>
    </row>
    <row r="2394" spans="1:8" x14ac:dyDescent="0.2">
      <c r="A2394" s="6">
        <f t="shared" si="34"/>
        <v>609562</v>
      </c>
      <c r="B2394" s="6">
        <v>9</v>
      </c>
      <c r="C2394" s="122">
        <v>12</v>
      </c>
      <c r="D2394" s="7">
        <v>535</v>
      </c>
      <c r="E2394" s="6" t="s">
        <v>543</v>
      </c>
      <c r="H2394" s="6">
        <f>IF('Раздел 2.1.2.2'!AZ44&gt;='Раздел 2.1.2.2'!AZ52,0,1)</f>
        <v>0</v>
      </c>
    </row>
    <row r="2395" spans="1:8" x14ac:dyDescent="0.2">
      <c r="A2395" s="6">
        <f t="shared" si="34"/>
        <v>609562</v>
      </c>
      <c r="B2395" s="6">
        <v>9</v>
      </c>
      <c r="C2395" s="122">
        <v>12</v>
      </c>
      <c r="D2395" s="7">
        <v>536</v>
      </c>
      <c r="E2395" s="6" t="s">
        <v>544</v>
      </c>
      <c r="H2395" s="6">
        <f>IF('Раздел 2.1.2.2'!BA44&gt;='Раздел 2.1.2.2'!BA52,0,1)</f>
        <v>0</v>
      </c>
    </row>
    <row r="2396" spans="1:8" x14ac:dyDescent="0.2">
      <c r="A2396" s="6">
        <f t="shared" si="34"/>
        <v>609562</v>
      </c>
      <c r="B2396" s="6">
        <v>9</v>
      </c>
      <c r="C2396" s="122">
        <v>12</v>
      </c>
      <c r="D2396" s="7">
        <v>537</v>
      </c>
      <c r="E2396" s="6" t="s">
        <v>545</v>
      </c>
      <c r="H2396" s="6">
        <f>IF('Раздел 2.1.2.2'!BB44&gt;='Раздел 2.1.2.2'!BB52,0,1)</f>
        <v>0</v>
      </c>
    </row>
    <row r="2397" spans="1:8" x14ac:dyDescent="0.2">
      <c r="A2397" s="6">
        <f t="shared" si="34"/>
        <v>609562</v>
      </c>
      <c r="B2397" s="6">
        <v>9</v>
      </c>
      <c r="C2397" s="122">
        <v>12</v>
      </c>
      <c r="D2397" s="7">
        <v>538</v>
      </c>
      <c r="E2397" s="6" t="s">
        <v>546</v>
      </c>
      <c r="H2397" s="6">
        <f>IF('Раздел 2.1.2.2'!BC44&gt;='Раздел 2.1.2.2'!BC52,0,1)</f>
        <v>0</v>
      </c>
    </row>
    <row r="2398" spans="1:8" x14ac:dyDescent="0.2">
      <c r="A2398" s="6">
        <f t="shared" si="34"/>
        <v>609562</v>
      </c>
      <c r="B2398" s="6">
        <v>9</v>
      </c>
      <c r="C2398" s="122">
        <v>12</v>
      </c>
      <c r="D2398" s="7">
        <v>539</v>
      </c>
      <c r="E2398" s="6" t="s">
        <v>547</v>
      </c>
      <c r="H2398" s="6">
        <f>IF('Раздел 2.1.2.2'!BD44&gt;='Раздел 2.1.2.2'!BD52,0,1)</f>
        <v>0</v>
      </c>
    </row>
    <row r="2399" spans="1:8" x14ac:dyDescent="0.2">
      <c r="A2399" s="6">
        <f t="shared" si="34"/>
        <v>609562</v>
      </c>
      <c r="B2399" s="6">
        <v>9</v>
      </c>
      <c r="C2399" s="122">
        <v>12</v>
      </c>
      <c r="D2399" s="7">
        <v>540</v>
      </c>
      <c r="E2399" s="6" t="s">
        <v>548</v>
      </c>
      <c r="H2399" s="6">
        <f>IF('Раздел 2.1.2.2'!BE44&gt;='Раздел 2.1.2.2'!BE52,0,1)</f>
        <v>0</v>
      </c>
    </row>
    <row r="2400" spans="1:8" x14ac:dyDescent="0.2">
      <c r="A2400" s="6">
        <f t="shared" si="34"/>
        <v>609562</v>
      </c>
      <c r="B2400" s="6">
        <v>9</v>
      </c>
      <c r="C2400" s="122">
        <v>12</v>
      </c>
      <c r="D2400" s="7">
        <v>541</v>
      </c>
      <c r="E2400" s="6" t="s">
        <v>549</v>
      </c>
      <c r="H2400" s="6">
        <f>IF('Раздел 2.1.2.2'!BF44&gt;='Раздел 2.1.2.2'!BF52,0,1)</f>
        <v>0</v>
      </c>
    </row>
    <row r="2401" spans="1:8" x14ac:dyDescent="0.2">
      <c r="A2401" s="6">
        <f t="shared" si="34"/>
        <v>609562</v>
      </c>
      <c r="B2401" s="6">
        <v>9</v>
      </c>
      <c r="C2401" s="122">
        <v>12</v>
      </c>
      <c r="D2401" s="7">
        <v>542</v>
      </c>
      <c r="E2401" s="6" t="s">
        <v>2097</v>
      </c>
      <c r="H2401" s="6">
        <f>IF('Раздел 2.1.2.2'!BG44&gt;='Раздел 2.1.2.2'!BG52,0,1)</f>
        <v>0</v>
      </c>
    </row>
    <row r="2402" spans="1:8" x14ac:dyDescent="0.2">
      <c r="A2402" s="6">
        <f t="shared" si="34"/>
        <v>609562</v>
      </c>
      <c r="B2402" s="6">
        <v>9</v>
      </c>
      <c r="C2402" s="122">
        <v>12</v>
      </c>
      <c r="D2402" s="7">
        <v>543</v>
      </c>
      <c r="E2402" s="7" t="s">
        <v>2098</v>
      </c>
      <c r="F2402" s="7"/>
      <c r="G2402" s="7"/>
      <c r="H2402" s="7">
        <f>IF('Раздел 2.1.2.2'!BH44&gt;='Раздел 2.1.2.2'!BH52,0,1)</f>
        <v>0</v>
      </c>
    </row>
    <row r="2403" spans="1:8" x14ac:dyDescent="0.2">
      <c r="A2403" s="6">
        <f t="shared" si="34"/>
        <v>609562</v>
      </c>
      <c r="B2403" s="6">
        <v>9</v>
      </c>
      <c r="C2403" s="122">
        <v>12</v>
      </c>
      <c r="D2403" s="7">
        <v>544</v>
      </c>
      <c r="E2403" s="7" t="s">
        <v>1189</v>
      </c>
      <c r="F2403" s="7"/>
      <c r="G2403" s="7"/>
      <c r="H2403" s="7">
        <f>IF('Раздел 2.1.2.2'!BI44&gt;='Раздел 2.1.2.2'!BI52,0,1)</f>
        <v>0</v>
      </c>
    </row>
    <row r="2404" spans="1:8" x14ac:dyDescent="0.2">
      <c r="A2404" s="6">
        <f t="shared" si="34"/>
        <v>609562</v>
      </c>
      <c r="B2404" s="6">
        <v>9</v>
      </c>
      <c r="C2404" s="122">
        <v>12</v>
      </c>
      <c r="D2404" s="7">
        <v>545</v>
      </c>
      <c r="E2404" s="7" t="s">
        <v>1190</v>
      </c>
      <c r="F2404" s="7"/>
      <c r="G2404" s="7"/>
      <c r="H2404" s="7">
        <f>IF('Раздел 2.1.2.2'!BJ44&gt;='Раздел 2.1.2.2'!BJ52,0,1)</f>
        <v>0</v>
      </c>
    </row>
    <row r="2405" spans="1:8" x14ac:dyDescent="0.2">
      <c r="A2405" s="6">
        <f t="shared" si="34"/>
        <v>609562</v>
      </c>
      <c r="B2405" s="6">
        <v>9</v>
      </c>
      <c r="C2405" s="122">
        <v>12</v>
      </c>
      <c r="D2405" s="7">
        <v>546</v>
      </c>
      <c r="E2405" s="7" t="s">
        <v>1191</v>
      </c>
      <c r="F2405" s="7"/>
      <c r="G2405" s="7"/>
      <c r="H2405" s="7">
        <f>IF('Раздел 2.1.2.2'!BK44&gt;='Раздел 2.1.2.2'!BK52,0,1)</f>
        <v>0</v>
      </c>
    </row>
    <row r="2406" spans="1:8" x14ac:dyDescent="0.2">
      <c r="A2406" s="6">
        <f t="shared" si="34"/>
        <v>609562</v>
      </c>
      <c r="B2406" s="6">
        <v>9</v>
      </c>
      <c r="C2406" s="122">
        <v>12</v>
      </c>
      <c r="D2406" s="7">
        <v>547</v>
      </c>
      <c r="E2406" s="7" t="s">
        <v>1192</v>
      </c>
      <c r="F2406" s="7"/>
      <c r="G2406" s="7"/>
      <c r="H2406" s="7">
        <f>IF('Раздел 2.1.2.2'!BL44&gt;='Раздел 2.1.2.2'!BL52,0,1)</f>
        <v>0</v>
      </c>
    </row>
    <row r="2407" spans="1:8" x14ac:dyDescent="0.2">
      <c r="A2407" s="6">
        <f t="shared" si="34"/>
        <v>609562</v>
      </c>
      <c r="B2407" s="6">
        <v>9</v>
      </c>
      <c r="C2407" s="123">
        <v>12</v>
      </c>
      <c r="D2407" s="7">
        <v>548</v>
      </c>
      <c r="E2407" s="119" t="s">
        <v>1193</v>
      </c>
      <c r="F2407" s="119"/>
      <c r="G2407" s="119"/>
      <c r="H2407" s="119">
        <f>IF('Раздел 2.1.2.2'!BM44&gt;='Раздел 2.1.2.2'!BM52,0,1)</f>
        <v>0</v>
      </c>
    </row>
    <row r="2408" spans="1:8" x14ac:dyDescent="0.2">
      <c r="A2408" s="6">
        <f t="shared" si="34"/>
        <v>609562</v>
      </c>
      <c r="B2408" s="6">
        <v>9</v>
      </c>
      <c r="C2408" s="122">
        <v>13</v>
      </c>
      <c r="D2408" s="7">
        <v>549</v>
      </c>
      <c r="E2408" s="122" t="s">
        <v>11166</v>
      </c>
      <c r="H2408" s="6">
        <f>IF('Раздел 2.1.2.2'!P21&gt;='Раздел 2.1.2.2'!BI21,0,1)</f>
        <v>0</v>
      </c>
    </row>
    <row r="2409" spans="1:8" x14ac:dyDescent="0.2">
      <c r="A2409" s="6">
        <f t="shared" si="34"/>
        <v>609562</v>
      </c>
      <c r="B2409" s="6">
        <v>9</v>
      </c>
      <c r="C2409" s="122">
        <v>13</v>
      </c>
      <c r="D2409" s="7">
        <v>550</v>
      </c>
      <c r="E2409" s="122" t="s">
        <v>11167</v>
      </c>
      <c r="H2409" s="6">
        <f>IF('Раздел 2.1.2.2'!P22&gt;='Раздел 2.1.2.2'!BI22,0,1)</f>
        <v>0</v>
      </c>
    </row>
    <row r="2410" spans="1:8" x14ac:dyDescent="0.2">
      <c r="A2410" s="6">
        <f t="shared" si="34"/>
        <v>609562</v>
      </c>
      <c r="B2410" s="6">
        <v>9</v>
      </c>
      <c r="C2410" s="122">
        <v>13</v>
      </c>
      <c r="D2410" s="7">
        <v>551</v>
      </c>
      <c r="E2410" s="122" t="s">
        <v>11168</v>
      </c>
      <c r="H2410" s="6">
        <f>IF('Раздел 2.1.2.2'!P23&gt;='Раздел 2.1.2.2'!BI23,0,1)</f>
        <v>0</v>
      </c>
    </row>
    <row r="2411" spans="1:8" x14ac:dyDescent="0.2">
      <c r="A2411" s="6">
        <f t="shared" si="34"/>
        <v>609562</v>
      </c>
      <c r="B2411" s="6">
        <v>9</v>
      </c>
      <c r="C2411" s="122">
        <v>13</v>
      </c>
      <c r="D2411" s="7">
        <v>552</v>
      </c>
      <c r="E2411" s="122" t="s">
        <v>11169</v>
      </c>
      <c r="H2411" s="6">
        <f>IF('Раздел 2.1.2.2'!P24&gt;='Раздел 2.1.2.2'!BI24,0,1)</f>
        <v>0</v>
      </c>
    </row>
    <row r="2412" spans="1:8" x14ac:dyDescent="0.2">
      <c r="A2412" s="6">
        <f t="shared" si="34"/>
        <v>609562</v>
      </c>
      <c r="B2412" s="6">
        <v>9</v>
      </c>
      <c r="C2412" s="122">
        <v>13</v>
      </c>
      <c r="D2412" s="7">
        <v>553</v>
      </c>
      <c r="E2412" s="122" t="s">
        <v>11170</v>
      </c>
      <c r="H2412" s="6">
        <f>IF('Раздел 2.1.2.2'!P25&gt;='Раздел 2.1.2.2'!BI25,0,1)</f>
        <v>0</v>
      </c>
    </row>
    <row r="2413" spans="1:8" x14ac:dyDescent="0.2">
      <c r="A2413" s="6">
        <f t="shared" si="34"/>
        <v>609562</v>
      </c>
      <c r="B2413" s="6">
        <v>9</v>
      </c>
      <c r="C2413" s="122">
        <v>13</v>
      </c>
      <c r="D2413" s="7">
        <v>554</v>
      </c>
      <c r="E2413" s="122" t="s">
        <v>11171</v>
      </c>
      <c r="H2413" s="6">
        <f>IF('Раздел 2.1.2.2'!P26&gt;='Раздел 2.1.2.2'!BI26,0,1)</f>
        <v>0</v>
      </c>
    </row>
    <row r="2414" spans="1:8" x14ac:dyDescent="0.2">
      <c r="A2414" s="6">
        <f t="shared" si="34"/>
        <v>609562</v>
      </c>
      <c r="B2414" s="6">
        <v>9</v>
      </c>
      <c r="C2414" s="122">
        <v>13</v>
      </c>
      <c r="D2414" s="7">
        <v>555</v>
      </c>
      <c r="E2414" s="122" t="s">
        <v>11172</v>
      </c>
      <c r="H2414" s="6">
        <f>IF('Раздел 2.1.2.2'!P27&gt;='Раздел 2.1.2.2'!BI27,0,1)</f>
        <v>0</v>
      </c>
    </row>
    <row r="2415" spans="1:8" x14ac:dyDescent="0.2">
      <c r="A2415" s="6">
        <f t="shared" si="34"/>
        <v>609562</v>
      </c>
      <c r="B2415" s="6">
        <v>9</v>
      </c>
      <c r="C2415" s="122">
        <v>13</v>
      </c>
      <c r="D2415" s="7">
        <v>556</v>
      </c>
      <c r="E2415" s="122" t="s">
        <v>11173</v>
      </c>
      <c r="H2415" s="6">
        <f>IF('Раздел 2.1.2.2'!P28&gt;='Раздел 2.1.2.2'!BI28,0,1)</f>
        <v>0</v>
      </c>
    </row>
    <row r="2416" spans="1:8" x14ac:dyDescent="0.2">
      <c r="A2416" s="6">
        <f t="shared" si="34"/>
        <v>609562</v>
      </c>
      <c r="B2416" s="6">
        <v>9</v>
      </c>
      <c r="C2416" s="122">
        <v>13</v>
      </c>
      <c r="D2416" s="7">
        <v>557</v>
      </c>
      <c r="E2416" s="122" t="s">
        <v>11174</v>
      </c>
      <c r="H2416" s="6">
        <f>IF('Раздел 2.1.2.2'!P29&gt;='Раздел 2.1.2.2'!BI29,0,1)</f>
        <v>0</v>
      </c>
    </row>
    <row r="2417" spans="1:8" x14ac:dyDescent="0.2">
      <c r="A2417" s="6">
        <f t="shared" si="34"/>
        <v>609562</v>
      </c>
      <c r="B2417" s="6">
        <v>9</v>
      </c>
      <c r="C2417" s="122">
        <v>13</v>
      </c>
      <c r="D2417" s="7">
        <v>558</v>
      </c>
      <c r="E2417" s="122" t="s">
        <v>11175</v>
      </c>
      <c r="H2417" s="6">
        <f>IF('Раздел 2.1.2.2'!P30&gt;='Раздел 2.1.2.2'!BI30,0,1)</f>
        <v>0</v>
      </c>
    </row>
    <row r="2418" spans="1:8" x14ac:dyDescent="0.2">
      <c r="A2418" s="6">
        <f t="shared" si="34"/>
        <v>609562</v>
      </c>
      <c r="B2418" s="6">
        <v>9</v>
      </c>
      <c r="C2418" s="122">
        <v>13</v>
      </c>
      <c r="D2418" s="7">
        <v>559</v>
      </c>
      <c r="E2418" s="122" t="s">
        <v>12614</v>
      </c>
      <c r="H2418" s="6">
        <f>IF('Раздел 2.1.2.2'!P31&gt;='Раздел 2.1.2.2'!BI31,0,1)</f>
        <v>0</v>
      </c>
    </row>
    <row r="2419" spans="1:8" x14ac:dyDescent="0.2">
      <c r="A2419" s="6">
        <f t="shared" si="34"/>
        <v>609562</v>
      </c>
      <c r="B2419" s="6">
        <v>9</v>
      </c>
      <c r="C2419" s="122">
        <v>13</v>
      </c>
      <c r="D2419" s="7">
        <v>560</v>
      </c>
      <c r="E2419" s="122" t="s">
        <v>12615</v>
      </c>
      <c r="H2419" s="6">
        <f>IF('Раздел 2.1.2.2'!P32&gt;='Раздел 2.1.2.2'!BI32,0,1)</f>
        <v>0</v>
      </c>
    </row>
    <row r="2420" spans="1:8" x14ac:dyDescent="0.2">
      <c r="A2420" s="6">
        <f t="shared" si="34"/>
        <v>609562</v>
      </c>
      <c r="B2420" s="6">
        <v>9</v>
      </c>
      <c r="C2420" s="122">
        <v>13</v>
      </c>
      <c r="D2420" s="7">
        <v>561</v>
      </c>
      <c r="E2420" s="122" t="s">
        <v>9991</v>
      </c>
      <c r="H2420" s="6">
        <f>IF('Раздел 2.1.2.2'!P33&gt;='Раздел 2.1.2.2'!BI33,0,1)</f>
        <v>0</v>
      </c>
    </row>
    <row r="2421" spans="1:8" x14ac:dyDescent="0.2">
      <c r="A2421" s="6">
        <f t="shared" si="34"/>
        <v>609562</v>
      </c>
      <c r="B2421" s="6">
        <v>9</v>
      </c>
      <c r="C2421" s="122">
        <v>13</v>
      </c>
      <c r="D2421" s="7">
        <v>562</v>
      </c>
      <c r="E2421" s="122" t="s">
        <v>9992</v>
      </c>
      <c r="H2421" s="6">
        <f>IF('Раздел 2.1.2.2'!P34&gt;='Раздел 2.1.2.2'!BI34,0,1)</f>
        <v>0</v>
      </c>
    </row>
    <row r="2422" spans="1:8" x14ac:dyDescent="0.2">
      <c r="A2422" s="6">
        <f t="shared" si="34"/>
        <v>609562</v>
      </c>
      <c r="B2422" s="6">
        <v>9</v>
      </c>
      <c r="C2422" s="122">
        <v>13</v>
      </c>
      <c r="D2422" s="7">
        <v>563</v>
      </c>
      <c r="E2422" s="122" t="s">
        <v>9993</v>
      </c>
      <c r="H2422" s="6">
        <f>IF('Раздел 2.1.2.2'!P35&gt;='Раздел 2.1.2.2'!BI35,0,1)</f>
        <v>0</v>
      </c>
    </row>
    <row r="2423" spans="1:8" x14ac:dyDescent="0.2">
      <c r="A2423" s="6">
        <f t="shared" si="34"/>
        <v>609562</v>
      </c>
      <c r="B2423" s="6">
        <v>9</v>
      </c>
      <c r="C2423" s="122">
        <v>13</v>
      </c>
      <c r="D2423" s="7">
        <v>564</v>
      </c>
      <c r="E2423" s="122" t="s">
        <v>9994</v>
      </c>
      <c r="H2423" s="6">
        <f>IF('Раздел 2.1.2.2'!P36&gt;='Раздел 2.1.2.2'!BI36,0,1)</f>
        <v>0</v>
      </c>
    </row>
    <row r="2424" spans="1:8" x14ac:dyDescent="0.2">
      <c r="A2424" s="6">
        <f t="shared" si="34"/>
        <v>609562</v>
      </c>
      <c r="B2424" s="6">
        <v>9</v>
      </c>
      <c r="C2424" s="122">
        <v>13</v>
      </c>
      <c r="D2424" s="7">
        <v>565</v>
      </c>
      <c r="E2424" s="122" t="s">
        <v>11176</v>
      </c>
      <c r="H2424" s="6">
        <f>IF('Раздел 2.1.2.2'!P37&gt;='Раздел 2.1.2.2'!BI37,0,1)</f>
        <v>0</v>
      </c>
    </row>
    <row r="2425" spans="1:8" x14ac:dyDescent="0.2">
      <c r="A2425" s="6">
        <f t="shared" si="34"/>
        <v>609562</v>
      </c>
      <c r="B2425" s="6">
        <v>9</v>
      </c>
      <c r="C2425" s="122">
        <v>13</v>
      </c>
      <c r="D2425" s="7">
        <v>566</v>
      </c>
      <c r="E2425" s="122" t="s">
        <v>9538</v>
      </c>
      <c r="H2425" s="6">
        <f>IF('Раздел 2.1.2.2'!P38&gt;='Раздел 2.1.2.2'!BI38,0,1)</f>
        <v>0</v>
      </c>
    </row>
    <row r="2426" spans="1:8" x14ac:dyDescent="0.2">
      <c r="A2426" s="6">
        <f t="shared" si="34"/>
        <v>609562</v>
      </c>
      <c r="B2426" s="6">
        <v>9</v>
      </c>
      <c r="C2426" s="122">
        <v>13</v>
      </c>
      <c r="D2426" s="7">
        <v>567</v>
      </c>
      <c r="E2426" s="122" t="s">
        <v>8367</v>
      </c>
      <c r="H2426" s="6">
        <f>IF('Раздел 2.1.2.2'!P39&gt;='Раздел 2.1.2.2'!BI39,0,1)</f>
        <v>0</v>
      </c>
    </row>
    <row r="2427" spans="1:8" x14ac:dyDescent="0.2">
      <c r="A2427" s="6">
        <f t="shared" si="34"/>
        <v>609562</v>
      </c>
      <c r="B2427" s="6">
        <v>9</v>
      </c>
      <c r="C2427" s="122">
        <v>13</v>
      </c>
      <c r="D2427" s="7">
        <v>568</v>
      </c>
      <c r="E2427" s="122" t="s">
        <v>8368</v>
      </c>
      <c r="H2427" s="6">
        <f>IF('Раздел 2.1.2.2'!P40&gt;='Раздел 2.1.2.2'!BI40,0,1)</f>
        <v>0</v>
      </c>
    </row>
    <row r="2428" spans="1:8" x14ac:dyDescent="0.2">
      <c r="A2428" s="6">
        <f t="shared" si="34"/>
        <v>609562</v>
      </c>
      <c r="B2428" s="6">
        <v>9</v>
      </c>
      <c r="C2428" s="122">
        <v>13</v>
      </c>
      <c r="D2428" s="7">
        <v>569</v>
      </c>
      <c r="E2428" s="122" t="s">
        <v>9207</v>
      </c>
      <c r="H2428" s="6">
        <f>IF('Раздел 2.1.2.2'!P41&gt;='Раздел 2.1.2.2'!BI41,0,1)</f>
        <v>0</v>
      </c>
    </row>
    <row r="2429" spans="1:8" x14ac:dyDescent="0.2">
      <c r="A2429" s="6">
        <f t="shared" si="34"/>
        <v>609562</v>
      </c>
      <c r="B2429" s="6">
        <v>9</v>
      </c>
      <c r="C2429" s="122">
        <v>13</v>
      </c>
      <c r="D2429" s="7">
        <v>570</v>
      </c>
      <c r="E2429" s="122" t="s">
        <v>9208</v>
      </c>
      <c r="H2429" s="6">
        <f>IF('Раздел 2.1.2.2'!P42&gt;='Раздел 2.1.2.2'!BI42,0,1)</f>
        <v>0</v>
      </c>
    </row>
    <row r="2430" spans="1:8" x14ac:dyDescent="0.2">
      <c r="A2430" s="6">
        <f t="shared" ref="A2430:A2493" si="35">P_3</f>
        <v>609562</v>
      </c>
      <c r="B2430" s="6">
        <v>9</v>
      </c>
      <c r="C2430" s="122">
        <v>13</v>
      </c>
      <c r="D2430" s="7">
        <v>571</v>
      </c>
      <c r="E2430" s="122" t="s">
        <v>9209</v>
      </c>
      <c r="H2430" s="6">
        <f>IF('Раздел 2.1.2.2'!P43&gt;='Раздел 2.1.2.2'!BI43,0,1)</f>
        <v>0</v>
      </c>
    </row>
    <row r="2431" spans="1:8" x14ac:dyDescent="0.2">
      <c r="A2431" s="6">
        <f t="shared" si="35"/>
        <v>609562</v>
      </c>
      <c r="B2431" s="6">
        <v>9</v>
      </c>
      <c r="C2431" s="122">
        <v>13</v>
      </c>
      <c r="D2431" s="7">
        <v>572</v>
      </c>
      <c r="E2431" s="122" t="s">
        <v>9210</v>
      </c>
      <c r="H2431" s="6">
        <f>IF('Раздел 2.1.2.2'!P44&gt;='Раздел 2.1.2.2'!BI44,0,1)</f>
        <v>0</v>
      </c>
    </row>
    <row r="2432" spans="1:8" x14ac:dyDescent="0.2">
      <c r="A2432" s="6">
        <f t="shared" si="35"/>
        <v>609562</v>
      </c>
      <c r="B2432" s="6">
        <v>9</v>
      </c>
      <c r="C2432" s="122">
        <v>13</v>
      </c>
      <c r="D2432" s="7">
        <v>573</v>
      </c>
      <c r="E2432" s="122" t="s">
        <v>9211</v>
      </c>
      <c r="H2432" s="6">
        <f>IF('Раздел 2.1.2.2'!P45&gt;='Раздел 2.1.2.2'!BI45,0,1)</f>
        <v>0</v>
      </c>
    </row>
    <row r="2433" spans="1:8" x14ac:dyDescent="0.2">
      <c r="A2433" s="6">
        <f t="shared" si="35"/>
        <v>609562</v>
      </c>
      <c r="B2433" s="6">
        <v>9</v>
      </c>
      <c r="C2433" s="122">
        <v>13</v>
      </c>
      <c r="D2433" s="7">
        <v>574</v>
      </c>
      <c r="E2433" s="122" t="s">
        <v>9212</v>
      </c>
      <c r="H2433" s="6">
        <f>IF('Раздел 2.1.2.2'!P46&gt;='Раздел 2.1.2.2'!BI46,0,1)</f>
        <v>0</v>
      </c>
    </row>
    <row r="2434" spans="1:8" x14ac:dyDescent="0.2">
      <c r="A2434" s="6">
        <f t="shared" si="35"/>
        <v>609562</v>
      </c>
      <c r="B2434" s="6">
        <v>9</v>
      </c>
      <c r="C2434" s="122">
        <v>13</v>
      </c>
      <c r="D2434" s="7">
        <v>575</v>
      </c>
      <c r="E2434" s="122" t="s">
        <v>9213</v>
      </c>
      <c r="H2434" s="6">
        <f>IF('Раздел 2.1.2.2'!P47&gt;='Раздел 2.1.2.2'!BI47,0,1)</f>
        <v>0</v>
      </c>
    </row>
    <row r="2435" spans="1:8" x14ac:dyDescent="0.2">
      <c r="A2435" s="6">
        <f t="shared" si="35"/>
        <v>609562</v>
      </c>
      <c r="B2435" s="6">
        <v>9</v>
      </c>
      <c r="C2435" s="122">
        <v>13</v>
      </c>
      <c r="D2435" s="7">
        <v>576</v>
      </c>
      <c r="E2435" s="122" t="s">
        <v>9214</v>
      </c>
      <c r="H2435" s="6">
        <f>IF('Раздел 2.1.2.2'!P48&gt;='Раздел 2.1.2.2'!BI48,0,1)</f>
        <v>0</v>
      </c>
    </row>
    <row r="2436" spans="1:8" x14ac:dyDescent="0.2">
      <c r="A2436" s="6">
        <f t="shared" si="35"/>
        <v>609562</v>
      </c>
      <c r="B2436" s="6">
        <v>9</v>
      </c>
      <c r="C2436" s="122">
        <v>13</v>
      </c>
      <c r="D2436" s="7">
        <v>577</v>
      </c>
      <c r="E2436" s="122" t="s">
        <v>9215</v>
      </c>
      <c r="H2436" s="6">
        <f>IF('Раздел 2.1.2.2'!P49&gt;='Раздел 2.1.2.2'!BI49,0,1)</f>
        <v>0</v>
      </c>
    </row>
    <row r="2437" spans="1:8" x14ac:dyDescent="0.2">
      <c r="A2437" s="6">
        <f t="shared" si="35"/>
        <v>609562</v>
      </c>
      <c r="B2437" s="6">
        <v>9</v>
      </c>
      <c r="C2437" s="122">
        <v>13</v>
      </c>
      <c r="D2437" s="7">
        <v>578</v>
      </c>
      <c r="E2437" s="122" t="s">
        <v>9216</v>
      </c>
      <c r="H2437" s="6">
        <f>IF('Раздел 2.1.2.2'!P50&gt;='Раздел 2.1.2.2'!BI50,0,1)</f>
        <v>0</v>
      </c>
    </row>
    <row r="2438" spans="1:8" x14ac:dyDescent="0.2">
      <c r="A2438" s="6">
        <f t="shared" si="35"/>
        <v>609562</v>
      </c>
      <c r="B2438" s="6">
        <v>9</v>
      </c>
      <c r="C2438" s="122">
        <v>13</v>
      </c>
      <c r="D2438" s="7">
        <v>579</v>
      </c>
      <c r="E2438" s="122" t="s">
        <v>9217</v>
      </c>
      <c r="H2438" s="6">
        <f>IF('Раздел 2.1.2.2'!P51&gt;='Раздел 2.1.2.2'!BI51,0,1)</f>
        <v>0</v>
      </c>
    </row>
    <row r="2439" spans="1:8" x14ac:dyDescent="0.2">
      <c r="A2439" s="6">
        <f t="shared" si="35"/>
        <v>609562</v>
      </c>
      <c r="B2439" s="6">
        <v>9</v>
      </c>
      <c r="C2439" s="122">
        <v>13</v>
      </c>
      <c r="D2439" s="7">
        <v>580</v>
      </c>
      <c r="E2439" s="122" t="s">
        <v>9218</v>
      </c>
      <c r="H2439" s="6">
        <f>IF('Раздел 2.1.2.2'!P52&gt;='Раздел 2.1.2.2'!BI52,0,1)</f>
        <v>0</v>
      </c>
    </row>
    <row r="2440" spans="1:8" x14ac:dyDescent="0.2">
      <c r="A2440" s="6">
        <f t="shared" si="35"/>
        <v>609562</v>
      </c>
      <c r="B2440" s="6">
        <v>9</v>
      </c>
      <c r="C2440" s="123">
        <v>13</v>
      </c>
      <c r="D2440" s="7">
        <v>581</v>
      </c>
      <c r="E2440" s="123" t="s">
        <v>9219</v>
      </c>
      <c r="F2440" s="119"/>
      <c r="G2440" s="119"/>
      <c r="H2440" s="119">
        <f>IF('Раздел 2.1.2.2'!P53&gt;='Раздел 2.1.2.2'!BI53,0,1)</f>
        <v>0</v>
      </c>
    </row>
    <row r="2441" spans="1:8" x14ac:dyDescent="0.2">
      <c r="A2441" s="6">
        <f t="shared" si="35"/>
        <v>609562</v>
      </c>
      <c r="B2441" s="6">
        <v>9</v>
      </c>
      <c r="C2441" s="122">
        <v>14</v>
      </c>
      <c r="D2441" s="7">
        <v>582</v>
      </c>
      <c r="E2441" s="122" t="s">
        <v>9220</v>
      </c>
      <c r="H2441" s="6">
        <f>IF('Раздел 2.1.2.2'!P21&gt;='Раздел 2.1.2.2'!BL21,0,1)</f>
        <v>0</v>
      </c>
    </row>
    <row r="2442" spans="1:8" x14ac:dyDescent="0.2">
      <c r="A2442" s="6">
        <f t="shared" si="35"/>
        <v>609562</v>
      </c>
      <c r="B2442" s="6">
        <v>9</v>
      </c>
      <c r="C2442" s="122">
        <v>14</v>
      </c>
      <c r="D2442" s="7">
        <v>583</v>
      </c>
      <c r="E2442" s="122" t="s">
        <v>9221</v>
      </c>
      <c r="H2442" s="6">
        <f>IF('Раздел 2.1.2.2'!P22&gt;='Раздел 2.1.2.2'!BL22,0,1)</f>
        <v>0</v>
      </c>
    </row>
    <row r="2443" spans="1:8" x14ac:dyDescent="0.2">
      <c r="A2443" s="6">
        <f t="shared" si="35"/>
        <v>609562</v>
      </c>
      <c r="B2443" s="6">
        <v>9</v>
      </c>
      <c r="C2443" s="122">
        <v>14</v>
      </c>
      <c r="D2443" s="7">
        <v>584</v>
      </c>
      <c r="E2443" s="122" t="s">
        <v>9222</v>
      </c>
      <c r="H2443" s="6">
        <f>IF('Раздел 2.1.2.2'!P23&gt;='Раздел 2.1.2.2'!BL23,0,1)</f>
        <v>0</v>
      </c>
    </row>
    <row r="2444" spans="1:8" x14ac:dyDescent="0.2">
      <c r="A2444" s="6">
        <f t="shared" si="35"/>
        <v>609562</v>
      </c>
      <c r="B2444" s="6">
        <v>9</v>
      </c>
      <c r="C2444" s="122">
        <v>14</v>
      </c>
      <c r="D2444" s="7">
        <v>585</v>
      </c>
      <c r="E2444" s="122" t="s">
        <v>9223</v>
      </c>
      <c r="H2444" s="6">
        <f>IF('Раздел 2.1.2.2'!P24&gt;='Раздел 2.1.2.2'!BL24,0,1)</f>
        <v>0</v>
      </c>
    </row>
    <row r="2445" spans="1:8" x14ac:dyDescent="0.2">
      <c r="A2445" s="6">
        <f t="shared" si="35"/>
        <v>609562</v>
      </c>
      <c r="B2445" s="6">
        <v>9</v>
      </c>
      <c r="C2445" s="122">
        <v>14</v>
      </c>
      <c r="D2445" s="7">
        <v>586</v>
      </c>
      <c r="E2445" s="122" t="s">
        <v>9224</v>
      </c>
      <c r="H2445" s="6">
        <f>IF('Раздел 2.1.2.2'!P25&gt;='Раздел 2.1.2.2'!BL25,0,1)</f>
        <v>0</v>
      </c>
    </row>
    <row r="2446" spans="1:8" x14ac:dyDescent="0.2">
      <c r="A2446" s="6">
        <f t="shared" si="35"/>
        <v>609562</v>
      </c>
      <c r="B2446" s="6">
        <v>9</v>
      </c>
      <c r="C2446" s="122">
        <v>14</v>
      </c>
      <c r="D2446" s="7">
        <v>587</v>
      </c>
      <c r="E2446" s="122" t="s">
        <v>9225</v>
      </c>
      <c r="H2446" s="6">
        <f>IF('Раздел 2.1.2.2'!P26&gt;='Раздел 2.1.2.2'!BL26,0,1)</f>
        <v>0</v>
      </c>
    </row>
    <row r="2447" spans="1:8" x14ac:dyDescent="0.2">
      <c r="A2447" s="6">
        <f t="shared" si="35"/>
        <v>609562</v>
      </c>
      <c r="B2447" s="6">
        <v>9</v>
      </c>
      <c r="C2447" s="122">
        <v>14</v>
      </c>
      <c r="D2447" s="7">
        <v>588</v>
      </c>
      <c r="E2447" s="122" t="s">
        <v>10230</v>
      </c>
      <c r="H2447" s="6">
        <f>IF('Раздел 2.1.2.2'!P27&gt;='Раздел 2.1.2.2'!BL27,0,1)</f>
        <v>0</v>
      </c>
    </row>
    <row r="2448" spans="1:8" x14ac:dyDescent="0.2">
      <c r="A2448" s="6">
        <f t="shared" si="35"/>
        <v>609562</v>
      </c>
      <c r="B2448" s="6">
        <v>9</v>
      </c>
      <c r="C2448" s="122">
        <v>14</v>
      </c>
      <c r="D2448" s="7">
        <v>589</v>
      </c>
      <c r="E2448" s="122" t="s">
        <v>10231</v>
      </c>
      <c r="H2448" s="6">
        <f>IF('Раздел 2.1.2.2'!P28&gt;='Раздел 2.1.2.2'!BL28,0,1)</f>
        <v>0</v>
      </c>
    </row>
    <row r="2449" spans="1:8" x14ac:dyDescent="0.2">
      <c r="A2449" s="6">
        <f t="shared" si="35"/>
        <v>609562</v>
      </c>
      <c r="B2449" s="6">
        <v>9</v>
      </c>
      <c r="C2449" s="122">
        <v>14</v>
      </c>
      <c r="D2449" s="7">
        <v>590</v>
      </c>
      <c r="E2449" s="122" t="s">
        <v>10232</v>
      </c>
      <c r="H2449" s="6">
        <f>IF('Раздел 2.1.2.2'!P29&gt;='Раздел 2.1.2.2'!BL29,0,1)</f>
        <v>0</v>
      </c>
    </row>
    <row r="2450" spans="1:8" x14ac:dyDescent="0.2">
      <c r="A2450" s="6">
        <f t="shared" si="35"/>
        <v>609562</v>
      </c>
      <c r="B2450" s="6">
        <v>9</v>
      </c>
      <c r="C2450" s="122">
        <v>14</v>
      </c>
      <c r="D2450" s="7">
        <v>591</v>
      </c>
      <c r="E2450" s="122" t="s">
        <v>10233</v>
      </c>
      <c r="H2450" s="6">
        <f>IF('Раздел 2.1.2.2'!P30&gt;='Раздел 2.1.2.2'!BL30,0,1)</f>
        <v>0</v>
      </c>
    </row>
    <row r="2451" spans="1:8" x14ac:dyDescent="0.2">
      <c r="A2451" s="6">
        <f t="shared" si="35"/>
        <v>609562</v>
      </c>
      <c r="B2451" s="6">
        <v>9</v>
      </c>
      <c r="C2451" s="122">
        <v>14</v>
      </c>
      <c r="D2451" s="7">
        <v>592</v>
      </c>
      <c r="E2451" s="122" t="s">
        <v>10234</v>
      </c>
      <c r="H2451" s="6">
        <f>IF('Раздел 2.1.2.2'!P31&gt;='Раздел 2.1.2.2'!BL31,0,1)</f>
        <v>0</v>
      </c>
    </row>
    <row r="2452" spans="1:8" x14ac:dyDescent="0.2">
      <c r="A2452" s="6">
        <f t="shared" si="35"/>
        <v>609562</v>
      </c>
      <c r="B2452" s="6">
        <v>9</v>
      </c>
      <c r="C2452" s="122">
        <v>14</v>
      </c>
      <c r="D2452" s="7">
        <v>593</v>
      </c>
      <c r="E2452" s="122" t="s">
        <v>11541</v>
      </c>
      <c r="H2452" s="6">
        <f>IF('Раздел 2.1.2.2'!P32&gt;='Раздел 2.1.2.2'!BL32,0,1)</f>
        <v>0</v>
      </c>
    </row>
    <row r="2453" spans="1:8" x14ac:dyDescent="0.2">
      <c r="A2453" s="6">
        <f t="shared" si="35"/>
        <v>609562</v>
      </c>
      <c r="B2453" s="6">
        <v>9</v>
      </c>
      <c r="C2453" s="122">
        <v>14</v>
      </c>
      <c r="D2453" s="7">
        <v>594</v>
      </c>
      <c r="E2453" s="122" t="s">
        <v>11542</v>
      </c>
      <c r="H2453" s="6">
        <f>IF('Раздел 2.1.2.2'!P33&gt;='Раздел 2.1.2.2'!BL33,0,1)</f>
        <v>0</v>
      </c>
    </row>
    <row r="2454" spans="1:8" x14ac:dyDescent="0.2">
      <c r="A2454" s="6">
        <f t="shared" si="35"/>
        <v>609562</v>
      </c>
      <c r="B2454" s="6">
        <v>9</v>
      </c>
      <c r="C2454" s="122">
        <v>14</v>
      </c>
      <c r="D2454" s="7">
        <v>595</v>
      </c>
      <c r="E2454" s="122" t="s">
        <v>11543</v>
      </c>
      <c r="H2454" s="6">
        <f>IF('Раздел 2.1.2.2'!P34&gt;='Раздел 2.1.2.2'!BL34,0,1)</f>
        <v>0</v>
      </c>
    </row>
    <row r="2455" spans="1:8" x14ac:dyDescent="0.2">
      <c r="A2455" s="6">
        <f t="shared" si="35"/>
        <v>609562</v>
      </c>
      <c r="B2455" s="6">
        <v>9</v>
      </c>
      <c r="C2455" s="122">
        <v>14</v>
      </c>
      <c r="D2455" s="7">
        <v>596</v>
      </c>
      <c r="E2455" s="122" t="s">
        <v>11544</v>
      </c>
      <c r="H2455" s="6">
        <f>IF('Раздел 2.1.2.2'!P35&gt;='Раздел 2.1.2.2'!BL35,0,1)</f>
        <v>0</v>
      </c>
    </row>
    <row r="2456" spans="1:8" x14ac:dyDescent="0.2">
      <c r="A2456" s="6">
        <f t="shared" si="35"/>
        <v>609562</v>
      </c>
      <c r="B2456" s="6">
        <v>9</v>
      </c>
      <c r="C2456" s="122">
        <v>14</v>
      </c>
      <c r="D2456" s="7">
        <v>597</v>
      </c>
      <c r="E2456" s="122" t="s">
        <v>11545</v>
      </c>
      <c r="H2456" s="6">
        <f>IF('Раздел 2.1.2.2'!P36&gt;='Раздел 2.1.2.2'!BL36,0,1)</f>
        <v>0</v>
      </c>
    </row>
    <row r="2457" spans="1:8" x14ac:dyDescent="0.2">
      <c r="A2457" s="6">
        <f t="shared" si="35"/>
        <v>609562</v>
      </c>
      <c r="B2457" s="6">
        <v>9</v>
      </c>
      <c r="C2457" s="122">
        <v>14</v>
      </c>
      <c r="D2457" s="7">
        <v>598</v>
      </c>
      <c r="E2457" s="122" t="s">
        <v>11546</v>
      </c>
      <c r="H2457" s="6">
        <f>IF('Раздел 2.1.2.2'!P37&gt;='Раздел 2.1.2.2'!BL37,0,1)</f>
        <v>0</v>
      </c>
    </row>
    <row r="2458" spans="1:8" x14ac:dyDescent="0.2">
      <c r="A2458" s="6">
        <f t="shared" si="35"/>
        <v>609562</v>
      </c>
      <c r="B2458" s="6">
        <v>9</v>
      </c>
      <c r="C2458" s="122">
        <v>14</v>
      </c>
      <c r="D2458" s="7">
        <v>599</v>
      </c>
      <c r="E2458" s="122" t="s">
        <v>11547</v>
      </c>
      <c r="H2458" s="6">
        <f>IF('Раздел 2.1.2.2'!P38&gt;='Раздел 2.1.2.2'!BL38,0,1)</f>
        <v>0</v>
      </c>
    </row>
    <row r="2459" spans="1:8" x14ac:dyDescent="0.2">
      <c r="A2459" s="6">
        <f t="shared" si="35"/>
        <v>609562</v>
      </c>
      <c r="B2459" s="6">
        <v>9</v>
      </c>
      <c r="C2459" s="122">
        <v>14</v>
      </c>
      <c r="D2459" s="7">
        <v>600</v>
      </c>
      <c r="E2459" s="122" t="s">
        <v>11548</v>
      </c>
      <c r="H2459" s="6">
        <f>IF('Раздел 2.1.2.2'!P39&gt;='Раздел 2.1.2.2'!BL39,0,1)</f>
        <v>0</v>
      </c>
    </row>
    <row r="2460" spans="1:8" x14ac:dyDescent="0.2">
      <c r="A2460" s="6">
        <f t="shared" si="35"/>
        <v>609562</v>
      </c>
      <c r="B2460" s="6">
        <v>9</v>
      </c>
      <c r="C2460" s="122">
        <v>14</v>
      </c>
      <c r="D2460" s="7">
        <v>601</v>
      </c>
      <c r="E2460" s="122" t="s">
        <v>11549</v>
      </c>
      <c r="H2460" s="6">
        <f>IF('Раздел 2.1.2.2'!P40&gt;='Раздел 2.1.2.2'!BL40,0,1)</f>
        <v>0</v>
      </c>
    </row>
    <row r="2461" spans="1:8" x14ac:dyDescent="0.2">
      <c r="A2461" s="6">
        <f t="shared" si="35"/>
        <v>609562</v>
      </c>
      <c r="B2461" s="6">
        <v>9</v>
      </c>
      <c r="C2461" s="122">
        <v>14</v>
      </c>
      <c r="D2461" s="7">
        <v>602</v>
      </c>
      <c r="E2461" s="122" t="s">
        <v>11550</v>
      </c>
      <c r="H2461" s="6">
        <f>IF('Раздел 2.1.2.2'!P41&gt;='Раздел 2.1.2.2'!BL41,0,1)</f>
        <v>0</v>
      </c>
    </row>
    <row r="2462" spans="1:8" x14ac:dyDescent="0.2">
      <c r="A2462" s="6">
        <f t="shared" si="35"/>
        <v>609562</v>
      </c>
      <c r="B2462" s="6">
        <v>9</v>
      </c>
      <c r="C2462" s="122">
        <v>14</v>
      </c>
      <c r="D2462" s="7">
        <v>603</v>
      </c>
      <c r="E2462" s="122" t="s">
        <v>10671</v>
      </c>
      <c r="H2462" s="6">
        <f>IF('Раздел 2.1.2.2'!P42&gt;='Раздел 2.1.2.2'!BL42,0,1)</f>
        <v>0</v>
      </c>
    </row>
    <row r="2463" spans="1:8" x14ac:dyDescent="0.2">
      <c r="A2463" s="6">
        <f t="shared" si="35"/>
        <v>609562</v>
      </c>
      <c r="B2463" s="6">
        <v>9</v>
      </c>
      <c r="C2463" s="122">
        <v>14</v>
      </c>
      <c r="D2463" s="7">
        <v>604</v>
      </c>
      <c r="E2463" s="122" t="s">
        <v>10672</v>
      </c>
      <c r="H2463" s="6">
        <f>IF('Раздел 2.1.2.2'!P43&gt;='Раздел 2.1.2.2'!BL43,0,1)</f>
        <v>0</v>
      </c>
    </row>
    <row r="2464" spans="1:8" x14ac:dyDescent="0.2">
      <c r="A2464" s="6">
        <f t="shared" si="35"/>
        <v>609562</v>
      </c>
      <c r="B2464" s="6">
        <v>9</v>
      </c>
      <c r="C2464" s="122">
        <v>14</v>
      </c>
      <c r="D2464" s="7">
        <v>605</v>
      </c>
      <c r="E2464" s="122" t="s">
        <v>10673</v>
      </c>
      <c r="H2464" s="6">
        <f>IF('Раздел 2.1.2.2'!P44&gt;='Раздел 2.1.2.2'!BL44,0,1)</f>
        <v>0</v>
      </c>
    </row>
    <row r="2465" spans="1:8" x14ac:dyDescent="0.2">
      <c r="A2465" s="6">
        <f t="shared" si="35"/>
        <v>609562</v>
      </c>
      <c r="B2465" s="6">
        <v>9</v>
      </c>
      <c r="C2465" s="122">
        <v>14</v>
      </c>
      <c r="D2465" s="7">
        <v>606</v>
      </c>
      <c r="E2465" s="122" t="s">
        <v>10674</v>
      </c>
      <c r="H2465" s="6">
        <f>IF('Раздел 2.1.2.2'!P45&gt;='Раздел 2.1.2.2'!BL45,0,1)</f>
        <v>0</v>
      </c>
    </row>
    <row r="2466" spans="1:8" x14ac:dyDescent="0.2">
      <c r="A2466" s="6">
        <f t="shared" si="35"/>
        <v>609562</v>
      </c>
      <c r="B2466" s="6">
        <v>9</v>
      </c>
      <c r="C2466" s="122">
        <v>14</v>
      </c>
      <c r="D2466" s="7">
        <v>607</v>
      </c>
      <c r="E2466" s="122" t="s">
        <v>10675</v>
      </c>
      <c r="H2466" s="6">
        <f>IF('Раздел 2.1.2.2'!P46&gt;='Раздел 2.1.2.2'!BL46,0,1)</f>
        <v>0</v>
      </c>
    </row>
    <row r="2467" spans="1:8" x14ac:dyDescent="0.2">
      <c r="A2467" s="6">
        <f t="shared" si="35"/>
        <v>609562</v>
      </c>
      <c r="B2467" s="6">
        <v>9</v>
      </c>
      <c r="C2467" s="122">
        <v>14</v>
      </c>
      <c r="D2467" s="7">
        <v>608</v>
      </c>
      <c r="E2467" s="122" t="s">
        <v>10676</v>
      </c>
      <c r="H2467" s="6">
        <f>IF('Раздел 2.1.2.2'!P47&gt;='Раздел 2.1.2.2'!BL47,0,1)</f>
        <v>0</v>
      </c>
    </row>
    <row r="2468" spans="1:8" x14ac:dyDescent="0.2">
      <c r="A2468" s="6">
        <f t="shared" si="35"/>
        <v>609562</v>
      </c>
      <c r="B2468" s="6">
        <v>9</v>
      </c>
      <c r="C2468" s="122">
        <v>14</v>
      </c>
      <c r="D2468" s="7">
        <v>609</v>
      </c>
      <c r="E2468" s="122" t="s">
        <v>10677</v>
      </c>
      <c r="H2468" s="6">
        <f>IF('Раздел 2.1.2.2'!P48&gt;='Раздел 2.1.2.2'!BL48,0,1)</f>
        <v>0</v>
      </c>
    </row>
    <row r="2469" spans="1:8" x14ac:dyDescent="0.2">
      <c r="A2469" s="6">
        <f t="shared" si="35"/>
        <v>609562</v>
      </c>
      <c r="B2469" s="6">
        <v>9</v>
      </c>
      <c r="C2469" s="122">
        <v>14</v>
      </c>
      <c r="D2469" s="7">
        <v>610</v>
      </c>
      <c r="E2469" s="122" t="s">
        <v>10678</v>
      </c>
      <c r="H2469" s="6">
        <f>IF('Раздел 2.1.2.2'!P49&gt;='Раздел 2.1.2.2'!BL49,0,1)</f>
        <v>0</v>
      </c>
    </row>
    <row r="2470" spans="1:8" x14ac:dyDescent="0.2">
      <c r="A2470" s="6">
        <f t="shared" si="35"/>
        <v>609562</v>
      </c>
      <c r="B2470" s="6">
        <v>9</v>
      </c>
      <c r="C2470" s="122">
        <v>14</v>
      </c>
      <c r="D2470" s="7">
        <v>611</v>
      </c>
      <c r="E2470" s="122" t="s">
        <v>10679</v>
      </c>
      <c r="H2470" s="6">
        <f>IF('Раздел 2.1.2.2'!P50&gt;='Раздел 2.1.2.2'!BL50,0,1)</f>
        <v>0</v>
      </c>
    </row>
    <row r="2471" spans="1:8" x14ac:dyDescent="0.2">
      <c r="A2471" s="6">
        <f t="shared" si="35"/>
        <v>609562</v>
      </c>
      <c r="B2471" s="6">
        <v>9</v>
      </c>
      <c r="C2471" s="122">
        <v>14</v>
      </c>
      <c r="D2471" s="7">
        <v>612</v>
      </c>
      <c r="E2471" s="122" t="s">
        <v>10680</v>
      </c>
      <c r="H2471" s="6">
        <f>IF('Раздел 2.1.2.2'!P51&gt;='Раздел 2.1.2.2'!BL51,0,1)</f>
        <v>0</v>
      </c>
    </row>
    <row r="2472" spans="1:8" x14ac:dyDescent="0.2">
      <c r="A2472" s="6">
        <f t="shared" si="35"/>
        <v>609562</v>
      </c>
      <c r="B2472" s="6">
        <v>9</v>
      </c>
      <c r="C2472" s="122">
        <v>14</v>
      </c>
      <c r="D2472" s="7">
        <v>613</v>
      </c>
      <c r="E2472" s="122" t="s">
        <v>10028</v>
      </c>
      <c r="H2472" s="6">
        <f>IF('Раздел 2.1.2.2'!P52&gt;='Раздел 2.1.2.2'!BL52,0,1)</f>
        <v>0</v>
      </c>
    </row>
    <row r="2473" spans="1:8" x14ac:dyDescent="0.2">
      <c r="A2473" s="6">
        <f t="shared" si="35"/>
        <v>609562</v>
      </c>
      <c r="B2473" s="6">
        <v>9</v>
      </c>
      <c r="C2473" s="123">
        <v>14</v>
      </c>
      <c r="D2473" s="7">
        <v>614</v>
      </c>
      <c r="E2473" s="123" t="s">
        <v>10029</v>
      </c>
      <c r="F2473" s="119"/>
      <c r="G2473" s="119"/>
      <c r="H2473" s="119">
        <f>IF('Раздел 2.1.2.2'!P53&gt;='Раздел 2.1.2.2'!BL53,0,1)</f>
        <v>0</v>
      </c>
    </row>
    <row r="2474" spans="1:8" x14ac:dyDescent="0.2">
      <c r="A2474" s="6">
        <f t="shared" si="35"/>
        <v>609562</v>
      </c>
      <c r="B2474" s="6">
        <v>9</v>
      </c>
      <c r="C2474" s="122">
        <v>15</v>
      </c>
      <c r="D2474" s="7">
        <v>615</v>
      </c>
      <c r="E2474" s="122" t="s">
        <v>10030</v>
      </c>
      <c r="H2474" s="6">
        <f>IF('Раздел 2.1.2.2'!P21&gt;='Раздел 2.1.2.2'!BM21,0,1)</f>
        <v>0</v>
      </c>
    </row>
    <row r="2475" spans="1:8" x14ac:dyDescent="0.2">
      <c r="A2475" s="6">
        <f t="shared" si="35"/>
        <v>609562</v>
      </c>
      <c r="B2475" s="6">
        <v>9</v>
      </c>
      <c r="C2475" s="122">
        <v>15</v>
      </c>
      <c r="D2475" s="7">
        <v>616</v>
      </c>
      <c r="E2475" s="122" t="s">
        <v>10031</v>
      </c>
      <c r="H2475" s="6">
        <f>IF('Раздел 2.1.2.2'!P22&gt;='Раздел 2.1.2.2'!BM22,0,1)</f>
        <v>0</v>
      </c>
    </row>
    <row r="2476" spans="1:8" x14ac:dyDescent="0.2">
      <c r="A2476" s="6">
        <f t="shared" si="35"/>
        <v>609562</v>
      </c>
      <c r="B2476" s="6">
        <v>9</v>
      </c>
      <c r="C2476" s="122">
        <v>15</v>
      </c>
      <c r="D2476" s="7">
        <v>617</v>
      </c>
      <c r="E2476" s="122" t="s">
        <v>10032</v>
      </c>
      <c r="H2476" s="6">
        <f>IF('Раздел 2.1.2.2'!P23&gt;='Раздел 2.1.2.2'!BM23,0,1)</f>
        <v>0</v>
      </c>
    </row>
    <row r="2477" spans="1:8" x14ac:dyDescent="0.2">
      <c r="A2477" s="6">
        <f t="shared" si="35"/>
        <v>609562</v>
      </c>
      <c r="B2477" s="6">
        <v>9</v>
      </c>
      <c r="C2477" s="122">
        <v>15</v>
      </c>
      <c r="D2477" s="7">
        <v>618</v>
      </c>
      <c r="E2477" s="122" t="s">
        <v>10033</v>
      </c>
      <c r="H2477" s="6">
        <f>IF('Раздел 2.1.2.2'!P24&gt;='Раздел 2.1.2.2'!BM24,0,1)</f>
        <v>0</v>
      </c>
    </row>
    <row r="2478" spans="1:8" x14ac:dyDescent="0.2">
      <c r="A2478" s="6">
        <f t="shared" si="35"/>
        <v>609562</v>
      </c>
      <c r="B2478" s="6">
        <v>9</v>
      </c>
      <c r="C2478" s="122">
        <v>15</v>
      </c>
      <c r="D2478" s="7">
        <v>619</v>
      </c>
      <c r="E2478" s="122" t="s">
        <v>10034</v>
      </c>
      <c r="H2478" s="6">
        <f>IF('Раздел 2.1.2.2'!P25&gt;='Раздел 2.1.2.2'!BM25,0,1)</f>
        <v>0</v>
      </c>
    </row>
    <row r="2479" spans="1:8" x14ac:dyDescent="0.2">
      <c r="A2479" s="6">
        <f t="shared" si="35"/>
        <v>609562</v>
      </c>
      <c r="B2479" s="6">
        <v>9</v>
      </c>
      <c r="C2479" s="122">
        <v>15</v>
      </c>
      <c r="D2479" s="7">
        <v>620</v>
      </c>
      <c r="E2479" s="122" t="s">
        <v>10035</v>
      </c>
      <c r="H2479" s="6">
        <f>IF('Раздел 2.1.2.2'!P26&gt;='Раздел 2.1.2.2'!BM26,0,1)</f>
        <v>0</v>
      </c>
    </row>
    <row r="2480" spans="1:8" x14ac:dyDescent="0.2">
      <c r="A2480" s="6">
        <f t="shared" si="35"/>
        <v>609562</v>
      </c>
      <c r="B2480" s="6">
        <v>9</v>
      </c>
      <c r="C2480" s="122">
        <v>15</v>
      </c>
      <c r="D2480" s="7">
        <v>621</v>
      </c>
      <c r="E2480" s="122" t="s">
        <v>10036</v>
      </c>
      <c r="H2480" s="6">
        <f>IF('Раздел 2.1.2.2'!P27&gt;='Раздел 2.1.2.2'!BM27,0,1)</f>
        <v>0</v>
      </c>
    </row>
    <row r="2481" spans="1:8" x14ac:dyDescent="0.2">
      <c r="A2481" s="6">
        <f t="shared" si="35"/>
        <v>609562</v>
      </c>
      <c r="B2481" s="6">
        <v>9</v>
      </c>
      <c r="C2481" s="122">
        <v>15</v>
      </c>
      <c r="D2481" s="7">
        <v>622</v>
      </c>
      <c r="E2481" s="122" t="s">
        <v>10037</v>
      </c>
      <c r="H2481" s="6">
        <f>IF('Раздел 2.1.2.2'!P28&gt;='Раздел 2.1.2.2'!BM28,0,1)</f>
        <v>0</v>
      </c>
    </row>
    <row r="2482" spans="1:8" x14ac:dyDescent="0.2">
      <c r="A2482" s="6">
        <f t="shared" si="35"/>
        <v>609562</v>
      </c>
      <c r="B2482" s="6">
        <v>9</v>
      </c>
      <c r="C2482" s="122">
        <v>15</v>
      </c>
      <c r="D2482" s="7">
        <v>623</v>
      </c>
      <c r="E2482" s="122" t="s">
        <v>10038</v>
      </c>
      <c r="H2482" s="6">
        <f>IF('Раздел 2.1.2.2'!P29&gt;='Раздел 2.1.2.2'!BM29,0,1)</f>
        <v>0</v>
      </c>
    </row>
    <row r="2483" spans="1:8" x14ac:dyDescent="0.2">
      <c r="A2483" s="6">
        <f t="shared" si="35"/>
        <v>609562</v>
      </c>
      <c r="B2483" s="6">
        <v>9</v>
      </c>
      <c r="C2483" s="122">
        <v>15</v>
      </c>
      <c r="D2483" s="7">
        <v>624</v>
      </c>
      <c r="E2483" s="122" t="s">
        <v>10039</v>
      </c>
      <c r="H2483" s="6">
        <f>IF('Раздел 2.1.2.2'!P30&gt;='Раздел 2.1.2.2'!BM30,0,1)</f>
        <v>0</v>
      </c>
    </row>
    <row r="2484" spans="1:8" x14ac:dyDescent="0.2">
      <c r="A2484" s="6">
        <f t="shared" si="35"/>
        <v>609562</v>
      </c>
      <c r="B2484" s="6">
        <v>9</v>
      </c>
      <c r="C2484" s="122">
        <v>15</v>
      </c>
      <c r="D2484" s="7">
        <v>625</v>
      </c>
      <c r="E2484" s="122" t="s">
        <v>10040</v>
      </c>
      <c r="H2484" s="6">
        <f>IF('Раздел 2.1.2.2'!P31&gt;='Раздел 2.1.2.2'!BM31,0,1)</f>
        <v>0</v>
      </c>
    </row>
    <row r="2485" spans="1:8" x14ac:dyDescent="0.2">
      <c r="A2485" s="6">
        <f t="shared" si="35"/>
        <v>609562</v>
      </c>
      <c r="B2485" s="6">
        <v>9</v>
      </c>
      <c r="C2485" s="122">
        <v>15</v>
      </c>
      <c r="D2485" s="7">
        <v>626</v>
      </c>
      <c r="E2485" s="122" t="s">
        <v>10041</v>
      </c>
      <c r="H2485" s="6">
        <f>IF('Раздел 2.1.2.2'!P32&gt;='Раздел 2.1.2.2'!BM32,0,1)</f>
        <v>0</v>
      </c>
    </row>
    <row r="2486" spans="1:8" x14ac:dyDescent="0.2">
      <c r="A2486" s="6">
        <f t="shared" si="35"/>
        <v>609562</v>
      </c>
      <c r="B2486" s="6">
        <v>9</v>
      </c>
      <c r="C2486" s="122">
        <v>15</v>
      </c>
      <c r="D2486" s="7">
        <v>627</v>
      </c>
      <c r="E2486" s="122" t="s">
        <v>10042</v>
      </c>
      <c r="H2486" s="6">
        <f>IF('Раздел 2.1.2.2'!P33&gt;='Раздел 2.1.2.2'!BM33,0,1)</f>
        <v>0</v>
      </c>
    </row>
    <row r="2487" spans="1:8" x14ac:dyDescent="0.2">
      <c r="A2487" s="6">
        <f t="shared" si="35"/>
        <v>609562</v>
      </c>
      <c r="B2487" s="6">
        <v>9</v>
      </c>
      <c r="C2487" s="122">
        <v>15</v>
      </c>
      <c r="D2487" s="7">
        <v>628</v>
      </c>
      <c r="E2487" s="122" t="s">
        <v>10043</v>
      </c>
      <c r="H2487" s="6">
        <f>IF('Раздел 2.1.2.2'!P34&gt;='Раздел 2.1.2.2'!BM34,0,1)</f>
        <v>0</v>
      </c>
    </row>
    <row r="2488" spans="1:8" x14ac:dyDescent="0.2">
      <c r="A2488" s="6">
        <f t="shared" si="35"/>
        <v>609562</v>
      </c>
      <c r="B2488" s="6">
        <v>9</v>
      </c>
      <c r="C2488" s="122">
        <v>15</v>
      </c>
      <c r="D2488" s="7">
        <v>629</v>
      </c>
      <c r="E2488" s="122" t="s">
        <v>9097</v>
      </c>
      <c r="H2488" s="6">
        <f>IF('Раздел 2.1.2.2'!P35&gt;='Раздел 2.1.2.2'!BM35,0,1)</f>
        <v>0</v>
      </c>
    </row>
    <row r="2489" spans="1:8" x14ac:dyDescent="0.2">
      <c r="A2489" s="6">
        <f t="shared" si="35"/>
        <v>609562</v>
      </c>
      <c r="B2489" s="6">
        <v>9</v>
      </c>
      <c r="C2489" s="122">
        <v>15</v>
      </c>
      <c r="D2489" s="7">
        <v>630</v>
      </c>
      <c r="E2489" s="122" t="s">
        <v>9098</v>
      </c>
      <c r="H2489" s="6">
        <f>IF('Раздел 2.1.2.2'!P36&gt;='Раздел 2.1.2.2'!BM36,0,1)</f>
        <v>0</v>
      </c>
    </row>
    <row r="2490" spans="1:8" x14ac:dyDescent="0.2">
      <c r="A2490" s="6">
        <f t="shared" si="35"/>
        <v>609562</v>
      </c>
      <c r="B2490" s="6">
        <v>9</v>
      </c>
      <c r="C2490" s="122">
        <v>15</v>
      </c>
      <c r="D2490" s="7">
        <v>631</v>
      </c>
      <c r="E2490" s="122" t="s">
        <v>9099</v>
      </c>
      <c r="H2490" s="6">
        <f>IF('Раздел 2.1.2.2'!P37&gt;='Раздел 2.1.2.2'!BM37,0,1)</f>
        <v>0</v>
      </c>
    </row>
    <row r="2491" spans="1:8" x14ac:dyDescent="0.2">
      <c r="A2491" s="6">
        <f t="shared" si="35"/>
        <v>609562</v>
      </c>
      <c r="B2491" s="6">
        <v>9</v>
      </c>
      <c r="C2491" s="122">
        <v>15</v>
      </c>
      <c r="D2491" s="7">
        <v>632</v>
      </c>
      <c r="E2491" s="122" t="s">
        <v>9100</v>
      </c>
      <c r="H2491" s="6">
        <f>IF('Раздел 2.1.2.2'!P38&gt;='Раздел 2.1.2.2'!BM38,0,1)</f>
        <v>0</v>
      </c>
    </row>
    <row r="2492" spans="1:8" x14ac:dyDescent="0.2">
      <c r="A2492" s="6">
        <f t="shared" si="35"/>
        <v>609562</v>
      </c>
      <c r="B2492" s="6">
        <v>9</v>
      </c>
      <c r="C2492" s="122">
        <v>15</v>
      </c>
      <c r="D2492" s="7">
        <v>633</v>
      </c>
      <c r="E2492" s="122" t="s">
        <v>9101</v>
      </c>
      <c r="H2492" s="6">
        <f>IF('Раздел 2.1.2.2'!P39&gt;='Раздел 2.1.2.2'!BM39,0,1)</f>
        <v>0</v>
      </c>
    </row>
    <row r="2493" spans="1:8" x14ac:dyDescent="0.2">
      <c r="A2493" s="6">
        <f t="shared" si="35"/>
        <v>609562</v>
      </c>
      <c r="B2493" s="6">
        <v>9</v>
      </c>
      <c r="C2493" s="122">
        <v>15</v>
      </c>
      <c r="D2493" s="7">
        <v>634</v>
      </c>
      <c r="E2493" s="122" t="s">
        <v>9102</v>
      </c>
      <c r="H2493" s="6">
        <f>IF('Раздел 2.1.2.2'!P40&gt;='Раздел 2.1.2.2'!BM40,0,1)</f>
        <v>0</v>
      </c>
    </row>
    <row r="2494" spans="1:8" x14ac:dyDescent="0.2">
      <c r="A2494" s="6">
        <f t="shared" ref="A2494:A2557" si="36">P_3</f>
        <v>609562</v>
      </c>
      <c r="B2494" s="6">
        <v>9</v>
      </c>
      <c r="C2494" s="122">
        <v>15</v>
      </c>
      <c r="D2494" s="7">
        <v>635</v>
      </c>
      <c r="E2494" s="122" t="s">
        <v>9103</v>
      </c>
      <c r="H2494" s="6">
        <f>IF('Раздел 2.1.2.2'!P41&gt;='Раздел 2.1.2.2'!BM41,0,1)</f>
        <v>0</v>
      </c>
    </row>
    <row r="2495" spans="1:8" x14ac:dyDescent="0.2">
      <c r="A2495" s="6">
        <f t="shared" si="36"/>
        <v>609562</v>
      </c>
      <c r="B2495" s="6">
        <v>9</v>
      </c>
      <c r="C2495" s="122">
        <v>15</v>
      </c>
      <c r="D2495" s="7">
        <v>636</v>
      </c>
      <c r="E2495" s="122" t="s">
        <v>9104</v>
      </c>
      <c r="H2495" s="6">
        <f>IF('Раздел 2.1.2.2'!P42&gt;='Раздел 2.1.2.2'!BM42,0,1)</f>
        <v>0</v>
      </c>
    </row>
    <row r="2496" spans="1:8" x14ac:dyDescent="0.2">
      <c r="A2496" s="6">
        <f t="shared" si="36"/>
        <v>609562</v>
      </c>
      <c r="B2496" s="6">
        <v>9</v>
      </c>
      <c r="C2496" s="122">
        <v>15</v>
      </c>
      <c r="D2496" s="7">
        <v>637</v>
      </c>
      <c r="E2496" s="122" t="s">
        <v>9105</v>
      </c>
      <c r="H2496" s="6">
        <f>IF('Раздел 2.1.2.2'!P43&gt;='Раздел 2.1.2.2'!BM43,0,1)</f>
        <v>0</v>
      </c>
    </row>
    <row r="2497" spans="1:8" x14ac:dyDescent="0.2">
      <c r="A2497" s="6">
        <f t="shared" si="36"/>
        <v>609562</v>
      </c>
      <c r="B2497" s="6">
        <v>9</v>
      </c>
      <c r="C2497" s="122">
        <v>15</v>
      </c>
      <c r="D2497" s="7">
        <v>638</v>
      </c>
      <c r="E2497" s="122" t="s">
        <v>9106</v>
      </c>
      <c r="H2497" s="6">
        <f>IF('Раздел 2.1.2.2'!P44&gt;='Раздел 2.1.2.2'!BM44,0,1)</f>
        <v>0</v>
      </c>
    </row>
    <row r="2498" spans="1:8" x14ac:dyDescent="0.2">
      <c r="A2498" s="6">
        <f t="shared" si="36"/>
        <v>609562</v>
      </c>
      <c r="B2498" s="6">
        <v>9</v>
      </c>
      <c r="C2498" s="122">
        <v>15</v>
      </c>
      <c r="D2498" s="7">
        <v>639</v>
      </c>
      <c r="E2498" s="122" t="s">
        <v>9107</v>
      </c>
      <c r="H2498" s="6">
        <f>IF('Раздел 2.1.2.2'!P45&gt;='Раздел 2.1.2.2'!BM45,0,1)</f>
        <v>0</v>
      </c>
    </row>
    <row r="2499" spans="1:8" x14ac:dyDescent="0.2">
      <c r="A2499" s="6">
        <f t="shared" si="36"/>
        <v>609562</v>
      </c>
      <c r="B2499" s="6">
        <v>9</v>
      </c>
      <c r="C2499" s="122">
        <v>15</v>
      </c>
      <c r="D2499" s="7">
        <v>640</v>
      </c>
      <c r="E2499" s="122" t="s">
        <v>10681</v>
      </c>
      <c r="H2499" s="6">
        <f>IF('Раздел 2.1.2.2'!P46&gt;='Раздел 2.1.2.2'!BM46,0,1)</f>
        <v>0</v>
      </c>
    </row>
    <row r="2500" spans="1:8" x14ac:dyDescent="0.2">
      <c r="A2500" s="6">
        <f t="shared" si="36"/>
        <v>609562</v>
      </c>
      <c r="B2500" s="6">
        <v>9</v>
      </c>
      <c r="C2500" s="122">
        <v>15</v>
      </c>
      <c r="D2500" s="7">
        <v>641</v>
      </c>
      <c r="E2500" s="122" t="s">
        <v>10682</v>
      </c>
      <c r="H2500" s="6">
        <f>IF('Раздел 2.1.2.2'!P47&gt;='Раздел 2.1.2.2'!BM47,0,1)</f>
        <v>0</v>
      </c>
    </row>
    <row r="2501" spans="1:8" x14ac:dyDescent="0.2">
      <c r="A2501" s="6">
        <f t="shared" si="36"/>
        <v>609562</v>
      </c>
      <c r="B2501" s="6">
        <v>9</v>
      </c>
      <c r="C2501" s="122">
        <v>15</v>
      </c>
      <c r="D2501" s="7">
        <v>642</v>
      </c>
      <c r="E2501" s="122" t="s">
        <v>10683</v>
      </c>
      <c r="H2501" s="6">
        <f>IF('Раздел 2.1.2.2'!P48&gt;='Раздел 2.1.2.2'!BM48,0,1)</f>
        <v>0</v>
      </c>
    </row>
    <row r="2502" spans="1:8" x14ac:dyDescent="0.2">
      <c r="A2502" s="6">
        <f t="shared" si="36"/>
        <v>609562</v>
      </c>
      <c r="B2502" s="6">
        <v>9</v>
      </c>
      <c r="C2502" s="122">
        <v>15</v>
      </c>
      <c r="D2502" s="7">
        <v>643</v>
      </c>
      <c r="E2502" s="122" t="s">
        <v>9580</v>
      </c>
      <c r="H2502" s="6">
        <f>IF('Раздел 2.1.2.2'!P49&gt;='Раздел 2.1.2.2'!BM49,0,1)</f>
        <v>0</v>
      </c>
    </row>
    <row r="2503" spans="1:8" x14ac:dyDescent="0.2">
      <c r="A2503" s="6">
        <f t="shared" si="36"/>
        <v>609562</v>
      </c>
      <c r="B2503" s="6">
        <v>9</v>
      </c>
      <c r="C2503" s="122">
        <v>15</v>
      </c>
      <c r="D2503" s="7">
        <v>644</v>
      </c>
      <c r="E2503" s="122" t="s">
        <v>9581</v>
      </c>
      <c r="H2503" s="6">
        <f>IF('Раздел 2.1.2.2'!P50&gt;='Раздел 2.1.2.2'!BM50,0,1)</f>
        <v>0</v>
      </c>
    </row>
    <row r="2504" spans="1:8" x14ac:dyDescent="0.2">
      <c r="A2504" s="6">
        <f t="shared" si="36"/>
        <v>609562</v>
      </c>
      <c r="B2504" s="6">
        <v>9</v>
      </c>
      <c r="C2504" s="122">
        <v>15</v>
      </c>
      <c r="D2504" s="7">
        <v>645</v>
      </c>
      <c r="E2504" s="122" t="s">
        <v>9582</v>
      </c>
      <c r="H2504" s="6">
        <f>IF('Раздел 2.1.2.2'!P51&gt;='Раздел 2.1.2.2'!BM51,0,1)</f>
        <v>0</v>
      </c>
    </row>
    <row r="2505" spans="1:8" x14ac:dyDescent="0.2">
      <c r="A2505" s="6">
        <f t="shared" si="36"/>
        <v>609562</v>
      </c>
      <c r="B2505" s="6">
        <v>9</v>
      </c>
      <c r="C2505" s="122">
        <v>15</v>
      </c>
      <c r="D2505" s="7">
        <v>646</v>
      </c>
      <c r="E2505" s="122" t="s">
        <v>9583</v>
      </c>
      <c r="H2505" s="6">
        <f>IF('Раздел 2.1.2.2'!P52&gt;='Раздел 2.1.2.2'!BM52,0,1)</f>
        <v>0</v>
      </c>
    </row>
    <row r="2506" spans="1:8" x14ac:dyDescent="0.2">
      <c r="A2506" s="6">
        <f t="shared" si="36"/>
        <v>609562</v>
      </c>
      <c r="B2506" s="6">
        <v>9</v>
      </c>
      <c r="C2506" s="123">
        <v>15</v>
      </c>
      <c r="D2506" s="7">
        <v>647</v>
      </c>
      <c r="E2506" s="123" t="s">
        <v>9584</v>
      </c>
      <c r="F2506" s="119"/>
      <c r="G2506" s="119"/>
      <c r="H2506" s="119">
        <f>IF('Раздел 2.1.2.2'!P53&gt;='Раздел 2.1.2.2'!BM53,0,1)</f>
        <v>0</v>
      </c>
    </row>
    <row r="2507" spans="1:8" x14ac:dyDescent="0.2">
      <c r="A2507" s="6">
        <f t="shared" si="36"/>
        <v>609562</v>
      </c>
      <c r="B2507" s="6">
        <v>9</v>
      </c>
      <c r="C2507" s="122">
        <v>16</v>
      </c>
      <c r="D2507" s="7">
        <v>648</v>
      </c>
      <c r="E2507" s="122" t="s">
        <v>9585</v>
      </c>
      <c r="H2507" s="6">
        <f>IF('Раздел 2.1.2.2'!BI21&gt;='Раздел 2.1.2.2'!BJ21,0,1)</f>
        <v>0</v>
      </c>
    </row>
    <row r="2508" spans="1:8" x14ac:dyDescent="0.2">
      <c r="A2508" s="6">
        <f t="shared" si="36"/>
        <v>609562</v>
      </c>
      <c r="B2508" s="6">
        <v>9</v>
      </c>
      <c r="C2508" s="122">
        <v>16</v>
      </c>
      <c r="D2508" s="7">
        <v>649</v>
      </c>
      <c r="E2508" s="122" t="s">
        <v>9586</v>
      </c>
      <c r="H2508" s="6">
        <f>IF('Раздел 2.1.2.2'!BI22&gt;='Раздел 2.1.2.2'!BJ22,0,1)</f>
        <v>0</v>
      </c>
    </row>
    <row r="2509" spans="1:8" x14ac:dyDescent="0.2">
      <c r="A2509" s="6">
        <f t="shared" si="36"/>
        <v>609562</v>
      </c>
      <c r="B2509" s="6">
        <v>9</v>
      </c>
      <c r="C2509" s="122">
        <v>16</v>
      </c>
      <c r="D2509" s="7">
        <v>650</v>
      </c>
      <c r="E2509" s="122" t="s">
        <v>9587</v>
      </c>
      <c r="H2509" s="6">
        <f>IF('Раздел 2.1.2.2'!BI23&gt;='Раздел 2.1.2.2'!BJ23,0,1)</f>
        <v>0</v>
      </c>
    </row>
    <row r="2510" spans="1:8" x14ac:dyDescent="0.2">
      <c r="A2510" s="6">
        <f t="shared" si="36"/>
        <v>609562</v>
      </c>
      <c r="B2510" s="6">
        <v>9</v>
      </c>
      <c r="C2510" s="122">
        <v>16</v>
      </c>
      <c r="D2510" s="7">
        <v>651</v>
      </c>
      <c r="E2510" s="122" t="s">
        <v>11579</v>
      </c>
      <c r="H2510" s="6">
        <f>IF('Раздел 2.1.2.2'!BI24&gt;='Раздел 2.1.2.2'!BJ24,0,1)</f>
        <v>0</v>
      </c>
    </row>
    <row r="2511" spans="1:8" x14ac:dyDescent="0.2">
      <c r="A2511" s="6">
        <f t="shared" si="36"/>
        <v>609562</v>
      </c>
      <c r="B2511" s="6">
        <v>9</v>
      </c>
      <c r="C2511" s="122">
        <v>16</v>
      </c>
      <c r="D2511" s="7">
        <v>652</v>
      </c>
      <c r="E2511" s="122" t="s">
        <v>11580</v>
      </c>
      <c r="H2511" s="6">
        <f>IF('Раздел 2.1.2.2'!BI25&gt;='Раздел 2.1.2.2'!BJ25,0,1)</f>
        <v>0</v>
      </c>
    </row>
    <row r="2512" spans="1:8" x14ac:dyDescent="0.2">
      <c r="A2512" s="6">
        <f t="shared" si="36"/>
        <v>609562</v>
      </c>
      <c r="B2512" s="6">
        <v>9</v>
      </c>
      <c r="C2512" s="122">
        <v>16</v>
      </c>
      <c r="D2512" s="7">
        <v>653</v>
      </c>
      <c r="E2512" s="122" t="s">
        <v>11581</v>
      </c>
      <c r="H2512" s="6">
        <f>IF('Раздел 2.1.2.2'!BI26&gt;='Раздел 2.1.2.2'!BJ26,0,1)</f>
        <v>0</v>
      </c>
    </row>
    <row r="2513" spans="1:8" x14ac:dyDescent="0.2">
      <c r="A2513" s="6">
        <f t="shared" si="36"/>
        <v>609562</v>
      </c>
      <c r="B2513" s="6">
        <v>9</v>
      </c>
      <c r="C2513" s="122">
        <v>16</v>
      </c>
      <c r="D2513" s="7">
        <v>654</v>
      </c>
      <c r="E2513" s="122" t="s">
        <v>11582</v>
      </c>
      <c r="H2513" s="6">
        <f>IF('Раздел 2.1.2.2'!BI27&gt;='Раздел 2.1.2.2'!BJ27,0,1)</f>
        <v>0</v>
      </c>
    </row>
    <row r="2514" spans="1:8" x14ac:dyDescent="0.2">
      <c r="A2514" s="6">
        <f t="shared" si="36"/>
        <v>609562</v>
      </c>
      <c r="B2514" s="6">
        <v>9</v>
      </c>
      <c r="C2514" s="122">
        <v>16</v>
      </c>
      <c r="D2514" s="7">
        <v>655</v>
      </c>
      <c r="E2514" s="122" t="s">
        <v>11583</v>
      </c>
      <c r="H2514" s="6">
        <f>IF('Раздел 2.1.2.2'!BI28&gt;='Раздел 2.1.2.2'!BJ28,0,1)</f>
        <v>0</v>
      </c>
    </row>
    <row r="2515" spans="1:8" x14ac:dyDescent="0.2">
      <c r="A2515" s="6">
        <f t="shared" si="36"/>
        <v>609562</v>
      </c>
      <c r="B2515" s="6">
        <v>9</v>
      </c>
      <c r="C2515" s="122">
        <v>16</v>
      </c>
      <c r="D2515" s="7">
        <v>656</v>
      </c>
      <c r="E2515" s="122" t="s">
        <v>11584</v>
      </c>
      <c r="H2515" s="6">
        <f>IF('Раздел 2.1.2.2'!BI29&gt;='Раздел 2.1.2.2'!BJ29,0,1)</f>
        <v>0</v>
      </c>
    </row>
    <row r="2516" spans="1:8" x14ac:dyDescent="0.2">
      <c r="A2516" s="6">
        <f t="shared" si="36"/>
        <v>609562</v>
      </c>
      <c r="B2516" s="6">
        <v>9</v>
      </c>
      <c r="C2516" s="122">
        <v>16</v>
      </c>
      <c r="D2516" s="7">
        <v>657</v>
      </c>
      <c r="E2516" s="122" t="s">
        <v>11585</v>
      </c>
      <c r="H2516" s="6">
        <f>IF('Раздел 2.1.2.2'!BI30&gt;='Раздел 2.1.2.2'!BJ30,0,1)</f>
        <v>0</v>
      </c>
    </row>
    <row r="2517" spans="1:8" x14ac:dyDescent="0.2">
      <c r="A2517" s="6">
        <f t="shared" si="36"/>
        <v>609562</v>
      </c>
      <c r="B2517" s="6">
        <v>9</v>
      </c>
      <c r="C2517" s="122">
        <v>16</v>
      </c>
      <c r="D2517" s="7">
        <v>658</v>
      </c>
      <c r="E2517" s="122" t="s">
        <v>11586</v>
      </c>
      <c r="H2517" s="6">
        <f>IF('Раздел 2.1.2.2'!BI31&gt;='Раздел 2.1.2.2'!BJ31,0,1)</f>
        <v>0</v>
      </c>
    </row>
    <row r="2518" spans="1:8" x14ac:dyDescent="0.2">
      <c r="A2518" s="6">
        <f t="shared" si="36"/>
        <v>609562</v>
      </c>
      <c r="B2518" s="6">
        <v>9</v>
      </c>
      <c r="C2518" s="122">
        <v>16</v>
      </c>
      <c r="D2518" s="7">
        <v>659</v>
      </c>
      <c r="E2518" s="122" t="s">
        <v>11587</v>
      </c>
      <c r="H2518" s="6">
        <f>IF('Раздел 2.1.2.2'!BI32&gt;='Раздел 2.1.2.2'!BJ32,0,1)</f>
        <v>0</v>
      </c>
    </row>
    <row r="2519" spans="1:8" x14ac:dyDescent="0.2">
      <c r="A2519" s="6">
        <f t="shared" si="36"/>
        <v>609562</v>
      </c>
      <c r="B2519" s="6">
        <v>9</v>
      </c>
      <c r="C2519" s="122">
        <v>16</v>
      </c>
      <c r="D2519" s="7">
        <v>660</v>
      </c>
      <c r="E2519" s="122" t="s">
        <v>11588</v>
      </c>
      <c r="H2519" s="6">
        <f>IF('Раздел 2.1.2.2'!BI33&gt;='Раздел 2.1.2.2'!BJ33,0,1)</f>
        <v>0</v>
      </c>
    </row>
    <row r="2520" spans="1:8" x14ac:dyDescent="0.2">
      <c r="A2520" s="6">
        <f t="shared" si="36"/>
        <v>609562</v>
      </c>
      <c r="B2520" s="6">
        <v>9</v>
      </c>
      <c r="C2520" s="122">
        <v>16</v>
      </c>
      <c r="D2520" s="7">
        <v>661</v>
      </c>
      <c r="E2520" s="122" t="s">
        <v>11589</v>
      </c>
      <c r="H2520" s="6">
        <f>IF('Раздел 2.1.2.2'!BI34&gt;='Раздел 2.1.2.2'!BJ34,0,1)</f>
        <v>0</v>
      </c>
    </row>
    <row r="2521" spans="1:8" x14ac:dyDescent="0.2">
      <c r="A2521" s="6">
        <f t="shared" si="36"/>
        <v>609562</v>
      </c>
      <c r="B2521" s="6">
        <v>9</v>
      </c>
      <c r="C2521" s="122">
        <v>16</v>
      </c>
      <c r="D2521" s="7">
        <v>662</v>
      </c>
      <c r="E2521" s="122" t="s">
        <v>11590</v>
      </c>
      <c r="H2521" s="6">
        <f>IF('Раздел 2.1.2.2'!BI35&gt;='Раздел 2.1.2.2'!BJ35,0,1)</f>
        <v>0</v>
      </c>
    </row>
    <row r="2522" spans="1:8" x14ac:dyDescent="0.2">
      <c r="A2522" s="6">
        <f t="shared" si="36"/>
        <v>609562</v>
      </c>
      <c r="B2522" s="6">
        <v>9</v>
      </c>
      <c r="C2522" s="122">
        <v>16</v>
      </c>
      <c r="D2522" s="7">
        <v>663</v>
      </c>
      <c r="E2522" s="122" t="s">
        <v>11591</v>
      </c>
      <c r="H2522" s="6">
        <f>IF('Раздел 2.1.2.2'!BI36&gt;='Раздел 2.1.2.2'!BJ36,0,1)</f>
        <v>0</v>
      </c>
    </row>
    <row r="2523" spans="1:8" x14ac:dyDescent="0.2">
      <c r="A2523" s="6">
        <f t="shared" si="36"/>
        <v>609562</v>
      </c>
      <c r="B2523" s="6">
        <v>9</v>
      </c>
      <c r="C2523" s="122">
        <v>16</v>
      </c>
      <c r="D2523" s="7">
        <v>664</v>
      </c>
      <c r="E2523" s="122" t="s">
        <v>11592</v>
      </c>
      <c r="H2523" s="6">
        <f>IF('Раздел 2.1.2.2'!BI37&gt;='Раздел 2.1.2.2'!BJ37,0,1)</f>
        <v>0</v>
      </c>
    </row>
    <row r="2524" spans="1:8" x14ac:dyDescent="0.2">
      <c r="A2524" s="6">
        <f t="shared" si="36"/>
        <v>609562</v>
      </c>
      <c r="B2524" s="6">
        <v>9</v>
      </c>
      <c r="C2524" s="122">
        <v>16</v>
      </c>
      <c r="D2524" s="7">
        <v>665</v>
      </c>
      <c r="E2524" s="122" t="s">
        <v>11593</v>
      </c>
      <c r="H2524" s="6">
        <f>IF('Раздел 2.1.2.2'!BI38&gt;='Раздел 2.1.2.2'!BJ38,0,1)</f>
        <v>0</v>
      </c>
    </row>
    <row r="2525" spans="1:8" x14ac:dyDescent="0.2">
      <c r="A2525" s="6">
        <f t="shared" si="36"/>
        <v>609562</v>
      </c>
      <c r="B2525" s="6">
        <v>9</v>
      </c>
      <c r="C2525" s="122">
        <v>16</v>
      </c>
      <c r="D2525" s="7">
        <v>666</v>
      </c>
      <c r="E2525" s="122" t="s">
        <v>11594</v>
      </c>
      <c r="H2525" s="6">
        <f>IF('Раздел 2.1.2.2'!BI39&gt;='Раздел 2.1.2.2'!BJ39,0,1)</f>
        <v>0</v>
      </c>
    </row>
    <row r="2526" spans="1:8" x14ac:dyDescent="0.2">
      <c r="A2526" s="6">
        <f t="shared" si="36"/>
        <v>609562</v>
      </c>
      <c r="B2526" s="6">
        <v>9</v>
      </c>
      <c r="C2526" s="122">
        <v>16</v>
      </c>
      <c r="D2526" s="7">
        <v>667</v>
      </c>
      <c r="E2526" s="122" t="s">
        <v>11595</v>
      </c>
      <c r="H2526" s="6">
        <f>IF('Раздел 2.1.2.2'!BI40&gt;='Раздел 2.1.2.2'!BJ40,0,1)</f>
        <v>0</v>
      </c>
    </row>
    <row r="2527" spans="1:8" x14ac:dyDescent="0.2">
      <c r="A2527" s="6">
        <f t="shared" si="36"/>
        <v>609562</v>
      </c>
      <c r="B2527" s="6">
        <v>9</v>
      </c>
      <c r="C2527" s="122">
        <v>16</v>
      </c>
      <c r="D2527" s="7">
        <v>668</v>
      </c>
      <c r="E2527" s="122" t="s">
        <v>11596</v>
      </c>
      <c r="H2527" s="6">
        <f>IF('Раздел 2.1.2.2'!BI41&gt;='Раздел 2.1.2.2'!BJ41,0,1)</f>
        <v>0</v>
      </c>
    </row>
    <row r="2528" spans="1:8" x14ac:dyDescent="0.2">
      <c r="A2528" s="6">
        <f t="shared" si="36"/>
        <v>609562</v>
      </c>
      <c r="B2528" s="6">
        <v>9</v>
      </c>
      <c r="C2528" s="122">
        <v>16</v>
      </c>
      <c r="D2528" s="7">
        <v>669</v>
      </c>
      <c r="E2528" s="122" t="s">
        <v>11597</v>
      </c>
      <c r="H2528" s="6">
        <f>IF('Раздел 2.1.2.2'!BI42&gt;='Раздел 2.1.2.2'!BJ42,0,1)</f>
        <v>0</v>
      </c>
    </row>
    <row r="2529" spans="1:8" x14ac:dyDescent="0.2">
      <c r="A2529" s="6">
        <f t="shared" si="36"/>
        <v>609562</v>
      </c>
      <c r="B2529" s="6">
        <v>9</v>
      </c>
      <c r="C2529" s="122">
        <v>16</v>
      </c>
      <c r="D2529" s="7">
        <v>670</v>
      </c>
      <c r="E2529" s="122" t="s">
        <v>11598</v>
      </c>
      <c r="H2529" s="6">
        <f>IF('Раздел 2.1.2.2'!BI43&gt;='Раздел 2.1.2.2'!BJ43,0,1)</f>
        <v>0</v>
      </c>
    </row>
    <row r="2530" spans="1:8" x14ac:dyDescent="0.2">
      <c r="A2530" s="6">
        <f t="shared" si="36"/>
        <v>609562</v>
      </c>
      <c r="B2530" s="6">
        <v>9</v>
      </c>
      <c r="C2530" s="122">
        <v>16</v>
      </c>
      <c r="D2530" s="7">
        <v>671</v>
      </c>
      <c r="E2530" s="122" t="s">
        <v>11599</v>
      </c>
      <c r="H2530" s="6">
        <f>IF('Раздел 2.1.2.2'!BI44&gt;='Раздел 2.1.2.2'!BJ44,0,1)</f>
        <v>0</v>
      </c>
    </row>
    <row r="2531" spans="1:8" x14ac:dyDescent="0.2">
      <c r="A2531" s="6">
        <f t="shared" si="36"/>
        <v>609562</v>
      </c>
      <c r="B2531" s="6">
        <v>9</v>
      </c>
      <c r="C2531" s="122">
        <v>16</v>
      </c>
      <c r="D2531" s="7">
        <v>672</v>
      </c>
      <c r="E2531" s="122" t="s">
        <v>11600</v>
      </c>
      <c r="H2531" s="6">
        <f>IF('Раздел 2.1.2.2'!BI45&gt;='Раздел 2.1.2.2'!BJ45,0,1)</f>
        <v>0</v>
      </c>
    </row>
    <row r="2532" spans="1:8" x14ac:dyDescent="0.2">
      <c r="A2532" s="6">
        <f t="shared" si="36"/>
        <v>609562</v>
      </c>
      <c r="B2532" s="6">
        <v>9</v>
      </c>
      <c r="C2532" s="122">
        <v>16</v>
      </c>
      <c r="D2532" s="7">
        <v>673</v>
      </c>
      <c r="E2532" s="122" t="s">
        <v>11601</v>
      </c>
      <c r="H2532" s="6">
        <f>IF('Раздел 2.1.2.2'!BI46&gt;='Раздел 2.1.2.2'!BJ46,0,1)</f>
        <v>0</v>
      </c>
    </row>
    <row r="2533" spans="1:8" x14ac:dyDescent="0.2">
      <c r="A2533" s="6">
        <f t="shared" si="36"/>
        <v>609562</v>
      </c>
      <c r="B2533" s="6">
        <v>9</v>
      </c>
      <c r="C2533" s="122">
        <v>16</v>
      </c>
      <c r="D2533" s="7">
        <v>674</v>
      </c>
      <c r="E2533" s="122" t="s">
        <v>11602</v>
      </c>
      <c r="H2533" s="6">
        <f>IF('Раздел 2.1.2.2'!BI47&gt;='Раздел 2.1.2.2'!BJ47,0,1)</f>
        <v>0</v>
      </c>
    </row>
    <row r="2534" spans="1:8" x14ac:dyDescent="0.2">
      <c r="A2534" s="6">
        <f t="shared" si="36"/>
        <v>609562</v>
      </c>
      <c r="B2534" s="6">
        <v>9</v>
      </c>
      <c r="C2534" s="122">
        <v>16</v>
      </c>
      <c r="D2534" s="7">
        <v>675</v>
      </c>
      <c r="E2534" s="122" t="s">
        <v>11603</v>
      </c>
      <c r="H2534" s="6">
        <f>IF('Раздел 2.1.2.2'!BI48&gt;='Раздел 2.1.2.2'!BJ48,0,1)</f>
        <v>0</v>
      </c>
    </row>
    <row r="2535" spans="1:8" x14ac:dyDescent="0.2">
      <c r="A2535" s="6">
        <f t="shared" si="36"/>
        <v>609562</v>
      </c>
      <c r="B2535" s="6">
        <v>9</v>
      </c>
      <c r="C2535" s="122">
        <v>16</v>
      </c>
      <c r="D2535" s="7">
        <v>676</v>
      </c>
      <c r="E2535" s="122" t="s">
        <v>11604</v>
      </c>
      <c r="H2535" s="6">
        <f>IF('Раздел 2.1.2.2'!BI49&gt;='Раздел 2.1.2.2'!BJ49,0,1)</f>
        <v>0</v>
      </c>
    </row>
    <row r="2536" spans="1:8" x14ac:dyDescent="0.2">
      <c r="A2536" s="6">
        <f t="shared" si="36"/>
        <v>609562</v>
      </c>
      <c r="B2536" s="6">
        <v>9</v>
      </c>
      <c r="C2536" s="122">
        <v>16</v>
      </c>
      <c r="D2536" s="7">
        <v>677</v>
      </c>
      <c r="E2536" s="122" t="s">
        <v>11605</v>
      </c>
      <c r="H2536" s="6">
        <f>IF('Раздел 2.1.2.2'!BI50&gt;='Раздел 2.1.2.2'!BJ50,0,1)</f>
        <v>0</v>
      </c>
    </row>
    <row r="2537" spans="1:8" x14ac:dyDescent="0.2">
      <c r="A2537" s="6">
        <f t="shared" si="36"/>
        <v>609562</v>
      </c>
      <c r="B2537" s="6">
        <v>9</v>
      </c>
      <c r="C2537" s="122">
        <v>16</v>
      </c>
      <c r="D2537" s="7">
        <v>678</v>
      </c>
      <c r="E2537" s="122" t="s">
        <v>11606</v>
      </c>
      <c r="H2537" s="6">
        <f>IF('Раздел 2.1.2.2'!BI51&gt;='Раздел 2.1.2.2'!BJ51,0,1)</f>
        <v>0</v>
      </c>
    </row>
    <row r="2538" spans="1:8" x14ac:dyDescent="0.2">
      <c r="A2538" s="6">
        <f t="shared" si="36"/>
        <v>609562</v>
      </c>
      <c r="B2538" s="6">
        <v>9</v>
      </c>
      <c r="C2538" s="122">
        <v>16</v>
      </c>
      <c r="D2538" s="7">
        <v>679</v>
      </c>
      <c r="E2538" s="122" t="s">
        <v>11607</v>
      </c>
      <c r="H2538" s="6">
        <f>IF('Раздел 2.1.2.2'!BI52&gt;='Раздел 2.1.2.2'!BJ52,0,1)</f>
        <v>0</v>
      </c>
    </row>
    <row r="2539" spans="1:8" x14ac:dyDescent="0.2">
      <c r="A2539" s="6">
        <f t="shared" si="36"/>
        <v>609562</v>
      </c>
      <c r="B2539" s="119">
        <v>9</v>
      </c>
      <c r="C2539" s="123">
        <v>16</v>
      </c>
      <c r="D2539" s="7">
        <v>680</v>
      </c>
      <c r="E2539" s="123" t="s">
        <v>11608</v>
      </c>
      <c r="F2539" s="119"/>
      <c r="G2539" s="119"/>
      <c r="H2539" s="119">
        <f>IF('Раздел 2.1.2.2'!BI53&gt;='Раздел 2.1.2.2'!BJ53,0,1)</f>
        <v>0</v>
      </c>
    </row>
    <row r="2540" spans="1:8" x14ac:dyDescent="0.2">
      <c r="A2540" s="6">
        <f t="shared" si="36"/>
        <v>609562</v>
      </c>
      <c r="B2540" s="6">
        <v>9</v>
      </c>
      <c r="C2540" s="122">
        <v>17</v>
      </c>
      <c r="D2540" s="7">
        <v>681</v>
      </c>
      <c r="E2540" s="122" t="s">
        <v>11609</v>
      </c>
      <c r="H2540" s="6">
        <f>IF('Раздел 2.1.2.2'!BI21&gt;='Раздел 2.1.2.2'!BK21,0,1)</f>
        <v>0</v>
      </c>
    </row>
    <row r="2541" spans="1:8" x14ac:dyDescent="0.2">
      <c r="A2541" s="6">
        <f t="shared" si="36"/>
        <v>609562</v>
      </c>
      <c r="B2541" s="6">
        <v>9</v>
      </c>
      <c r="C2541" s="122">
        <v>17</v>
      </c>
      <c r="D2541" s="7">
        <v>682</v>
      </c>
      <c r="E2541" s="122" t="s">
        <v>11610</v>
      </c>
      <c r="H2541" s="6">
        <f>IF('Раздел 2.1.2.2'!BI22&gt;='Раздел 2.1.2.2'!BK22,0,1)</f>
        <v>0</v>
      </c>
    </row>
    <row r="2542" spans="1:8" x14ac:dyDescent="0.2">
      <c r="A2542" s="6">
        <f t="shared" si="36"/>
        <v>609562</v>
      </c>
      <c r="B2542" s="6">
        <v>9</v>
      </c>
      <c r="C2542" s="122">
        <v>17</v>
      </c>
      <c r="D2542" s="7">
        <v>683</v>
      </c>
      <c r="E2542" s="122" t="s">
        <v>10307</v>
      </c>
      <c r="H2542" s="6">
        <f>IF('Раздел 2.1.2.2'!BI23&gt;='Раздел 2.1.2.2'!BK23,0,1)</f>
        <v>0</v>
      </c>
    </row>
    <row r="2543" spans="1:8" x14ac:dyDescent="0.2">
      <c r="A2543" s="6">
        <f t="shared" si="36"/>
        <v>609562</v>
      </c>
      <c r="B2543" s="6">
        <v>9</v>
      </c>
      <c r="C2543" s="122">
        <v>17</v>
      </c>
      <c r="D2543" s="7">
        <v>684</v>
      </c>
      <c r="E2543" s="122" t="s">
        <v>10308</v>
      </c>
      <c r="H2543" s="6">
        <f>IF('Раздел 2.1.2.2'!BI24&gt;='Раздел 2.1.2.2'!BK24,0,1)</f>
        <v>0</v>
      </c>
    </row>
    <row r="2544" spans="1:8" x14ac:dyDescent="0.2">
      <c r="A2544" s="6">
        <f t="shared" si="36"/>
        <v>609562</v>
      </c>
      <c r="B2544" s="6">
        <v>9</v>
      </c>
      <c r="C2544" s="122">
        <v>17</v>
      </c>
      <c r="D2544" s="7">
        <v>685</v>
      </c>
      <c r="E2544" s="122" t="s">
        <v>11614</v>
      </c>
      <c r="H2544" s="6">
        <f>IF('Раздел 2.1.2.2'!BI25&gt;='Раздел 2.1.2.2'!BK25,0,1)</f>
        <v>0</v>
      </c>
    </row>
    <row r="2545" spans="1:8" x14ac:dyDescent="0.2">
      <c r="A2545" s="6">
        <f t="shared" si="36"/>
        <v>609562</v>
      </c>
      <c r="B2545" s="6">
        <v>9</v>
      </c>
      <c r="C2545" s="122">
        <v>17</v>
      </c>
      <c r="D2545" s="7">
        <v>686</v>
      </c>
      <c r="E2545" s="122" t="s">
        <v>10731</v>
      </c>
      <c r="H2545" s="6">
        <f>IF('Раздел 2.1.2.2'!BI26&gt;='Раздел 2.1.2.2'!BK26,0,1)</f>
        <v>0</v>
      </c>
    </row>
    <row r="2546" spans="1:8" x14ac:dyDescent="0.2">
      <c r="A2546" s="6">
        <f t="shared" si="36"/>
        <v>609562</v>
      </c>
      <c r="B2546" s="6">
        <v>9</v>
      </c>
      <c r="C2546" s="122">
        <v>17</v>
      </c>
      <c r="D2546" s="7">
        <v>687</v>
      </c>
      <c r="E2546" s="122" t="s">
        <v>10732</v>
      </c>
      <c r="H2546" s="6">
        <f>IF('Раздел 2.1.2.2'!BI27&gt;='Раздел 2.1.2.2'!BK27,0,1)</f>
        <v>0</v>
      </c>
    </row>
    <row r="2547" spans="1:8" x14ac:dyDescent="0.2">
      <c r="A2547" s="6">
        <f t="shared" si="36"/>
        <v>609562</v>
      </c>
      <c r="B2547" s="6">
        <v>9</v>
      </c>
      <c r="C2547" s="122">
        <v>17</v>
      </c>
      <c r="D2547" s="7">
        <v>688</v>
      </c>
      <c r="E2547" s="122" t="s">
        <v>9612</v>
      </c>
      <c r="H2547" s="6">
        <f>IF('Раздел 2.1.2.2'!BI28&gt;='Раздел 2.1.2.2'!BK28,0,1)</f>
        <v>0</v>
      </c>
    </row>
    <row r="2548" spans="1:8" x14ac:dyDescent="0.2">
      <c r="A2548" s="6">
        <f t="shared" si="36"/>
        <v>609562</v>
      </c>
      <c r="B2548" s="6">
        <v>9</v>
      </c>
      <c r="C2548" s="122">
        <v>17</v>
      </c>
      <c r="D2548" s="7">
        <v>689</v>
      </c>
      <c r="E2548" s="122" t="s">
        <v>9613</v>
      </c>
      <c r="H2548" s="6">
        <f>IF('Раздел 2.1.2.2'!BI29&gt;='Раздел 2.1.2.2'!BK29,0,1)</f>
        <v>0</v>
      </c>
    </row>
    <row r="2549" spans="1:8" x14ac:dyDescent="0.2">
      <c r="A2549" s="6">
        <f t="shared" si="36"/>
        <v>609562</v>
      </c>
      <c r="B2549" s="6">
        <v>9</v>
      </c>
      <c r="C2549" s="122">
        <v>17</v>
      </c>
      <c r="D2549" s="7">
        <v>690</v>
      </c>
      <c r="E2549" s="122" t="s">
        <v>9614</v>
      </c>
      <c r="H2549" s="6">
        <f>IF('Раздел 2.1.2.2'!BI30&gt;='Раздел 2.1.2.2'!BK30,0,1)</f>
        <v>0</v>
      </c>
    </row>
    <row r="2550" spans="1:8" x14ac:dyDescent="0.2">
      <c r="A2550" s="6">
        <f t="shared" si="36"/>
        <v>609562</v>
      </c>
      <c r="B2550" s="6">
        <v>9</v>
      </c>
      <c r="C2550" s="122">
        <v>17</v>
      </c>
      <c r="D2550" s="7">
        <v>691</v>
      </c>
      <c r="E2550" s="122" t="s">
        <v>9615</v>
      </c>
      <c r="H2550" s="6">
        <f>IF('Раздел 2.1.2.2'!BI31&gt;='Раздел 2.1.2.2'!BK31,0,1)</f>
        <v>0</v>
      </c>
    </row>
    <row r="2551" spans="1:8" x14ac:dyDescent="0.2">
      <c r="A2551" s="6">
        <f t="shared" si="36"/>
        <v>609562</v>
      </c>
      <c r="B2551" s="6">
        <v>9</v>
      </c>
      <c r="C2551" s="122">
        <v>17</v>
      </c>
      <c r="D2551" s="7">
        <v>692</v>
      </c>
      <c r="E2551" s="122" t="s">
        <v>9616</v>
      </c>
      <c r="H2551" s="6">
        <f>IF('Раздел 2.1.2.2'!BI32&gt;='Раздел 2.1.2.2'!BK32,0,1)</f>
        <v>0</v>
      </c>
    </row>
    <row r="2552" spans="1:8" x14ac:dyDescent="0.2">
      <c r="A2552" s="6">
        <f t="shared" si="36"/>
        <v>609562</v>
      </c>
      <c r="B2552" s="6">
        <v>9</v>
      </c>
      <c r="C2552" s="122">
        <v>17</v>
      </c>
      <c r="D2552" s="7">
        <v>693</v>
      </c>
      <c r="E2552" s="122" t="s">
        <v>9617</v>
      </c>
      <c r="H2552" s="6">
        <f>IF('Раздел 2.1.2.2'!BI33&gt;='Раздел 2.1.2.2'!BK33,0,1)</f>
        <v>0</v>
      </c>
    </row>
    <row r="2553" spans="1:8" x14ac:dyDescent="0.2">
      <c r="A2553" s="6">
        <f t="shared" si="36"/>
        <v>609562</v>
      </c>
      <c r="B2553" s="6">
        <v>9</v>
      </c>
      <c r="C2553" s="122">
        <v>17</v>
      </c>
      <c r="D2553" s="7">
        <v>694</v>
      </c>
      <c r="E2553" s="122" t="s">
        <v>9618</v>
      </c>
      <c r="H2553" s="6">
        <f>IF('Раздел 2.1.2.2'!BI34&gt;='Раздел 2.1.2.2'!BK34,0,1)</f>
        <v>0</v>
      </c>
    </row>
    <row r="2554" spans="1:8" x14ac:dyDescent="0.2">
      <c r="A2554" s="6">
        <f t="shared" si="36"/>
        <v>609562</v>
      </c>
      <c r="B2554" s="6">
        <v>9</v>
      </c>
      <c r="C2554" s="122">
        <v>17</v>
      </c>
      <c r="D2554" s="7">
        <v>695</v>
      </c>
      <c r="E2554" s="122" t="s">
        <v>9619</v>
      </c>
      <c r="H2554" s="6">
        <f>IF('Раздел 2.1.2.2'!BI35&gt;='Раздел 2.1.2.2'!BK35,0,1)</f>
        <v>0</v>
      </c>
    </row>
    <row r="2555" spans="1:8" x14ac:dyDescent="0.2">
      <c r="A2555" s="6">
        <f t="shared" si="36"/>
        <v>609562</v>
      </c>
      <c r="B2555" s="6">
        <v>9</v>
      </c>
      <c r="C2555" s="122">
        <v>17</v>
      </c>
      <c r="D2555" s="7">
        <v>696</v>
      </c>
      <c r="E2555" s="122" t="s">
        <v>9620</v>
      </c>
      <c r="H2555" s="6">
        <f>IF('Раздел 2.1.2.2'!BI36&gt;='Раздел 2.1.2.2'!BK36,0,1)</f>
        <v>0</v>
      </c>
    </row>
    <row r="2556" spans="1:8" x14ac:dyDescent="0.2">
      <c r="A2556" s="6">
        <f t="shared" si="36"/>
        <v>609562</v>
      </c>
      <c r="B2556" s="6">
        <v>9</v>
      </c>
      <c r="C2556" s="122">
        <v>17</v>
      </c>
      <c r="D2556" s="7">
        <v>697</v>
      </c>
      <c r="E2556" s="122" t="s">
        <v>9621</v>
      </c>
      <c r="H2556" s="6">
        <f>IF('Раздел 2.1.2.2'!BI37&gt;='Раздел 2.1.2.2'!BK37,0,1)</f>
        <v>0</v>
      </c>
    </row>
    <row r="2557" spans="1:8" x14ac:dyDescent="0.2">
      <c r="A2557" s="6">
        <f t="shared" si="36"/>
        <v>609562</v>
      </c>
      <c r="B2557" s="6">
        <v>9</v>
      </c>
      <c r="C2557" s="122">
        <v>17</v>
      </c>
      <c r="D2557" s="7">
        <v>698</v>
      </c>
      <c r="E2557" s="122" t="s">
        <v>9622</v>
      </c>
      <c r="H2557" s="6">
        <f>IF('Раздел 2.1.2.2'!BI38&gt;='Раздел 2.1.2.2'!BK38,0,1)</f>
        <v>0</v>
      </c>
    </row>
    <row r="2558" spans="1:8" x14ac:dyDescent="0.2">
      <c r="A2558" s="6">
        <f t="shared" ref="A2558:A2872" si="37">P_3</f>
        <v>609562</v>
      </c>
      <c r="B2558" s="6">
        <v>9</v>
      </c>
      <c r="C2558" s="122">
        <v>17</v>
      </c>
      <c r="D2558" s="7">
        <v>699</v>
      </c>
      <c r="E2558" s="122" t="s">
        <v>8780</v>
      </c>
      <c r="H2558" s="6">
        <f>IF('Раздел 2.1.2.2'!BI39&gt;='Раздел 2.1.2.2'!BK39,0,1)</f>
        <v>0</v>
      </c>
    </row>
    <row r="2559" spans="1:8" x14ac:dyDescent="0.2">
      <c r="A2559" s="6">
        <f t="shared" si="37"/>
        <v>609562</v>
      </c>
      <c r="B2559" s="6">
        <v>9</v>
      </c>
      <c r="C2559" s="122">
        <v>17</v>
      </c>
      <c r="D2559" s="7">
        <v>700</v>
      </c>
      <c r="E2559" s="122" t="s">
        <v>8781</v>
      </c>
      <c r="H2559" s="6">
        <f>IF('Раздел 2.1.2.2'!BI40&gt;='Раздел 2.1.2.2'!BK40,0,1)</f>
        <v>0</v>
      </c>
    </row>
    <row r="2560" spans="1:8" x14ac:dyDescent="0.2">
      <c r="A2560" s="6">
        <f t="shared" si="37"/>
        <v>609562</v>
      </c>
      <c r="B2560" s="6">
        <v>9</v>
      </c>
      <c r="C2560" s="122">
        <v>17</v>
      </c>
      <c r="D2560" s="7">
        <v>701</v>
      </c>
      <c r="E2560" s="122" t="s">
        <v>8782</v>
      </c>
      <c r="H2560" s="6">
        <f>IF('Раздел 2.1.2.2'!BI41&gt;='Раздел 2.1.2.2'!BK41,0,1)</f>
        <v>0</v>
      </c>
    </row>
    <row r="2561" spans="1:8" x14ac:dyDescent="0.2">
      <c r="A2561" s="6">
        <f t="shared" si="37"/>
        <v>609562</v>
      </c>
      <c r="B2561" s="6">
        <v>9</v>
      </c>
      <c r="C2561" s="122">
        <v>17</v>
      </c>
      <c r="D2561" s="7">
        <v>702</v>
      </c>
      <c r="E2561" s="122" t="s">
        <v>8783</v>
      </c>
      <c r="H2561" s="6">
        <f>IF('Раздел 2.1.2.2'!BI42&gt;='Раздел 2.1.2.2'!BK42,0,1)</f>
        <v>0</v>
      </c>
    </row>
    <row r="2562" spans="1:8" x14ac:dyDescent="0.2">
      <c r="A2562" s="6">
        <f t="shared" si="37"/>
        <v>609562</v>
      </c>
      <c r="B2562" s="6">
        <v>9</v>
      </c>
      <c r="C2562" s="122">
        <v>17</v>
      </c>
      <c r="D2562" s="7">
        <v>703</v>
      </c>
      <c r="E2562" s="122" t="s">
        <v>8784</v>
      </c>
      <c r="H2562" s="6">
        <f>IF('Раздел 2.1.2.2'!BI43&gt;='Раздел 2.1.2.2'!BK43,0,1)</f>
        <v>0</v>
      </c>
    </row>
    <row r="2563" spans="1:8" x14ac:dyDescent="0.2">
      <c r="A2563" s="6">
        <f t="shared" si="37"/>
        <v>609562</v>
      </c>
      <c r="B2563" s="6">
        <v>9</v>
      </c>
      <c r="C2563" s="122">
        <v>17</v>
      </c>
      <c r="D2563" s="7">
        <v>704</v>
      </c>
      <c r="E2563" s="122" t="s">
        <v>8785</v>
      </c>
      <c r="H2563" s="6">
        <f>IF('Раздел 2.1.2.2'!BI44&gt;='Раздел 2.1.2.2'!BK44,0,1)</f>
        <v>0</v>
      </c>
    </row>
    <row r="2564" spans="1:8" x14ac:dyDescent="0.2">
      <c r="A2564" s="6">
        <f t="shared" si="37"/>
        <v>609562</v>
      </c>
      <c r="B2564" s="6">
        <v>9</v>
      </c>
      <c r="C2564" s="122">
        <v>17</v>
      </c>
      <c r="D2564" s="7">
        <v>705</v>
      </c>
      <c r="E2564" s="122" t="s">
        <v>8786</v>
      </c>
      <c r="H2564" s="6">
        <f>IF('Раздел 2.1.2.2'!BI45&gt;='Раздел 2.1.2.2'!BK45,0,1)</f>
        <v>0</v>
      </c>
    </row>
    <row r="2565" spans="1:8" x14ac:dyDescent="0.2">
      <c r="A2565" s="6">
        <f t="shared" si="37"/>
        <v>609562</v>
      </c>
      <c r="B2565" s="6">
        <v>9</v>
      </c>
      <c r="C2565" s="122">
        <v>17</v>
      </c>
      <c r="D2565" s="7">
        <v>706</v>
      </c>
      <c r="E2565" s="122" t="s">
        <v>8787</v>
      </c>
      <c r="H2565" s="6">
        <f>IF('Раздел 2.1.2.2'!BI46&gt;='Раздел 2.1.2.2'!BK46,0,1)</f>
        <v>0</v>
      </c>
    </row>
    <row r="2566" spans="1:8" x14ac:dyDescent="0.2">
      <c r="A2566" s="6">
        <f t="shared" si="37"/>
        <v>609562</v>
      </c>
      <c r="B2566" s="6">
        <v>9</v>
      </c>
      <c r="C2566" s="122">
        <v>17</v>
      </c>
      <c r="D2566" s="7">
        <v>707</v>
      </c>
      <c r="E2566" s="122" t="s">
        <v>8788</v>
      </c>
      <c r="H2566" s="6">
        <f>IF('Раздел 2.1.2.2'!BI47&gt;='Раздел 2.1.2.2'!BK47,0,1)</f>
        <v>0</v>
      </c>
    </row>
    <row r="2567" spans="1:8" x14ac:dyDescent="0.2">
      <c r="A2567" s="6">
        <f t="shared" si="37"/>
        <v>609562</v>
      </c>
      <c r="B2567" s="6">
        <v>9</v>
      </c>
      <c r="C2567" s="122">
        <v>17</v>
      </c>
      <c r="D2567" s="7">
        <v>708</v>
      </c>
      <c r="E2567" s="122" t="s">
        <v>8789</v>
      </c>
      <c r="H2567" s="6">
        <f>IF('Раздел 2.1.2.2'!BI48&gt;='Раздел 2.1.2.2'!BK48,0,1)</f>
        <v>0</v>
      </c>
    </row>
    <row r="2568" spans="1:8" x14ac:dyDescent="0.2">
      <c r="A2568" s="6">
        <f t="shared" si="37"/>
        <v>609562</v>
      </c>
      <c r="B2568" s="6">
        <v>9</v>
      </c>
      <c r="C2568" s="122">
        <v>17</v>
      </c>
      <c r="D2568" s="7">
        <v>709</v>
      </c>
      <c r="E2568" s="122" t="s">
        <v>8790</v>
      </c>
      <c r="H2568" s="6">
        <f>IF('Раздел 2.1.2.2'!BI49&gt;='Раздел 2.1.2.2'!BK49,0,1)</f>
        <v>0</v>
      </c>
    </row>
    <row r="2569" spans="1:8" x14ac:dyDescent="0.2">
      <c r="A2569" s="6">
        <f t="shared" si="37"/>
        <v>609562</v>
      </c>
      <c r="B2569" s="6">
        <v>9</v>
      </c>
      <c r="C2569" s="122">
        <v>17</v>
      </c>
      <c r="D2569" s="7">
        <v>710</v>
      </c>
      <c r="E2569" s="122" t="s">
        <v>8791</v>
      </c>
      <c r="H2569" s="6">
        <f>IF('Раздел 2.1.2.2'!BI50&gt;='Раздел 2.1.2.2'!BK50,0,1)</f>
        <v>0</v>
      </c>
    </row>
    <row r="2570" spans="1:8" x14ac:dyDescent="0.2">
      <c r="A2570" s="6">
        <f t="shared" si="37"/>
        <v>609562</v>
      </c>
      <c r="B2570" s="6">
        <v>9</v>
      </c>
      <c r="C2570" s="122">
        <v>17</v>
      </c>
      <c r="D2570" s="7">
        <v>711</v>
      </c>
      <c r="E2570" s="122" t="s">
        <v>8798</v>
      </c>
      <c r="H2570" s="6">
        <f>IF('Раздел 2.1.2.2'!BI51&gt;='Раздел 2.1.2.2'!BK51,0,1)</f>
        <v>0</v>
      </c>
    </row>
    <row r="2571" spans="1:8" x14ac:dyDescent="0.2">
      <c r="A2571" s="6">
        <f t="shared" si="37"/>
        <v>609562</v>
      </c>
      <c r="B2571" s="6">
        <v>9</v>
      </c>
      <c r="C2571" s="122">
        <v>17</v>
      </c>
      <c r="D2571" s="7">
        <v>712</v>
      </c>
      <c r="E2571" s="122" t="s">
        <v>8799</v>
      </c>
      <c r="H2571" s="6">
        <f>IF('Раздел 2.1.2.2'!BI52&gt;='Раздел 2.1.2.2'!BK52,0,1)</f>
        <v>0</v>
      </c>
    </row>
    <row r="2572" spans="1:8" x14ac:dyDescent="0.2">
      <c r="A2572" s="6">
        <f t="shared" si="37"/>
        <v>609562</v>
      </c>
      <c r="B2572" s="119">
        <v>9</v>
      </c>
      <c r="C2572" s="123">
        <v>17</v>
      </c>
      <c r="D2572" s="7">
        <v>713</v>
      </c>
      <c r="E2572" s="123" t="s">
        <v>11616</v>
      </c>
      <c r="F2572" s="119"/>
      <c r="G2572" s="119"/>
      <c r="H2572" s="119">
        <f>IF('Раздел 2.1.2.2'!BI53&gt;='Раздел 2.1.2.2'!BK53,0,1)</f>
        <v>0</v>
      </c>
    </row>
    <row r="2573" spans="1:8" x14ac:dyDescent="0.2">
      <c r="A2573" s="132">
        <f t="shared" si="37"/>
        <v>609562</v>
      </c>
      <c r="B2573" s="132">
        <v>9</v>
      </c>
      <c r="C2573" s="133">
        <v>18</v>
      </c>
      <c r="D2573" s="7">
        <v>714</v>
      </c>
      <c r="E2573" s="133" t="s">
        <v>11155</v>
      </c>
      <c r="F2573" s="133"/>
      <c r="G2573" s="133"/>
      <c r="H2573" s="135">
        <f>IF('Раздел 2.1.2.2'!P44&gt;='Раздел 2.1.2.2'!P52,0,1)</f>
        <v>0</v>
      </c>
    </row>
    <row r="2574" spans="1:8" x14ac:dyDescent="0.2">
      <c r="A2574" s="132">
        <f t="shared" si="37"/>
        <v>609562</v>
      </c>
      <c r="B2574" s="132">
        <v>9</v>
      </c>
      <c r="C2574" s="133">
        <v>18</v>
      </c>
      <c r="D2574" s="7">
        <v>715</v>
      </c>
      <c r="E2574" s="132" t="s">
        <v>1272</v>
      </c>
      <c r="F2574" s="133"/>
      <c r="G2574" s="133"/>
      <c r="H2574" s="133">
        <f>IF('Раздел 2.1.2.2'!Q44&gt;='Раздел 2.1.2.2'!Q52,0,1)</f>
        <v>0</v>
      </c>
    </row>
    <row r="2575" spans="1:8" x14ac:dyDescent="0.2">
      <c r="A2575" s="132">
        <f t="shared" si="37"/>
        <v>609562</v>
      </c>
      <c r="B2575" s="132">
        <v>9</v>
      </c>
      <c r="C2575" s="133">
        <v>18</v>
      </c>
      <c r="D2575" s="7">
        <v>716</v>
      </c>
      <c r="E2575" s="132" t="s">
        <v>1273</v>
      </c>
      <c r="F2575" s="133"/>
      <c r="G2575" s="133"/>
      <c r="H2575" s="133">
        <f>IF('Раздел 2.1.2.2'!R44&gt;='Раздел 2.1.2.2'!R52,0,1)</f>
        <v>0</v>
      </c>
    </row>
    <row r="2576" spans="1:8" x14ac:dyDescent="0.2">
      <c r="A2576" s="132">
        <f t="shared" si="37"/>
        <v>609562</v>
      </c>
      <c r="B2576" s="132">
        <v>9</v>
      </c>
      <c r="C2576" s="133">
        <v>18</v>
      </c>
      <c r="D2576" s="7">
        <v>717</v>
      </c>
      <c r="E2576" s="132" t="s">
        <v>1274</v>
      </c>
      <c r="F2576" s="133"/>
      <c r="G2576" s="133"/>
      <c r="H2576" s="133">
        <f>IF('Раздел 2.1.2.2'!S44&gt;='Раздел 2.1.2.2'!S52,0,1)</f>
        <v>0</v>
      </c>
    </row>
    <row r="2577" spans="1:8" x14ac:dyDescent="0.2">
      <c r="A2577" s="132">
        <f t="shared" si="37"/>
        <v>609562</v>
      </c>
      <c r="B2577" s="132">
        <v>9</v>
      </c>
      <c r="C2577" s="133">
        <v>18</v>
      </c>
      <c r="D2577" s="7">
        <v>718</v>
      </c>
      <c r="E2577" s="132" t="s">
        <v>1275</v>
      </c>
      <c r="F2577" s="133"/>
      <c r="G2577" s="133"/>
      <c r="H2577" s="133">
        <f>IF('Раздел 2.1.2.2'!T44&gt;='Раздел 2.1.2.2'!T52,0,1)</f>
        <v>0</v>
      </c>
    </row>
    <row r="2578" spans="1:8" x14ac:dyDescent="0.2">
      <c r="A2578" s="132">
        <f t="shared" si="37"/>
        <v>609562</v>
      </c>
      <c r="B2578" s="132">
        <v>9</v>
      </c>
      <c r="C2578" s="133">
        <v>18</v>
      </c>
      <c r="D2578" s="7">
        <v>719</v>
      </c>
      <c r="E2578" s="132" t="s">
        <v>1276</v>
      </c>
      <c r="F2578" s="133"/>
      <c r="G2578" s="133"/>
      <c r="H2578" s="133">
        <f>IF('Раздел 2.1.2.2'!U44&gt;='Раздел 2.1.2.2'!U52,0,1)</f>
        <v>0</v>
      </c>
    </row>
    <row r="2579" spans="1:8" x14ac:dyDescent="0.2">
      <c r="A2579" s="132">
        <f t="shared" si="37"/>
        <v>609562</v>
      </c>
      <c r="B2579" s="132">
        <v>9</v>
      </c>
      <c r="C2579" s="133">
        <v>18</v>
      </c>
      <c r="D2579" s="7">
        <v>720</v>
      </c>
      <c r="E2579" s="132" t="s">
        <v>1277</v>
      </c>
      <c r="F2579" s="133"/>
      <c r="G2579" s="133"/>
      <c r="H2579" s="133">
        <f>IF('Раздел 2.1.2.2'!V44&gt;='Раздел 2.1.2.2'!V52,0,1)</f>
        <v>0</v>
      </c>
    </row>
    <row r="2580" spans="1:8" x14ac:dyDescent="0.2">
      <c r="A2580" s="132">
        <f t="shared" si="37"/>
        <v>609562</v>
      </c>
      <c r="B2580" s="132">
        <v>9</v>
      </c>
      <c r="C2580" s="133">
        <v>18</v>
      </c>
      <c r="D2580" s="7">
        <v>721</v>
      </c>
      <c r="E2580" s="132" t="s">
        <v>1278</v>
      </c>
      <c r="F2580" s="133"/>
      <c r="G2580" s="133"/>
      <c r="H2580" s="133">
        <f>IF('Раздел 2.1.2.2'!W44&gt;='Раздел 2.1.2.2'!W52,0,1)</f>
        <v>0</v>
      </c>
    </row>
    <row r="2581" spans="1:8" x14ac:dyDescent="0.2">
      <c r="A2581" s="132">
        <f t="shared" si="37"/>
        <v>609562</v>
      </c>
      <c r="B2581" s="132">
        <v>9</v>
      </c>
      <c r="C2581" s="133">
        <v>18</v>
      </c>
      <c r="D2581" s="7">
        <v>722</v>
      </c>
      <c r="E2581" s="132" t="s">
        <v>1279</v>
      </c>
      <c r="F2581" s="133"/>
      <c r="G2581" s="133"/>
      <c r="H2581" s="133">
        <f>IF('Раздел 2.1.2.2'!X44&gt;='Раздел 2.1.2.2'!X52,0,1)</f>
        <v>0</v>
      </c>
    </row>
    <row r="2582" spans="1:8" x14ac:dyDescent="0.2">
      <c r="A2582" s="132">
        <f t="shared" si="37"/>
        <v>609562</v>
      </c>
      <c r="B2582" s="132">
        <v>9</v>
      </c>
      <c r="C2582" s="133">
        <v>18</v>
      </c>
      <c r="D2582" s="7">
        <v>723</v>
      </c>
      <c r="E2582" s="132" t="s">
        <v>1280</v>
      </c>
      <c r="F2582" s="133"/>
      <c r="G2582" s="133"/>
      <c r="H2582" s="133">
        <f>IF('Раздел 2.1.2.2'!Y44&gt;='Раздел 2.1.2.2'!Y52,0,1)</f>
        <v>0</v>
      </c>
    </row>
    <row r="2583" spans="1:8" x14ac:dyDescent="0.2">
      <c r="A2583" s="132">
        <f t="shared" si="37"/>
        <v>609562</v>
      </c>
      <c r="B2583" s="132">
        <v>9</v>
      </c>
      <c r="C2583" s="133">
        <v>18</v>
      </c>
      <c r="D2583" s="7">
        <v>724</v>
      </c>
      <c r="E2583" s="132" t="s">
        <v>1281</v>
      </c>
      <c r="F2583" s="133"/>
      <c r="G2583" s="133"/>
      <c r="H2583" s="133">
        <f>IF('Раздел 2.1.2.2'!Z44&gt;='Раздел 2.1.2.2'!Z52,0,1)</f>
        <v>0</v>
      </c>
    </row>
    <row r="2584" spans="1:8" x14ac:dyDescent="0.2">
      <c r="A2584" s="132">
        <f t="shared" si="37"/>
        <v>609562</v>
      </c>
      <c r="B2584" s="132">
        <v>9</v>
      </c>
      <c r="C2584" s="133">
        <v>18</v>
      </c>
      <c r="D2584" s="7">
        <v>725</v>
      </c>
      <c r="E2584" s="132" t="s">
        <v>1282</v>
      </c>
      <c r="F2584" s="133"/>
      <c r="G2584" s="133"/>
      <c r="H2584" s="133">
        <f>IF('Раздел 2.1.2.2'!AA44&gt;='Раздел 2.1.2.2'!AA52,0,1)</f>
        <v>0</v>
      </c>
    </row>
    <row r="2585" spans="1:8" x14ac:dyDescent="0.2">
      <c r="A2585" s="132">
        <f t="shared" si="37"/>
        <v>609562</v>
      </c>
      <c r="B2585" s="132">
        <v>9</v>
      </c>
      <c r="C2585" s="133">
        <v>18</v>
      </c>
      <c r="D2585" s="7">
        <v>726</v>
      </c>
      <c r="E2585" s="132" t="s">
        <v>1283</v>
      </c>
      <c r="F2585" s="133"/>
      <c r="G2585" s="133"/>
      <c r="H2585" s="133">
        <f>IF('Раздел 2.1.2.2'!AB44&gt;='Раздел 2.1.2.2'!AB52,0,1)</f>
        <v>0</v>
      </c>
    </row>
    <row r="2586" spans="1:8" x14ac:dyDescent="0.2">
      <c r="A2586" s="132">
        <f t="shared" si="37"/>
        <v>609562</v>
      </c>
      <c r="B2586" s="132">
        <v>9</v>
      </c>
      <c r="C2586" s="133">
        <v>18</v>
      </c>
      <c r="D2586" s="7">
        <v>727</v>
      </c>
      <c r="E2586" s="132" t="s">
        <v>1284</v>
      </c>
      <c r="F2586" s="133"/>
      <c r="G2586" s="133"/>
      <c r="H2586" s="133">
        <f>IF('Раздел 2.1.2.2'!AC44&gt;='Раздел 2.1.2.2'!AC52,0,1)</f>
        <v>0</v>
      </c>
    </row>
    <row r="2587" spans="1:8" x14ac:dyDescent="0.2">
      <c r="A2587" s="132">
        <f t="shared" si="37"/>
        <v>609562</v>
      </c>
      <c r="B2587" s="132">
        <v>9</v>
      </c>
      <c r="C2587" s="133">
        <v>18</v>
      </c>
      <c r="D2587" s="7">
        <v>728</v>
      </c>
      <c r="E2587" s="132" t="s">
        <v>1285</v>
      </c>
      <c r="F2587" s="133"/>
      <c r="G2587" s="133"/>
      <c r="H2587" s="133">
        <f>IF('Раздел 2.1.2.2'!AD44&gt;='Раздел 2.1.2.2'!AD52,0,1)</f>
        <v>0</v>
      </c>
    </row>
    <row r="2588" spans="1:8" x14ac:dyDescent="0.2">
      <c r="A2588" s="132">
        <f t="shared" si="37"/>
        <v>609562</v>
      </c>
      <c r="B2588" s="132">
        <v>9</v>
      </c>
      <c r="C2588" s="133">
        <v>18</v>
      </c>
      <c r="D2588" s="7">
        <v>729</v>
      </c>
      <c r="E2588" s="132" t="s">
        <v>1286</v>
      </c>
      <c r="F2588" s="133"/>
      <c r="G2588" s="133"/>
      <c r="H2588" s="133">
        <f>IF('Раздел 2.1.2.2'!AE44&gt;='Раздел 2.1.2.2'!AE52,0,1)</f>
        <v>0</v>
      </c>
    </row>
    <row r="2589" spans="1:8" x14ac:dyDescent="0.2">
      <c r="A2589" s="132">
        <f t="shared" si="37"/>
        <v>609562</v>
      </c>
      <c r="B2589" s="132">
        <v>9</v>
      </c>
      <c r="C2589" s="133">
        <v>18</v>
      </c>
      <c r="D2589" s="7">
        <v>730</v>
      </c>
      <c r="E2589" s="132" t="s">
        <v>1287</v>
      </c>
      <c r="F2589" s="133"/>
      <c r="G2589" s="133"/>
      <c r="H2589" s="133">
        <f>IF('Раздел 2.1.2.2'!AF44&gt;='Раздел 2.1.2.2'!AF52,0,1)</f>
        <v>0</v>
      </c>
    </row>
    <row r="2590" spans="1:8" x14ac:dyDescent="0.2">
      <c r="A2590" s="132">
        <f t="shared" si="37"/>
        <v>609562</v>
      </c>
      <c r="B2590" s="132">
        <v>9</v>
      </c>
      <c r="C2590" s="133">
        <v>18</v>
      </c>
      <c r="D2590" s="7">
        <v>731</v>
      </c>
      <c r="E2590" s="132" t="s">
        <v>1288</v>
      </c>
      <c r="F2590" s="133"/>
      <c r="G2590" s="133"/>
      <c r="H2590" s="133">
        <f>IF('Раздел 2.1.2.2'!AG44&gt;='Раздел 2.1.2.2'!AG52,0,1)</f>
        <v>0</v>
      </c>
    </row>
    <row r="2591" spans="1:8" x14ac:dyDescent="0.2">
      <c r="A2591" s="132">
        <f t="shared" si="37"/>
        <v>609562</v>
      </c>
      <c r="B2591" s="132">
        <v>9</v>
      </c>
      <c r="C2591" s="133">
        <v>18</v>
      </c>
      <c r="D2591" s="7">
        <v>732</v>
      </c>
      <c r="E2591" s="132" t="s">
        <v>1289</v>
      </c>
      <c r="F2591" s="133"/>
      <c r="G2591" s="133"/>
      <c r="H2591" s="133">
        <f>IF('Раздел 2.1.2.2'!AH44&gt;='Раздел 2.1.2.2'!AH52,0,1)</f>
        <v>0</v>
      </c>
    </row>
    <row r="2592" spans="1:8" x14ac:dyDescent="0.2">
      <c r="A2592" s="132">
        <f t="shared" si="37"/>
        <v>609562</v>
      </c>
      <c r="B2592" s="132">
        <v>9</v>
      </c>
      <c r="C2592" s="133">
        <v>18</v>
      </c>
      <c r="D2592" s="7">
        <v>733</v>
      </c>
      <c r="E2592" s="132" t="s">
        <v>526</v>
      </c>
      <c r="F2592" s="133"/>
      <c r="G2592" s="133"/>
      <c r="H2592" s="133">
        <f>IF('Раздел 2.1.2.2'!AI44&gt;='Раздел 2.1.2.2'!AI52,0,1)</f>
        <v>0</v>
      </c>
    </row>
    <row r="2593" spans="1:8" x14ac:dyDescent="0.2">
      <c r="A2593" s="132">
        <f t="shared" si="37"/>
        <v>609562</v>
      </c>
      <c r="B2593" s="132">
        <v>9</v>
      </c>
      <c r="C2593" s="133">
        <v>18</v>
      </c>
      <c r="D2593" s="7">
        <v>734</v>
      </c>
      <c r="E2593" s="132" t="s">
        <v>527</v>
      </c>
      <c r="F2593" s="133"/>
      <c r="G2593" s="133"/>
      <c r="H2593" s="133">
        <f>IF('Раздел 2.1.2.2'!AJ44&gt;='Раздел 2.1.2.2'!AJ52,0,1)</f>
        <v>0</v>
      </c>
    </row>
    <row r="2594" spans="1:8" x14ac:dyDescent="0.2">
      <c r="A2594" s="132">
        <f t="shared" si="37"/>
        <v>609562</v>
      </c>
      <c r="B2594" s="132">
        <v>9</v>
      </c>
      <c r="C2594" s="133">
        <v>18</v>
      </c>
      <c r="D2594" s="7">
        <v>735</v>
      </c>
      <c r="E2594" s="132" t="s">
        <v>528</v>
      </c>
      <c r="F2594" s="133"/>
      <c r="G2594" s="133"/>
      <c r="H2594" s="133">
        <f>IF('Раздел 2.1.2.2'!AK44&gt;='Раздел 2.1.2.2'!AK52,0,1)</f>
        <v>0</v>
      </c>
    </row>
    <row r="2595" spans="1:8" x14ac:dyDescent="0.2">
      <c r="A2595" s="132">
        <f t="shared" si="37"/>
        <v>609562</v>
      </c>
      <c r="B2595" s="132">
        <v>9</v>
      </c>
      <c r="C2595" s="133">
        <v>18</v>
      </c>
      <c r="D2595" s="7">
        <v>736</v>
      </c>
      <c r="E2595" s="132" t="s">
        <v>529</v>
      </c>
      <c r="F2595" s="133"/>
      <c r="G2595" s="133"/>
      <c r="H2595" s="133">
        <f>IF('Раздел 2.1.2.2'!AL44&gt;='Раздел 2.1.2.2'!AL52,0,1)</f>
        <v>0</v>
      </c>
    </row>
    <row r="2596" spans="1:8" x14ac:dyDescent="0.2">
      <c r="A2596" s="132">
        <f t="shared" si="37"/>
        <v>609562</v>
      </c>
      <c r="B2596" s="132">
        <v>9</v>
      </c>
      <c r="C2596" s="133">
        <v>18</v>
      </c>
      <c r="D2596" s="7">
        <v>737</v>
      </c>
      <c r="E2596" s="132" t="s">
        <v>530</v>
      </c>
      <c r="F2596" s="133"/>
      <c r="G2596" s="133"/>
      <c r="H2596" s="133">
        <f>IF('Раздел 2.1.2.2'!AM44&gt;='Раздел 2.1.2.2'!AM52,0,1)</f>
        <v>0</v>
      </c>
    </row>
    <row r="2597" spans="1:8" x14ac:dyDescent="0.2">
      <c r="A2597" s="132">
        <f t="shared" si="37"/>
        <v>609562</v>
      </c>
      <c r="B2597" s="132">
        <v>9</v>
      </c>
      <c r="C2597" s="133">
        <v>18</v>
      </c>
      <c r="D2597" s="7">
        <v>738</v>
      </c>
      <c r="E2597" s="132" t="s">
        <v>531</v>
      </c>
      <c r="F2597" s="133"/>
      <c r="G2597" s="133"/>
      <c r="H2597" s="133">
        <f>IF('Раздел 2.1.2.2'!AN44&gt;='Раздел 2.1.2.2'!AN52,0,1)</f>
        <v>0</v>
      </c>
    </row>
    <row r="2598" spans="1:8" x14ac:dyDescent="0.2">
      <c r="A2598" s="132">
        <f t="shared" si="37"/>
        <v>609562</v>
      </c>
      <c r="B2598" s="132">
        <v>9</v>
      </c>
      <c r="C2598" s="133">
        <v>18</v>
      </c>
      <c r="D2598" s="7">
        <v>739</v>
      </c>
      <c r="E2598" s="132" t="s">
        <v>532</v>
      </c>
      <c r="F2598" s="133"/>
      <c r="G2598" s="133"/>
      <c r="H2598" s="133">
        <f>IF('Раздел 2.1.2.2'!AO44&gt;='Раздел 2.1.2.2'!AO52,0,1)</f>
        <v>0</v>
      </c>
    </row>
    <row r="2599" spans="1:8" x14ac:dyDescent="0.2">
      <c r="A2599" s="132">
        <f t="shared" si="37"/>
        <v>609562</v>
      </c>
      <c r="B2599" s="132">
        <v>9</v>
      </c>
      <c r="C2599" s="133">
        <v>18</v>
      </c>
      <c r="D2599" s="7">
        <v>740</v>
      </c>
      <c r="E2599" s="132" t="s">
        <v>533</v>
      </c>
      <c r="F2599" s="133"/>
      <c r="G2599" s="133"/>
      <c r="H2599" s="133">
        <f>IF('Раздел 2.1.2.2'!AP44&gt;='Раздел 2.1.2.2'!AP52,0,1)</f>
        <v>0</v>
      </c>
    </row>
    <row r="2600" spans="1:8" x14ac:dyDescent="0.2">
      <c r="A2600" s="132">
        <f t="shared" si="37"/>
        <v>609562</v>
      </c>
      <c r="B2600" s="132">
        <v>9</v>
      </c>
      <c r="C2600" s="133">
        <v>18</v>
      </c>
      <c r="D2600" s="7">
        <v>741</v>
      </c>
      <c r="E2600" s="132" t="s">
        <v>534</v>
      </c>
      <c r="F2600" s="133"/>
      <c r="G2600" s="133"/>
      <c r="H2600" s="133">
        <f>IF('Раздел 2.1.2.2'!AQ44&gt;='Раздел 2.1.2.2'!AQ52,0,1)</f>
        <v>0</v>
      </c>
    </row>
    <row r="2601" spans="1:8" x14ac:dyDescent="0.2">
      <c r="A2601" s="132">
        <f t="shared" si="37"/>
        <v>609562</v>
      </c>
      <c r="B2601" s="132">
        <v>9</v>
      </c>
      <c r="C2601" s="133">
        <v>18</v>
      </c>
      <c r="D2601" s="7">
        <v>742</v>
      </c>
      <c r="E2601" s="132" t="s">
        <v>535</v>
      </c>
      <c r="F2601" s="133"/>
      <c r="G2601" s="133"/>
      <c r="H2601" s="133">
        <f>IF('Раздел 2.1.2.2'!AR44&gt;='Раздел 2.1.2.2'!AR52,0,1)</f>
        <v>0</v>
      </c>
    </row>
    <row r="2602" spans="1:8" x14ac:dyDescent="0.2">
      <c r="A2602" s="132">
        <f t="shared" si="37"/>
        <v>609562</v>
      </c>
      <c r="B2602" s="132">
        <v>9</v>
      </c>
      <c r="C2602" s="133">
        <v>18</v>
      </c>
      <c r="D2602" s="7">
        <v>743</v>
      </c>
      <c r="E2602" s="132" t="s">
        <v>536</v>
      </c>
      <c r="F2602" s="133"/>
      <c r="G2602" s="133"/>
      <c r="H2602" s="133">
        <f>IF('Раздел 2.1.2.2'!AS44&gt;='Раздел 2.1.2.2'!AS52,0,1)</f>
        <v>0</v>
      </c>
    </row>
    <row r="2603" spans="1:8" x14ac:dyDescent="0.2">
      <c r="A2603" s="132">
        <f t="shared" si="37"/>
        <v>609562</v>
      </c>
      <c r="B2603" s="132">
        <v>9</v>
      </c>
      <c r="C2603" s="133">
        <v>18</v>
      </c>
      <c r="D2603" s="7">
        <v>744</v>
      </c>
      <c r="E2603" s="132" t="s">
        <v>537</v>
      </c>
      <c r="F2603" s="133"/>
      <c r="G2603" s="133"/>
      <c r="H2603" s="133">
        <f>IF('Раздел 2.1.2.2'!AT44&gt;='Раздел 2.1.2.2'!AT52,0,1)</f>
        <v>0</v>
      </c>
    </row>
    <row r="2604" spans="1:8" x14ac:dyDescent="0.2">
      <c r="A2604" s="132">
        <f t="shared" si="37"/>
        <v>609562</v>
      </c>
      <c r="B2604" s="132">
        <v>9</v>
      </c>
      <c r="C2604" s="133">
        <v>18</v>
      </c>
      <c r="D2604" s="7">
        <v>745</v>
      </c>
      <c r="E2604" s="132" t="s">
        <v>538</v>
      </c>
      <c r="F2604" s="133"/>
      <c r="G2604" s="133"/>
      <c r="H2604" s="133">
        <f>IF('Раздел 2.1.2.2'!AU44&gt;='Раздел 2.1.2.2'!AU52,0,1)</f>
        <v>0</v>
      </c>
    </row>
    <row r="2605" spans="1:8" x14ac:dyDescent="0.2">
      <c r="A2605" s="132">
        <f t="shared" si="37"/>
        <v>609562</v>
      </c>
      <c r="B2605" s="132">
        <v>9</v>
      </c>
      <c r="C2605" s="133">
        <v>18</v>
      </c>
      <c r="D2605" s="7">
        <v>746</v>
      </c>
      <c r="E2605" s="132" t="s">
        <v>539</v>
      </c>
      <c r="F2605" s="133"/>
      <c r="G2605" s="133"/>
      <c r="H2605" s="133">
        <f>IF('Раздел 2.1.2.2'!AV44&gt;='Раздел 2.1.2.2'!AV52,0,1)</f>
        <v>0</v>
      </c>
    </row>
    <row r="2606" spans="1:8" x14ac:dyDescent="0.2">
      <c r="A2606" s="132">
        <f t="shared" si="37"/>
        <v>609562</v>
      </c>
      <c r="B2606" s="132">
        <v>9</v>
      </c>
      <c r="C2606" s="133">
        <v>18</v>
      </c>
      <c r="D2606" s="7">
        <v>747</v>
      </c>
      <c r="E2606" s="132" t="s">
        <v>540</v>
      </c>
      <c r="F2606" s="133"/>
      <c r="G2606" s="133"/>
      <c r="H2606" s="133">
        <f>IF('Раздел 2.1.2.2'!AW44&gt;='Раздел 2.1.2.2'!AW52,0,1)</f>
        <v>0</v>
      </c>
    </row>
    <row r="2607" spans="1:8" x14ac:dyDescent="0.2">
      <c r="A2607" s="132">
        <f t="shared" si="37"/>
        <v>609562</v>
      </c>
      <c r="B2607" s="132">
        <v>9</v>
      </c>
      <c r="C2607" s="133">
        <v>18</v>
      </c>
      <c r="D2607" s="7">
        <v>748</v>
      </c>
      <c r="E2607" s="132" t="s">
        <v>541</v>
      </c>
      <c r="F2607" s="133"/>
      <c r="G2607" s="133"/>
      <c r="H2607" s="133">
        <f>IF('Раздел 2.1.2.2'!AX44&gt;='Раздел 2.1.2.2'!AX52,0,1)</f>
        <v>0</v>
      </c>
    </row>
    <row r="2608" spans="1:8" x14ac:dyDescent="0.2">
      <c r="A2608" s="132">
        <f t="shared" si="37"/>
        <v>609562</v>
      </c>
      <c r="B2608" s="132">
        <v>9</v>
      </c>
      <c r="C2608" s="133">
        <v>18</v>
      </c>
      <c r="D2608" s="7">
        <v>749</v>
      </c>
      <c r="E2608" s="132" t="s">
        <v>542</v>
      </c>
      <c r="F2608" s="133"/>
      <c r="G2608" s="133"/>
      <c r="H2608" s="133">
        <f>IF('Раздел 2.1.2.2'!AY44&gt;='Раздел 2.1.2.2'!AY52,0,1)</f>
        <v>0</v>
      </c>
    </row>
    <row r="2609" spans="1:8" x14ac:dyDescent="0.2">
      <c r="A2609" s="132">
        <f t="shared" si="37"/>
        <v>609562</v>
      </c>
      <c r="B2609" s="132">
        <v>9</v>
      </c>
      <c r="C2609" s="133">
        <v>18</v>
      </c>
      <c r="D2609" s="7">
        <v>750</v>
      </c>
      <c r="E2609" s="132" t="s">
        <v>543</v>
      </c>
      <c r="F2609" s="133"/>
      <c r="G2609" s="133"/>
      <c r="H2609" s="133">
        <f>IF('Раздел 2.1.2.2'!AZ44&gt;='Раздел 2.1.2.2'!AZ52,0,1)</f>
        <v>0</v>
      </c>
    </row>
    <row r="2610" spans="1:8" x14ac:dyDescent="0.2">
      <c r="A2610" s="132">
        <f t="shared" si="37"/>
        <v>609562</v>
      </c>
      <c r="B2610" s="132">
        <v>9</v>
      </c>
      <c r="C2610" s="133">
        <v>18</v>
      </c>
      <c r="D2610" s="7">
        <v>751</v>
      </c>
      <c r="E2610" s="132" t="s">
        <v>544</v>
      </c>
      <c r="F2610" s="133"/>
      <c r="G2610" s="133"/>
      <c r="H2610" s="133">
        <f>IF('Раздел 2.1.2.2'!BA44&gt;='Раздел 2.1.2.2'!BA52,0,1)</f>
        <v>0</v>
      </c>
    </row>
    <row r="2611" spans="1:8" x14ac:dyDescent="0.2">
      <c r="A2611" s="132">
        <f t="shared" si="37"/>
        <v>609562</v>
      </c>
      <c r="B2611" s="132">
        <v>9</v>
      </c>
      <c r="C2611" s="133">
        <v>18</v>
      </c>
      <c r="D2611" s="7">
        <v>752</v>
      </c>
      <c r="E2611" s="132" t="s">
        <v>545</v>
      </c>
      <c r="F2611" s="133"/>
      <c r="G2611" s="133"/>
      <c r="H2611" s="133">
        <f>IF('Раздел 2.1.2.2'!BB44&gt;='Раздел 2.1.2.2'!BB52,0,1)</f>
        <v>0</v>
      </c>
    </row>
    <row r="2612" spans="1:8" x14ac:dyDescent="0.2">
      <c r="A2612" s="132">
        <f t="shared" si="37"/>
        <v>609562</v>
      </c>
      <c r="B2612" s="132">
        <v>9</v>
      </c>
      <c r="C2612" s="133">
        <v>18</v>
      </c>
      <c r="D2612" s="7">
        <v>753</v>
      </c>
      <c r="E2612" s="132" t="s">
        <v>546</v>
      </c>
      <c r="F2612" s="133"/>
      <c r="G2612" s="133"/>
      <c r="H2612" s="133">
        <f>IF('Раздел 2.1.2.2'!BC44&gt;='Раздел 2.1.2.2'!BC52,0,1)</f>
        <v>0</v>
      </c>
    </row>
    <row r="2613" spans="1:8" x14ac:dyDescent="0.2">
      <c r="A2613" s="132">
        <f t="shared" si="37"/>
        <v>609562</v>
      </c>
      <c r="B2613" s="132">
        <v>9</v>
      </c>
      <c r="C2613" s="133">
        <v>18</v>
      </c>
      <c r="D2613" s="7">
        <v>754</v>
      </c>
      <c r="E2613" s="132" t="s">
        <v>547</v>
      </c>
      <c r="F2613" s="133"/>
      <c r="G2613" s="133"/>
      <c r="H2613" s="133">
        <f>IF('Раздел 2.1.2.2'!BD44&gt;='Раздел 2.1.2.2'!BD52,0,1)</f>
        <v>0</v>
      </c>
    </row>
    <row r="2614" spans="1:8" x14ac:dyDescent="0.2">
      <c r="A2614" s="132">
        <f t="shared" si="37"/>
        <v>609562</v>
      </c>
      <c r="B2614" s="132">
        <v>9</v>
      </c>
      <c r="C2614" s="133">
        <v>18</v>
      </c>
      <c r="D2614" s="7">
        <v>755</v>
      </c>
      <c r="E2614" s="132" t="s">
        <v>548</v>
      </c>
      <c r="F2614" s="133"/>
      <c r="G2614" s="133"/>
      <c r="H2614" s="133">
        <f>IF('Раздел 2.1.2.2'!BE44&gt;='Раздел 2.1.2.2'!BE52,0,1)</f>
        <v>0</v>
      </c>
    </row>
    <row r="2615" spans="1:8" x14ac:dyDescent="0.2">
      <c r="A2615" s="132">
        <f t="shared" si="37"/>
        <v>609562</v>
      </c>
      <c r="B2615" s="132">
        <v>9</v>
      </c>
      <c r="C2615" s="133">
        <v>18</v>
      </c>
      <c r="D2615" s="7">
        <v>756</v>
      </c>
      <c r="E2615" s="132" t="s">
        <v>549</v>
      </c>
      <c r="F2615" s="133"/>
      <c r="G2615" s="133"/>
      <c r="H2615" s="133">
        <f>IF('Раздел 2.1.2.2'!BF44&gt;='Раздел 2.1.2.2'!BF52,0,1)</f>
        <v>0</v>
      </c>
    </row>
    <row r="2616" spans="1:8" x14ac:dyDescent="0.2">
      <c r="A2616" s="132">
        <f t="shared" si="37"/>
        <v>609562</v>
      </c>
      <c r="B2616" s="132">
        <v>9</v>
      </c>
      <c r="C2616" s="133">
        <v>18</v>
      </c>
      <c r="D2616" s="7">
        <v>757</v>
      </c>
      <c r="E2616" s="132" t="s">
        <v>2097</v>
      </c>
      <c r="F2616" s="133"/>
      <c r="G2616" s="133"/>
      <c r="H2616" s="133">
        <f>IF('Раздел 2.1.2.2'!BG44&gt;='Раздел 2.1.2.2'!BG52,0,1)</f>
        <v>0</v>
      </c>
    </row>
    <row r="2617" spans="1:8" x14ac:dyDescent="0.2">
      <c r="A2617" s="132">
        <f t="shared" si="37"/>
        <v>609562</v>
      </c>
      <c r="B2617" s="132">
        <v>9</v>
      </c>
      <c r="C2617" s="134">
        <v>18</v>
      </c>
      <c r="D2617" s="7">
        <v>758</v>
      </c>
      <c r="E2617" s="134" t="s">
        <v>2098</v>
      </c>
      <c r="F2617" s="134"/>
      <c r="G2617" s="134"/>
      <c r="H2617" s="134">
        <f>IF('Раздел 2.1.2.2'!BH44&gt;='Раздел 2.1.2.2'!BH52,0,1)</f>
        <v>0</v>
      </c>
    </row>
    <row r="2618" spans="1:8" x14ac:dyDescent="0.2">
      <c r="A2618" s="6">
        <f t="shared" si="37"/>
        <v>609562</v>
      </c>
      <c r="B2618" s="6">
        <v>9</v>
      </c>
      <c r="C2618" s="122">
        <v>19</v>
      </c>
      <c r="D2618" s="7">
        <v>759</v>
      </c>
      <c r="E2618" s="122" t="s">
        <v>4034</v>
      </c>
      <c r="F2618" s="7"/>
      <c r="G2618" s="7"/>
      <c r="H2618" s="7">
        <f>IF('Раздел 2.1.2.2'!P45&gt;='Раздел 2.1.2.2'!P53,0,1)</f>
        <v>0</v>
      </c>
    </row>
    <row r="2619" spans="1:8" x14ac:dyDescent="0.2">
      <c r="A2619" s="6">
        <f t="shared" si="37"/>
        <v>609562</v>
      </c>
      <c r="B2619" s="6">
        <v>9</v>
      </c>
      <c r="C2619" s="122">
        <v>19</v>
      </c>
      <c r="D2619" s="7">
        <v>760</v>
      </c>
      <c r="E2619" s="6" t="s">
        <v>2099</v>
      </c>
      <c r="F2619" s="7"/>
      <c r="G2619" s="7"/>
      <c r="H2619" s="7">
        <f>IF('Раздел 2.1.2.2'!Q45&gt;='Раздел 2.1.2.2'!Q53,0,1)</f>
        <v>0</v>
      </c>
    </row>
    <row r="2620" spans="1:8" x14ac:dyDescent="0.2">
      <c r="A2620" s="6">
        <f t="shared" si="37"/>
        <v>609562</v>
      </c>
      <c r="B2620" s="6">
        <v>9</v>
      </c>
      <c r="C2620" s="122">
        <v>19</v>
      </c>
      <c r="D2620" s="7">
        <v>761</v>
      </c>
      <c r="E2620" s="6" t="s">
        <v>2100</v>
      </c>
      <c r="F2620" s="7"/>
      <c r="G2620" s="7"/>
      <c r="H2620" s="7">
        <f>IF('Раздел 2.1.2.2'!R45&gt;='Раздел 2.1.2.2'!R53,0,1)</f>
        <v>0</v>
      </c>
    </row>
    <row r="2621" spans="1:8" x14ac:dyDescent="0.2">
      <c r="A2621" s="6">
        <f t="shared" si="37"/>
        <v>609562</v>
      </c>
      <c r="B2621" s="6">
        <v>9</v>
      </c>
      <c r="C2621" s="122">
        <v>19</v>
      </c>
      <c r="D2621" s="7">
        <v>762</v>
      </c>
      <c r="E2621" s="6" t="s">
        <v>2101</v>
      </c>
      <c r="F2621" s="7"/>
      <c r="G2621" s="7"/>
      <c r="H2621" s="7">
        <f>IF('Раздел 2.1.2.2'!S45&gt;='Раздел 2.1.2.2'!S53,0,1)</f>
        <v>0</v>
      </c>
    </row>
    <row r="2622" spans="1:8" x14ac:dyDescent="0.2">
      <c r="A2622" s="6">
        <f t="shared" si="37"/>
        <v>609562</v>
      </c>
      <c r="B2622" s="6">
        <v>9</v>
      </c>
      <c r="C2622" s="122">
        <v>19</v>
      </c>
      <c r="D2622" s="7">
        <v>763</v>
      </c>
      <c r="E2622" s="6" t="s">
        <v>2102</v>
      </c>
      <c r="F2622" s="7"/>
      <c r="G2622" s="7"/>
      <c r="H2622" s="7">
        <f>IF('Раздел 2.1.2.2'!T45&gt;='Раздел 2.1.2.2'!T53,0,1)</f>
        <v>0</v>
      </c>
    </row>
    <row r="2623" spans="1:8" x14ac:dyDescent="0.2">
      <c r="A2623" s="6">
        <f t="shared" si="37"/>
        <v>609562</v>
      </c>
      <c r="B2623" s="6">
        <v>9</v>
      </c>
      <c r="C2623" s="122">
        <v>19</v>
      </c>
      <c r="D2623" s="7">
        <v>764</v>
      </c>
      <c r="E2623" s="6" t="s">
        <v>2103</v>
      </c>
      <c r="F2623" s="7"/>
      <c r="G2623" s="7"/>
      <c r="H2623" s="7">
        <f>IF('Раздел 2.1.2.2'!U45&gt;='Раздел 2.1.2.2'!U53,0,1)</f>
        <v>0</v>
      </c>
    </row>
    <row r="2624" spans="1:8" x14ac:dyDescent="0.2">
      <c r="A2624" s="6">
        <f t="shared" si="37"/>
        <v>609562</v>
      </c>
      <c r="B2624" s="6">
        <v>9</v>
      </c>
      <c r="C2624" s="122">
        <v>19</v>
      </c>
      <c r="D2624" s="7">
        <v>765</v>
      </c>
      <c r="E2624" s="6" t="s">
        <v>2104</v>
      </c>
      <c r="F2624" s="7"/>
      <c r="G2624" s="7"/>
      <c r="H2624" s="7">
        <f>IF('Раздел 2.1.2.2'!V45&gt;='Раздел 2.1.2.2'!V53,0,1)</f>
        <v>0</v>
      </c>
    </row>
    <row r="2625" spans="1:8" x14ac:dyDescent="0.2">
      <c r="A2625" s="6">
        <f t="shared" si="37"/>
        <v>609562</v>
      </c>
      <c r="B2625" s="6">
        <v>9</v>
      </c>
      <c r="C2625" s="122">
        <v>19</v>
      </c>
      <c r="D2625" s="7">
        <v>766</v>
      </c>
      <c r="E2625" s="6" t="s">
        <v>2105</v>
      </c>
      <c r="F2625" s="7"/>
      <c r="G2625" s="7"/>
      <c r="H2625" s="7">
        <f>IF('Раздел 2.1.2.2'!W45&gt;='Раздел 2.1.2.2'!W53,0,1)</f>
        <v>0</v>
      </c>
    </row>
    <row r="2626" spans="1:8" x14ac:dyDescent="0.2">
      <c r="A2626" s="6">
        <f t="shared" si="37"/>
        <v>609562</v>
      </c>
      <c r="B2626" s="6">
        <v>9</v>
      </c>
      <c r="C2626" s="122">
        <v>19</v>
      </c>
      <c r="D2626" s="7">
        <v>767</v>
      </c>
      <c r="E2626" s="6" t="s">
        <v>2106</v>
      </c>
      <c r="F2626" s="7"/>
      <c r="G2626" s="7"/>
      <c r="H2626" s="7">
        <f>IF('Раздел 2.1.2.2'!X45&gt;='Раздел 2.1.2.2'!X53,0,1)</f>
        <v>0</v>
      </c>
    </row>
    <row r="2627" spans="1:8" x14ac:dyDescent="0.2">
      <c r="A2627" s="6">
        <f t="shared" si="37"/>
        <v>609562</v>
      </c>
      <c r="B2627" s="6">
        <v>9</v>
      </c>
      <c r="C2627" s="122">
        <v>19</v>
      </c>
      <c r="D2627" s="7">
        <v>768</v>
      </c>
      <c r="E2627" s="6" t="s">
        <v>2107</v>
      </c>
      <c r="F2627" s="7"/>
      <c r="G2627" s="7"/>
      <c r="H2627" s="7">
        <f>IF('Раздел 2.1.2.2'!Y45&gt;='Раздел 2.1.2.2'!Y53,0,1)</f>
        <v>0</v>
      </c>
    </row>
    <row r="2628" spans="1:8" x14ac:dyDescent="0.2">
      <c r="A2628" s="6">
        <f t="shared" si="37"/>
        <v>609562</v>
      </c>
      <c r="B2628" s="6">
        <v>9</v>
      </c>
      <c r="C2628" s="122">
        <v>19</v>
      </c>
      <c r="D2628" s="7">
        <v>769</v>
      </c>
      <c r="E2628" s="6" t="s">
        <v>2108</v>
      </c>
      <c r="F2628" s="7"/>
      <c r="G2628" s="7"/>
      <c r="H2628" s="7">
        <f>IF('Раздел 2.1.2.2'!Z45&gt;='Раздел 2.1.2.2'!Z53,0,1)</f>
        <v>0</v>
      </c>
    </row>
    <row r="2629" spans="1:8" x14ac:dyDescent="0.2">
      <c r="A2629" s="6">
        <f t="shared" si="37"/>
        <v>609562</v>
      </c>
      <c r="B2629" s="6">
        <v>9</v>
      </c>
      <c r="C2629" s="122">
        <v>19</v>
      </c>
      <c r="D2629" s="7">
        <v>770</v>
      </c>
      <c r="E2629" s="6" t="s">
        <v>2109</v>
      </c>
      <c r="F2629" s="7"/>
      <c r="G2629" s="7"/>
      <c r="H2629" s="7">
        <f>IF('Раздел 2.1.2.2'!AA45&gt;='Раздел 2.1.2.2'!AA53,0,1)</f>
        <v>0</v>
      </c>
    </row>
    <row r="2630" spans="1:8" x14ac:dyDescent="0.2">
      <c r="A2630" s="6">
        <f t="shared" si="37"/>
        <v>609562</v>
      </c>
      <c r="B2630" s="6">
        <v>9</v>
      </c>
      <c r="C2630" s="122">
        <v>19</v>
      </c>
      <c r="D2630" s="7">
        <v>771</v>
      </c>
      <c r="E2630" s="6" t="s">
        <v>2110</v>
      </c>
      <c r="F2630" s="7"/>
      <c r="G2630" s="7"/>
      <c r="H2630" s="7">
        <f>IF('Раздел 2.1.2.2'!AB45&gt;='Раздел 2.1.2.2'!AB53,0,1)</f>
        <v>0</v>
      </c>
    </row>
    <row r="2631" spans="1:8" x14ac:dyDescent="0.2">
      <c r="A2631" s="6">
        <f t="shared" si="37"/>
        <v>609562</v>
      </c>
      <c r="B2631" s="6">
        <v>9</v>
      </c>
      <c r="C2631" s="122">
        <v>19</v>
      </c>
      <c r="D2631" s="7">
        <v>772</v>
      </c>
      <c r="E2631" s="6" t="s">
        <v>2111</v>
      </c>
      <c r="F2631" s="7"/>
      <c r="G2631" s="7"/>
      <c r="H2631" s="7">
        <f>IF('Раздел 2.1.2.2'!AC45&gt;='Раздел 2.1.2.2'!AC53,0,1)</f>
        <v>0</v>
      </c>
    </row>
    <row r="2632" spans="1:8" x14ac:dyDescent="0.2">
      <c r="A2632" s="6">
        <f t="shared" si="37"/>
        <v>609562</v>
      </c>
      <c r="B2632" s="6">
        <v>9</v>
      </c>
      <c r="C2632" s="122">
        <v>19</v>
      </c>
      <c r="D2632" s="7">
        <v>773</v>
      </c>
      <c r="E2632" s="6" t="s">
        <v>2112</v>
      </c>
      <c r="F2632" s="7"/>
      <c r="G2632" s="7"/>
      <c r="H2632" s="7">
        <f>IF('Раздел 2.1.2.2'!AD45&gt;='Раздел 2.1.2.2'!AD53,0,1)</f>
        <v>0</v>
      </c>
    </row>
    <row r="2633" spans="1:8" x14ac:dyDescent="0.2">
      <c r="A2633" s="6">
        <f t="shared" si="37"/>
        <v>609562</v>
      </c>
      <c r="B2633" s="6">
        <v>9</v>
      </c>
      <c r="C2633" s="122">
        <v>19</v>
      </c>
      <c r="D2633" s="7">
        <v>774</v>
      </c>
      <c r="E2633" s="6" t="s">
        <v>2113</v>
      </c>
      <c r="F2633" s="7"/>
      <c r="G2633" s="7"/>
      <c r="H2633" s="7">
        <f>IF('Раздел 2.1.2.2'!AE45&gt;='Раздел 2.1.2.2'!AE53,0,1)</f>
        <v>0</v>
      </c>
    </row>
    <row r="2634" spans="1:8" x14ac:dyDescent="0.2">
      <c r="A2634" s="6">
        <f t="shared" si="37"/>
        <v>609562</v>
      </c>
      <c r="B2634" s="6">
        <v>9</v>
      </c>
      <c r="C2634" s="122">
        <v>19</v>
      </c>
      <c r="D2634" s="7">
        <v>775</v>
      </c>
      <c r="E2634" s="6" t="s">
        <v>2114</v>
      </c>
      <c r="F2634" s="7"/>
      <c r="G2634" s="7"/>
      <c r="H2634" s="7">
        <f>IF('Раздел 2.1.2.2'!AF45&gt;='Раздел 2.1.2.2'!AF53,0,1)</f>
        <v>0</v>
      </c>
    </row>
    <row r="2635" spans="1:8" x14ac:dyDescent="0.2">
      <c r="A2635" s="6">
        <f t="shared" si="37"/>
        <v>609562</v>
      </c>
      <c r="B2635" s="6">
        <v>9</v>
      </c>
      <c r="C2635" s="122">
        <v>19</v>
      </c>
      <c r="D2635" s="7">
        <v>776</v>
      </c>
      <c r="E2635" s="6" t="s">
        <v>2115</v>
      </c>
      <c r="F2635" s="7"/>
      <c r="G2635" s="7"/>
      <c r="H2635" s="7">
        <f>IF('Раздел 2.1.2.2'!AG45&gt;='Раздел 2.1.2.2'!AG53,0,1)</f>
        <v>0</v>
      </c>
    </row>
    <row r="2636" spans="1:8" x14ac:dyDescent="0.2">
      <c r="A2636" s="6">
        <f t="shared" si="37"/>
        <v>609562</v>
      </c>
      <c r="B2636" s="6">
        <v>9</v>
      </c>
      <c r="C2636" s="122">
        <v>19</v>
      </c>
      <c r="D2636" s="7">
        <v>777</v>
      </c>
      <c r="E2636" s="6" t="s">
        <v>2116</v>
      </c>
      <c r="F2636" s="7"/>
      <c r="G2636" s="7"/>
      <c r="H2636" s="7">
        <f>IF('Раздел 2.1.2.2'!AH45&gt;='Раздел 2.1.2.2'!AH53,0,1)</f>
        <v>0</v>
      </c>
    </row>
    <row r="2637" spans="1:8" x14ac:dyDescent="0.2">
      <c r="A2637" s="6">
        <f t="shared" si="37"/>
        <v>609562</v>
      </c>
      <c r="B2637" s="6">
        <v>9</v>
      </c>
      <c r="C2637" s="122">
        <v>19</v>
      </c>
      <c r="D2637" s="7">
        <v>778</v>
      </c>
      <c r="E2637" s="6" t="s">
        <v>2117</v>
      </c>
      <c r="F2637" s="7"/>
      <c r="G2637" s="7"/>
      <c r="H2637" s="7">
        <f>IF('Раздел 2.1.2.2'!AI45&gt;='Раздел 2.1.2.2'!AI53,0,1)</f>
        <v>0</v>
      </c>
    </row>
    <row r="2638" spans="1:8" x14ac:dyDescent="0.2">
      <c r="A2638" s="6">
        <f t="shared" si="37"/>
        <v>609562</v>
      </c>
      <c r="B2638" s="6">
        <v>9</v>
      </c>
      <c r="C2638" s="122">
        <v>19</v>
      </c>
      <c r="D2638" s="7">
        <v>779</v>
      </c>
      <c r="E2638" s="6" t="s">
        <v>2118</v>
      </c>
      <c r="F2638" s="7"/>
      <c r="G2638" s="7"/>
      <c r="H2638" s="7">
        <f>IF('Раздел 2.1.2.2'!AJ45&gt;='Раздел 2.1.2.2'!AJ53,0,1)</f>
        <v>0</v>
      </c>
    </row>
    <row r="2639" spans="1:8" x14ac:dyDescent="0.2">
      <c r="A2639" s="6">
        <f t="shared" si="37"/>
        <v>609562</v>
      </c>
      <c r="B2639" s="6">
        <v>9</v>
      </c>
      <c r="C2639" s="122">
        <v>19</v>
      </c>
      <c r="D2639" s="7">
        <v>780</v>
      </c>
      <c r="E2639" s="6" t="s">
        <v>2119</v>
      </c>
      <c r="F2639" s="7"/>
      <c r="G2639" s="7"/>
      <c r="H2639" s="7">
        <f>IF('Раздел 2.1.2.2'!AK45&gt;='Раздел 2.1.2.2'!AK53,0,1)</f>
        <v>0</v>
      </c>
    </row>
    <row r="2640" spans="1:8" x14ac:dyDescent="0.2">
      <c r="A2640" s="6">
        <f t="shared" si="37"/>
        <v>609562</v>
      </c>
      <c r="B2640" s="6">
        <v>9</v>
      </c>
      <c r="C2640" s="122">
        <v>19</v>
      </c>
      <c r="D2640" s="7">
        <v>781</v>
      </c>
      <c r="E2640" s="6" t="s">
        <v>2120</v>
      </c>
      <c r="F2640" s="7"/>
      <c r="G2640" s="7"/>
      <c r="H2640" s="7">
        <f>IF('Раздел 2.1.2.2'!AL45&gt;='Раздел 2.1.2.2'!AL53,0,1)</f>
        <v>0</v>
      </c>
    </row>
    <row r="2641" spans="1:8" x14ac:dyDescent="0.2">
      <c r="A2641" s="6">
        <f t="shared" si="37"/>
        <v>609562</v>
      </c>
      <c r="B2641" s="6">
        <v>9</v>
      </c>
      <c r="C2641" s="122">
        <v>19</v>
      </c>
      <c r="D2641" s="7">
        <v>782</v>
      </c>
      <c r="E2641" s="6" t="s">
        <v>2121</v>
      </c>
      <c r="F2641" s="7"/>
      <c r="G2641" s="7"/>
      <c r="H2641" s="7">
        <f>IF('Раздел 2.1.2.2'!AM45&gt;='Раздел 2.1.2.2'!AM53,0,1)</f>
        <v>0</v>
      </c>
    </row>
    <row r="2642" spans="1:8" x14ac:dyDescent="0.2">
      <c r="A2642" s="6">
        <f t="shared" si="37"/>
        <v>609562</v>
      </c>
      <c r="B2642" s="6">
        <v>9</v>
      </c>
      <c r="C2642" s="122">
        <v>19</v>
      </c>
      <c r="D2642" s="7">
        <v>783</v>
      </c>
      <c r="E2642" s="6" t="s">
        <v>2122</v>
      </c>
      <c r="F2642" s="7"/>
      <c r="G2642" s="7"/>
      <c r="H2642" s="7">
        <f>IF('Раздел 2.1.2.2'!AN45&gt;='Раздел 2.1.2.2'!AN53,0,1)</f>
        <v>0</v>
      </c>
    </row>
    <row r="2643" spans="1:8" x14ac:dyDescent="0.2">
      <c r="A2643" s="6">
        <f t="shared" si="37"/>
        <v>609562</v>
      </c>
      <c r="B2643" s="6">
        <v>9</v>
      </c>
      <c r="C2643" s="122">
        <v>19</v>
      </c>
      <c r="D2643" s="7">
        <v>784</v>
      </c>
      <c r="E2643" s="6" t="s">
        <v>2123</v>
      </c>
      <c r="F2643" s="7"/>
      <c r="G2643" s="7"/>
      <c r="H2643" s="7">
        <f>IF('Раздел 2.1.2.2'!AO45&gt;='Раздел 2.1.2.2'!AO53,0,1)</f>
        <v>0</v>
      </c>
    </row>
    <row r="2644" spans="1:8" x14ac:dyDescent="0.2">
      <c r="A2644" s="6">
        <f t="shared" si="37"/>
        <v>609562</v>
      </c>
      <c r="B2644" s="6">
        <v>9</v>
      </c>
      <c r="C2644" s="122">
        <v>19</v>
      </c>
      <c r="D2644" s="7">
        <v>785</v>
      </c>
      <c r="E2644" s="6" t="s">
        <v>2124</v>
      </c>
      <c r="F2644" s="7"/>
      <c r="G2644" s="7"/>
      <c r="H2644" s="7">
        <f>IF('Раздел 2.1.2.2'!AP45&gt;='Раздел 2.1.2.2'!AP53,0,1)</f>
        <v>0</v>
      </c>
    </row>
    <row r="2645" spans="1:8" x14ac:dyDescent="0.2">
      <c r="A2645" s="6">
        <f t="shared" si="37"/>
        <v>609562</v>
      </c>
      <c r="B2645" s="6">
        <v>9</v>
      </c>
      <c r="C2645" s="122">
        <v>19</v>
      </c>
      <c r="D2645" s="7">
        <v>786</v>
      </c>
      <c r="E2645" s="6" t="s">
        <v>2125</v>
      </c>
      <c r="F2645" s="7"/>
      <c r="G2645" s="7"/>
      <c r="H2645" s="7">
        <f>IF('Раздел 2.1.2.2'!AQ45&gt;='Раздел 2.1.2.2'!AQ53,0,1)</f>
        <v>0</v>
      </c>
    </row>
    <row r="2646" spans="1:8" x14ac:dyDescent="0.2">
      <c r="A2646" s="6">
        <f t="shared" si="37"/>
        <v>609562</v>
      </c>
      <c r="B2646" s="6">
        <v>9</v>
      </c>
      <c r="C2646" s="122">
        <v>19</v>
      </c>
      <c r="D2646" s="7">
        <v>787</v>
      </c>
      <c r="E2646" s="6" t="s">
        <v>2126</v>
      </c>
      <c r="F2646" s="7"/>
      <c r="G2646" s="7"/>
      <c r="H2646" s="7">
        <f>IF('Раздел 2.1.2.2'!AR45&gt;='Раздел 2.1.2.2'!AR53,0,1)</f>
        <v>0</v>
      </c>
    </row>
    <row r="2647" spans="1:8" x14ac:dyDescent="0.2">
      <c r="A2647" s="6">
        <f t="shared" si="37"/>
        <v>609562</v>
      </c>
      <c r="B2647" s="6">
        <v>9</v>
      </c>
      <c r="C2647" s="122">
        <v>19</v>
      </c>
      <c r="D2647" s="7">
        <v>788</v>
      </c>
      <c r="E2647" s="6" t="s">
        <v>2127</v>
      </c>
      <c r="F2647" s="7"/>
      <c r="G2647" s="7"/>
      <c r="H2647" s="7">
        <f>IF('Раздел 2.1.2.2'!AS45&gt;='Раздел 2.1.2.2'!AS53,0,1)</f>
        <v>0</v>
      </c>
    </row>
    <row r="2648" spans="1:8" x14ac:dyDescent="0.2">
      <c r="A2648" s="6">
        <f t="shared" si="37"/>
        <v>609562</v>
      </c>
      <c r="B2648" s="6">
        <v>9</v>
      </c>
      <c r="C2648" s="122">
        <v>19</v>
      </c>
      <c r="D2648" s="7">
        <v>789</v>
      </c>
      <c r="E2648" s="6" t="s">
        <v>2128</v>
      </c>
      <c r="F2648" s="7"/>
      <c r="G2648" s="7"/>
      <c r="H2648" s="7">
        <f>IF('Раздел 2.1.2.2'!AT45&gt;='Раздел 2.1.2.2'!AT53,0,1)</f>
        <v>0</v>
      </c>
    </row>
    <row r="2649" spans="1:8" x14ac:dyDescent="0.2">
      <c r="A2649" s="6">
        <f t="shared" si="37"/>
        <v>609562</v>
      </c>
      <c r="B2649" s="6">
        <v>9</v>
      </c>
      <c r="C2649" s="122">
        <v>19</v>
      </c>
      <c r="D2649" s="7">
        <v>790</v>
      </c>
      <c r="E2649" s="6" t="s">
        <v>2129</v>
      </c>
      <c r="F2649" s="7"/>
      <c r="G2649" s="7"/>
      <c r="H2649" s="7">
        <f>IF('Раздел 2.1.2.2'!AU45&gt;='Раздел 2.1.2.2'!AU53,0,1)</f>
        <v>0</v>
      </c>
    </row>
    <row r="2650" spans="1:8" x14ac:dyDescent="0.2">
      <c r="A2650" s="6">
        <f t="shared" si="37"/>
        <v>609562</v>
      </c>
      <c r="B2650" s="6">
        <v>9</v>
      </c>
      <c r="C2650" s="122">
        <v>19</v>
      </c>
      <c r="D2650" s="7">
        <v>791</v>
      </c>
      <c r="E2650" s="6" t="s">
        <v>2130</v>
      </c>
      <c r="F2650" s="7"/>
      <c r="G2650" s="7"/>
      <c r="H2650" s="7">
        <f>IF('Раздел 2.1.2.2'!AV45&gt;='Раздел 2.1.2.2'!AV53,0,1)</f>
        <v>0</v>
      </c>
    </row>
    <row r="2651" spans="1:8" x14ac:dyDescent="0.2">
      <c r="A2651" s="6">
        <f t="shared" si="37"/>
        <v>609562</v>
      </c>
      <c r="B2651" s="6">
        <v>9</v>
      </c>
      <c r="C2651" s="122">
        <v>19</v>
      </c>
      <c r="D2651" s="7">
        <v>792</v>
      </c>
      <c r="E2651" s="6" t="s">
        <v>2131</v>
      </c>
      <c r="F2651" s="7"/>
      <c r="G2651" s="7"/>
      <c r="H2651" s="7">
        <f>IF('Раздел 2.1.2.2'!AW45&gt;='Раздел 2.1.2.2'!AW53,0,1)</f>
        <v>0</v>
      </c>
    </row>
    <row r="2652" spans="1:8" x14ac:dyDescent="0.2">
      <c r="A2652" s="6">
        <f t="shared" si="37"/>
        <v>609562</v>
      </c>
      <c r="B2652" s="6">
        <v>9</v>
      </c>
      <c r="C2652" s="122">
        <v>19</v>
      </c>
      <c r="D2652" s="7">
        <v>793</v>
      </c>
      <c r="E2652" s="6" t="s">
        <v>2132</v>
      </c>
      <c r="F2652" s="7"/>
      <c r="G2652" s="7"/>
      <c r="H2652" s="7">
        <f>IF('Раздел 2.1.2.2'!AX45&gt;='Раздел 2.1.2.2'!AX53,0,1)</f>
        <v>0</v>
      </c>
    </row>
    <row r="2653" spans="1:8" x14ac:dyDescent="0.2">
      <c r="A2653" s="6">
        <f t="shared" si="37"/>
        <v>609562</v>
      </c>
      <c r="B2653" s="6">
        <v>9</v>
      </c>
      <c r="C2653" s="122">
        <v>19</v>
      </c>
      <c r="D2653" s="7">
        <v>794</v>
      </c>
      <c r="E2653" s="6" t="s">
        <v>2133</v>
      </c>
      <c r="F2653" s="7"/>
      <c r="G2653" s="7"/>
      <c r="H2653" s="7">
        <f>IF('Раздел 2.1.2.2'!AY45&gt;='Раздел 2.1.2.2'!AY53,0,1)</f>
        <v>0</v>
      </c>
    </row>
    <row r="2654" spans="1:8" x14ac:dyDescent="0.2">
      <c r="A2654" s="6">
        <f t="shared" si="37"/>
        <v>609562</v>
      </c>
      <c r="B2654" s="6">
        <v>9</v>
      </c>
      <c r="C2654" s="122">
        <v>19</v>
      </c>
      <c r="D2654" s="7">
        <v>795</v>
      </c>
      <c r="E2654" s="6" t="s">
        <v>2134</v>
      </c>
      <c r="F2654" s="7"/>
      <c r="G2654" s="7"/>
      <c r="H2654" s="7">
        <f>IF('Раздел 2.1.2.2'!AZ45&gt;='Раздел 2.1.2.2'!AZ53,0,1)</f>
        <v>0</v>
      </c>
    </row>
    <row r="2655" spans="1:8" x14ac:dyDescent="0.2">
      <c r="A2655" s="6">
        <f t="shared" si="37"/>
        <v>609562</v>
      </c>
      <c r="B2655" s="6">
        <v>9</v>
      </c>
      <c r="C2655" s="122">
        <v>19</v>
      </c>
      <c r="D2655" s="7">
        <v>796</v>
      </c>
      <c r="E2655" s="6" t="s">
        <v>2135</v>
      </c>
      <c r="F2655" s="7"/>
      <c r="G2655" s="7"/>
      <c r="H2655" s="7">
        <f>IF('Раздел 2.1.2.2'!BA45&gt;='Раздел 2.1.2.2'!BA53,0,1)</f>
        <v>0</v>
      </c>
    </row>
    <row r="2656" spans="1:8" x14ac:dyDescent="0.2">
      <c r="A2656" s="6">
        <f t="shared" si="37"/>
        <v>609562</v>
      </c>
      <c r="B2656" s="6">
        <v>9</v>
      </c>
      <c r="C2656" s="122">
        <v>19</v>
      </c>
      <c r="D2656" s="7">
        <v>797</v>
      </c>
      <c r="E2656" s="6" t="s">
        <v>2136</v>
      </c>
      <c r="F2656" s="7"/>
      <c r="G2656" s="7"/>
      <c r="H2656" s="7">
        <f>IF('Раздел 2.1.2.2'!BB45&gt;='Раздел 2.1.2.2'!BB53,0,1)</f>
        <v>0</v>
      </c>
    </row>
    <row r="2657" spans="1:8" x14ac:dyDescent="0.2">
      <c r="A2657" s="6">
        <f t="shared" si="37"/>
        <v>609562</v>
      </c>
      <c r="B2657" s="6">
        <v>9</v>
      </c>
      <c r="C2657" s="122">
        <v>19</v>
      </c>
      <c r="D2657" s="7">
        <v>798</v>
      </c>
      <c r="E2657" s="6" t="s">
        <v>2137</v>
      </c>
      <c r="F2657" s="7"/>
      <c r="G2657" s="7"/>
      <c r="H2657" s="7">
        <f>IF('Раздел 2.1.2.2'!BC45&gt;='Раздел 2.1.2.2'!BC53,0,1)</f>
        <v>0</v>
      </c>
    </row>
    <row r="2658" spans="1:8" x14ac:dyDescent="0.2">
      <c r="A2658" s="6">
        <f t="shared" si="37"/>
        <v>609562</v>
      </c>
      <c r="B2658" s="6">
        <v>9</v>
      </c>
      <c r="C2658" s="122">
        <v>19</v>
      </c>
      <c r="D2658" s="7">
        <v>799</v>
      </c>
      <c r="E2658" s="6" t="s">
        <v>2138</v>
      </c>
      <c r="F2658" s="7"/>
      <c r="G2658" s="7"/>
      <c r="H2658" s="7">
        <f>IF('Раздел 2.1.2.2'!BD45&gt;='Раздел 2.1.2.2'!BD53,0,1)</f>
        <v>0</v>
      </c>
    </row>
    <row r="2659" spans="1:8" x14ac:dyDescent="0.2">
      <c r="A2659" s="6">
        <f t="shared" si="37"/>
        <v>609562</v>
      </c>
      <c r="B2659" s="6">
        <v>9</v>
      </c>
      <c r="C2659" s="122">
        <v>19</v>
      </c>
      <c r="D2659" s="7">
        <v>800</v>
      </c>
      <c r="E2659" s="6" t="s">
        <v>2139</v>
      </c>
      <c r="F2659" s="7"/>
      <c r="G2659" s="7"/>
      <c r="H2659" s="7">
        <f>IF('Раздел 2.1.2.2'!BE45&gt;='Раздел 2.1.2.2'!BE53,0,1)</f>
        <v>0</v>
      </c>
    </row>
    <row r="2660" spans="1:8" x14ac:dyDescent="0.2">
      <c r="A2660" s="6">
        <f t="shared" si="37"/>
        <v>609562</v>
      </c>
      <c r="B2660" s="6">
        <v>9</v>
      </c>
      <c r="C2660" s="122">
        <v>19</v>
      </c>
      <c r="D2660" s="7">
        <v>801</v>
      </c>
      <c r="E2660" s="6" t="s">
        <v>2140</v>
      </c>
      <c r="F2660" s="7"/>
      <c r="G2660" s="7"/>
      <c r="H2660" s="7">
        <f>IF('Раздел 2.1.2.2'!BF45&gt;='Раздел 2.1.2.2'!BF53,0,1)</f>
        <v>0</v>
      </c>
    </row>
    <row r="2661" spans="1:8" x14ac:dyDescent="0.2">
      <c r="A2661" s="6">
        <f t="shared" si="37"/>
        <v>609562</v>
      </c>
      <c r="B2661" s="6">
        <v>9</v>
      </c>
      <c r="C2661" s="122">
        <v>19</v>
      </c>
      <c r="D2661" s="7">
        <v>802</v>
      </c>
      <c r="E2661" s="6" t="s">
        <v>2141</v>
      </c>
      <c r="F2661" s="7"/>
      <c r="G2661" s="7"/>
      <c r="H2661" s="7">
        <f>IF('Раздел 2.1.2.2'!BG45&gt;='Раздел 2.1.2.2'!BG53,0,1)</f>
        <v>0</v>
      </c>
    </row>
    <row r="2662" spans="1:8" x14ac:dyDescent="0.2">
      <c r="A2662" s="6">
        <f t="shared" si="37"/>
        <v>609562</v>
      </c>
      <c r="B2662" s="6">
        <v>9</v>
      </c>
      <c r="C2662" s="122">
        <v>19</v>
      </c>
      <c r="D2662" s="7">
        <v>803</v>
      </c>
      <c r="E2662" s="7" t="s">
        <v>2142</v>
      </c>
      <c r="F2662" s="7"/>
      <c r="G2662" s="7"/>
      <c r="H2662" s="7">
        <f>IF('Раздел 2.1.2.2'!BH45&gt;='Раздел 2.1.2.2'!BH53,0,1)</f>
        <v>0</v>
      </c>
    </row>
    <row r="2663" spans="1:8" x14ac:dyDescent="0.2">
      <c r="A2663" s="6">
        <f>P_3</f>
        <v>609562</v>
      </c>
      <c r="B2663" s="6">
        <v>9</v>
      </c>
      <c r="C2663" s="122">
        <v>19</v>
      </c>
      <c r="D2663" s="7">
        <v>804</v>
      </c>
      <c r="E2663" s="7" t="s">
        <v>1194</v>
      </c>
      <c r="F2663" s="7"/>
      <c r="G2663" s="7"/>
      <c r="H2663" s="7">
        <f>IF('Раздел 2.1.2.2'!BI45&gt;='Раздел 2.1.2.2'!BI53,0,1)</f>
        <v>0</v>
      </c>
    </row>
    <row r="2664" spans="1:8" x14ac:dyDescent="0.2">
      <c r="A2664" s="6">
        <f>P_3</f>
        <v>609562</v>
      </c>
      <c r="B2664" s="6">
        <v>9</v>
      </c>
      <c r="C2664" s="122">
        <v>19</v>
      </c>
      <c r="D2664" s="7">
        <v>805</v>
      </c>
      <c r="E2664" s="7" t="s">
        <v>1195</v>
      </c>
      <c r="F2664" s="7"/>
      <c r="G2664" s="7"/>
      <c r="H2664" s="7">
        <f>IF('Раздел 2.1.2.2'!BJ45&gt;='Раздел 2.1.2.2'!BJ53,0,1)</f>
        <v>0</v>
      </c>
    </row>
    <row r="2665" spans="1:8" x14ac:dyDescent="0.2">
      <c r="A2665" s="6">
        <f>P_3</f>
        <v>609562</v>
      </c>
      <c r="B2665" s="6">
        <v>9</v>
      </c>
      <c r="C2665" s="122">
        <v>19</v>
      </c>
      <c r="D2665" s="7">
        <v>806</v>
      </c>
      <c r="E2665" s="7" t="s">
        <v>1196</v>
      </c>
      <c r="F2665" s="7"/>
      <c r="G2665" s="7"/>
      <c r="H2665" s="7">
        <f>IF('Раздел 2.1.2.2'!BK45&gt;='Раздел 2.1.2.2'!BK53,0,1)</f>
        <v>0</v>
      </c>
    </row>
    <row r="2666" spans="1:8" x14ac:dyDescent="0.2">
      <c r="A2666" s="6">
        <f>P_3</f>
        <v>609562</v>
      </c>
      <c r="B2666" s="6">
        <v>9</v>
      </c>
      <c r="C2666" s="122">
        <v>19</v>
      </c>
      <c r="D2666" s="7">
        <v>807</v>
      </c>
      <c r="E2666" s="7" t="s">
        <v>1197</v>
      </c>
      <c r="F2666" s="7"/>
      <c r="G2666" s="7"/>
      <c r="H2666" s="7">
        <f>IF('Раздел 2.1.2.2'!BL45&gt;='Раздел 2.1.2.2'!BL53,0,1)</f>
        <v>0</v>
      </c>
    </row>
    <row r="2667" spans="1:8" x14ac:dyDescent="0.2">
      <c r="A2667" s="6">
        <f>P_3</f>
        <v>609562</v>
      </c>
      <c r="B2667" s="6">
        <v>9</v>
      </c>
      <c r="C2667" s="123">
        <v>19</v>
      </c>
      <c r="D2667" s="7">
        <v>808</v>
      </c>
      <c r="E2667" s="119" t="s">
        <v>1198</v>
      </c>
      <c r="F2667" s="119"/>
      <c r="G2667" s="119"/>
      <c r="H2667" s="119">
        <f>IF('Раздел 2.1.2.2'!BM45&gt;='Раздел 2.1.2.2'!BM53,0,1)</f>
        <v>0</v>
      </c>
    </row>
    <row r="2668" spans="1:8" x14ac:dyDescent="0.2">
      <c r="A2668" s="6">
        <f t="shared" si="37"/>
        <v>609562</v>
      </c>
      <c r="B2668" s="6">
        <v>9</v>
      </c>
      <c r="C2668" s="122">
        <v>20</v>
      </c>
      <c r="D2668" s="7">
        <v>809</v>
      </c>
      <c r="E2668" s="122" t="s">
        <v>5049</v>
      </c>
      <c r="F2668" s="7"/>
      <c r="G2668" s="7"/>
      <c r="H2668" s="7">
        <f>IF('Раздел 2.1.2.2'!P44&gt;=SUM('Раздел 2.1.2.2'!P48:P51),0,1)</f>
        <v>0</v>
      </c>
    </row>
    <row r="2669" spans="1:8" x14ac:dyDescent="0.2">
      <c r="A2669" s="6">
        <f t="shared" si="37"/>
        <v>609562</v>
      </c>
      <c r="B2669" s="6">
        <v>9</v>
      </c>
      <c r="C2669" s="122">
        <v>20</v>
      </c>
      <c r="D2669" s="7">
        <v>810</v>
      </c>
      <c r="E2669" s="6" t="s">
        <v>2143</v>
      </c>
      <c r="F2669" s="7"/>
      <c r="G2669" s="7"/>
      <c r="H2669" s="7">
        <f>IF('Раздел 2.1.2.2'!Q44&gt;=SUM('Раздел 2.1.2.2'!Q48:Q51),0,1)</f>
        <v>0</v>
      </c>
    </row>
    <row r="2670" spans="1:8" x14ac:dyDescent="0.2">
      <c r="A2670" s="6">
        <f t="shared" si="37"/>
        <v>609562</v>
      </c>
      <c r="B2670" s="6">
        <v>9</v>
      </c>
      <c r="C2670" s="122">
        <v>20</v>
      </c>
      <c r="D2670" s="7">
        <v>811</v>
      </c>
      <c r="E2670" s="6" t="s">
        <v>2144</v>
      </c>
      <c r="F2670" s="7"/>
      <c r="G2670" s="7"/>
      <c r="H2670" s="7">
        <f>IF('Раздел 2.1.2.2'!R44&gt;=SUM('Раздел 2.1.2.2'!R48:R51),0,1)</f>
        <v>0</v>
      </c>
    </row>
    <row r="2671" spans="1:8" x14ac:dyDescent="0.2">
      <c r="A2671" s="6">
        <f t="shared" si="37"/>
        <v>609562</v>
      </c>
      <c r="B2671" s="6">
        <v>9</v>
      </c>
      <c r="C2671" s="122">
        <v>20</v>
      </c>
      <c r="D2671" s="7">
        <v>812</v>
      </c>
      <c r="E2671" s="6" t="s">
        <v>2145</v>
      </c>
      <c r="F2671" s="7"/>
      <c r="G2671" s="7"/>
      <c r="H2671" s="7">
        <f>IF('Раздел 2.1.2.2'!S44&gt;=SUM('Раздел 2.1.2.2'!S48:S51),0,1)</f>
        <v>0</v>
      </c>
    </row>
    <row r="2672" spans="1:8" x14ac:dyDescent="0.2">
      <c r="A2672" s="6">
        <f t="shared" si="37"/>
        <v>609562</v>
      </c>
      <c r="B2672" s="6">
        <v>9</v>
      </c>
      <c r="C2672" s="122">
        <v>20</v>
      </c>
      <c r="D2672" s="7">
        <v>813</v>
      </c>
      <c r="E2672" s="6" t="s">
        <v>2146</v>
      </c>
      <c r="F2672" s="7"/>
      <c r="G2672" s="7"/>
      <c r="H2672" s="7">
        <f>IF('Раздел 2.1.2.2'!T44&gt;=SUM('Раздел 2.1.2.2'!T48:T51),0,1)</f>
        <v>0</v>
      </c>
    </row>
    <row r="2673" spans="1:8" x14ac:dyDescent="0.2">
      <c r="A2673" s="6">
        <f t="shared" si="37"/>
        <v>609562</v>
      </c>
      <c r="B2673" s="6">
        <v>9</v>
      </c>
      <c r="C2673" s="122">
        <v>20</v>
      </c>
      <c r="D2673" s="7">
        <v>814</v>
      </c>
      <c r="E2673" s="6" t="s">
        <v>2919</v>
      </c>
      <c r="F2673" s="7"/>
      <c r="G2673" s="7"/>
      <c r="H2673" s="7">
        <f>IF('Раздел 2.1.2.2'!U44&gt;=SUM('Раздел 2.1.2.2'!U48:U51),0,1)</f>
        <v>0</v>
      </c>
    </row>
    <row r="2674" spans="1:8" x14ac:dyDescent="0.2">
      <c r="A2674" s="6">
        <f t="shared" si="37"/>
        <v>609562</v>
      </c>
      <c r="B2674" s="6">
        <v>9</v>
      </c>
      <c r="C2674" s="122">
        <v>20</v>
      </c>
      <c r="D2674" s="7">
        <v>815</v>
      </c>
      <c r="E2674" s="6" t="s">
        <v>2920</v>
      </c>
      <c r="F2674" s="7"/>
      <c r="G2674" s="7"/>
      <c r="H2674" s="7">
        <f>IF('Раздел 2.1.2.2'!V44&gt;=SUM('Раздел 2.1.2.2'!V48:V51),0,1)</f>
        <v>0</v>
      </c>
    </row>
    <row r="2675" spans="1:8" x14ac:dyDescent="0.2">
      <c r="A2675" s="6">
        <f t="shared" si="37"/>
        <v>609562</v>
      </c>
      <c r="B2675" s="6">
        <v>9</v>
      </c>
      <c r="C2675" s="122">
        <v>20</v>
      </c>
      <c r="D2675" s="7">
        <v>816</v>
      </c>
      <c r="E2675" s="6" t="s">
        <v>2921</v>
      </c>
      <c r="F2675" s="7"/>
      <c r="G2675" s="7"/>
      <c r="H2675" s="7">
        <f>IF('Раздел 2.1.2.2'!W44&gt;=SUM('Раздел 2.1.2.2'!W48:W51),0,1)</f>
        <v>0</v>
      </c>
    </row>
    <row r="2676" spans="1:8" x14ac:dyDescent="0.2">
      <c r="A2676" s="6">
        <f t="shared" si="37"/>
        <v>609562</v>
      </c>
      <c r="B2676" s="6">
        <v>9</v>
      </c>
      <c r="C2676" s="122">
        <v>20</v>
      </c>
      <c r="D2676" s="7">
        <v>817</v>
      </c>
      <c r="E2676" s="6" t="s">
        <v>2922</v>
      </c>
      <c r="F2676" s="7"/>
      <c r="G2676" s="7"/>
      <c r="H2676" s="7">
        <f>IF('Раздел 2.1.2.2'!X44&gt;=SUM('Раздел 2.1.2.2'!X48:X51),0,1)</f>
        <v>0</v>
      </c>
    </row>
    <row r="2677" spans="1:8" x14ac:dyDescent="0.2">
      <c r="A2677" s="6">
        <f t="shared" si="37"/>
        <v>609562</v>
      </c>
      <c r="B2677" s="6">
        <v>9</v>
      </c>
      <c r="C2677" s="122">
        <v>20</v>
      </c>
      <c r="D2677" s="7">
        <v>818</v>
      </c>
      <c r="E2677" s="6" t="s">
        <v>2923</v>
      </c>
      <c r="F2677" s="7"/>
      <c r="G2677" s="7"/>
      <c r="H2677" s="7">
        <f>IF('Раздел 2.1.2.2'!Y44&gt;=SUM('Раздел 2.1.2.2'!Y48:Y51),0,1)</f>
        <v>0</v>
      </c>
    </row>
    <row r="2678" spans="1:8" x14ac:dyDescent="0.2">
      <c r="A2678" s="6">
        <f t="shared" si="37"/>
        <v>609562</v>
      </c>
      <c r="B2678" s="6">
        <v>9</v>
      </c>
      <c r="C2678" s="122">
        <v>20</v>
      </c>
      <c r="D2678" s="7">
        <v>819</v>
      </c>
      <c r="E2678" s="6" t="s">
        <v>2924</v>
      </c>
      <c r="F2678" s="7"/>
      <c r="G2678" s="7"/>
      <c r="H2678" s="7">
        <f>IF('Раздел 2.1.2.2'!Z44&gt;=SUM('Раздел 2.1.2.2'!Z48:Z51),0,1)</f>
        <v>0</v>
      </c>
    </row>
    <row r="2679" spans="1:8" x14ac:dyDescent="0.2">
      <c r="A2679" s="6">
        <f t="shared" si="37"/>
        <v>609562</v>
      </c>
      <c r="B2679" s="6">
        <v>9</v>
      </c>
      <c r="C2679" s="122">
        <v>20</v>
      </c>
      <c r="D2679" s="7">
        <v>820</v>
      </c>
      <c r="E2679" s="6" t="s">
        <v>2925</v>
      </c>
      <c r="F2679" s="7"/>
      <c r="G2679" s="7"/>
      <c r="H2679" s="7">
        <f>IF('Раздел 2.1.2.2'!AA44&gt;=SUM('Раздел 2.1.2.2'!AA48:AA51),0,1)</f>
        <v>0</v>
      </c>
    </row>
    <row r="2680" spans="1:8" x14ac:dyDescent="0.2">
      <c r="A2680" s="6">
        <f t="shared" si="37"/>
        <v>609562</v>
      </c>
      <c r="B2680" s="6">
        <v>9</v>
      </c>
      <c r="C2680" s="122">
        <v>20</v>
      </c>
      <c r="D2680" s="7">
        <v>821</v>
      </c>
      <c r="E2680" s="6" t="s">
        <v>2926</v>
      </c>
      <c r="F2680" s="7"/>
      <c r="G2680" s="7"/>
      <c r="H2680" s="7">
        <f>IF('Раздел 2.1.2.2'!AB44&gt;=SUM('Раздел 2.1.2.2'!AB48:AB51),0,1)</f>
        <v>0</v>
      </c>
    </row>
    <row r="2681" spans="1:8" x14ac:dyDescent="0.2">
      <c r="A2681" s="6">
        <f t="shared" si="37"/>
        <v>609562</v>
      </c>
      <c r="B2681" s="6">
        <v>9</v>
      </c>
      <c r="C2681" s="122">
        <v>20</v>
      </c>
      <c r="D2681" s="7">
        <v>822</v>
      </c>
      <c r="E2681" s="6" t="s">
        <v>2927</v>
      </c>
      <c r="F2681" s="7"/>
      <c r="G2681" s="7"/>
      <c r="H2681" s="7">
        <f>IF('Раздел 2.1.2.2'!AC44&gt;=SUM('Раздел 2.1.2.2'!AC48:AC51),0,1)</f>
        <v>0</v>
      </c>
    </row>
    <row r="2682" spans="1:8" x14ac:dyDescent="0.2">
      <c r="A2682" s="6">
        <f t="shared" si="37"/>
        <v>609562</v>
      </c>
      <c r="B2682" s="6">
        <v>9</v>
      </c>
      <c r="C2682" s="122">
        <v>20</v>
      </c>
      <c r="D2682" s="7">
        <v>823</v>
      </c>
      <c r="E2682" s="6" t="s">
        <v>2928</v>
      </c>
      <c r="F2682" s="7"/>
      <c r="G2682" s="7"/>
      <c r="H2682" s="7">
        <f>IF('Раздел 2.1.2.2'!AD44&gt;=SUM('Раздел 2.1.2.2'!AD48:AD51),0,1)</f>
        <v>0</v>
      </c>
    </row>
    <row r="2683" spans="1:8" x14ac:dyDescent="0.2">
      <c r="A2683" s="6">
        <f t="shared" si="37"/>
        <v>609562</v>
      </c>
      <c r="B2683" s="6">
        <v>9</v>
      </c>
      <c r="C2683" s="122">
        <v>20</v>
      </c>
      <c r="D2683" s="7">
        <v>824</v>
      </c>
      <c r="E2683" s="6" t="s">
        <v>2929</v>
      </c>
      <c r="F2683" s="7"/>
      <c r="G2683" s="7"/>
      <c r="H2683" s="7">
        <f>IF('Раздел 2.1.2.2'!AE44&gt;=SUM('Раздел 2.1.2.2'!AE48:AE51),0,1)</f>
        <v>0</v>
      </c>
    </row>
    <row r="2684" spans="1:8" x14ac:dyDescent="0.2">
      <c r="A2684" s="6">
        <f t="shared" si="37"/>
        <v>609562</v>
      </c>
      <c r="B2684" s="6">
        <v>9</v>
      </c>
      <c r="C2684" s="122">
        <v>20</v>
      </c>
      <c r="D2684" s="7">
        <v>825</v>
      </c>
      <c r="E2684" s="6" t="s">
        <v>2930</v>
      </c>
      <c r="F2684" s="7"/>
      <c r="G2684" s="7"/>
      <c r="H2684" s="7">
        <f>IF('Раздел 2.1.2.2'!AF44&gt;=SUM('Раздел 2.1.2.2'!AF48:AF51),0,1)</f>
        <v>0</v>
      </c>
    </row>
    <row r="2685" spans="1:8" x14ac:dyDescent="0.2">
      <c r="A2685" s="6">
        <f t="shared" si="37"/>
        <v>609562</v>
      </c>
      <c r="B2685" s="6">
        <v>9</v>
      </c>
      <c r="C2685" s="122">
        <v>20</v>
      </c>
      <c r="D2685" s="7">
        <v>826</v>
      </c>
      <c r="E2685" s="6" t="s">
        <v>2931</v>
      </c>
      <c r="F2685" s="7"/>
      <c r="G2685" s="7"/>
      <c r="H2685" s="7">
        <f>IF('Раздел 2.1.2.2'!AG44&gt;=SUM('Раздел 2.1.2.2'!AG48:AG51),0,1)</f>
        <v>0</v>
      </c>
    </row>
    <row r="2686" spans="1:8" x14ac:dyDescent="0.2">
      <c r="A2686" s="6">
        <f t="shared" si="37"/>
        <v>609562</v>
      </c>
      <c r="B2686" s="6">
        <v>9</v>
      </c>
      <c r="C2686" s="122">
        <v>20</v>
      </c>
      <c r="D2686" s="7">
        <v>827</v>
      </c>
      <c r="E2686" s="6" t="s">
        <v>2932</v>
      </c>
      <c r="F2686" s="7"/>
      <c r="G2686" s="7"/>
      <c r="H2686" s="7">
        <f>IF('Раздел 2.1.2.2'!AH44&gt;=SUM('Раздел 2.1.2.2'!AH48:AH51),0,1)</f>
        <v>0</v>
      </c>
    </row>
    <row r="2687" spans="1:8" x14ac:dyDescent="0.2">
      <c r="A2687" s="6">
        <f t="shared" si="37"/>
        <v>609562</v>
      </c>
      <c r="B2687" s="6">
        <v>9</v>
      </c>
      <c r="C2687" s="122">
        <v>20</v>
      </c>
      <c r="D2687" s="7">
        <v>828</v>
      </c>
      <c r="E2687" s="6" t="s">
        <v>2933</v>
      </c>
      <c r="F2687" s="7"/>
      <c r="G2687" s="7"/>
      <c r="H2687" s="7">
        <f>IF('Раздел 2.1.2.2'!AI44&gt;=SUM('Раздел 2.1.2.2'!AI48:AI51),0,1)</f>
        <v>0</v>
      </c>
    </row>
    <row r="2688" spans="1:8" x14ac:dyDescent="0.2">
      <c r="A2688" s="6">
        <f t="shared" si="37"/>
        <v>609562</v>
      </c>
      <c r="B2688" s="6">
        <v>9</v>
      </c>
      <c r="C2688" s="122">
        <v>20</v>
      </c>
      <c r="D2688" s="7">
        <v>829</v>
      </c>
      <c r="E2688" s="6" t="s">
        <v>2934</v>
      </c>
      <c r="F2688" s="7"/>
      <c r="G2688" s="7"/>
      <c r="H2688" s="7">
        <f>IF('Раздел 2.1.2.2'!AJ44&gt;=SUM('Раздел 2.1.2.2'!AJ48:AJ51),0,1)</f>
        <v>0</v>
      </c>
    </row>
    <row r="2689" spans="1:8" x14ac:dyDescent="0.2">
      <c r="A2689" s="6">
        <f t="shared" si="37"/>
        <v>609562</v>
      </c>
      <c r="B2689" s="6">
        <v>9</v>
      </c>
      <c r="C2689" s="122">
        <v>20</v>
      </c>
      <c r="D2689" s="7">
        <v>830</v>
      </c>
      <c r="E2689" s="6" t="s">
        <v>2935</v>
      </c>
      <c r="F2689" s="7"/>
      <c r="G2689" s="7"/>
      <c r="H2689" s="7">
        <f>IF('Раздел 2.1.2.2'!AK44&gt;=SUM('Раздел 2.1.2.2'!AK48:AK51),0,1)</f>
        <v>0</v>
      </c>
    </row>
    <row r="2690" spans="1:8" x14ac:dyDescent="0.2">
      <c r="A2690" s="6">
        <f t="shared" si="37"/>
        <v>609562</v>
      </c>
      <c r="B2690" s="6">
        <v>9</v>
      </c>
      <c r="C2690" s="122">
        <v>20</v>
      </c>
      <c r="D2690" s="7">
        <v>831</v>
      </c>
      <c r="E2690" s="6" t="s">
        <v>2936</v>
      </c>
      <c r="F2690" s="7"/>
      <c r="G2690" s="7"/>
      <c r="H2690" s="7">
        <f>IF('Раздел 2.1.2.2'!AL44&gt;=SUM('Раздел 2.1.2.2'!AL48:AL51),0,1)</f>
        <v>0</v>
      </c>
    </row>
    <row r="2691" spans="1:8" x14ac:dyDescent="0.2">
      <c r="A2691" s="6">
        <f t="shared" si="37"/>
        <v>609562</v>
      </c>
      <c r="B2691" s="6">
        <v>9</v>
      </c>
      <c r="C2691" s="122">
        <v>20</v>
      </c>
      <c r="D2691" s="7">
        <v>832</v>
      </c>
      <c r="E2691" s="6" t="s">
        <v>2161</v>
      </c>
      <c r="F2691" s="7"/>
      <c r="G2691" s="7"/>
      <c r="H2691" s="7">
        <f>IF('Раздел 2.1.2.2'!AM44&gt;=SUM('Раздел 2.1.2.2'!AM48:AM51),0,1)</f>
        <v>0</v>
      </c>
    </row>
    <row r="2692" spans="1:8" x14ac:dyDescent="0.2">
      <c r="A2692" s="6">
        <f t="shared" si="37"/>
        <v>609562</v>
      </c>
      <c r="B2692" s="6">
        <v>9</v>
      </c>
      <c r="C2692" s="122">
        <v>20</v>
      </c>
      <c r="D2692" s="7">
        <v>833</v>
      </c>
      <c r="E2692" s="6" t="s">
        <v>2162</v>
      </c>
      <c r="F2692" s="7"/>
      <c r="G2692" s="7"/>
      <c r="H2692" s="7">
        <f>IF('Раздел 2.1.2.2'!AN44&gt;=SUM('Раздел 2.1.2.2'!AN48:AN51),0,1)</f>
        <v>0</v>
      </c>
    </row>
    <row r="2693" spans="1:8" x14ac:dyDescent="0.2">
      <c r="A2693" s="6">
        <f t="shared" si="37"/>
        <v>609562</v>
      </c>
      <c r="B2693" s="6">
        <v>9</v>
      </c>
      <c r="C2693" s="122">
        <v>20</v>
      </c>
      <c r="D2693" s="7">
        <v>834</v>
      </c>
      <c r="E2693" s="6" t="s">
        <v>2163</v>
      </c>
      <c r="F2693" s="7"/>
      <c r="G2693" s="7"/>
      <c r="H2693" s="7">
        <f>IF('Раздел 2.1.2.2'!AO44&gt;=SUM('Раздел 2.1.2.2'!AO48:AO51),0,1)</f>
        <v>0</v>
      </c>
    </row>
    <row r="2694" spans="1:8" x14ac:dyDescent="0.2">
      <c r="A2694" s="6">
        <f t="shared" si="37"/>
        <v>609562</v>
      </c>
      <c r="B2694" s="6">
        <v>9</v>
      </c>
      <c r="C2694" s="122">
        <v>20</v>
      </c>
      <c r="D2694" s="7">
        <v>835</v>
      </c>
      <c r="E2694" s="6" t="s">
        <v>1365</v>
      </c>
      <c r="F2694" s="7"/>
      <c r="G2694" s="7"/>
      <c r="H2694" s="7">
        <f>IF('Раздел 2.1.2.2'!AP44&gt;=SUM('Раздел 2.1.2.2'!AP48:AP51),0,1)</f>
        <v>0</v>
      </c>
    </row>
    <row r="2695" spans="1:8" x14ac:dyDescent="0.2">
      <c r="A2695" s="6">
        <f t="shared" si="37"/>
        <v>609562</v>
      </c>
      <c r="B2695" s="6">
        <v>9</v>
      </c>
      <c r="C2695" s="122">
        <v>20</v>
      </c>
      <c r="D2695" s="7">
        <v>836</v>
      </c>
      <c r="E2695" s="6" t="s">
        <v>1366</v>
      </c>
      <c r="F2695" s="7"/>
      <c r="G2695" s="7"/>
      <c r="H2695" s="7">
        <f>IF('Раздел 2.1.2.2'!AQ44&gt;=SUM('Раздел 2.1.2.2'!AQ48:AQ51),0,1)</f>
        <v>0</v>
      </c>
    </row>
    <row r="2696" spans="1:8" x14ac:dyDescent="0.2">
      <c r="A2696" s="6">
        <f t="shared" si="37"/>
        <v>609562</v>
      </c>
      <c r="B2696" s="6">
        <v>9</v>
      </c>
      <c r="C2696" s="122">
        <v>20</v>
      </c>
      <c r="D2696" s="7">
        <v>837</v>
      </c>
      <c r="E2696" s="6" t="s">
        <v>1367</v>
      </c>
      <c r="F2696" s="7"/>
      <c r="G2696" s="7"/>
      <c r="H2696" s="7">
        <f>IF('Раздел 2.1.2.2'!AR44&gt;=SUM('Раздел 2.1.2.2'!AR48:AR51),0,1)</f>
        <v>0</v>
      </c>
    </row>
    <row r="2697" spans="1:8" x14ac:dyDescent="0.2">
      <c r="A2697" s="6">
        <f t="shared" si="37"/>
        <v>609562</v>
      </c>
      <c r="B2697" s="6">
        <v>9</v>
      </c>
      <c r="C2697" s="122">
        <v>20</v>
      </c>
      <c r="D2697" s="7">
        <v>838</v>
      </c>
      <c r="E2697" s="6" t="s">
        <v>1368</v>
      </c>
      <c r="F2697" s="7"/>
      <c r="G2697" s="7"/>
      <c r="H2697" s="7">
        <f>IF('Раздел 2.1.2.2'!AS44&gt;=SUM('Раздел 2.1.2.2'!AS48:AS51),0,1)</f>
        <v>0</v>
      </c>
    </row>
    <row r="2698" spans="1:8" x14ac:dyDescent="0.2">
      <c r="A2698" s="6">
        <f t="shared" si="37"/>
        <v>609562</v>
      </c>
      <c r="B2698" s="6">
        <v>9</v>
      </c>
      <c r="C2698" s="122">
        <v>20</v>
      </c>
      <c r="D2698" s="7">
        <v>839</v>
      </c>
      <c r="E2698" s="6" t="s">
        <v>1369</v>
      </c>
      <c r="F2698" s="7"/>
      <c r="G2698" s="7"/>
      <c r="H2698" s="7">
        <f>IF('Раздел 2.1.2.2'!AT44&gt;=SUM('Раздел 2.1.2.2'!AT48:AT51),0,1)</f>
        <v>0</v>
      </c>
    </row>
    <row r="2699" spans="1:8" x14ac:dyDescent="0.2">
      <c r="A2699" s="6">
        <f t="shared" si="37"/>
        <v>609562</v>
      </c>
      <c r="B2699" s="6">
        <v>9</v>
      </c>
      <c r="C2699" s="122">
        <v>20</v>
      </c>
      <c r="D2699" s="7">
        <v>840</v>
      </c>
      <c r="E2699" s="6" t="s">
        <v>1370</v>
      </c>
      <c r="F2699" s="7"/>
      <c r="G2699" s="7"/>
      <c r="H2699" s="7">
        <f>IF('Раздел 2.1.2.2'!AU44&gt;=SUM('Раздел 2.1.2.2'!AU48:AU51),0,1)</f>
        <v>0</v>
      </c>
    </row>
    <row r="2700" spans="1:8" x14ac:dyDescent="0.2">
      <c r="A2700" s="6">
        <f t="shared" si="37"/>
        <v>609562</v>
      </c>
      <c r="B2700" s="6">
        <v>9</v>
      </c>
      <c r="C2700" s="122">
        <v>20</v>
      </c>
      <c r="D2700" s="7">
        <v>841</v>
      </c>
      <c r="E2700" s="6" t="s">
        <v>1371</v>
      </c>
      <c r="F2700" s="7"/>
      <c r="G2700" s="7"/>
      <c r="H2700" s="7">
        <f>IF('Раздел 2.1.2.2'!AV44&gt;=SUM('Раздел 2.1.2.2'!AV48:AV51),0,1)</f>
        <v>0</v>
      </c>
    </row>
    <row r="2701" spans="1:8" x14ac:dyDescent="0.2">
      <c r="A2701" s="6">
        <f t="shared" si="37"/>
        <v>609562</v>
      </c>
      <c r="B2701" s="6">
        <v>9</v>
      </c>
      <c r="C2701" s="122">
        <v>20</v>
      </c>
      <c r="D2701" s="7">
        <v>842</v>
      </c>
      <c r="E2701" s="6" t="s">
        <v>1372</v>
      </c>
      <c r="F2701" s="7"/>
      <c r="G2701" s="7"/>
      <c r="H2701" s="7">
        <f>IF('Раздел 2.1.2.2'!AW44&gt;=SUM('Раздел 2.1.2.2'!AW48:AW51),0,1)</f>
        <v>0</v>
      </c>
    </row>
    <row r="2702" spans="1:8" x14ac:dyDescent="0.2">
      <c r="A2702" s="6">
        <f t="shared" si="37"/>
        <v>609562</v>
      </c>
      <c r="B2702" s="6">
        <v>9</v>
      </c>
      <c r="C2702" s="122">
        <v>20</v>
      </c>
      <c r="D2702" s="7">
        <v>843</v>
      </c>
      <c r="E2702" s="6" t="s">
        <v>1373</v>
      </c>
      <c r="F2702" s="7"/>
      <c r="G2702" s="7"/>
      <c r="H2702" s="7">
        <f>IF('Раздел 2.1.2.2'!AX44&gt;=SUM('Раздел 2.1.2.2'!AX48:AX51),0,1)</f>
        <v>0</v>
      </c>
    </row>
    <row r="2703" spans="1:8" x14ac:dyDescent="0.2">
      <c r="A2703" s="6">
        <f t="shared" si="37"/>
        <v>609562</v>
      </c>
      <c r="B2703" s="6">
        <v>9</v>
      </c>
      <c r="C2703" s="122">
        <v>20</v>
      </c>
      <c r="D2703" s="7">
        <v>844</v>
      </c>
      <c r="E2703" s="6" t="s">
        <v>1374</v>
      </c>
      <c r="F2703" s="7"/>
      <c r="G2703" s="7"/>
      <c r="H2703" s="7">
        <f>IF('Раздел 2.1.2.2'!AY44&gt;=SUM('Раздел 2.1.2.2'!AY48:AY51),0,1)</f>
        <v>0</v>
      </c>
    </row>
    <row r="2704" spans="1:8" x14ac:dyDescent="0.2">
      <c r="A2704" s="6">
        <f t="shared" si="37"/>
        <v>609562</v>
      </c>
      <c r="B2704" s="6">
        <v>9</v>
      </c>
      <c r="C2704" s="122">
        <v>20</v>
      </c>
      <c r="D2704" s="7">
        <v>845</v>
      </c>
      <c r="E2704" s="6" t="s">
        <v>1375</v>
      </c>
      <c r="F2704" s="7"/>
      <c r="G2704" s="7"/>
      <c r="H2704" s="7">
        <f>IF('Раздел 2.1.2.2'!AZ44&gt;=SUM('Раздел 2.1.2.2'!AZ48:AZ51),0,1)</f>
        <v>0</v>
      </c>
    </row>
    <row r="2705" spans="1:8" x14ac:dyDescent="0.2">
      <c r="A2705" s="6">
        <f t="shared" si="37"/>
        <v>609562</v>
      </c>
      <c r="B2705" s="6">
        <v>9</v>
      </c>
      <c r="C2705" s="122">
        <v>20</v>
      </c>
      <c r="D2705" s="7">
        <v>846</v>
      </c>
      <c r="E2705" s="6" t="s">
        <v>1376</v>
      </c>
      <c r="F2705" s="7"/>
      <c r="G2705" s="7"/>
      <c r="H2705" s="7">
        <f>IF('Раздел 2.1.2.2'!BA44&gt;=SUM('Раздел 2.1.2.2'!BA48:BA51),0,1)</f>
        <v>0</v>
      </c>
    </row>
    <row r="2706" spans="1:8" x14ac:dyDescent="0.2">
      <c r="A2706" s="6">
        <f t="shared" si="37"/>
        <v>609562</v>
      </c>
      <c r="B2706" s="6">
        <v>9</v>
      </c>
      <c r="C2706" s="122">
        <v>20</v>
      </c>
      <c r="D2706" s="7">
        <v>847</v>
      </c>
      <c r="E2706" s="6" t="s">
        <v>1377</v>
      </c>
      <c r="F2706" s="7"/>
      <c r="G2706" s="7"/>
      <c r="H2706" s="7">
        <f>IF('Раздел 2.1.2.2'!BB44&gt;=SUM('Раздел 2.1.2.2'!BB48:BB51),0,1)</f>
        <v>0</v>
      </c>
    </row>
    <row r="2707" spans="1:8" x14ac:dyDescent="0.2">
      <c r="A2707" s="6">
        <f t="shared" si="37"/>
        <v>609562</v>
      </c>
      <c r="B2707" s="6">
        <v>9</v>
      </c>
      <c r="C2707" s="122">
        <v>20</v>
      </c>
      <c r="D2707" s="7">
        <v>848</v>
      </c>
      <c r="E2707" s="6" t="s">
        <v>1378</v>
      </c>
      <c r="F2707" s="7"/>
      <c r="G2707" s="7"/>
      <c r="H2707" s="7">
        <f>IF('Раздел 2.1.2.2'!BC44&gt;=SUM('Раздел 2.1.2.2'!BC48:BC51),0,1)</f>
        <v>0</v>
      </c>
    </row>
    <row r="2708" spans="1:8" x14ac:dyDescent="0.2">
      <c r="A2708" s="6">
        <f t="shared" si="37"/>
        <v>609562</v>
      </c>
      <c r="B2708" s="6">
        <v>9</v>
      </c>
      <c r="C2708" s="122">
        <v>20</v>
      </c>
      <c r="D2708" s="7">
        <v>849</v>
      </c>
      <c r="E2708" s="6" t="s">
        <v>1379</v>
      </c>
      <c r="F2708" s="7"/>
      <c r="G2708" s="7"/>
      <c r="H2708" s="7">
        <f>IF('Раздел 2.1.2.2'!BD44&gt;=SUM('Раздел 2.1.2.2'!BD48:BD51),0,1)</f>
        <v>0</v>
      </c>
    </row>
    <row r="2709" spans="1:8" x14ac:dyDescent="0.2">
      <c r="A2709" s="6">
        <f t="shared" si="37"/>
        <v>609562</v>
      </c>
      <c r="B2709" s="6">
        <v>9</v>
      </c>
      <c r="C2709" s="122">
        <v>20</v>
      </c>
      <c r="D2709" s="7">
        <v>850</v>
      </c>
      <c r="E2709" s="6" t="s">
        <v>1380</v>
      </c>
      <c r="F2709" s="7"/>
      <c r="G2709" s="7"/>
      <c r="H2709" s="7">
        <f>IF('Раздел 2.1.2.2'!BE44&gt;=SUM('Раздел 2.1.2.2'!BE48:BE51),0,1)</f>
        <v>0</v>
      </c>
    </row>
    <row r="2710" spans="1:8" x14ac:dyDescent="0.2">
      <c r="A2710" s="6">
        <f t="shared" si="37"/>
        <v>609562</v>
      </c>
      <c r="B2710" s="6">
        <v>9</v>
      </c>
      <c r="C2710" s="122">
        <v>20</v>
      </c>
      <c r="D2710" s="7">
        <v>851</v>
      </c>
      <c r="E2710" s="6" t="s">
        <v>2176</v>
      </c>
      <c r="F2710" s="7"/>
      <c r="G2710" s="7"/>
      <c r="H2710" s="7">
        <f>IF('Раздел 2.1.2.2'!BF44&gt;=SUM('Раздел 2.1.2.2'!BF48:BF51),0,1)</f>
        <v>0</v>
      </c>
    </row>
    <row r="2711" spans="1:8" x14ac:dyDescent="0.2">
      <c r="A2711" s="6">
        <f t="shared" si="37"/>
        <v>609562</v>
      </c>
      <c r="B2711" s="6">
        <v>9</v>
      </c>
      <c r="C2711" s="122">
        <v>20</v>
      </c>
      <c r="D2711" s="7">
        <v>852</v>
      </c>
      <c r="E2711" s="6" t="s">
        <v>2177</v>
      </c>
      <c r="F2711" s="7"/>
      <c r="G2711" s="7"/>
      <c r="H2711" s="7">
        <f>IF('Раздел 2.1.2.2'!BG44&gt;=SUM('Раздел 2.1.2.2'!BG48:BG51),0,1)</f>
        <v>0</v>
      </c>
    </row>
    <row r="2712" spans="1:8" x14ac:dyDescent="0.2">
      <c r="A2712" s="6">
        <f t="shared" si="37"/>
        <v>609562</v>
      </c>
      <c r="B2712" s="6">
        <v>9</v>
      </c>
      <c r="C2712" s="123">
        <v>20</v>
      </c>
      <c r="D2712" s="7">
        <v>853</v>
      </c>
      <c r="E2712" s="119" t="s">
        <v>2178</v>
      </c>
      <c r="F2712" s="119"/>
      <c r="G2712" s="119"/>
      <c r="H2712" s="119">
        <f>IF('Раздел 2.1.2.2'!BH44&gt;=SUM('Раздел 2.1.2.2'!BH48:BH51),0,1)</f>
        <v>0</v>
      </c>
    </row>
    <row r="2713" spans="1:8" x14ac:dyDescent="0.2">
      <c r="A2713" s="6">
        <f t="shared" si="37"/>
        <v>609562</v>
      </c>
      <c r="B2713" s="6">
        <v>9</v>
      </c>
      <c r="C2713" s="122">
        <v>21</v>
      </c>
      <c r="D2713" s="7">
        <v>854</v>
      </c>
      <c r="E2713" s="122" t="s">
        <v>5050</v>
      </c>
      <c r="F2713" s="7"/>
      <c r="G2713" s="7"/>
      <c r="H2713" s="7">
        <f>IF('Раздел 2.1.2.2'!P47&gt;=SUM('Раздел 2.1.2.2'!P48:P49),0,1)</f>
        <v>0</v>
      </c>
    </row>
    <row r="2714" spans="1:8" x14ac:dyDescent="0.2">
      <c r="A2714" s="6">
        <f t="shared" si="37"/>
        <v>609562</v>
      </c>
      <c r="B2714" s="6">
        <v>9</v>
      </c>
      <c r="C2714" s="122">
        <v>21</v>
      </c>
      <c r="D2714" s="7">
        <v>855</v>
      </c>
      <c r="E2714" s="6" t="s">
        <v>2179</v>
      </c>
      <c r="F2714" s="7"/>
      <c r="G2714" s="7"/>
      <c r="H2714" s="7">
        <f>IF('Раздел 2.1.2.2'!Q47&gt;=SUM('Раздел 2.1.2.2'!Q48:Q49),0,1)</f>
        <v>0</v>
      </c>
    </row>
    <row r="2715" spans="1:8" x14ac:dyDescent="0.2">
      <c r="A2715" s="6">
        <f t="shared" si="37"/>
        <v>609562</v>
      </c>
      <c r="B2715" s="6">
        <v>9</v>
      </c>
      <c r="C2715" s="122">
        <v>21</v>
      </c>
      <c r="D2715" s="7">
        <v>856</v>
      </c>
      <c r="E2715" s="6" t="s">
        <v>1383</v>
      </c>
      <c r="F2715" s="7"/>
      <c r="G2715" s="7"/>
      <c r="H2715" s="7">
        <f>IF('Раздел 2.1.2.2'!R47&gt;=SUM('Раздел 2.1.2.2'!R48:R49),0,1)</f>
        <v>0</v>
      </c>
    </row>
    <row r="2716" spans="1:8" x14ac:dyDescent="0.2">
      <c r="A2716" s="6">
        <f t="shared" si="37"/>
        <v>609562</v>
      </c>
      <c r="B2716" s="6">
        <v>9</v>
      </c>
      <c r="C2716" s="122">
        <v>21</v>
      </c>
      <c r="D2716" s="7">
        <v>857</v>
      </c>
      <c r="E2716" s="6" t="s">
        <v>1384</v>
      </c>
      <c r="F2716" s="7"/>
      <c r="G2716" s="7"/>
      <c r="H2716" s="7">
        <f>IF('Раздел 2.1.2.2'!S47&gt;=SUM('Раздел 2.1.2.2'!S48:S49),0,1)</f>
        <v>0</v>
      </c>
    </row>
    <row r="2717" spans="1:8" x14ac:dyDescent="0.2">
      <c r="A2717" s="6">
        <f t="shared" si="37"/>
        <v>609562</v>
      </c>
      <c r="B2717" s="6">
        <v>9</v>
      </c>
      <c r="C2717" s="122">
        <v>21</v>
      </c>
      <c r="D2717" s="7">
        <v>858</v>
      </c>
      <c r="E2717" s="6" t="s">
        <v>1385</v>
      </c>
      <c r="F2717" s="7"/>
      <c r="G2717" s="7"/>
      <c r="H2717" s="7">
        <f>IF('Раздел 2.1.2.2'!T47&gt;=SUM('Раздел 2.1.2.2'!T48:T49),0,1)</f>
        <v>0</v>
      </c>
    </row>
    <row r="2718" spans="1:8" x14ac:dyDescent="0.2">
      <c r="A2718" s="6">
        <f t="shared" si="37"/>
        <v>609562</v>
      </c>
      <c r="B2718" s="6">
        <v>9</v>
      </c>
      <c r="C2718" s="122">
        <v>21</v>
      </c>
      <c r="D2718" s="7">
        <v>859</v>
      </c>
      <c r="E2718" s="6" t="s">
        <v>1386</v>
      </c>
      <c r="F2718" s="7"/>
      <c r="G2718" s="7"/>
      <c r="H2718" s="7">
        <f>IF('Раздел 2.1.2.2'!U47&gt;=SUM('Раздел 2.1.2.2'!U48:U49),0,1)</f>
        <v>0</v>
      </c>
    </row>
    <row r="2719" spans="1:8" x14ac:dyDescent="0.2">
      <c r="A2719" s="6">
        <f t="shared" si="37"/>
        <v>609562</v>
      </c>
      <c r="B2719" s="6">
        <v>9</v>
      </c>
      <c r="C2719" s="122">
        <v>21</v>
      </c>
      <c r="D2719" s="7">
        <v>860</v>
      </c>
      <c r="E2719" s="6" t="s">
        <v>1387</v>
      </c>
      <c r="F2719" s="7"/>
      <c r="G2719" s="7"/>
      <c r="H2719" s="7">
        <f>IF('Раздел 2.1.2.2'!V47&gt;=SUM('Раздел 2.1.2.2'!V48:V49),0,1)</f>
        <v>0</v>
      </c>
    </row>
    <row r="2720" spans="1:8" x14ac:dyDescent="0.2">
      <c r="A2720" s="6">
        <f t="shared" si="37"/>
        <v>609562</v>
      </c>
      <c r="B2720" s="6">
        <v>9</v>
      </c>
      <c r="C2720" s="122">
        <v>21</v>
      </c>
      <c r="D2720" s="7">
        <v>861</v>
      </c>
      <c r="E2720" s="6" t="s">
        <v>1388</v>
      </c>
      <c r="F2720" s="7"/>
      <c r="G2720" s="7"/>
      <c r="H2720" s="7">
        <f>IF('Раздел 2.1.2.2'!W47&gt;=SUM('Раздел 2.1.2.2'!W48:W49),0,1)</f>
        <v>0</v>
      </c>
    </row>
    <row r="2721" spans="1:8" x14ac:dyDescent="0.2">
      <c r="A2721" s="6">
        <f t="shared" si="37"/>
        <v>609562</v>
      </c>
      <c r="B2721" s="6">
        <v>9</v>
      </c>
      <c r="C2721" s="122">
        <v>21</v>
      </c>
      <c r="D2721" s="7">
        <v>862</v>
      </c>
      <c r="E2721" s="6" t="s">
        <v>1389</v>
      </c>
      <c r="F2721" s="7"/>
      <c r="G2721" s="7"/>
      <c r="H2721" s="7">
        <f>IF('Раздел 2.1.2.2'!X47&gt;=SUM('Раздел 2.1.2.2'!X48:X49),0,1)</f>
        <v>0</v>
      </c>
    </row>
    <row r="2722" spans="1:8" x14ac:dyDescent="0.2">
      <c r="A2722" s="6">
        <f t="shared" si="37"/>
        <v>609562</v>
      </c>
      <c r="B2722" s="6">
        <v>9</v>
      </c>
      <c r="C2722" s="122">
        <v>21</v>
      </c>
      <c r="D2722" s="7">
        <v>863</v>
      </c>
      <c r="E2722" s="6" t="s">
        <v>1390</v>
      </c>
      <c r="F2722" s="7"/>
      <c r="G2722" s="7"/>
      <c r="H2722" s="7">
        <f>IF('Раздел 2.1.2.2'!Y47&gt;=SUM('Раздел 2.1.2.2'!Y48:Y49),0,1)</f>
        <v>0</v>
      </c>
    </row>
    <row r="2723" spans="1:8" x14ac:dyDescent="0.2">
      <c r="A2723" s="6">
        <f t="shared" si="37"/>
        <v>609562</v>
      </c>
      <c r="B2723" s="6">
        <v>9</v>
      </c>
      <c r="C2723" s="122">
        <v>21</v>
      </c>
      <c r="D2723" s="7">
        <v>864</v>
      </c>
      <c r="E2723" s="6" t="s">
        <v>1391</v>
      </c>
      <c r="F2723" s="7"/>
      <c r="G2723" s="7"/>
      <c r="H2723" s="7">
        <f>IF('Раздел 2.1.2.2'!Z47&gt;=SUM('Раздел 2.1.2.2'!Z48:Z49),0,1)</f>
        <v>0</v>
      </c>
    </row>
    <row r="2724" spans="1:8" x14ac:dyDescent="0.2">
      <c r="A2724" s="6">
        <f t="shared" si="37"/>
        <v>609562</v>
      </c>
      <c r="B2724" s="6">
        <v>9</v>
      </c>
      <c r="C2724" s="122">
        <v>21</v>
      </c>
      <c r="D2724" s="7">
        <v>865</v>
      </c>
      <c r="E2724" s="6" t="s">
        <v>1392</v>
      </c>
      <c r="F2724" s="7"/>
      <c r="G2724" s="7"/>
      <c r="H2724" s="7">
        <f>IF('Раздел 2.1.2.2'!AA47&gt;=SUM('Раздел 2.1.2.2'!AA48:AA49),0,1)</f>
        <v>0</v>
      </c>
    </row>
    <row r="2725" spans="1:8" x14ac:dyDescent="0.2">
      <c r="A2725" s="6">
        <f t="shared" si="37"/>
        <v>609562</v>
      </c>
      <c r="B2725" s="6">
        <v>9</v>
      </c>
      <c r="C2725" s="122">
        <v>21</v>
      </c>
      <c r="D2725" s="7">
        <v>866</v>
      </c>
      <c r="E2725" s="6" t="s">
        <v>1393</v>
      </c>
      <c r="F2725" s="7"/>
      <c r="G2725" s="7"/>
      <c r="H2725" s="7">
        <f>IF('Раздел 2.1.2.2'!AB47&gt;=SUM('Раздел 2.1.2.2'!AB48:AB49),0,1)</f>
        <v>0</v>
      </c>
    </row>
    <row r="2726" spans="1:8" x14ac:dyDescent="0.2">
      <c r="A2726" s="6">
        <f t="shared" si="37"/>
        <v>609562</v>
      </c>
      <c r="B2726" s="6">
        <v>9</v>
      </c>
      <c r="C2726" s="122">
        <v>21</v>
      </c>
      <c r="D2726" s="7">
        <v>867</v>
      </c>
      <c r="E2726" s="6" t="s">
        <v>2182</v>
      </c>
      <c r="F2726" s="7"/>
      <c r="G2726" s="7"/>
      <c r="H2726" s="7">
        <f>IF('Раздел 2.1.2.2'!AC47&gt;=SUM('Раздел 2.1.2.2'!AC48:AC49),0,1)</f>
        <v>0</v>
      </c>
    </row>
    <row r="2727" spans="1:8" x14ac:dyDescent="0.2">
      <c r="A2727" s="6">
        <f t="shared" si="37"/>
        <v>609562</v>
      </c>
      <c r="B2727" s="6">
        <v>9</v>
      </c>
      <c r="C2727" s="122">
        <v>21</v>
      </c>
      <c r="D2727" s="7">
        <v>868</v>
      </c>
      <c r="E2727" s="6" t="s">
        <v>2183</v>
      </c>
      <c r="F2727" s="7"/>
      <c r="G2727" s="7"/>
      <c r="H2727" s="7">
        <f>IF('Раздел 2.1.2.2'!AD47&gt;=SUM('Раздел 2.1.2.2'!AD48:AD49),0,1)</f>
        <v>0</v>
      </c>
    </row>
    <row r="2728" spans="1:8" x14ac:dyDescent="0.2">
      <c r="A2728" s="6">
        <f t="shared" si="37"/>
        <v>609562</v>
      </c>
      <c r="B2728" s="6">
        <v>9</v>
      </c>
      <c r="C2728" s="122">
        <v>21</v>
      </c>
      <c r="D2728" s="7">
        <v>869</v>
      </c>
      <c r="E2728" s="6" t="s">
        <v>2184</v>
      </c>
      <c r="F2728" s="7"/>
      <c r="G2728" s="7"/>
      <c r="H2728" s="7">
        <f>IF('Раздел 2.1.2.2'!AE47&gt;=SUM('Раздел 2.1.2.2'!AE48:AE49),0,1)</f>
        <v>0</v>
      </c>
    </row>
    <row r="2729" spans="1:8" x14ac:dyDescent="0.2">
      <c r="A2729" s="6">
        <f t="shared" si="37"/>
        <v>609562</v>
      </c>
      <c r="B2729" s="6">
        <v>9</v>
      </c>
      <c r="C2729" s="122">
        <v>21</v>
      </c>
      <c r="D2729" s="7">
        <v>870</v>
      </c>
      <c r="E2729" s="6" t="s">
        <v>2185</v>
      </c>
      <c r="F2729" s="7"/>
      <c r="G2729" s="7"/>
      <c r="H2729" s="7">
        <f>IF('Раздел 2.1.2.2'!AF47&gt;=SUM('Раздел 2.1.2.2'!AF48:AF49),0,1)</f>
        <v>0</v>
      </c>
    </row>
    <row r="2730" spans="1:8" x14ac:dyDescent="0.2">
      <c r="A2730" s="6">
        <f t="shared" si="37"/>
        <v>609562</v>
      </c>
      <c r="B2730" s="6">
        <v>9</v>
      </c>
      <c r="C2730" s="122">
        <v>21</v>
      </c>
      <c r="D2730" s="7">
        <v>871</v>
      </c>
      <c r="E2730" s="6" t="s">
        <v>2186</v>
      </c>
      <c r="F2730" s="7"/>
      <c r="G2730" s="7"/>
      <c r="H2730" s="7">
        <f>IF('Раздел 2.1.2.2'!AG47&gt;=SUM('Раздел 2.1.2.2'!AG48:AG49),0,1)</f>
        <v>0</v>
      </c>
    </row>
    <row r="2731" spans="1:8" x14ac:dyDescent="0.2">
      <c r="A2731" s="6">
        <f t="shared" si="37"/>
        <v>609562</v>
      </c>
      <c r="B2731" s="6">
        <v>9</v>
      </c>
      <c r="C2731" s="122">
        <v>21</v>
      </c>
      <c r="D2731" s="7">
        <v>872</v>
      </c>
      <c r="E2731" s="6" t="s">
        <v>2187</v>
      </c>
      <c r="F2731" s="7"/>
      <c r="G2731" s="7"/>
      <c r="H2731" s="7">
        <f>IF('Раздел 2.1.2.2'!AH47&gt;=SUM('Раздел 2.1.2.2'!AH48:AH49),0,1)</f>
        <v>0</v>
      </c>
    </row>
    <row r="2732" spans="1:8" x14ac:dyDescent="0.2">
      <c r="A2732" s="6">
        <f t="shared" si="37"/>
        <v>609562</v>
      </c>
      <c r="B2732" s="6">
        <v>9</v>
      </c>
      <c r="C2732" s="122">
        <v>21</v>
      </c>
      <c r="D2732" s="7">
        <v>873</v>
      </c>
      <c r="E2732" s="6" t="s">
        <v>2188</v>
      </c>
      <c r="F2732" s="7"/>
      <c r="G2732" s="7"/>
      <c r="H2732" s="7">
        <f>IF('Раздел 2.1.2.2'!AI47&gt;=SUM('Раздел 2.1.2.2'!AI48:AI49),0,1)</f>
        <v>0</v>
      </c>
    </row>
    <row r="2733" spans="1:8" x14ac:dyDescent="0.2">
      <c r="A2733" s="6">
        <f t="shared" si="37"/>
        <v>609562</v>
      </c>
      <c r="B2733" s="6">
        <v>9</v>
      </c>
      <c r="C2733" s="122">
        <v>21</v>
      </c>
      <c r="D2733" s="7">
        <v>874</v>
      </c>
      <c r="E2733" s="6" t="s">
        <v>2189</v>
      </c>
      <c r="F2733" s="7"/>
      <c r="G2733" s="7"/>
      <c r="H2733" s="7">
        <f>IF('Раздел 2.1.2.2'!AJ47&gt;=SUM('Раздел 2.1.2.2'!AJ48:AJ49),0,1)</f>
        <v>0</v>
      </c>
    </row>
    <row r="2734" spans="1:8" x14ac:dyDescent="0.2">
      <c r="A2734" s="6">
        <f t="shared" si="37"/>
        <v>609562</v>
      </c>
      <c r="B2734" s="6">
        <v>9</v>
      </c>
      <c r="C2734" s="122">
        <v>21</v>
      </c>
      <c r="D2734" s="7">
        <v>875</v>
      </c>
      <c r="E2734" s="6" t="s">
        <v>2190</v>
      </c>
      <c r="F2734" s="7"/>
      <c r="G2734" s="7"/>
      <c r="H2734" s="7">
        <f>IF('Раздел 2.1.2.2'!AK47&gt;=SUM('Раздел 2.1.2.2'!AK48:AK49),0,1)</f>
        <v>0</v>
      </c>
    </row>
    <row r="2735" spans="1:8" x14ac:dyDescent="0.2">
      <c r="A2735" s="6">
        <f t="shared" si="37"/>
        <v>609562</v>
      </c>
      <c r="B2735" s="6">
        <v>9</v>
      </c>
      <c r="C2735" s="122">
        <v>21</v>
      </c>
      <c r="D2735" s="7">
        <v>876</v>
      </c>
      <c r="E2735" s="6" t="s">
        <v>2191</v>
      </c>
      <c r="F2735" s="7"/>
      <c r="G2735" s="7"/>
      <c r="H2735" s="7">
        <f>IF('Раздел 2.1.2.2'!AL47&gt;=SUM('Раздел 2.1.2.2'!AL48:AL49),0,1)</f>
        <v>0</v>
      </c>
    </row>
    <row r="2736" spans="1:8" x14ac:dyDescent="0.2">
      <c r="A2736" s="6">
        <f t="shared" si="37"/>
        <v>609562</v>
      </c>
      <c r="B2736" s="6">
        <v>9</v>
      </c>
      <c r="C2736" s="122">
        <v>21</v>
      </c>
      <c r="D2736" s="7">
        <v>877</v>
      </c>
      <c r="E2736" s="6" t="s">
        <v>2192</v>
      </c>
      <c r="F2736" s="7"/>
      <c r="G2736" s="7"/>
      <c r="H2736" s="7">
        <f>IF('Раздел 2.1.2.2'!AM47&gt;=SUM('Раздел 2.1.2.2'!AM48:AM49),0,1)</f>
        <v>0</v>
      </c>
    </row>
    <row r="2737" spans="1:8" x14ac:dyDescent="0.2">
      <c r="A2737" s="6">
        <f t="shared" si="37"/>
        <v>609562</v>
      </c>
      <c r="B2737" s="6">
        <v>9</v>
      </c>
      <c r="C2737" s="122">
        <v>21</v>
      </c>
      <c r="D2737" s="7">
        <v>878</v>
      </c>
      <c r="E2737" s="6" t="s">
        <v>2193</v>
      </c>
      <c r="F2737" s="7"/>
      <c r="G2737" s="7"/>
      <c r="H2737" s="7">
        <f>IF('Раздел 2.1.2.2'!AN47&gt;=SUM('Раздел 2.1.2.2'!AN48:AN49),0,1)</f>
        <v>0</v>
      </c>
    </row>
    <row r="2738" spans="1:8" x14ac:dyDescent="0.2">
      <c r="A2738" s="6">
        <f t="shared" si="37"/>
        <v>609562</v>
      </c>
      <c r="B2738" s="6">
        <v>9</v>
      </c>
      <c r="C2738" s="122">
        <v>21</v>
      </c>
      <c r="D2738" s="7">
        <v>879</v>
      </c>
      <c r="E2738" s="6" t="s">
        <v>2194</v>
      </c>
      <c r="F2738" s="7"/>
      <c r="G2738" s="7"/>
      <c r="H2738" s="7">
        <f>IF('Раздел 2.1.2.2'!AO47&gt;=SUM('Раздел 2.1.2.2'!AO48:AO49),0,1)</f>
        <v>0</v>
      </c>
    </row>
    <row r="2739" spans="1:8" x14ac:dyDescent="0.2">
      <c r="A2739" s="6">
        <f t="shared" si="37"/>
        <v>609562</v>
      </c>
      <c r="B2739" s="6">
        <v>9</v>
      </c>
      <c r="C2739" s="122">
        <v>21</v>
      </c>
      <c r="D2739" s="7">
        <v>880</v>
      </c>
      <c r="E2739" s="6" t="s">
        <v>2195</v>
      </c>
      <c r="F2739" s="7"/>
      <c r="G2739" s="7"/>
      <c r="H2739" s="7">
        <f>IF('Раздел 2.1.2.2'!AP47&gt;=SUM('Раздел 2.1.2.2'!AP48:AP49),0,1)</f>
        <v>0</v>
      </c>
    </row>
    <row r="2740" spans="1:8" x14ac:dyDescent="0.2">
      <c r="A2740" s="6">
        <f t="shared" si="37"/>
        <v>609562</v>
      </c>
      <c r="B2740" s="6">
        <v>9</v>
      </c>
      <c r="C2740" s="122">
        <v>21</v>
      </c>
      <c r="D2740" s="7">
        <v>881</v>
      </c>
      <c r="E2740" s="6" t="s">
        <v>2196</v>
      </c>
      <c r="F2740" s="7"/>
      <c r="G2740" s="7"/>
      <c r="H2740" s="7">
        <f>IF('Раздел 2.1.2.2'!AQ47&gt;=SUM('Раздел 2.1.2.2'!AQ48:AQ49),0,1)</f>
        <v>0</v>
      </c>
    </row>
    <row r="2741" spans="1:8" x14ac:dyDescent="0.2">
      <c r="A2741" s="6">
        <f t="shared" si="37"/>
        <v>609562</v>
      </c>
      <c r="B2741" s="6">
        <v>9</v>
      </c>
      <c r="C2741" s="122">
        <v>21</v>
      </c>
      <c r="D2741" s="7">
        <v>882</v>
      </c>
      <c r="E2741" s="6" t="s">
        <v>2197</v>
      </c>
      <c r="F2741" s="7"/>
      <c r="G2741" s="7"/>
      <c r="H2741" s="7">
        <f>IF('Раздел 2.1.2.2'!AR47&gt;=SUM('Раздел 2.1.2.2'!AR48:AR49),0,1)</f>
        <v>0</v>
      </c>
    </row>
    <row r="2742" spans="1:8" x14ac:dyDescent="0.2">
      <c r="A2742" s="6">
        <f t="shared" si="37"/>
        <v>609562</v>
      </c>
      <c r="B2742" s="6">
        <v>9</v>
      </c>
      <c r="C2742" s="122">
        <v>21</v>
      </c>
      <c r="D2742" s="7">
        <v>883</v>
      </c>
      <c r="E2742" s="6" t="s">
        <v>2198</v>
      </c>
      <c r="F2742" s="7"/>
      <c r="G2742" s="7"/>
      <c r="H2742" s="7">
        <f>IF('Раздел 2.1.2.2'!AS47&gt;=SUM('Раздел 2.1.2.2'!AS48:AS49),0,1)</f>
        <v>0</v>
      </c>
    </row>
    <row r="2743" spans="1:8" x14ac:dyDescent="0.2">
      <c r="A2743" s="6">
        <f t="shared" si="37"/>
        <v>609562</v>
      </c>
      <c r="B2743" s="6">
        <v>9</v>
      </c>
      <c r="C2743" s="122">
        <v>21</v>
      </c>
      <c r="D2743" s="7">
        <v>884</v>
      </c>
      <c r="E2743" s="6" t="s">
        <v>2199</v>
      </c>
      <c r="F2743" s="7"/>
      <c r="G2743" s="7"/>
      <c r="H2743" s="7">
        <f>IF('Раздел 2.1.2.2'!AT47&gt;=SUM('Раздел 2.1.2.2'!AT48:AT49),0,1)</f>
        <v>0</v>
      </c>
    </row>
    <row r="2744" spans="1:8" x14ac:dyDescent="0.2">
      <c r="A2744" s="6">
        <f t="shared" si="37"/>
        <v>609562</v>
      </c>
      <c r="B2744" s="6">
        <v>9</v>
      </c>
      <c r="C2744" s="122">
        <v>21</v>
      </c>
      <c r="D2744" s="7">
        <v>885</v>
      </c>
      <c r="E2744" s="6" t="s">
        <v>2200</v>
      </c>
      <c r="F2744" s="7"/>
      <c r="G2744" s="7"/>
      <c r="H2744" s="7">
        <f>IF('Раздел 2.1.2.2'!AU47&gt;=SUM('Раздел 2.1.2.2'!AU48:AU49),0,1)</f>
        <v>0</v>
      </c>
    </row>
    <row r="2745" spans="1:8" x14ac:dyDescent="0.2">
      <c r="A2745" s="6">
        <f t="shared" si="37"/>
        <v>609562</v>
      </c>
      <c r="B2745" s="6">
        <v>9</v>
      </c>
      <c r="C2745" s="122">
        <v>21</v>
      </c>
      <c r="D2745" s="7">
        <v>886</v>
      </c>
      <c r="E2745" s="6" t="s">
        <v>2201</v>
      </c>
      <c r="F2745" s="7"/>
      <c r="G2745" s="7"/>
      <c r="H2745" s="7">
        <f>IF('Раздел 2.1.2.2'!AV47&gt;=SUM('Раздел 2.1.2.2'!AV48:AV49),0,1)</f>
        <v>0</v>
      </c>
    </row>
    <row r="2746" spans="1:8" x14ac:dyDescent="0.2">
      <c r="A2746" s="6">
        <f t="shared" si="37"/>
        <v>609562</v>
      </c>
      <c r="B2746" s="6">
        <v>9</v>
      </c>
      <c r="C2746" s="122">
        <v>21</v>
      </c>
      <c r="D2746" s="7">
        <v>887</v>
      </c>
      <c r="E2746" s="6" t="s">
        <v>2202</v>
      </c>
      <c r="F2746" s="7"/>
      <c r="G2746" s="7"/>
      <c r="H2746" s="7">
        <f>IF('Раздел 2.1.2.2'!AW47&gt;=SUM('Раздел 2.1.2.2'!AW48:AW49),0,1)</f>
        <v>0</v>
      </c>
    </row>
    <row r="2747" spans="1:8" x14ac:dyDescent="0.2">
      <c r="A2747" s="6">
        <f t="shared" si="37"/>
        <v>609562</v>
      </c>
      <c r="B2747" s="6">
        <v>9</v>
      </c>
      <c r="C2747" s="122">
        <v>21</v>
      </c>
      <c r="D2747" s="7">
        <v>888</v>
      </c>
      <c r="E2747" s="6" t="s">
        <v>2203</v>
      </c>
      <c r="F2747" s="7"/>
      <c r="G2747" s="7"/>
      <c r="H2747" s="7">
        <f>IF('Раздел 2.1.2.2'!AX47&gt;=SUM('Раздел 2.1.2.2'!AX48:AX49),0,1)</f>
        <v>0</v>
      </c>
    </row>
    <row r="2748" spans="1:8" x14ac:dyDescent="0.2">
      <c r="A2748" s="6">
        <f t="shared" si="37"/>
        <v>609562</v>
      </c>
      <c r="B2748" s="6">
        <v>9</v>
      </c>
      <c r="C2748" s="122">
        <v>21</v>
      </c>
      <c r="D2748" s="7">
        <v>889</v>
      </c>
      <c r="E2748" s="6" t="s">
        <v>2204</v>
      </c>
      <c r="F2748" s="7"/>
      <c r="G2748" s="7"/>
      <c r="H2748" s="7">
        <f>IF('Раздел 2.1.2.2'!AY47&gt;=SUM('Раздел 2.1.2.2'!AY48:AY49),0,1)</f>
        <v>0</v>
      </c>
    </row>
    <row r="2749" spans="1:8" x14ac:dyDescent="0.2">
      <c r="A2749" s="6">
        <f t="shared" si="37"/>
        <v>609562</v>
      </c>
      <c r="B2749" s="6">
        <v>9</v>
      </c>
      <c r="C2749" s="122">
        <v>21</v>
      </c>
      <c r="D2749" s="7">
        <v>890</v>
      </c>
      <c r="E2749" s="6" t="s">
        <v>2205</v>
      </c>
      <c r="F2749" s="7"/>
      <c r="G2749" s="7"/>
      <c r="H2749" s="7">
        <f>IF('Раздел 2.1.2.2'!AZ47&gt;=SUM('Раздел 2.1.2.2'!AZ48:AZ49),0,1)</f>
        <v>0</v>
      </c>
    </row>
    <row r="2750" spans="1:8" x14ac:dyDescent="0.2">
      <c r="A2750" s="6">
        <f t="shared" si="37"/>
        <v>609562</v>
      </c>
      <c r="B2750" s="6">
        <v>9</v>
      </c>
      <c r="C2750" s="122">
        <v>21</v>
      </c>
      <c r="D2750" s="7">
        <v>891</v>
      </c>
      <c r="E2750" s="6" t="s">
        <v>2206</v>
      </c>
      <c r="F2750" s="7"/>
      <c r="G2750" s="7"/>
      <c r="H2750" s="7">
        <f>IF('Раздел 2.1.2.2'!BA47&gt;=SUM('Раздел 2.1.2.2'!BA48:BA49),0,1)</f>
        <v>0</v>
      </c>
    </row>
    <row r="2751" spans="1:8" x14ac:dyDescent="0.2">
      <c r="A2751" s="6">
        <f t="shared" si="37"/>
        <v>609562</v>
      </c>
      <c r="B2751" s="6">
        <v>9</v>
      </c>
      <c r="C2751" s="122">
        <v>21</v>
      </c>
      <c r="D2751" s="7">
        <v>892</v>
      </c>
      <c r="E2751" s="6" t="s">
        <v>2207</v>
      </c>
      <c r="F2751" s="7"/>
      <c r="G2751" s="7"/>
      <c r="H2751" s="7">
        <f>IF('Раздел 2.1.2.2'!BB47&gt;=SUM('Раздел 2.1.2.2'!BB48:BB49),0,1)</f>
        <v>0</v>
      </c>
    </row>
    <row r="2752" spans="1:8" x14ac:dyDescent="0.2">
      <c r="A2752" s="6">
        <f t="shared" si="37"/>
        <v>609562</v>
      </c>
      <c r="B2752" s="6">
        <v>9</v>
      </c>
      <c r="C2752" s="122">
        <v>21</v>
      </c>
      <c r="D2752" s="7">
        <v>893</v>
      </c>
      <c r="E2752" s="6" t="s">
        <v>2208</v>
      </c>
      <c r="F2752" s="7"/>
      <c r="G2752" s="7"/>
      <c r="H2752" s="7">
        <f>IF('Раздел 2.1.2.2'!BC47&gt;=SUM('Раздел 2.1.2.2'!BC48:BC49),0,1)</f>
        <v>0</v>
      </c>
    </row>
    <row r="2753" spans="1:8" x14ac:dyDescent="0.2">
      <c r="A2753" s="6">
        <f t="shared" si="37"/>
        <v>609562</v>
      </c>
      <c r="B2753" s="6">
        <v>9</v>
      </c>
      <c r="C2753" s="122">
        <v>21</v>
      </c>
      <c r="D2753" s="7">
        <v>894</v>
      </c>
      <c r="E2753" s="6" t="s">
        <v>2209</v>
      </c>
      <c r="F2753" s="7"/>
      <c r="G2753" s="7"/>
      <c r="H2753" s="7">
        <f>IF('Раздел 2.1.2.2'!BD47&gt;=SUM('Раздел 2.1.2.2'!BD48:BD49),0,1)</f>
        <v>0</v>
      </c>
    </row>
    <row r="2754" spans="1:8" x14ac:dyDescent="0.2">
      <c r="A2754" s="6">
        <f t="shared" si="37"/>
        <v>609562</v>
      </c>
      <c r="B2754" s="6">
        <v>9</v>
      </c>
      <c r="C2754" s="122">
        <v>21</v>
      </c>
      <c r="D2754" s="7">
        <v>895</v>
      </c>
      <c r="E2754" s="6" t="s">
        <v>2988</v>
      </c>
      <c r="F2754" s="7"/>
      <c r="G2754" s="7"/>
      <c r="H2754" s="7">
        <f>IF('Раздел 2.1.2.2'!BE47&gt;=SUM('Раздел 2.1.2.2'!BE48:BE49),0,1)</f>
        <v>0</v>
      </c>
    </row>
    <row r="2755" spans="1:8" x14ac:dyDescent="0.2">
      <c r="A2755" s="6">
        <f t="shared" si="37"/>
        <v>609562</v>
      </c>
      <c r="B2755" s="6">
        <v>9</v>
      </c>
      <c r="C2755" s="122">
        <v>21</v>
      </c>
      <c r="D2755" s="7">
        <v>896</v>
      </c>
      <c r="E2755" s="6" t="s">
        <v>2989</v>
      </c>
      <c r="F2755" s="7"/>
      <c r="G2755" s="7"/>
      <c r="H2755" s="7">
        <f>IF('Раздел 2.1.2.2'!BF47&gt;=SUM('Раздел 2.1.2.2'!BF48:BF49),0,1)</f>
        <v>0</v>
      </c>
    </row>
    <row r="2756" spans="1:8" x14ac:dyDescent="0.2">
      <c r="A2756" s="6">
        <f t="shared" si="37"/>
        <v>609562</v>
      </c>
      <c r="B2756" s="6">
        <v>9</v>
      </c>
      <c r="C2756" s="122">
        <v>21</v>
      </c>
      <c r="D2756" s="7">
        <v>897</v>
      </c>
      <c r="E2756" s="6" t="s">
        <v>2990</v>
      </c>
      <c r="F2756" s="7"/>
      <c r="G2756" s="7"/>
      <c r="H2756" s="7">
        <f>IF('Раздел 2.1.2.2'!BG47&gt;=SUM('Раздел 2.1.2.2'!BG48:BG49),0,1)</f>
        <v>0</v>
      </c>
    </row>
    <row r="2757" spans="1:8" x14ac:dyDescent="0.2">
      <c r="A2757" s="6">
        <f t="shared" si="37"/>
        <v>609562</v>
      </c>
      <c r="B2757" s="6">
        <v>9</v>
      </c>
      <c r="C2757" s="123">
        <v>21</v>
      </c>
      <c r="D2757" s="7">
        <v>898</v>
      </c>
      <c r="E2757" s="119" t="s">
        <v>2991</v>
      </c>
      <c r="F2757" s="119"/>
      <c r="G2757" s="119"/>
      <c r="H2757" s="119">
        <f>IF('Раздел 2.1.2.2'!BH47&gt;=SUM('Раздел 2.1.2.2'!BH48:BH49),0,1)</f>
        <v>0</v>
      </c>
    </row>
    <row r="2758" spans="1:8" x14ac:dyDescent="0.2">
      <c r="A2758" s="6">
        <f t="shared" si="37"/>
        <v>609562</v>
      </c>
      <c r="B2758" s="6">
        <v>9</v>
      </c>
      <c r="C2758" s="122">
        <v>22</v>
      </c>
      <c r="D2758" s="7">
        <v>899</v>
      </c>
      <c r="E2758" s="122" t="s">
        <v>6247</v>
      </c>
      <c r="F2758" s="7"/>
      <c r="G2758" s="7"/>
      <c r="H2758" s="7">
        <f>IF('Раздел 2.1.2.2'!P21&gt;=SUM('Раздел 2.1.2.2'!BJ21:BM21),0,1)</f>
        <v>0</v>
      </c>
    </row>
    <row r="2759" spans="1:8" x14ac:dyDescent="0.2">
      <c r="A2759" s="6">
        <f t="shared" si="37"/>
        <v>609562</v>
      </c>
      <c r="B2759" s="6">
        <v>9</v>
      </c>
      <c r="C2759" s="122">
        <v>22</v>
      </c>
      <c r="D2759" s="7">
        <v>900</v>
      </c>
      <c r="E2759" s="122" t="s">
        <v>6248</v>
      </c>
      <c r="F2759" s="7"/>
      <c r="G2759" s="7"/>
      <c r="H2759" s="7">
        <f>IF('Раздел 2.1.2.2'!P22&gt;=SUM('Раздел 2.1.2.2'!BJ22:BM22),0,1)</f>
        <v>0</v>
      </c>
    </row>
    <row r="2760" spans="1:8" x14ac:dyDescent="0.2">
      <c r="A2760" s="6">
        <f t="shared" si="37"/>
        <v>609562</v>
      </c>
      <c r="B2760" s="6">
        <v>9</v>
      </c>
      <c r="C2760" s="122">
        <v>22</v>
      </c>
      <c r="D2760" s="7">
        <v>901</v>
      </c>
      <c r="E2760" s="122" t="s">
        <v>6249</v>
      </c>
      <c r="F2760" s="7"/>
      <c r="G2760" s="7"/>
      <c r="H2760" s="7">
        <f>IF('Раздел 2.1.2.2'!P23&gt;=SUM('Раздел 2.1.2.2'!BJ23:BM23),0,1)</f>
        <v>0</v>
      </c>
    </row>
    <row r="2761" spans="1:8" x14ac:dyDescent="0.2">
      <c r="A2761" s="6">
        <f t="shared" si="37"/>
        <v>609562</v>
      </c>
      <c r="B2761" s="6">
        <v>9</v>
      </c>
      <c r="C2761" s="122">
        <v>22</v>
      </c>
      <c r="D2761" s="7">
        <v>902</v>
      </c>
      <c r="E2761" s="122" t="s">
        <v>6250</v>
      </c>
      <c r="F2761" s="7"/>
      <c r="G2761" s="7"/>
      <c r="H2761" s="7">
        <f>IF('Раздел 2.1.2.2'!P24&gt;=SUM('Раздел 2.1.2.2'!BJ24:BM24),0,1)</f>
        <v>0</v>
      </c>
    </row>
    <row r="2762" spans="1:8" x14ac:dyDescent="0.2">
      <c r="A2762" s="6">
        <f t="shared" si="37"/>
        <v>609562</v>
      </c>
      <c r="B2762" s="6">
        <v>9</v>
      </c>
      <c r="C2762" s="122">
        <v>22</v>
      </c>
      <c r="D2762" s="7">
        <v>903</v>
      </c>
      <c r="E2762" s="122" t="s">
        <v>6251</v>
      </c>
      <c r="F2762" s="7"/>
      <c r="G2762" s="7"/>
      <c r="H2762" s="7">
        <f>IF('Раздел 2.1.2.2'!P25&gt;=SUM('Раздел 2.1.2.2'!BJ25:BM25),0,1)</f>
        <v>0</v>
      </c>
    </row>
    <row r="2763" spans="1:8" x14ac:dyDescent="0.2">
      <c r="A2763" s="6">
        <f t="shared" si="37"/>
        <v>609562</v>
      </c>
      <c r="B2763" s="6">
        <v>9</v>
      </c>
      <c r="C2763" s="122">
        <v>22</v>
      </c>
      <c r="D2763" s="7">
        <v>904</v>
      </c>
      <c r="E2763" s="122" t="s">
        <v>6252</v>
      </c>
      <c r="F2763" s="7"/>
      <c r="G2763" s="7"/>
      <c r="H2763" s="7">
        <f>IF('Раздел 2.1.2.2'!P26&gt;=SUM('Раздел 2.1.2.2'!BJ26:BM26),0,1)</f>
        <v>0</v>
      </c>
    </row>
    <row r="2764" spans="1:8" x14ac:dyDescent="0.2">
      <c r="A2764" s="6">
        <f t="shared" si="37"/>
        <v>609562</v>
      </c>
      <c r="B2764" s="6">
        <v>9</v>
      </c>
      <c r="C2764" s="122">
        <v>22</v>
      </c>
      <c r="D2764" s="7">
        <v>905</v>
      </c>
      <c r="E2764" s="122" t="s">
        <v>6253</v>
      </c>
      <c r="F2764" s="7"/>
      <c r="G2764" s="7"/>
      <c r="H2764" s="7">
        <f>IF('Раздел 2.1.2.2'!P27&gt;=SUM('Раздел 2.1.2.2'!BJ27:BM27),0,1)</f>
        <v>0</v>
      </c>
    </row>
    <row r="2765" spans="1:8" x14ac:dyDescent="0.2">
      <c r="A2765" s="6">
        <f t="shared" si="37"/>
        <v>609562</v>
      </c>
      <c r="B2765" s="6">
        <v>9</v>
      </c>
      <c r="C2765" s="122">
        <v>22</v>
      </c>
      <c r="D2765" s="7">
        <v>906</v>
      </c>
      <c r="E2765" s="122" t="s">
        <v>6254</v>
      </c>
      <c r="F2765" s="7"/>
      <c r="G2765" s="7"/>
      <c r="H2765" s="7">
        <f>IF('Раздел 2.1.2.2'!P28&gt;=SUM('Раздел 2.1.2.2'!BJ28:BM28),0,1)</f>
        <v>0</v>
      </c>
    </row>
    <row r="2766" spans="1:8" x14ac:dyDescent="0.2">
      <c r="A2766" s="6">
        <f t="shared" si="37"/>
        <v>609562</v>
      </c>
      <c r="B2766" s="6">
        <v>9</v>
      </c>
      <c r="C2766" s="122">
        <v>22</v>
      </c>
      <c r="D2766" s="7">
        <v>907</v>
      </c>
      <c r="E2766" s="122" t="s">
        <v>6255</v>
      </c>
      <c r="F2766" s="7"/>
      <c r="G2766" s="7"/>
      <c r="H2766" s="7">
        <f>IF('Раздел 2.1.2.2'!P29&gt;=SUM('Раздел 2.1.2.2'!BJ29:BM29),0,1)</f>
        <v>0</v>
      </c>
    </row>
    <row r="2767" spans="1:8" x14ac:dyDescent="0.2">
      <c r="A2767" s="6">
        <f t="shared" si="37"/>
        <v>609562</v>
      </c>
      <c r="B2767" s="6">
        <v>9</v>
      </c>
      <c r="C2767" s="122">
        <v>22</v>
      </c>
      <c r="D2767" s="7">
        <v>908</v>
      </c>
      <c r="E2767" s="122" t="s">
        <v>6256</v>
      </c>
      <c r="F2767" s="7"/>
      <c r="G2767" s="7"/>
      <c r="H2767" s="7">
        <f>IF('Раздел 2.1.2.2'!P30&gt;=SUM('Раздел 2.1.2.2'!BJ30:BM30),0,1)</f>
        <v>0</v>
      </c>
    </row>
    <row r="2768" spans="1:8" x14ac:dyDescent="0.2">
      <c r="A2768" s="6">
        <f t="shared" si="37"/>
        <v>609562</v>
      </c>
      <c r="B2768" s="6">
        <v>9</v>
      </c>
      <c r="C2768" s="122">
        <v>22</v>
      </c>
      <c r="D2768" s="7">
        <v>909</v>
      </c>
      <c r="E2768" s="122" t="s">
        <v>6257</v>
      </c>
      <c r="F2768" s="7"/>
      <c r="G2768" s="7"/>
      <c r="H2768" s="7">
        <f>IF('Раздел 2.1.2.2'!P31&gt;=SUM('Раздел 2.1.2.2'!BJ31:BM31),0,1)</f>
        <v>0</v>
      </c>
    </row>
    <row r="2769" spans="1:8" x14ac:dyDescent="0.2">
      <c r="A2769" s="6">
        <f t="shared" ref="A2769:A2823" si="38">P_3</f>
        <v>609562</v>
      </c>
      <c r="B2769" s="6">
        <v>9</v>
      </c>
      <c r="C2769" s="122">
        <v>22</v>
      </c>
      <c r="D2769" s="7">
        <v>910</v>
      </c>
      <c r="E2769" s="122" t="s">
        <v>6258</v>
      </c>
      <c r="F2769" s="7"/>
      <c r="G2769" s="7"/>
      <c r="H2769" s="7">
        <f>IF('Раздел 2.1.2.2'!P32&gt;=SUM('Раздел 2.1.2.2'!BJ32:BM32),0,1)</f>
        <v>0</v>
      </c>
    </row>
    <row r="2770" spans="1:8" x14ac:dyDescent="0.2">
      <c r="A2770" s="6">
        <f t="shared" si="38"/>
        <v>609562</v>
      </c>
      <c r="B2770" s="6">
        <v>9</v>
      </c>
      <c r="C2770" s="122">
        <v>22</v>
      </c>
      <c r="D2770" s="7">
        <v>911</v>
      </c>
      <c r="E2770" s="122" t="s">
        <v>6259</v>
      </c>
      <c r="F2770" s="7"/>
      <c r="G2770" s="7"/>
      <c r="H2770" s="7">
        <f>IF('Раздел 2.1.2.2'!P33&gt;=SUM('Раздел 2.1.2.2'!BJ33:BM33),0,1)</f>
        <v>0</v>
      </c>
    </row>
    <row r="2771" spans="1:8" x14ac:dyDescent="0.2">
      <c r="A2771" s="6">
        <f t="shared" si="38"/>
        <v>609562</v>
      </c>
      <c r="B2771" s="6">
        <v>9</v>
      </c>
      <c r="C2771" s="122">
        <v>22</v>
      </c>
      <c r="D2771" s="7">
        <v>912</v>
      </c>
      <c r="E2771" s="122" t="s">
        <v>5462</v>
      </c>
      <c r="F2771" s="7"/>
      <c r="G2771" s="7"/>
      <c r="H2771" s="7">
        <f>IF('Раздел 2.1.2.2'!P34&gt;=SUM('Раздел 2.1.2.2'!BJ34:BM34),0,1)</f>
        <v>0</v>
      </c>
    </row>
    <row r="2772" spans="1:8" x14ac:dyDescent="0.2">
      <c r="A2772" s="6">
        <f t="shared" si="38"/>
        <v>609562</v>
      </c>
      <c r="B2772" s="6">
        <v>9</v>
      </c>
      <c r="C2772" s="122">
        <v>22</v>
      </c>
      <c r="D2772" s="7">
        <v>913</v>
      </c>
      <c r="E2772" s="122" t="s">
        <v>5463</v>
      </c>
      <c r="F2772" s="7"/>
      <c r="G2772" s="7"/>
      <c r="H2772" s="7">
        <f>IF('Раздел 2.1.2.2'!P35&gt;=SUM('Раздел 2.1.2.2'!BJ35:BM35),0,1)</f>
        <v>0</v>
      </c>
    </row>
    <row r="2773" spans="1:8" x14ac:dyDescent="0.2">
      <c r="A2773" s="6">
        <f t="shared" si="38"/>
        <v>609562</v>
      </c>
      <c r="B2773" s="6">
        <v>9</v>
      </c>
      <c r="C2773" s="122">
        <v>22</v>
      </c>
      <c r="D2773" s="7">
        <v>914</v>
      </c>
      <c r="E2773" s="122" t="s">
        <v>5464</v>
      </c>
      <c r="F2773" s="7"/>
      <c r="G2773" s="7"/>
      <c r="H2773" s="7">
        <f>IF('Раздел 2.1.2.2'!P36&gt;=SUM('Раздел 2.1.2.2'!BJ36:BM36),0,1)</f>
        <v>0</v>
      </c>
    </row>
    <row r="2774" spans="1:8" x14ac:dyDescent="0.2">
      <c r="A2774" s="6">
        <f t="shared" si="38"/>
        <v>609562</v>
      </c>
      <c r="B2774" s="6">
        <v>9</v>
      </c>
      <c r="C2774" s="122">
        <v>22</v>
      </c>
      <c r="D2774" s="7">
        <v>915</v>
      </c>
      <c r="E2774" s="122" t="s">
        <v>6267</v>
      </c>
      <c r="F2774" s="7"/>
      <c r="G2774" s="7"/>
      <c r="H2774" s="7">
        <f>IF('Раздел 2.1.2.2'!P37&gt;=SUM('Раздел 2.1.2.2'!BJ37:BM37),0,1)</f>
        <v>0</v>
      </c>
    </row>
    <row r="2775" spans="1:8" x14ac:dyDescent="0.2">
      <c r="A2775" s="6">
        <f t="shared" si="38"/>
        <v>609562</v>
      </c>
      <c r="B2775" s="6">
        <v>9</v>
      </c>
      <c r="C2775" s="122">
        <v>22</v>
      </c>
      <c r="D2775" s="7">
        <v>916</v>
      </c>
      <c r="E2775" s="122" t="s">
        <v>6268</v>
      </c>
      <c r="F2775" s="7"/>
      <c r="G2775" s="7"/>
      <c r="H2775" s="7">
        <f>IF('Раздел 2.1.2.2'!P38&gt;=SUM('Раздел 2.1.2.2'!BJ38:BM38),0,1)</f>
        <v>0</v>
      </c>
    </row>
    <row r="2776" spans="1:8" x14ac:dyDescent="0.2">
      <c r="A2776" s="6">
        <f t="shared" si="38"/>
        <v>609562</v>
      </c>
      <c r="B2776" s="6">
        <v>9</v>
      </c>
      <c r="C2776" s="122">
        <v>22</v>
      </c>
      <c r="D2776" s="7">
        <v>917</v>
      </c>
      <c r="E2776" s="122" t="s">
        <v>6269</v>
      </c>
      <c r="F2776" s="7"/>
      <c r="G2776" s="7"/>
      <c r="H2776" s="7">
        <f>IF('Раздел 2.1.2.2'!P39&gt;=SUM('Раздел 2.1.2.2'!BJ39:BM39),0,1)</f>
        <v>0</v>
      </c>
    </row>
    <row r="2777" spans="1:8" x14ac:dyDescent="0.2">
      <c r="A2777" s="6">
        <f t="shared" si="38"/>
        <v>609562</v>
      </c>
      <c r="B2777" s="6">
        <v>9</v>
      </c>
      <c r="C2777" s="122">
        <v>22</v>
      </c>
      <c r="D2777" s="7">
        <v>918</v>
      </c>
      <c r="E2777" s="122" t="s">
        <v>6270</v>
      </c>
      <c r="F2777" s="7"/>
      <c r="G2777" s="7"/>
      <c r="H2777" s="7">
        <f>IF('Раздел 2.1.2.2'!P40&gt;=SUM('Раздел 2.1.2.2'!BJ40:BM40),0,1)</f>
        <v>0</v>
      </c>
    </row>
    <row r="2778" spans="1:8" x14ac:dyDescent="0.2">
      <c r="A2778" s="6">
        <f t="shared" si="38"/>
        <v>609562</v>
      </c>
      <c r="B2778" s="6">
        <v>9</v>
      </c>
      <c r="C2778" s="122">
        <v>22</v>
      </c>
      <c r="D2778" s="7">
        <v>919</v>
      </c>
      <c r="E2778" s="122" t="s">
        <v>6271</v>
      </c>
      <c r="F2778" s="7"/>
      <c r="G2778" s="7"/>
      <c r="H2778" s="7">
        <f>IF('Раздел 2.1.2.2'!P41&gt;=SUM('Раздел 2.1.2.2'!BJ41:BM41),0,1)</f>
        <v>0</v>
      </c>
    </row>
    <row r="2779" spans="1:8" x14ac:dyDescent="0.2">
      <c r="A2779" s="6">
        <f t="shared" si="38"/>
        <v>609562</v>
      </c>
      <c r="B2779" s="6">
        <v>9</v>
      </c>
      <c r="C2779" s="122">
        <v>22</v>
      </c>
      <c r="D2779" s="7">
        <v>920</v>
      </c>
      <c r="E2779" s="122" t="s">
        <v>6272</v>
      </c>
      <c r="F2779" s="7"/>
      <c r="G2779" s="7"/>
      <c r="H2779" s="7">
        <f>IF('Раздел 2.1.2.2'!P42&gt;=SUM('Раздел 2.1.2.2'!BJ42:BM42),0,1)</f>
        <v>0</v>
      </c>
    </row>
    <row r="2780" spans="1:8" x14ac:dyDescent="0.2">
      <c r="A2780" s="6">
        <f t="shared" si="38"/>
        <v>609562</v>
      </c>
      <c r="B2780" s="6">
        <v>9</v>
      </c>
      <c r="C2780" s="122">
        <v>22</v>
      </c>
      <c r="D2780" s="7">
        <v>921</v>
      </c>
      <c r="E2780" s="122" t="s">
        <v>6273</v>
      </c>
      <c r="F2780" s="7"/>
      <c r="G2780" s="7"/>
      <c r="H2780" s="7">
        <f>IF('Раздел 2.1.2.2'!P43&gt;=SUM('Раздел 2.1.2.2'!BJ43:BM43),0,1)</f>
        <v>0</v>
      </c>
    </row>
    <row r="2781" spans="1:8" x14ac:dyDescent="0.2">
      <c r="A2781" s="6">
        <f t="shared" si="38"/>
        <v>609562</v>
      </c>
      <c r="B2781" s="6">
        <v>9</v>
      </c>
      <c r="C2781" s="122">
        <v>22</v>
      </c>
      <c r="D2781" s="7">
        <v>922</v>
      </c>
      <c r="E2781" s="122" t="s">
        <v>6353</v>
      </c>
      <c r="F2781" s="7"/>
      <c r="G2781" s="7"/>
      <c r="H2781" s="7">
        <f>IF('Раздел 2.1.2.2'!P44&gt;=SUM('Раздел 2.1.2.2'!BJ44:BM44),0,1)</f>
        <v>0</v>
      </c>
    </row>
    <row r="2782" spans="1:8" x14ac:dyDescent="0.2">
      <c r="A2782" s="6">
        <f t="shared" si="38"/>
        <v>609562</v>
      </c>
      <c r="B2782" s="6">
        <v>9</v>
      </c>
      <c r="C2782" s="122">
        <v>22</v>
      </c>
      <c r="D2782" s="7">
        <v>923</v>
      </c>
      <c r="E2782" s="122" t="s">
        <v>6354</v>
      </c>
      <c r="F2782" s="7"/>
      <c r="G2782" s="7"/>
      <c r="H2782" s="7">
        <f>IF('Раздел 2.1.2.2'!P45&gt;=SUM('Раздел 2.1.2.2'!BJ45:BM45),0,1)</f>
        <v>0</v>
      </c>
    </row>
    <row r="2783" spans="1:8" x14ac:dyDescent="0.2">
      <c r="A2783" s="6">
        <f t="shared" si="38"/>
        <v>609562</v>
      </c>
      <c r="B2783" s="6">
        <v>9</v>
      </c>
      <c r="C2783" s="122">
        <v>22</v>
      </c>
      <c r="D2783" s="7">
        <v>924</v>
      </c>
      <c r="E2783" s="122" t="s">
        <v>6355</v>
      </c>
      <c r="F2783" s="7"/>
      <c r="G2783" s="7"/>
      <c r="H2783" s="7">
        <f>IF('Раздел 2.1.2.2'!P46&gt;=SUM('Раздел 2.1.2.2'!BJ46:BM46),0,1)</f>
        <v>0</v>
      </c>
    </row>
    <row r="2784" spans="1:8" x14ac:dyDescent="0.2">
      <c r="A2784" s="6">
        <f t="shared" si="38"/>
        <v>609562</v>
      </c>
      <c r="B2784" s="6">
        <v>9</v>
      </c>
      <c r="C2784" s="122">
        <v>22</v>
      </c>
      <c r="D2784" s="7">
        <v>925</v>
      </c>
      <c r="E2784" s="122" t="s">
        <v>6356</v>
      </c>
      <c r="F2784" s="7"/>
      <c r="G2784" s="7"/>
      <c r="H2784" s="7">
        <f>IF('Раздел 2.1.2.2'!P47&gt;=SUM('Раздел 2.1.2.2'!BJ47:BM47),0,1)</f>
        <v>0</v>
      </c>
    </row>
    <row r="2785" spans="1:8" x14ac:dyDescent="0.2">
      <c r="A2785" s="6">
        <f t="shared" si="38"/>
        <v>609562</v>
      </c>
      <c r="B2785" s="6">
        <v>9</v>
      </c>
      <c r="C2785" s="122">
        <v>22</v>
      </c>
      <c r="D2785" s="7">
        <v>926</v>
      </c>
      <c r="E2785" s="122" t="s">
        <v>5737</v>
      </c>
      <c r="F2785" s="7"/>
      <c r="G2785" s="7"/>
      <c r="H2785" s="7">
        <f>IF('Раздел 2.1.2.2'!P48&gt;=SUM('Раздел 2.1.2.2'!BJ48:BM48),0,1)</f>
        <v>0</v>
      </c>
    </row>
    <row r="2786" spans="1:8" x14ac:dyDescent="0.2">
      <c r="A2786" s="6">
        <f t="shared" si="38"/>
        <v>609562</v>
      </c>
      <c r="B2786" s="6">
        <v>9</v>
      </c>
      <c r="C2786" s="122">
        <v>22</v>
      </c>
      <c r="D2786" s="7">
        <v>927</v>
      </c>
      <c r="E2786" s="122" t="s">
        <v>5738</v>
      </c>
      <c r="F2786" s="7"/>
      <c r="G2786" s="7"/>
      <c r="H2786" s="7">
        <f>IF('Раздел 2.1.2.2'!P49&gt;=SUM('Раздел 2.1.2.2'!BJ49:BM49),0,1)</f>
        <v>0</v>
      </c>
    </row>
    <row r="2787" spans="1:8" x14ac:dyDescent="0.2">
      <c r="A2787" s="6">
        <f t="shared" si="38"/>
        <v>609562</v>
      </c>
      <c r="B2787" s="6">
        <v>9</v>
      </c>
      <c r="C2787" s="122">
        <v>22</v>
      </c>
      <c r="D2787" s="7">
        <v>928</v>
      </c>
      <c r="E2787" s="122" t="s">
        <v>5739</v>
      </c>
      <c r="F2787" s="7"/>
      <c r="G2787" s="7"/>
      <c r="H2787" s="7">
        <f>IF('Раздел 2.1.2.2'!P50&gt;=SUM('Раздел 2.1.2.2'!BJ50:BM50),0,1)</f>
        <v>0</v>
      </c>
    </row>
    <row r="2788" spans="1:8" x14ac:dyDescent="0.2">
      <c r="A2788" s="6">
        <f t="shared" si="38"/>
        <v>609562</v>
      </c>
      <c r="B2788" s="6">
        <v>9</v>
      </c>
      <c r="C2788" s="122">
        <v>22</v>
      </c>
      <c r="D2788" s="7">
        <v>929</v>
      </c>
      <c r="E2788" s="122" t="s">
        <v>5740</v>
      </c>
      <c r="F2788" s="7"/>
      <c r="G2788" s="7"/>
      <c r="H2788" s="7">
        <f>IF('Раздел 2.1.2.2'!P51&gt;=SUM('Раздел 2.1.2.2'!BJ51:BM51),0,1)</f>
        <v>0</v>
      </c>
    </row>
    <row r="2789" spans="1:8" x14ac:dyDescent="0.2">
      <c r="A2789" s="6">
        <f t="shared" si="38"/>
        <v>609562</v>
      </c>
      <c r="B2789" s="6">
        <v>9</v>
      </c>
      <c r="C2789" s="122">
        <v>22</v>
      </c>
      <c r="D2789" s="7">
        <v>930</v>
      </c>
      <c r="E2789" s="122" t="s">
        <v>5741</v>
      </c>
      <c r="F2789" s="7"/>
      <c r="G2789" s="7"/>
      <c r="H2789" s="7">
        <f>IF('Раздел 2.1.2.2'!P52&gt;=SUM('Раздел 2.1.2.2'!BJ52:BM52),0,1)</f>
        <v>0</v>
      </c>
    </row>
    <row r="2790" spans="1:8" x14ac:dyDescent="0.2">
      <c r="A2790" s="6">
        <f t="shared" si="38"/>
        <v>609562</v>
      </c>
      <c r="B2790" s="6">
        <v>9</v>
      </c>
      <c r="C2790" s="123">
        <v>22</v>
      </c>
      <c r="D2790" s="7">
        <v>931</v>
      </c>
      <c r="E2790" s="123" t="s">
        <v>5742</v>
      </c>
      <c r="F2790" s="119"/>
      <c r="G2790" s="119"/>
      <c r="H2790" s="119">
        <f>IF('Раздел 2.1.2.2'!P53&gt;=SUM('Раздел 2.1.2.2'!BJ53:BM53),0,1)</f>
        <v>0</v>
      </c>
    </row>
    <row r="2791" spans="1:8" x14ac:dyDescent="0.2">
      <c r="A2791" s="6">
        <f t="shared" si="38"/>
        <v>609562</v>
      </c>
      <c r="B2791" s="6">
        <v>9</v>
      </c>
      <c r="C2791" s="122">
        <v>23</v>
      </c>
      <c r="D2791" s="7">
        <v>932</v>
      </c>
      <c r="E2791" s="122" t="s">
        <v>4951</v>
      </c>
      <c r="F2791" s="7"/>
      <c r="G2791" s="7"/>
      <c r="H2791" s="7">
        <f>IF('Раздел 2.1.2.2'!BI21&gt;=SUM('Раздел 2.1.2.2'!BJ21:BK21),0,1)</f>
        <v>0</v>
      </c>
    </row>
    <row r="2792" spans="1:8" x14ac:dyDescent="0.2">
      <c r="A2792" s="6">
        <f t="shared" si="38"/>
        <v>609562</v>
      </c>
      <c r="B2792" s="6">
        <v>9</v>
      </c>
      <c r="C2792" s="122">
        <v>23</v>
      </c>
      <c r="D2792" s="7">
        <v>933</v>
      </c>
      <c r="E2792" s="122" t="s">
        <v>4952</v>
      </c>
      <c r="F2792" s="7"/>
      <c r="G2792" s="7"/>
      <c r="H2792" s="7">
        <f>IF('Раздел 2.1.2.2'!BI22&gt;=SUM('Раздел 2.1.2.2'!BJ22:BK22),0,1)</f>
        <v>0</v>
      </c>
    </row>
    <row r="2793" spans="1:8" x14ac:dyDescent="0.2">
      <c r="A2793" s="6">
        <f t="shared" si="38"/>
        <v>609562</v>
      </c>
      <c r="B2793" s="6">
        <v>9</v>
      </c>
      <c r="C2793" s="122">
        <v>23</v>
      </c>
      <c r="D2793" s="7">
        <v>934</v>
      </c>
      <c r="E2793" s="122" t="s">
        <v>4953</v>
      </c>
      <c r="F2793" s="7"/>
      <c r="G2793" s="7"/>
      <c r="H2793" s="7">
        <f>IF('Раздел 2.1.2.2'!BI23&gt;=SUM('Раздел 2.1.2.2'!BJ23:BK23),0,1)</f>
        <v>0</v>
      </c>
    </row>
    <row r="2794" spans="1:8" x14ac:dyDescent="0.2">
      <c r="A2794" s="6">
        <f t="shared" si="38"/>
        <v>609562</v>
      </c>
      <c r="B2794" s="6">
        <v>9</v>
      </c>
      <c r="C2794" s="122">
        <v>23</v>
      </c>
      <c r="D2794" s="7">
        <v>935</v>
      </c>
      <c r="E2794" s="122" t="s">
        <v>4954</v>
      </c>
      <c r="F2794" s="7"/>
      <c r="G2794" s="7"/>
      <c r="H2794" s="7">
        <f>IF('Раздел 2.1.2.2'!BI24&gt;=SUM('Раздел 2.1.2.2'!BJ24:BK24),0,1)</f>
        <v>0</v>
      </c>
    </row>
    <row r="2795" spans="1:8" x14ac:dyDescent="0.2">
      <c r="A2795" s="6">
        <f t="shared" si="38"/>
        <v>609562</v>
      </c>
      <c r="B2795" s="6">
        <v>9</v>
      </c>
      <c r="C2795" s="122">
        <v>23</v>
      </c>
      <c r="D2795" s="7">
        <v>936</v>
      </c>
      <c r="E2795" s="122" t="s">
        <v>4130</v>
      </c>
      <c r="F2795" s="7"/>
      <c r="G2795" s="7"/>
      <c r="H2795" s="7">
        <f>IF('Раздел 2.1.2.2'!BI25&gt;=SUM('Раздел 2.1.2.2'!BJ25:BK25),0,1)</f>
        <v>0</v>
      </c>
    </row>
    <row r="2796" spans="1:8" x14ac:dyDescent="0.2">
      <c r="A2796" s="6">
        <f t="shared" si="38"/>
        <v>609562</v>
      </c>
      <c r="B2796" s="6">
        <v>9</v>
      </c>
      <c r="C2796" s="122">
        <v>23</v>
      </c>
      <c r="D2796" s="7">
        <v>937</v>
      </c>
      <c r="E2796" s="122" t="s">
        <v>4131</v>
      </c>
      <c r="F2796" s="7"/>
      <c r="G2796" s="7"/>
      <c r="H2796" s="7">
        <f>IF('Раздел 2.1.2.2'!BI26&gt;=SUM('Раздел 2.1.2.2'!BJ26:BK26),0,1)</f>
        <v>0</v>
      </c>
    </row>
    <row r="2797" spans="1:8" x14ac:dyDescent="0.2">
      <c r="A2797" s="6">
        <f t="shared" si="38"/>
        <v>609562</v>
      </c>
      <c r="B2797" s="6">
        <v>9</v>
      </c>
      <c r="C2797" s="122">
        <v>23</v>
      </c>
      <c r="D2797" s="7">
        <v>938</v>
      </c>
      <c r="E2797" s="122" t="s">
        <v>4132</v>
      </c>
      <c r="F2797" s="7"/>
      <c r="G2797" s="7"/>
      <c r="H2797" s="7">
        <f>IF('Раздел 2.1.2.2'!BI27&gt;=SUM('Раздел 2.1.2.2'!BJ27:BK27),0,1)</f>
        <v>0</v>
      </c>
    </row>
    <row r="2798" spans="1:8" x14ac:dyDescent="0.2">
      <c r="A2798" s="6">
        <f t="shared" si="38"/>
        <v>609562</v>
      </c>
      <c r="B2798" s="6">
        <v>9</v>
      </c>
      <c r="C2798" s="122">
        <v>23</v>
      </c>
      <c r="D2798" s="7">
        <v>939</v>
      </c>
      <c r="E2798" s="122" t="s">
        <v>4133</v>
      </c>
      <c r="F2798" s="7"/>
      <c r="G2798" s="7"/>
      <c r="H2798" s="7">
        <f>IF('Раздел 2.1.2.2'!BI28&gt;=SUM('Раздел 2.1.2.2'!BJ28:BK28),0,1)</f>
        <v>0</v>
      </c>
    </row>
    <row r="2799" spans="1:8" x14ac:dyDescent="0.2">
      <c r="A2799" s="6">
        <f t="shared" si="38"/>
        <v>609562</v>
      </c>
      <c r="B2799" s="6">
        <v>9</v>
      </c>
      <c r="C2799" s="122">
        <v>23</v>
      </c>
      <c r="D2799" s="7">
        <v>940</v>
      </c>
      <c r="E2799" s="122" t="s">
        <v>4134</v>
      </c>
      <c r="F2799" s="7"/>
      <c r="G2799" s="7"/>
      <c r="H2799" s="7">
        <f>IF('Раздел 2.1.2.2'!BI29&gt;=SUM('Раздел 2.1.2.2'!BJ29:BK29),0,1)</f>
        <v>0</v>
      </c>
    </row>
    <row r="2800" spans="1:8" x14ac:dyDescent="0.2">
      <c r="A2800" s="6">
        <f t="shared" si="38"/>
        <v>609562</v>
      </c>
      <c r="B2800" s="6">
        <v>9</v>
      </c>
      <c r="C2800" s="122">
        <v>23</v>
      </c>
      <c r="D2800" s="7">
        <v>941</v>
      </c>
      <c r="E2800" s="122" t="s">
        <v>4135</v>
      </c>
      <c r="F2800" s="7"/>
      <c r="G2800" s="7"/>
      <c r="H2800" s="7">
        <f>IF('Раздел 2.1.2.2'!BI30&gt;=SUM('Раздел 2.1.2.2'!BJ30:BK30),0,1)</f>
        <v>0</v>
      </c>
    </row>
    <row r="2801" spans="1:8" x14ac:dyDescent="0.2">
      <c r="A2801" s="6">
        <f t="shared" si="38"/>
        <v>609562</v>
      </c>
      <c r="B2801" s="6">
        <v>9</v>
      </c>
      <c r="C2801" s="122">
        <v>23</v>
      </c>
      <c r="D2801" s="7">
        <v>942</v>
      </c>
      <c r="E2801" s="122" t="s">
        <v>4136</v>
      </c>
      <c r="F2801" s="7"/>
      <c r="G2801" s="7"/>
      <c r="H2801" s="7">
        <f>IF('Раздел 2.1.2.2'!BI31&gt;=SUM('Раздел 2.1.2.2'!BJ31:BK31),0,1)</f>
        <v>0</v>
      </c>
    </row>
    <row r="2802" spans="1:8" x14ac:dyDescent="0.2">
      <c r="A2802" s="6">
        <f t="shared" si="38"/>
        <v>609562</v>
      </c>
      <c r="B2802" s="6">
        <v>9</v>
      </c>
      <c r="C2802" s="122">
        <v>23</v>
      </c>
      <c r="D2802" s="7">
        <v>943</v>
      </c>
      <c r="E2802" s="122" t="s">
        <v>4137</v>
      </c>
      <c r="F2802" s="7"/>
      <c r="G2802" s="7"/>
      <c r="H2802" s="7">
        <f>IF('Раздел 2.1.2.2'!BI32&gt;=SUM('Раздел 2.1.2.2'!BJ32:BK32),0,1)</f>
        <v>0</v>
      </c>
    </row>
    <row r="2803" spans="1:8" x14ac:dyDescent="0.2">
      <c r="A2803" s="6">
        <f t="shared" si="38"/>
        <v>609562</v>
      </c>
      <c r="B2803" s="6">
        <v>9</v>
      </c>
      <c r="C2803" s="122">
        <v>23</v>
      </c>
      <c r="D2803" s="7">
        <v>944</v>
      </c>
      <c r="E2803" s="122" t="s">
        <v>4138</v>
      </c>
      <c r="F2803" s="7"/>
      <c r="G2803" s="7"/>
      <c r="H2803" s="7">
        <f>IF('Раздел 2.1.2.2'!BI33&gt;=SUM('Раздел 2.1.2.2'!BJ33:BK33),0,1)</f>
        <v>0</v>
      </c>
    </row>
    <row r="2804" spans="1:8" x14ac:dyDescent="0.2">
      <c r="A2804" s="6">
        <f t="shared" si="38"/>
        <v>609562</v>
      </c>
      <c r="B2804" s="6">
        <v>9</v>
      </c>
      <c r="C2804" s="122">
        <v>23</v>
      </c>
      <c r="D2804" s="7">
        <v>945</v>
      </c>
      <c r="E2804" s="122" t="s">
        <v>4139</v>
      </c>
      <c r="F2804" s="7"/>
      <c r="G2804" s="7"/>
      <c r="H2804" s="7">
        <f>IF('Раздел 2.1.2.2'!BI34&gt;=SUM('Раздел 2.1.2.2'!BJ34:BK34),0,1)</f>
        <v>0</v>
      </c>
    </row>
    <row r="2805" spans="1:8" x14ac:dyDescent="0.2">
      <c r="A2805" s="6">
        <f t="shared" si="38"/>
        <v>609562</v>
      </c>
      <c r="B2805" s="6">
        <v>9</v>
      </c>
      <c r="C2805" s="122">
        <v>23</v>
      </c>
      <c r="D2805" s="7">
        <v>946</v>
      </c>
      <c r="E2805" s="122" t="s">
        <v>4140</v>
      </c>
      <c r="F2805" s="7"/>
      <c r="G2805" s="7"/>
      <c r="H2805" s="7">
        <f>IF('Раздел 2.1.2.2'!BI35&gt;=SUM('Раздел 2.1.2.2'!BJ35:BK35),0,1)</f>
        <v>0</v>
      </c>
    </row>
    <row r="2806" spans="1:8" x14ac:dyDescent="0.2">
      <c r="A2806" s="6">
        <f t="shared" si="38"/>
        <v>609562</v>
      </c>
      <c r="B2806" s="6">
        <v>9</v>
      </c>
      <c r="C2806" s="122">
        <v>23</v>
      </c>
      <c r="D2806" s="7">
        <v>947</v>
      </c>
      <c r="E2806" s="122" t="s">
        <v>4141</v>
      </c>
      <c r="F2806" s="7"/>
      <c r="G2806" s="7"/>
      <c r="H2806" s="7">
        <f>IF('Раздел 2.1.2.2'!BI36&gt;=SUM('Раздел 2.1.2.2'!BJ36:BK36),0,1)</f>
        <v>0</v>
      </c>
    </row>
    <row r="2807" spans="1:8" x14ac:dyDescent="0.2">
      <c r="A2807" s="6">
        <f t="shared" si="38"/>
        <v>609562</v>
      </c>
      <c r="B2807" s="6">
        <v>9</v>
      </c>
      <c r="C2807" s="122">
        <v>23</v>
      </c>
      <c r="D2807" s="7">
        <v>948</v>
      </c>
      <c r="E2807" s="122" t="s">
        <v>4142</v>
      </c>
      <c r="F2807" s="7"/>
      <c r="G2807" s="7"/>
      <c r="H2807" s="7">
        <f>IF('Раздел 2.1.2.2'!BI37&gt;=SUM('Раздел 2.1.2.2'!BJ37:BK37),0,1)</f>
        <v>0</v>
      </c>
    </row>
    <row r="2808" spans="1:8" x14ac:dyDescent="0.2">
      <c r="A2808" s="6">
        <f t="shared" si="38"/>
        <v>609562</v>
      </c>
      <c r="B2808" s="6">
        <v>9</v>
      </c>
      <c r="C2808" s="122">
        <v>23</v>
      </c>
      <c r="D2808" s="7">
        <v>949</v>
      </c>
      <c r="E2808" s="122" t="s">
        <v>4143</v>
      </c>
      <c r="F2808" s="7"/>
      <c r="G2808" s="7"/>
      <c r="H2808" s="7">
        <f>IF('Раздел 2.1.2.2'!BI38&gt;=SUM('Раздел 2.1.2.2'!BJ38:BK38),0,1)</f>
        <v>0</v>
      </c>
    </row>
    <row r="2809" spans="1:8" x14ac:dyDescent="0.2">
      <c r="A2809" s="6">
        <f t="shared" si="38"/>
        <v>609562</v>
      </c>
      <c r="B2809" s="6">
        <v>9</v>
      </c>
      <c r="C2809" s="122">
        <v>23</v>
      </c>
      <c r="D2809" s="7">
        <v>950</v>
      </c>
      <c r="E2809" s="122" t="s">
        <v>4144</v>
      </c>
      <c r="F2809" s="7"/>
      <c r="G2809" s="7"/>
      <c r="H2809" s="7">
        <f>IF('Раздел 2.1.2.2'!BI39&gt;=SUM('Раздел 2.1.2.2'!BJ39:BK39),0,1)</f>
        <v>0</v>
      </c>
    </row>
    <row r="2810" spans="1:8" x14ac:dyDescent="0.2">
      <c r="A2810" s="6">
        <f t="shared" si="38"/>
        <v>609562</v>
      </c>
      <c r="B2810" s="6">
        <v>9</v>
      </c>
      <c r="C2810" s="122">
        <v>23</v>
      </c>
      <c r="D2810" s="7">
        <v>951</v>
      </c>
      <c r="E2810" s="122" t="s">
        <v>4145</v>
      </c>
      <c r="F2810" s="7"/>
      <c r="G2810" s="7"/>
      <c r="H2810" s="7">
        <f>IF('Раздел 2.1.2.2'!BI40&gt;=SUM('Раздел 2.1.2.2'!BJ40:BK40),0,1)</f>
        <v>0</v>
      </c>
    </row>
    <row r="2811" spans="1:8" x14ac:dyDescent="0.2">
      <c r="A2811" s="6">
        <f t="shared" si="38"/>
        <v>609562</v>
      </c>
      <c r="B2811" s="6">
        <v>9</v>
      </c>
      <c r="C2811" s="122">
        <v>23</v>
      </c>
      <c r="D2811" s="7">
        <v>952</v>
      </c>
      <c r="E2811" s="122" t="s">
        <v>5767</v>
      </c>
      <c r="F2811" s="7"/>
      <c r="G2811" s="7"/>
      <c r="H2811" s="7">
        <f>IF('Раздел 2.1.2.2'!BI41&gt;=SUM('Раздел 2.1.2.2'!BJ41:BK41),0,1)</f>
        <v>0</v>
      </c>
    </row>
    <row r="2812" spans="1:8" x14ac:dyDescent="0.2">
      <c r="A2812" s="6">
        <f t="shared" si="38"/>
        <v>609562</v>
      </c>
      <c r="B2812" s="6">
        <v>9</v>
      </c>
      <c r="C2812" s="122">
        <v>23</v>
      </c>
      <c r="D2812" s="7">
        <v>953</v>
      </c>
      <c r="E2812" s="122" t="s">
        <v>4147</v>
      </c>
      <c r="F2812" s="7"/>
      <c r="G2812" s="7"/>
      <c r="H2812" s="7">
        <f>IF('Раздел 2.1.2.2'!BI42&gt;=SUM('Раздел 2.1.2.2'!BJ42:BK42),0,1)</f>
        <v>0</v>
      </c>
    </row>
    <row r="2813" spans="1:8" x14ac:dyDescent="0.2">
      <c r="A2813" s="6">
        <f t="shared" si="38"/>
        <v>609562</v>
      </c>
      <c r="B2813" s="6">
        <v>9</v>
      </c>
      <c r="C2813" s="122">
        <v>23</v>
      </c>
      <c r="D2813" s="7">
        <v>954</v>
      </c>
      <c r="E2813" s="122" t="s">
        <v>4148</v>
      </c>
      <c r="F2813" s="7"/>
      <c r="G2813" s="7"/>
      <c r="H2813" s="7">
        <f>IF('Раздел 2.1.2.2'!BI43&gt;=SUM('Раздел 2.1.2.2'!BJ43:BK43),0,1)</f>
        <v>0</v>
      </c>
    </row>
    <row r="2814" spans="1:8" x14ac:dyDescent="0.2">
      <c r="A2814" s="6">
        <f t="shared" si="38"/>
        <v>609562</v>
      </c>
      <c r="B2814" s="6">
        <v>9</v>
      </c>
      <c r="C2814" s="122">
        <v>23</v>
      </c>
      <c r="D2814" s="7">
        <v>955</v>
      </c>
      <c r="E2814" s="122" t="s">
        <v>4971</v>
      </c>
      <c r="F2814" s="7"/>
      <c r="G2814" s="7"/>
      <c r="H2814" s="7">
        <f>IF('Раздел 2.1.2.2'!BI44&gt;=SUM('Раздел 2.1.2.2'!BJ44:BK44),0,1)</f>
        <v>0</v>
      </c>
    </row>
    <row r="2815" spans="1:8" x14ac:dyDescent="0.2">
      <c r="A2815" s="6">
        <f t="shared" si="38"/>
        <v>609562</v>
      </c>
      <c r="B2815" s="6">
        <v>9</v>
      </c>
      <c r="C2815" s="122">
        <v>23</v>
      </c>
      <c r="D2815" s="7">
        <v>956</v>
      </c>
      <c r="E2815" s="122" t="s">
        <v>4972</v>
      </c>
      <c r="F2815" s="7"/>
      <c r="G2815" s="7"/>
      <c r="H2815" s="7">
        <f>IF('Раздел 2.1.2.2'!BI45&gt;=SUM('Раздел 2.1.2.2'!BJ45:BK45),0,1)</f>
        <v>0</v>
      </c>
    </row>
    <row r="2816" spans="1:8" x14ac:dyDescent="0.2">
      <c r="A2816" s="6">
        <f t="shared" si="38"/>
        <v>609562</v>
      </c>
      <c r="B2816" s="6">
        <v>9</v>
      </c>
      <c r="C2816" s="122">
        <v>23</v>
      </c>
      <c r="D2816" s="7">
        <v>957</v>
      </c>
      <c r="E2816" s="122" t="s">
        <v>4973</v>
      </c>
      <c r="F2816" s="7"/>
      <c r="G2816" s="7"/>
      <c r="H2816" s="7">
        <f>IF('Раздел 2.1.2.2'!BI46&gt;=SUM('Раздел 2.1.2.2'!BJ46:BK46),0,1)</f>
        <v>0</v>
      </c>
    </row>
    <row r="2817" spans="1:8" x14ac:dyDescent="0.2">
      <c r="A2817" s="6">
        <f t="shared" si="38"/>
        <v>609562</v>
      </c>
      <c r="B2817" s="6">
        <v>9</v>
      </c>
      <c r="C2817" s="122">
        <v>23</v>
      </c>
      <c r="D2817" s="7">
        <v>958</v>
      </c>
      <c r="E2817" s="122" t="s">
        <v>4974</v>
      </c>
      <c r="F2817" s="7"/>
      <c r="G2817" s="7"/>
      <c r="H2817" s="7">
        <f>IF('Раздел 2.1.2.2'!BI47&gt;=SUM('Раздел 2.1.2.2'!BJ47:BK47),0,1)</f>
        <v>0</v>
      </c>
    </row>
    <row r="2818" spans="1:8" x14ac:dyDescent="0.2">
      <c r="A2818" s="6">
        <f t="shared" si="38"/>
        <v>609562</v>
      </c>
      <c r="B2818" s="6">
        <v>9</v>
      </c>
      <c r="C2818" s="122">
        <v>23</v>
      </c>
      <c r="D2818" s="7">
        <v>959</v>
      </c>
      <c r="E2818" s="122" t="s">
        <v>4975</v>
      </c>
      <c r="F2818" s="7"/>
      <c r="G2818" s="7"/>
      <c r="H2818" s="7">
        <f>IF('Раздел 2.1.2.2'!BI48&gt;=SUM('Раздел 2.1.2.2'!BJ48:BK48),0,1)</f>
        <v>0</v>
      </c>
    </row>
    <row r="2819" spans="1:8" x14ac:dyDescent="0.2">
      <c r="A2819" s="6">
        <f t="shared" si="38"/>
        <v>609562</v>
      </c>
      <c r="B2819" s="6">
        <v>9</v>
      </c>
      <c r="C2819" s="122">
        <v>23</v>
      </c>
      <c r="D2819" s="7">
        <v>960</v>
      </c>
      <c r="E2819" s="122" t="s">
        <v>4976</v>
      </c>
      <c r="F2819" s="7"/>
      <c r="G2819" s="7"/>
      <c r="H2819" s="7">
        <f>IF('Раздел 2.1.2.2'!BI49&gt;=SUM('Раздел 2.1.2.2'!BJ49:BK49),0,1)</f>
        <v>0</v>
      </c>
    </row>
    <row r="2820" spans="1:8" x14ac:dyDescent="0.2">
      <c r="A2820" s="6">
        <f t="shared" si="38"/>
        <v>609562</v>
      </c>
      <c r="B2820" s="6">
        <v>9</v>
      </c>
      <c r="C2820" s="122">
        <v>23</v>
      </c>
      <c r="D2820" s="7">
        <v>961</v>
      </c>
      <c r="E2820" s="122" t="s">
        <v>4977</v>
      </c>
      <c r="F2820" s="7"/>
      <c r="G2820" s="7"/>
      <c r="H2820" s="7">
        <f>IF('Раздел 2.1.2.2'!BI50&gt;=SUM('Раздел 2.1.2.2'!BJ50:BK50),0,1)</f>
        <v>0</v>
      </c>
    </row>
    <row r="2821" spans="1:8" x14ac:dyDescent="0.2">
      <c r="A2821" s="6">
        <f t="shared" si="38"/>
        <v>609562</v>
      </c>
      <c r="B2821" s="6">
        <v>9</v>
      </c>
      <c r="C2821" s="122">
        <v>23</v>
      </c>
      <c r="D2821" s="7">
        <v>962</v>
      </c>
      <c r="E2821" s="122" t="s">
        <v>4978</v>
      </c>
      <c r="F2821" s="7"/>
      <c r="G2821" s="7"/>
      <c r="H2821" s="7">
        <f>IF('Раздел 2.1.2.2'!BI51&gt;=SUM('Раздел 2.1.2.2'!BJ51:BK51),0,1)</f>
        <v>0</v>
      </c>
    </row>
    <row r="2822" spans="1:8" x14ac:dyDescent="0.2">
      <c r="A2822" s="6">
        <f t="shared" si="38"/>
        <v>609562</v>
      </c>
      <c r="B2822" s="6">
        <v>9</v>
      </c>
      <c r="C2822" s="122">
        <v>23</v>
      </c>
      <c r="D2822" s="7">
        <v>963</v>
      </c>
      <c r="E2822" s="122" t="s">
        <v>4979</v>
      </c>
      <c r="F2822" s="7"/>
      <c r="G2822" s="7"/>
      <c r="H2822" s="7">
        <f>IF('Раздел 2.1.2.2'!BI52&gt;=SUM('Раздел 2.1.2.2'!BJ52:BK52),0,1)</f>
        <v>0</v>
      </c>
    </row>
    <row r="2823" spans="1:8" x14ac:dyDescent="0.2">
      <c r="A2823" s="6">
        <f t="shared" si="38"/>
        <v>609562</v>
      </c>
      <c r="B2823" s="119">
        <v>9</v>
      </c>
      <c r="C2823" s="123">
        <v>23</v>
      </c>
      <c r="D2823" s="119">
        <v>964</v>
      </c>
      <c r="E2823" s="123" t="s">
        <v>4980</v>
      </c>
      <c r="F2823" s="119"/>
      <c r="G2823" s="119"/>
      <c r="H2823" s="119">
        <f>IF('Раздел 2.1.2.2'!BI53&gt;=SUM('Раздел 2.1.2.2'!BJ53:BK53),0,1)</f>
        <v>0</v>
      </c>
    </row>
    <row r="2824" spans="1:8" x14ac:dyDescent="0.2">
      <c r="A2824" s="117">
        <f t="shared" si="37"/>
        <v>609562</v>
      </c>
      <c r="B2824" s="117">
        <v>10</v>
      </c>
      <c r="C2824" s="117">
        <v>0</v>
      </c>
      <c r="D2824" s="117">
        <v>0</v>
      </c>
      <c r="E2824" s="117" t="str">
        <f>CONCATENATE("Количество ошибок в разделе 2.1.2.3: ",H2824)</f>
        <v>Количество ошибок в разделе 2.1.2.3: 0</v>
      </c>
      <c r="F2824" s="117"/>
      <c r="G2824" s="117"/>
      <c r="H2824" s="117">
        <f>SUM(H2825:H3788)</f>
        <v>0</v>
      </c>
    </row>
    <row r="2825" spans="1:8" x14ac:dyDescent="0.2">
      <c r="A2825" s="6">
        <f t="shared" si="37"/>
        <v>609562</v>
      </c>
      <c r="B2825" s="6">
        <v>10</v>
      </c>
      <c r="C2825" s="6">
        <v>1</v>
      </c>
      <c r="D2825" s="6">
        <v>1</v>
      </c>
      <c r="E2825" s="6" t="s">
        <v>9309</v>
      </c>
      <c r="H2825" s="6">
        <f>IF('Раздел 2.1.2.3'!P43=SUM('Раздел 2.1.2.3'!P21,'Раздел 2.1.2.3'!P23,'Раздел 2.1.2.3'!P25,'Раздел 2.1.2.3'!P28,'Раздел 2.1.2.3'!P31,'Раздел 2.1.2.3'!P33,'Раздел 2.1.2.3'!P35,'Раздел 2.1.2.3'!P37,'Раздел 2.1.2.3'!P39,'Раздел 2.1.2.3'!P41),0,1)</f>
        <v>0</v>
      </c>
    </row>
    <row r="2826" spans="1:8" x14ac:dyDescent="0.2">
      <c r="A2826" s="6">
        <f t="shared" si="37"/>
        <v>609562</v>
      </c>
      <c r="B2826" s="6">
        <v>10</v>
      </c>
      <c r="C2826" s="6">
        <v>1</v>
      </c>
      <c r="D2826" s="6">
        <v>2</v>
      </c>
      <c r="E2826" s="6" t="s">
        <v>2221</v>
      </c>
      <c r="H2826" s="6">
        <f>IF('Раздел 2.1.2.3'!Q43=SUM('Раздел 2.1.2.3'!Q21,'Раздел 2.1.2.3'!Q23,'Раздел 2.1.2.3'!Q25,'Раздел 2.1.2.3'!Q28,'Раздел 2.1.2.3'!Q31,'Раздел 2.1.2.3'!Q33,'Раздел 2.1.2.3'!Q35,'Раздел 2.1.2.3'!Q37,'Раздел 2.1.2.3'!Q39,'Раздел 2.1.2.3'!Q41),0,1)</f>
        <v>0</v>
      </c>
    </row>
    <row r="2827" spans="1:8" x14ac:dyDescent="0.2">
      <c r="A2827" s="6">
        <f t="shared" si="37"/>
        <v>609562</v>
      </c>
      <c r="B2827" s="6">
        <v>10</v>
      </c>
      <c r="C2827" s="6">
        <v>1</v>
      </c>
      <c r="D2827" s="6">
        <v>3</v>
      </c>
      <c r="E2827" s="6" t="s">
        <v>2222</v>
      </c>
      <c r="H2827" s="6">
        <f>IF('Раздел 2.1.2.3'!R43=SUM('Раздел 2.1.2.3'!R21,'Раздел 2.1.2.3'!R23,'Раздел 2.1.2.3'!R25,'Раздел 2.1.2.3'!R28,'Раздел 2.1.2.3'!R31,'Раздел 2.1.2.3'!R33,'Раздел 2.1.2.3'!R35,'Раздел 2.1.2.3'!R37,'Раздел 2.1.2.3'!R39,'Раздел 2.1.2.3'!R41),0,1)</f>
        <v>0</v>
      </c>
    </row>
    <row r="2828" spans="1:8" x14ac:dyDescent="0.2">
      <c r="A2828" s="6">
        <f t="shared" si="37"/>
        <v>609562</v>
      </c>
      <c r="B2828" s="6">
        <v>10</v>
      </c>
      <c r="C2828" s="6">
        <v>1</v>
      </c>
      <c r="D2828" s="6">
        <v>4</v>
      </c>
      <c r="E2828" s="6" t="s">
        <v>2223</v>
      </c>
      <c r="H2828" s="6">
        <f>IF('Раздел 2.1.2.3'!S43=SUM('Раздел 2.1.2.3'!S21,'Раздел 2.1.2.3'!S23,'Раздел 2.1.2.3'!S25,'Раздел 2.1.2.3'!S28,'Раздел 2.1.2.3'!S31,'Раздел 2.1.2.3'!S33,'Раздел 2.1.2.3'!S35,'Раздел 2.1.2.3'!S37,'Раздел 2.1.2.3'!S39,'Раздел 2.1.2.3'!S41),0,1)</f>
        <v>0</v>
      </c>
    </row>
    <row r="2829" spans="1:8" x14ac:dyDescent="0.2">
      <c r="A2829" s="6">
        <f t="shared" si="37"/>
        <v>609562</v>
      </c>
      <c r="B2829" s="6">
        <v>10</v>
      </c>
      <c r="C2829" s="6">
        <v>1</v>
      </c>
      <c r="D2829" s="6">
        <v>5</v>
      </c>
      <c r="E2829" s="6" t="s">
        <v>2224</v>
      </c>
      <c r="H2829" s="6">
        <f>IF('Раздел 2.1.2.3'!T43=SUM('Раздел 2.1.2.3'!T21,'Раздел 2.1.2.3'!T23,'Раздел 2.1.2.3'!T25,'Раздел 2.1.2.3'!T28,'Раздел 2.1.2.3'!T31,'Раздел 2.1.2.3'!T33,'Раздел 2.1.2.3'!T35,'Раздел 2.1.2.3'!T37,'Раздел 2.1.2.3'!T39,'Раздел 2.1.2.3'!T41),0,1)</f>
        <v>0</v>
      </c>
    </row>
    <row r="2830" spans="1:8" x14ac:dyDescent="0.2">
      <c r="A2830" s="6">
        <f t="shared" si="37"/>
        <v>609562</v>
      </c>
      <c r="B2830" s="6">
        <v>10</v>
      </c>
      <c r="C2830" s="6">
        <v>1</v>
      </c>
      <c r="D2830" s="6">
        <v>6</v>
      </c>
      <c r="E2830" s="6" t="s">
        <v>2225</v>
      </c>
      <c r="H2830" s="6">
        <f>IF('Раздел 2.1.2.3'!U43=SUM('Раздел 2.1.2.3'!U21,'Раздел 2.1.2.3'!U23,'Раздел 2.1.2.3'!U25,'Раздел 2.1.2.3'!U28,'Раздел 2.1.2.3'!U31,'Раздел 2.1.2.3'!U33,'Раздел 2.1.2.3'!U35,'Раздел 2.1.2.3'!U37,'Раздел 2.1.2.3'!U39,'Раздел 2.1.2.3'!U41),0,1)</f>
        <v>0</v>
      </c>
    </row>
    <row r="2831" spans="1:8" x14ac:dyDescent="0.2">
      <c r="A2831" s="6">
        <f t="shared" si="37"/>
        <v>609562</v>
      </c>
      <c r="B2831" s="6">
        <v>10</v>
      </c>
      <c r="C2831" s="6">
        <v>1</v>
      </c>
      <c r="D2831" s="6">
        <v>7</v>
      </c>
      <c r="E2831" s="6" t="s">
        <v>2226</v>
      </c>
      <c r="H2831" s="6">
        <f>IF('Раздел 2.1.2.3'!V43=SUM('Раздел 2.1.2.3'!V21,'Раздел 2.1.2.3'!V23,'Раздел 2.1.2.3'!V25,'Раздел 2.1.2.3'!V28,'Раздел 2.1.2.3'!V31,'Раздел 2.1.2.3'!V33,'Раздел 2.1.2.3'!V35,'Раздел 2.1.2.3'!V37,'Раздел 2.1.2.3'!V39,'Раздел 2.1.2.3'!V41),0,1)</f>
        <v>0</v>
      </c>
    </row>
    <row r="2832" spans="1:8" x14ac:dyDescent="0.2">
      <c r="A2832" s="6">
        <f t="shared" si="37"/>
        <v>609562</v>
      </c>
      <c r="B2832" s="6">
        <v>10</v>
      </c>
      <c r="C2832" s="6">
        <v>1</v>
      </c>
      <c r="D2832" s="6">
        <v>8</v>
      </c>
      <c r="E2832" s="6" t="s">
        <v>2227</v>
      </c>
      <c r="H2832" s="6">
        <f>IF('Раздел 2.1.2.3'!W43=SUM('Раздел 2.1.2.3'!W21,'Раздел 2.1.2.3'!W23,'Раздел 2.1.2.3'!W25,'Раздел 2.1.2.3'!W28,'Раздел 2.1.2.3'!W31,'Раздел 2.1.2.3'!W33,'Раздел 2.1.2.3'!W35,'Раздел 2.1.2.3'!W37,'Раздел 2.1.2.3'!W39,'Раздел 2.1.2.3'!W41),0,1)</f>
        <v>0</v>
      </c>
    </row>
    <row r="2833" spans="1:8" x14ac:dyDescent="0.2">
      <c r="A2833" s="6">
        <f t="shared" si="37"/>
        <v>609562</v>
      </c>
      <c r="B2833" s="6">
        <v>10</v>
      </c>
      <c r="C2833" s="6">
        <v>1</v>
      </c>
      <c r="D2833" s="6">
        <v>9</v>
      </c>
      <c r="E2833" s="6" t="s">
        <v>2228</v>
      </c>
      <c r="H2833" s="6">
        <f>IF('Раздел 2.1.2.3'!X43=SUM('Раздел 2.1.2.3'!X21,'Раздел 2.1.2.3'!X23,'Раздел 2.1.2.3'!X25,'Раздел 2.1.2.3'!X28,'Раздел 2.1.2.3'!X31,'Раздел 2.1.2.3'!X33,'Раздел 2.1.2.3'!X35,'Раздел 2.1.2.3'!X37,'Раздел 2.1.2.3'!X39,'Раздел 2.1.2.3'!X41),0,1)</f>
        <v>0</v>
      </c>
    </row>
    <row r="2834" spans="1:8" x14ac:dyDescent="0.2">
      <c r="A2834" s="6">
        <f t="shared" si="37"/>
        <v>609562</v>
      </c>
      <c r="B2834" s="6">
        <v>10</v>
      </c>
      <c r="C2834" s="6">
        <v>1</v>
      </c>
      <c r="D2834" s="6">
        <v>10</v>
      </c>
      <c r="E2834" s="6" t="s">
        <v>2229</v>
      </c>
      <c r="H2834" s="6">
        <f>IF('Раздел 2.1.2.3'!Y43=SUM('Раздел 2.1.2.3'!Y21,'Раздел 2.1.2.3'!Y23,'Раздел 2.1.2.3'!Y25,'Раздел 2.1.2.3'!Y28,'Раздел 2.1.2.3'!Y31,'Раздел 2.1.2.3'!Y33,'Раздел 2.1.2.3'!Y35,'Раздел 2.1.2.3'!Y37,'Раздел 2.1.2.3'!Y39,'Раздел 2.1.2.3'!Y41),0,1)</f>
        <v>0</v>
      </c>
    </row>
    <row r="2835" spans="1:8" x14ac:dyDescent="0.2">
      <c r="A2835" s="6">
        <f t="shared" si="37"/>
        <v>609562</v>
      </c>
      <c r="B2835" s="6">
        <v>10</v>
      </c>
      <c r="C2835" s="6">
        <v>1</v>
      </c>
      <c r="D2835" s="6">
        <v>11</v>
      </c>
      <c r="E2835" s="6" t="s">
        <v>2230</v>
      </c>
      <c r="H2835" s="6">
        <f>IF('Раздел 2.1.2.3'!Z43=SUM('Раздел 2.1.2.3'!Z21,'Раздел 2.1.2.3'!Z23,'Раздел 2.1.2.3'!Z25,'Раздел 2.1.2.3'!Z28,'Раздел 2.1.2.3'!Z31,'Раздел 2.1.2.3'!Z33,'Раздел 2.1.2.3'!Z35,'Раздел 2.1.2.3'!Z37,'Раздел 2.1.2.3'!Z39,'Раздел 2.1.2.3'!Z41),0,1)</f>
        <v>0</v>
      </c>
    </row>
    <row r="2836" spans="1:8" x14ac:dyDescent="0.2">
      <c r="A2836" s="6">
        <f t="shared" si="37"/>
        <v>609562</v>
      </c>
      <c r="B2836" s="6">
        <v>10</v>
      </c>
      <c r="C2836" s="6">
        <v>1</v>
      </c>
      <c r="D2836" s="6">
        <v>12</v>
      </c>
      <c r="E2836" s="6" t="s">
        <v>2231</v>
      </c>
      <c r="H2836" s="6">
        <f>IF('Раздел 2.1.2.3'!AA43=SUM('Раздел 2.1.2.3'!AA21,'Раздел 2.1.2.3'!AA23,'Раздел 2.1.2.3'!AA25,'Раздел 2.1.2.3'!AA28,'Раздел 2.1.2.3'!AA31,'Раздел 2.1.2.3'!AA33,'Раздел 2.1.2.3'!AA35,'Раздел 2.1.2.3'!AA37,'Раздел 2.1.2.3'!AA39,'Раздел 2.1.2.3'!AA41),0,1)</f>
        <v>0</v>
      </c>
    </row>
    <row r="2837" spans="1:8" x14ac:dyDescent="0.2">
      <c r="A2837" s="6">
        <f t="shared" si="37"/>
        <v>609562</v>
      </c>
      <c r="B2837" s="6">
        <v>10</v>
      </c>
      <c r="C2837" s="6">
        <v>1</v>
      </c>
      <c r="D2837" s="6">
        <v>13</v>
      </c>
      <c r="E2837" s="6" t="s">
        <v>2232</v>
      </c>
      <c r="H2837" s="6">
        <f>IF('Раздел 2.1.2.3'!AB43=SUM('Раздел 2.1.2.3'!AB21,'Раздел 2.1.2.3'!AB23,'Раздел 2.1.2.3'!AB25,'Раздел 2.1.2.3'!AB28,'Раздел 2.1.2.3'!AB31,'Раздел 2.1.2.3'!AB33,'Раздел 2.1.2.3'!AB35,'Раздел 2.1.2.3'!AB37,'Раздел 2.1.2.3'!AB39,'Раздел 2.1.2.3'!AB41),0,1)</f>
        <v>0</v>
      </c>
    </row>
    <row r="2838" spans="1:8" x14ac:dyDescent="0.2">
      <c r="A2838" s="6">
        <f t="shared" si="37"/>
        <v>609562</v>
      </c>
      <c r="B2838" s="6">
        <v>10</v>
      </c>
      <c r="C2838" s="6">
        <v>1</v>
      </c>
      <c r="D2838" s="6">
        <v>14</v>
      </c>
      <c r="E2838" s="6" t="s">
        <v>2233</v>
      </c>
      <c r="H2838" s="6">
        <f>IF('Раздел 2.1.2.3'!AC43=SUM('Раздел 2.1.2.3'!AC21,'Раздел 2.1.2.3'!AC23,'Раздел 2.1.2.3'!AC25,'Раздел 2.1.2.3'!AC28,'Раздел 2.1.2.3'!AC31,'Раздел 2.1.2.3'!AC33,'Раздел 2.1.2.3'!AC35,'Раздел 2.1.2.3'!AC37,'Раздел 2.1.2.3'!AC39,'Раздел 2.1.2.3'!AC41),0,1)</f>
        <v>0</v>
      </c>
    </row>
    <row r="2839" spans="1:8" x14ac:dyDescent="0.2">
      <c r="A2839" s="6">
        <f t="shared" si="37"/>
        <v>609562</v>
      </c>
      <c r="B2839" s="6">
        <v>10</v>
      </c>
      <c r="C2839" s="6">
        <v>1</v>
      </c>
      <c r="D2839" s="6">
        <v>15</v>
      </c>
      <c r="E2839" s="6" t="s">
        <v>2234</v>
      </c>
      <c r="H2839" s="6">
        <f>IF('Раздел 2.1.2.3'!AD43=SUM('Раздел 2.1.2.3'!AD21,'Раздел 2.1.2.3'!AD23,'Раздел 2.1.2.3'!AD25,'Раздел 2.1.2.3'!AD28,'Раздел 2.1.2.3'!AD31,'Раздел 2.1.2.3'!AD33,'Раздел 2.1.2.3'!AD35,'Раздел 2.1.2.3'!AD37,'Раздел 2.1.2.3'!AD39,'Раздел 2.1.2.3'!AD41),0,1)</f>
        <v>0</v>
      </c>
    </row>
    <row r="2840" spans="1:8" x14ac:dyDescent="0.2">
      <c r="A2840" s="6">
        <f t="shared" si="37"/>
        <v>609562</v>
      </c>
      <c r="B2840" s="6">
        <v>10</v>
      </c>
      <c r="C2840" s="6">
        <v>1</v>
      </c>
      <c r="D2840" s="6">
        <v>16</v>
      </c>
      <c r="E2840" s="6" t="s">
        <v>2235</v>
      </c>
      <c r="H2840" s="6">
        <f>IF('Раздел 2.1.2.3'!AE43=SUM('Раздел 2.1.2.3'!AE21,'Раздел 2.1.2.3'!AE23,'Раздел 2.1.2.3'!AE25,'Раздел 2.1.2.3'!AE28,'Раздел 2.1.2.3'!AE31,'Раздел 2.1.2.3'!AE33,'Раздел 2.1.2.3'!AE35,'Раздел 2.1.2.3'!AE37,'Раздел 2.1.2.3'!AE39,'Раздел 2.1.2.3'!AE41),0,1)</f>
        <v>0</v>
      </c>
    </row>
    <row r="2841" spans="1:8" x14ac:dyDescent="0.2">
      <c r="A2841" s="6">
        <f t="shared" si="37"/>
        <v>609562</v>
      </c>
      <c r="B2841" s="6">
        <v>10</v>
      </c>
      <c r="C2841" s="6">
        <v>1</v>
      </c>
      <c r="D2841" s="6">
        <v>17</v>
      </c>
      <c r="E2841" s="6" t="s">
        <v>2236</v>
      </c>
      <c r="H2841" s="6">
        <f>IF('Раздел 2.1.2.3'!AF43=SUM('Раздел 2.1.2.3'!AF21,'Раздел 2.1.2.3'!AF23,'Раздел 2.1.2.3'!AF25,'Раздел 2.1.2.3'!AF28,'Раздел 2.1.2.3'!AF31,'Раздел 2.1.2.3'!AF33,'Раздел 2.1.2.3'!AF35,'Раздел 2.1.2.3'!AF37,'Раздел 2.1.2.3'!AF39,'Раздел 2.1.2.3'!AF41),0,1)</f>
        <v>0</v>
      </c>
    </row>
    <row r="2842" spans="1:8" x14ac:dyDescent="0.2">
      <c r="A2842" s="6">
        <f t="shared" si="37"/>
        <v>609562</v>
      </c>
      <c r="B2842" s="6">
        <v>10</v>
      </c>
      <c r="C2842" s="6">
        <v>1</v>
      </c>
      <c r="D2842" s="6">
        <v>18</v>
      </c>
      <c r="E2842" s="6" t="s">
        <v>2237</v>
      </c>
      <c r="H2842" s="6">
        <f>IF('Раздел 2.1.2.3'!AG43=SUM('Раздел 2.1.2.3'!AG21,'Раздел 2.1.2.3'!AG23,'Раздел 2.1.2.3'!AG25,'Раздел 2.1.2.3'!AG28,'Раздел 2.1.2.3'!AG31,'Раздел 2.1.2.3'!AG33,'Раздел 2.1.2.3'!AG35,'Раздел 2.1.2.3'!AG37,'Раздел 2.1.2.3'!AG39,'Раздел 2.1.2.3'!AG41),0,1)</f>
        <v>0</v>
      </c>
    </row>
    <row r="2843" spans="1:8" x14ac:dyDescent="0.2">
      <c r="A2843" s="6">
        <f t="shared" si="37"/>
        <v>609562</v>
      </c>
      <c r="B2843" s="6">
        <v>10</v>
      </c>
      <c r="C2843" s="6">
        <v>1</v>
      </c>
      <c r="D2843" s="6">
        <v>19</v>
      </c>
      <c r="E2843" s="6" t="s">
        <v>2238</v>
      </c>
      <c r="H2843" s="6">
        <f>IF('Раздел 2.1.2.3'!AH43=SUM('Раздел 2.1.2.3'!AH21,'Раздел 2.1.2.3'!AH23,'Раздел 2.1.2.3'!AH25,'Раздел 2.1.2.3'!AH28,'Раздел 2.1.2.3'!AH31,'Раздел 2.1.2.3'!AH33,'Раздел 2.1.2.3'!AH35,'Раздел 2.1.2.3'!AH37,'Раздел 2.1.2.3'!AH39,'Раздел 2.1.2.3'!AH41),0,1)</f>
        <v>0</v>
      </c>
    </row>
    <row r="2844" spans="1:8" x14ac:dyDescent="0.2">
      <c r="A2844" s="6">
        <f t="shared" si="37"/>
        <v>609562</v>
      </c>
      <c r="B2844" s="6">
        <v>10</v>
      </c>
      <c r="C2844" s="6">
        <v>1</v>
      </c>
      <c r="D2844" s="6">
        <v>20</v>
      </c>
      <c r="E2844" s="6" t="s">
        <v>2239</v>
      </c>
      <c r="H2844" s="6">
        <f>IF('Раздел 2.1.2.3'!AI43=SUM('Раздел 2.1.2.3'!AI21,'Раздел 2.1.2.3'!AI23,'Раздел 2.1.2.3'!AI25,'Раздел 2.1.2.3'!AI28,'Раздел 2.1.2.3'!AI31,'Раздел 2.1.2.3'!AI33,'Раздел 2.1.2.3'!AI35,'Раздел 2.1.2.3'!AI37,'Раздел 2.1.2.3'!AI39,'Раздел 2.1.2.3'!AI41),0,1)</f>
        <v>0</v>
      </c>
    </row>
    <row r="2845" spans="1:8" x14ac:dyDescent="0.2">
      <c r="A2845" s="6">
        <f t="shared" si="37"/>
        <v>609562</v>
      </c>
      <c r="B2845" s="6">
        <v>10</v>
      </c>
      <c r="C2845" s="6">
        <v>1</v>
      </c>
      <c r="D2845" s="6">
        <v>21</v>
      </c>
      <c r="E2845" s="6" t="s">
        <v>2240</v>
      </c>
      <c r="H2845" s="6">
        <f>IF('Раздел 2.1.2.3'!AJ43=SUM('Раздел 2.1.2.3'!AJ21,'Раздел 2.1.2.3'!AJ23,'Раздел 2.1.2.3'!AJ25,'Раздел 2.1.2.3'!AJ28,'Раздел 2.1.2.3'!AJ31,'Раздел 2.1.2.3'!AJ33,'Раздел 2.1.2.3'!AJ35,'Раздел 2.1.2.3'!AJ37,'Раздел 2.1.2.3'!AJ39,'Раздел 2.1.2.3'!AJ41),0,1)</f>
        <v>0</v>
      </c>
    </row>
    <row r="2846" spans="1:8" x14ac:dyDescent="0.2">
      <c r="A2846" s="6">
        <f t="shared" si="37"/>
        <v>609562</v>
      </c>
      <c r="B2846" s="6">
        <v>10</v>
      </c>
      <c r="C2846" s="6">
        <v>1</v>
      </c>
      <c r="D2846" s="6">
        <v>22</v>
      </c>
      <c r="E2846" s="6" t="s">
        <v>2241</v>
      </c>
      <c r="H2846" s="6">
        <f>IF('Раздел 2.1.2.3'!AK43=SUM('Раздел 2.1.2.3'!AK21,'Раздел 2.1.2.3'!AK23,'Раздел 2.1.2.3'!AK25,'Раздел 2.1.2.3'!AK28,'Раздел 2.1.2.3'!AK31,'Раздел 2.1.2.3'!AK33,'Раздел 2.1.2.3'!AK35,'Раздел 2.1.2.3'!AK37,'Раздел 2.1.2.3'!AK39,'Раздел 2.1.2.3'!AK41),0,1)</f>
        <v>0</v>
      </c>
    </row>
    <row r="2847" spans="1:8" x14ac:dyDescent="0.2">
      <c r="A2847" s="6">
        <f t="shared" si="37"/>
        <v>609562</v>
      </c>
      <c r="B2847" s="6">
        <v>10</v>
      </c>
      <c r="C2847" s="6">
        <v>1</v>
      </c>
      <c r="D2847" s="6">
        <v>23</v>
      </c>
      <c r="E2847" s="6" t="s">
        <v>2242</v>
      </c>
      <c r="H2847" s="6">
        <f>IF('Раздел 2.1.2.3'!AL43=SUM('Раздел 2.1.2.3'!AL21,'Раздел 2.1.2.3'!AL23,'Раздел 2.1.2.3'!AL25,'Раздел 2.1.2.3'!AL28,'Раздел 2.1.2.3'!AL31,'Раздел 2.1.2.3'!AL33,'Раздел 2.1.2.3'!AL35,'Раздел 2.1.2.3'!AL37,'Раздел 2.1.2.3'!AL39,'Раздел 2.1.2.3'!AL41),0,1)</f>
        <v>0</v>
      </c>
    </row>
    <row r="2848" spans="1:8" x14ac:dyDescent="0.2">
      <c r="A2848" s="6">
        <f t="shared" si="37"/>
        <v>609562</v>
      </c>
      <c r="B2848" s="6">
        <v>10</v>
      </c>
      <c r="C2848" s="6">
        <v>1</v>
      </c>
      <c r="D2848" s="6">
        <v>24</v>
      </c>
      <c r="E2848" s="6" t="s">
        <v>2243</v>
      </c>
      <c r="H2848" s="6">
        <f>IF('Раздел 2.1.2.3'!AM43=SUM('Раздел 2.1.2.3'!AM21,'Раздел 2.1.2.3'!AM23,'Раздел 2.1.2.3'!AM25,'Раздел 2.1.2.3'!AM28,'Раздел 2.1.2.3'!AM31,'Раздел 2.1.2.3'!AM33,'Раздел 2.1.2.3'!AM35,'Раздел 2.1.2.3'!AM37,'Раздел 2.1.2.3'!AM39,'Раздел 2.1.2.3'!AM41),0,1)</f>
        <v>0</v>
      </c>
    </row>
    <row r="2849" spans="1:8" x14ac:dyDescent="0.2">
      <c r="A2849" s="6">
        <f t="shared" si="37"/>
        <v>609562</v>
      </c>
      <c r="B2849" s="6">
        <v>10</v>
      </c>
      <c r="C2849" s="6">
        <v>1</v>
      </c>
      <c r="D2849" s="6">
        <v>25</v>
      </c>
      <c r="E2849" s="6" t="s">
        <v>2244</v>
      </c>
      <c r="H2849" s="6">
        <f>IF('Раздел 2.1.2.3'!AN43=SUM('Раздел 2.1.2.3'!AN21,'Раздел 2.1.2.3'!AN23,'Раздел 2.1.2.3'!AN25,'Раздел 2.1.2.3'!AN28,'Раздел 2.1.2.3'!AN31,'Раздел 2.1.2.3'!AN33,'Раздел 2.1.2.3'!AN35,'Раздел 2.1.2.3'!AN37,'Раздел 2.1.2.3'!AN39,'Раздел 2.1.2.3'!AN41),0,1)</f>
        <v>0</v>
      </c>
    </row>
    <row r="2850" spans="1:8" x14ac:dyDescent="0.2">
      <c r="A2850" s="6">
        <f t="shared" si="37"/>
        <v>609562</v>
      </c>
      <c r="B2850" s="6">
        <v>10</v>
      </c>
      <c r="C2850" s="6">
        <v>1</v>
      </c>
      <c r="D2850" s="6">
        <v>26</v>
      </c>
      <c r="E2850" s="6" t="s">
        <v>2245</v>
      </c>
      <c r="H2850" s="6">
        <f>IF('Раздел 2.1.2.3'!AO43=SUM('Раздел 2.1.2.3'!AO21,'Раздел 2.1.2.3'!AO23,'Раздел 2.1.2.3'!AO25,'Раздел 2.1.2.3'!AO28,'Раздел 2.1.2.3'!AO31,'Раздел 2.1.2.3'!AO33,'Раздел 2.1.2.3'!AO35,'Раздел 2.1.2.3'!AO37,'Раздел 2.1.2.3'!AO39,'Раздел 2.1.2.3'!AO41),0,1)</f>
        <v>0</v>
      </c>
    </row>
    <row r="2851" spans="1:8" x14ac:dyDescent="0.2">
      <c r="A2851" s="6">
        <f t="shared" si="37"/>
        <v>609562</v>
      </c>
      <c r="B2851" s="6">
        <v>10</v>
      </c>
      <c r="C2851" s="6">
        <v>1</v>
      </c>
      <c r="D2851" s="6">
        <v>27</v>
      </c>
      <c r="E2851" s="6" t="s">
        <v>2246</v>
      </c>
      <c r="H2851" s="6">
        <f>IF('Раздел 2.1.2.3'!AP43=SUM('Раздел 2.1.2.3'!AP21,'Раздел 2.1.2.3'!AP23,'Раздел 2.1.2.3'!AP25,'Раздел 2.1.2.3'!AP28,'Раздел 2.1.2.3'!AP31,'Раздел 2.1.2.3'!AP33,'Раздел 2.1.2.3'!AP35,'Раздел 2.1.2.3'!AP37,'Раздел 2.1.2.3'!AP39,'Раздел 2.1.2.3'!AP41),0,1)</f>
        <v>0</v>
      </c>
    </row>
    <row r="2852" spans="1:8" x14ac:dyDescent="0.2">
      <c r="A2852" s="6">
        <f t="shared" si="37"/>
        <v>609562</v>
      </c>
      <c r="B2852" s="6">
        <v>10</v>
      </c>
      <c r="C2852" s="6">
        <v>1</v>
      </c>
      <c r="D2852" s="6">
        <v>28</v>
      </c>
      <c r="E2852" s="6" t="s">
        <v>2247</v>
      </c>
      <c r="H2852" s="6">
        <f>IF('Раздел 2.1.2.3'!AQ43=SUM('Раздел 2.1.2.3'!AQ21,'Раздел 2.1.2.3'!AQ23,'Раздел 2.1.2.3'!AQ25,'Раздел 2.1.2.3'!AQ28,'Раздел 2.1.2.3'!AQ31,'Раздел 2.1.2.3'!AQ33,'Раздел 2.1.2.3'!AQ35,'Раздел 2.1.2.3'!AQ37,'Раздел 2.1.2.3'!AQ39,'Раздел 2.1.2.3'!AQ41),0,1)</f>
        <v>0</v>
      </c>
    </row>
    <row r="2853" spans="1:8" x14ac:dyDescent="0.2">
      <c r="A2853" s="6">
        <f t="shared" si="37"/>
        <v>609562</v>
      </c>
      <c r="B2853" s="6">
        <v>10</v>
      </c>
      <c r="C2853" s="6">
        <v>1</v>
      </c>
      <c r="D2853" s="6">
        <v>29</v>
      </c>
      <c r="E2853" s="6" t="s">
        <v>2248</v>
      </c>
      <c r="H2853" s="6">
        <f>IF('Раздел 2.1.2.3'!AR43=SUM('Раздел 2.1.2.3'!AR21,'Раздел 2.1.2.3'!AR23,'Раздел 2.1.2.3'!AR25,'Раздел 2.1.2.3'!AR28,'Раздел 2.1.2.3'!AR31,'Раздел 2.1.2.3'!AR33,'Раздел 2.1.2.3'!AR35,'Раздел 2.1.2.3'!AR37,'Раздел 2.1.2.3'!AR39,'Раздел 2.1.2.3'!AR41),0,1)</f>
        <v>0</v>
      </c>
    </row>
    <row r="2854" spans="1:8" x14ac:dyDescent="0.2">
      <c r="A2854" s="6">
        <f t="shared" si="37"/>
        <v>609562</v>
      </c>
      <c r="B2854" s="6">
        <v>10</v>
      </c>
      <c r="C2854" s="6">
        <v>1</v>
      </c>
      <c r="D2854" s="6">
        <v>30</v>
      </c>
      <c r="E2854" s="6" t="s">
        <v>2249</v>
      </c>
      <c r="H2854" s="6">
        <f>IF('Раздел 2.1.2.3'!AS43=SUM('Раздел 2.1.2.3'!AS21,'Раздел 2.1.2.3'!AS23,'Раздел 2.1.2.3'!AS25,'Раздел 2.1.2.3'!AS28,'Раздел 2.1.2.3'!AS31,'Раздел 2.1.2.3'!AS33,'Раздел 2.1.2.3'!AS35,'Раздел 2.1.2.3'!AS37,'Раздел 2.1.2.3'!AS39,'Раздел 2.1.2.3'!AS41),0,1)</f>
        <v>0</v>
      </c>
    </row>
    <row r="2855" spans="1:8" x14ac:dyDescent="0.2">
      <c r="A2855" s="6">
        <f t="shared" si="37"/>
        <v>609562</v>
      </c>
      <c r="B2855" s="6">
        <v>10</v>
      </c>
      <c r="C2855" s="6">
        <v>1</v>
      </c>
      <c r="D2855" s="6">
        <v>31</v>
      </c>
      <c r="E2855" s="6" t="s">
        <v>2250</v>
      </c>
      <c r="H2855" s="6">
        <f>IF('Раздел 2.1.2.3'!AT43=SUM('Раздел 2.1.2.3'!AT21,'Раздел 2.1.2.3'!AT23,'Раздел 2.1.2.3'!AT25,'Раздел 2.1.2.3'!AT28,'Раздел 2.1.2.3'!AT31,'Раздел 2.1.2.3'!AT33,'Раздел 2.1.2.3'!AT35,'Раздел 2.1.2.3'!AT37,'Раздел 2.1.2.3'!AT39,'Раздел 2.1.2.3'!AT41),0,1)</f>
        <v>0</v>
      </c>
    </row>
    <row r="2856" spans="1:8" x14ac:dyDescent="0.2">
      <c r="A2856" s="6">
        <f t="shared" si="37"/>
        <v>609562</v>
      </c>
      <c r="B2856" s="6">
        <v>10</v>
      </c>
      <c r="C2856" s="6">
        <v>1</v>
      </c>
      <c r="D2856" s="6">
        <v>32</v>
      </c>
      <c r="E2856" s="6" t="s">
        <v>2251</v>
      </c>
      <c r="H2856" s="6">
        <f>IF('Раздел 2.1.2.3'!AU43=SUM('Раздел 2.1.2.3'!AU21,'Раздел 2.1.2.3'!AU23,'Раздел 2.1.2.3'!AU25,'Раздел 2.1.2.3'!AU28,'Раздел 2.1.2.3'!AU31,'Раздел 2.1.2.3'!AU33,'Раздел 2.1.2.3'!AU35,'Раздел 2.1.2.3'!AU37,'Раздел 2.1.2.3'!AU39,'Раздел 2.1.2.3'!AU41),0,1)</f>
        <v>0</v>
      </c>
    </row>
    <row r="2857" spans="1:8" x14ac:dyDescent="0.2">
      <c r="A2857" s="6">
        <f t="shared" si="37"/>
        <v>609562</v>
      </c>
      <c r="B2857" s="6">
        <v>10</v>
      </c>
      <c r="C2857" s="6">
        <v>1</v>
      </c>
      <c r="D2857" s="6">
        <v>33</v>
      </c>
      <c r="E2857" s="6" t="s">
        <v>2252</v>
      </c>
      <c r="H2857" s="6">
        <f>IF('Раздел 2.1.2.3'!AV43=SUM('Раздел 2.1.2.3'!AV21,'Раздел 2.1.2.3'!AV23,'Раздел 2.1.2.3'!AV25,'Раздел 2.1.2.3'!AV28,'Раздел 2.1.2.3'!AV31,'Раздел 2.1.2.3'!AV33,'Раздел 2.1.2.3'!AV35,'Раздел 2.1.2.3'!AV37,'Раздел 2.1.2.3'!AV39,'Раздел 2.1.2.3'!AV41),0,1)</f>
        <v>0</v>
      </c>
    </row>
    <row r="2858" spans="1:8" x14ac:dyDescent="0.2">
      <c r="A2858" s="6">
        <f t="shared" si="37"/>
        <v>609562</v>
      </c>
      <c r="B2858" s="6">
        <v>10</v>
      </c>
      <c r="C2858" s="6">
        <v>1</v>
      </c>
      <c r="D2858" s="6">
        <v>34</v>
      </c>
      <c r="E2858" s="6" t="s">
        <v>2253</v>
      </c>
      <c r="H2858" s="6">
        <f>IF('Раздел 2.1.2.3'!AW43=SUM('Раздел 2.1.2.3'!AW21,'Раздел 2.1.2.3'!AW23,'Раздел 2.1.2.3'!AW25,'Раздел 2.1.2.3'!AW28,'Раздел 2.1.2.3'!AW31,'Раздел 2.1.2.3'!AW33,'Раздел 2.1.2.3'!AW35,'Раздел 2.1.2.3'!AW37,'Раздел 2.1.2.3'!AW39,'Раздел 2.1.2.3'!AW41),0,1)</f>
        <v>0</v>
      </c>
    </row>
    <row r="2859" spans="1:8" x14ac:dyDescent="0.2">
      <c r="A2859" s="6">
        <f t="shared" si="37"/>
        <v>609562</v>
      </c>
      <c r="B2859" s="6">
        <v>10</v>
      </c>
      <c r="C2859" s="6">
        <v>1</v>
      </c>
      <c r="D2859" s="6">
        <v>35</v>
      </c>
      <c r="E2859" s="6" t="s">
        <v>2254</v>
      </c>
      <c r="H2859" s="6">
        <f>IF('Раздел 2.1.2.3'!AX43=SUM('Раздел 2.1.2.3'!AX21,'Раздел 2.1.2.3'!AX23,'Раздел 2.1.2.3'!AX25,'Раздел 2.1.2.3'!AX28,'Раздел 2.1.2.3'!AX31,'Раздел 2.1.2.3'!AX33,'Раздел 2.1.2.3'!AX35,'Раздел 2.1.2.3'!AX37,'Раздел 2.1.2.3'!AX39,'Раздел 2.1.2.3'!AX41),0,1)</f>
        <v>0</v>
      </c>
    </row>
    <row r="2860" spans="1:8" x14ac:dyDescent="0.2">
      <c r="A2860" s="6">
        <f t="shared" si="37"/>
        <v>609562</v>
      </c>
      <c r="B2860" s="6">
        <v>10</v>
      </c>
      <c r="C2860" s="6">
        <v>1</v>
      </c>
      <c r="D2860" s="6">
        <v>36</v>
      </c>
      <c r="E2860" s="6" t="s">
        <v>2255</v>
      </c>
      <c r="H2860" s="6">
        <f>IF('Раздел 2.1.2.3'!AY43=SUM('Раздел 2.1.2.3'!AY21,'Раздел 2.1.2.3'!AY23,'Раздел 2.1.2.3'!AY25,'Раздел 2.1.2.3'!AY28,'Раздел 2.1.2.3'!AY31,'Раздел 2.1.2.3'!AY33,'Раздел 2.1.2.3'!AY35,'Раздел 2.1.2.3'!AY37,'Раздел 2.1.2.3'!AY39,'Раздел 2.1.2.3'!AY41),0,1)</f>
        <v>0</v>
      </c>
    </row>
    <row r="2861" spans="1:8" x14ac:dyDescent="0.2">
      <c r="A2861" s="6">
        <f t="shared" si="37"/>
        <v>609562</v>
      </c>
      <c r="B2861" s="6">
        <v>10</v>
      </c>
      <c r="C2861" s="6">
        <v>1</v>
      </c>
      <c r="D2861" s="6">
        <v>37</v>
      </c>
      <c r="E2861" s="6" t="s">
        <v>2256</v>
      </c>
      <c r="H2861" s="6">
        <f>IF('Раздел 2.1.2.3'!AZ43=SUM('Раздел 2.1.2.3'!AZ21,'Раздел 2.1.2.3'!AZ23,'Раздел 2.1.2.3'!AZ25,'Раздел 2.1.2.3'!AZ28,'Раздел 2.1.2.3'!AZ31,'Раздел 2.1.2.3'!AZ33,'Раздел 2.1.2.3'!AZ35,'Раздел 2.1.2.3'!AZ37,'Раздел 2.1.2.3'!AZ39,'Раздел 2.1.2.3'!AZ41),0,1)</f>
        <v>0</v>
      </c>
    </row>
    <row r="2862" spans="1:8" x14ac:dyDescent="0.2">
      <c r="A2862" s="6">
        <f t="shared" si="37"/>
        <v>609562</v>
      </c>
      <c r="B2862" s="6">
        <v>10</v>
      </c>
      <c r="C2862" s="6">
        <v>1</v>
      </c>
      <c r="D2862" s="6">
        <v>38</v>
      </c>
      <c r="E2862" s="6" t="s">
        <v>2257</v>
      </c>
      <c r="H2862" s="6">
        <f>IF('Раздел 2.1.2.3'!BA43=SUM('Раздел 2.1.2.3'!BA21,'Раздел 2.1.2.3'!BA23,'Раздел 2.1.2.3'!BA25,'Раздел 2.1.2.3'!BA28,'Раздел 2.1.2.3'!BA31,'Раздел 2.1.2.3'!BA33,'Раздел 2.1.2.3'!BA35,'Раздел 2.1.2.3'!BA37,'Раздел 2.1.2.3'!BA39,'Раздел 2.1.2.3'!BA41),0,1)</f>
        <v>0</v>
      </c>
    </row>
    <row r="2863" spans="1:8" x14ac:dyDescent="0.2">
      <c r="A2863" s="6">
        <f t="shared" si="37"/>
        <v>609562</v>
      </c>
      <c r="B2863" s="6">
        <v>10</v>
      </c>
      <c r="C2863" s="6">
        <v>1</v>
      </c>
      <c r="D2863" s="6">
        <v>39</v>
      </c>
      <c r="E2863" s="6" t="s">
        <v>2258</v>
      </c>
      <c r="H2863" s="6">
        <f>IF('Раздел 2.1.2.3'!BB43=SUM('Раздел 2.1.2.3'!BB21,'Раздел 2.1.2.3'!BB23,'Раздел 2.1.2.3'!BB25,'Раздел 2.1.2.3'!BB28,'Раздел 2.1.2.3'!BB31,'Раздел 2.1.2.3'!BB33,'Раздел 2.1.2.3'!BB35,'Раздел 2.1.2.3'!BB37,'Раздел 2.1.2.3'!BB39,'Раздел 2.1.2.3'!BB41),0,1)</f>
        <v>0</v>
      </c>
    </row>
    <row r="2864" spans="1:8" x14ac:dyDescent="0.2">
      <c r="A2864" s="6">
        <f t="shared" si="37"/>
        <v>609562</v>
      </c>
      <c r="B2864" s="6">
        <v>10</v>
      </c>
      <c r="C2864" s="6">
        <v>1</v>
      </c>
      <c r="D2864" s="6">
        <v>40</v>
      </c>
      <c r="E2864" s="6" t="s">
        <v>2259</v>
      </c>
      <c r="H2864" s="6">
        <f>IF('Раздел 2.1.2.3'!BC43=SUM('Раздел 2.1.2.3'!BC21,'Раздел 2.1.2.3'!BC23,'Раздел 2.1.2.3'!BC25,'Раздел 2.1.2.3'!BC28,'Раздел 2.1.2.3'!BC31,'Раздел 2.1.2.3'!BC33,'Раздел 2.1.2.3'!BC35,'Раздел 2.1.2.3'!BC37,'Раздел 2.1.2.3'!BC39,'Раздел 2.1.2.3'!BC41),0,1)</f>
        <v>0</v>
      </c>
    </row>
    <row r="2865" spans="1:8" x14ac:dyDescent="0.2">
      <c r="A2865" s="6">
        <f t="shared" si="37"/>
        <v>609562</v>
      </c>
      <c r="B2865" s="6">
        <v>10</v>
      </c>
      <c r="C2865" s="6">
        <v>1</v>
      </c>
      <c r="D2865" s="6">
        <v>41</v>
      </c>
      <c r="E2865" s="6" t="s">
        <v>2260</v>
      </c>
      <c r="H2865" s="6">
        <f>IF('Раздел 2.1.2.3'!BD43=SUM('Раздел 2.1.2.3'!BD21,'Раздел 2.1.2.3'!BD23,'Раздел 2.1.2.3'!BD25,'Раздел 2.1.2.3'!BD28,'Раздел 2.1.2.3'!BD31,'Раздел 2.1.2.3'!BD33,'Раздел 2.1.2.3'!BD35,'Раздел 2.1.2.3'!BD37,'Раздел 2.1.2.3'!BD39,'Раздел 2.1.2.3'!BD41),0,1)</f>
        <v>0</v>
      </c>
    </row>
    <row r="2866" spans="1:8" x14ac:dyDescent="0.2">
      <c r="A2866" s="6">
        <f t="shared" si="37"/>
        <v>609562</v>
      </c>
      <c r="B2866" s="6">
        <v>10</v>
      </c>
      <c r="C2866" s="6">
        <v>1</v>
      </c>
      <c r="D2866" s="6">
        <v>42</v>
      </c>
      <c r="E2866" s="6" t="s">
        <v>2261</v>
      </c>
      <c r="H2866" s="6">
        <f>IF('Раздел 2.1.2.3'!BE43=SUM('Раздел 2.1.2.3'!BE21,'Раздел 2.1.2.3'!BE23,'Раздел 2.1.2.3'!BE25,'Раздел 2.1.2.3'!BE28,'Раздел 2.1.2.3'!BE31,'Раздел 2.1.2.3'!BE33,'Раздел 2.1.2.3'!BE35,'Раздел 2.1.2.3'!BE37,'Раздел 2.1.2.3'!BE39,'Раздел 2.1.2.3'!BE41),0,1)</f>
        <v>0</v>
      </c>
    </row>
    <row r="2867" spans="1:8" x14ac:dyDescent="0.2">
      <c r="A2867" s="6">
        <f t="shared" si="37"/>
        <v>609562</v>
      </c>
      <c r="B2867" s="6">
        <v>10</v>
      </c>
      <c r="C2867" s="6">
        <v>1</v>
      </c>
      <c r="D2867" s="6">
        <v>43</v>
      </c>
      <c r="E2867" s="6" t="s">
        <v>2262</v>
      </c>
      <c r="H2867" s="6">
        <f>IF('Раздел 2.1.2.3'!BF43=SUM('Раздел 2.1.2.3'!BF21,'Раздел 2.1.2.3'!BF23,'Раздел 2.1.2.3'!BF25,'Раздел 2.1.2.3'!BF28,'Раздел 2.1.2.3'!BF31,'Раздел 2.1.2.3'!BF33,'Раздел 2.1.2.3'!BF35,'Раздел 2.1.2.3'!BF37,'Раздел 2.1.2.3'!BF39,'Раздел 2.1.2.3'!BF41),0,1)</f>
        <v>0</v>
      </c>
    </row>
    <row r="2868" spans="1:8" x14ac:dyDescent="0.2">
      <c r="A2868" s="6">
        <f t="shared" si="37"/>
        <v>609562</v>
      </c>
      <c r="B2868" s="6">
        <v>10</v>
      </c>
      <c r="C2868" s="6">
        <v>1</v>
      </c>
      <c r="D2868" s="6">
        <v>44</v>
      </c>
      <c r="E2868" s="6" t="s">
        <v>2263</v>
      </c>
      <c r="H2868" s="6">
        <f>IF('Раздел 2.1.2.3'!BG43=SUM('Раздел 2.1.2.3'!BG21,'Раздел 2.1.2.3'!BG23,'Раздел 2.1.2.3'!BG25,'Раздел 2.1.2.3'!BG28,'Раздел 2.1.2.3'!BG31,'Раздел 2.1.2.3'!BG33,'Раздел 2.1.2.3'!BG35,'Раздел 2.1.2.3'!BG37,'Раздел 2.1.2.3'!BG39,'Раздел 2.1.2.3'!BG41),0,1)</f>
        <v>0</v>
      </c>
    </row>
    <row r="2869" spans="1:8" x14ac:dyDescent="0.2">
      <c r="A2869" s="6">
        <f t="shared" si="37"/>
        <v>609562</v>
      </c>
      <c r="B2869" s="6">
        <v>10</v>
      </c>
      <c r="C2869" s="119">
        <v>1</v>
      </c>
      <c r="D2869" s="119">
        <v>45</v>
      </c>
      <c r="E2869" s="119" t="s">
        <v>2264</v>
      </c>
      <c r="F2869" s="119"/>
      <c r="G2869" s="119"/>
      <c r="H2869" s="119">
        <f>IF('Раздел 2.1.2.3'!BH43=SUM('Раздел 2.1.2.3'!BH21,'Раздел 2.1.2.3'!BH23,'Раздел 2.1.2.3'!BH25,'Раздел 2.1.2.3'!BH28,'Раздел 2.1.2.3'!BH31,'Раздел 2.1.2.3'!BH33,'Раздел 2.1.2.3'!BH35,'Раздел 2.1.2.3'!BH37,'Раздел 2.1.2.3'!BH39,'Раздел 2.1.2.3'!BH41),0,1)</f>
        <v>0</v>
      </c>
    </row>
    <row r="2870" spans="1:8" x14ac:dyDescent="0.2">
      <c r="A2870" s="6">
        <f t="shared" si="37"/>
        <v>609562</v>
      </c>
      <c r="B2870" s="6">
        <v>10</v>
      </c>
      <c r="C2870" s="6">
        <v>2</v>
      </c>
      <c r="D2870" s="6">
        <v>46</v>
      </c>
      <c r="E2870" s="6" t="s">
        <v>10340</v>
      </c>
      <c r="H2870" s="6">
        <f>IF('Раздел 2.1.2.3'!P44=SUM('Раздел 2.1.2.3'!P22,'Раздел 2.1.2.3'!P24,'Раздел 2.1.2.3'!P26,'Раздел 2.1.2.3'!P27,'Раздел 2.1.2.3'!P29,'Раздел 2.1.2.3'!P30,'Раздел 2.1.2.3'!P32,'Раздел 2.1.2.3'!P34,'Раздел 2.1.2.3'!P36,'Раздел 2.1.2.3'!P38,'Раздел 2.1.2.3'!P40,'Раздел 2.1.2.3'!P42),0,1)</f>
        <v>0</v>
      </c>
    </row>
    <row r="2871" spans="1:8" x14ac:dyDescent="0.2">
      <c r="A2871" s="6">
        <f t="shared" si="37"/>
        <v>609562</v>
      </c>
      <c r="B2871" s="6">
        <v>10</v>
      </c>
      <c r="C2871" s="6">
        <v>2</v>
      </c>
      <c r="D2871" s="6">
        <v>47</v>
      </c>
      <c r="E2871" s="6" t="s">
        <v>2265</v>
      </c>
      <c r="H2871" s="6">
        <f>IF('Раздел 2.1.2.3'!Q44=SUM('Раздел 2.1.2.3'!Q22,'Раздел 2.1.2.3'!Q24,'Раздел 2.1.2.3'!Q26,'Раздел 2.1.2.3'!Q27,'Раздел 2.1.2.3'!Q29,'Раздел 2.1.2.3'!Q30,'Раздел 2.1.2.3'!Q32,'Раздел 2.1.2.3'!Q34,'Раздел 2.1.2.3'!Q36,'Раздел 2.1.2.3'!Q38,'Раздел 2.1.2.3'!Q40,'Раздел 2.1.2.3'!Q42),0,1)</f>
        <v>0</v>
      </c>
    </row>
    <row r="2872" spans="1:8" x14ac:dyDescent="0.2">
      <c r="A2872" s="6">
        <f t="shared" si="37"/>
        <v>609562</v>
      </c>
      <c r="B2872" s="6">
        <v>10</v>
      </c>
      <c r="C2872" s="6">
        <v>2</v>
      </c>
      <c r="D2872" s="6">
        <v>48</v>
      </c>
      <c r="E2872" s="6" t="s">
        <v>1503</v>
      </c>
      <c r="H2872" s="6">
        <f>IF('Раздел 2.1.2.3'!R44=SUM('Раздел 2.1.2.3'!R22,'Раздел 2.1.2.3'!R24,'Раздел 2.1.2.3'!R26,'Раздел 2.1.2.3'!R27,'Раздел 2.1.2.3'!R29,'Раздел 2.1.2.3'!R30,'Раздел 2.1.2.3'!R32,'Раздел 2.1.2.3'!R34,'Раздел 2.1.2.3'!R36,'Раздел 2.1.2.3'!R38,'Раздел 2.1.2.3'!R40,'Раздел 2.1.2.3'!R42),0,1)</f>
        <v>0</v>
      </c>
    </row>
    <row r="2873" spans="1:8" x14ac:dyDescent="0.2">
      <c r="A2873" s="6">
        <f t="shared" ref="A2873:A2936" si="39">P_3</f>
        <v>609562</v>
      </c>
      <c r="B2873" s="6">
        <v>10</v>
      </c>
      <c r="C2873" s="6">
        <v>2</v>
      </c>
      <c r="D2873" s="6">
        <v>49</v>
      </c>
      <c r="E2873" s="6" t="s">
        <v>740</v>
      </c>
      <c r="H2873" s="6">
        <f>IF('Раздел 2.1.2.3'!S44=SUM('Раздел 2.1.2.3'!S22,'Раздел 2.1.2.3'!S24,'Раздел 2.1.2.3'!S26,'Раздел 2.1.2.3'!S27,'Раздел 2.1.2.3'!S29,'Раздел 2.1.2.3'!S30,'Раздел 2.1.2.3'!S32,'Раздел 2.1.2.3'!S34,'Раздел 2.1.2.3'!S36,'Раздел 2.1.2.3'!S38,'Раздел 2.1.2.3'!S40,'Раздел 2.1.2.3'!S42),0,1)</f>
        <v>0</v>
      </c>
    </row>
    <row r="2874" spans="1:8" x14ac:dyDescent="0.2">
      <c r="A2874" s="6">
        <f t="shared" si="39"/>
        <v>609562</v>
      </c>
      <c r="B2874" s="6">
        <v>10</v>
      </c>
      <c r="C2874" s="6">
        <v>2</v>
      </c>
      <c r="D2874" s="6">
        <v>50</v>
      </c>
      <c r="E2874" s="6" t="s">
        <v>234</v>
      </c>
      <c r="H2874" s="6">
        <f>IF('Раздел 2.1.2.3'!T44=SUM('Раздел 2.1.2.3'!T22,'Раздел 2.1.2.3'!T24,'Раздел 2.1.2.3'!T26,'Раздел 2.1.2.3'!T27,'Раздел 2.1.2.3'!T29,'Раздел 2.1.2.3'!T30,'Раздел 2.1.2.3'!T32,'Раздел 2.1.2.3'!T34,'Раздел 2.1.2.3'!T36,'Раздел 2.1.2.3'!T38,'Раздел 2.1.2.3'!T40,'Раздел 2.1.2.3'!T42),0,1)</f>
        <v>0</v>
      </c>
    </row>
    <row r="2875" spans="1:8" x14ac:dyDescent="0.2">
      <c r="A2875" s="6">
        <f t="shared" si="39"/>
        <v>609562</v>
      </c>
      <c r="B2875" s="6">
        <v>10</v>
      </c>
      <c r="C2875" s="6">
        <v>2</v>
      </c>
      <c r="D2875" s="6">
        <v>51</v>
      </c>
      <c r="E2875" s="6" t="s">
        <v>235</v>
      </c>
      <c r="H2875" s="6">
        <f>IF('Раздел 2.1.2.3'!U44=SUM('Раздел 2.1.2.3'!U22,'Раздел 2.1.2.3'!U24,'Раздел 2.1.2.3'!U26,'Раздел 2.1.2.3'!U27,'Раздел 2.1.2.3'!U29,'Раздел 2.1.2.3'!U30,'Раздел 2.1.2.3'!U32,'Раздел 2.1.2.3'!U34,'Раздел 2.1.2.3'!U36,'Раздел 2.1.2.3'!U38,'Раздел 2.1.2.3'!U40,'Раздел 2.1.2.3'!U42),0,1)</f>
        <v>0</v>
      </c>
    </row>
    <row r="2876" spans="1:8" x14ac:dyDescent="0.2">
      <c r="A2876" s="6">
        <f t="shared" si="39"/>
        <v>609562</v>
      </c>
      <c r="B2876" s="6">
        <v>10</v>
      </c>
      <c r="C2876" s="6">
        <v>2</v>
      </c>
      <c r="D2876" s="6">
        <v>52</v>
      </c>
      <c r="E2876" s="6" t="s">
        <v>236</v>
      </c>
      <c r="H2876" s="6">
        <f>IF('Раздел 2.1.2.3'!V44=SUM('Раздел 2.1.2.3'!V22,'Раздел 2.1.2.3'!V24,'Раздел 2.1.2.3'!V26,'Раздел 2.1.2.3'!V27,'Раздел 2.1.2.3'!V29,'Раздел 2.1.2.3'!V30,'Раздел 2.1.2.3'!V32,'Раздел 2.1.2.3'!V34,'Раздел 2.1.2.3'!V36,'Раздел 2.1.2.3'!V38,'Раздел 2.1.2.3'!V40,'Раздел 2.1.2.3'!V42),0,1)</f>
        <v>0</v>
      </c>
    </row>
    <row r="2877" spans="1:8" x14ac:dyDescent="0.2">
      <c r="A2877" s="6">
        <f t="shared" si="39"/>
        <v>609562</v>
      </c>
      <c r="B2877" s="6">
        <v>10</v>
      </c>
      <c r="C2877" s="6">
        <v>2</v>
      </c>
      <c r="D2877" s="6">
        <v>53</v>
      </c>
      <c r="E2877" s="6" t="s">
        <v>237</v>
      </c>
      <c r="H2877" s="6">
        <f>IF('Раздел 2.1.2.3'!W44=SUM('Раздел 2.1.2.3'!W22,'Раздел 2.1.2.3'!W24,'Раздел 2.1.2.3'!W26,'Раздел 2.1.2.3'!W27,'Раздел 2.1.2.3'!W29,'Раздел 2.1.2.3'!W30,'Раздел 2.1.2.3'!W32,'Раздел 2.1.2.3'!W34,'Раздел 2.1.2.3'!W36,'Раздел 2.1.2.3'!W38,'Раздел 2.1.2.3'!W40,'Раздел 2.1.2.3'!W42),0,1)</f>
        <v>0</v>
      </c>
    </row>
    <row r="2878" spans="1:8" x14ac:dyDescent="0.2">
      <c r="A2878" s="6">
        <f t="shared" si="39"/>
        <v>609562</v>
      </c>
      <c r="B2878" s="6">
        <v>10</v>
      </c>
      <c r="C2878" s="6">
        <v>2</v>
      </c>
      <c r="D2878" s="6">
        <v>54</v>
      </c>
      <c r="E2878" s="6" t="s">
        <v>238</v>
      </c>
      <c r="H2878" s="6">
        <f>IF('Раздел 2.1.2.3'!X44=SUM('Раздел 2.1.2.3'!X22,'Раздел 2.1.2.3'!X24,'Раздел 2.1.2.3'!X26,'Раздел 2.1.2.3'!X27,'Раздел 2.1.2.3'!X29,'Раздел 2.1.2.3'!X30,'Раздел 2.1.2.3'!X32,'Раздел 2.1.2.3'!X34,'Раздел 2.1.2.3'!X36,'Раздел 2.1.2.3'!X38,'Раздел 2.1.2.3'!X40,'Раздел 2.1.2.3'!X42),0,1)</f>
        <v>0</v>
      </c>
    </row>
    <row r="2879" spans="1:8" x14ac:dyDescent="0.2">
      <c r="A2879" s="6">
        <f t="shared" si="39"/>
        <v>609562</v>
      </c>
      <c r="B2879" s="6">
        <v>10</v>
      </c>
      <c r="C2879" s="6">
        <v>2</v>
      </c>
      <c r="D2879" s="6">
        <v>55</v>
      </c>
      <c r="E2879" s="6" t="s">
        <v>239</v>
      </c>
      <c r="H2879" s="6">
        <f>IF('Раздел 2.1.2.3'!Y44=SUM('Раздел 2.1.2.3'!Y22,'Раздел 2.1.2.3'!Y24,'Раздел 2.1.2.3'!Y26,'Раздел 2.1.2.3'!Y27,'Раздел 2.1.2.3'!Y29,'Раздел 2.1.2.3'!Y30,'Раздел 2.1.2.3'!Y32,'Раздел 2.1.2.3'!Y34,'Раздел 2.1.2.3'!Y36,'Раздел 2.1.2.3'!Y38,'Раздел 2.1.2.3'!Y40,'Раздел 2.1.2.3'!Y42),0,1)</f>
        <v>0</v>
      </c>
    </row>
    <row r="2880" spans="1:8" x14ac:dyDescent="0.2">
      <c r="A2880" s="6">
        <f t="shared" si="39"/>
        <v>609562</v>
      </c>
      <c r="B2880" s="6">
        <v>10</v>
      </c>
      <c r="C2880" s="6">
        <v>2</v>
      </c>
      <c r="D2880" s="6">
        <v>56</v>
      </c>
      <c r="E2880" s="6" t="s">
        <v>240</v>
      </c>
      <c r="H2880" s="6">
        <f>IF('Раздел 2.1.2.3'!Z44=SUM('Раздел 2.1.2.3'!Z22,'Раздел 2.1.2.3'!Z24,'Раздел 2.1.2.3'!Z26,'Раздел 2.1.2.3'!Z27,'Раздел 2.1.2.3'!Z29,'Раздел 2.1.2.3'!Z30,'Раздел 2.1.2.3'!Z32,'Раздел 2.1.2.3'!Z34,'Раздел 2.1.2.3'!Z36,'Раздел 2.1.2.3'!Z38,'Раздел 2.1.2.3'!Z40,'Раздел 2.1.2.3'!Z42),0,1)</f>
        <v>0</v>
      </c>
    </row>
    <row r="2881" spans="1:8" x14ac:dyDescent="0.2">
      <c r="A2881" s="6">
        <f t="shared" si="39"/>
        <v>609562</v>
      </c>
      <c r="B2881" s="6">
        <v>10</v>
      </c>
      <c r="C2881" s="6">
        <v>2</v>
      </c>
      <c r="D2881" s="6">
        <v>57</v>
      </c>
      <c r="E2881" s="6" t="s">
        <v>241</v>
      </c>
      <c r="H2881" s="6">
        <f>IF('Раздел 2.1.2.3'!AA44=SUM('Раздел 2.1.2.3'!AA22,'Раздел 2.1.2.3'!AA24,'Раздел 2.1.2.3'!AA26,'Раздел 2.1.2.3'!AA27,'Раздел 2.1.2.3'!AA29,'Раздел 2.1.2.3'!AA30,'Раздел 2.1.2.3'!AA32,'Раздел 2.1.2.3'!AA34,'Раздел 2.1.2.3'!AA36,'Раздел 2.1.2.3'!AA38,'Раздел 2.1.2.3'!AA40,'Раздел 2.1.2.3'!AA42),0,1)</f>
        <v>0</v>
      </c>
    </row>
    <row r="2882" spans="1:8" x14ac:dyDescent="0.2">
      <c r="A2882" s="6">
        <f t="shared" si="39"/>
        <v>609562</v>
      </c>
      <c r="B2882" s="6">
        <v>10</v>
      </c>
      <c r="C2882" s="6">
        <v>2</v>
      </c>
      <c r="D2882" s="6">
        <v>58</v>
      </c>
      <c r="E2882" s="6" t="s">
        <v>242</v>
      </c>
      <c r="H2882" s="6">
        <f>IF('Раздел 2.1.2.3'!AB44=SUM('Раздел 2.1.2.3'!AB22,'Раздел 2.1.2.3'!AB24,'Раздел 2.1.2.3'!AB26,'Раздел 2.1.2.3'!AB27,'Раздел 2.1.2.3'!AB29,'Раздел 2.1.2.3'!AB30,'Раздел 2.1.2.3'!AB32,'Раздел 2.1.2.3'!AB34,'Раздел 2.1.2.3'!AB36,'Раздел 2.1.2.3'!AB38,'Раздел 2.1.2.3'!AB40,'Раздел 2.1.2.3'!AB42),0,1)</f>
        <v>0</v>
      </c>
    </row>
    <row r="2883" spans="1:8" x14ac:dyDescent="0.2">
      <c r="A2883" s="6">
        <f t="shared" si="39"/>
        <v>609562</v>
      </c>
      <c r="B2883" s="6">
        <v>10</v>
      </c>
      <c r="C2883" s="6">
        <v>2</v>
      </c>
      <c r="D2883" s="6">
        <v>59</v>
      </c>
      <c r="E2883" s="6" t="s">
        <v>243</v>
      </c>
      <c r="H2883" s="6">
        <f>IF('Раздел 2.1.2.3'!AC44=SUM('Раздел 2.1.2.3'!AC22,'Раздел 2.1.2.3'!AC24,'Раздел 2.1.2.3'!AC26,'Раздел 2.1.2.3'!AC27,'Раздел 2.1.2.3'!AC29,'Раздел 2.1.2.3'!AC30,'Раздел 2.1.2.3'!AC32,'Раздел 2.1.2.3'!AC34,'Раздел 2.1.2.3'!AC36,'Раздел 2.1.2.3'!AC38,'Раздел 2.1.2.3'!AC40,'Раздел 2.1.2.3'!AC42),0,1)</f>
        <v>0</v>
      </c>
    </row>
    <row r="2884" spans="1:8" x14ac:dyDescent="0.2">
      <c r="A2884" s="6">
        <f t="shared" si="39"/>
        <v>609562</v>
      </c>
      <c r="B2884" s="6">
        <v>10</v>
      </c>
      <c r="C2884" s="6">
        <v>2</v>
      </c>
      <c r="D2884" s="6">
        <v>60</v>
      </c>
      <c r="E2884" s="6" t="s">
        <v>484</v>
      </c>
      <c r="H2884" s="6">
        <f>IF('Раздел 2.1.2.3'!AD44=SUM('Раздел 2.1.2.3'!AD22,'Раздел 2.1.2.3'!AD24,'Раздел 2.1.2.3'!AD26,'Раздел 2.1.2.3'!AD27,'Раздел 2.1.2.3'!AD29,'Раздел 2.1.2.3'!AD30,'Раздел 2.1.2.3'!AD32,'Раздел 2.1.2.3'!AD34,'Раздел 2.1.2.3'!AD36,'Раздел 2.1.2.3'!AD38,'Раздел 2.1.2.3'!AD40,'Раздел 2.1.2.3'!AD42),0,1)</f>
        <v>0</v>
      </c>
    </row>
    <row r="2885" spans="1:8" x14ac:dyDescent="0.2">
      <c r="A2885" s="6">
        <f t="shared" si="39"/>
        <v>609562</v>
      </c>
      <c r="B2885" s="6">
        <v>10</v>
      </c>
      <c r="C2885" s="6">
        <v>2</v>
      </c>
      <c r="D2885" s="6">
        <v>61</v>
      </c>
      <c r="E2885" s="6" t="s">
        <v>485</v>
      </c>
      <c r="H2885" s="6">
        <f>IF('Раздел 2.1.2.3'!AE44=SUM('Раздел 2.1.2.3'!AE22,'Раздел 2.1.2.3'!AE24,'Раздел 2.1.2.3'!AE26,'Раздел 2.1.2.3'!AE27,'Раздел 2.1.2.3'!AE29,'Раздел 2.1.2.3'!AE30,'Раздел 2.1.2.3'!AE32,'Раздел 2.1.2.3'!AE34,'Раздел 2.1.2.3'!AE36,'Раздел 2.1.2.3'!AE38,'Раздел 2.1.2.3'!AE40,'Раздел 2.1.2.3'!AE42),0,1)</f>
        <v>0</v>
      </c>
    </row>
    <row r="2886" spans="1:8" x14ac:dyDescent="0.2">
      <c r="A2886" s="6">
        <f t="shared" si="39"/>
        <v>609562</v>
      </c>
      <c r="B2886" s="6">
        <v>10</v>
      </c>
      <c r="C2886" s="6">
        <v>2</v>
      </c>
      <c r="D2886" s="6">
        <v>62</v>
      </c>
      <c r="E2886" s="6" t="s">
        <v>486</v>
      </c>
      <c r="H2886" s="6">
        <f>IF('Раздел 2.1.2.3'!AF44=SUM('Раздел 2.1.2.3'!AF22,'Раздел 2.1.2.3'!AF24,'Раздел 2.1.2.3'!AF26,'Раздел 2.1.2.3'!AF27,'Раздел 2.1.2.3'!AF29,'Раздел 2.1.2.3'!AF30,'Раздел 2.1.2.3'!AF32,'Раздел 2.1.2.3'!AF34,'Раздел 2.1.2.3'!AF36,'Раздел 2.1.2.3'!AF38,'Раздел 2.1.2.3'!AF40,'Раздел 2.1.2.3'!AF42),0,1)</f>
        <v>0</v>
      </c>
    </row>
    <row r="2887" spans="1:8" x14ac:dyDescent="0.2">
      <c r="A2887" s="6">
        <f t="shared" si="39"/>
        <v>609562</v>
      </c>
      <c r="B2887" s="6">
        <v>10</v>
      </c>
      <c r="C2887" s="6">
        <v>2</v>
      </c>
      <c r="D2887" s="6">
        <v>63</v>
      </c>
      <c r="E2887" s="6" t="s">
        <v>487</v>
      </c>
      <c r="H2887" s="6">
        <f>IF('Раздел 2.1.2.3'!AG44=SUM('Раздел 2.1.2.3'!AG22,'Раздел 2.1.2.3'!AG24,'Раздел 2.1.2.3'!AG26,'Раздел 2.1.2.3'!AG27,'Раздел 2.1.2.3'!AG29,'Раздел 2.1.2.3'!AG30,'Раздел 2.1.2.3'!AG32,'Раздел 2.1.2.3'!AG34,'Раздел 2.1.2.3'!AG36,'Раздел 2.1.2.3'!AG38,'Раздел 2.1.2.3'!AG40,'Раздел 2.1.2.3'!AG42),0,1)</f>
        <v>0</v>
      </c>
    </row>
    <row r="2888" spans="1:8" x14ac:dyDescent="0.2">
      <c r="A2888" s="6">
        <f t="shared" si="39"/>
        <v>609562</v>
      </c>
      <c r="B2888" s="6">
        <v>10</v>
      </c>
      <c r="C2888" s="6">
        <v>2</v>
      </c>
      <c r="D2888" s="6">
        <v>64</v>
      </c>
      <c r="E2888" s="6" t="s">
        <v>488</v>
      </c>
      <c r="H2888" s="6">
        <f>IF('Раздел 2.1.2.3'!AH44=SUM('Раздел 2.1.2.3'!AH22,'Раздел 2.1.2.3'!AH24,'Раздел 2.1.2.3'!AH26,'Раздел 2.1.2.3'!AH27,'Раздел 2.1.2.3'!AH29,'Раздел 2.1.2.3'!AH30,'Раздел 2.1.2.3'!AH32,'Раздел 2.1.2.3'!AH34,'Раздел 2.1.2.3'!AH36,'Раздел 2.1.2.3'!AH38,'Раздел 2.1.2.3'!AH40,'Раздел 2.1.2.3'!AH42),0,1)</f>
        <v>0</v>
      </c>
    </row>
    <row r="2889" spans="1:8" x14ac:dyDescent="0.2">
      <c r="A2889" s="6">
        <f t="shared" si="39"/>
        <v>609562</v>
      </c>
      <c r="B2889" s="6">
        <v>10</v>
      </c>
      <c r="C2889" s="6">
        <v>2</v>
      </c>
      <c r="D2889" s="6">
        <v>65</v>
      </c>
      <c r="E2889" s="6" t="s">
        <v>489</v>
      </c>
      <c r="H2889" s="6">
        <f>IF('Раздел 2.1.2.3'!AI44=SUM('Раздел 2.1.2.3'!AI22,'Раздел 2.1.2.3'!AI24,'Раздел 2.1.2.3'!AI26,'Раздел 2.1.2.3'!AI27,'Раздел 2.1.2.3'!AI29,'Раздел 2.1.2.3'!AI30,'Раздел 2.1.2.3'!AI32,'Раздел 2.1.2.3'!AI34,'Раздел 2.1.2.3'!AI36,'Раздел 2.1.2.3'!AI38,'Раздел 2.1.2.3'!AI40,'Раздел 2.1.2.3'!AI42),0,1)</f>
        <v>0</v>
      </c>
    </row>
    <row r="2890" spans="1:8" x14ac:dyDescent="0.2">
      <c r="A2890" s="6">
        <f t="shared" si="39"/>
        <v>609562</v>
      </c>
      <c r="B2890" s="6">
        <v>10</v>
      </c>
      <c r="C2890" s="6">
        <v>2</v>
      </c>
      <c r="D2890" s="6">
        <v>66</v>
      </c>
      <c r="E2890" s="6" t="s">
        <v>490</v>
      </c>
      <c r="H2890" s="6">
        <f>IF('Раздел 2.1.2.3'!AJ44=SUM('Раздел 2.1.2.3'!AJ22,'Раздел 2.1.2.3'!AJ24,'Раздел 2.1.2.3'!AJ26,'Раздел 2.1.2.3'!AJ27,'Раздел 2.1.2.3'!AJ29,'Раздел 2.1.2.3'!AJ30,'Раздел 2.1.2.3'!AJ32,'Раздел 2.1.2.3'!AJ34,'Раздел 2.1.2.3'!AJ36,'Раздел 2.1.2.3'!AJ38,'Раздел 2.1.2.3'!AJ40,'Раздел 2.1.2.3'!AJ42),0,1)</f>
        <v>0</v>
      </c>
    </row>
    <row r="2891" spans="1:8" x14ac:dyDescent="0.2">
      <c r="A2891" s="6">
        <f t="shared" si="39"/>
        <v>609562</v>
      </c>
      <c r="B2891" s="6">
        <v>10</v>
      </c>
      <c r="C2891" s="6">
        <v>2</v>
      </c>
      <c r="D2891" s="6">
        <v>67</v>
      </c>
      <c r="E2891" s="6" t="s">
        <v>491</v>
      </c>
      <c r="H2891" s="6">
        <f>IF('Раздел 2.1.2.3'!AK44=SUM('Раздел 2.1.2.3'!AK22,'Раздел 2.1.2.3'!AK24,'Раздел 2.1.2.3'!AK26,'Раздел 2.1.2.3'!AK27,'Раздел 2.1.2.3'!AK29,'Раздел 2.1.2.3'!AK30,'Раздел 2.1.2.3'!AK32,'Раздел 2.1.2.3'!AK34,'Раздел 2.1.2.3'!AK36,'Раздел 2.1.2.3'!AK38,'Раздел 2.1.2.3'!AK40,'Раздел 2.1.2.3'!AK42),0,1)</f>
        <v>0</v>
      </c>
    </row>
    <row r="2892" spans="1:8" x14ac:dyDescent="0.2">
      <c r="A2892" s="6">
        <f t="shared" si="39"/>
        <v>609562</v>
      </c>
      <c r="B2892" s="6">
        <v>10</v>
      </c>
      <c r="C2892" s="6">
        <v>2</v>
      </c>
      <c r="D2892" s="6">
        <v>68</v>
      </c>
      <c r="E2892" s="6" t="s">
        <v>492</v>
      </c>
      <c r="H2892" s="6">
        <f>IF('Раздел 2.1.2.3'!AL44=SUM('Раздел 2.1.2.3'!AL22,'Раздел 2.1.2.3'!AL24,'Раздел 2.1.2.3'!AL26,'Раздел 2.1.2.3'!AL27,'Раздел 2.1.2.3'!AL29,'Раздел 2.1.2.3'!AL30,'Раздел 2.1.2.3'!AL32,'Раздел 2.1.2.3'!AL34,'Раздел 2.1.2.3'!AL36,'Раздел 2.1.2.3'!AL38,'Раздел 2.1.2.3'!AL40,'Раздел 2.1.2.3'!AL42),0,1)</f>
        <v>0</v>
      </c>
    </row>
    <row r="2893" spans="1:8" x14ac:dyDescent="0.2">
      <c r="A2893" s="6">
        <f t="shared" si="39"/>
        <v>609562</v>
      </c>
      <c r="B2893" s="6">
        <v>10</v>
      </c>
      <c r="C2893" s="6">
        <v>2</v>
      </c>
      <c r="D2893" s="6">
        <v>69</v>
      </c>
      <c r="E2893" s="6" t="s">
        <v>768</v>
      </c>
      <c r="H2893" s="6">
        <f>IF('Раздел 2.1.2.3'!AM44=SUM('Раздел 2.1.2.3'!AM22,'Раздел 2.1.2.3'!AM24,'Раздел 2.1.2.3'!AM26,'Раздел 2.1.2.3'!AM27,'Раздел 2.1.2.3'!AM29,'Раздел 2.1.2.3'!AM30,'Раздел 2.1.2.3'!AM32,'Раздел 2.1.2.3'!AM34,'Раздел 2.1.2.3'!AM36,'Раздел 2.1.2.3'!AM38,'Раздел 2.1.2.3'!AM40,'Раздел 2.1.2.3'!AM42),0,1)</f>
        <v>0</v>
      </c>
    </row>
    <row r="2894" spans="1:8" x14ac:dyDescent="0.2">
      <c r="A2894" s="6">
        <f t="shared" si="39"/>
        <v>609562</v>
      </c>
      <c r="B2894" s="6">
        <v>10</v>
      </c>
      <c r="C2894" s="6">
        <v>2</v>
      </c>
      <c r="D2894" s="6">
        <v>70</v>
      </c>
      <c r="E2894" s="6" t="s">
        <v>1542</v>
      </c>
      <c r="H2894" s="6">
        <f>IF('Раздел 2.1.2.3'!AN44=SUM('Раздел 2.1.2.3'!AN22,'Раздел 2.1.2.3'!AN24,'Раздел 2.1.2.3'!AN26,'Раздел 2.1.2.3'!AN27,'Раздел 2.1.2.3'!AN29,'Раздел 2.1.2.3'!AN30,'Раздел 2.1.2.3'!AN32,'Раздел 2.1.2.3'!AN34,'Раздел 2.1.2.3'!AN36,'Раздел 2.1.2.3'!AN38,'Раздел 2.1.2.3'!AN40,'Раздел 2.1.2.3'!AN42),0,1)</f>
        <v>0</v>
      </c>
    </row>
    <row r="2895" spans="1:8" x14ac:dyDescent="0.2">
      <c r="A2895" s="6">
        <f t="shared" si="39"/>
        <v>609562</v>
      </c>
      <c r="B2895" s="6">
        <v>10</v>
      </c>
      <c r="C2895" s="6">
        <v>2</v>
      </c>
      <c r="D2895" s="6">
        <v>71</v>
      </c>
      <c r="E2895" s="6" t="s">
        <v>1543</v>
      </c>
      <c r="H2895" s="6">
        <f>IF('Раздел 2.1.2.3'!AO44=SUM('Раздел 2.1.2.3'!AO22,'Раздел 2.1.2.3'!AO24,'Раздел 2.1.2.3'!AO26,'Раздел 2.1.2.3'!AO27,'Раздел 2.1.2.3'!AO29,'Раздел 2.1.2.3'!AO30,'Раздел 2.1.2.3'!AO32,'Раздел 2.1.2.3'!AO34,'Раздел 2.1.2.3'!AO36,'Раздел 2.1.2.3'!AO38,'Раздел 2.1.2.3'!AO40,'Раздел 2.1.2.3'!AO42),0,1)</f>
        <v>0</v>
      </c>
    </row>
    <row r="2896" spans="1:8" x14ac:dyDescent="0.2">
      <c r="A2896" s="6">
        <f t="shared" si="39"/>
        <v>609562</v>
      </c>
      <c r="B2896" s="6">
        <v>10</v>
      </c>
      <c r="C2896" s="6">
        <v>2</v>
      </c>
      <c r="D2896" s="6">
        <v>72</v>
      </c>
      <c r="E2896" s="6" t="s">
        <v>1544</v>
      </c>
      <c r="H2896" s="6">
        <f>IF('Раздел 2.1.2.3'!AP44=SUM('Раздел 2.1.2.3'!AP22,'Раздел 2.1.2.3'!AP24,'Раздел 2.1.2.3'!AP26,'Раздел 2.1.2.3'!AP27,'Раздел 2.1.2.3'!AP29,'Раздел 2.1.2.3'!AP30,'Раздел 2.1.2.3'!AP32,'Раздел 2.1.2.3'!AP34,'Раздел 2.1.2.3'!AP36,'Раздел 2.1.2.3'!AP38,'Раздел 2.1.2.3'!AP40,'Раздел 2.1.2.3'!AP42),0,1)</f>
        <v>0</v>
      </c>
    </row>
    <row r="2897" spans="1:8" x14ac:dyDescent="0.2">
      <c r="A2897" s="6">
        <f t="shared" si="39"/>
        <v>609562</v>
      </c>
      <c r="B2897" s="6">
        <v>10</v>
      </c>
      <c r="C2897" s="6">
        <v>2</v>
      </c>
      <c r="D2897" s="6">
        <v>73</v>
      </c>
      <c r="E2897" s="6" t="s">
        <v>782</v>
      </c>
      <c r="H2897" s="6">
        <f>IF('Раздел 2.1.2.3'!AQ44=SUM('Раздел 2.1.2.3'!AQ22,'Раздел 2.1.2.3'!AQ24,'Раздел 2.1.2.3'!AQ26,'Раздел 2.1.2.3'!AQ27,'Раздел 2.1.2.3'!AQ29,'Раздел 2.1.2.3'!AQ30,'Раздел 2.1.2.3'!AQ32,'Раздел 2.1.2.3'!AQ34,'Раздел 2.1.2.3'!AQ36,'Раздел 2.1.2.3'!AQ38,'Раздел 2.1.2.3'!AQ40,'Раздел 2.1.2.3'!AQ42),0,1)</f>
        <v>0</v>
      </c>
    </row>
    <row r="2898" spans="1:8" x14ac:dyDescent="0.2">
      <c r="A2898" s="6">
        <f t="shared" si="39"/>
        <v>609562</v>
      </c>
      <c r="B2898" s="6">
        <v>10</v>
      </c>
      <c r="C2898" s="6">
        <v>2</v>
      </c>
      <c r="D2898" s="6">
        <v>74</v>
      </c>
      <c r="E2898" s="6" t="s">
        <v>783</v>
      </c>
      <c r="H2898" s="6">
        <f>IF('Раздел 2.1.2.3'!AR44=SUM('Раздел 2.1.2.3'!AR22,'Раздел 2.1.2.3'!AR24,'Раздел 2.1.2.3'!AR26,'Раздел 2.1.2.3'!AR27,'Раздел 2.1.2.3'!AR29,'Раздел 2.1.2.3'!AR30,'Раздел 2.1.2.3'!AR32,'Раздел 2.1.2.3'!AR34,'Раздел 2.1.2.3'!AR36,'Раздел 2.1.2.3'!AR38,'Раздел 2.1.2.3'!AR40,'Раздел 2.1.2.3'!AR42),0,1)</f>
        <v>0</v>
      </c>
    </row>
    <row r="2899" spans="1:8" x14ac:dyDescent="0.2">
      <c r="A2899" s="6">
        <f t="shared" si="39"/>
        <v>609562</v>
      </c>
      <c r="B2899" s="6">
        <v>10</v>
      </c>
      <c r="C2899" s="6">
        <v>2</v>
      </c>
      <c r="D2899" s="6">
        <v>75</v>
      </c>
      <c r="E2899" s="6" t="s">
        <v>784</v>
      </c>
      <c r="H2899" s="6">
        <f>IF('Раздел 2.1.2.3'!AS44=SUM('Раздел 2.1.2.3'!AS22,'Раздел 2.1.2.3'!AS24,'Раздел 2.1.2.3'!AS26,'Раздел 2.1.2.3'!AS27,'Раздел 2.1.2.3'!AS29,'Раздел 2.1.2.3'!AS30,'Раздел 2.1.2.3'!AS32,'Раздел 2.1.2.3'!AS34,'Раздел 2.1.2.3'!AS36,'Раздел 2.1.2.3'!AS38,'Раздел 2.1.2.3'!AS40,'Раздел 2.1.2.3'!AS42),0,1)</f>
        <v>0</v>
      </c>
    </row>
    <row r="2900" spans="1:8" x14ac:dyDescent="0.2">
      <c r="A2900" s="6">
        <f t="shared" si="39"/>
        <v>609562</v>
      </c>
      <c r="B2900" s="6">
        <v>10</v>
      </c>
      <c r="C2900" s="6">
        <v>2</v>
      </c>
      <c r="D2900" s="6">
        <v>76</v>
      </c>
      <c r="E2900" s="6" t="s">
        <v>785</v>
      </c>
      <c r="H2900" s="6">
        <f>IF('Раздел 2.1.2.3'!AT44=SUM('Раздел 2.1.2.3'!AT22,'Раздел 2.1.2.3'!AT24,'Раздел 2.1.2.3'!AT26,'Раздел 2.1.2.3'!AT27,'Раздел 2.1.2.3'!AT29,'Раздел 2.1.2.3'!AT30,'Раздел 2.1.2.3'!AT32,'Раздел 2.1.2.3'!AT34,'Раздел 2.1.2.3'!AT36,'Раздел 2.1.2.3'!AT38,'Раздел 2.1.2.3'!AT40,'Раздел 2.1.2.3'!AT42),0,1)</f>
        <v>0</v>
      </c>
    </row>
    <row r="2901" spans="1:8" x14ac:dyDescent="0.2">
      <c r="A2901" s="6">
        <f t="shared" si="39"/>
        <v>609562</v>
      </c>
      <c r="B2901" s="6">
        <v>10</v>
      </c>
      <c r="C2901" s="6">
        <v>2</v>
      </c>
      <c r="D2901" s="6">
        <v>77</v>
      </c>
      <c r="E2901" s="6" t="s">
        <v>2318</v>
      </c>
      <c r="H2901" s="6">
        <f>IF('Раздел 2.1.2.3'!AU44=SUM('Раздел 2.1.2.3'!AU22,'Раздел 2.1.2.3'!AU24,'Раздел 2.1.2.3'!AU26,'Раздел 2.1.2.3'!AU27,'Раздел 2.1.2.3'!AU29,'Раздел 2.1.2.3'!AU30,'Раздел 2.1.2.3'!AU32,'Раздел 2.1.2.3'!AU34,'Раздел 2.1.2.3'!AU36,'Раздел 2.1.2.3'!AU38,'Раздел 2.1.2.3'!AU40,'Раздел 2.1.2.3'!AU42),0,1)</f>
        <v>0</v>
      </c>
    </row>
    <row r="2902" spans="1:8" x14ac:dyDescent="0.2">
      <c r="A2902" s="6">
        <f t="shared" si="39"/>
        <v>609562</v>
      </c>
      <c r="B2902" s="6">
        <v>10</v>
      </c>
      <c r="C2902" s="6">
        <v>2</v>
      </c>
      <c r="D2902" s="6">
        <v>78</v>
      </c>
      <c r="E2902" s="6" t="s">
        <v>2319</v>
      </c>
      <c r="H2902" s="6">
        <f>IF('Раздел 2.1.2.3'!AV44=SUM('Раздел 2.1.2.3'!AV22,'Раздел 2.1.2.3'!AV24,'Раздел 2.1.2.3'!AV26,'Раздел 2.1.2.3'!AV27,'Раздел 2.1.2.3'!AV29,'Раздел 2.1.2.3'!AV30,'Раздел 2.1.2.3'!AV32,'Раздел 2.1.2.3'!AV34,'Раздел 2.1.2.3'!AV36,'Раздел 2.1.2.3'!AV38,'Раздел 2.1.2.3'!AV40,'Раздел 2.1.2.3'!AV42),0,1)</f>
        <v>0</v>
      </c>
    </row>
    <row r="2903" spans="1:8" x14ac:dyDescent="0.2">
      <c r="A2903" s="6">
        <f t="shared" si="39"/>
        <v>609562</v>
      </c>
      <c r="B2903" s="6">
        <v>10</v>
      </c>
      <c r="C2903" s="6">
        <v>2</v>
      </c>
      <c r="D2903" s="6">
        <v>79</v>
      </c>
      <c r="E2903" s="6" t="s">
        <v>2320</v>
      </c>
      <c r="H2903" s="6">
        <f>IF('Раздел 2.1.2.3'!AW44=SUM('Раздел 2.1.2.3'!AW22,'Раздел 2.1.2.3'!AW24,'Раздел 2.1.2.3'!AW26,'Раздел 2.1.2.3'!AW27,'Раздел 2.1.2.3'!AW29,'Раздел 2.1.2.3'!AW30,'Раздел 2.1.2.3'!AW32,'Раздел 2.1.2.3'!AW34,'Раздел 2.1.2.3'!AW36,'Раздел 2.1.2.3'!AW38,'Раздел 2.1.2.3'!AW40,'Раздел 2.1.2.3'!AW42),0,1)</f>
        <v>0</v>
      </c>
    </row>
    <row r="2904" spans="1:8" x14ac:dyDescent="0.2">
      <c r="A2904" s="6">
        <f t="shared" si="39"/>
        <v>609562</v>
      </c>
      <c r="B2904" s="6">
        <v>10</v>
      </c>
      <c r="C2904" s="6">
        <v>2</v>
      </c>
      <c r="D2904" s="6">
        <v>80</v>
      </c>
      <c r="E2904" s="6" t="s">
        <v>2321</v>
      </c>
      <c r="H2904" s="6">
        <f>IF('Раздел 2.1.2.3'!AX44=SUM('Раздел 2.1.2.3'!AX22,'Раздел 2.1.2.3'!AX24,'Раздел 2.1.2.3'!AX26,'Раздел 2.1.2.3'!AX27,'Раздел 2.1.2.3'!AX29,'Раздел 2.1.2.3'!AX30,'Раздел 2.1.2.3'!AX32,'Раздел 2.1.2.3'!AX34,'Раздел 2.1.2.3'!AX36,'Раздел 2.1.2.3'!AX38,'Раздел 2.1.2.3'!AX40,'Раздел 2.1.2.3'!AX42),0,1)</f>
        <v>0</v>
      </c>
    </row>
    <row r="2905" spans="1:8" x14ac:dyDescent="0.2">
      <c r="A2905" s="6">
        <f t="shared" si="39"/>
        <v>609562</v>
      </c>
      <c r="B2905" s="6">
        <v>10</v>
      </c>
      <c r="C2905" s="6">
        <v>2</v>
      </c>
      <c r="D2905" s="6">
        <v>81</v>
      </c>
      <c r="E2905" s="6" t="s">
        <v>2322</v>
      </c>
      <c r="H2905" s="6">
        <f>IF('Раздел 2.1.2.3'!AY44=SUM('Раздел 2.1.2.3'!AY22,'Раздел 2.1.2.3'!AY24,'Раздел 2.1.2.3'!AY26,'Раздел 2.1.2.3'!AY27,'Раздел 2.1.2.3'!AY29,'Раздел 2.1.2.3'!AY30,'Раздел 2.1.2.3'!AY32,'Раздел 2.1.2.3'!AY34,'Раздел 2.1.2.3'!AY36,'Раздел 2.1.2.3'!AY38,'Раздел 2.1.2.3'!AY40,'Раздел 2.1.2.3'!AY42),0,1)</f>
        <v>0</v>
      </c>
    </row>
    <row r="2906" spans="1:8" x14ac:dyDescent="0.2">
      <c r="A2906" s="6">
        <f t="shared" si="39"/>
        <v>609562</v>
      </c>
      <c r="B2906" s="6">
        <v>10</v>
      </c>
      <c r="C2906" s="6">
        <v>2</v>
      </c>
      <c r="D2906" s="6">
        <v>82</v>
      </c>
      <c r="E2906" s="6" t="s">
        <v>2323</v>
      </c>
      <c r="H2906" s="6">
        <f>IF('Раздел 2.1.2.3'!AZ44=SUM('Раздел 2.1.2.3'!AZ22,'Раздел 2.1.2.3'!AZ24,'Раздел 2.1.2.3'!AZ26,'Раздел 2.1.2.3'!AZ27,'Раздел 2.1.2.3'!AZ29,'Раздел 2.1.2.3'!AZ30,'Раздел 2.1.2.3'!AZ32,'Раздел 2.1.2.3'!AZ34,'Раздел 2.1.2.3'!AZ36,'Раздел 2.1.2.3'!AZ38,'Раздел 2.1.2.3'!AZ40,'Раздел 2.1.2.3'!AZ42),0,1)</f>
        <v>0</v>
      </c>
    </row>
    <row r="2907" spans="1:8" x14ac:dyDescent="0.2">
      <c r="A2907" s="6">
        <f t="shared" si="39"/>
        <v>609562</v>
      </c>
      <c r="B2907" s="6">
        <v>10</v>
      </c>
      <c r="C2907" s="6">
        <v>2</v>
      </c>
      <c r="D2907" s="6">
        <v>83</v>
      </c>
      <c r="E2907" s="6" t="s">
        <v>2324</v>
      </c>
      <c r="H2907" s="6">
        <f>IF('Раздел 2.1.2.3'!BA44=SUM('Раздел 2.1.2.3'!BA22,'Раздел 2.1.2.3'!BA24,'Раздел 2.1.2.3'!BA26,'Раздел 2.1.2.3'!BA27,'Раздел 2.1.2.3'!BA29,'Раздел 2.1.2.3'!BA30,'Раздел 2.1.2.3'!BA32,'Раздел 2.1.2.3'!BA34,'Раздел 2.1.2.3'!BA36,'Раздел 2.1.2.3'!BA38,'Раздел 2.1.2.3'!BA40,'Раздел 2.1.2.3'!BA42),0,1)</f>
        <v>0</v>
      </c>
    </row>
    <row r="2908" spans="1:8" x14ac:dyDescent="0.2">
      <c r="A2908" s="6">
        <f t="shared" si="39"/>
        <v>609562</v>
      </c>
      <c r="B2908" s="6">
        <v>10</v>
      </c>
      <c r="C2908" s="6">
        <v>2</v>
      </c>
      <c r="D2908" s="6">
        <v>84</v>
      </c>
      <c r="E2908" s="6" t="s">
        <v>2325</v>
      </c>
      <c r="H2908" s="6">
        <f>IF('Раздел 2.1.2.3'!BB44=SUM('Раздел 2.1.2.3'!BB22,'Раздел 2.1.2.3'!BB24,'Раздел 2.1.2.3'!BB26,'Раздел 2.1.2.3'!BB27,'Раздел 2.1.2.3'!BB29,'Раздел 2.1.2.3'!BB30,'Раздел 2.1.2.3'!BB32,'Раздел 2.1.2.3'!BB34,'Раздел 2.1.2.3'!BB36,'Раздел 2.1.2.3'!BB38,'Раздел 2.1.2.3'!BB40,'Раздел 2.1.2.3'!BB42),0,1)</f>
        <v>0</v>
      </c>
    </row>
    <row r="2909" spans="1:8" x14ac:dyDescent="0.2">
      <c r="A2909" s="6">
        <f t="shared" si="39"/>
        <v>609562</v>
      </c>
      <c r="B2909" s="6">
        <v>10</v>
      </c>
      <c r="C2909" s="6">
        <v>2</v>
      </c>
      <c r="D2909" s="6">
        <v>85</v>
      </c>
      <c r="E2909" s="6" t="s">
        <v>2326</v>
      </c>
      <c r="H2909" s="6">
        <f>IF('Раздел 2.1.2.3'!BC44=SUM('Раздел 2.1.2.3'!BC22,'Раздел 2.1.2.3'!BC24,'Раздел 2.1.2.3'!BC26,'Раздел 2.1.2.3'!BC27,'Раздел 2.1.2.3'!BC29,'Раздел 2.1.2.3'!BC30,'Раздел 2.1.2.3'!BC32,'Раздел 2.1.2.3'!BC34,'Раздел 2.1.2.3'!BC36,'Раздел 2.1.2.3'!BC38,'Раздел 2.1.2.3'!BC40,'Раздел 2.1.2.3'!BC42),0,1)</f>
        <v>0</v>
      </c>
    </row>
    <row r="2910" spans="1:8" x14ac:dyDescent="0.2">
      <c r="A2910" s="6">
        <f t="shared" si="39"/>
        <v>609562</v>
      </c>
      <c r="B2910" s="6">
        <v>10</v>
      </c>
      <c r="C2910" s="6">
        <v>2</v>
      </c>
      <c r="D2910" s="6">
        <v>86</v>
      </c>
      <c r="E2910" s="6" t="s">
        <v>2327</v>
      </c>
      <c r="H2910" s="6">
        <f>IF('Раздел 2.1.2.3'!BD44=SUM('Раздел 2.1.2.3'!BD22,'Раздел 2.1.2.3'!BD24,'Раздел 2.1.2.3'!BD26,'Раздел 2.1.2.3'!BD27,'Раздел 2.1.2.3'!BD29,'Раздел 2.1.2.3'!BD30,'Раздел 2.1.2.3'!BD32,'Раздел 2.1.2.3'!BD34,'Раздел 2.1.2.3'!BD36,'Раздел 2.1.2.3'!BD38,'Раздел 2.1.2.3'!BD40,'Раздел 2.1.2.3'!BD42),0,1)</f>
        <v>0</v>
      </c>
    </row>
    <row r="2911" spans="1:8" x14ac:dyDescent="0.2">
      <c r="A2911" s="6">
        <f t="shared" si="39"/>
        <v>609562</v>
      </c>
      <c r="B2911" s="6">
        <v>10</v>
      </c>
      <c r="C2911" s="6">
        <v>2</v>
      </c>
      <c r="D2911" s="6">
        <v>87</v>
      </c>
      <c r="E2911" s="6" t="s">
        <v>2328</v>
      </c>
      <c r="H2911" s="6">
        <f>IF('Раздел 2.1.2.3'!BE44=SUM('Раздел 2.1.2.3'!BE22,'Раздел 2.1.2.3'!BE24,'Раздел 2.1.2.3'!BE26,'Раздел 2.1.2.3'!BE27,'Раздел 2.1.2.3'!BE29,'Раздел 2.1.2.3'!BE30,'Раздел 2.1.2.3'!BE32,'Раздел 2.1.2.3'!BE34,'Раздел 2.1.2.3'!BE36,'Раздел 2.1.2.3'!BE38,'Раздел 2.1.2.3'!BE40,'Раздел 2.1.2.3'!BE42),0,1)</f>
        <v>0</v>
      </c>
    </row>
    <row r="2912" spans="1:8" x14ac:dyDescent="0.2">
      <c r="A2912" s="6">
        <f t="shared" si="39"/>
        <v>609562</v>
      </c>
      <c r="B2912" s="6">
        <v>10</v>
      </c>
      <c r="C2912" s="6">
        <v>2</v>
      </c>
      <c r="D2912" s="6">
        <v>88</v>
      </c>
      <c r="E2912" s="6" t="s">
        <v>2329</v>
      </c>
      <c r="H2912" s="6">
        <f>IF('Раздел 2.1.2.3'!BF44=SUM('Раздел 2.1.2.3'!BF22,'Раздел 2.1.2.3'!BF24,'Раздел 2.1.2.3'!BF26,'Раздел 2.1.2.3'!BF27,'Раздел 2.1.2.3'!BF29,'Раздел 2.1.2.3'!BF30,'Раздел 2.1.2.3'!BF32,'Раздел 2.1.2.3'!BF34,'Раздел 2.1.2.3'!BF36,'Раздел 2.1.2.3'!BF38,'Раздел 2.1.2.3'!BF40,'Раздел 2.1.2.3'!BF42),0,1)</f>
        <v>0</v>
      </c>
    </row>
    <row r="2913" spans="1:8" x14ac:dyDescent="0.2">
      <c r="A2913" s="6">
        <f t="shared" si="39"/>
        <v>609562</v>
      </c>
      <c r="B2913" s="6">
        <v>10</v>
      </c>
      <c r="C2913" s="6">
        <v>2</v>
      </c>
      <c r="D2913" s="6">
        <v>89</v>
      </c>
      <c r="E2913" s="6" t="s">
        <v>2330</v>
      </c>
      <c r="H2913" s="6">
        <f>IF('Раздел 2.1.2.3'!BG44=SUM('Раздел 2.1.2.3'!BG22,'Раздел 2.1.2.3'!BG24,'Раздел 2.1.2.3'!BG26,'Раздел 2.1.2.3'!BG27,'Раздел 2.1.2.3'!BG29,'Раздел 2.1.2.3'!BG30,'Раздел 2.1.2.3'!BG32,'Раздел 2.1.2.3'!BG34,'Раздел 2.1.2.3'!BG36,'Раздел 2.1.2.3'!BG38,'Раздел 2.1.2.3'!BG40,'Раздел 2.1.2.3'!BG42),0,1)</f>
        <v>0</v>
      </c>
    </row>
    <row r="2914" spans="1:8" x14ac:dyDescent="0.2">
      <c r="A2914" s="6">
        <f t="shared" si="39"/>
        <v>609562</v>
      </c>
      <c r="B2914" s="6">
        <v>10</v>
      </c>
      <c r="C2914" s="119">
        <v>2</v>
      </c>
      <c r="D2914" s="119">
        <v>90</v>
      </c>
      <c r="E2914" s="119" t="s">
        <v>2331</v>
      </c>
      <c r="F2914" s="119"/>
      <c r="G2914" s="119"/>
      <c r="H2914" s="119">
        <f>IF('Раздел 2.1.2.3'!BH44=SUM('Раздел 2.1.2.3'!BH22,'Раздел 2.1.2.3'!BH24,'Раздел 2.1.2.3'!BH26,'Раздел 2.1.2.3'!BH27,'Раздел 2.1.2.3'!BH29,'Раздел 2.1.2.3'!BH30,'Раздел 2.1.2.3'!BH32,'Раздел 2.1.2.3'!BH34,'Раздел 2.1.2.3'!BH36,'Раздел 2.1.2.3'!BH38,'Раздел 2.1.2.3'!BH40,'Раздел 2.1.2.3'!BH42),0,1)</f>
        <v>0</v>
      </c>
    </row>
    <row r="2915" spans="1:8" x14ac:dyDescent="0.2">
      <c r="A2915" s="6">
        <f t="shared" si="39"/>
        <v>609562</v>
      </c>
      <c r="B2915" s="6">
        <v>10</v>
      </c>
      <c r="C2915" s="122">
        <v>3</v>
      </c>
      <c r="D2915" s="6">
        <v>91</v>
      </c>
      <c r="E2915" s="122" t="s">
        <v>9595</v>
      </c>
      <c r="H2915" s="6">
        <f>IF('Раздел 2.1.2.3'!P21=SUM('Раздел 2.1.2.3'!Q21:BH21),0,1)</f>
        <v>0</v>
      </c>
    </row>
    <row r="2916" spans="1:8" x14ac:dyDescent="0.2">
      <c r="A2916" s="6">
        <f t="shared" si="39"/>
        <v>609562</v>
      </c>
      <c r="B2916" s="6">
        <v>10</v>
      </c>
      <c r="C2916" s="122">
        <v>3</v>
      </c>
      <c r="D2916" s="6">
        <v>92</v>
      </c>
      <c r="E2916" s="122" t="s">
        <v>9596</v>
      </c>
      <c r="H2916" s="6">
        <f>IF('Раздел 2.1.2.3'!P22=SUM('Раздел 2.1.2.3'!Q22:BH22),0,1)</f>
        <v>0</v>
      </c>
    </row>
    <row r="2917" spans="1:8" x14ac:dyDescent="0.2">
      <c r="A2917" s="6">
        <f t="shared" si="39"/>
        <v>609562</v>
      </c>
      <c r="B2917" s="6">
        <v>10</v>
      </c>
      <c r="C2917" s="122">
        <v>3</v>
      </c>
      <c r="D2917" s="6">
        <v>93</v>
      </c>
      <c r="E2917" s="122" t="s">
        <v>9597</v>
      </c>
      <c r="H2917" s="6">
        <f>IF('Раздел 2.1.2.3'!P23=SUM('Раздел 2.1.2.3'!Q23:BH23),0,1)</f>
        <v>0</v>
      </c>
    </row>
    <row r="2918" spans="1:8" x14ac:dyDescent="0.2">
      <c r="A2918" s="6">
        <f t="shared" si="39"/>
        <v>609562</v>
      </c>
      <c r="B2918" s="6">
        <v>10</v>
      </c>
      <c r="C2918" s="122">
        <v>3</v>
      </c>
      <c r="D2918" s="6">
        <v>94</v>
      </c>
      <c r="E2918" s="122" t="s">
        <v>9598</v>
      </c>
      <c r="H2918" s="6">
        <f>IF('Раздел 2.1.2.3'!P24=SUM('Раздел 2.1.2.3'!Q24:BH24),0,1)</f>
        <v>0</v>
      </c>
    </row>
    <row r="2919" spans="1:8" x14ac:dyDescent="0.2">
      <c r="A2919" s="6">
        <f t="shared" si="39"/>
        <v>609562</v>
      </c>
      <c r="B2919" s="6">
        <v>10</v>
      </c>
      <c r="C2919" s="122">
        <v>3</v>
      </c>
      <c r="D2919" s="6">
        <v>95</v>
      </c>
      <c r="E2919" s="122" t="s">
        <v>9599</v>
      </c>
      <c r="H2919" s="6">
        <f>IF('Раздел 2.1.2.3'!P25=SUM('Раздел 2.1.2.3'!Q25:BH25),0,1)</f>
        <v>0</v>
      </c>
    </row>
    <row r="2920" spans="1:8" x14ac:dyDescent="0.2">
      <c r="A2920" s="6">
        <f t="shared" si="39"/>
        <v>609562</v>
      </c>
      <c r="B2920" s="6">
        <v>10</v>
      </c>
      <c r="C2920" s="122">
        <v>3</v>
      </c>
      <c r="D2920" s="6">
        <v>96</v>
      </c>
      <c r="E2920" s="122" t="s">
        <v>9600</v>
      </c>
      <c r="H2920" s="6">
        <f>IF('Раздел 2.1.2.3'!P26=SUM('Раздел 2.1.2.3'!Q26:BH26),0,1)</f>
        <v>0</v>
      </c>
    </row>
    <row r="2921" spans="1:8" x14ac:dyDescent="0.2">
      <c r="A2921" s="6">
        <f t="shared" si="39"/>
        <v>609562</v>
      </c>
      <c r="B2921" s="6">
        <v>10</v>
      </c>
      <c r="C2921" s="122">
        <v>3</v>
      </c>
      <c r="D2921" s="6">
        <v>97</v>
      </c>
      <c r="E2921" s="122" t="s">
        <v>9601</v>
      </c>
      <c r="H2921" s="6">
        <f>IF('Раздел 2.1.2.3'!P27=SUM('Раздел 2.1.2.3'!Q27:BH27),0,1)</f>
        <v>0</v>
      </c>
    </row>
    <row r="2922" spans="1:8" x14ac:dyDescent="0.2">
      <c r="A2922" s="6">
        <f t="shared" si="39"/>
        <v>609562</v>
      </c>
      <c r="B2922" s="6">
        <v>10</v>
      </c>
      <c r="C2922" s="122">
        <v>3</v>
      </c>
      <c r="D2922" s="6">
        <v>98</v>
      </c>
      <c r="E2922" s="122" t="s">
        <v>9602</v>
      </c>
      <c r="H2922" s="6">
        <f>IF('Раздел 2.1.2.3'!P28=SUM('Раздел 2.1.2.3'!Q28:BH28),0,1)</f>
        <v>0</v>
      </c>
    </row>
    <row r="2923" spans="1:8" x14ac:dyDescent="0.2">
      <c r="A2923" s="6">
        <f t="shared" si="39"/>
        <v>609562</v>
      </c>
      <c r="B2923" s="6">
        <v>10</v>
      </c>
      <c r="C2923" s="122">
        <v>3</v>
      </c>
      <c r="D2923" s="6">
        <v>99</v>
      </c>
      <c r="E2923" s="122" t="s">
        <v>9603</v>
      </c>
      <c r="H2923" s="6">
        <f>IF('Раздел 2.1.2.3'!P29=SUM('Раздел 2.1.2.3'!Q29:BH29),0,1)</f>
        <v>0</v>
      </c>
    </row>
    <row r="2924" spans="1:8" x14ac:dyDescent="0.2">
      <c r="A2924" s="6">
        <f t="shared" si="39"/>
        <v>609562</v>
      </c>
      <c r="B2924" s="6">
        <v>10</v>
      </c>
      <c r="C2924" s="122">
        <v>3</v>
      </c>
      <c r="D2924" s="6">
        <v>100</v>
      </c>
      <c r="E2924" s="122" t="s">
        <v>9604</v>
      </c>
      <c r="H2924" s="6">
        <f>IF('Раздел 2.1.2.3'!P30=SUM('Раздел 2.1.2.3'!Q30:BH30),0,1)</f>
        <v>0</v>
      </c>
    </row>
    <row r="2925" spans="1:8" x14ac:dyDescent="0.2">
      <c r="A2925" s="6">
        <f t="shared" si="39"/>
        <v>609562</v>
      </c>
      <c r="B2925" s="6">
        <v>10</v>
      </c>
      <c r="C2925" s="122">
        <v>3</v>
      </c>
      <c r="D2925" s="6">
        <v>101</v>
      </c>
      <c r="E2925" s="122" t="s">
        <v>9605</v>
      </c>
      <c r="H2925" s="6">
        <f>IF('Раздел 2.1.2.3'!P31=SUM('Раздел 2.1.2.3'!Q31:BH31),0,1)</f>
        <v>0</v>
      </c>
    </row>
    <row r="2926" spans="1:8" x14ac:dyDescent="0.2">
      <c r="A2926" s="6">
        <f t="shared" si="39"/>
        <v>609562</v>
      </c>
      <c r="B2926" s="6">
        <v>10</v>
      </c>
      <c r="C2926" s="122">
        <v>3</v>
      </c>
      <c r="D2926" s="6">
        <v>102</v>
      </c>
      <c r="E2926" s="122" t="s">
        <v>9606</v>
      </c>
      <c r="H2926" s="6">
        <f>IF('Раздел 2.1.2.3'!P32=SUM('Раздел 2.1.2.3'!Q32:BH32),0,1)</f>
        <v>0</v>
      </c>
    </row>
    <row r="2927" spans="1:8" x14ac:dyDescent="0.2">
      <c r="A2927" s="6">
        <f t="shared" si="39"/>
        <v>609562</v>
      </c>
      <c r="B2927" s="6">
        <v>10</v>
      </c>
      <c r="C2927" s="122">
        <v>3</v>
      </c>
      <c r="D2927" s="6">
        <v>103</v>
      </c>
      <c r="E2927" s="122" t="s">
        <v>9607</v>
      </c>
      <c r="H2927" s="6">
        <f>IF('Раздел 2.1.2.3'!P33=SUM('Раздел 2.1.2.3'!Q33:BH33),0,1)</f>
        <v>0</v>
      </c>
    </row>
    <row r="2928" spans="1:8" x14ac:dyDescent="0.2">
      <c r="A2928" s="6">
        <f t="shared" si="39"/>
        <v>609562</v>
      </c>
      <c r="B2928" s="6">
        <v>10</v>
      </c>
      <c r="C2928" s="122">
        <v>3</v>
      </c>
      <c r="D2928" s="6">
        <v>104</v>
      </c>
      <c r="E2928" s="122" t="s">
        <v>9608</v>
      </c>
      <c r="H2928" s="6">
        <f>IF('Раздел 2.1.2.3'!P34=SUM('Раздел 2.1.2.3'!Q34:BH34),0,1)</f>
        <v>0</v>
      </c>
    </row>
    <row r="2929" spans="1:8" x14ac:dyDescent="0.2">
      <c r="A2929" s="6">
        <f t="shared" si="39"/>
        <v>609562</v>
      </c>
      <c r="B2929" s="6">
        <v>10</v>
      </c>
      <c r="C2929" s="122">
        <v>3</v>
      </c>
      <c r="D2929" s="6">
        <v>105</v>
      </c>
      <c r="E2929" s="122" t="s">
        <v>9609</v>
      </c>
      <c r="H2929" s="6">
        <f>IF('Раздел 2.1.2.3'!P35=SUM('Раздел 2.1.2.3'!Q35:BH35),0,1)</f>
        <v>0</v>
      </c>
    </row>
    <row r="2930" spans="1:8" x14ac:dyDescent="0.2">
      <c r="A2930" s="6">
        <f t="shared" si="39"/>
        <v>609562</v>
      </c>
      <c r="B2930" s="6">
        <v>10</v>
      </c>
      <c r="C2930" s="122">
        <v>3</v>
      </c>
      <c r="D2930" s="6">
        <v>106</v>
      </c>
      <c r="E2930" s="122" t="s">
        <v>9610</v>
      </c>
      <c r="H2930" s="6">
        <f>IF('Раздел 2.1.2.3'!P36=SUM('Раздел 2.1.2.3'!Q36:BH36),0,1)</f>
        <v>0</v>
      </c>
    </row>
    <row r="2931" spans="1:8" x14ac:dyDescent="0.2">
      <c r="A2931" s="6">
        <f t="shared" si="39"/>
        <v>609562</v>
      </c>
      <c r="B2931" s="6">
        <v>10</v>
      </c>
      <c r="C2931" s="122">
        <v>3</v>
      </c>
      <c r="D2931" s="6">
        <v>107</v>
      </c>
      <c r="E2931" s="122" t="s">
        <v>9611</v>
      </c>
      <c r="H2931" s="6">
        <f>IF('Раздел 2.1.2.3'!P37=SUM('Раздел 2.1.2.3'!Q37:BH37),0,1)</f>
        <v>0</v>
      </c>
    </row>
    <row r="2932" spans="1:8" x14ac:dyDescent="0.2">
      <c r="A2932" s="6">
        <f t="shared" si="39"/>
        <v>609562</v>
      </c>
      <c r="B2932" s="6">
        <v>10</v>
      </c>
      <c r="C2932" s="122">
        <v>3</v>
      </c>
      <c r="D2932" s="6">
        <v>108</v>
      </c>
      <c r="E2932" s="122" t="s">
        <v>8773</v>
      </c>
      <c r="H2932" s="6">
        <f>IF('Раздел 2.1.2.3'!P38=SUM('Раздел 2.1.2.3'!Q38:BH38),0,1)</f>
        <v>0</v>
      </c>
    </row>
    <row r="2933" spans="1:8" x14ac:dyDescent="0.2">
      <c r="A2933" s="6">
        <f t="shared" si="39"/>
        <v>609562</v>
      </c>
      <c r="B2933" s="6">
        <v>10</v>
      </c>
      <c r="C2933" s="122">
        <v>3</v>
      </c>
      <c r="D2933" s="6">
        <v>109</v>
      </c>
      <c r="E2933" s="122" t="s">
        <v>8774</v>
      </c>
      <c r="H2933" s="6">
        <f>IF('Раздел 2.1.2.3'!P39=SUM('Раздел 2.1.2.3'!Q39:BH39),0,1)</f>
        <v>0</v>
      </c>
    </row>
    <row r="2934" spans="1:8" x14ac:dyDescent="0.2">
      <c r="A2934" s="6">
        <f t="shared" si="39"/>
        <v>609562</v>
      </c>
      <c r="B2934" s="6">
        <v>10</v>
      </c>
      <c r="C2934" s="122">
        <v>3</v>
      </c>
      <c r="D2934" s="6">
        <v>110</v>
      </c>
      <c r="E2934" s="122" t="s">
        <v>8775</v>
      </c>
      <c r="H2934" s="6">
        <f>IF('Раздел 2.1.2.3'!P40=SUM('Раздел 2.1.2.3'!Q40:BH40),0,1)</f>
        <v>0</v>
      </c>
    </row>
    <row r="2935" spans="1:8" x14ac:dyDescent="0.2">
      <c r="A2935" s="6">
        <f t="shared" si="39"/>
        <v>609562</v>
      </c>
      <c r="B2935" s="6">
        <v>10</v>
      </c>
      <c r="C2935" s="122">
        <v>3</v>
      </c>
      <c r="D2935" s="6">
        <v>111</v>
      </c>
      <c r="E2935" s="122" t="s">
        <v>8776</v>
      </c>
      <c r="H2935" s="6">
        <f>IF('Раздел 2.1.2.3'!P41=SUM('Раздел 2.1.2.3'!Q41:BH41),0,1)</f>
        <v>0</v>
      </c>
    </row>
    <row r="2936" spans="1:8" x14ac:dyDescent="0.2">
      <c r="A2936" s="6">
        <f t="shared" si="39"/>
        <v>609562</v>
      </c>
      <c r="B2936" s="6">
        <v>10</v>
      </c>
      <c r="C2936" s="122">
        <v>3</v>
      </c>
      <c r="D2936" s="6">
        <v>112</v>
      </c>
      <c r="E2936" s="122" t="s">
        <v>8777</v>
      </c>
      <c r="H2936" s="6">
        <f>IF('Раздел 2.1.2.3'!P42=SUM('Раздел 2.1.2.3'!Q42:BH42),0,1)</f>
        <v>0</v>
      </c>
    </row>
    <row r="2937" spans="1:8" x14ac:dyDescent="0.2">
      <c r="A2937" s="6">
        <f t="shared" ref="A2937:A3005" si="40">P_3</f>
        <v>609562</v>
      </c>
      <c r="B2937" s="6">
        <v>10</v>
      </c>
      <c r="C2937" s="122">
        <v>3</v>
      </c>
      <c r="D2937" s="6">
        <v>113</v>
      </c>
      <c r="E2937" s="122" t="s">
        <v>8778</v>
      </c>
      <c r="H2937" s="6">
        <f>IF('Раздел 2.1.2.3'!P43=SUM('Раздел 2.1.2.3'!Q43:BH43),0,1)</f>
        <v>0</v>
      </c>
    </row>
    <row r="2938" spans="1:8" x14ac:dyDescent="0.2">
      <c r="A2938" s="6">
        <f t="shared" si="40"/>
        <v>609562</v>
      </c>
      <c r="B2938" s="6">
        <v>10</v>
      </c>
      <c r="C2938" s="122">
        <v>3</v>
      </c>
      <c r="D2938" s="6">
        <v>114</v>
      </c>
      <c r="E2938" s="122" t="s">
        <v>8779</v>
      </c>
      <c r="H2938" s="6">
        <f>IF('Раздел 2.1.2.3'!P44=SUM('Раздел 2.1.2.3'!Q44:BH44),0,1)</f>
        <v>0</v>
      </c>
    </row>
    <row r="2939" spans="1:8" x14ac:dyDescent="0.2">
      <c r="A2939" s="6">
        <f t="shared" si="40"/>
        <v>609562</v>
      </c>
      <c r="B2939" s="6">
        <v>10</v>
      </c>
      <c r="C2939" s="122">
        <v>3</v>
      </c>
      <c r="D2939" s="6">
        <v>115</v>
      </c>
      <c r="E2939" s="122" t="s">
        <v>8766</v>
      </c>
      <c r="H2939" s="6">
        <f>IF('Раздел 2.1.2.3'!P45=SUM('Раздел 2.1.2.3'!Q45:BH45),0,1)</f>
        <v>0</v>
      </c>
    </row>
    <row r="2940" spans="1:8" x14ac:dyDescent="0.2">
      <c r="A2940" s="6">
        <f t="shared" si="40"/>
        <v>609562</v>
      </c>
      <c r="B2940" s="6">
        <v>10</v>
      </c>
      <c r="C2940" s="122">
        <v>3</v>
      </c>
      <c r="D2940" s="6">
        <v>116</v>
      </c>
      <c r="E2940" s="122" t="s">
        <v>8767</v>
      </c>
      <c r="H2940" s="6">
        <f>IF('Раздел 2.1.2.3'!P46=SUM('Раздел 2.1.2.3'!Q46:BH46),0,1)</f>
        <v>0</v>
      </c>
    </row>
    <row r="2941" spans="1:8" x14ac:dyDescent="0.2">
      <c r="A2941" s="6">
        <f t="shared" si="40"/>
        <v>609562</v>
      </c>
      <c r="B2941" s="6">
        <v>10</v>
      </c>
      <c r="C2941" s="122">
        <v>3</v>
      </c>
      <c r="D2941" s="6">
        <v>117</v>
      </c>
      <c r="E2941" s="122" t="s">
        <v>8768</v>
      </c>
      <c r="H2941" s="6">
        <f>IF('Раздел 2.1.2.3'!P47=SUM('Раздел 2.1.2.3'!Q47:BH47),0,1)</f>
        <v>0</v>
      </c>
    </row>
    <row r="2942" spans="1:8" x14ac:dyDescent="0.2">
      <c r="A2942" s="6">
        <f t="shared" si="40"/>
        <v>609562</v>
      </c>
      <c r="B2942" s="6">
        <v>10</v>
      </c>
      <c r="C2942" s="122">
        <v>3</v>
      </c>
      <c r="D2942" s="6">
        <v>118</v>
      </c>
      <c r="E2942" s="122" t="s">
        <v>8769</v>
      </c>
      <c r="H2942" s="6">
        <f>IF('Раздел 2.1.2.3'!P48=SUM('Раздел 2.1.2.3'!Q48:BH48),0,1)</f>
        <v>0</v>
      </c>
    </row>
    <row r="2943" spans="1:8" x14ac:dyDescent="0.2">
      <c r="A2943" s="6">
        <f t="shared" si="40"/>
        <v>609562</v>
      </c>
      <c r="B2943" s="6">
        <v>10</v>
      </c>
      <c r="C2943" s="122">
        <v>3</v>
      </c>
      <c r="D2943" s="6">
        <v>119</v>
      </c>
      <c r="E2943" s="122" t="s">
        <v>8770</v>
      </c>
      <c r="H2943" s="6">
        <f>IF('Раздел 2.1.2.3'!P49=SUM('Раздел 2.1.2.3'!Q49:BH49),0,1)</f>
        <v>0</v>
      </c>
    </row>
    <row r="2944" spans="1:8" x14ac:dyDescent="0.2">
      <c r="A2944" s="6">
        <f t="shared" si="40"/>
        <v>609562</v>
      </c>
      <c r="B2944" s="6">
        <v>10</v>
      </c>
      <c r="C2944" s="122">
        <v>3</v>
      </c>
      <c r="D2944" s="6">
        <v>120</v>
      </c>
      <c r="E2944" s="122" t="s">
        <v>8771</v>
      </c>
      <c r="H2944" s="6">
        <f>IF('Раздел 2.1.2.3'!P50=SUM('Раздел 2.1.2.3'!Q50:BH50),0,1)</f>
        <v>0</v>
      </c>
    </row>
    <row r="2945" spans="1:8" x14ac:dyDescent="0.2">
      <c r="A2945" s="6">
        <f t="shared" si="40"/>
        <v>609562</v>
      </c>
      <c r="B2945" s="6">
        <v>10</v>
      </c>
      <c r="C2945" s="122">
        <v>3</v>
      </c>
      <c r="D2945" s="6">
        <v>121</v>
      </c>
      <c r="E2945" s="122" t="s">
        <v>8772</v>
      </c>
      <c r="H2945" s="6">
        <f>IF('Раздел 2.1.2.3'!P51=SUM('Раздел 2.1.2.3'!Q51:BH51),0,1)</f>
        <v>0</v>
      </c>
    </row>
    <row r="2946" spans="1:8" x14ac:dyDescent="0.2">
      <c r="A2946" s="6">
        <f t="shared" si="40"/>
        <v>609562</v>
      </c>
      <c r="B2946" s="6">
        <v>10</v>
      </c>
      <c r="C2946" s="122">
        <v>3</v>
      </c>
      <c r="D2946" s="7">
        <v>122</v>
      </c>
      <c r="E2946" s="122" t="s">
        <v>7936</v>
      </c>
      <c r="H2946" s="6">
        <f>IF('Раздел 2.1.2.3'!P52=SUM('Раздел 2.1.2.3'!Q52:BH52),0,1)</f>
        <v>0</v>
      </c>
    </row>
    <row r="2947" spans="1:8" x14ac:dyDescent="0.2">
      <c r="A2947" s="6">
        <f t="shared" si="40"/>
        <v>609562</v>
      </c>
      <c r="B2947" s="6">
        <v>10</v>
      </c>
      <c r="C2947" s="123">
        <v>3</v>
      </c>
      <c r="D2947" s="7">
        <v>123</v>
      </c>
      <c r="E2947" s="123" t="s">
        <v>7937</v>
      </c>
      <c r="F2947" s="119"/>
      <c r="G2947" s="119"/>
      <c r="H2947" s="119">
        <f>IF('Раздел 2.1.2.3'!P53=SUM('Раздел 2.1.2.3'!Q53:BH53),0,1)</f>
        <v>0</v>
      </c>
    </row>
    <row r="2948" spans="1:8" x14ac:dyDescent="0.2">
      <c r="A2948" s="6">
        <f t="shared" si="40"/>
        <v>609562</v>
      </c>
      <c r="B2948" s="6">
        <v>10</v>
      </c>
      <c r="C2948" s="122">
        <v>4</v>
      </c>
      <c r="D2948" s="7">
        <v>124</v>
      </c>
      <c r="E2948" s="6" t="s">
        <v>7938</v>
      </c>
      <c r="H2948" s="6">
        <f>IF('Раздел 2.1.2.3'!P44&gt;='Раздел 2.1.2.3'!P45,0,1)</f>
        <v>0</v>
      </c>
    </row>
    <row r="2949" spans="1:8" x14ac:dyDescent="0.2">
      <c r="A2949" s="6">
        <f t="shared" si="40"/>
        <v>609562</v>
      </c>
      <c r="B2949" s="6">
        <v>10</v>
      </c>
      <c r="C2949" s="122">
        <v>4</v>
      </c>
      <c r="D2949" s="7">
        <v>125</v>
      </c>
      <c r="E2949" s="6" t="s">
        <v>2332</v>
      </c>
      <c r="H2949" s="6">
        <f>IF('Раздел 2.1.2.3'!Q44&gt;='Раздел 2.1.2.3'!Q45,0,1)</f>
        <v>0</v>
      </c>
    </row>
    <row r="2950" spans="1:8" x14ac:dyDescent="0.2">
      <c r="A2950" s="6">
        <f t="shared" si="40"/>
        <v>609562</v>
      </c>
      <c r="B2950" s="6">
        <v>10</v>
      </c>
      <c r="C2950" s="122">
        <v>4</v>
      </c>
      <c r="D2950" s="7">
        <v>126</v>
      </c>
      <c r="E2950" s="6" t="s">
        <v>2333</v>
      </c>
      <c r="H2950" s="6">
        <f>IF('Раздел 2.1.2.3'!R44&gt;='Раздел 2.1.2.3'!R45,0,1)</f>
        <v>0</v>
      </c>
    </row>
    <row r="2951" spans="1:8" x14ac:dyDescent="0.2">
      <c r="A2951" s="6">
        <f t="shared" si="40"/>
        <v>609562</v>
      </c>
      <c r="B2951" s="6">
        <v>10</v>
      </c>
      <c r="C2951" s="122">
        <v>4</v>
      </c>
      <c r="D2951" s="7">
        <v>127</v>
      </c>
      <c r="E2951" s="6" t="s">
        <v>2334</v>
      </c>
      <c r="H2951" s="6">
        <f>IF('Раздел 2.1.2.3'!S44&gt;='Раздел 2.1.2.3'!S45,0,1)</f>
        <v>0</v>
      </c>
    </row>
    <row r="2952" spans="1:8" x14ac:dyDescent="0.2">
      <c r="A2952" s="6">
        <f t="shared" si="40"/>
        <v>609562</v>
      </c>
      <c r="B2952" s="6">
        <v>10</v>
      </c>
      <c r="C2952" s="122">
        <v>4</v>
      </c>
      <c r="D2952" s="7">
        <v>128</v>
      </c>
      <c r="E2952" s="6" t="s">
        <v>2335</v>
      </c>
      <c r="H2952" s="6">
        <f>IF('Раздел 2.1.2.3'!T44&gt;='Раздел 2.1.2.3'!T45,0,1)</f>
        <v>0</v>
      </c>
    </row>
    <row r="2953" spans="1:8" x14ac:dyDescent="0.2">
      <c r="A2953" s="6">
        <f t="shared" si="40"/>
        <v>609562</v>
      </c>
      <c r="B2953" s="6">
        <v>10</v>
      </c>
      <c r="C2953" s="122">
        <v>4</v>
      </c>
      <c r="D2953" s="7">
        <v>129</v>
      </c>
      <c r="E2953" s="6" t="s">
        <v>2336</v>
      </c>
      <c r="H2953" s="6">
        <f>IF('Раздел 2.1.2.3'!U44&gt;='Раздел 2.1.2.3'!U45,0,1)</f>
        <v>0</v>
      </c>
    </row>
    <row r="2954" spans="1:8" x14ac:dyDescent="0.2">
      <c r="A2954" s="6">
        <f t="shared" si="40"/>
        <v>609562</v>
      </c>
      <c r="B2954" s="6">
        <v>10</v>
      </c>
      <c r="C2954" s="122">
        <v>4</v>
      </c>
      <c r="D2954" s="7">
        <v>130</v>
      </c>
      <c r="E2954" s="6" t="s">
        <v>2337</v>
      </c>
      <c r="H2954" s="6">
        <f>IF('Раздел 2.1.2.3'!V44&gt;='Раздел 2.1.2.3'!V45,0,1)</f>
        <v>0</v>
      </c>
    </row>
    <row r="2955" spans="1:8" x14ac:dyDescent="0.2">
      <c r="A2955" s="6">
        <f t="shared" si="40"/>
        <v>609562</v>
      </c>
      <c r="B2955" s="6">
        <v>10</v>
      </c>
      <c r="C2955" s="122">
        <v>4</v>
      </c>
      <c r="D2955" s="7">
        <v>131</v>
      </c>
      <c r="E2955" s="6" t="s">
        <v>2338</v>
      </c>
      <c r="H2955" s="6">
        <f>IF('Раздел 2.1.2.3'!W44&gt;='Раздел 2.1.2.3'!W45,0,1)</f>
        <v>0</v>
      </c>
    </row>
    <row r="2956" spans="1:8" x14ac:dyDescent="0.2">
      <c r="A2956" s="6">
        <f t="shared" si="40"/>
        <v>609562</v>
      </c>
      <c r="B2956" s="6">
        <v>10</v>
      </c>
      <c r="C2956" s="122">
        <v>4</v>
      </c>
      <c r="D2956" s="7">
        <v>132</v>
      </c>
      <c r="E2956" s="6" t="s">
        <v>2339</v>
      </c>
      <c r="H2956" s="6">
        <f>IF('Раздел 2.1.2.3'!X44&gt;='Раздел 2.1.2.3'!X45,0,1)</f>
        <v>0</v>
      </c>
    </row>
    <row r="2957" spans="1:8" x14ac:dyDescent="0.2">
      <c r="A2957" s="6">
        <f t="shared" si="40"/>
        <v>609562</v>
      </c>
      <c r="B2957" s="6">
        <v>10</v>
      </c>
      <c r="C2957" s="122">
        <v>4</v>
      </c>
      <c r="D2957" s="7">
        <v>133</v>
      </c>
      <c r="E2957" s="6" t="s">
        <v>2340</v>
      </c>
      <c r="H2957" s="6">
        <f>IF('Раздел 2.1.2.3'!Y44&gt;='Раздел 2.1.2.3'!Y45,0,1)</f>
        <v>0</v>
      </c>
    </row>
    <row r="2958" spans="1:8" x14ac:dyDescent="0.2">
      <c r="A2958" s="6">
        <f t="shared" si="40"/>
        <v>609562</v>
      </c>
      <c r="B2958" s="6">
        <v>10</v>
      </c>
      <c r="C2958" s="122">
        <v>4</v>
      </c>
      <c r="D2958" s="7">
        <v>134</v>
      </c>
      <c r="E2958" s="6" t="s">
        <v>2341</v>
      </c>
      <c r="H2958" s="6">
        <f>IF('Раздел 2.1.2.3'!Z44&gt;='Раздел 2.1.2.3'!Z45,0,1)</f>
        <v>0</v>
      </c>
    </row>
    <row r="2959" spans="1:8" x14ac:dyDescent="0.2">
      <c r="A2959" s="6">
        <f t="shared" si="40"/>
        <v>609562</v>
      </c>
      <c r="B2959" s="6">
        <v>10</v>
      </c>
      <c r="C2959" s="122">
        <v>4</v>
      </c>
      <c r="D2959" s="7">
        <v>135</v>
      </c>
      <c r="E2959" s="6" t="s">
        <v>2342</v>
      </c>
      <c r="H2959" s="6">
        <f>IF('Раздел 2.1.2.3'!AA44&gt;='Раздел 2.1.2.3'!AA45,0,1)</f>
        <v>0</v>
      </c>
    </row>
    <row r="2960" spans="1:8" x14ac:dyDescent="0.2">
      <c r="A2960" s="6">
        <f t="shared" si="40"/>
        <v>609562</v>
      </c>
      <c r="B2960" s="6">
        <v>10</v>
      </c>
      <c r="C2960" s="122">
        <v>4</v>
      </c>
      <c r="D2960" s="7">
        <v>136</v>
      </c>
      <c r="E2960" s="6" t="s">
        <v>2343</v>
      </c>
      <c r="H2960" s="6">
        <f>IF('Раздел 2.1.2.3'!AB44&gt;='Раздел 2.1.2.3'!AB45,0,1)</f>
        <v>0</v>
      </c>
    </row>
    <row r="2961" spans="1:8" x14ac:dyDescent="0.2">
      <c r="A2961" s="6">
        <f t="shared" si="40"/>
        <v>609562</v>
      </c>
      <c r="B2961" s="6">
        <v>10</v>
      </c>
      <c r="C2961" s="122">
        <v>4</v>
      </c>
      <c r="D2961" s="7">
        <v>137</v>
      </c>
      <c r="E2961" s="6" t="s">
        <v>1588</v>
      </c>
      <c r="H2961" s="6">
        <f>IF('Раздел 2.1.2.3'!AC44&gt;='Раздел 2.1.2.3'!AC45,0,1)</f>
        <v>0</v>
      </c>
    </row>
    <row r="2962" spans="1:8" x14ac:dyDescent="0.2">
      <c r="A2962" s="6">
        <f t="shared" si="40"/>
        <v>609562</v>
      </c>
      <c r="B2962" s="6">
        <v>10</v>
      </c>
      <c r="C2962" s="122">
        <v>4</v>
      </c>
      <c r="D2962" s="7">
        <v>138</v>
      </c>
      <c r="E2962" s="6" t="s">
        <v>1589</v>
      </c>
      <c r="H2962" s="6">
        <f>IF('Раздел 2.1.2.3'!AD44&gt;='Раздел 2.1.2.3'!AD45,0,1)</f>
        <v>0</v>
      </c>
    </row>
    <row r="2963" spans="1:8" x14ac:dyDescent="0.2">
      <c r="A2963" s="6">
        <f t="shared" si="40"/>
        <v>609562</v>
      </c>
      <c r="B2963" s="6">
        <v>10</v>
      </c>
      <c r="C2963" s="122">
        <v>4</v>
      </c>
      <c r="D2963" s="7">
        <v>139</v>
      </c>
      <c r="E2963" s="6" t="s">
        <v>1590</v>
      </c>
      <c r="H2963" s="6">
        <f>IF('Раздел 2.1.2.3'!AE44&gt;='Раздел 2.1.2.3'!AE45,0,1)</f>
        <v>0</v>
      </c>
    </row>
    <row r="2964" spans="1:8" x14ac:dyDescent="0.2">
      <c r="A2964" s="6">
        <f t="shared" si="40"/>
        <v>609562</v>
      </c>
      <c r="B2964" s="6">
        <v>10</v>
      </c>
      <c r="C2964" s="122">
        <v>4</v>
      </c>
      <c r="D2964" s="7">
        <v>140</v>
      </c>
      <c r="E2964" s="6" t="s">
        <v>1591</v>
      </c>
      <c r="H2964" s="6">
        <f>IF('Раздел 2.1.2.3'!AF44&gt;='Раздел 2.1.2.3'!AF45,0,1)</f>
        <v>0</v>
      </c>
    </row>
    <row r="2965" spans="1:8" x14ac:dyDescent="0.2">
      <c r="A2965" s="6">
        <f t="shared" si="40"/>
        <v>609562</v>
      </c>
      <c r="B2965" s="6">
        <v>10</v>
      </c>
      <c r="C2965" s="122">
        <v>4</v>
      </c>
      <c r="D2965" s="7">
        <v>141</v>
      </c>
      <c r="E2965" s="6" t="s">
        <v>1592</v>
      </c>
      <c r="H2965" s="6">
        <f>IF('Раздел 2.1.2.3'!AG44&gt;='Раздел 2.1.2.3'!AG45,0,1)</f>
        <v>0</v>
      </c>
    </row>
    <row r="2966" spans="1:8" x14ac:dyDescent="0.2">
      <c r="A2966" s="6">
        <f t="shared" si="40"/>
        <v>609562</v>
      </c>
      <c r="B2966" s="6">
        <v>10</v>
      </c>
      <c r="C2966" s="122">
        <v>4</v>
      </c>
      <c r="D2966" s="7">
        <v>142</v>
      </c>
      <c r="E2966" s="6" t="s">
        <v>1593</v>
      </c>
      <c r="H2966" s="6">
        <f>IF('Раздел 2.1.2.3'!AH44&gt;='Раздел 2.1.2.3'!AH45,0,1)</f>
        <v>0</v>
      </c>
    </row>
    <row r="2967" spans="1:8" x14ac:dyDescent="0.2">
      <c r="A2967" s="6">
        <f t="shared" si="40"/>
        <v>609562</v>
      </c>
      <c r="B2967" s="6">
        <v>10</v>
      </c>
      <c r="C2967" s="122">
        <v>4</v>
      </c>
      <c r="D2967" s="7">
        <v>143</v>
      </c>
      <c r="E2967" s="6" t="s">
        <v>1594</v>
      </c>
      <c r="H2967" s="6">
        <f>IF('Раздел 2.1.2.3'!AI44&gt;='Раздел 2.1.2.3'!AI45,0,1)</f>
        <v>0</v>
      </c>
    </row>
    <row r="2968" spans="1:8" x14ac:dyDescent="0.2">
      <c r="A2968" s="6">
        <f t="shared" si="40"/>
        <v>609562</v>
      </c>
      <c r="B2968" s="6">
        <v>10</v>
      </c>
      <c r="C2968" s="122">
        <v>4</v>
      </c>
      <c r="D2968" s="7">
        <v>144</v>
      </c>
      <c r="E2968" s="6" t="s">
        <v>1595</v>
      </c>
      <c r="H2968" s="6">
        <f>IF('Раздел 2.1.2.3'!AJ44&gt;='Раздел 2.1.2.3'!AJ45,0,1)</f>
        <v>0</v>
      </c>
    </row>
    <row r="2969" spans="1:8" x14ac:dyDescent="0.2">
      <c r="A2969" s="6">
        <f t="shared" si="40"/>
        <v>609562</v>
      </c>
      <c r="B2969" s="6">
        <v>10</v>
      </c>
      <c r="C2969" s="122">
        <v>4</v>
      </c>
      <c r="D2969" s="7">
        <v>145</v>
      </c>
      <c r="E2969" s="6" t="s">
        <v>1596</v>
      </c>
      <c r="H2969" s="6">
        <f>IF('Раздел 2.1.2.3'!AK44&gt;='Раздел 2.1.2.3'!AK45,0,1)</f>
        <v>0</v>
      </c>
    </row>
    <row r="2970" spans="1:8" x14ac:dyDescent="0.2">
      <c r="A2970" s="6">
        <f t="shared" si="40"/>
        <v>609562</v>
      </c>
      <c r="B2970" s="6">
        <v>10</v>
      </c>
      <c r="C2970" s="122">
        <v>4</v>
      </c>
      <c r="D2970" s="7">
        <v>146</v>
      </c>
      <c r="E2970" s="6" t="s">
        <v>1597</v>
      </c>
      <c r="H2970" s="6">
        <f>IF('Раздел 2.1.2.3'!AL44&gt;='Раздел 2.1.2.3'!AL45,0,1)</f>
        <v>0</v>
      </c>
    </row>
    <row r="2971" spans="1:8" x14ac:dyDescent="0.2">
      <c r="A2971" s="6">
        <f t="shared" si="40"/>
        <v>609562</v>
      </c>
      <c r="B2971" s="6">
        <v>10</v>
      </c>
      <c r="C2971" s="122">
        <v>4</v>
      </c>
      <c r="D2971" s="7">
        <v>147</v>
      </c>
      <c r="E2971" s="6" t="s">
        <v>1598</v>
      </c>
      <c r="H2971" s="6">
        <f>IF('Раздел 2.1.2.3'!AM44&gt;='Раздел 2.1.2.3'!AM45,0,1)</f>
        <v>0</v>
      </c>
    </row>
    <row r="2972" spans="1:8" x14ac:dyDescent="0.2">
      <c r="A2972" s="6">
        <f t="shared" si="40"/>
        <v>609562</v>
      </c>
      <c r="B2972" s="6">
        <v>10</v>
      </c>
      <c r="C2972" s="122">
        <v>4</v>
      </c>
      <c r="D2972" s="7">
        <v>148</v>
      </c>
      <c r="E2972" s="6" t="s">
        <v>1599</v>
      </c>
      <c r="H2972" s="6">
        <f>IF('Раздел 2.1.2.3'!AN44&gt;='Раздел 2.1.2.3'!AN45,0,1)</f>
        <v>0</v>
      </c>
    </row>
    <row r="2973" spans="1:8" x14ac:dyDescent="0.2">
      <c r="A2973" s="6">
        <f t="shared" si="40"/>
        <v>609562</v>
      </c>
      <c r="B2973" s="6">
        <v>10</v>
      </c>
      <c r="C2973" s="122">
        <v>4</v>
      </c>
      <c r="D2973" s="7">
        <v>149</v>
      </c>
      <c r="E2973" s="6" t="s">
        <v>1600</v>
      </c>
      <c r="H2973" s="6">
        <f>IF('Раздел 2.1.2.3'!AO44&gt;='Раздел 2.1.2.3'!AO45,0,1)</f>
        <v>0</v>
      </c>
    </row>
    <row r="2974" spans="1:8" x14ac:dyDescent="0.2">
      <c r="A2974" s="6">
        <f t="shared" si="40"/>
        <v>609562</v>
      </c>
      <c r="B2974" s="6">
        <v>10</v>
      </c>
      <c r="C2974" s="122">
        <v>4</v>
      </c>
      <c r="D2974" s="7">
        <v>150</v>
      </c>
      <c r="E2974" s="6" t="s">
        <v>1601</v>
      </c>
      <c r="H2974" s="6">
        <f>IF('Раздел 2.1.2.3'!AP44&gt;='Раздел 2.1.2.3'!AP45,0,1)</f>
        <v>0</v>
      </c>
    </row>
    <row r="2975" spans="1:8" x14ac:dyDescent="0.2">
      <c r="A2975" s="6">
        <f t="shared" si="40"/>
        <v>609562</v>
      </c>
      <c r="B2975" s="6">
        <v>10</v>
      </c>
      <c r="C2975" s="122">
        <v>4</v>
      </c>
      <c r="D2975" s="7">
        <v>151</v>
      </c>
      <c r="E2975" s="6" t="s">
        <v>1602</v>
      </c>
      <c r="H2975" s="6">
        <f>IF('Раздел 2.1.2.3'!AQ44&gt;='Раздел 2.1.2.3'!AQ45,0,1)</f>
        <v>0</v>
      </c>
    </row>
    <row r="2976" spans="1:8" x14ac:dyDescent="0.2">
      <c r="A2976" s="6">
        <f t="shared" si="40"/>
        <v>609562</v>
      </c>
      <c r="B2976" s="6">
        <v>10</v>
      </c>
      <c r="C2976" s="122">
        <v>4</v>
      </c>
      <c r="D2976" s="7">
        <v>152</v>
      </c>
      <c r="E2976" s="6" t="s">
        <v>1603</v>
      </c>
      <c r="H2976" s="6">
        <f>IF('Раздел 2.1.2.3'!AR44&gt;='Раздел 2.1.2.3'!AR45,0,1)</f>
        <v>0</v>
      </c>
    </row>
    <row r="2977" spans="1:8" x14ac:dyDescent="0.2">
      <c r="A2977" s="6">
        <f t="shared" si="40"/>
        <v>609562</v>
      </c>
      <c r="B2977" s="6">
        <v>10</v>
      </c>
      <c r="C2977" s="122">
        <v>4</v>
      </c>
      <c r="D2977" s="7">
        <v>153</v>
      </c>
      <c r="E2977" s="6" t="s">
        <v>1604</v>
      </c>
      <c r="H2977" s="6">
        <f>IF('Раздел 2.1.2.3'!AS44&gt;='Раздел 2.1.2.3'!AS45,0,1)</f>
        <v>0</v>
      </c>
    </row>
    <row r="2978" spans="1:8" x14ac:dyDescent="0.2">
      <c r="A2978" s="6">
        <f t="shared" si="40"/>
        <v>609562</v>
      </c>
      <c r="B2978" s="6">
        <v>10</v>
      </c>
      <c r="C2978" s="122">
        <v>4</v>
      </c>
      <c r="D2978" s="7">
        <v>154</v>
      </c>
      <c r="E2978" s="6" t="s">
        <v>1605</v>
      </c>
      <c r="H2978" s="6">
        <f>IF('Раздел 2.1.2.3'!AT44&gt;='Раздел 2.1.2.3'!AT45,0,1)</f>
        <v>0</v>
      </c>
    </row>
    <row r="2979" spans="1:8" x14ac:dyDescent="0.2">
      <c r="A2979" s="6">
        <f t="shared" si="40"/>
        <v>609562</v>
      </c>
      <c r="B2979" s="6">
        <v>10</v>
      </c>
      <c r="C2979" s="122">
        <v>4</v>
      </c>
      <c r="D2979" s="7">
        <v>155</v>
      </c>
      <c r="E2979" s="6" t="s">
        <v>1606</v>
      </c>
      <c r="H2979" s="6">
        <f>IF('Раздел 2.1.2.3'!AU44&gt;='Раздел 2.1.2.3'!AU45,0,1)</f>
        <v>0</v>
      </c>
    </row>
    <row r="2980" spans="1:8" x14ac:dyDescent="0.2">
      <c r="A2980" s="6">
        <f t="shared" si="40"/>
        <v>609562</v>
      </c>
      <c r="B2980" s="6">
        <v>10</v>
      </c>
      <c r="C2980" s="122">
        <v>4</v>
      </c>
      <c r="D2980" s="7">
        <v>156</v>
      </c>
      <c r="E2980" s="6" t="s">
        <v>1607</v>
      </c>
      <c r="H2980" s="6">
        <f>IF('Раздел 2.1.2.3'!AV44&gt;='Раздел 2.1.2.3'!AV45,0,1)</f>
        <v>0</v>
      </c>
    </row>
    <row r="2981" spans="1:8" x14ac:dyDescent="0.2">
      <c r="A2981" s="6">
        <f t="shared" si="40"/>
        <v>609562</v>
      </c>
      <c r="B2981" s="6">
        <v>10</v>
      </c>
      <c r="C2981" s="122">
        <v>4</v>
      </c>
      <c r="D2981" s="7">
        <v>157</v>
      </c>
      <c r="E2981" s="6" t="s">
        <v>1608</v>
      </c>
      <c r="H2981" s="6">
        <f>IF('Раздел 2.1.2.3'!AW44&gt;='Раздел 2.1.2.3'!AW45,0,1)</f>
        <v>0</v>
      </c>
    </row>
    <row r="2982" spans="1:8" x14ac:dyDescent="0.2">
      <c r="A2982" s="6">
        <f t="shared" si="40"/>
        <v>609562</v>
      </c>
      <c r="B2982" s="6">
        <v>10</v>
      </c>
      <c r="C2982" s="122">
        <v>4</v>
      </c>
      <c r="D2982" s="7">
        <v>158</v>
      </c>
      <c r="E2982" s="6" t="s">
        <v>1609</v>
      </c>
      <c r="H2982" s="6">
        <f>IF('Раздел 2.1.2.3'!AX44&gt;='Раздел 2.1.2.3'!AX45,0,1)</f>
        <v>0</v>
      </c>
    </row>
    <row r="2983" spans="1:8" x14ac:dyDescent="0.2">
      <c r="A2983" s="6">
        <f t="shared" si="40"/>
        <v>609562</v>
      </c>
      <c r="B2983" s="6">
        <v>10</v>
      </c>
      <c r="C2983" s="122">
        <v>4</v>
      </c>
      <c r="D2983" s="7">
        <v>159</v>
      </c>
      <c r="E2983" s="6" t="s">
        <v>1610</v>
      </c>
      <c r="H2983" s="6">
        <f>IF('Раздел 2.1.2.3'!AY44&gt;='Раздел 2.1.2.3'!AY45,0,1)</f>
        <v>0</v>
      </c>
    </row>
    <row r="2984" spans="1:8" x14ac:dyDescent="0.2">
      <c r="A2984" s="6">
        <f t="shared" si="40"/>
        <v>609562</v>
      </c>
      <c r="B2984" s="6">
        <v>10</v>
      </c>
      <c r="C2984" s="122">
        <v>4</v>
      </c>
      <c r="D2984" s="7">
        <v>160</v>
      </c>
      <c r="E2984" s="6" t="s">
        <v>1611</v>
      </c>
      <c r="H2984" s="6">
        <f>IF('Раздел 2.1.2.3'!AZ44&gt;='Раздел 2.1.2.3'!AZ45,0,1)</f>
        <v>0</v>
      </c>
    </row>
    <row r="2985" spans="1:8" x14ac:dyDescent="0.2">
      <c r="A2985" s="6">
        <f t="shared" si="40"/>
        <v>609562</v>
      </c>
      <c r="B2985" s="6">
        <v>10</v>
      </c>
      <c r="C2985" s="122">
        <v>4</v>
      </c>
      <c r="D2985" s="7">
        <v>161</v>
      </c>
      <c r="E2985" s="6" t="s">
        <v>1612</v>
      </c>
      <c r="H2985" s="6">
        <f>IF('Раздел 2.1.2.3'!BA44&gt;='Раздел 2.1.2.3'!BA45,0,1)</f>
        <v>0</v>
      </c>
    </row>
    <row r="2986" spans="1:8" x14ac:dyDescent="0.2">
      <c r="A2986" s="6">
        <f t="shared" si="40"/>
        <v>609562</v>
      </c>
      <c r="B2986" s="6">
        <v>10</v>
      </c>
      <c r="C2986" s="122">
        <v>4</v>
      </c>
      <c r="D2986" s="7">
        <v>162</v>
      </c>
      <c r="E2986" s="6" t="s">
        <v>1613</v>
      </c>
      <c r="H2986" s="6">
        <f>IF('Раздел 2.1.2.3'!BB44&gt;='Раздел 2.1.2.3'!BB45,0,1)</f>
        <v>0</v>
      </c>
    </row>
    <row r="2987" spans="1:8" x14ac:dyDescent="0.2">
      <c r="A2987" s="6">
        <f t="shared" si="40"/>
        <v>609562</v>
      </c>
      <c r="B2987" s="6">
        <v>10</v>
      </c>
      <c r="C2987" s="122">
        <v>4</v>
      </c>
      <c r="D2987" s="7">
        <v>163</v>
      </c>
      <c r="E2987" s="6" t="s">
        <v>1614</v>
      </c>
      <c r="H2987" s="6">
        <f>IF('Раздел 2.1.2.3'!BC44&gt;='Раздел 2.1.2.3'!BC45,0,1)</f>
        <v>0</v>
      </c>
    </row>
    <row r="2988" spans="1:8" x14ac:dyDescent="0.2">
      <c r="A2988" s="6">
        <f t="shared" si="40"/>
        <v>609562</v>
      </c>
      <c r="B2988" s="6">
        <v>10</v>
      </c>
      <c r="C2988" s="122">
        <v>4</v>
      </c>
      <c r="D2988" s="7">
        <v>164</v>
      </c>
      <c r="E2988" s="6" t="s">
        <v>834</v>
      </c>
      <c r="H2988" s="6">
        <f>IF('Раздел 2.1.2.3'!BD44&gt;='Раздел 2.1.2.3'!BD45,0,1)</f>
        <v>0</v>
      </c>
    </row>
    <row r="2989" spans="1:8" x14ac:dyDescent="0.2">
      <c r="A2989" s="6">
        <f t="shared" si="40"/>
        <v>609562</v>
      </c>
      <c r="B2989" s="6">
        <v>10</v>
      </c>
      <c r="C2989" s="122">
        <v>4</v>
      </c>
      <c r="D2989" s="7">
        <v>165</v>
      </c>
      <c r="E2989" s="6" t="s">
        <v>835</v>
      </c>
      <c r="H2989" s="6">
        <f>IF('Раздел 2.1.2.3'!BE44&gt;='Раздел 2.1.2.3'!BE45,0,1)</f>
        <v>0</v>
      </c>
    </row>
    <row r="2990" spans="1:8" x14ac:dyDescent="0.2">
      <c r="A2990" s="6">
        <f t="shared" si="40"/>
        <v>609562</v>
      </c>
      <c r="B2990" s="6">
        <v>10</v>
      </c>
      <c r="C2990" s="122">
        <v>4</v>
      </c>
      <c r="D2990" s="7">
        <v>166</v>
      </c>
      <c r="E2990" s="6" t="s">
        <v>836</v>
      </c>
      <c r="H2990" s="6">
        <f>IF('Раздел 2.1.2.3'!BF44&gt;='Раздел 2.1.2.3'!BF45,0,1)</f>
        <v>0</v>
      </c>
    </row>
    <row r="2991" spans="1:8" x14ac:dyDescent="0.2">
      <c r="A2991" s="6">
        <f t="shared" si="40"/>
        <v>609562</v>
      </c>
      <c r="B2991" s="6">
        <v>10</v>
      </c>
      <c r="C2991" s="122">
        <v>4</v>
      </c>
      <c r="D2991" s="7">
        <v>167</v>
      </c>
      <c r="E2991" s="6" t="s">
        <v>837</v>
      </c>
      <c r="H2991" s="6">
        <f>IF('Раздел 2.1.2.3'!BG44&gt;='Раздел 2.1.2.3'!BG45,0,1)</f>
        <v>0</v>
      </c>
    </row>
    <row r="2992" spans="1:8" x14ac:dyDescent="0.2">
      <c r="A2992" s="6">
        <f t="shared" si="40"/>
        <v>609562</v>
      </c>
      <c r="B2992" s="6">
        <v>10</v>
      </c>
      <c r="C2992" s="122">
        <v>4</v>
      </c>
      <c r="D2992" s="7">
        <v>168</v>
      </c>
      <c r="E2992" s="7" t="s">
        <v>78</v>
      </c>
      <c r="F2992" s="7"/>
      <c r="G2992" s="7"/>
      <c r="H2992" s="7">
        <f>IF('Раздел 2.1.2.3'!BH44&gt;='Раздел 2.1.2.3'!BH45,0,1)</f>
        <v>0</v>
      </c>
    </row>
    <row r="2993" spans="1:8" x14ac:dyDescent="0.2">
      <c r="A2993" s="6">
        <f t="shared" si="40"/>
        <v>609562</v>
      </c>
      <c r="B2993" s="6">
        <v>10</v>
      </c>
      <c r="C2993" s="122">
        <v>4</v>
      </c>
      <c r="D2993" s="7">
        <v>169</v>
      </c>
      <c r="E2993" s="7" t="s">
        <v>593</v>
      </c>
      <c r="F2993" s="7"/>
      <c r="G2993" s="7"/>
      <c r="H2993" s="7">
        <f>IF('Раздел 2.1.2.3'!BI44&gt;='Раздел 2.1.2.3'!BI45,0,1)</f>
        <v>0</v>
      </c>
    </row>
    <row r="2994" spans="1:8" x14ac:dyDescent="0.2">
      <c r="A2994" s="6">
        <f t="shared" si="40"/>
        <v>609562</v>
      </c>
      <c r="B2994" s="6">
        <v>10</v>
      </c>
      <c r="C2994" s="122">
        <v>4</v>
      </c>
      <c r="D2994" s="7">
        <v>170</v>
      </c>
      <c r="E2994" s="7" t="s">
        <v>594</v>
      </c>
      <c r="F2994" s="7"/>
      <c r="G2994" s="7"/>
      <c r="H2994" s="7">
        <f>IF('Раздел 2.1.2.3'!BJ44&gt;='Раздел 2.1.2.3'!BJ45,0,1)</f>
        <v>0</v>
      </c>
    </row>
    <row r="2995" spans="1:8" x14ac:dyDescent="0.2">
      <c r="A2995" s="6">
        <f t="shared" si="40"/>
        <v>609562</v>
      </c>
      <c r="B2995" s="6">
        <v>10</v>
      </c>
      <c r="C2995" s="122">
        <v>4</v>
      </c>
      <c r="D2995" s="7">
        <v>171</v>
      </c>
      <c r="E2995" s="7" t="s">
        <v>595</v>
      </c>
      <c r="F2995" s="7"/>
      <c r="G2995" s="7"/>
      <c r="H2995" s="7">
        <f>IF('Раздел 2.1.2.3'!BK44&gt;='Раздел 2.1.2.3'!BK45,0,1)</f>
        <v>0</v>
      </c>
    </row>
    <row r="2996" spans="1:8" x14ac:dyDescent="0.2">
      <c r="A2996" s="6">
        <f t="shared" si="40"/>
        <v>609562</v>
      </c>
      <c r="B2996" s="6">
        <v>10</v>
      </c>
      <c r="C2996" s="122">
        <v>4</v>
      </c>
      <c r="D2996" s="7">
        <v>172</v>
      </c>
      <c r="E2996" s="7" t="s">
        <v>596</v>
      </c>
      <c r="F2996" s="7"/>
      <c r="G2996" s="7"/>
      <c r="H2996" s="7">
        <f>IF('Раздел 2.1.2.3'!BL44&gt;='Раздел 2.1.2.3'!BL45,0,1)</f>
        <v>0</v>
      </c>
    </row>
    <row r="2997" spans="1:8" x14ac:dyDescent="0.2">
      <c r="A2997" s="6">
        <f t="shared" si="40"/>
        <v>609562</v>
      </c>
      <c r="B2997" s="6">
        <v>10</v>
      </c>
      <c r="C2997" s="123">
        <v>4</v>
      </c>
      <c r="D2997" s="7">
        <v>173</v>
      </c>
      <c r="E2997" s="119" t="s">
        <v>597</v>
      </c>
      <c r="F2997" s="119"/>
      <c r="G2997" s="119"/>
      <c r="H2997" s="119">
        <f>IF('Раздел 2.1.2.3'!BM44&gt;='Раздел 2.1.2.3'!BM45,0,1)</f>
        <v>0</v>
      </c>
    </row>
    <row r="2998" spans="1:8" x14ac:dyDescent="0.2">
      <c r="A2998" s="6">
        <f t="shared" si="40"/>
        <v>609562</v>
      </c>
      <c r="B2998" s="6">
        <v>10</v>
      </c>
      <c r="C2998" s="122">
        <v>5</v>
      </c>
      <c r="D2998" s="7">
        <v>174</v>
      </c>
      <c r="E2998" s="122" t="s">
        <v>7950</v>
      </c>
      <c r="H2998" s="6">
        <f>IF('Раздел 2.1.2.3'!P44&gt;='Раздел 2.1.2.3'!P46,0,1)</f>
        <v>0</v>
      </c>
    </row>
    <row r="2999" spans="1:8" x14ac:dyDescent="0.2">
      <c r="A2999" s="6">
        <f t="shared" si="40"/>
        <v>609562</v>
      </c>
      <c r="B2999" s="6">
        <v>10</v>
      </c>
      <c r="C2999" s="122">
        <v>5</v>
      </c>
      <c r="D2999" s="7">
        <v>175</v>
      </c>
      <c r="E2999" s="6" t="s">
        <v>79</v>
      </c>
      <c r="H2999" s="6">
        <f>IF('Раздел 2.1.2.3'!Q44&gt;='Раздел 2.1.2.3'!Q46,0,1)</f>
        <v>0</v>
      </c>
    </row>
    <row r="3000" spans="1:8" x14ac:dyDescent="0.2">
      <c r="A3000" s="6">
        <f t="shared" si="40"/>
        <v>609562</v>
      </c>
      <c r="B3000" s="6">
        <v>10</v>
      </c>
      <c r="C3000" s="122">
        <v>5</v>
      </c>
      <c r="D3000" s="7">
        <v>176</v>
      </c>
      <c r="E3000" s="6" t="s">
        <v>80</v>
      </c>
      <c r="H3000" s="6">
        <f>IF('Раздел 2.1.2.3'!R44&gt;='Раздел 2.1.2.3'!R46,0,1)</f>
        <v>0</v>
      </c>
    </row>
    <row r="3001" spans="1:8" x14ac:dyDescent="0.2">
      <c r="A3001" s="6">
        <f t="shared" si="40"/>
        <v>609562</v>
      </c>
      <c r="B3001" s="6">
        <v>10</v>
      </c>
      <c r="C3001" s="122">
        <v>5</v>
      </c>
      <c r="D3001" s="7">
        <v>177</v>
      </c>
      <c r="E3001" s="6" t="s">
        <v>81</v>
      </c>
      <c r="H3001" s="6">
        <f>IF('Раздел 2.1.2.3'!S44&gt;='Раздел 2.1.2.3'!S46,0,1)</f>
        <v>0</v>
      </c>
    </row>
    <row r="3002" spans="1:8" x14ac:dyDescent="0.2">
      <c r="A3002" s="6">
        <f t="shared" si="40"/>
        <v>609562</v>
      </c>
      <c r="B3002" s="6">
        <v>10</v>
      </c>
      <c r="C3002" s="122">
        <v>5</v>
      </c>
      <c r="D3002" s="7">
        <v>178</v>
      </c>
      <c r="E3002" s="6" t="s">
        <v>82</v>
      </c>
      <c r="H3002" s="6">
        <f>IF('Раздел 2.1.2.3'!T44&gt;='Раздел 2.1.2.3'!T46,0,1)</f>
        <v>0</v>
      </c>
    </row>
    <row r="3003" spans="1:8" x14ac:dyDescent="0.2">
      <c r="A3003" s="6">
        <f t="shared" si="40"/>
        <v>609562</v>
      </c>
      <c r="B3003" s="6">
        <v>10</v>
      </c>
      <c r="C3003" s="122">
        <v>5</v>
      </c>
      <c r="D3003" s="7">
        <v>179</v>
      </c>
      <c r="E3003" s="6" t="s">
        <v>83</v>
      </c>
      <c r="H3003" s="6">
        <f>IF('Раздел 2.1.2.3'!U44&gt;='Раздел 2.1.2.3'!U46,0,1)</f>
        <v>0</v>
      </c>
    </row>
    <row r="3004" spans="1:8" x14ac:dyDescent="0.2">
      <c r="A3004" s="6">
        <f t="shared" si="40"/>
        <v>609562</v>
      </c>
      <c r="B3004" s="6">
        <v>10</v>
      </c>
      <c r="C3004" s="122">
        <v>5</v>
      </c>
      <c r="D3004" s="7">
        <v>180</v>
      </c>
      <c r="E3004" s="6" t="s">
        <v>84</v>
      </c>
      <c r="H3004" s="6">
        <f>IF('Раздел 2.1.2.3'!V44&gt;='Раздел 2.1.2.3'!V46,0,1)</f>
        <v>0</v>
      </c>
    </row>
    <row r="3005" spans="1:8" x14ac:dyDescent="0.2">
      <c r="A3005" s="6">
        <f t="shared" si="40"/>
        <v>609562</v>
      </c>
      <c r="B3005" s="6">
        <v>10</v>
      </c>
      <c r="C3005" s="122">
        <v>5</v>
      </c>
      <c r="D3005" s="7">
        <v>181</v>
      </c>
      <c r="E3005" s="6" t="s">
        <v>85</v>
      </c>
      <c r="H3005" s="6">
        <f>IF('Раздел 2.1.2.3'!W44&gt;='Раздел 2.1.2.3'!W46,0,1)</f>
        <v>0</v>
      </c>
    </row>
    <row r="3006" spans="1:8" x14ac:dyDescent="0.2">
      <c r="A3006" s="6">
        <f t="shared" ref="A3006:A3074" si="41">P_3</f>
        <v>609562</v>
      </c>
      <c r="B3006" s="6">
        <v>10</v>
      </c>
      <c r="C3006" s="122">
        <v>5</v>
      </c>
      <c r="D3006" s="7">
        <v>182</v>
      </c>
      <c r="E3006" s="6" t="s">
        <v>86</v>
      </c>
      <c r="H3006" s="6">
        <f>IF('Раздел 2.1.2.3'!X44&gt;='Раздел 2.1.2.3'!X46,0,1)</f>
        <v>0</v>
      </c>
    </row>
    <row r="3007" spans="1:8" x14ac:dyDescent="0.2">
      <c r="A3007" s="6">
        <f t="shared" si="41"/>
        <v>609562</v>
      </c>
      <c r="B3007" s="6">
        <v>10</v>
      </c>
      <c r="C3007" s="122">
        <v>5</v>
      </c>
      <c r="D3007" s="7">
        <v>183</v>
      </c>
      <c r="E3007" s="6" t="s">
        <v>87</v>
      </c>
      <c r="H3007" s="6">
        <f>IF('Раздел 2.1.2.3'!Y44&gt;='Раздел 2.1.2.3'!Y46,0,1)</f>
        <v>0</v>
      </c>
    </row>
    <row r="3008" spans="1:8" x14ac:dyDescent="0.2">
      <c r="A3008" s="6">
        <f t="shared" si="41"/>
        <v>609562</v>
      </c>
      <c r="B3008" s="6">
        <v>10</v>
      </c>
      <c r="C3008" s="122">
        <v>5</v>
      </c>
      <c r="D3008" s="7">
        <v>184</v>
      </c>
      <c r="E3008" s="6" t="s">
        <v>88</v>
      </c>
      <c r="H3008" s="6">
        <f>IF('Раздел 2.1.2.3'!Z44&gt;='Раздел 2.1.2.3'!Z46,0,1)</f>
        <v>0</v>
      </c>
    </row>
    <row r="3009" spans="1:8" x14ac:dyDescent="0.2">
      <c r="A3009" s="6">
        <f t="shared" si="41"/>
        <v>609562</v>
      </c>
      <c r="B3009" s="6">
        <v>10</v>
      </c>
      <c r="C3009" s="122">
        <v>5</v>
      </c>
      <c r="D3009" s="7">
        <v>185</v>
      </c>
      <c r="E3009" s="6" t="s">
        <v>89</v>
      </c>
      <c r="H3009" s="6">
        <f>IF('Раздел 2.1.2.3'!AA44&gt;='Раздел 2.1.2.3'!AA46,0,1)</f>
        <v>0</v>
      </c>
    </row>
    <row r="3010" spans="1:8" x14ac:dyDescent="0.2">
      <c r="A3010" s="6">
        <f t="shared" si="41"/>
        <v>609562</v>
      </c>
      <c r="B3010" s="6">
        <v>10</v>
      </c>
      <c r="C3010" s="122">
        <v>5</v>
      </c>
      <c r="D3010" s="7">
        <v>186</v>
      </c>
      <c r="E3010" s="6" t="s">
        <v>90</v>
      </c>
      <c r="H3010" s="6">
        <f>IF('Раздел 2.1.2.3'!AB44&gt;='Раздел 2.1.2.3'!AB46,0,1)</f>
        <v>0</v>
      </c>
    </row>
    <row r="3011" spans="1:8" x14ac:dyDescent="0.2">
      <c r="A3011" s="6">
        <f t="shared" si="41"/>
        <v>609562</v>
      </c>
      <c r="B3011" s="6">
        <v>10</v>
      </c>
      <c r="C3011" s="122">
        <v>5</v>
      </c>
      <c r="D3011" s="7">
        <v>187</v>
      </c>
      <c r="E3011" s="6" t="s">
        <v>91</v>
      </c>
      <c r="H3011" s="6">
        <f>IF('Раздел 2.1.2.3'!AC44&gt;='Раздел 2.1.2.3'!AC46,0,1)</f>
        <v>0</v>
      </c>
    </row>
    <row r="3012" spans="1:8" x14ac:dyDescent="0.2">
      <c r="A3012" s="6">
        <f t="shared" si="41"/>
        <v>609562</v>
      </c>
      <c r="B3012" s="6">
        <v>10</v>
      </c>
      <c r="C3012" s="122">
        <v>5</v>
      </c>
      <c r="D3012" s="7">
        <v>188</v>
      </c>
      <c r="E3012" s="6" t="s">
        <v>92</v>
      </c>
      <c r="H3012" s="6">
        <f>IF('Раздел 2.1.2.3'!AD44&gt;='Раздел 2.1.2.3'!AD46,0,1)</f>
        <v>0</v>
      </c>
    </row>
    <row r="3013" spans="1:8" x14ac:dyDescent="0.2">
      <c r="A3013" s="6">
        <f t="shared" si="41"/>
        <v>609562</v>
      </c>
      <c r="B3013" s="6">
        <v>10</v>
      </c>
      <c r="C3013" s="122">
        <v>5</v>
      </c>
      <c r="D3013" s="7">
        <v>189</v>
      </c>
      <c r="E3013" s="6" t="s">
        <v>93</v>
      </c>
      <c r="H3013" s="6">
        <f>IF('Раздел 2.1.2.3'!AE44&gt;='Раздел 2.1.2.3'!AE46,0,1)</f>
        <v>0</v>
      </c>
    </row>
    <row r="3014" spans="1:8" x14ac:dyDescent="0.2">
      <c r="A3014" s="6">
        <f t="shared" si="41"/>
        <v>609562</v>
      </c>
      <c r="B3014" s="6">
        <v>10</v>
      </c>
      <c r="C3014" s="122">
        <v>5</v>
      </c>
      <c r="D3014" s="7">
        <v>190</v>
      </c>
      <c r="E3014" s="6" t="s">
        <v>94</v>
      </c>
      <c r="H3014" s="6">
        <f>IF('Раздел 2.1.2.3'!AF44&gt;='Раздел 2.1.2.3'!AF46,0,1)</f>
        <v>0</v>
      </c>
    </row>
    <row r="3015" spans="1:8" x14ac:dyDescent="0.2">
      <c r="A3015" s="6">
        <f t="shared" si="41"/>
        <v>609562</v>
      </c>
      <c r="B3015" s="6">
        <v>10</v>
      </c>
      <c r="C3015" s="122">
        <v>5</v>
      </c>
      <c r="D3015" s="7">
        <v>191</v>
      </c>
      <c r="E3015" s="6" t="s">
        <v>95</v>
      </c>
      <c r="H3015" s="6">
        <f>IF('Раздел 2.1.2.3'!AG44&gt;='Раздел 2.1.2.3'!AG46,0,1)</f>
        <v>0</v>
      </c>
    </row>
    <row r="3016" spans="1:8" x14ac:dyDescent="0.2">
      <c r="A3016" s="6">
        <f t="shared" si="41"/>
        <v>609562</v>
      </c>
      <c r="B3016" s="6">
        <v>10</v>
      </c>
      <c r="C3016" s="122">
        <v>5</v>
      </c>
      <c r="D3016" s="7">
        <v>192</v>
      </c>
      <c r="E3016" s="6" t="s">
        <v>96</v>
      </c>
      <c r="H3016" s="6">
        <f>IF('Раздел 2.1.2.3'!AH44&gt;='Раздел 2.1.2.3'!AH46,0,1)</f>
        <v>0</v>
      </c>
    </row>
    <row r="3017" spans="1:8" x14ac:dyDescent="0.2">
      <c r="A3017" s="6">
        <f t="shared" si="41"/>
        <v>609562</v>
      </c>
      <c r="B3017" s="6">
        <v>10</v>
      </c>
      <c r="C3017" s="122">
        <v>5</v>
      </c>
      <c r="D3017" s="7">
        <v>193</v>
      </c>
      <c r="E3017" s="6" t="s">
        <v>848</v>
      </c>
      <c r="H3017" s="6">
        <f>IF('Раздел 2.1.2.3'!AI44&gt;='Раздел 2.1.2.3'!AI46,0,1)</f>
        <v>0</v>
      </c>
    </row>
    <row r="3018" spans="1:8" x14ac:dyDescent="0.2">
      <c r="A3018" s="6">
        <f t="shared" si="41"/>
        <v>609562</v>
      </c>
      <c r="B3018" s="6">
        <v>10</v>
      </c>
      <c r="C3018" s="122">
        <v>5</v>
      </c>
      <c r="D3018" s="7">
        <v>194</v>
      </c>
      <c r="E3018" s="6" t="s">
        <v>849</v>
      </c>
      <c r="H3018" s="6">
        <f>IF('Раздел 2.1.2.3'!AJ44&gt;='Раздел 2.1.2.3'!AJ46,0,1)</f>
        <v>0</v>
      </c>
    </row>
    <row r="3019" spans="1:8" x14ac:dyDescent="0.2">
      <c r="A3019" s="6">
        <f t="shared" si="41"/>
        <v>609562</v>
      </c>
      <c r="B3019" s="6">
        <v>10</v>
      </c>
      <c r="C3019" s="122">
        <v>5</v>
      </c>
      <c r="D3019" s="7">
        <v>195</v>
      </c>
      <c r="E3019" s="6" t="s">
        <v>850</v>
      </c>
      <c r="H3019" s="6">
        <f>IF('Раздел 2.1.2.3'!AK44&gt;='Раздел 2.1.2.3'!AK46,0,1)</f>
        <v>0</v>
      </c>
    </row>
    <row r="3020" spans="1:8" x14ac:dyDescent="0.2">
      <c r="A3020" s="6">
        <f t="shared" si="41"/>
        <v>609562</v>
      </c>
      <c r="B3020" s="6">
        <v>10</v>
      </c>
      <c r="C3020" s="122">
        <v>5</v>
      </c>
      <c r="D3020" s="7">
        <v>196</v>
      </c>
      <c r="E3020" s="6" t="s">
        <v>851</v>
      </c>
      <c r="H3020" s="6">
        <f>IF('Раздел 2.1.2.3'!AL44&gt;='Раздел 2.1.2.3'!AL46,0,1)</f>
        <v>0</v>
      </c>
    </row>
    <row r="3021" spans="1:8" x14ac:dyDescent="0.2">
      <c r="A3021" s="6">
        <f t="shared" si="41"/>
        <v>609562</v>
      </c>
      <c r="B3021" s="6">
        <v>10</v>
      </c>
      <c r="C3021" s="122">
        <v>5</v>
      </c>
      <c r="D3021" s="7">
        <v>197</v>
      </c>
      <c r="E3021" s="6" t="s">
        <v>852</v>
      </c>
      <c r="H3021" s="6">
        <f>IF('Раздел 2.1.2.3'!AM44&gt;='Раздел 2.1.2.3'!AM46,0,1)</f>
        <v>0</v>
      </c>
    </row>
    <row r="3022" spans="1:8" x14ac:dyDescent="0.2">
      <c r="A3022" s="6">
        <f t="shared" si="41"/>
        <v>609562</v>
      </c>
      <c r="B3022" s="6">
        <v>10</v>
      </c>
      <c r="C3022" s="122">
        <v>5</v>
      </c>
      <c r="D3022" s="7">
        <v>198</v>
      </c>
      <c r="E3022" s="6" t="s">
        <v>1632</v>
      </c>
      <c r="H3022" s="6">
        <f>IF('Раздел 2.1.2.3'!AN44&gt;='Раздел 2.1.2.3'!AN46,0,1)</f>
        <v>0</v>
      </c>
    </row>
    <row r="3023" spans="1:8" x14ac:dyDescent="0.2">
      <c r="A3023" s="6">
        <f t="shared" si="41"/>
        <v>609562</v>
      </c>
      <c r="B3023" s="6">
        <v>10</v>
      </c>
      <c r="C3023" s="122">
        <v>5</v>
      </c>
      <c r="D3023" s="7">
        <v>199</v>
      </c>
      <c r="E3023" s="6" t="s">
        <v>1633</v>
      </c>
      <c r="H3023" s="6">
        <f>IF('Раздел 2.1.2.3'!AO44&gt;='Раздел 2.1.2.3'!AO46,0,1)</f>
        <v>0</v>
      </c>
    </row>
    <row r="3024" spans="1:8" x14ac:dyDescent="0.2">
      <c r="A3024" s="6">
        <f t="shared" si="41"/>
        <v>609562</v>
      </c>
      <c r="B3024" s="6">
        <v>10</v>
      </c>
      <c r="C3024" s="122">
        <v>5</v>
      </c>
      <c r="D3024" s="7">
        <v>200</v>
      </c>
      <c r="E3024" s="6" t="s">
        <v>1634</v>
      </c>
      <c r="H3024" s="6">
        <f>IF('Раздел 2.1.2.3'!AP44&gt;='Раздел 2.1.2.3'!AP46,0,1)</f>
        <v>0</v>
      </c>
    </row>
    <row r="3025" spans="1:8" x14ac:dyDescent="0.2">
      <c r="A3025" s="6">
        <f t="shared" si="41"/>
        <v>609562</v>
      </c>
      <c r="B3025" s="6">
        <v>10</v>
      </c>
      <c r="C3025" s="122">
        <v>5</v>
      </c>
      <c r="D3025" s="7">
        <v>201</v>
      </c>
      <c r="E3025" s="6" t="s">
        <v>1635</v>
      </c>
      <c r="H3025" s="6">
        <f>IF('Раздел 2.1.2.3'!AQ44&gt;='Раздел 2.1.2.3'!AQ46,0,1)</f>
        <v>0</v>
      </c>
    </row>
    <row r="3026" spans="1:8" x14ac:dyDescent="0.2">
      <c r="A3026" s="6">
        <f t="shared" si="41"/>
        <v>609562</v>
      </c>
      <c r="B3026" s="6">
        <v>10</v>
      </c>
      <c r="C3026" s="122">
        <v>5</v>
      </c>
      <c r="D3026" s="7">
        <v>202</v>
      </c>
      <c r="E3026" s="6" t="s">
        <v>1636</v>
      </c>
      <c r="H3026" s="6">
        <f>IF('Раздел 2.1.2.3'!AR44&gt;='Раздел 2.1.2.3'!AR46,0,1)</f>
        <v>0</v>
      </c>
    </row>
    <row r="3027" spans="1:8" x14ac:dyDescent="0.2">
      <c r="A3027" s="6">
        <f t="shared" si="41"/>
        <v>609562</v>
      </c>
      <c r="B3027" s="6">
        <v>10</v>
      </c>
      <c r="C3027" s="122">
        <v>5</v>
      </c>
      <c r="D3027" s="7">
        <v>203</v>
      </c>
      <c r="E3027" s="6" t="s">
        <v>1637</v>
      </c>
      <c r="H3027" s="6">
        <f>IF('Раздел 2.1.2.3'!AS44&gt;='Раздел 2.1.2.3'!AS46,0,1)</f>
        <v>0</v>
      </c>
    </row>
    <row r="3028" spans="1:8" x14ac:dyDescent="0.2">
      <c r="A3028" s="6">
        <f t="shared" si="41"/>
        <v>609562</v>
      </c>
      <c r="B3028" s="6">
        <v>10</v>
      </c>
      <c r="C3028" s="122">
        <v>5</v>
      </c>
      <c r="D3028" s="7">
        <v>204</v>
      </c>
      <c r="E3028" s="6" t="s">
        <v>1638</v>
      </c>
      <c r="H3028" s="6">
        <f>IF('Раздел 2.1.2.3'!AT44&gt;='Раздел 2.1.2.3'!AT46,0,1)</f>
        <v>0</v>
      </c>
    </row>
    <row r="3029" spans="1:8" x14ac:dyDescent="0.2">
      <c r="A3029" s="6">
        <f t="shared" si="41"/>
        <v>609562</v>
      </c>
      <c r="B3029" s="6">
        <v>10</v>
      </c>
      <c r="C3029" s="122">
        <v>5</v>
      </c>
      <c r="D3029" s="7">
        <v>205</v>
      </c>
      <c r="E3029" s="6" t="s">
        <v>864</v>
      </c>
      <c r="H3029" s="6">
        <f>IF('Раздел 2.1.2.3'!AU44&gt;='Раздел 2.1.2.3'!AU46,0,1)</f>
        <v>0</v>
      </c>
    </row>
    <row r="3030" spans="1:8" x14ac:dyDescent="0.2">
      <c r="A3030" s="6">
        <f t="shared" si="41"/>
        <v>609562</v>
      </c>
      <c r="B3030" s="6">
        <v>10</v>
      </c>
      <c r="C3030" s="122">
        <v>5</v>
      </c>
      <c r="D3030" s="7">
        <v>206</v>
      </c>
      <c r="E3030" s="6" t="s">
        <v>865</v>
      </c>
      <c r="H3030" s="6">
        <f>IF('Раздел 2.1.2.3'!AV44&gt;='Раздел 2.1.2.3'!AV46,0,1)</f>
        <v>0</v>
      </c>
    </row>
    <row r="3031" spans="1:8" x14ac:dyDescent="0.2">
      <c r="A3031" s="6">
        <f t="shared" si="41"/>
        <v>609562</v>
      </c>
      <c r="B3031" s="6">
        <v>10</v>
      </c>
      <c r="C3031" s="122">
        <v>5</v>
      </c>
      <c r="D3031" s="7">
        <v>207</v>
      </c>
      <c r="E3031" s="6" t="s">
        <v>866</v>
      </c>
      <c r="H3031" s="6">
        <f>IF('Раздел 2.1.2.3'!AW44&gt;='Раздел 2.1.2.3'!AW46,0,1)</f>
        <v>0</v>
      </c>
    </row>
    <row r="3032" spans="1:8" x14ac:dyDescent="0.2">
      <c r="A3032" s="6">
        <f t="shared" si="41"/>
        <v>609562</v>
      </c>
      <c r="B3032" s="6">
        <v>10</v>
      </c>
      <c r="C3032" s="122">
        <v>5</v>
      </c>
      <c r="D3032" s="7">
        <v>208</v>
      </c>
      <c r="E3032" s="6" t="s">
        <v>867</v>
      </c>
      <c r="H3032" s="6">
        <f>IF('Раздел 2.1.2.3'!AX44&gt;='Раздел 2.1.2.3'!AX46,0,1)</f>
        <v>0</v>
      </c>
    </row>
    <row r="3033" spans="1:8" x14ac:dyDescent="0.2">
      <c r="A3033" s="6">
        <f t="shared" si="41"/>
        <v>609562</v>
      </c>
      <c r="B3033" s="6">
        <v>10</v>
      </c>
      <c r="C3033" s="122">
        <v>5</v>
      </c>
      <c r="D3033" s="7">
        <v>209</v>
      </c>
      <c r="E3033" s="6" t="s">
        <v>868</v>
      </c>
      <c r="H3033" s="6">
        <f>IF('Раздел 2.1.2.3'!AY44&gt;='Раздел 2.1.2.3'!AY46,0,1)</f>
        <v>0</v>
      </c>
    </row>
    <row r="3034" spans="1:8" x14ac:dyDescent="0.2">
      <c r="A3034" s="6">
        <f t="shared" si="41"/>
        <v>609562</v>
      </c>
      <c r="B3034" s="6">
        <v>10</v>
      </c>
      <c r="C3034" s="122">
        <v>5</v>
      </c>
      <c r="D3034" s="7">
        <v>210</v>
      </c>
      <c r="E3034" s="6" t="s">
        <v>869</v>
      </c>
      <c r="H3034" s="6">
        <f>IF('Раздел 2.1.2.3'!AZ44&gt;='Раздел 2.1.2.3'!AZ46,0,1)</f>
        <v>0</v>
      </c>
    </row>
    <row r="3035" spans="1:8" x14ac:dyDescent="0.2">
      <c r="A3035" s="6">
        <f t="shared" si="41"/>
        <v>609562</v>
      </c>
      <c r="B3035" s="6">
        <v>10</v>
      </c>
      <c r="C3035" s="122">
        <v>5</v>
      </c>
      <c r="D3035" s="7">
        <v>211</v>
      </c>
      <c r="E3035" s="6" t="s">
        <v>870</v>
      </c>
      <c r="H3035" s="6">
        <f>IF('Раздел 2.1.2.3'!BA44&gt;='Раздел 2.1.2.3'!BA46,0,1)</f>
        <v>0</v>
      </c>
    </row>
    <row r="3036" spans="1:8" x14ac:dyDescent="0.2">
      <c r="A3036" s="6">
        <f t="shared" si="41"/>
        <v>609562</v>
      </c>
      <c r="B3036" s="6">
        <v>10</v>
      </c>
      <c r="C3036" s="122">
        <v>5</v>
      </c>
      <c r="D3036" s="7">
        <v>212</v>
      </c>
      <c r="E3036" s="6" t="s">
        <v>871</v>
      </c>
      <c r="H3036" s="6">
        <f>IF('Раздел 2.1.2.3'!BB44&gt;='Раздел 2.1.2.3'!BB46,0,1)</f>
        <v>0</v>
      </c>
    </row>
    <row r="3037" spans="1:8" x14ac:dyDescent="0.2">
      <c r="A3037" s="6">
        <f t="shared" si="41"/>
        <v>609562</v>
      </c>
      <c r="B3037" s="6">
        <v>10</v>
      </c>
      <c r="C3037" s="122">
        <v>5</v>
      </c>
      <c r="D3037" s="7">
        <v>213</v>
      </c>
      <c r="E3037" s="6" t="s">
        <v>872</v>
      </c>
      <c r="H3037" s="6">
        <f>IF('Раздел 2.1.2.3'!BC44&gt;='Раздел 2.1.2.3'!BC46,0,1)</f>
        <v>0</v>
      </c>
    </row>
    <row r="3038" spans="1:8" x14ac:dyDescent="0.2">
      <c r="A3038" s="6">
        <f t="shared" si="41"/>
        <v>609562</v>
      </c>
      <c r="B3038" s="6">
        <v>10</v>
      </c>
      <c r="C3038" s="122">
        <v>5</v>
      </c>
      <c r="D3038" s="7">
        <v>214</v>
      </c>
      <c r="E3038" s="6" t="s">
        <v>873</v>
      </c>
      <c r="H3038" s="6">
        <f>IF('Раздел 2.1.2.3'!BD44&gt;='Раздел 2.1.2.3'!BD46,0,1)</f>
        <v>0</v>
      </c>
    </row>
    <row r="3039" spans="1:8" x14ac:dyDescent="0.2">
      <c r="A3039" s="6">
        <f t="shared" si="41"/>
        <v>609562</v>
      </c>
      <c r="B3039" s="6">
        <v>10</v>
      </c>
      <c r="C3039" s="122">
        <v>5</v>
      </c>
      <c r="D3039" s="7">
        <v>215</v>
      </c>
      <c r="E3039" s="6" t="s">
        <v>874</v>
      </c>
      <c r="H3039" s="6">
        <f>IF('Раздел 2.1.2.3'!BE44&gt;='Раздел 2.1.2.3'!BE46,0,1)</f>
        <v>0</v>
      </c>
    </row>
    <row r="3040" spans="1:8" x14ac:dyDescent="0.2">
      <c r="A3040" s="6">
        <f t="shared" si="41"/>
        <v>609562</v>
      </c>
      <c r="B3040" s="6">
        <v>10</v>
      </c>
      <c r="C3040" s="122">
        <v>5</v>
      </c>
      <c r="D3040" s="7">
        <v>216</v>
      </c>
      <c r="E3040" s="6" t="s">
        <v>875</v>
      </c>
      <c r="H3040" s="6">
        <f>IF('Раздел 2.1.2.3'!BF44&gt;='Раздел 2.1.2.3'!BF46,0,1)</f>
        <v>0</v>
      </c>
    </row>
    <row r="3041" spans="1:14" x14ac:dyDescent="0.2">
      <c r="A3041" s="6">
        <f t="shared" si="41"/>
        <v>609562</v>
      </c>
      <c r="B3041" s="6">
        <v>10</v>
      </c>
      <c r="C3041" s="122">
        <v>5</v>
      </c>
      <c r="D3041" s="7">
        <v>217</v>
      </c>
      <c r="E3041" s="6" t="s">
        <v>876</v>
      </c>
      <c r="H3041" s="6">
        <f>IF('Раздел 2.1.2.3'!BG44&gt;='Раздел 2.1.2.3'!BG46,0,1)</f>
        <v>0</v>
      </c>
    </row>
    <row r="3042" spans="1:14" x14ac:dyDescent="0.2">
      <c r="A3042" s="6">
        <f t="shared" si="41"/>
        <v>609562</v>
      </c>
      <c r="B3042" s="6">
        <v>10</v>
      </c>
      <c r="C3042" s="122">
        <v>5</v>
      </c>
      <c r="D3042" s="7">
        <v>218</v>
      </c>
      <c r="E3042" s="7" t="s">
        <v>877</v>
      </c>
      <c r="F3042" s="7"/>
      <c r="G3042" s="7"/>
      <c r="H3042" s="7">
        <f>IF('Раздел 2.1.2.3'!BH44&gt;='Раздел 2.1.2.3'!BH46,0,1)</f>
        <v>0</v>
      </c>
      <c r="N3042" s="7"/>
    </row>
    <row r="3043" spans="1:14" x14ac:dyDescent="0.2">
      <c r="A3043" s="6">
        <f t="shared" si="41"/>
        <v>609562</v>
      </c>
      <c r="B3043" s="6">
        <v>10</v>
      </c>
      <c r="C3043" s="122">
        <v>5</v>
      </c>
      <c r="D3043" s="7">
        <v>219</v>
      </c>
      <c r="E3043" s="7" t="s">
        <v>953</v>
      </c>
      <c r="F3043" s="7"/>
      <c r="G3043" s="7"/>
      <c r="H3043" s="7">
        <f>IF('Раздел 2.1.2.3'!BI44&gt;='Раздел 2.1.2.3'!BI46,0,1)</f>
        <v>0</v>
      </c>
    </row>
    <row r="3044" spans="1:14" x14ac:dyDescent="0.2">
      <c r="A3044" s="6">
        <f t="shared" si="41"/>
        <v>609562</v>
      </c>
      <c r="B3044" s="6">
        <v>10</v>
      </c>
      <c r="C3044" s="122">
        <v>5</v>
      </c>
      <c r="D3044" s="7">
        <v>220</v>
      </c>
      <c r="E3044" s="7" t="s">
        <v>954</v>
      </c>
      <c r="F3044" s="7"/>
      <c r="G3044" s="7"/>
      <c r="H3044" s="7">
        <f>IF('Раздел 2.1.2.3'!BJ44&gt;='Раздел 2.1.2.3'!BJ46,0,1)</f>
        <v>0</v>
      </c>
    </row>
    <row r="3045" spans="1:14" x14ac:dyDescent="0.2">
      <c r="A3045" s="6">
        <f t="shared" si="41"/>
        <v>609562</v>
      </c>
      <c r="B3045" s="6">
        <v>10</v>
      </c>
      <c r="C3045" s="122">
        <v>5</v>
      </c>
      <c r="D3045" s="7">
        <v>221</v>
      </c>
      <c r="E3045" s="7" t="s">
        <v>955</v>
      </c>
      <c r="F3045" s="7"/>
      <c r="G3045" s="7"/>
      <c r="H3045" s="7">
        <f>IF('Раздел 2.1.2.3'!BK44&gt;='Раздел 2.1.2.3'!BK46,0,1)</f>
        <v>0</v>
      </c>
    </row>
    <row r="3046" spans="1:14" x14ac:dyDescent="0.2">
      <c r="A3046" s="6">
        <f t="shared" si="41"/>
        <v>609562</v>
      </c>
      <c r="B3046" s="6">
        <v>10</v>
      </c>
      <c r="C3046" s="122">
        <v>5</v>
      </c>
      <c r="D3046" s="7">
        <v>222</v>
      </c>
      <c r="E3046" s="7" t="s">
        <v>956</v>
      </c>
      <c r="F3046" s="7"/>
      <c r="G3046" s="7"/>
      <c r="H3046" s="7">
        <f>IF('Раздел 2.1.2.3'!BL44&gt;='Раздел 2.1.2.3'!BL46,0,1)</f>
        <v>0</v>
      </c>
    </row>
    <row r="3047" spans="1:14" x14ac:dyDescent="0.2">
      <c r="A3047" s="6">
        <f t="shared" si="41"/>
        <v>609562</v>
      </c>
      <c r="B3047" s="6">
        <v>10</v>
      </c>
      <c r="C3047" s="123">
        <v>5</v>
      </c>
      <c r="D3047" s="7">
        <v>223</v>
      </c>
      <c r="E3047" s="119" t="s">
        <v>957</v>
      </c>
      <c r="F3047" s="119"/>
      <c r="G3047" s="119"/>
      <c r="H3047" s="119">
        <f>IF('Раздел 2.1.2.3'!BM44&gt;='Раздел 2.1.2.3'!BM46,0,1)</f>
        <v>0</v>
      </c>
    </row>
    <row r="3048" spans="1:14" x14ac:dyDescent="0.2">
      <c r="A3048" s="6">
        <f t="shared" si="41"/>
        <v>609562</v>
      </c>
      <c r="B3048" s="6">
        <v>10</v>
      </c>
      <c r="C3048" s="122">
        <v>6</v>
      </c>
      <c r="D3048" s="7">
        <v>224</v>
      </c>
      <c r="E3048" s="122" t="s">
        <v>12617</v>
      </c>
      <c r="H3048" s="6">
        <f>IF('Раздел 2.1.2.3'!P44&gt;='Раздел 2.1.2.3'!P47,0,1)</f>
        <v>0</v>
      </c>
    </row>
    <row r="3049" spans="1:14" x14ac:dyDescent="0.2">
      <c r="A3049" s="6">
        <f t="shared" si="41"/>
        <v>609562</v>
      </c>
      <c r="B3049" s="6">
        <v>10</v>
      </c>
      <c r="C3049" s="122">
        <v>6</v>
      </c>
      <c r="D3049" s="7">
        <v>225</v>
      </c>
      <c r="E3049" s="6" t="s">
        <v>878</v>
      </c>
      <c r="H3049" s="6">
        <f>IF('Раздел 2.1.2.3'!Q44&gt;='Раздел 2.1.2.3'!Q47,0,1)</f>
        <v>0</v>
      </c>
    </row>
    <row r="3050" spans="1:14" x14ac:dyDescent="0.2">
      <c r="A3050" s="6">
        <f t="shared" si="41"/>
        <v>609562</v>
      </c>
      <c r="B3050" s="6">
        <v>10</v>
      </c>
      <c r="C3050" s="122">
        <v>6</v>
      </c>
      <c r="D3050" s="7">
        <v>226</v>
      </c>
      <c r="E3050" s="6" t="s">
        <v>879</v>
      </c>
      <c r="H3050" s="6">
        <f>IF('Раздел 2.1.2.3'!R44&gt;='Раздел 2.1.2.3'!R47,0,1)</f>
        <v>0</v>
      </c>
    </row>
    <row r="3051" spans="1:14" x14ac:dyDescent="0.2">
      <c r="A3051" s="6">
        <f t="shared" si="41"/>
        <v>609562</v>
      </c>
      <c r="B3051" s="6">
        <v>10</v>
      </c>
      <c r="C3051" s="122">
        <v>6</v>
      </c>
      <c r="D3051" s="7">
        <v>227</v>
      </c>
      <c r="E3051" s="6" t="s">
        <v>880</v>
      </c>
      <c r="H3051" s="6">
        <f>IF('Раздел 2.1.2.3'!S44&gt;='Раздел 2.1.2.3'!S47,0,1)</f>
        <v>0</v>
      </c>
    </row>
    <row r="3052" spans="1:14" x14ac:dyDescent="0.2">
      <c r="A3052" s="6">
        <f t="shared" si="41"/>
        <v>609562</v>
      </c>
      <c r="B3052" s="6">
        <v>10</v>
      </c>
      <c r="C3052" s="122">
        <v>6</v>
      </c>
      <c r="D3052" s="7">
        <v>228</v>
      </c>
      <c r="E3052" s="6" t="s">
        <v>881</v>
      </c>
      <c r="H3052" s="6">
        <f>IF('Раздел 2.1.2.3'!T44&gt;='Раздел 2.1.2.3'!T47,0,1)</f>
        <v>0</v>
      </c>
    </row>
    <row r="3053" spans="1:14" x14ac:dyDescent="0.2">
      <c r="A3053" s="6">
        <f t="shared" si="41"/>
        <v>609562</v>
      </c>
      <c r="B3053" s="6">
        <v>10</v>
      </c>
      <c r="C3053" s="122">
        <v>6</v>
      </c>
      <c r="D3053" s="7">
        <v>229</v>
      </c>
      <c r="E3053" s="6" t="s">
        <v>882</v>
      </c>
      <c r="H3053" s="6">
        <f>IF('Раздел 2.1.2.3'!U44&gt;='Раздел 2.1.2.3'!U47,0,1)</f>
        <v>0</v>
      </c>
    </row>
    <row r="3054" spans="1:14" x14ac:dyDescent="0.2">
      <c r="A3054" s="6">
        <f t="shared" si="41"/>
        <v>609562</v>
      </c>
      <c r="B3054" s="6">
        <v>10</v>
      </c>
      <c r="C3054" s="122">
        <v>6</v>
      </c>
      <c r="D3054" s="7">
        <v>230</v>
      </c>
      <c r="E3054" s="6" t="s">
        <v>883</v>
      </c>
      <c r="H3054" s="6">
        <f>IF('Раздел 2.1.2.3'!V44&gt;='Раздел 2.1.2.3'!V47,0,1)</f>
        <v>0</v>
      </c>
    </row>
    <row r="3055" spans="1:14" x14ac:dyDescent="0.2">
      <c r="A3055" s="6">
        <f t="shared" si="41"/>
        <v>609562</v>
      </c>
      <c r="B3055" s="6">
        <v>10</v>
      </c>
      <c r="C3055" s="122">
        <v>6</v>
      </c>
      <c r="D3055" s="7">
        <v>231</v>
      </c>
      <c r="E3055" s="6" t="s">
        <v>884</v>
      </c>
      <c r="H3055" s="6">
        <f>IF('Раздел 2.1.2.3'!W44&gt;='Раздел 2.1.2.3'!W47,0,1)</f>
        <v>0</v>
      </c>
    </row>
    <row r="3056" spans="1:14" x14ac:dyDescent="0.2">
      <c r="A3056" s="6">
        <f t="shared" si="41"/>
        <v>609562</v>
      </c>
      <c r="B3056" s="6">
        <v>10</v>
      </c>
      <c r="C3056" s="122">
        <v>6</v>
      </c>
      <c r="D3056" s="7">
        <v>232</v>
      </c>
      <c r="E3056" s="6" t="s">
        <v>885</v>
      </c>
      <c r="H3056" s="6">
        <f>IF('Раздел 2.1.2.3'!X44&gt;='Раздел 2.1.2.3'!X47,0,1)</f>
        <v>0</v>
      </c>
    </row>
    <row r="3057" spans="1:8" x14ac:dyDescent="0.2">
      <c r="A3057" s="6">
        <f t="shared" si="41"/>
        <v>609562</v>
      </c>
      <c r="B3057" s="6">
        <v>10</v>
      </c>
      <c r="C3057" s="122">
        <v>6</v>
      </c>
      <c r="D3057" s="7">
        <v>233</v>
      </c>
      <c r="E3057" s="6" t="s">
        <v>886</v>
      </c>
      <c r="H3057" s="6">
        <f>IF('Раздел 2.1.2.3'!Y44&gt;='Раздел 2.1.2.3'!Y47,0,1)</f>
        <v>0</v>
      </c>
    </row>
    <row r="3058" spans="1:8" x14ac:dyDescent="0.2">
      <c r="A3058" s="6">
        <f t="shared" si="41"/>
        <v>609562</v>
      </c>
      <c r="B3058" s="6">
        <v>10</v>
      </c>
      <c r="C3058" s="122">
        <v>6</v>
      </c>
      <c r="D3058" s="7">
        <v>234</v>
      </c>
      <c r="E3058" s="6" t="s">
        <v>887</v>
      </c>
      <c r="H3058" s="6">
        <f>IF('Раздел 2.1.2.3'!Z44&gt;='Раздел 2.1.2.3'!Z47,0,1)</f>
        <v>0</v>
      </c>
    </row>
    <row r="3059" spans="1:8" x14ac:dyDescent="0.2">
      <c r="A3059" s="6">
        <f t="shared" si="41"/>
        <v>609562</v>
      </c>
      <c r="B3059" s="6">
        <v>10</v>
      </c>
      <c r="C3059" s="122">
        <v>6</v>
      </c>
      <c r="D3059" s="7">
        <v>235</v>
      </c>
      <c r="E3059" s="6" t="s">
        <v>888</v>
      </c>
      <c r="H3059" s="6">
        <f>IF('Раздел 2.1.2.3'!AA44&gt;='Раздел 2.1.2.3'!AA47,0,1)</f>
        <v>0</v>
      </c>
    </row>
    <row r="3060" spans="1:8" x14ac:dyDescent="0.2">
      <c r="A3060" s="6">
        <f t="shared" si="41"/>
        <v>609562</v>
      </c>
      <c r="B3060" s="6">
        <v>10</v>
      </c>
      <c r="C3060" s="122">
        <v>6</v>
      </c>
      <c r="D3060" s="7">
        <v>236</v>
      </c>
      <c r="E3060" s="6" t="s">
        <v>162</v>
      </c>
      <c r="H3060" s="6">
        <f>IF('Раздел 2.1.2.3'!AB44&gt;='Раздел 2.1.2.3'!AB47,0,1)</f>
        <v>0</v>
      </c>
    </row>
    <row r="3061" spans="1:8" x14ac:dyDescent="0.2">
      <c r="A3061" s="6">
        <f t="shared" si="41"/>
        <v>609562</v>
      </c>
      <c r="B3061" s="6">
        <v>10</v>
      </c>
      <c r="C3061" s="122">
        <v>6</v>
      </c>
      <c r="D3061" s="7">
        <v>237</v>
      </c>
      <c r="E3061" s="6" t="s">
        <v>163</v>
      </c>
      <c r="H3061" s="6">
        <f>IF('Раздел 2.1.2.3'!AC44&gt;='Раздел 2.1.2.3'!AC47,0,1)</f>
        <v>0</v>
      </c>
    </row>
    <row r="3062" spans="1:8" x14ac:dyDescent="0.2">
      <c r="A3062" s="6">
        <f t="shared" si="41"/>
        <v>609562</v>
      </c>
      <c r="B3062" s="6">
        <v>10</v>
      </c>
      <c r="C3062" s="122">
        <v>6</v>
      </c>
      <c r="D3062" s="7">
        <v>238</v>
      </c>
      <c r="E3062" s="6" t="s">
        <v>164</v>
      </c>
      <c r="H3062" s="6">
        <f>IF('Раздел 2.1.2.3'!AD44&gt;='Раздел 2.1.2.3'!AD47,0,1)</f>
        <v>0</v>
      </c>
    </row>
    <row r="3063" spans="1:8" x14ac:dyDescent="0.2">
      <c r="A3063" s="6">
        <f t="shared" si="41"/>
        <v>609562</v>
      </c>
      <c r="B3063" s="6">
        <v>10</v>
      </c>
      <c r="C3063" s="122">
        <v>6</v>
      </c>
      <c r="D3063" s="7">
        <v>239</v>
      </c>
      <c r="E3063" s="6" t="s">
        <v>165</v>
      </c>
      <c r="H3063" s="6">
        <f>IF('Раздел 2.1.2.3'!AE44&gt;='Раздел 2.1.2.3'!AE47,0,1)</f>
        <v>0</v>
      </c>
    </row>
    <row r="3064" spans="1:8" x14ac:dyDescent="0.2">
      <c r="A3064" s="6">
        <f t="shared" si="41"/>
        <v>609562</v>
      </c>
      <c r="B3064" s="6">
        <v>10</v>
      </c>
      <c r="C3064" s="122">
        <v>6</v>
      </c>
      <c r="D3064" s="7">
        <v>240</v>
      </c>
      <c r="E3064" s="6" t="s">
        <v>166</v>
      </c>
      <c r="H3064" s="6">
        <f>IF('Раздел 2.1.2.3'!AF44&gt;='Раздел 2.1.2.3'!AF47,0,1)</f>
        <v>0</v>
      </c>
    </row>
    <row r="3065" spans="1:8" x14ac:dyDescent="0.2">
      <c r="A3065" s="6">
        <f t="shared" si="41"/>
        <v>609562</v>
      </c>
      <c r="B3065" s="6">
        <v>10</v>
      </c>
      <c r="C3065" s="122">
        <v>6</v>
      </c>
      <c r="D3065" s="7">
        <v>241</v>
      </c>
      <c r="E3065" s="6" t="s">
        <v>167</v>
      </c>
      <c r="H3065" s="6">
        <f>IF('Раздел 2.1.2.3'!AG44&gt;='Раздел 2.1.2.3'!AG47,0,1)</f>
        <v>0</v>
      </c>
    </row>
    <row r="3066" spans="1:8" x14ac:dyDescent="0.2">
      <c r="A3066" s="6">
        <f t="shared" si="41"/>
        <v>609562</v>
      </c>
      <c r="B3066" s="6">
        <v>10</v>
      </c>
      <c r="C3066" s="122">
        <v>6</v>
      </c>
      <c r="D3066" s="7">
        <v>242</v>
      </c>
      <c r="E3066" s="6" t="s">
        <v>168</v>
      </c>
      <c r="H3066" s="6">
        <f>IF('Раздел 2.1.2.3'!AH44&gt;='Раздел 2.1.2.3'!AH47,0,1)</f>
        <v>0</v>
      </c>
    </row>
    <row r="3067" spans="1:8" x14ac:dyDescent="0.2">
      <c r="A3067" s="6">
        <f t="shared" si="41"/>
        <v>609562</v>
      </c>
      <c r="B3067" s="6">
        <v>10</v>
      </c>
      <c r="C3067" s="122">
        <v>6</v>
      </c>
      <c r="D3067" s="7">
        <v>243</v>
      </c>
      <c r="E3067" s="6" t="s">
        <v>169</v>
      </c>
      <c r="H3067" s="6">
        <f>IF('Раздел 2.1.2.3'!AI44&gt;='Раздел 2.1.2.3'!AI47,0,1)</f>
        <v>0</v>
      </c>
    </row>
    <row r="3068" spans="1:8" x14ac:dyDescent="0.2">
      <c r="A3068" s="6">
        <f t="shared" si="41"/>
        <v>609562</v>
      </c>
      <c r="B3068" s="6">
        <v>10</v>
      </c>
      <c r="C3068" s="122">
        <v>6</v>
      </c>
      <c r="D3068" s="7">
        <v>244</v>
      </c>
      <c r="E3068" s="6" t="s">
        <v>170</v>
      </c>
      <c r="H3068" s="6">
        <f>IF('Раздел 2.1.2.3'!AJ44&gt;='Раздел 2.1.2.3'!AJ47,0,1)</f>
        <v>0</v>
      </c>
    </row>
    <row r="3069" spans="1:8" x14ac:dyDescent="0.2">
      <c r="A3069" s="6">
        <f t="shared" si="41"/>
        <v>609562</v>
      </c>
      <c r="B3069" s="6">
        <v>10</v>
      </c>
      <c r="C3069" s="122">
        <v>6</v>
      </c>
      <c r="D3069" s="7">
        <v>245</v>
      </c>
      <c r="E3069" s="6" t="s">
        <v>171</v>
      </c>
      <c r="H3069" s="6">
        <f>IF('Раздел 2.1.2.3'!AK44&gt;='Раздел 2.1.2.3'!AK47,0,1)</f>
        <v>0</v>
      </c>
    </row>
    <row r="3070" spans="1:8" x14ac:dyDescent="0.2">
      <c r="A3070" s="6">
        <f t="shared" si="41"/>
        <v>609562</v>
      </c>
      <c r="B3070" s="6">
        <v>10</v>
      </c>
      <c r="C3070" s="122">
        <v>6</v>
      </c>
      <c r="D3070" s="7">
        <v>246</v>
      </c>
      <c r="E3070" s="6" t="s">
        <v>172</v>
      </c>
      <c r="H3070" s="6">
        <f>IF('Раздел 2.1.2.3'!AL44&gt;='Раздел 2.1.2.3'!AL47,0,1)</f>
        <v>0</v>
      </c>
    </row>
    <row r="3071" spans="1:8" x14ac:dyDescent="0.2">
      <c r="A3071" s="6">
        <f t="shared" si="41"/>
        <v>609562</v>
      </c>
      <c r="B3071" s="6">
        <v>10</v>
      </c>
      <c r="C3071" s="122">
        <v>6</v>
      </c>
      <c r="D3071" s="7">
        <v>247</v>
      </c>
      <c r="E3071" s="6" t="s">
        <v>173</v>
      </c>
      <c r="H3071" s="6">
        <f>IF('Раздел 2.1.2.3'!AM44&gt;='Раздел 2.1.2.3'!AM47,0,1)</f>
        <v>0</v>
      </c>
    </row>
    <row r="3072" spans="1:8" x14ac:dyDescent="0.2">
      <c r="A3072" s="6">
        <f t="shared" si="41"/>
        <v>609562</v>
      </c>
      <c r="B3072" s="6">
        <v>10</v>
      </c>
      <c r="C3072" s="122">
        <v>6</v>
      </c>
      <c r="D3072" s="7">
        <v>248</v>
      </c>
      <c r="E3072" s="6" t="s">
        <v>174</v>
      </c>
      <c r="H3072" s="6">
        <f>IF('Раздел 2.1.2.3'!AN44&gt;='Раздел 2.1.2.3'!AN47,0,1)</f>
        <v>0</v>
      </c>
    </row>
    <row r="3073" spans="1:8" x14ac:dyDescent="0.2">
      <c r="A3073" s="6">
        <f t="shared" si="41"/>
        <v>609562</v>
      </c>
      <c r="B3073" s="6">
        <v>10</v>
      </c>
      <c r="C3073" s="122">
        <v>6</v>
      </c>
      <c r="D3073" s="7">
        <v>249</v>
      </c>
      <c r="E3073" s="6" t="s">
        <v>175</v>
      </c>
      <c r="H3073" s="6">
        <f>IF('Раздел 2.1.2.3'!AO44&gt;='Раздел 2.1.2.3'!AO47,0,1)</f>
        <v>0</v>
      </c>
    </row>
    <row r="3074" spans="1:8" x14ac:dyDescent="0.2">
      <c r="A3074" s="6">
        <f t="shared" si="41"/>
        <v>609562</v>
      </c>
      <c r="B3074" s="6">
        <v>10</v>
      </c>
      <c r="C3074" s="122">
        <v>6</v>
      </c>
      <c r="D3074" s="7">
        <v>250</v>
      </c>
      <c r="E3074" s="6" t="s">
        <v>176</v>
      </c>
      <c r="H3074" s="6">
        <f>IF('Раздел 2.1.2.3'!AP44&gt;='Раздел 2.1.2.3'!AP47,0,1)</f>
        <v>0</v>
      </c>
    </row>
    <row r="3075" spans="1:8" x14ac:dyDescent="0.2">
      <c r="A3075" s="6">
        <f t="shared" ref="A3075:A3138" si="42">P_3</f>
        <v>609562</v>
      </c>
      <c r="B3075" s="6">
        <v>10</v>
      </c>
      <c r="C3075" s="122">
        <v>6</v>
      </c>
      <c r="D3075" s="7">
        <v>251</v>
      </c>
      <c r="E3075" s="6" t="s">
        <v>177</v>
      </c>
      <c r="H3075" s="6">
        <f>IF('Раздел 2.1.2.3'!AQ44&gt;='Раздел 2.1.2.3'!AQ47,0,1)</f>
        <v>0</v>
      </c>
    </row>
    <row r="3076" spans="1:8" x14ac:dyDescent="0.2">
      <c r="A3076" s="6">
        <f t="shared" si="42"/>
        <v>609562</v>
      </c>
      <c r="B3076" s="6">
        <v>10</v>
      </c>
      <c r="C3076" s="122">
        <v>6</v>
      </c>
      <c r="D3076" s="7">
        <v>252</v>
      </c>
      <c r="E3076" s="6" t="s">
        <v>178</v>
      </c>
      <c r="H3076" s="6">
        <f>IF('Раздел 2.1.2.3'!AR44&gt;='Раздел 2.1.2.3'!AR47,0,1)</f>
        <v>0</v>
      </c>
    </row>
    <row r="3077" spans="1:8" x14ac:dyDescent="0.2">
      <c r="A3077" s="6">
        <f t="shared" si="42"/>
        <v>609562</v>
      </c>
      <c r="B3077" s="6">
        <v>10</v>
      </c>
      <c r="C3077" s="122">
        <v>6</v>
      </c>
      <c r="D3077" s="7">
        <v>253</v>
      </c>
      <c r="E3077" s="6" t="s">
        <v>179</v>
      </c>
      <c r="H3077" s="6">
        <f>IF('Раздел 2.1.2.3'!AS44&gt;='Раздел 2.1.2.3'!AS47,0,1)</f>
        <v>0</v>
      </c>
    </row>
    <row r="3078" spans="1:8" x14ac:dyDescent="0.2">
      <c r="A3078" s="6">
        <f t="shared" si="42"/>
        <v>609562</v>
      </c>
      <c r="B3078" s="6">
        <v>10</v>
      </c>
      <c r="C3078" s="122">
        <v>6</v>
      </c>
      <c r="D3078" s="7">
        <v>254</v>
      </c>
      <c r="E3078" s="6" t="s">
        <v>180</v>
      </c>
      <c r="H3078" s="6">
        <f>IF('Раздел 2.1.2.3'!AT44&gt;='Раздел 2.1.2.3'!AT47,0,1)</f>
        <v>0</v>
      </c>
    </row>
    <row r="3079" spans="1:8" x14ac:dyDescent="0.2">
      <c r="A3079" s="6">
        <f t="shared" si="42"/>
        <v>609562</v>
      </c>
      <c r="B3079" s="6">
        <v>10</v>
      </c>
      <c r="C3079" s="122">
        <v>6</v>
      </c>
      <c r="D3079" s="7">
        <v>255</v>
      </c>
      <c r="E3079" s="6" t="s">
        <v>181</v>
      </c>
      <c r="H3079" s="6">
        <f>IF('Раздел 2.1.2.3'!AU44&gt;='Раздел 2.1.2.3'!AU47,0,1)</f>
        <v>0</v>
      </c>
    </row>
    <row r="3080" spans="1:8" x14ac:dyDescent="0.2">
      <c r="A3080" s="6">
        <f t="shared" si="42"/>
        <v>609562</v>
      </c>
      <c r="B3080" s="6">
        <v>10</v>
      </c>
      <c r="C3080" s="122">
        <v>6</v>
      </c>
      <c r="D3080" s="7">
        <v>256</v>
      </c>
      <c r="E3080" s="6" t="s">
        <v>182</v>
      </c>
      <c r="H3080" s="6">
        <f>IF('Раздел 2.1.2.3'!AV44&gt;='Раздел 2.1.2.3'!AV47,0,1)</f>
        <v>0</v>
      </c>
    </row>
    <row r="3081" spans="1:8" x14ac:dyDescent="0.2">
      <c r="A3081" s="6">
        <f t="shared" si="42"/>
        <v>609562</v>
      </c>
      <c r="B3081" s="6">
        <v>10</v>
      </c>
      <c r="C3081" s="122">
        <v>6</v>
      </c>
      <c r="D3081" s="7">
        <v>257</v>
      </c>
      <c r="E3081" s="6" t="s">
        <v>183</v>
      </c>
      <c r="H3081" s="6">
        <f>IF('Раздел 2.1.2.3'!AW44&gt;='Раздел 2.1.2.3'!AW47,0,1)</f>
        <v>0</v>
      </c>
    </row>
    <row r="3082" spans="1:8" x14ac:dyDescent="0.2">
      <c r="A3082" s="6">
        <f t="shared" si="42"/>
        <v>609562</v>
      </c>
      <c r="B3082" s="6">
        <v>10</v>
      </c>
      <c r="C3082" s="122">
        <v>6</v>
      </c>
      <c r="D3082" s="7">
        <v>258</v>
      </c>
      <c r="E3082" s="6" t="s">
        <v>184</v>
      </c>
      <c r="H3082" s="6">
        <f>IF('Раздел 2.1.2.3'!AX44&gt;='Раздел 2.1.2.3'!AX47,0,1)</f>
        <v>0</v>
      </c>
    </row>
    <row r="3083" spans="1:8" x14ac:dyDescent="0.2">
      <c r="A3083" s="6">
        <f t="shared" si="42"/>
        <v>609562</v>
      </c>
      <c r="B3083" s="6">
        <v>10</v>
      </c>
      <c r="C3083" s="122">
        <v>6</v>
      </c>
      <c r="D3083" s="7">
        <v>259</v>
      </c>
      <c r="E3083" s="6" t="s">
        <v>185</v>
      </c>
      <c r="H3083" s="6">
        <f>IF('Раздел 2.1.2.3'!AY44&gt;='Раздел 2.1.2.3'!AY47,0,1)</f>
        <v>0</v>
      </c>
    </row>
    <row r="3084" spans="1:8" x14ac:dyDescent="0.2">
      <c r="A3084" s="6">
        <f t="shared" si="42"/>
        <v>609562</v>
      </c>
      <c r="B3084" s="6">
        <v>10</v>
      </c>
      <c r="C3084" s="122">
        <v>6</v>
      </c>
      <c r="D3084" s="7">
        <v>260</v>
      </c>
      <c r="E3084" s="6" t="s">
        <v>186</v>
      </c>
      <c r="H3084" s="6">
        <f>IF('Раздел 2.1.2.3'!AZ44&gt;='Раздел 2.1.2.3'!AZ47,0,1)</f>
        <v>0</v>
      </c>
    </row>
    <row r="3085" spans="1:8" x14ac:dyDescent="0.2">
      <c r="A3085" s="6">
        <f t="shared" si="42"/>
        <v>609562</v>
      </c>
      <c r="B3085" s="6">
        <v>10</v>
      </c>
      <c r="C3085" s="122">
        <v>6</v>
      </c>
      <c r="D3085" s="7">
        <v>261</v>
      </c>
      <c r="E3085" s="6" t="s">
        <v>903</v>
      </c>
      <c r="H3085" s="6">
        <f>IF('Раздел 2.1.2.3'!BA44&gt;='Раздел 2.1.2.3'!BA47,0,1)</f>
        <v>0</v>
      </c>
    </row>
    <row r="3086" spans="1:8" x14ac:dyDescent="0.2">
      <c r="A3086" s="6">
        <f t="shared" si="42"/>
        <v>609562</v>
      </c>
      <c r="B3086" s="6">
        <v>10</v>
      </c>
      <c r="C3086" s="122">
        <v>6</v>
      </c>
      <c r="D3086" s="7">
        <v>262</v>
      </c>
      <c r="E3086" s="6" t="s">
        <v>1677</v>
      </c>
      <c r="H3086" s="6">
        <f>IF('Раздел 2.1.2.3'!BB44&gt;='Раздел 2.1.2.3'!BB47,0,1)</f>
        <v>0</v>
      </c>
    </row>
    <row r="3087" spans="1:8" x14ac:dyDescent="0.2">
      <c r="A3087" s="6">
        <f t="shared" si="42"/>
        <v>609562</v>
      </c>
      <c r="B3087" s="6">
        <v>10</v>
      </c>
      <c r="C3087" s="122">
        <v>6</v>
      </c>
      <c r="D3087" s="7">
        <v>263</v>
      </c>
      <c r="E3087" s="6" t="s">
        <v>1678</v>
      </c>
      <c r="H3087" s="6">
        <f>IF('Раздел 2.1.2.3'!BC44&gt;='Раздел 2.1.2.3'!BC47,0,1)</f>
        <v>0</v>
      </c>
    </row>
    <row r="3088" spans="1:8" x14ac:dyDescent="0.2">
      <c r="A3088" s="6">
        <f t="shared" si="42"/>
        <v>609562</v>
      </c>
      <c r="B3088" s="6">
        <v>10</v>
      </c>
      <c r="C3088" s="122">
        <v>6</v>
      </c>
      <c r="D3088" s="7">
        <v>264</v>
      </c>
      <c r="E3088" s="6" t="s">
        <v>1679</v>
      </c>
      <c r="H3088" s="6">
        <f>IF('Раздел 2.1.2.3'!BD44&gt;='Раздел 2.1.2.3'!BD47,0,1)</f>
        <v>0</v>
      </c>
    </row>
    <row r="3089" spans="1:8" x14ac:dyDescent="0.2">
      <c r="A3089" s="6">
        <f t="shared" si="42"/>
        <v>609562</v>
      </c>
      <c r="B3089" s="6">
        <v>10</v>
      </c>
      <c r="C3089" s="122">
        <v>6</v>
      </c>
      <c r="D3089" s="7">
        <v>265</v>
      </c>
      <c r="E3089" s="6" t="s">
        <v>1680</v>
      </c>
      <c r="H3089" s="6">
        <f>IF('Раздел 2.1.2.3'!BE44&gt;='Раздел 2.1.2.3'!BE47,0,1)</f>
        <v>0</v>
      </c>
    </row>
    <row r="3090" spans="1:8" x14ac:dyDescent="0.2">
      <c r="A3090" s="6">
        <f t="shared" si="42"/>
        <v>609562</v>
      </c>
      <c r="B3090" s="6">
        <v>10</v>
      </c>
      <c r="C3090" s="122">
        <v>6</v>
      </c>
      <c r="D3090" s="7">
        <v>266</v>
      </c>
      <c r="E3090" s="6" t="s">
        <v>1681</v>
      </c>
      <c r="H3090" s="6">
        <f>IF('Раздел 2.1.2.3'!BF44&gt;='Раздел 2.1.2.3'!BF47,0,1)</f>
        <v>0</v>
      </c>
    </row>
    <row r="3091" spans="1:8" x14ac:dyDescent="0.2">
      <c r="A3091" s="6">
        <f t="shared" si="42"/>
        <v>609562</v>
      </c>
      <c r="B3091" s="6">
        <v>10</v>
      </c>
      <c r="C3091" s="122">
        <v>6</v>
      </c>
      <c r="D3091" s="7">
        <v>267</v>
      </c>
      <c r="E3091" s="6" t="s">
        <v>1682</v>
      </c>
      <c r="H3091" s="6">
        <f>IF('Раздел 2.1.2.3'!BG44&gt;='Раздел 2.1.2.3'!BG47,0,1)</f>
        <v>0</v>
      </c>
    </row>
    <row r="3092" spans="1:8" x14ac:dyDescent="0.2">
      <c r="A3092" s="6">
        <f t="shared" si="42"/>
        <v>609562</v>
      </c>
      <c r="B3092" s="6">
        <v>10</v>
      </c>
      <c r="C3092" s="123">
        <v>6</v>
      </c>
      <c r="D3092" s="7">
        <v>268</v>
      </c>
      <c r="E3092" s="119" t="s">
        <v>1683</v>
      </c>
      <c r="F3092" s="119"/>
      <c r="G3092" s="119"/>
      <c r="H3092" s="119">
        <f>IF('Раздел 2.1.2.3'!BH44&gt;='Раздел 2.1.2.3'!BH47,0,1)</f>
        <v>0</v>
      </c>
    </row>
    <row r="3093" spans="1:8" x14ac:dyDescent="0.2">
      <c r="A3093" s="6">
        <f t="shared" si="42"/>
        <v>609562</v>
      </c>
      <c r="B3093" s="6">
        <v>10</v>
      </c>
      <c r="C3093" s="122">
        <v>7</v>
      </c>
      <c r="D3093" s="7">
        <v>269</v>
      </c>
      <c r="E3093" s="122" t="s">
        <v>9717</v>
      </c>
      <c r="H3093" s="6">
        <f>IF('Раздел 2.1.2.3'!P47&gt;='Раздел 2.1.2.3'!P48,0,1)</f>
        <v>0</v>
      </c>
    </row>
    <row r="3094" spans="1:8" x14ac:dyDescent="0.2">
      <c r="A3094" s="6">
        <f t="shared" si="42"/>
        <v>609562</v>
      </c>
      <c r="B3094" s="6">
        <v>10</v>
      </c>
      <c r="C3094" s="122">
        <v>7</v>
      </c>
      <c r="D3094" s="7">
        <v>270</v>
      </c>
      <c r="E3094" s="6" t="s">
        <v>1684</v>
      </c>
      <c r="H3094" s="6">
        <f>IF('Раздел 2.1.2.3'!Q47&gt;='Раздел 2.1.2.3'!Q48,0,1)</f>
        <v>0</v>
      </c>
    </row>
    <row r="3095" spans="1:8" x14ac:dyDescent="0.2">
      <c r="A3095" s="6">
        <f t="shared" si="42"/>
        <v>609562</v>
      </c>
      <c r="B3095" s="6">
        <v>10</v>
      </c>
      <c r="C3095" s="122">
        <v>7</v>
      </c>
      <c r="D3095" s="7">
        <v>271</v>
      </c>
      <c r="E3095" s="6" t="s">
        <v>1685</v>
      </c>
      <c r="H3095" s="6">
        <f>IF('Раздел 2.1.2.3'!R47&gt;='Раздел 2.1.2.3'!R48,0,1)</f>
        <v>0</v>
      </c>
    </row>
    <row r="3096" spans="1:8" x14ac:dyDescent="0.2">
      <c r="A3096" s="6">
        <f t="shared" si="42"/>
        <v>609562</v>
      </c>
      <c r="B3096" s="6">
        <v>10</v>
      </c>
      <c r="C3096" s="122">
        <v>7</v>
      </c>
      <c r="D3096" s="7">
        <v>272</v>
      </c>
      <c r="E3096" s="6" t="s">
        <v>1686</v>
      </c>
      <c r="H3096" s="6">
        <f>IF('Раздел 2.1.2.3'!S47&gt;='Раздел 2.1.2.3'!S48,0,1)</f>
        <v>0</v>
      </c>
    </row>
    <row r="3097" spans="1:8" x14ac:dyDescent="0.2">
      <c r="A3097" s="6">
        <f t="shared" si="42"/>
        <v>609562</v>
      </c>
      <c r="B3097" s="6">
        <v>10</v>
      </c>
      <c r="C3097" s="122">
        <v>7</v>
      </c>
      <c r="D3097" s="7">
        <v>273</v>
      </c>
      <c r="E3097" s="6" t="s">
        <v>1687</v>
      </c>
      <c r="H3097" s="6">
        <f>IF('Раздел 2.1.2.3'!T47&gt;='Раздел 2.1.2.3'!T48,0,1)</f>
        <v>0</v>
      </c>
    </row>
    <row r="3098" spans="1:8" x14ac:dyDescent="0.2">
      <c r="A3098" s="6">
        <f t="shared" si="42"/>
        <v>609562</v>
      </c>
      <c r="B3098" s="6">
        <v>10</v>
      </c>
      <c r="C3098" s="122">
        <v>7</v>
      </c>
      <c r="D3098" s="7">
        <v>274</v>
      </c>
      <c r="E3098" s="6" t="s">
        <v>1688</v>
      </c>
      <c r="H3098" s="6">
        <f>IF('Раздел 2.1.2.3'!U47&gt;='Раздел 2.1.2.3'!U48,0,1)</f>
        <v>0</v>
      </c>
    </row>
    <row r="3099" spans="1:8" x14ac:dyDescent="0.2">
      <c r="A3099" s="6">
        <f t="shared" si="42"/>
        <v>609562</v>
      </c>
      <c r="B3099" s="6">
        <v>10</v>
      </c>
      <c r="C3099" s="122">
        <v>7</v>
      </c>
      <c r="D3099" s="7">
        <v>275</v>
      </c>
      <c r="E3099" s="6" t="s">
        <v>1689</v>
      </c>
      <c r="H3099" s="6">
        <f>IF('Раздел 2.1.2.3'!V47&gt;='Раздел 2.1.2.3'!V48,0,1)</f>
        <v>0</v>
      </c>
    </row>
    <row r="3100" spans="1:8" x14ac:dyDescent="0.2">
      <c r="A3100" s="6">
        <f t="shared" si="42"/>
        <v>609562</v>
      </c>
      <c r="B3100" s="6">
        <v>10</v>
      </c>
      <c r="C3100" s="122">
        <v>7</v>
      </c>
      <c r="D3100" s="7">
        <v>276</v>
      </c>
      <c r="E3100" s="6" t="s">
        <v>1690</v>
      </c>
      <c r="H3100" s="6">
        <f>IF('Раздел 2.1.2.3'!W47&gt;='Раздел 2.1.2.3'!W48,0,1)</f>
        <v>0</v>
      </c>
    </row>
    <row r="3101" spans="1:8" x14ac:dyDescent="0.2">
      <c r="A3101" s="6">
        <f t="shared" si="42"/>
        <v>609562</v>
      </c>
      <c r="B3101" s="6">
        <v>10</v>
      </c>
      <c r="C3101" s="122">
        <v>7</v>
      </c>
      <c r="D3101" s="7">
        <v>277</v>
      </c>
      <c r="E3101" s="6" t="s">
        <v>1691</v>
      </c>
      <c r="H3101" s="6">
        <f>IF('Раздел 2.1.2.3'!X47&gt;='Раздел 2.1.2.3'!X48,0,1)</f>
        <v>0</v>
      </c>
    </row>
    <row r="3102" spans="1:8" x14ac:dyDescent="0.2">
      <c r="A3102" s="6">
        <f t="shared" si="42"/>
        <v>609562</v>
      </c>
      <c r="B3102" s="6">
        <v>10</v>
      </c>
      <c r="C3102" s="122">
        <v>7</v>
      </c>
      <c r="D3102" s="7">
        <v>278</v>
      </c>
      <c r="E3102" s="6" t="s">
        <v>1692</v>
      </c>
      <c r="H3102" s="6">
        <f>IF('Раздел 2.1.2.3'!Y47&gt;='Раздел 2.1.2.3'!Y48,0,1)</f>
        <v>0</v>
      </c>
    </row>
    <row r="3103" spans="1:8" x14ac:dyDescent="0.2">
      <c r="A3103" s="6">
        <f t="shared" si="42"/>
        <v>609562</v>
      </c>
      <c r="B3103" s="6">
        <v>10</v>
      </c>
      <c r="C3103" s="122">
        <v>7</v>
      </c>
      <c r="D3103" s="7">
        <v>279</v>
      </c>
      <c r="E3103" s="6" t="s">
        <v>1693</v>
      </c>
      <c r="H3103" s="6">
        <f>IF('Раздел 2.1.2.3'!Z47&gt;='Раздел 2.1.2.3'!Z48,0,1)</f>
        <v>0</v>
      </c>
    </row>
    <row r="3104" spans="1:8" x14ac:dyDescent="0.2">
      <c r="A3104" s="6">
        <f t="shared" si="42"/>
        <v>609562</v>
      </c>
      <c r="B3104" s="6">
        <v>10</v>
      </c>
      <c r="C3104" s="122">
        <v>7</v>
      </c>
      <c r="D3104" s="7">
        <v>280</v>
      </c>
      <c r="E3104" s="6" t="s">
        <v>1694</v>
      </c>
      <c r="H3104" s="6">
        <f>IF('Раздел 2.1.2.3'!AA47&gt;='Раздел 2.1.2.3'!AA48,0,1)</f>
        <v>0</v>
      </c>
    </row>
    <row r="3105" spans="1:8" x14ac:dyDescent="0.2">
      <c r="A3105" s="6">
        <f t="shared" si="42"/>
        <v>609562</v>
      </c>
      <c r="B3105" s="6">
        <v>10</v>
      </c>
      <c r="C3105" s="122">
        <v>7</v>
      </c>
      <c r="D3105" s="7">
        <v>281</v>
      </c>
      <c r="E3105" s="6" t="s">
        <v>1695</v>
      </c>
      <c r="H3105" s="6">
        <f>IF('Раздел 2.1.2.3'!AB47&gt;='Раздел 2.1.2.3'!AB48,0,1)</f>
        <v>0</v>
      </c>
    </row>
    <row r="3106" spans="1:8" x14ac:dyDescent="0.2">
      <c r="A3106" s="6">
        <f t="shared" si="42"/>
        <v>609562</v>
      </c>
      <c r="B3106" s="6">
        <v>10</v>
      </c>
      <c r="C3106" s="122">
        <v>7</v>
      </c>
      <c r="D3106" s="7">
        <v>282</v>
      </c>
      <c r="E3106" s="6" t="s">
        <v>1696</v>
      </c>
      <c r="H3106" s="6">
        <f>IF('Раздел 2.1.2.3'!AC47&gt;='Раздел 2.1.2.3'!AC48,0,1)</f>
        <v>0</v>
      </c>
    </row>
    <row r="3107" spans="1:8" x14ac:dyDescent="0.2">
      <c r="A3107" s="6">
        <f t="shared" si="42"/>
        <v>609562</v>
      </c>
      <c r="B3107" s="6">
        <v>10</v>
      </c>
      <c r="C3107" s="122">
        <v>7</v>
      </c>
      <c r="D3107" s="7">
        <v>283</v>
      </c>
      <c r="E3107" s="6" t="s">
        <v>1697</v>
      </c>
      <c r="H3107" s="6">
        <f>IF('Раздел 2.1.2.3'!AD47&gt;='Раздел 2.1.2.3'!AD48,0,1)</f>
        <v>0</v>
      </c>
    </row>
    <row r="3108" spans="1:8" x14ac:dyDescent="0.2">
      <c r="A3108" s="6">
        <f t="shared" si="42"/>
        <v>609562</v>
      </c>
      <c r="B3108" s="6">
        <v>10</v>
      </c>
      <c r="C3108" s="122">
        <v>7</v>
      </c>
      <c r="D3108" s="7">
        <v>284</v>
      </c>
      <c r="E3108" s="6" t="s">
        <v>1698</v>
      </c>
      <c r="H3108" s="6">
        <f>IF('Раздел 2.1.2.3'!AE47&gt;='Раздел 2.1.2.3'!AE48,0,1)</f>
        <v>0</v>
      </c>
    </row>
    <row r="3109" spans="1:8" x14ac:dyDescent="0.2">
      <c r="A3109" s="6">
        <f t="shared" si="42"/>
        <v>609562</v>
      </c>
      <c r="B3109" s="6">
        <v>10</v>
      </c>
      <c r="C3109" s="122">
        <v>7</v>
      </c>
      <c r="D3109" s="7">
        <v>285</v>
      </c>
      <c r="E3109" s="6" t="s">
        <v>1699</v>
      </c>
      <c r="H3109" s="6">
        <f>IF('Раздел 2.1.2.3'!AF47&gt;='Раздел 2.1.2.3'!AF48,0,1)</f>
        <v>0</v>
      </c>
    </row>
    <row r="3110" spans="1:8" x14ac:dyDescent="0.2">
      <c r="A3110" s="6">
        <f t="shared" si="42"/>
        <v>609562</v>
      </c>
      <c r="B3110" s="6">
        <v>10</v>
      </c>
      <c r="C3110" s="122">
        <v>7</v>
      </c>
      <c r="D3110" s="7">
        <v>286</v>
      </c>
      <c r="E3110" s="6" t="s">
        <v>1700</v>
      </c>
      <c r="H3110" s="6">
        <f>IF('Раздел 2.1.2.3'!AG47&gt;='Раздел 2.1.2.3'!AG48,0,1)</f>
        <v>0</v>
      </c>
    </row>
    <row r="3111" spans="1:8" x14ac:dyDescent="0.2">
      <c r="A3111" s="6">
        <f t="shared" si="42"/>
        <v>609562</v>
      </c>
      <c r="B3111" s="6">
        <v>10</v>
      </c>
      <c r="C3111" s="122">
        <v>7</v>
      </c>
      <c r="D3111" s="7">
        <v>287</v>
      </c>
      <c r="E3111" s="6" t="s">
        <v>1701</v>
      </c>
      <c r="H3111" s="6">
        <f>IF('Раздел 2.1.2.3'!AH47&gt;='Раздел 2.1.2.3'!AH48,0,1)</f>
        <v>0</v>
      </c>
    </row>
    <row r="3112" spans="1:8" x14ac:dyDescent="0.2">
      <c r="A3112" s="6">
        <f t="shared" si="42"/>
        <v>609562</v>
      </c>
      <c r="B3112" s="6">
        <v>10</v>
      </c>
      <c r="C3112" s="122">
        <v>7</v>
      </c>
      <c r="D3112" s="7">
        <v>288</v>
      </c>
      <c r="E3112" s="6" t="s">
        <v>1702</v>
      </c>
      <c r="H3112" s="6">
        <f>IF('Раздел 2.1.2.3'!AI47&gt;='Раздел 2.1.2.3'!AI48,0,1)</f>
        <v>0</v>
      </c>
    </row>
    <row r="3113" spans="1:8" x14ac:dyDescent="0.2">
      <c r="A3113" s="6">
        <f t="shared" si="42"/>
        <v>609562</v>
      </c>
      <c r="B3113" s="6">
        <v>10</v>
      </c>
      <c r="C3113" s="122">
        <v>7</v>
      </c>
      <c r="D3113" s="7">
        <v>289</v>
      </c>
      <c r="E3113" s="6" t="s">
        <v>1703</v>
      </c>
      <c r="H3113" s="6">
        <f>IF('Раздел 2.1.2.3'!AJ47&gt;='Раздел 2.1.2.3'!AJ48,0,1)</f>
        <v>0</v>
      </c>
    </row>
    <row r="3114" spans="1:8" x14ac:dyDescent="0.2">
      <c r="A3114" s="6">
        <f t="shared" si="42"/>
        <v>609562</v>
      </c>
      <c r="B3114" s="6">
        <v>10</v>
      </c>
      <c r="C3114" s="122">
        <v>7</v>
      </c>
      <c r="D3114" s="7">
        <v>290</v>
      </c>
      <c r="E3114" s="6" t="s">
        <v>1704</v>
      </c>
      <c r="H3114" s="6">
        <f>IF('Раздел 2.1.2.3'!AK47&gt;='Раздел 2.1.2.3'!AK48,0,1)</f>
        <v>0</v>
      </c>
    </row>
    <row r="3115" spans="1:8" x14ac:dyDescent="0.2">
      <c r="A3115" s="6">
        <f t="shared" si="42"/>
        <v>609562</v>
      </c>
      <c r="B3115" s="6">
        <v>10</v>
      </c>
      <c r="C3115" s="122">
        <v>7</v>
      </c>
      <c r="D3115" s="7">
        <v>291</v>
      </c>
      <c r="E3115" s="6" t="s">
        <v>1705</v>
      </c>
      <c r="H3115" s="6">
        <f>IF('Раздел 2.1.2.3'!AL47&gt;='Раздел 2.1.2.3'!AL48,0,1)</f>
        <v>0</v>
      </c>
    </row>
    <row r="3116" spans="1:8" x14ac:dyDescent="0.2">
      <c r="A3116" s="6">
        <f t="shared" si="42"/>
        <v>609562</v>
      </c>
      <c r="B3116" s="6">
        <v>10</v>
      </c>
      <c r="C3116" s="122">
        <v>7</v>
      </c>
      <c r="D3116" s="7">
        <v>292</v>
      </c>
      <c r="E3116" s="6" t="s">
        <v>1706</v>
      </c>
      <c r="H3116" s="6">
        <f>IF('Раздел 2.1.2.3'!AM47&gt;='Раздел 2.1.2.3'!AM48,0,1)</f>
        <v>0</v>
      </c>
    </row>
    <row r="3117" spans="1:8" x14ac:dyDescent="0.2">
      <c r="A3117" s="6">
        <f t="shared" si="42"/>
        <v>609562</v>
      </c>
      <c r="B3117" s="6">
        <v>10</v>
      </c>
      <c r="C3117" s="122">
        <v>7</v>
      </c>
      <c r="D3117" s="7">
        <v>293</v>
      </c>
      <c r="E3117" s="6" t="s">
        <v>1707</v>
      </c>
      <c r="H3117" s="6">
        <f>IF('Раздел 2.1.2.3'!AN47&gt;='Раздел 2.1.2.3'!AN48,0,1)</f>
        <v>0</v>
      </c>
    </row>
    <row r="3118" spans="1:8" x14ac:dyDescent="0.2">
      <c r="A3118" s="6">
        <f t="shared" si="42"/>
        <v>609562</v>
      </c>
      <c r="B3118" s="6">
        <v>10</v>
      </c>
      <c r="C3118" s="122">
        <v>7</v>
      </c>
      <c r="D3118" s="7">
        <v>294</v>
      </c>
      <c r="E3118" s="6" t="s">
        <v>1708</v>
      </c>
      <c r="H3118" s="6">
        <f>IF('Раздел 2.1.2.3'!AO47&gt;='Раздел 2.1.2.3'!AO48,0,1)</f>
        <v>0</v>
      </c>
    </row>
    <row r="3119" spans="1:8" x14ac:dyDescent="0.2">
      <c r="A3119" s="6">
        <f t="shared" si="42"/>
        <v>609562</v>
      </c>
      <c r="B3119" s="6">
        <v>10</v>
      </c>
      <c r="C3119" s="122">
        <v>7</v>
      </c>
      <c r="D3119" s="7">
        <v>295</v>
      </c>
      <c r="E3119" s="6" t="s">
        <v>1709</v>
      </c>
      <c r="H3119" s="6">
        <f>IF('Раздел 2.1.2.3'!AP47&gt;='Раздел 2.1.2.3'!AP48,0,1)</f>
        <v>0</v>
      </c>
    </row>
    <row r="3120" spans="1:8" x14ac:dyDescent="0.2">
      <c r="A3120" s="6">
        <f t="shared" si="42"/>
        <v>609562</v>
      </c>
      <c r="B3120" s="6">
        <v>10</v>
      </c>
      <c r="C3120" s="122">
        <v>7</v>
      </c>
      <c r="D3120" s="7">
        <v>296</v>
      </c>
      <c r="E3120" s="6" t="s">
        <v>1710</v>
      </c>
      <c r="H3120" s="6">
        <f>IF('Раздел 2.1.2.3'!AQ47&gt;='Раздел 2.1.2.3'!AQ48,0,1)</f>
        <v>0</v>
      </c>
    </row>
    <row r="3121" spans="1:8" x14ac:dyDescent="0.2">
      <c r="A3121" s="6">
        <f t="shared" si="42"/>
        <v>609562</v>
      </c>
      <c r="B3121" s="6">
        <v>10</v>
      </c>
      <c r="C3121" s="122">
        <v>7</v>
      </c>
      <c r="D3121" s="7">
        <v>297</v>
      </c>
      <c r="E3121" s="6" t="s">
        <v>1711</v>
      </c>
      <c r="H3121" s="6">
        <f>IF('Раздел 2.1.2.3'!AR47&gt;='Раздел 2.1.2.3'!AR48,0,1)</f>
        <v>0</v>
      </c>
    </row>
    <row r="3122" spans="1:8" x14ac:dyDescent="0.2">
      <c r="A3122" s="6">
        <f t="shared" si="42"/>
        <v>609562</v>
      </c>
      <c r="B3122" s="6">
        <v>10</v>
      </c>
      <c r="C3122" s="122">
        <v>7</v>
      </c>
      <c r="D3122" s="7">
        <v>298</v>
      </c>
      <c r="E3122" s="6" t="s">
        <v>1712</v>
      </c>
      <c r="H3122" s="6">
        <f>IF('Раздел 2.1.2.3'!AS47&gt;='Раздел 2.1.2.3'!AS48,0,1)</f>
        <v>0</v>
      </c>
    </row>
    <row r="3123" spans="1:8" x14ac:dyDescent="0.2">
      <c r="A3123" s="6">
        <f t="shared" si="42"/>
        <v>609562</v>
      </c>
      <c r="B3123" s="6">
        <v>10</v>
      </c>
      <c r="C3123" s="122">
        <v>7</v>
      </c>
      <c r="D3123" s="7">
        <v>299</v>
      </c>
      <c r="E3123" s="6" t="s">
        <v>1713</v>
      </c>
      <c r="H3123" s="6">
        <f>IF('Раздел 2.1.2.3'!AT47&gt;='Раздел 2.1.2.3'!AT48,0,1)</f>
        <v>0</v>
      </c>
    </row>
    <row r="3124" spans="1:8" x14ac:dyDescent="0.2">
      <c r="A3124" s="6">
        <f t="shared" si="42"/>
        <v>609562</v>
      </c>
      <c r="B3124" s="6">
        <v>10</v>
      </c>
      <c r="C3124" s="122">
        <v>7</v>
      </c>
      <c r="D3124" s="7">
        <v>300</v>
      </c>
      <c r="E3124" s="6" t="s">
        <v>1714</v>
      </c>
      <c r="H3124" s="6">
        <f>IF('Раздел 2.1.2.3'!AU47&gt;='Раздел 2.1.2.3'!AU48,0,1)</f>
        <v>0</v>
      </c>
    </row>
    <row r="3125" spans="1:8" x14ac:dyDescent="0.2">
      <c r="A3125" s="6">
        <f t="shared" si="42"/>
        <v>609562</v>
      </c>
      <c r="B3125" s="6">
        <v>10</v>
      </c>
      <c r="C3125" s="122">
        <v>7</v>
      </c>
      <c r="D3125" s="7">
        <v>301</v>
      </c>
      <c r="E3125" s="6" t="s">
        <v>1715</v>
      </c>
      <c r="H3125" s="6">
        <f>IF('Раздел 2.1.2.3'!AV47&gt;='Раздел 2.1.2.3'!AV48,0,1)</f>
        <v>0</v>
      </c>
    </row>
    <row r="3126" spans="1:8" x14ac:dyDescent="0.2">
      <c r="A3126" s="6">
        <f t="shared" si="42"/>
        <v>609562</v>
      </c>
      <c r="B3126" s="6">
        <v>10</v>
      </c>
      <c r="C3126" s="122">
        <v>7</v>
      </c>
      <c r="D3126" s="7">
        <v>302</v>
      </c>
      <c r="E3126" s="6" t="s">
        <v>1716</v>
      </c>
      <c r="H3126" s="6">
        <f>IF('Раздел 2.1.2.3'!AW47&gt;='Раздел 2.1.2.3'!AW48,0,1)</f>
        <v>0</v>
      </c>
    </row>
    <row r="3127" spans="1:8" x14ac:dyDescent="0.2">
      <c r="A3127" s="6">
        <f t="shared" si="42"/>
        <v>609562</v>
      </c>
      <c r="B3127" s="6">
        <v>10</v>
      </c>
      <c r="C3127" s="122">
        <v>7</v>
      </c>
      <c r="D3127" s="7">
        <v>303</v>
      </c>
      <c r="E3127" s="6" t="s">
        <v>1717</v>
      </c>
      <c r="H3127" s="6">
        <f>IF('Раздел 2.1.2.3'!AX47&gt;='Раздел 2.1.2.3'!AX48,0,1)</f>
        <v>0</v>
      </c>
    </row>
    <row r="3128" spans="1:8" x14ac:dyDescent="0.2">
      <c r="A3128" s="6">
        <f t="shared" si="42"/>
        <v>609562</v>
      </c>
      <c r="B3128" s="6">
        <v>10</v>
      </c>
      <c r="C3128" s="122">
        <v>7</v>
      </c>
      <c r="D3128" s="7">
        <v>304</v>
      </c>
      <c r="E3128" s="6" t="s">
        <v>1718</v>
      </c>
      <c r="H3128" s="6">
        <f>IF('Раздел 2.1.2.3'!AY47&gt;='Раздел 2.1.2.3'!AY48,0,1)</f>
        <v>0</v>
      </c>
    </row>
    <row r="3129" spans="1:8" x14ac:dyDescent="0.2">
      <c r="A3129" s="6">
        <f t="shared" si="42"/>
        <v>609562</v>
      </c>
      <c r="B3129" s="6">
        <v>10</v>
      </c>
      <c r="C3129" s="122">
        <v>7</v>
      </c>
      <c r="D3129" s="7">
        <v>305</v>
      </c>
      <c r="E3129" s="6" t="s">
        <v>1719</v>
      </c>
      <c r="H3129" s="6">
        <f>IF('Раздел 2.1.2.3'!AZ47&gt;='Раздел 2.1.2.3'!AZ48,0,1)</f>
        <v>0</v>
      </c>
    </row>
    <row r="3130" spans="1:8" x14ac:dyDescent="0.2">
      <c r="A3130" s="6">
        <f t="shared" si="42"/>
        <v>609562</v>
      </c>
      <c r="B3130" s="6">
        <v>10</v>
      </c>
      <c r="C3130" s="122">
        <v>7</v>
      </c>
      <c r="D3130" s="7">
        <v>306</v>
      </c>
      <c r="E3130" s="6" t="s">
        <v>1720</v>
      </c>
      <c r="H3130" s="6">
        <f>IF('Раздел 2.1.2.3'!BA47&gt;='Раздел 2.1.2.3'!BA48,0,1)</f>
        <v>0</v>
      </c>
    </row>
    <row r="3131" spans="1:8" x14ac:dyDescent="0.2">
      <c r="A3131" s="6">
        <f t="shared" si="42"/>
        <v>609562</v>
      </c>
      <c r="B3131" s="6">
        <v>10</v>
      </c>
      <c r="C3131" s="122">
        <v>7</v>
      </c>
      <c r="D3131" s="7">
        <v>307</v>
      </c>
      <c r="E3131" s="6" t="s">
        <v>1721</v>
      </c>
      <c r="H3131" s="6">
        <f>IF('Раздел 2.1.2.3'!BB47&gt;='Раздел 2.1.2.3'!BB48,0,1)</f>
        <v>0</v>
      </c>
    </row>
    <row r="3132" spans="1:8" x14ac:dyDescent="0.2">
      <c r="A3132" s="6">
        <f t="shared" si="42"/>
        <v>609562</v>
      </c>
      <c r="B3132" s="6">
        <v>10</v>
      </c>
      <c r="C3132" s="122">
        <v>7</v>
      </c>
      <c r="D3132" s="7">
        <v>308</v>
      </c>
      <c r="E3132" s="6" t="s">
        <v>1722</v>
      </c>
      <c r="H3132" s="6">
        <f>IF('Раздел 2.1.2.3'!BC47&gt;='Раздел 2.1.2.3'!BC48,0,1)</f>
        <v>0</v>
      </c>
    </row>
    <row r="3133" spans="1:8" x14ac:dyDescent="0.2">
      <c r="A3133" s="6">
        <f t="shared" si="42"/>
        <v>609562</v>
      </c>
      <c r="B3133" s="6">
        <v>10</v>
      </c>
      <c r="C3133" s="122">
        <v>7</v>
      </c>
      <c r="D3133" s="7">
        <v>309</v>
      </c>
      <c r="E3133" s="6" t="s">
        <v>1723</v>
      </c>
      <c r="H3133" s="6">
        <f>IF('Раздел 2.1.2.3'!BD47&gt;='Раздел 2.1.2.3'!BD48,0,1)</f>
        <v>0</v>
      </c>
    </row>
    <row r="3134" spans="1:8" x14ac:dyDescent="0.2">
      <c r="A3134" s="6">
        <f t="shared" si="42"/>
        <v>609562</v>
      </c>
      <c r="B3134" s="6">
        <v>10</v>
      </c>
      <c r="C3134" s="122">
        <v>7</v>
      </c>
      <c r="D3134" s="7">
        <v>310</v>
      </c>
      <c r="E3134" s="6" t="s">
        <v>1724</v>
      </c>
      <c r="H3134" s="6">
        <f>IF('Раздел 2.1.2.3'!BE47&gt;='Раздел 2.1.2.3'!BE48,0,1)</f>
        <v>0</v>
      </c>
    </row>
    <row r="3135" spans="1:8" x14ac:dyDescent="0.2">
      <c r="A3135" s="6">
        <f t="shared" si="42"/>
        <v>609562</v>
      </c>
      <c r="B3135" s="6">
        <v>10</v>
      </c>
      <c r="C3135" s="122">
        <v>7</v>
      </c>
      <c r="D3135" s="7">
        <v>311</v>
      </c>
      <c r="E3135" s="6" t="s">
        <v>1725</v>
      </c>
      <c r="H3135" s="6">
        <f>IF('Раздел 2.1.2.3'!BF47&gt;='Раздел 2.1.2.3'!BF48,0,1)</f>
        <v>0</v>
      </c>
    </row>
    <row r="3136" spans="1:8" x14ac:dyDescent="0.2">
      <c r="A3136" s="6">
        <f t="shared" si="42"/>
        <v>609562</v>
      </c>
      <c r="B3136" s="6">
        <v>10</v>
      </c>
      <c r="C3136" s="122">
        <v>7</v>
      </c>
      <c r="D3136" s="7">
        <v>312</v>
      </c>
      <c r="E3136" s="6" t="s">
        <v>2493</v>
      </c>
      <c r="H3136" s="6">
        <f>IF('Раздел 2.1.2.3'!BG47&gt;='Раздел 2.1.2.3'!BG48,0,1)</f>
        <v>0</v>
      </c>
    </row>
    <row r="3137" spans="1:8" x14ac:dyDescent="0.2">
      <c r="A3137" s="6">
        <f t="shared" si="42"/>
        <v>609562</v>
      </c>
      <c r="B3137" s="6">
        <v>10</v>
      </c>
      <c r="C3137" s="123">
        <v>7</v>
      </c>
      <c r="D3137" s="7">
        <v>313</v>
      </c>
      <c r="E3137" s="119" t="s">
        <v>2494</v>
      </c>
      <c r="F3137" s="119"/>
      <c r="G3137" s="119"/>
      <c r="H3137" s="119">
        <f>IF('Раздел 2.1.2.3'!BH47&gt;='Раздел 2.1.2.3'!BH48,0,1)</f>
        <v>0</v>
      </c>
    </row>
    <row r="3138" spans="1:8" x14ac:dyDescent="0.2">
      <c r="A3138" s="6">
        <f t="shared" si="42"/>
        <v>609562</v>
      </c>
      <c r="B3138" s="6">
        <v>10</v>
      </c>
      <c r="C3138" s="122">
        <v>8</v>
      </c>
      <c r="D3138" s="7">
        <v>314</v>
      </c>
      <c r="E3138" s="122" t="s">
        <v>12619</v>
      </c>
      <c r="H3138" s="6">
        <f>IF('Раздел 2.1.2.3'!P47&gt;='Раздел 2.1.2.3'!P49,0,1)</f>
        <v>0</v>
      </c>
    </row>
    <row r="3139" spans="1:8" x14ac:dyDescent="0.2">
      <c r="A3139" s="6">
        <f t="shared" ref="A3139:A3202" si="43">P_3</f>
        <v>609562</v>
      </c>
      <c r="B3139" s="6">
        <v>10</v>
      </c>
      <c r="C3139" s="122">
        <v>8</v>
      </c>
      <c r="D3139" s="7">
        <v>315</v>
      </c>
      <c r="E3139" s="6" t="s">
        <v>2495</v>
      </c>
      <c r="H3139" s="6">
        <f>IF('Раздел 2.1.2.3'!Q47&gt;='Раздел 2.1.2.3'!Q49,0,1)</f>
        <v>0</v>
      </c>
    </row>
    <row r="3140" spans="1:8" x14ac:dyDescent="0.2">
      <c r="A3140" s="6">
        <f t="shared" si="43"/>
        <v>609562</v>
      </c>
      <c r="B3140" s="6">
        <v>10</v>
      </c>
      <c r="C3140" s="122">
        <v>8</v>
      </c>
      <c r="D3140" s="7">
        <v>316</v>
      </c>
      <c r="E3140" s="6" t="s">
        <v>2496</v>
      </c>
      <c r="H3140" s="6">
        <f>IF('Раздел 2.1.2.3'!R47&gt;='Раздел 2.1.2.3'!R49,0,1)</f>
        <v>0</v>
      </c>
    </row>
    <row r="3141" spans="1:8" x14ac:dyDescent="0.2">
      <c r="A3141" s="6">
        <f t="shared" si="43"/>
        <v>609562</v>
      </c>
      <c r="B3141" s="6">
        <v>10</v>
      </c>
      <c r="C3141" s="122">
        <v>8</v>
      </c>
      <c r="D3141" s="7">
        <v>317</v>
      </c>
      <c r="E3141" s="6" t="s">
        <v>2497</v>
      </c>
      <c r="H3141" s="6">
        <f>IF('Раздел 2.1.2.3'!S47&gt;='Раздел 2.1.2.3'!S49,0,1)</f>
        <v>0</v>
      </c>
    </row>
    <row r="3142" spans="1:8" x14ac:dyDescent="0.2">
      <c r="A3142" s="6">
        <f t="shared" si="43"/>
        <v>609562</v>
      </c>
      <c r="B3142" s="6">
        <v>10</v>
      </c>
      <c r="C3142" s="122">
        <v>8</v>
      </c>
      <c r="D3142" s="7">
        <v>318</v>
      </c>
      <c r="E3142" s="6" t="s">
        <v>2498</v>
      </c>
      <c r="H3142" s="6">
        <f>IF('Раздел 2.1.2.3'!T47&gt;='Раздел 2.1.2.3'!T49,0,1)</f>
        <v>0</v>
      </c>
    </row>
    <row r="3143" spans="1:8" x14ac:dyDescent="0.2">
      <c r="A3143" s="6">
        <f t="shared" si="43"/>
        <v>609562</v>
      </c>
      <c r="B3143" s="6">
        <v>10</v>
      </c>
      <c r="C3143" s="122">
        <v>8</v>
      </c>
      <c r="D3143" s="7">
        <v>319</v>
      </c>
      <c r="E3143" s="6" t="s">
        <v>2499</v>
      </c>
      <c r="H3143" s="6">
        <f>IF('Раздел 2.1.2.3'!U47&gt;='Раздел 2.1.2.3'!U49,0,1)</f>
        <v>0</v>
      </c>
    </row>
    <row r="3144" spans="1:8" x14ac:dyDescent="0.2">
      <c r="A3144" s="6">
        <f t="shared" si="43"/>
        <v>609562</v>
      </c>
      <c r="B3144" s="6">
        <v>10</v>
      </c>
      <c r="C3144" s="122">
        <v>8</v>
      </c>
      <c r="D3144" s="7">
        <v>320</v>
      </c>
      <c r="E3144" s="6" t="s">
        <v>2500</v>
      </c>
      <c r="H3144" s="6">
        <f>IF('Раздел 2.1.2.3'!V47&gt;='Раздел 2.1.2.3'!V49,0,1)</f>
        <v>0</v>
      </c>
    </row>
    <row r="3145" spans="1:8" x14ac:dyDescent="0.2">
      <c r="A3145" s="6">
        <f t="shared" si="43"/>
        <v>609562</v>
      </c>
      <c r="B3145" s="6">
        <v>10</v>
      </c>
      <c r="C3145" s="122">
        <v>8</v>
      </c>
      <c r="D3145" s="7">
        <v>321</v>
      </c>
      <c r="E3145" s="6" t="s">
        <v>2501</v>
      </c>
      <c r="H3145" s="6">
        <f>IF('Раздел 2.1.2.3'!W47&gt;='Раздел 2.1.2.3'!W49,0,1)</f>
        <v>0</v>
      </c>
    </row>
    <row r="3146" spans="1:8" x14ac:dyDescent="0.2">
      <c r="A3146" s="6">
        <f t="shared" si="43"/>
        <v>609562</v>
      </c>
      <c r="B3146" s="6">
        <v>10</v>
      </c>
      <c r="C3146" s="122">
        <v>8</v>
      </c>
      <c r="D3146" s="7">
        <v>322</v>
      </c>
      <c r="E3146" s="6" t="s">
        <v>2502</v>
      </c>
      <c r="H3146" s="6">
        <f>IF('Раздел 2.1.2.3'!X47&gt;='Раздел 2.1.2.3'!X49,0,1)</f>
        <v>0</v>
      </c>
    </row>
    <row r="3147" spans="1:8" x14ac:dyDescent="0.2">
      <c r="A3147" s="6">
        <f t="shared" si="43"/>
        <v>609562</v>
      </c>
      <c r="B3147" s="6">
        <v>10</v>
      </c>
      <c r="C3147" s="122">
        <v>8</v>
      </c>
      <c r="D3147" s="7">
        <v>323</v>
      </c>
      <c r="E3147" s="6" t="s">
        <v>2503</v>
      </c>
      <c r="H3147" s="6">
        <f>IF('Раздел 2.1.2.3'!Y47&gt;='Раздел 2.1.2.3'!Y49,0,1)</f>
        <v>0</v>
      </c>
    </row>
    <row r="3148" spans="1:8" x14ac:dyDescent="0.2">
      <c r="A3148" s="6">
        <f t="shared" si="43"/>
        <v>609562</v>
      </c>
      <c r="B3148" s="6">
        <v>10</v>
      </c>
      <c r="C3148" s="122">
        <v>8</v>
      </c>
      <c r="D3148" s="7">
        <v>324</v>
      </c>
      <c r="E3148" s="6" t="s">
        <v>2504</v>
      </c>
      <c r="H3148" s="6">
        <f>IF('Раздел 2.1.2.3'!Z47&gt;='Раздел 2.1.2.3'!Z49,0,1)</f>
        <v>0</v>
      </c>
    </row>
    <row r="3149" spans="1:8" x14ac:dyDescent="0.2">
      <c r="A3149" s="6">
        <f t="shared" si="43"/>
        <v>609562</v>
      </c>
      <c r="B3149" s="6">
        <v>10</v>
      </c>
      <c r="C3149" s="122">
        <v>8</v>
      </c>
      <c r="D3149" s="7">
        <v>325</v>
      </c>
      <c r="E3149" s="6" t="s">
        <v>2505</v>
      </c>
      <c r="H3149" s="6">
        <f>IF('Раздел 2.1.2.3'!AA47&gt;='Раздел 2.1.2.3'!AA49,0,1)</f>
        <v>0</v>
      </c>
    </row>
    <row r="3150" spans="1:8" x14ac:dyDescent="0.2">
      <c r="A3150" s="6">
        <f t="shared" si="43"/>
        <v>609562</v>
      </c>
      <c r="B3150" s="6">
        <v>10</v>
      </c>
      <c r="C3150" s="122">
        <v>8</v>
      </c>
      <c r="D3150" s="7">
        <v>326</v>
      </c>
      <c r="E3150" s="6" t="s">
        <v>2506</v>
      </c>
      <c r="H3150" s="6">
        <f>IF('Раздел 2.1.2.3'!AB47&gt;='Раздел 2.1.2.3'!AB49,0,1)</f>
        <v>0</v>
      </c>
    </row>
    <row r="3151" spans="1:8" x14ac:dyDescent="0.2">
      <c r="A3151" s="6">
        <f t="shared" si="43"/>
        <v>609562</v>
      </c>
      <c r="B3151" s="6">
        <v>10</v>
      </c>
      <c r="C3151" s="122">
        <v>8</v>
      </c>
      <c r="D3151" s="7">
        <v>327</v>
      </c>
      <c r="E3151" s="6" t="s">
        <v>2507</v>
      </c>
      <c r="H3151" s="6">
        <f>IF('Раздел 2.1.2.3'!AC47&gt;='Раздел 2.1.2.3'!AC49,0,1)</f>
        <v>0</v>
      </c>
    </row>
    <row r="3152" spans="1:8" x14ac:dyDescent="0.2">
      <c r="A3152" s="6">
        <f t="shared" si="43"/>
        <v>609562</v>
      </c>
      <c r="B3152" s="6">
        <v>10</v>
      </c>
      <c r="C3152" s="122">
        <v>8</v>
      </c>
      <c r="D3152" s="7">
        <v>328</v>
      </c>
      <c r="E3152" s="6" t="s">
        <v>2508</v>
      </c>
      <c r="H3152" s="6">
        <f>IF('Раздел 2.1.2.3'!AD47&gt;='Раздел 2.1.2.3'!AD49,0,1)</f>
        <v>0</v>
      </c>
    </row>
    <row r="3153" spans="1:8" x14ac:dyDescent="0.2">
      <c r="A3153" s="6">
        <f t="shared" si="43"/>
        <v>609562</v>
      </c>
      <c r="B3153" s="6">
        <v>10</v>
      </c>
      <c r="C3153" s="122">
        <v>8</v>
      </c>
      <c r="D3153" s="7">
        <v>329</v>
      </c>
      <c r="E3153" s="6" t="s">
        <v>2509</v>
      </c>
      <c r="H3153" s="6">
        <f>IF('Раздел 2.1.2.3'!AE47&gt;='Раздел 2.1.2.3'!AE49,0,1)</f>
        <v>0</v>
      </c>
    </row>
    <row r="3154" spans="1:8" x14ac:dyDescent="0.2">
      <c r="A3154" s="6">
        <f t="shared" si="43"/>
        <v>609562</v>
      </c>
      <c r="B3154" s="6">
        <v>10</v>
      </c>
      <c r="C3154" s="122">
        <v>8</v>
      </c>
      <c r="D3154" s="7">
        <v>330</v>
      </c>
      <c r="E3154" s="6" t="s">
        <v>2510</v>
      </c>
      <c r="H3154" s="6">
        <f>IF('Раздел 2.1.2.3'!AF47&gt;='Раздел 2.1.2.3'!AF49,0,1)</f>
        <v>0</v>
      </c>
    </row>
    <row r="3155" spans="1:8" x14ac:dyDescent="0.2">
      <c r="A3155" s="6">
        <f t="shared" si="43"/>
        <v>609562</v>
      </c>
      <c r="B3155" s="6">
        <v>10</v>
      </c>
      <c r="C3155" s="122">
        <v>8</v>
      </c>
      <c r="D3155" s="7">
        <v>331</v>
      </c>
      <c r="E3155" s="6" t="s">
        <v>2511</v>
      </c>
      <c r="H3155" s="6">
        <f>IF('Раздел 2.1.2.3'!AG47&gt;='Раздел 2.1.2.3'!AG49,0,1)</f>
        <v>0</v>
      </c>
    </row>
    <row r="3156" spans="1:8" x14ac:dyDescent="0.2">
      <c r="A3156" s="6">
        <f t="shared" si="43"/>
        <v>609562</v>
      </c>
      <c r="B3156" s="6">
        <v>10</v>
      </c>
      <c r="C3156" s="122">
        <v>8</v>
      </c>
      <c r="D3156" s="7">
        <v>332</v>
      </c>
      <c r="E3156" s="6" t="s">
        <v>2512</v>
      </c>
      <c r="H3156" s="6">
        <f>IF('Раздел 2.1.2.3'!AH47&gt;='Раздел 2.1.2.3'!AH49,0,1)</f>
        <v>0</v>
      </c>
    </row>
    <row r="3157" spans="1:8" x14ac:dyDescent="0.2">
      <c r="A3157" s="6">
        <f t="shared" si="43"/>
        <v>609562</v>
      </c>
      <c r="B3157" s="6">
        <v>10</v>
      </c>
      <c r="C3157" s="122">
        <v>8</v>
      </c>
      <c r="D3157" s="7">
        <v>333</v>
      </c>
      <c r="E3157" s="6" t="s">
        <v>2513</v>
      </c>
      <c r="H3157" s="6">
        <f>IF('Раздел 2.1.2.3'!AI47&gt;='Раздел 2.1.2.3'!AI49,0,1)</f>
        <v>0</v>
      </c>
    </row>
    <row r="3158" spans="1:8" x14ac:dyDescent="0.2">
      <c r="A3158" s="6">
        <f t="shared" si="43"/>
        <v>609562</v>
      </c>
      <c r="B3158" s="6">
        <v>10</v>
      </c>
      <c r="C3158" s="122">
        <v>8</v>
      </c>
      <c r="D3158" s="7">
        <v>334</v>
      </c>
      <c r="E3158" s="6" t="s">
        <v>2514</v>
      </c>
      <c r="H3158" s="6">
        <f>IF('Раздел 2.1.2.3'!AJ47&gt;='Раздел 2.1.2.3'!AJ49,0,1)</f>
        <v>0</v>
      </c>
    </row>
    <row r="3159" spans="1:8" x14ac:dyDescent="0.2">
      <c r="A3159" s="6">
        <f t="shared" si="43"/>
        <v>609562</v>
      </c>
      <c r="B3159" s="6">
        <v>10</v>
      </c>
      <c r="C3159" s="122">
        <v>8</v>
      </c>
      <c r="D3159" s="7">
        <v>335</v>
      </c>
      <c r="E3159" s="6" t="s">
        <v>2515</v>
      </c>
      <c r="H3159" s="6">
        <f>IF('Раздел 2.1.2.3'!AK47&gt;='Раздел 2.1.2.3'!AK49,0,1)</f>
        <v>0</v>
      </c>
    </row>
    <row r="3160" spans="1:8" x14ac:dyDescent="0.2">
      <c r="A3160" s="6">
        <f t="shared" si="43"/>
        <v>609562</v>
      </c>
      <c r="B3160" s="6">
        <v>10</v>
      </c>
      <c r="C3160" s="122">
        <v>8</v>
      </c>
      <c r="D3160" s="7">
        <v>336</v>
      </c>
      <c r="E3160" s="6" t="s">
        <v>2516</v>
      </c>
      <c r="H3160" s="6">
        <f>IF('Раздел 2.1.2.3'!AL47&gt;='Раздел 2.1.2.3'!AL49,0,1)</f>
        <v>0</v>
      </c>
    </row>
    <row r="3161" spans="1:8" x14ac:dyDescent="0.2">
      <c r="A3161" s="6">
        <f t="shared" si="43"/>
        <v>609562</v>
      </c>
      <c r="B3161" s="6">
        <v>10</v>
      </c>
      <c r="C3161" s="122">
        <v>8</v>
      </c>
      <c r="D3161" s="7">
        <v>337</v>
      </c>
      <c r="E3161" s="6" t="s">
        <v>2517</v>
      </c>
      <c r="H3161" s="6">
        <f>IF('Раздел 2.1.2.3'!AM47&gt;='Раздел 2.1.2.3'!AM49,0,1)</f>
        <v>0</v>
      </c>
    </row>
    <row r="3162" spans="1:8" x14ac:dyDescent="0.2">
      <c r="A3162" s="6">
        <f t="shared" si="43"/>
        <v>609562</v>
      </c>
      <c r="B3162" s="6">
        <v>10</v>
      </c>
      <c r="C3162" s="122">
        <v>8</v>
      </c>
      <c r="D3162" s="7">
        <v>338</v>
      </c>
      <c r="E3162" s="6" t="s">
        <v>1751</v>
      </c>
      <c r="H3162" s="6">
        <f>IF('Раздел 2.1.2.3'!AN47&gt;='Раздел 2.1.2.3'!AN49,0,1)</f>
        <v>0</v>
      </c>
    </row>
    <row r="3163" spans="1:8" x14ac:dyDescent="0.2">
      <c r="A3163" s="6">
        <f t="shared" si="43"/>
        <v>609562</v>
      </c>
      <c r="B3163" s="6">
        <v>10</v>
      </c>
      <c r="C3163" s="122">
        <v>8</v>
      </c>
      <c r="D3163" s="7">
        <v>339</v>
      </c>
      <c r="E3163" s="6" t="s">
        <v>1752</v>
      </c>
      <c r="H3163" s="6">
        <f>IF('Раздел 2.1.2.3'!AO47&gt;='Раздел 2.1.2.3'!AO49,0,1)</f>
        <v>0</v>
      </c>
    </row>
    <row r="3164" spans="1:8" x14ac:dyDescent="0.2">
      <c r="A3164" s="6">
        <f t="shared" si="43"/>
        <v>609562</v>
      </c>
      <c r="B3164" s="6">
        <v>10</v>
      </c>
      <c r="C3164" s="122">
        <v>8</v>
      </c>
      <c r="D3164" s="7">
        <v>340</v>
      </c>
      <c r="E3164" s="6" t="s">
        <v>1753</v>
      </c>
      <c r="H3164" s="6">
        <f>IF('Раздел 2.1.2.3'!AP47&gt;='Раздел 2.1.2.3'!AP49,0,1)</f>
        <v>0</v>
      </c>
    </row>
    <row r="3165" spans="1:8" x14ac:dyDescent="0.2">
      <c r="A3165" s="6">
        <f t="shared" si="43"/>
        <v>609562</v>
      </c>
      <c r="B3165" s="6">
        <v>10</v>
      </c>
      <c r="C3165" s="122">
        <v>8</v>
      </c>
      <c r="D3165" s="7">
        <v>341</v>
      </c>
      <c r="E3165" s="6" t="s">
        <v>965</v>
      </c>
      <c r="H3165" s="6">
        <f>IF('Раздел 2.1.2.3'!AQ47&gt;='Раздел 2.1.2.3'!AQ49,0,1)</f>
        <v>0</v>
      </c>
    </row>
    <row r="3166" spans="1:8" x14ac:dyDescent="0.2">
      <c r="A3166" s="6">
        <f t="shared" si="43"/>
        <v>609562</v>
      </c>
      <c r="B3166" s="6">
        <v>10</v>
      </c>
      <c r="C3166" s="122">
        <v>8</v>
      </c>
      <c r="D3166" s="7">
        <v>342</v>
      </c>
      <c r="E3166" s="6" t="s">
        <v>966</v>
      </c>
      <c r="H3166" s="6">
        <f>IF('Раздел 2.1.2.3'!AR47&gt;='Раздел 2.1.2.3'!AR49,0,1)</f>
        <v>0</v>
      </c>
    </row>
    <row r="3167" spans="1:8" x14ac:dyDescent="0.2">
      <c r="A3167" s="6">
        <f t="shared" si="43"/>
        <v>609562</v>
      </c>
      <c r="B3167" s="6">
        <v>10</v>
      </c>
      <c r="C3167" s="122">
        <v>8</v>
      </c>
      <c r="D3167" s="7">
        <v>343</v>
      </c>
      <c r="E3167" s="6" t="s">
        <v>967</v>
      </c>
      <c r="H3167" s="6">
        <f>IF('Раздел 2.1.2.3'!AS47&gt;='Раздел 2.1.2.3'!AS49,0,1)</f>
        <v>0</v>
      </c>
    </row>
    <row r="3168" spans="1:8" x14ac:dyDescent="0.2">
      <c r="A3168" s="6">
        <f t="shared" si="43"/>
        <v>609562</v>
      </c>
      <c r="B3168" s="6">
        <v>10</v>
      </c>
      <c r="C3168" s="122">
        <v>8</v>
      </c>
      <c r="D3168" s="7">
        <v>344</v>
      </c>
      <c r="E3168" s="6" t="s">
        <v>968</v>
      </c>
      <c r="H3168" s="6">
        <f>IF('Раздел 2.1.2.3'!AT47&gt;='Раздел 2.1.2.3'!AT49,0,1)</f>
        <v>0</v>
      </c>
    </row>
    <row r="3169" spans="1:8" x14ac:dyDescent="0.2">
      <c r="A3169" s="6">
        <f t="shared" si="43"/>
        <v>609562</v>
      </c>
      <c r="B3169" s="6">
        <v>10</v>
      </c>
      <c r="C3169" s="122">
        <v>8</v>
      </c>
      <c r="D3169" s="7">
        <v>345</v>
      </c>
      <c r="E3169" s="6" t="s">
        <v>969</v>
      </c>
      <c r="H3169" s="6">
        <f>IF('Раздел 2.1.2.3'!AU47&gt;='Раздел 2.1.2.3'!AU49,0,1)</f>
        <v>0</v>
      </c>
    </row>
    <row r="3170" spans="1:8" x14ac:dyDescent="0.2">
      <c r="A3170" s="6">
        <f t="shared" si="43"/>
        <v>609562</v>
      </c>
      <c r="B3170" s="6">
        <v>10</v>
      </c>
      <c r="C3170" s="122">
        <v>8</v>
      </c>
      <c r="D3170" s="7">
        <v>346</v>
      </c>
      <c r="E3170" s="6" t="s">
        <v>970</v>
      </c>
      <c r="H3170" s="6">
        <f>IF('Раздел 2.1.2.3'!AV47&gt;='Раздел 2.1.2.3'!AV49,0,1)</f>
        <v>0</v>
      </c>
    </row>
    <row r="3171" spans="1:8" x14ac:dyDescent="0.2">
      <c r="A3171" s="6">
        <f t="shared" si="43"/>
        <v>609562</v>
      </c>
      <c r="B3171" s="6">
        <v>10</v>
      </c>
      <c r="C3171" s="122">
        <v>8</v>
      </c>
      <c r="D3171" s="7">
        <v>347</v>
      </c>
      <c r="E3171" s="6" t="s">
        <v>971</v>
      </c>
      <c r="H3171" s="6">
        <f>IF('Раздел 2.1.2.3'!AW47&gt;='Раздел 2.1.2.3'!AW49,0,1)</f>
        <v>0</v>
      </c>
    </row>
    <row r="3172" spans="1:8" x14ac:dyDescent="0.2">
      <c r="A3172" s="6">
        <f t="shared" si="43"/>
        <v>609562</v>
      </c>
      <c r="B3172" s="6">
        <v>10</v>
      </c>
      <c r="C3172" s="122">
        <v>8</v>
      </c>
      <c r="D3172" s="7">
        <v>348</v>
      </c>
      <c r="E3172" s="6" t="s">
        <v>972</v>
      </c>
      <c r="H3172" s="6">
        <f>IF('Раздел 2.1.2.3'!AX47&gt;='Раздел 2.1.2.3'!AX49,0,1)</f>
        <v>0</v>
      </c>
    </row>
    <row r="3173" spans="1:8" x14ac:dyDescent="0.2">
      <c r="A3173" s="6">
        <f t="shared" si="43"/>
        <v>609562</v>
      </c>
      <c r="B3173" s="6">
        <v>10</v>
      </c>
      <c r="C3173" s="122">
        <v>8</v>
      </c>
      <c r="D3173" s="7">
        <v>349</v>
      </c>
      <c r="E3173" s="6" t="s">
        <v>973</v>
      </c>
      <c r="H3173" s="6">
        <f>IF('Раздел 2.1.2.3'!AY47&gt;='Раздел 2.1.2.3'!AY49,0,1)</f>
        <v>0</v>
      </c>
    </row>
    <row r="3174" spans="1:8" x14ac:dyDescent="0.2">
      <c r="A3174" s="6">
        <f t="shared" si="43"/>
        <v>609562</v>
      </c>
      <c r="B3174" s="6">
        <v>10</v>
      </c>
      <c r="C3174" s="122">
        <v>8</v>
      </c>
      <c r="D3174" s="7">
        <v>350</v>
      </c>
      <c r="E3174" s="6" t="s">
        <v>974</v>
      </c>
      <c r="H3174" s="6">
        <f>IF('Раздел 2.1.2.3'!AZ47&gt;='Раздел 2.1.2.3'!AZ49,0,1)</f>
        <v>0</v>
      </c>
    </row>
    <row r="3175" spans="1:8" x14ac:dyDescent="0.2">
      <c r="A3175" s="6">
        <f t="shared" si="43"/>
        <v>609562</v>
      </c>
      <c r="B3175" s="6">
        <v>10</v>
      </c>
      <c r="C3175" s="122">
        <v>8</v>
      </c>
      <c r="D3175" s="7">
        <v>351</v>
      </c>
      <c r="E3175" s="6" t="s">
        <v>975</v>
      </c>
      <c r="H3175" s="6">
        <f>IF('Раздел 2.1.2.3'!BA47&gt;='Раздел 2.1.2.3'!BA49,0,1)</f>
        <v>0</v>
      </c>
    </row>
    <row r="3176" spans="1:8" x14ac:dyDescent="0.2">
      <c r="A3176" s="6">
        <f t="shared" si="43"/>
        <v>609562</v>
      </c>
      <c r="B3176" s="6">
        <v>10</v>
      </c>
      <c r="C3176" s="122">
        <v>8</v>
      </c>
      <c r="D3176" s="7">
        <v>352</v>
      </c>
      <c r="E3176" s="6" t="s">
        <v>976</v>
      </c>
      <c r="H3176" s="6">
        <f>IF('Раздел 2.1.2.3'!BB47&gt;='Раздел 2.1.2.3'!BB49,0,1)</f>
        <v>0</v>
      </c>
    </row>
    <row r="3177" spans="1:8" x14ac:dyDescent="0.2">
      <c r="A3177" s="6">
        <f t="shared" si="43"/>
        <v>609562</v>
      </c>
      <c r="B3177" s="6">
        <v>10</v>
      </c>
      <c r="C3177" s="122">
        <v>8</v>
      </c>
      <c r="D3177" s="7">
        <v>353</v>
      </c>
      <c r="E3177" s="6" t="s">
        <v>977</v>
      </c>
      <c r="H3177" s="6">
        <f>IF('Раздел 2.1.2.3'!BC47&gt;='Раздел 2.1.2.3'!BC49,0,1)</f>
        <v>0</v>
      </c>
    </row>
    <row r="3178" spans="1:8" x14ac:dyDescent="0.2">
      <c r="A3178" s="6">
        <f t="shared" si="43"/>
        <v>609562</v>
      </c>
      <c r="B3178" s="6">
        <v>10</v>
      </c>
      <c r="C3178" s="122">
        <v>8</v>
      </c>
      <c r="D3178" s="7">
        <v>354</v>
      </c>
      <c r="E3178" s="6" t="s">
        <v>978</v>
      </c>
      <c r="H3178" s="6">
        <f>IF('Раздел 2.1.2.3'!BD47&gt;='Раздел 2.1.2.3'!BD49,0,1)</f>
        <v>0</v>
      </c>
    </row>
    <row r="3179" spans="1:8" x14ac:dyDescent="0.2">
      <c r="A3179" s="6">
        <f t="shared" si="43"/>
        <v>609562</v>
      </c>
      <c r="B3179" s="6">
        <v>10</v>
      </c>
      <c r="C3179" s="122">
        <v>8</v>
      </c>
      <c r="D3179" s="7">
        <v>355</v>
      </c>
      <c r="E3179" s="6" t="s">
        <v>979</v>
      </c>
      <c r="H3179" s="6">
        <f>IF('Раздел 2.1.2.3'!BE47&gt;='Раздел 2.1.2.3'!BE49,0,1)</f>
        <v>0</v>
      </c>
    </row>
    <row r="3180" spans="1:8" x14ac:dyDescent="0.2">
      <c r="A3180" s="6">
        <f t="shared" si="43"/>
        <v>609562</v>
      </c>
      <c r="B3180" s="6">
        <v>10</v>
      </c>
      <c r="C3180" s="122">
        <v>8</v>
      </c>
      <c r="D3180" s="7">
        <v>356</v>
      </c>
      <c r="E3180" s="6" t="s">
        <v>980</v>
      </c>
      <c r="H3180" s="6">
        <f>IF('Раздел 2.1.2.3'!BF47&gt;='Раздел 2.1.2.3'!BF49,0,1)</f>
        <v>0</v>
      </c>
    </row>
    <row r="3181" spans="1:8" x14ac:dyDescent="0.2">
      <c r="A3181" s="6">
        <f t="shared" si="43"/>
        <v>609562</v>
      </c>
      <c r="B3181" s="6">
        <v>10</v>
      </c>
      <c r="C3181" s="122">
        <v>8</v>
      </c>
      <c r="D3181" s="7">
        <v>357</v>
      </c>
      <c r="E3181" s="6" t="s">
        <v>981</v>
      </c>
      <c r="H3181" s="6">
        <f>IF('Раздел 2.1.2.3'!BG47&gt;='Раздел 2.1.2.3'!BG49,0,1)</f>
        <v>0</v>
      </c>
    </row>
    <row r="3182" spans="1:8" x14ac:dyDescent="0.2">
      <c r="A3182" s="6">
        <f t="shared" si="43"/>
        <v>609562</v>
      </c>
      <c r="B3182" s="6">
        <v>10</v>
      </c>
      <c r="C3182" s="123">
        <v>8</v>
      </c>
      <c r="D3182" s="7">
        <v>358</v>
      </c>
      <c r="E3182" s="119" t="s">
        <v>982</v>
      </c>
      <c r="F3182" s="119"/>
      <c r="G3182" s="119"/>
      <c r="H3182" s="119">
        <f>IF('Раздел 2.1.2.3'!BH47&gt;='Раздел 2.1.2.3'!BH49,0,1)</f>
        <v>0</v>
      </c>
    </row>
    <row r="3183" spans="1:8" x14ac:dyDescent="0.2">
      <c r="A3183" s="6">
        <f t="shared" si="43"/>
        <v>609562</v>
      </c>
      <c r="B3183" s="6">
        <v>10</v>
      </c>
      <c r="C3183" s="122">
        <v>9</v>
      </c>
      <c r="D3183" s="7">
        <v>359</v>
      </c>
      <c r="E3183" s="122" t="s">
        <v>11878</v>
      </c>
      <c r="H3183" s="6">
        <f>IF('Раздел 2.1.2.3'!P52&gt;='Раздел 2.1.2.3'!P53,0,1)</f>
        <v>0</v>
      </c>
    </row>
    <row r="3184" spans="1:8" x14ac:dyDescent="0.2">
      <c r="A3184" s="6">
        <f t="shared" si="43"/>
        <v>609562</v>
      </c>
      <c r="B3184" s="6">
        <v>10</v>
      </c>
      <c r="C3184" s="122">
        <v>9</v>
      </c>
      <c r="D3184" s="7">
        <v>360</v>
      </c>
      <c r="E3184" s="6" t="s">
        <v>983</v>
      </c>
      <c r="H3184" s="6">
        <f>IF('Раздел 2.1.2.3'!Q52&gt;='Раздел 2.1.2.3'!Q53,0,1)</f>
        <v>0</v>
      </c>
    </row>
    <row r="3185" spans="1:8" x14ac:dyDescent="0.2">
      <c r="A3185" s="6">
        <f t="shared" si="43"/>
        <v>609562</v>
      </c>
      <c r="B3185" s="6">
        <v>10</v>
      </c>
      <c r="C3185" s="122">
        <v>9</v>
      </c>
      <c r="D3185" s="7">
        <v>361</v>
      </c>
      <c r="E3185" s="6" t="s">
        <v>984</v>
      </c>
      <c r="H3185" s="6">
        <f>IF('Раздел 2.1.2.3'!R52&gt;='Раздел 2.1.2.3'!R53,0,1)</f>
        <v>0</v>
      </c>
    </row>
    <row r="3186" spans="1:8" x14ac:dyDescent="0.2">
      <c r="A3186" s="6">
        <f t="shared" si="43"/>
        <v>609562</v>
      </c>
      <c r="B3186" s="6">
        <v>10</v>
      </c>
      <c r="C3186" s="122">
        <v>9</v>
      </c>
      <c r="D3186" s="7">
        <v>362</v>
      </c>
      <c r="E3186" s="6" t="s">
        <v>985</v>
      </c>
      <c r="H3186" s="6">
        <f>IF('Раздел 2.1.2.3'!S52&gt;='Раздел 2.1.2.3'!S53,0,1)</f>
        <v>0</v>
      </c>
    </row>
    <row r="3187" spans="1:8" x14ac:dyDescent="0.2">
      <c r="A3187" s="6">
        <f t="shared" si="43"/>
        <v>609562</v>
      </c>
      <c r="B3187" s="6">
        <v>10</v>
      </c>
      <c r="C3187" s="122">
        <v>9</v>
      </c>
      <c r="D3187" s="7">
        <v>363</v>
      </c>
      <c r="E3187" s="6" t="s">
        <v>986</v>
      </c>
      <c r="H3187" s="6">
        <f>IF('Раздел 2.1.2.3'!T52&gt;='Раздел 2.1.2.3'!T53,0,1)</f>
        <v>0</v>
      </c>
    </row>
    <row r="3188" spans="1:8" x14ac:dyDescent="0.2">
      <c r="A3188" s="6">
        <f t="shared" si="43"/>
        <v>609562</v>
      </c>
      <c r="B3188" s="6">
        <v>10</v>
      </c>
      <c r="C3188" s="122">
        <v>9</v>
      </c>
      <c r="D3188" s="7">
        <v>364</v>
      </c>
      <c r="E3188" s="6" t="s">
        <v>987</v>
      </c>
      <c r="H3188" s="6">
        <f>IF('Раздел 2.1.2.3'!U52&gt;='Раздел 2.1.2.3'!U53,0,1)</f>
        <v>0</v>
      </c>
    </row>
    <row r="3189" spans="1:8" x14ac:dyDescent="0.2">
      <c r="A3189" s="6">
        <f t="shared" si="43"/>
        <v>609562</v>
      </c>
      <c r="B3189" s="6">
        <v>10</v>
      </c>
      <c r="C3189" s="122">
        <v>9</v>
      </c>
      <c r="D3189" s="7">
        <v>365</v>
      </c>
      <c r="E3189" s="6" t="s">
        <v>1775</v>
      </c>
      <c r="H3189" s="6">
        <f>IF('Раздел 2.1.2.3'!V52&gt;='Раздел 2.1.2.3'!V53,0,1)</f>
        <v>0</v>
      </c>
    </row>
    <row r="3190" spans="1:8" x14ac:dyDescent="0.2">
      <c r="A3190" s="6">
        <f t="shared" si="43"/>
        <v>609562</v>
      </c>
      <c r="B3190" s="6">
        <v>10</v>
      </c>
      <c r="C3190" s="122">
        <v>9</v>
      </c>
      <c r="D3190" s="7">
        <v>366</v>
      </c>
      <c r="E3190" s="6" t="s">
        <v>1776</v>
      </c>
      <c r="H3190" s="6">
        <f>IF('Раздел 2.1.2.3'!W52&gt;='Раздел 2.1.2.3'!W53,0,1)</f>
        <v>0</v>
      </c>
    </row>
    <row r="3191" spans="1:8" x14ac:dyDescent="0.2">
      <c r="A3191" s="6">
        <f t="shared" si="43"/>
        <v>609562</v>
      </c>
      <c r="B3191" s="6">
        <v>10</v>
      </c>
      <c r="C3191" s="122">
        <v>9</v>
      </c>
      <c r="D3191" s="7">
        <v>367</v>
      </c>
      <c r="E3191" s="6" t="s">
        <v>1777</v>
      </c>
      <c r="H3191" s="6">
        <f>IF('Раздел 2.1.2.3'!X52&gt;='Раздел 2.1.2.3'!X53,0,1)</f>
        <v>0</v>
      </c>
    </row>
    <row r="3192" spans="1:8" x14ac:dyDescent="0.2">
      <c r="A3192" s="6">
        <f t="shared" si="43"/>
        <v>609562</v>
      </c>
      <c r="B3192" s="6">
        <v>10</v>
      </c>
      <c r="C3192" s="122">
        <v>9</v>
      </c>
      <c r="D3192" s="7">
        <v>368</v>
      </c>
      <c r="E3192" s="6" t="s">
        <v>988</v>
      </c>
      <c r="H3192" s="6">
        <f>IF('Раздел 2.1.2.3'!Y52&gt;='Раздел 2.1.2.3'!Y53,0,1)</f>
        <v>0</v>
      </c>
    </row>
    <row r="3193" spans="1:8" x14ac:dyDescent="0.2">
      <c r="A3193" s="6">
        <f t="shared" si="43"/>
        <v>609562</v>
      </c>
      <c r="B3193" s="6">
        <v>10</v>
      </c>
      <c r="C3193" s="122">
        <v>9</v>
      </c>
      <c r="D3193" s="7">
        <v>369</v>
      </c>
      <c r="E3193" s="6" t="s">
        <v>989</v>
      </c>
      <c r="H3193" s="6">
        <f>IF('Раздел 2.1.2.3'!Z52&gt;='Раздел 2.1.2.3'!Z53,0,1)</f>
        <v>0</v>
      </c>
    </row>
    <row r="3194" spans="1:8" x14ac:dyDescent="0.2">
      <c r="A3194" s="6">
        <f t="shared" si="43"/>
        <v>609562</v>
      </c>
      <c r="B3194" s="6">
        <v>10</v>
      </c>
      <c r="C3194" s="122">
        <v>9</v>
      </c>
      <c r="D3194" s="7">
        <v>370</v>
      </c>
      <c r="E3194" s="6" t="s">
        <v>990</v>
      </c>
      <c r="H3194" s="6">
        <f>IF('Раздел 2.1.2.3'!AA52&gt;='Раздел 2.1.2.3'!AA53,0,1)</f>
        <v>0</v>
      </c>
    </row>
    <row r="3195" spans="1:8" x14ac:dyDescent="0.2">
      <c r="A3195" s="6">
        <f t="shared" si="43"/>
        <v>609562</v>
      </c>
      <c r="B3195" s="6">
        <v>10</v>
      </c>
      <c r="C3195" s="122">
        <v>9</v>
      </c>
      <c r="D3195" s="7">
        <v>371</v>
      </c>
      <c r="E3195" s="6" t="s">
        <v>991</v>
      </c>
      <c r="H3195" s="6">
        <f>IF('Раздел 2.1.2.3'!AB52&gt;='Раздел 2.1.2.3'!AB53,0,1)</f>
        <v>0</v>
      </c>
    </row>
    <row r="3196" spans="1:8" x14ac:dyDescent="0.2">
      <c r="A3196" s="6">
        <f t="shared" si="43"/>
        <v>609562</v>
      </c>
      <c r="B3196" s="6">
        <v>10</v>
      </c>
      <c r="C3196" s="122">
        <v>9</v>
      </c>
      <c r="D3196" s="7">
        <v>372</v>
      </c>
      <c r="E3196" s="6" t="s">
        <v>992</v>
      </c>
      <c r="H3196" s="6">
        <f>IF('Раздел 2.1.2.3'!AC52&gt;='Раздел 2.1.2.3'!AC53,0,1)</f>
        <v>0</v>
      </c>
    </row>
    <row r="3197" spans="1:8" x14ac:dyDescent="0.2">
      <c r="A3197" s="6">
        <f t="shared" si="43"/>
        <v>609562</v>
      </c>
      <c r="B3197" s="6">
        <v>10</v>
      </c>
      <c r="C3197" s="122">
        <v>9</v>
      </c>
      <c r="D3197" s="7">
        <v>373</v>
      </c>
      <c r="E3197" s="6" t="s">
        <v>993</v>
      </c>
      <c r="H3197" s="6">
        <f>IF('Раздел 2.1.2.3'!AD52&gt;='Раздел 2.1.2.3'!AD53,0,1)</f>
        <v>0</v>
      </c>
    </row>
    <row r="3198" spans="1:8" x14ac:dyDescent="0.2">
      <c r="A3198" s="6">
        <f t="shared" si="43"/>
        <v>609562</v>
      </c>
      <c r="B3198" s="6">
        <v>10</v>
      </c>
      <c r="C3198" s="122">
        <v>9</v>
      </c>
      <c r="D3198" s="7">
        <v>374</v>
      </c>
      <c r="E3198" s="6" t="s">
        <v>994</v>
      </c>
      <c r="H3198" s="6">
        <f>IF('Раздел 2.1.2.3'!AE52&gt;='Раздел 2.1.2.3'!AE53,0,1)</f>
        <v>0</v>
      </c>
    </row>
    <row r="3199" spans="1:8" x14ac:dyDescent="0.2">
      <c r="A3199" s="6">
        <f t="shared" si="43"/>
        <v>609562</v>
      </c>
      <c r="B3199" s="6">
        <v>10</v>
      </c>
      <c r="C3199" s="122">
        <v>9</v>
      </c>
      <c r="D3199" s="7">
        <v>375</v>
      </c>
      <c r="E3199" s="6" t="s">
        <v>995</v>
      </c>
      <c r="H3199" s="6">
        <f>IF('Раздел 2.1.2.3'!AF52&gt;='Раздел 2.1.2.3'!AF53,0,1)</f>
        <v>0</v>
      </c>
    </row>
    <row r="3200" spans="1:8" x14ac:dyDescent="0.2">
      <c r="A3200" s="6">
        <f t="shared" si="43"/>
        <v>609562</v>
      </c>
      <c r="B3200" s="6">
        <v>10</v>
      </c>
      <c r="C3200" s="122">
        <v>9</v>
      </c>
      <c r="D3200" s="7">
        <v>376</v>
      </c>
      <c r="E3200" s="6" t="s">
        <v>996</v>
      </c>
      <c r="H3200" s="6">
        <f>IF('Раздел 2.1.2.3'!AG52&gt;='Раздел 2.1.2.3'!AG53,0,1)</f>
        <v>0</v>
      </c>
    </row>
    <row r="3201" spans="1:8" x14ac:dyDescent="0.2">
      <c r="A3201" s="6">
        <f t="shared" si="43"/>
        <v>609562</v>
      </c>
      <c r="B3201" s="6">
        <v>10</v>
      </c>
      <c r="C3201" s="122">
        <v>9</v>
      </c>
      <c r="D3201" s="7">
        <v>377</v>
      </c>
      <c r="E3201" s="6" t="s">
        <v>997</v>
      </c>
      <c r="H3201" s="6">
        <f>IF('Раздел 2.1.2.3'!AH52&gt;='Раздел 2.1.2.3'!AH53,0,1)</f>
        <v>0</v>
      </c>
    </row>
    <row r="3202" spans="1:8" x14ac:dyDescent="0.2">
      <c r="A3202" s="6">
        <f t="shared" si="43"/>
        <v>609562</v>
      </c>
      <c r="B3202" s="6">
        <v>10</v>
      </c>
      <c r="C3202" s="122">
        <v>9</v>
      </c>
      <c r="D3202" s="7">
        <v>378</v>
      </c>
      <c r="E3202" s="6" t="s">
        <v>998</v>
      </c>
      <c r="H3202" s="6">
        <f>IF('Раздел 2.1.2.3'!AI52&gt;='Раздел 2.1.2.3'!AI53,0,1)</f>
        <v>0</v>
      </c>
    </row>
    <row r="3203" spans="1:8" x14ac:dyDescent="0.2">
      <c r="A3203" s="6">
        <f t="shared" ref="A3203:A3271" si="44">P_3</f>
        <v>609562</v>
      </c>
      <c r="B3203" s="6">
        <v>10</v>
      </c>
      <c r="C3203" s="122">
        <v>9</v>
      </c>
      <c r="D3203" s="7">
        <v>379</v>
      </c>
      <c r="E3203" s="6" t="s">
        <v>999</v>
      </c>
      <c r="H3203" s="6">
        <f>IF('Раздел 2.1.2.3'!AJ52&gt;='Раздел 2.1.2.3'!AJ53,0,1)</f>
        <v>0</v>
      </c>
    </row>
    <row r="3204" spans="1:8" x14ac:dyDescent="0.2">
      <c r="A3204" s="6">
        <f t="shared" si="44"/>
        <v>609562</v>
      </c>
      <c r="B3204" s="6">
        <v>10</v>
      </c>
      <c r="C3204" s="122">
        <v>9</v>
      </c>
      <c r="D3204" s="7">
        <v>380</v>
      </c>
      <c r="E3204" s="6" t="s">
        <v>1000</v>
      </c>
      <c r="H3204" s="6">
        <f>IF('Раздел 2.1.2.3'!AK52&gt;='Раздел 2.1.2.3'!AK53,0,1)</f>
        <v>0</v>
      </c>
    </row>
    <row r="3205" spans="1:8" x14ac:dyDescent="0.2">
      <c r="A3205" s="6">
        <f t="shared" si="44"/>
        <v>609562</v>
      </c>
      <c r="B3205" s="6">
        <v>10</v>
      </c>
      <c r="C3205" s="122">
        <v>9</v>
      </c>
      <c r="D3205" s="7">
        <v>381</v>
      </c>
      <c r="E3205" s="6" t="s">
        <v>1001</v>
      </c>
      <c r="H3205" s="6">
        <f>IF('Раздел 2.1.2.3'!AL52&gt;='Раздел 2.1.2.3'!AL53,0,1)</f>
        <v>0</v>
      </c>
    </row>
    <row r="3206" spans="1:8" x14ac:dyDescent="0.2">
      <c r="A3206" s="6">
        <f t="shared" si="44"/>
        <v>609562</v>
      </c>
      <c r="B3206" s="6">
        <v>10</v>
      </c>
      <c r="C3206" s="122">
        <v>9</v>
      </c>
      <c r="D3206" s="7">
        <v>382</v>
      </c>
      <c r="E3206" s="6" t="s">
        <v>1002</v>
      </c>
      <c r="H3206" s="6">
        <f>IF('Раздел 2.1.2.3'!AM52&gt;='Раздел 2.1.2.3'!AM53,0,1)</f>
        <v>0</v>
      </c>
    </row>
    <row r="3207" spans="1:8" x14ac:dyDescent="0.2">
      <c r="A3207" s="6">
        <f t="shared" si="44"/>
        <v>609562</v>
      </c>
      <c r="B3207" s="6">
        <v>10</v>
      </c>
      <c r="C3207" s="122">
        <v>9</v>
      </c>
      <c r="D3207" s="7">
        <v>383</v>
      </c>
      <c r="E3207" s="6" t="s">
        <v>1787</v>
      </c>
      <c r="H3207" s="6">
        <f>IF('Раздел 2.1.2.3'!AN52&gt;='Раздел 2.1.2.3'!AN53,0,1)</f>
        <v>0</v>
      </c>
    </row>
    <row r="3208" spans="1:8" x14ac:dyDescent="0.2">
      <c r="A3208" s="6">
        <f t="shared" si="44"/>
        <v>609562</v>
      </c>
      <c r="B3208" s="6">
        <v>10</v>
      </c>
      <c r="C3208" s="122">
        <v>9</v>
      </c>
      <c r="D3208" s="7">
        <v>384</v>
      </c>
      <c r="E3208" s="6" t="s">
        <v>1788</v>
      </c>
      <c r="H3208" s="6">
        <f>IF('Раздел 2.1.2.3'!AO52&gt;='Раздел 2.1.2.3'!AO53,0,1)</f>
        <v>0</v>
      </c>
    </row>
    <row r="3209" spans="1:8" x14ac:dyDescent="0.2">
      <c r="A3209" s="6">
        <f t="shared" si="44"/>
        <v>609562</v>
      </c>
      <c r="B3209" s="6">
        <v>10</v>
      </c>
      <c r="C3209" s="122">
        <v>9</v>
      </c>
      <c r="D3209" s="7">
        <v>385</v>
      </c>
      <c r="E3209" s="6" t="s">
        <v>1789</v>
      </c>
      <c r="H3209" s="6">
        <f>IF('Раздел 2.1.2.3'!AP52&gt;='Раздел 2.1.2.3'!AP53,0,1)</f>
        <v>0</v>
      </c>
    </row>
    <row r="3210" spans="1:8" x14ac:dyDescent="0.2">
      <c r="A3210" s="6">
        <f t="shared" si="44"/>
        <v>609562</v>
      </c>
      <c r="B3210" s="6">
        <v>10</v>
      </c>
      <c r="C3210" s="122">
        <v>9</v>
      </c>
      <c r="D3210" s="7">
        <v>386</v>
      </c>
      <c r="E3210" s="6" t="s">
        <v>1790</v>
      </c>
      <c r="H3210" s="6">
        <f>IF('Раздел 2.1.2.3'!AQ52&gt;='Раздел 2.1.2.3'!AQ53,0,1)</f>
        <v>0</v>
      </c>
    </row>
    <row r="3211" spans="1:8" x14ac:dyDescent="0.2">
      <c r="A3211" s="6">
        <f t="shared" si="44"/>
        <v>609562</v>
      </c>
      <c r="B3211" s="6">
        <v>10</v>
      </c>
      <c r="C3211" s="122">
        <v>9</v>
      </c>
      <c r="D3211" s="7">
        <v>387</v>
      </c>
      <c r="E3211" s="6" t="s">
        <v>1791</v>
      </c>
      <c r="H3211" s="6">
        <f>IF('Раздел 2.1.2.3'!AR52&gt;='Раздел 2.1.2.3'!AR53,0,1)</f>
        <v>0</v>
      </c>
    </row>
    <row r="3212" spans="1:8" x14ac:dyDescent="0.2">
      <c r="A3212" s="6">
        <f t="shared" si="44"/>
        <v>609562</v>
      </c>
      <c r="B3212" s="6">
        <v>10</v>
      </c>
      <c r="C3212" s="122">
        <v>9</v>
      </c>
      <c r="D3212" s="7">
        <v>388</v>
      </c>
      <c r="E3212" s="6" t="s">
        <v>1792</v>
      </c>
      <c r="H3212" s="6">
        <f>IF('Раздел 2.1.2.3'!AS52&gt;='Раздел 2.1.2.3'!AS53,0,1)</f>
        <v>0</v>
      </c>
    </row>
    <row r="3213" spans="1:8" x14ac:dyDescent="0.2">
      <c r="A3213" s="6">
        <f t="shared" si="44"/>
        <v>609562</v>
      </c>
      <c r="B3213" s="6">
        <v>10</v>
      </c>
      <c r="C3213" s="122">
        <v>9</v>
      </c>
      <c r="D3213" s="7">
        <v>389</v>
      </c>
      <c r="E3213" s="6" t="s">
        <v>1793</v>
      </c>
      <c r="H3213" s="6">
        <f>IF('Раздел 2.1.2.3'!AT52&gt;='Раздел 2.1.2.3'!AT53,0,1)</f>
        <v>0</v>
      </c>
    </row>
    <row r="3214" spans="1:8" x14ac:dyDescent="0.2">
      <c r="A3214" s="6">
        <f t="shared" si="44"/>
        <v>609562</v>
      </c>
      <c r="B3214" s="6">
        <v>10</v>
      </c>
      <c r="C3214" s="122">
        <v>9</v>
      </c>
      <c r="D3214" s="7">
        <v>390</v>
      </c>
      <c r="E3214" s="6" t="s">
        <v>1794</v>
      </c>
      <c r="H3214" s="6">
        <f>IF('Раздел 2.1.2.3'!AU52&gt;='Раздел 2.1.2.3'!AU53,0,1)</f>
        <v>0</v>
      </c>
    </row>
    <row r="3215" spans="1:8" x14ac:dyDescent="0.2">
      <c r="A3215" s="6">
        <f t="shared" si="44"/>
        <v>609562</v>
      </c>
      <c r="B3215" s="6">
        <v>10</v>
      </c>
      <c r="C3215" s="122">
        <v>9</v>
      </c>
      <c r="D3215" s="7">
        <v>391</v>
      </c>
      <c r="E3215" s="6" t="s">
        <v>1795</v>
      </c>
      <c r="H3215" s="6">
        <f>IF('Раздел 2.1.2.3'!AV52&gt;='Раздел 2.1.2.3'!AV53,0,1)</f>
        <v>0</v>
      </c>
    </row>
    <row r="3216" spans="1:8" x14ac:dyDescent="0.2">
      <c r="A3216" s="6">
        <f t="shared" si="44"/>
        <v>609562</v>
      </c>
      <c r="B3216" s="6">
        <v>10</v>
      </c>
      <c r="C3216" s="122">
        <v>9</v>
      </c>
      <c r="D3216" s="7">
        <v>392</v>
      </c>
      <c r="E3216" s="6" t="s">
        <v>1796</v>
      </c>
      <c r="H3216" s="6">
        <f>IF('Раздел 2.1.2.3'!AW52&gt;='Раздел 2.1.2.3'!AW53,0,1)</f>
        <v>0</v>
      </c>
    </row>
    <row r="3217" spans="1:8" x14ac:dyDescent="0.2">
      <c r="A3217" s="6">
        <f t="shared" si="44"/>
        <v>609562</v>
      </c>
      <c r="B3217" s="6">
        <v>10</v>
      </c>
      <c r="C3217" s="122">
        <v>9</v>
      </c>
      <c r="D3217" s="7">
        <v>393</v>
      </c>
      <c r="E3217" s="6" t="s">
        <v>1797</v>
      </c>
      <c r="H3217" s="6">
        <f>IF('Раздел 2.1.2.3'!AX52&gt;='Раздел 2.1.2.3'!AX53,0,1)</f>
        <v>0</v>
      </c>
    </row>
    <row r="3218" spans="1:8" x14ac:dyDescent="0.2">
      <c r="A3218" s="6">
        <f t="shared" si="44"/>
        <v>609562</v>
      </c>
      <c r="B3218" s="6">
        <v>10</v>
      </c>
      <c r="C3218" s="122">
        <v>9</v>
      </c>
      <c r="D3218" s="7">
        <v>394</v>
      </c>
      <c r="E3218" s="6" t="s">
        <v>1798</v>
      </c>
      <c r="H3218" s="6">
        <f>IF('Раздел 2.1.2.3'!AY52&gt;='Раздел 2.1.2.3'!AY53,0,1)</f>
        <v>0</v>
      </c>
    </row>
    <row r="3219" spans="1:8" x14ac:dyDescent="0.2">
      <c r="A3219" s="6">
        <f t="shared" si="44"/>
        <v>609562</v>
      </c>
      <c r="B3219" s="6">
        <v>10</v>
      </c>
      <c r="C3219" s="122">
        <v>9</v>
      </c>
      <c r="D3219" s="7">
        <v>395</v>
      </c>
      <c r="E3219" s="6" t="s">
        <v>1799</v>
      </c>
      <c r="H3219" s="6">
        <f>IF('Раздел 2.1.2.3'!AZ52&gt;='Раздел 2.1.2.3'!AZ53,0,1)</f>
        <v>0</v>
      </c>
    </row>
    <row r="3220" spans="1:8" x14ac:dyDescent="0.2">
      <c r="A3220" s="6">
        <f t="shared" si="44"/>
        <v>609562</v>
      </c>
      <c r="B3220" s="6">
        <v>10</v>
      </c>
      <c r="C3220" s="122">
        <v>9</v>
      </c>
      <c r="D3220" s="7">
        <v>396</v>
      </c>
      <c r="E3220" s="6" t="s">
        <v>1800</v>
      </c>
      <c r="H3220" s="6">
        <f>IF('Раздел 2.1.2.3'!BA52&gt;='Раздел 2.1.2.3'!BA53,0,1)</f>
        <v>0</v>
      </c>
    </row>
    <row r="3221" spans="1:8" x14ac:dyDescent="0.2">
      <c r="A3221" s="6">
        <f t="shared" si="44"/>
        <v>609562</v>
      </c>
      <c r="B3221" s="6">
        <v>10</v>
      </c>
      <c r="C3221" s="122">
        <v>9</v>
      </c>
      <c r="D3221" s="7">
        <v>397</v>
      </c>
      <c r="E3221" s="6" t="s">
        <v>1801</v>
      </c>
      <c r="H3221" s="6">
        <f>IF('Раздел 2.1.2.3'!BB52&gt;='Раздел 2.1.2.3'!BB53,0,1)</f>
        <v>0</v>
      </c>
    </row>
    <row r="3222" spans="1:8" x14ac:dyDescent="0.2">
      <c r="A3222" s="6">
        <f t="shared" si="44"/>
        <v>609562</v>
      </c>
      <c r="B3222" s="6">
        <v>10</v>
      </c>
      <c r="C3222" s="122">
        <v>9</v>
      </c>
      <c r="D3222" s="7">
        <v>398</v>
      </c>
      <c r="E3222" s="6" t="s">
        <v>1802</v>
      </c>
      <c r="H3222" s="6">
        <f>IF('Раздел 2.1.2.3'!BC52&gt;='Раздел 2.1.2.3'!BC53,0,1)</f>
        <v>0</v>
      </c>
    </row>
    <row r="3223" spans="1:8" x14ac:dyDescent="0.2">
      <c r="A3223" s="6">
        <f t="shared" si="44"/>
        <v>609562</v>
      </c>
      <c r="B3223" s="6">
        <v>10</v>
      </c>
      <c r="C3223" s="122">
        <v>9</v>
      </c>
      <c r="D3223" s="7">
        <v>399</v>
      </c>
      <c r="E3223" s="6" t="s">
        <v>1803</v>
      </c>
      <c r="H3223" s="6">
        <f>IF('Раздел 2.1.2.3'!BD52&gt;='Раздел 2.1.2.3'!BD53,0,1)</f>
        <v>0</v>
      </c>
    </row>
    <row r="3224" spans="1:8" x14ac:dyDescent="0.2">
      <c r="A3224" s="6">
        <f t="shared" si="44"/>
        <v>609562</v>
      </c>
      <c r="B3224" s="6">
        <v>10</v>
      </c>
      <c r="C3224" s="122">
        <v>9</v>
      </c>
      <c r="D3224" s="7">
        <v>400</v>
      </c>
      <c r="E3224" s="6" t="s">
        <v>1804</v>
      </c>
      <c r="H3224" s="6">
        <f>IF('Раздел 2.1.2.3'!BE52&gt;='Раздел 2.1.2.3'!BE53,0,1)</f>
        <v>0</v>
      </c>
    </row>
    <row r="3225" spans="1:8" x14ac:dyDescent="0.2">
      <c r="A3225" s="6">
        <f t="shared" si="44"/>
        <v>609562</v>
      </c>
      <c r="B3225" s="6">
        <v>10</v>
      </c>
      <c r="C3225" s="122">
        <v>9</v>
      </c>
      <c r="D3225" s="7">
        <v>401</v>
      </c>
      <c r="E3225" s="6" t="s">
        <v>1805</v>
      </c>
      <c r="F3225" s="7"/>
      <c r="G3225" s="7"/>
      <c r="H3225" s="7">
        <f>IF('Раздел 2.1.2.3'!BF52&gt;='Раздел 2.1.2.3'!BF53,0,1)</f>
        <v>0</v>
      </c>
    </row>
    <row r="3226" spans="1:8" x14ac:dyDescent="0.2">
      <c r="A3226" s="6">
        <f t="shared" si="44"/>
        <v>609562</v>
      </c>
      <c r="B3226" s="6">
        <v>10</v>
      </c>
      <c r="C3226" s="122">
        <v>9</v>
      </c>
      <c r="D3226" s="7">
        <v>402</v>
      </c>
      <c r="E3226" s="7" t="s">
        <v>1806</v>
      </c>
      <c r="F3226" s="7"/>
      <c r="G3226" s="7"/>
      <c r="H3226" s="7">
        <f>IF('Раздел 2.1.2.3'!BG52&gt;='Раздел 2.1.2.3'!BG53,0,1)</f>
        <v>0</v>
      </c>
    </row>
    <row r="3227" spans="1:8" x14ac:dyDescent="0.2">
      <c r="A3227" s="6">
        <f t="shared" si="44"/>
        <v>609562</v>
      </c>
      <c r="B3227" s="6">
        <v>10</v>
      </c>
      <c r="C3227" s="122">
        <v>9</v>
      </c>
      <c r="D3227" s="7">
        <v>403</v>
      </c>
      <c r="E3227" s="7" t="s">
        <v>1807</v>
      </c>
      <c r="F3227" s="7"/>
      <c r="G3227" s="7"/>
      <c r="H3227" s="7">
        <f>IF('Раздел 2.1.2.3'!BH52&gt;='Раздел 2.1.2.3'!BH53,0,1)</f>
        <v>0</v>
      </c>
    </row>
    <row r="3228" spans="1:8" x14ac:dyDescent="0.2">
      <c r="A3228" s="6">
        <f t="shared" si="44"/>
        <v>609562</v>
      </c>
      <c r="B3228" s="6">
        <v>10</v>
      </c>
      <c r="C3228" s="122">
        <v>9</v>
      </c>
      <c r="D3228" s="7">
        <v>404</v>
      </c>
      <c r="E3228" s="7" t="s">
        <v>1199</v>
      </c>
      <c r="F3228" s="7"/>
      <c r="G3228" s="7"/>
      <c r="H3228" s="7">
        <f>IF('Раздел 2.1.2.3'!BI52&gt;='Раздел 2.1.2.3'!BI53,0,1)</f>
        <v>0</v>
      </c>
    </row>
    <row r="3229" spans="1:8" x14ac:dyDescent="0.2">
      <c r="A3229" s="6">
        <f t="shared" si="44"/>
        <v>609562</v>
      </c>
      <c r="B3229" s="6">
        <v>10</v>
      </c>
      <c r="C3229" s="122">
        <v>9</v>
      </c>
      <c r="D3229" s="7">
        <v>405</v>
      </c>
      <c r="E3229" s="7" t="s">
        <v>1200</v>
      </c>
      <c r="F3229" s="7"/>
      <c r="G3229" s="7"/>
      <c r="H3229" s="7">
        <f>IF('Раздел 2.1.2.3'!BJ52&gt;='Раздел 2.1.2.3'!BJ53,0,1)</f>
        <v>0</v>
      </c>
    </row>
    <row r="3230" spans="1:8" x14ac:dyDescent="0.2">
      <c r="A3230" s="6">
        <f t="shared" si="44"/>
        <v>609562</v>
      </c>
      <c r="B3230" s="6">
        <v>10</v>
      </c>
      <c r="C3230" s="122">
        <v>9</v>
      </c>
      <c r="D3230" s="7">
        <v>406</v>
      </c>
      <c r="E3230" s="7" t="s">
        <v>1201</v>
      </c>
      <c r="F3230" s="7"/>
      <c r="G3230" s="7"/>
      <c r="H3230" s="7">
        <f>IF('Раздел 2.1.2.3'!BK52&gt;='Раздел 2.1.2.3'!BK53,0,1)</f>
        <v>0</v>
      </c>
    </row>
    <row r="3231" spans="1:8" x14ac:dyDescent="0.2">
      <c r="A3231" s="6">
        <f t="shared" si="44"/>
        <v>609562</v>
      </c>
      <c r="B3231" s="6">
        <v>10</v>
      </c>
      <c r="C3231" s="122">
        <v>9</v>
      </c>
      <c r="D3231" s="7">
        <v>407</v>
      </c>
      <c r="E3231" s="7" t="s">
        <v>1202</v>
      </c>
      <c r="F3231" s="7"/>
      <c r="G3231" s="7"/>
      <c r="H3231" s="7">
        <f>IF('Раздел 2.1.2.3'!BL52&gt;='Раздел 2.1.2.3'!BL53,0,1)</f>
        <v>0</v>
      </c>
    </row>
    <row r="3232" spans="1:8" x14ac:dyDescent="0.2">
      <c r="A3232" s="6">
        <f t="shared" si="44"/>
        <v>609562</v>
      </c>
      <c r="B3232" s="6">
        <v>10</v>
      </c>
      <c r="C3232" s="123">
        <v>9</v>
      </c>
      <c r="D3232" s="7">
        <v>408</v>
      </c>
      <c r="E3232" s="119" t="s">
        <v>1203</v>
      </c>
      <c r="F3232" s="119"/>
      <c r="G3232" s="119"/>
      <c r="H3232" s="119">
        <f>IF('Раздел 2.1.2.3'!BM52&gt;='Раздел 2.1.2.3'!BM53,0,1)</f>
        <v>0</v>
      </c>
    </row>
    <row r="3233" spans="1:8" x14ac:dyDescent="0.2">
      <c r="A3233" s="6">
        <f t="shared" si="44"/>
        <v>609562</v>
      </c>
      <c r="B3233" s="6">
        <v>10</v>
      </c>
      <c r="C3233" s="122">
        <v>10</v>
      </c>
      <c r="D3233" s="7">
        <v>409</v>
      </c>
      <c r="E3233" s="122" t="s">
        <v>12620</v>
      </c>
      <c r="H3233" s="6">
        <f>IF('Раздел 2.1.2.3'!P44&gt;='Раздел 2.1.2.3'!P50,0,1)</f>
        <v>0</v>
      </c>
    </row>
    <row r="3234" spans="1:8" x14ac:dyDescent="0.2">
      <c r="A3234" s="6">
        <f t="shared" si="44"/>
        <v>609562</v>
      </c>
      <c r="B3234" s="6">
        <v>10</v>
      </c>
      <c r="C3234" s="122">
        <v>10</v>
      </c>
      <c r="D3234" s="7">
        <v>410</v>
      </c>
      <c r="E3234" s="6" t="s">
        <v>1808</v>
      </c>
      <c r="H3234" s="6">
        <f>IF('Раздел 2.1.2.3'!Q44&gt;='Раздел 2.1.2.3'!Q50,0,1)</f>
        <v>0</v>
      </c>
    </row>
    <row r="3235" spans="1:8" x14ac:dyDescent="0.2">
      <c r="A3235" s="6">
        <f t="shared" si="44"/>
        <v>609562</v>
      </c>
      <c r="B3235" s="6">
        <v>10</v>
      </c>
      <c r="C3235" s="122">
        <v>10</v>
      </c>
      <c r="D3235" s="7">
        <v>411</v>
      </c>
      <c r="E3235" s="6" t="s">
        <v>1809</v>
      </c>
      <c r="H3235" s="6">
        <f>IF('Раздел 2.1.2.3'!R44&gt;='Раздел 2.1.2.3'!R50,0,1)</f>
        <v>0</v>
      </c>
    </row>
    <row r="3236" spans="1:8" x14ac:dyDescent="0.2">
      <c r="A3236" s="6">
        <f t="shared" si="44"/>
        <v>609562</v>
      </c>
      <c r="B3236" s="6">
        <v>10</v>
      </c>
      <c r="C3236" s="122">
        <v>10</v>
      </c>
      <c r="D3236" s="7">
        <v>412</v>
      </c>
      <c r="E3236" s="6" t="s">
        <v>1810</v>
      </c>
      <c r="H3236" s="6">
        <f>IF('Раздел 2.1.2.3'!S44&gt;='Раздел 2.1.2.3'!S50,0,1)</f>
        <v>0</v>
      </c>
    </row>
    <row r="3237" spans="1:8" x14ac:dyDescent="0.2">
      <c r="A3237" s="6">
        <f t="shared" si="44"/>
        <v>609562</v>
      </c>
      <c r="B3237" s="6">
        <v>10</v>
      </c>
      <c r="C3237" s="122">
        <v>10</v>
      </c>
      <c r="D3237" s="7">
        <v>413</v>
      </c>
      <c r="E3237" s="6" t="s">
        <v>1811</v>
      </c>
      <c r="H3237" s="6">
        <f>IF('Раздел 2.1.2.3'!T44&gt;='Раздел 2.1.2.3'!T50,0,1)</f>
        <v>0</v>
      </c>
    </row>
    <row r="3238" spans="1:8" x14ac:dyDescent="0.2">
      <c r="A3238" s="6">
        <f t="shared" si="44"/>
        <v>609562</v>
      </c>
      <c r="B3238" s="6">
        <v>10</v>
      </c>
      <c r="C3238" s="122">
        <v>10</v>
      </c>
      <c r="D3238" s="7">
        <v>414</v>
      </c>
      <c r="E3238" s="6" t="s">
        <v>1812</v>
      </c>
      <c r="H3238" s="6">
        <f>IF('Раздел 2.1.2.3'!U44&gt;='Раздел 2.1.2.3'!U50,0,1)</f>
        <v>0</v>
      </c>
    </row>
    <row r="3239" spans="1:8" x14ac:dyDescent="0.2">
      <c r="A3239" s="6">
        <f t="shared" si="44"/>
        <v>609562</v>
      </c>
      <c r="B3239" s="6">
        <v>10</v>
      </c>
      <c r="C3239" s="122">
        <v>10</v>
      </c>
      <c r="D3239" s="7">
        <v>415</v>
      </c>
      <c r="E3239" s="6" t="s">
        <v>1813</v>
      </c>
      <c r="H3239" s="6">
        <f>IF('Раздел 2.1.2.3'!V44&gt;='Раздел 2.1.2.3'!V50,0,1)</f>
        <v>0</v>
      </c>
    </row>
    <row r="3240" spans="1:8" x14ac:dyDescent="0.2">
      <c r="A3240" s="6">
        <f t="shared" si="44"/>
        <v>609562</v>
      </c>
      <c r="B3240" s="6">
        <v>10</v>
      </c>
      <c r="C3240" s="122">
        <v>10</v>
      </c>
      <c r="D3240" s="7">
        <v>416</v>
      </c>
      <c r="E3240" s="6" t="s">
        <v>1814</v>
      </c>
      <c r="H3240" s="6">
        <f>IF('Раздел 2.1.2.3'!W44&gt;='Раздел 2.1.2.3'!W50,0,1)</f>
        <v>0</v>
      </c>
    </row>
    <row r="3241" spans="1:8" x14ac:dyDescent="0.2">
      <c r="A3241" s="6">
        <f t="shared" si="44"/>
        <v>609562</v>
      </c>
      <c r="B3241" s="6">
        <v>10</v>
      </c>
      <c r="C3241" s="122">
        <v>10</v>
      </c>
      <c r="D3241" s="7">
        <v>417</v>
      </c>
      <c r="E3241" s="6" t="s">
        <v>2582</v>
      </c>
      <c r="H3241" s="6">
        <f>IF('Раздел 2.1.2.3'!X44&gt;='Раздел 2.1.2.3'!X50,0,1)</f>
        <v>0</v>
      </c>
    </row>
    <row r="3242" spans="1:8" x14ac:dyDescent="0.2">
      <c r="A3242" s="6">
        <f t="shared" si="44"/>
        <v>609562</v>
      </c>
      <c r="B3242" s="6">
        <v>10</v>
      </c>
      <c r="C3242" s="122">
        <v>10</v>
      </c>
      <c r="D3242" s="7">
        <v>418</v>
      </c>
      <c r="E3242" s="6" t="s">
        <v>2583</v>
      </c>
      <c r="H3242" s="6">
        <f>IF('Раздел 2.1.2.3'!Y44&gt;='Раздел 2.1.2.3'!Y50,0,1)</f>
        <v>0</v>
      </c>
    </row>
    <row r="3243" spans="1:8" x14ac:dyDescent="0.2">
      <c r="A3243" s="6">
        <f t="shared" si="44"/>
        <v>609562</v>
      </c>
      <c r="B3243" s="6">
        <v>10</v>
      </c>
      <c r="C3243" s="122">
        <v>10</v>
      </c>
      <c r="D3243" s="7">
        <v>419</v>
      </c>
      <c r="E3243" s="6" t="s">
        <v>2584</v>
      </c>
      <c r="H3243" s="6">
        <f>IF('Раздел 2.1.2.3'!Z44&gt;='Раздел 2.1.2.3'!Z50,0,1)</f>
        <v>0</v>
      </c>
    </row>
    <row r="3244" spans="1:8" x14ac:dyDescent="0.2">
      <c r="A3244" s="6">
        <f t="shared" si="44"/>
        <v>609562</v>
      </c>
      <c r="B3244" s="6">
        <v>10</v>
      </c>
      <c r="C3244" s="122">
        <v>10</v>
      </c>
      <c r="D3244" s="7">
        <v>420</v>
      </c>
      <c r="E3244" s="6" t="s">
        <v>2585</v>
      </c>
      <c r="H3244" s="6">
        <f>IF('Раздел 2.1.2.3'!AA44&gt;='Раздел 2.1.2.3'!AA50,0,1)</f>
        <v>0</v>
      </c>
    </row>
    <row r="3245" spans="1:8" x14ac:dyDescent="0.2">
      <c r="A3245" s="6">
        <f t="shared" si="44"/>
        <v>609562</v>
      </c>
      <c r="B3245" s="6">
        <v>10</v>
      </c>
      <c r="C3245" s="122">
        <v>10</v>
      </c>
      <c r="D3245" s="7">
        <v>421</v>
      </c>
      <c r="E3245" s="6" t="s">
        <v>2586</v>
      </c>
      <c r="H3245" s="6">
        <f>IF('Раздел 2.1.2.3'!AB44&gt;='Раздел 2.1.2.3'!AB50,0,1)</f>
        <v>0</v>
      </c>
    </row>
    <row r="3246" spans="1:8" x14ac:dyDescent="0.2">
      <c r="A3246" s="6">
        <f t="shared" si="44"/>
        <v>609562</v>
      </c>
      <c r="B3246" s="6">
        <v>10</v>
      </c>
      <c r="C3246" s="122">
        <v>10</v>
      </c>
      <c r="D3246" s="7">
        <v>422</v>
      </c>
      <c r="E3246" s="6" t="s">
        <v>2587</v>
      </c>
      <c r="H3246" s="6">
        <f>IF('Раздел 2.1.2.3'!AC44&gt;='Раздел 2.1.2.3'!AC50,0,1)</f>
        <v>0</v>
      </c>
    </row>
    <row r="3247" spans="1:8" x14ac:dyDescent="0.2">
      <c r="A3247" s="6">
        <f t="shared" si="44"/>
        <v>609562</v>
      </c>
      <c r="B3247" s="6">
        <v>10</v>
      </c>
      <c r="C3247" s="122">
        <v>10</v>
      </c>
      <c r="D3247" s="7">
        <v>423</v>
      </c>
      <c r="E3247" s="6" t="s">
        <v>2588</v>
      </c>
      <c r="H3247" s="6">
        <f>IF('Раздел 2.1.2.3'!AD44&gt;='Раздел 2.1.2.3'!AD50,0,1)</f>
        <v>0</v>
      </c>
    </row>
    <row r="3248" spans="1:8" x14ac:dyDescent="0.2">
      <c r="A3248" s="6">
        <f t="shared" si="44"/>
        <v>609562</v>
      </c>
      <c r="B3248" s="6">
        <v>10</v>
      </c>
      <c r="C3248" s="122">
        <v>10</v>
      </c>
      <c r="D3248" s="7">
        <v>424</v>
      </c>
      <c r="E3248" s="6" t="s">
        <v>2589</v>
      </c>
      <c r="H3248" s="6">
        <f>IF('Раздел 2.1.2.3'!AE44&gt;='Раздел 2.1.2.3'!AE50,0,1)</f>
        <v>0</v>
      </c>
    </row>
    <row r="3249" spans="1:8" x14ac:dyDescent="0.2">
      <c r="A3249" s="6">
        <f t="shared" si="44"/>
        <v>609562</v>
      </c>
      <c r="B3249" s="6">
        <v>10</v>
      </c>
      <c r="C3249" s="122">
        <v>10</v>
      </c>
      <c r="D3249" s="7">
        <v>425</v>
      </c>
      <c r="E3249" s="6" t="s">
        <v>2590</v>
      </c>
      <c r="H3249" s="6">
        <f>IF('Раздел 2.1.2.3'!AF44&gt;='Раздел 2.1.2.3'!AF50,0,1)</f>
        <v>0</v>
      </c>
    </row>
    <row r="3250" spans="1:8" x14ac:dyDescent="0.2">
      <c r="A3250" s="6">
        <f t="shared" si="44"/>
        <v>609562</v>
      </c>
      <c r="B3250" s="6">
        <v>10</v>
      </c>
      <c r="C3250" s="122">
        <v>10</v>
      </c>
      <c r="D3250" s="7">
        <v>426</v>
      </c>
      <c r="E3250" s="6" t="s">
        <v>1831</v>
      </c>
      <c r="H3250" s="6">
        <f>IF('Раздел 2.1.2.3'!AG44&gt;='Раздел 2.1.2.3'!AG50,0,1)</f>
        <v>0</v>
      </c>
    </row>
    <row r="3251" spans="1:8" x14ac:dyDescent="0.2">
      <c r="A3251" s="6">
        <f t="shared" si="44"/>
        <v>609562</v>
      </c>
      <c r="B3251" s="6">
        <v>10</v>
      </c>
      <c r="C3251" s="122">
        <v>10</v>
      </c>
      <c r="D3251" s="7">
        <v>427</v>
      </c>
      <c r="E3251" s="6" t="s">
        <v>1832</v>
      </c>
      <c r="H3251" s="6">
        <f>IF('Раздел 2.1.2.3'!AH44&gt;='Раздел 2.1.2.3'!AH50,0,1)</f>
        <v>0</v>
      </c>
    </row>
    <row r="3252" spans="1:8" x14ac:dyDescent="0.2">
      <c r="A3252" s="6">
        <f t="shared" si="44"/>
        <v>609562</v>
      </c>
      <c r="B3252" s="6">
        <v>10</v>
      </c>
      <c r="C3252" s="122">
        <v>10</v>
      </c>
      <c r="D3252" s="7">
        <v>428</v>
      </c>
      <c r="E3252" s="6" t="s">
        <v>1833</v>
      </c>
      <c r="H3252" s="6">
        <f>IF('Раздел 2.1.2.3'!AI44&gt;='Раздел 2.1.2.3'!AI50,0,1)</f>
        <v>0</v>
      </c>
    </row>
    <row r="3253" spans="1:8" x14ac:dyDescent="0.2">
      <c r="A3253" s="6">
        <f t="shared" si="44"/>
        <v>609562</v>
      </c>
      <c r="B3253" s="6">
        <v>10</v>
      </c>
      <c r="C3253" s="122">
        <v>10</v>
      </c>
      <c r="D3253" s="7">
        <v>429</v>
      </c>
      <c r="E3253" s="6" t="s">
        <v>1834</v>
      </c>
      <c r="H3253" s="6">
        <f>IF('Раздел 2.1.2.3'!AJ44&gt;='Раздел 2.1.2.3'!AJ50,0,1)</f>
        <v>0</v>
      </c>
    </row>
    <row r="3254" spans="1:8" x14ac:dyDescent="0.2">
      <c r="A3254" s="6">
        <f t="shared" si="44"/>
        <v>609562</v>
      </c>
      <c r="B3254" s="6">
        <v>10</v>
      </c>
      <c r="C3254" s="122">
        <v>10</v>
      </c>
      <c r="D3254" s="7">
        <v>430</v>
      </c>
      <c r="E3254" s="6" t="s">
        <v>1835</v>
      </c>
      <c r="H3254" s="6">
        <f>IF('Раздел 2.1.2.3'!AK44&gt;='Раздел 2.1.2.3'!AK50,0,1)</f>
        <v>0</v>
      </c>
    </row>
    <row r="3255" spans="1:8" x14ac:dyDescent="0.2">
      <c r="A3255" s="6">
        <f t="shared" si="44"/>
        <v>609562</v>
      </c>
      <c r="B3255" s="6">
        <v>10</v>
      </c>
      <c r="C3255" s="122">
        <v>10</v>
      </c>
      <c r="D3255" s="7">
        <v>431</v>
      </c>
      <c r="E3255" s="6" t="s">
        <v>1836</v>
      </c>
      <c r="H3255" s="6">
        <f>IF('Раздел 2.1.2.3'!AL44&gt;='Раздел 2.1.2.3'!AL50,0,1)</f>
        <v>0</v>
      </c>
    </row>
    <row r="3256" spans="1:8" x14ac:dyDescent="0.2">
      <c r="A3256" s="6">
        <f t="shared" si="44"/>
        <v>609562</v>
      </c>
      <c r="B3256" s="6">
        <v>10</v>
      </c>
      <c r="C3256" s="122">
        <v>10</v>
      </c>
      <c r="D3256" s="7">
        <v>432</v>
      </c>
      <c r="E3256" s="6" t="s">
        <v>1837</v>
      </c>
      <c r="H3256" s="6">
        <f>IF('Раздел 2.1.2.3'!AM44&gt;='Раздел 2.1.2.3'!AM50,0,1)</f>
        <v>0</v>
      </c>
    </row>
    <row r="3257" spans="1:8" x14ac:dyDescent="0.2">
      <c r="A3257" s="6">
        <f t="shared" si="44"/>
        <v>609562</v>
      </c>
      <c r="B3257" s="6">
        <v>10</v>
      </c>
      <c r="C3257" s="122">
        <v>10</v>
      </c>
      <c r="D3257" s="7">
        <v>433</v>
      </c>
      <c r="E3257" s="6" t="s">
        <v>1838</v>
      </c>
      <c r="H3257" s="6">
        <f>IF('Раздел 2.1.2.3'!AN44&gt;='Раздел 2.1.2.3'!AN50,0,1)</f>
        <v>0</v>
      </c>
    </row>
    <row r="3258" spans="1:8" x14ac:dyDescent="0.2">
      <c r="A3258" s="6">
        <f t="shared" si="44"/>
        <v>609562</v>
      </c>
      <c r="B3258" s="6">
        <v>10</v>
      </c>
      <c r="C3258" s="122">
        <v>10</v>
      </c>
      <c r="D3258" s="7">
        <v>434</v>
      </c>
      <c r="E3258" s="6" t="s">
        <v>1839</v>
      </c>
      <c r="H3258" s="6">
        <f>IF('Раздел 2.1.2.3'!AO44&gt;='Раздел 2.1.2.3'!AO50,0,1)</f>
        <v>0</v>
      </c>
    </row>
    <row r="3259" spans="1:8" x14ac:dyDescent="0.2">
      <c r="A3259" s="6">
        <f t="shared" si="44"/>
        <v>609562</v>
      </c>
      <c r="B3259" s="6">
        <v>10</v>
      </c>
      <c r="C3259" s="122">
        <v>10</v>
      </c>
      <c r="D3259" s="7">
        <v>435</v>
      </c>
      <c r="E3259" s="6" t="s">
        <v>1840</v>
      </c>
      <c r="H3259" s="6">
        <f>IF('Раздел 2.1.2.3'!AP44&gt;='Раздел 2.1.2.3'!AP50,0,1)</f>
        <v>0</v>
      </c>
    </row>
    <row r="3260" spans="1:8" x14ac:dyDescent="0.2">
      <c r="A3260" s="6">
        <f t="shared" si="44"/>
        <v>609562</v>
      </c>
      <c r="B3260" s="6">
        <v>10</v>
      </c>
      <c r="C3260" s="122">
        <v>10</v>
      </c>
      <c r="D3260" s="7">
        <v>436</v>
      </c>
      <c r="E3260" s="6" t="s">
        <v>1841</v>
      </c>
      <c r="H3260" s="6">
        <f>IF('Раздел 2.1.2.3'!AQ44&gt;='Раздел 2.1.2.3'!AQ50,0,1)</f>
        <v>0</v>
      </c>
    </row>
    <row r="3261" spans="1:8" x14ac:dyDescent="0.2">
      <c r="A3261" s="6">
        <f t="shared" si="44"/>
        <v>609562</v>
      </c>
      <c r="B3261" s="6">
        <v>10</v>
      </c>
      <c r="C3261" s="122">
        <v>10</v>
      </c>
      <c r="D3261" s="7">
        <v>437</v>
      </c>
      <c r="E3261" s="6" t="s">
        <v>1842</v>
      </c>
      <c r="H3261" s="6">
        <f>IF('Раздел 2.1.2.3'!AR44&gt;='Раздел 2.1.2.3'!AR50,0,1)</f>
        <v>0</v>
      </c>
    </row>
    <row r="3262" spans="1:8" x14ac:dyDescent="0.2">
      <c r="A3262" s="6">
        <f t="shared" si="44"/>
        <v>609562</v>
      </c>
      <c r="B3262" s="6">
        <v>10</v>
      </c>
      <c r="C3262" s="122">
        <v>10</v>
      </c>
      <c r="D3262" s="7">
        <v>438</v>
      </c>
      <c r="E3262" s="6" t="s">
        <v>1843</v>
      </c>
      <c r="H3262" s="6">
        <f>IF('Раздел 2.1.2.3'!AS44&gt;='Раздел 2.1.2.3'!AS50,0,1)</f>
        <v>0</v>
      </c>
    </row>
    <row r="3263" spans="1:8" x14ac:dyDescent="0.2">
      <c r="A3263" s="6">
        <f t="shared" si="44"/>
        <v>609562</v>
      </c>
      <c r="B3263" s="6">
        <v>10</v>
      </c>
      <c r="C3263" s="122">
        <v>10</v>
      </c>
      <c r="D3263" s="7">
        <v>439</v>
      </c>
      <c r="E3263" s="6" t="s">
        <v>1844</v>
      </c>
      <c r="H3263" s="6">
        <f>IF('Раздел 2.1.2.3'!AT44&gt;='Раздел 2.1.2.3'!AT50,0,1)</f>
        <v>0</v>
      </c>
    </row>
    <row r="3264" spans="1:8" x14ac:dyDescent="0.2">
      <c r="A3264" s="6">
        <f t="shared" si="44"/>
        <v>609562</v>
      </c>
      <c r="B3264" s="6">
        <v>10</v>
      </c>
      <c r="C3264" s="122">
        <v>10</v>
      </c>
      <c r="D3264" s="7">
        <v>440</v>
      </c>
      <c r="E3264" s="6" t="s">
        <v>1845</v>
      </c>
      <c r="H3264" s="6">
        <f>IF('Раздел 2.1.2.3'!AU44&gt;='Раздел 2.1.2.3'!AU50,0,1)</f>
        <v>0</v>
      </c>
    </row>
    <row r="3265" spans="1:8" x14ac:dyDescent="0.2">
      <c r="A3265" s="6">
        <f t="shared" si="44"/>
        <v>609562</v>
      </c>
      <c r="B3265" s="6">
        <v>10</v>
      </c>
      <c r="C3265" s="122">
        <v>10</v>
      </c>
      <c r="D3265" s="7">
        <v>441</v>
      </c>
      <c r="E3265" s="6" t="s">
        <v>1846</v>
      </c>
      <c r="H3265" s="6">
        <f>IF('Раздел 2.1.2.3'!AV44&gt;='Раздел 2.1.2.3'!AV50,0,1)</f>
        <v>0</v>
      </c>
    </row>
    <row r="3266" spans="1:8" x14ac:dyDescent="0.2">
      <c r="A3266" s="6">
        <f t="shared" si="44"/>
        <v>609562</v>
      </c>
      <c r="B3266" s="6">
        <v>10</v>
      </c>
      <c r="C3266" s="122">
        <v>10</v>
      </c>
      <c r="D3266" s="7">
        <v>442</v>
      </c>
      <c r="E3266" s="6" t="s">
        <v>1847</v>
      </c>
      <c r="H3266" s="6">
        <f>IF('Раздел 2.1.2.3'!AW44&gt;='Раздел 2.1.2.3'!AW50,0,1)</f>
        <v>0</v>
      </c>
    </row>
    <row r="3267" spans="1:8" x14ac:dyDescent="0.2">
      <c r="A3267" s="6">
        <f t="shared" si="44"/>
        <v>609562</v>
      </c>
      <c r="B3267" s="6">
        <v>10</v>
      </c>
      <c r="C3267" s="122">
        <v>10</v>
      </c>
      <c r="D3267" s="7">
        <v>443</v>
      </c>
      <c r="E3267" s="6" t="s">
        <v>1848</v>
      </c>
      <c r="H3267" s="6">
        <f>IF('Раздел 2.1.2.3'!AX44&gt;='Раздел 2.1.2.3'!AX50,0,1)</f>
        <v>0</v>
      </c>
    </row>
    <row r="3268" spans="1:8" x14ac:dyDescent="0.2">
      <c r="A3268" s="6">
        <f t="shared" si="44"/>
        <v>609562</v>
      </c>
      <c r="B3268" s="6">
        <v>10</v>
      </c>
      <c r="C3268" s="122">
        <v>10</v>
      </c>
      <c r="D3268" s="7">
        <v>444</v>
      </c>
      <c r="E3268" s="6" t="s">
        <v>1849</v>
      </c>
      <c r="H3268" s="6">
        <f>IF('Раздел 2.1.2.3'!AY44&gt;='Раздел 2.1.2.3'!AY50,0,1)</f>
        <v>0</v>
      </c>
    </row>
    <row r="3269" spans="1:8" x14ac:dyDescent="0.2">
      <c r="A3269" s="6">
        <f t="shared" si="44"/>
        <v>609562</v>
      </c>
      <c r="B3269" s="6">
        <v>10</v>
      </c>
      <c r="C3269" s="122">
        <v>10</v>
      </c>
      <c r="D3269" s="7">
        <v>445</v>
      </c>
      <c r="E3269" s="6" t="s">
        <v>1850</v>
      </c>
      <c r="H3269" s="6">
        <f>IF('Раздел 2.1.2.3'!AZ44&gt;='Раздел 2.1.2.3'!AZ50,0,1)</f>
        <v>0</v>
      </c>
    </row>
    <row r="3270" spans="1:8" x14ac:dyDescent="0.2">
      <c r="A3270" s="6">
        <f t="shared" si="44"/>
        <v>609562</v>
      </c>
      <c r="B3270" s="6">
        <v>10</v>
      </c>
      <c r="C3270" s="122">
        <v>10</v>
      </c>
      <c r="D3270" s="7">
        <v>446</v>
      </c>
      <c r="E3270" s="6" t="s">
        <v>1851</v>
      </c>
      <c r="H3270" s="6">
        <f>IF('Раздел 2.1.2.3'!BA44&gt;='Раздел 2.1.2.3'!BA50,0,1)</f>
        <v>0</v>
      </c>
    </row>
    <row r="3271" spans="1:8" x14ac:dyDescent="0.2">
      <c r="A3271" s="6">
        <f t="shared" si="44"/>
        <v>609562</v>
      </c>
      <c r="B3271" s="6">
        <v>10</v>
      </c>
      <c r="C3271" s="122">
        <v>10</v>
      </c>
      <c r="D3271" s="7">
        <v>447</v>
      </c>
      <c r="E3271" s="6" t="s">
        <v>1852</v>
      </c>
      <c r="H3271" s="6">
        <f>IF('Раздел 2.1.2.3'!BB44&gt;='Раздел 2.1.2.3'!BB50,0,1)</f>
        <v>0</v>
      </c>
    </row>
    <row r="3272" spans="1:8" x14ac:dyDescent="0.2">
      <c r="A3272" s="6">
        <f t="shared" ref="A3272:A3335" si="45">P_3</f>
        <v>609562</v>
      </c>
      <c r="B3272" s="6">
        <v>10</v>
      </c>
      <c r="C3272" s="122">
        <v>10</v>
      </c>
      <c r="D3272" s="7">
        <v>448</v>
      </c>
      <c r="E3272" s="6" t="s">
        <v>1853</v>
      </c>
      <c r="H3272" s="6">
        <f>IF('Раздел 2.1.2.3'!BC44&gt;='Раздел 2.1.2.3'!BC50,0,1)</f>
        <v>0</v>
      </c>
    </row>
    <row r="3273" spans="1:8" x14ac:dyDescent="0.2">
      <c r="A3273" s="6">
        <f t="shared" si="45"/>
        <v>609562</v>
      </c>
      <c r="B3273" s="6">
        <v>10</v>
      </c>
      <c r="C3273" s="122">
        <v>10</v>
      </c>
      <c r="D3273" s="7">
        <v>449</v>
      </c>
      <c r="E3273" s="6" t="s">
        <v>1854</v>
      </c>
      <c r="H3273" s="6">
        <f>IF('Раздел 2.1.2.3'!BD44&gt;='Раздел 2.1.2.3'!BD50,0,1)</f>
        <v>0</v>
      </c>
    </row>
    <row r="3274" spans="1:8" x14ac:dyDescent="0.2">
      <c r="A3274" s="6">
        <f t="shared" si="45"/>
        <v>609562</v>
      </c>
      <c r="B3274" s="6">
        <v>10</v>
      </c>
      <c r="C3274" s="122">
        <v>10</v>
      </c>
      <c r="D3274" s="7">
        <v>450</v>
      </c>
      <c r="E3274" s="6" t="s">
        <v>1855</v>
      </c>
      <c r="H3274" s="6">
        <f>IF('Раздел 2.1.2.3'!BE44&gt;='Раздел 2.1.2.3'!BE50,0,1)</f>
        <v>0</v>
      </c>
    </row>
    <row r="3275" spans="1:8" x14ac:dyDescent="0.2">
      <c r="A3275" s="6">
        <f t="shared" si="45"/>
        <v>609562</v>
      </c>
      <c r="B3275" s="6">
        <v>10</v>
      </c>
      <c r="C3275" s="122">
        <v>10</v>
      </c>
      <c r="D3275" s="7">
        <v>451</v>
      </c>
      <c r="E3275" s="6" t="s">
        <v>1856</v>
      </c>
      <c r="H3275" s="6">
        <f>IF('Раздел 2.1.2.3'!BF44&gt;='Раздел 2.1.2.3'!BF50,0,1)</f>
        <v>0</v>
      </c>
    </row>
    <row r="3276" spans="1:8" x14ac:dyDescent="0.2">
      <c r="A3276" s="6">
        <f t="shared" si="45"/>
        <v>609562</v>
      </c>
      <c r="B3276" s="6">
        <v>10</v>
      </c>
      <c r="C3276" s="122">
        <v>10</v>
      </c>
      <c r="D3276" s="7">
        <v>452</v>
      </c>
      <c r="E3276" s="6" t="s">
        <v>1857</v>
      </c>
      <c r="F3276" s="7"/>
      <c r="G3276" s="7"/>
      <c r="H3276" s="6">
        <f>IF('Раздел 2.1.2.3'!BG44&gt;='Раздел 2.1.2.3'!BG50,0,1)</f>
        <v>0</v>
      </c>
    </row>
    <row r="3277" spans="1:8" x14ac:dyDescent="0.2">
      <c r="A3277" s="6">
        <f t="shared" si="45"/>
        <v>609562</v>
      </c>
      <c r="B3277" s="6">
        <v>10</v>
      </c>
      <c r="C3277" s="123">
        <v>10</v>
      </c>
      <c r="D3277" s="7">
        <v>453</v>
      </c>
      <c r="E3277" s="119" t="s">
        <v>1858</v>
      </c>
      <c r="F3277" s="119"/>
      <c r="G3277" s="119"/>
      <c r="H3277" s="119">
        <f>IF('Раздел 2.1.2.3'!BH44&gt;='Раздел 2.1.2.3'!BH50,0,1)</f>
        <v>0</v>
      </c>
    </row>
    <row r="3278" spans="1:8" x14ac:dyDescent="0.2">
      <c r="A3278" s="6">
        <f t="shared" si="45"/>
        <v>609562</v>
      </c>
      <c r="B3278" s="6">
        <v>10</v>
      </c>
      <c r="C3278" s="122">
        <v>11</v>
      </c>
      <c r="D3278" s="7">
        <v>454</v>
      </c>
      <c r="E3278" s="122" t="s">
        <v>10000</v>
      </c>
      <c r="H3278" s="6">
        <f>IF('Раздел 2.1.2.3'!P44&gt;='Раздел 2.1.2.3'!P51,0,1)</f>
        <v>0</v>
      </c>
    </row>
    <row r="3279" spans="1:8" x14ac:dyDescent="0.2">
      <c r="A3279" s="6">
        <f t="shared" si="45"/>
        <v>609562</v>
      </c>
      <c r="B3279" s="6">
        <v>10</v>
      </c>
      <c r="C3279" s="122">
        <v>11</v>
      </c>
      <c r="D3279" s="7">
        <v>455</v>
      </c>
      <c r="E3279" s="6" t="s">
        <v>1859</v>
      </c>
      <c r="H3279" s="6">
        <f>IF('Раздел 2.1.2.3'!Q44&gt;='Раздел 2.1.2.3'!Q51,0,1)</f>
        <v>0</v>
      </c>
    </row>
    <row r="3280" spans="1:8" x14ac:dyDescent="0.2">
      <c r="A3280" s="6">
        <f t="shared" si="45"/>
        <v>609562</v>
      </c>
      <c r="B3280" s="6">
        <v>10</v>
      </c>
      <c r="C3280" s="122">
        <v>11</v>
      </c>
      <c r="D3280" s="7">
        <v>456</v>
      </c>
      <c r="E3280" s="6" t="s">
        <v>1860</v>
      </c>
      <c r="H3280" s="6">
        <f>IF('Раздел 2.1.2.3'!R44&gt;='Раздел 2.1.2.3'!R51,0,1)</f>
        <v>0</v>
      </c>
    </row>
    <row r="3281" spans="1:8" x14ac:dyDescent="0.2">
      <c r="A3281" s="6">
        <f t="shared" si="45"/>
        <v>609562</v>
      </c>
      <c r="B3281" s="6">
        <v>10</v>
      </c>
      <c r="C3281" s="122">
        <v>11</v>
      </c>
      <c r="D3281" s="7">
        <v>457</v>
      </c>
      <c r="E3281" s="6" t="s">
        <v>1861</v>
      </c>
      <c r="H3281" s="6">
        <f>IF('Раздел 2.1.2.3'!S44&gt;='Раздел 2.1.2.3'!S51,0,1)</f>
        <v>0</v>
      </c>
    </row>
    <row r="3282" spans="1:8" x14ac:dyDescent="0.2">
      <c r="A3282" s="6">
        <f t="shared" si="45"/>
        <v>609562</v>
      </c>
      <c r="B3282" s="6">
        <v>10</v>
      </c>
      <c r="C3282" s="122">
        <v>11</v>
      </c>
      <c r="D3282" s="7">
        <v>458</v>
      </c>
      <c r="E3282" s="6" t="s">
        <v>1862</v>
      </c>
      <c r="H3282" s="6">
        <f>IF('Раздел 2.1.2.3'!T44&gt;='Раздел 2.1.2.3'!T51,0,1)</f>
        <v>0</v>
      </c>
    </row>
    <row r="3283" spans="1:8" x14ac:dyDescent="0.2">
      <c r="A3283" s="6">
        <f t="shared" si="45"/>
        <v>609562</v>
      </c>
      <c r="B3283" s="6">
        <v>10</v>
      </c>
      <c r="C3283" s="122">
        <v>11</v>
      </c>
      <c r="D3283" s="7">
        <v>459</v>
      </c>
      <c r="E3283" s="6" t="s">
        <v>1863</v>
      </c>
      <c r="H3283" s="6">
        <f>IF('Раздел 2.1.2.3'!U44&gt;='Раздел 2.1.2.3'!U51,0,1)</f>
        <v>0</v>
      </c>
    </row>
    <row r="3284" spans="1:8" x14ac:dyDescent="0.2">
      <c r="A3284" s="6">
        <f t="shared" si="45"/>
        <v>609562</v>
      </c>
      <c r="B3284" s="6">
        <v>10</v>
      </c>
      <c r="C3284" s="122">
        <v>11</v>
      </c>
      <c r="D3284" s="7">
        <v>460</v>
      </c>
      <c r="E3284" s="6" t="s">
        <v>1864</v>
      </c>
      <c r="H3284" s="6">
        <f>IF('Раздел 2.1.2.3'!V44&gt;='Раздел 2.1.2.3'!V51,0,1)</f>
        <v>0</v>
      </c>
    </row>
    <row r="3285" spans="1:8" x14ac:dyDescent="0.2">
      <c r="A3285" s="6">
        <f t="shared" si="45"/>
        <v>609562</v>
      </c>
      <c r="B3285" s="6">
        <v>10</v>
      </c>
      <c r="C3285" s="122">
        <v>11</v>
      </c>
      <c r="D3285" s="7">
        <v>461</v>
      </c>
      <c r="E3285" s="6" t="s">
        <v>1865</v>
      </c>
      <c r="H3285" s="6">
        <f>IF('Раздел 2.1.2.3'!W44&gt;='Раздел 2.1.2.3'!W51,0,1)</f>
        <v>0</v>
      </c>
    </row>
    <row r="3286" spans="1:8" x14ac:dyDescent="0.2">
      <c r="A3286" s="6">
        <f t="shared" si="45"/>
        <v>609562</v>
      </c>
      <c r="B3286" s="6">
        <v>10</v>
      </c>
      <c r="C3286" s="122">
        <v>11</v>
      </c>
      <c r="D3286" s="7">
        <v>462</v>
      </c>
      <c r="E3286" s="6" t="s">
        <v>1866</v>
      </c>
      <c r="H3286" s="6">
        <f>IF('Раздел 2.1.2.3'!X44&gt;='Раздел 2.1.2.3'!X51,0,1)</f>
        <v>0</v>
      </c>
    </row>
    <row r="3287" spans="1:8" x14ac:dyDescent="0.2">
      <c r="A3287" s="6">
        <f t="shared" si="45"/>
        <v>609562</v>
      </c>
      <c r="B3287" s="6">
        <v>10</v>
      </c>
      <c r="C3287" s="122">
        <v>11</v>
      </c>
      <c r="D3287" s="7">
        <v>463</v>
      </c>
      <c r="E3287" s="6" t="s">
        <v>1867</v>
      </c>
      <c r="H3287" s="6">
        <f>IF('Раздел 2.1.2.3'!Y44&gt;='Раздел 2.1.2.3'!Y51,0,1)</f>
        <v>0</v>
      </c>
    </row>
    <row r="3288" spans="1:8" x14ac:dyDescent="0.2">
      <c r="A3288" s="6">
        <f t="shared" si="45"/>
        <v>609562</v>
      </c>
      <c r="B3288" s="6">
        <v>10</v>
      </c>
      <c r="C3288" s="122">
        <v>11</v>
      </c>
      <c r="D3288" s="7">
        <v>464</v>
      </c>
      <c r="E3288" s="6" t="s">
        <v>1868</v>
      </c>
      <c r="H3288" s="6">
        <f>IF('Раздел 2.1.2.3'!Z44&gt;='Раздел 2.1.2.3'!Z51,0,1)</f>
        <v>0</v>
      </c>
    </row>
    <row r="3289" spans="1:8" x14ac:dyDescent="0.2">
      <c r="A3289" s="6">
        <f t="shared" si="45"/>
        <v>609562</v>
      </c>
      <c r="B3289" s="6">
        <v>10</v>
      </c>
      <c r="C3289" s="122">
        <v>11</v>
      </c>
      <c r="D3289" s="7">
        <v>465</v>
      </c>
      <c r="E3289" s="6" t="s">
        <v>1869</v>
      </c>
      <c r="H3289" s="6">
        <f>IF('Раздел 2.1.2.3'!AA44&gt;='Раздел 2.1.2.3'!AA51,0,1)</f>
        <v>0</v>
      </c>
    </row>
    <row r="3290" spans="1:8" x14ac:dyDescent="0.2">
      <c r="A3290" s="6">
        <f t="shared" si="45"/>
        <v>609562</v>
      </c>
      <c r="B3290" s="6">
        <v>10</v>
      </c>
      <c r="C3290" s="122">
        <v>11</v>
      </c>
      <c r="D3290" s="7">
        <v>466</v>
      </c>
      <c r="E3290" s="6" t="s">
        <v>1870</v>
      </c>
      <c r="H3290" s="6">
        <f>IF('Раздел 2.1.2.3'!AB44&gt;='Раздел 2.1.2.3'!AB51,0,1)</f>
        <v>0</v>
      </c>
    </row>
    <row r="3291" spans="1:8" x14ac:dyDescent="0.2">
      <c r="A3291" s="6">
        <f t="shared" si="45"/>
        <v>609562</v>
      </c>
      <c r="B3291" s="6">
        <v>10</v>
      </c>
      <c r="C3291" s="122">
        <v>11</v>
      </c>
      <c r="D3291" s="7">
        <v>467</v>
      </c>
      <c r="E3291" s="6" t="s">
        <v>1871</v>
      </c>
      <c r="H3291" s="6">
        <f>IF('Раздел 2.1.2.3'!AC44&gt;='Раздел 2.1.2.3'!AC51,0,1)</f>
        <v>0</v>
      </c>
    </row>
    <row r="3292" spans="1:8" x14ac:dyDescent="0.2">
      <c r="A3292" s="6">
        <f t="shared" si="45"/>
        <v>609562</v>
      </c>
      <c r="B3292" s="6">
        <v>10</v>
      </c>
      <c r="C3292" s="122">
        <v>11</v>
      </c>
      <c r="D3292" s="7">
        <v>468</v>
      </c>
      <c r="E3292" s="6" t="s">
        <v>1872</v>
      </c>
      <c r="H3292" s="6">
        <f>IF('Раздел 2.1.2.3'!AD44&gt;='Раздел 2.1.2.3'!AD51,0,1)</f>
        <v>0</v>
      </c>
    </row>
    <row r="3293" spans="1:8" x14ac:dyDescent="0.2">
      <c r="A3293" s="6">
        <f t="shared" si="45"/>
        <v>609562</v>
      </c>
      <c r="B3293" s="6">
        <v>10</v>
      </c>
      <c r="C3293" s="122">
        <v>11</v>
      </c>
      <c r="D3293" s="7">
        <v>469</v>
      </c>
      <c r="E3293" s="6" t="s">
        <v>1873</v>
      </c>
      <c r="H3293" s="6">
        <f>IF('Раздел 2.1.2.3'!AE44&gt;='Раздел 2.1.2.3'!AE51,0,1)</f>
        <v>0</v>
      </c>
    </row>
    <row r="3294" spans="1:8" x14ac:dyDescent="0.2">
      <c r="A3294" s="6">
        <f t="shared" si="45"/>
        <v>609562</v>
      </c>
      <c r="B3294" s="6">
        <v>10</v>
      </c>
      <c r="C3294" s="122">
        <v>11</v>
      </c>
      <c r="D3294" s="7">
        <v>470</v>
      </c>
      <c r="E3294" s="6" t="s">
        <v>1874</v>
      </c>
      <c r="H3294" s="6">
        <f>IF('Раздел 2.1.2.3'!AF44&gt;='Раздел 2.1.2.3'!AF51,0,1)</f>
        <v>0</v>
      </c>
    </row>
    <row r="3295" spans="1:8" x14ac:dyDescent="0.2">
      <c r="A3295" s="6">
        <f t="shared" si="45"/>
        <v>609562</v>
      </c>
      <c r="B3295" s="6">
        <v>10</v>
      </c>
      <c r="C3295" s="122">
        <v>11</v>
      </c>
      <c r="D3295" s="7">
        <v>471</v>
      </c>
      <c r="E3295" s="6" t="s">
        <v>1875</v>
      </c>
      <c r="H3295" s="6">
        <f>IF('Раздел 2.1.2.3'!AG44&gt;='Раздел 2.1.2.3'!AG51,0,1)</f>
        <v>0</v>
      </c>
    </row>
    <row r="3296" spans="1:8" x14ac:dyDescent="0.2">
      <c r="A3296" s="6">
        <f t="shared" si="45"/>
        <v>609562</v>
      </c>
      <c r="B3296" s="6">
        <v>10</v>
      </c>
      <c r="C3296" s="122">
        <v>11</v>
      </c>
      <c r="D3296" s="7">
        <v>472</v>
      </c>
      <c r="E3296" s="6" t="s">
        <v>1876</v>
      </c>
      <c r="H3296" s="6">
        <f>IF('Раздел 2.1.2.3'!AH44&gt;='Раздел 2.1.2.3'!AH51,0,1)</f>
        <v>0</v>
      </c>
    </row>
    <row r="3297" spans="1:8" x14ac:dyDescent="0.2">
      <c r="A3297" s="6">
        <f t="shared" si="45"/>
        <v>609562</v>
      </c>
      <c r="B3297" s="6">
        <v>10</v>
      </c>
      <c r="C3297" s="122">
        <v>11</v>
      </c>
      <c r="D3297" s="7">
        <v>473</v>
      </c>
      <c r="E3297" s="6" t="s">
        <v>1877</v>
      </c>
      <c r="H3297" s="6">
        <f>IF('Раздел 2.1.2.3'!AI44&gt;='Раздел 2.1.2.3'!AI51,0,1)</f>
        <v>0</v>
      </c>
    </row>
    <row r="3298" spans="1:8" x14ac:dyDescent="0.2">
      <c r="A3298" s="6">
        <f t="shared" si="45"/>
        <v>609562</v>
      </c>
      <c r="B3298" s="6">
        <v>10</v>
      </c>
      <c r="C3298" s="122">
        <v>11</v>
      </c>
      <c r="D3298" s="7">
        <v>474</v>
      </c>
      <c r="E3298" s="6" t="s">
        <v>1878</v>
      </c>
      <c r="H3298" s="6">
        <f>IF('Раздел 2.1.2.3'!AJ44&gt;='Раздел 2.1.2.3'!AJ51,0,1)</f>
        <v>0</v>
      </c>
    </row>
    <row r="3299" spans="1:8" x14ac:dyDescent="0.2">
      <c r="A3299" s="6">
        <f t="shared" si="45"/>
        <v>609562</v>
      </c>
      <c r="B3299" s="6">
        <v>10</v>
      </c>
      <c r="C3299" s="122">
        <v>11</v>
      </c>
      <c r="D3299" s="7">
        <v>475</v>
      </c>
      <c r="E3299" s="6" t="s">
        <v>1879</v>
      </c>
      <c r="H3299" s="6">
        <f>IF('Раздел 2.1.2.3'!AK44&gt;='Раздел 2.1.2.3'!AK51,0,1)</f>
        <v>0</v>
      </c>
    </row>
    <row r="3300" spans="1:8" x14ac:dyDescent="0.2">
      <c r="A3300" s="6">
        <f t="shared" si="45"/>
        <v>609562</v>
      </c>
      <c r="B3300" s="6">
        <v>10</v>
      </c>
      <c r="C3300" s="122">
        <v>11</v>
      </c>
      <c r="D3300" s="7">
        <v>476</v>
      </c>
      <c r="E3300" s="6" t="s">
        <v>1880</v>
      </c>
      <c r="H3300" s="6">
        <f>IF('Раздел 2.1.2.3'!AL44&gt;='Раздел 2.1.2.3'!AL51,0,1)</f>
        <v>0</v>
      </c>
    </row>
    <row r="3301" spans="1:8" x14ac:dyDescent="0.2">
      <c r="A3301" s="6">
        <f t="shared" si="45"/>
        <v>609562</v>
      </c>
      <c r="B3301" s="6">
        <v>10</v>
      </c>
      <c r="C3301" s="122">
        <v>11</v>
      </c>
      <c r="D3301" s="7">
        <v>477</v>
      </c>
      <c r="E3301" s="6" t="s">
        <v>1881</v>
      </c>
      <c r="H3301" s="6">
        <f>IF('Раздел 2.1.2.3'!AM44&gt;='Раздел 2.1.2.3'!AM51,0,1)</f>
        <v>0</v>
      </c>
    </row>
    <row r="3302" spans="1:8" x14ac:dyDescent="0.2">
      <c r="A3302" s="6">
        <f t="shared" si="45"/>
        <v>609562</v>
      </c>
      <c r="B3302" s="6">
        <v>10</v>
      </c>
      <c r="C3302" s="122">
        <v>11</v>
      </c>
      <c r="D3302" s="7">
        <v>478</v>
      </c>
      <c r="E3302" s="6" t="s">
        <v>1882</v>
      </c>
      <c r="H3302" s="6">
        <f>IF('Раздел 2.1.2.3'!AN44&gt;='Раздел 2.1.2.3'!AN51,0,1)</f>
        <v>0</v>
      </c>
    </row>
    <row r="3303" spans="1:8" x14ac:dyDescent="0.2">
      <c r="A3303" s="6">
        <f t="shared" si="45"/>
        <v>609562</v>
      </c>
      <c r="B3303" s="6">
        <v>10</v>
      </c>
      <c r="C3303" s="122">
        <v>11</v>
      </c>
      <c r="D3303" s="7">
        <v>479</v>
      </c>
      <c r="E3303" s="6" t="s">
        <v>1883</v>
      </c>
      <c r="H3303" s="6">
        <f>IF('Раздел 2.1.2.3'!AO44&gt;='Раздел 2.1.2.3'!AO51,0,1)</f>
        <v>0</v>
      </c>
    </row>
    <row r="3304" spans="1:8" x14ac:dyDescent="0.2">
      <c r="A3304" s="6">
        <f t="shared" si="45"/>
        <v>609562</v>
      </c>
      <c r="B3304" s="6">
        <v>10</v>
      </c>
      <c r="C3304" s="122">
        <v>11</v>
      </c>
      <c r="D3304" s="7">
        <v>480</v>
      </c>
      <c r="E3304" s="6" t="s">
        <v>1884</v>
      </c>
      <c r="H3304" s="6">
        <f>IF('Раздел 2.1.2.3'!AP44&gt;='Раздел 2.1.2.3'!AP51,0,1)</f>
        <v>0</v>
      </c>
    </row>
    <row r="3305" spans="1:8" x14ac:dyDescent="0.2">
      <c r="A3305" s="6">
        <f t="shared" si="45"/>
        <v>609562</v>
      </c>
      <c r="B3305" s="6">
        <v>10</v>
      </c>
      <c r="C3305" s="122">
        <v>11</v>
      </c>
      <c r="D3305" s="7">
        <v>481</v>
      </c>
      <c r="E3305" s="6" t="s">
        <v>1887</v>
      </c>
      <c r="H3305" s="6">
        <f>IF('Раздел 2.1.2.3'!AQ44&gt;='Раздел 2.1.2.3'!AQ51,0,1)</f>
        <v>0</v>
      </c>
    </row>
    <row r="3306" spans="1:8" x14ac:dyDescent="0.2">
      <c r="A3306" s="6">
        <f t="shared" si="45"/>
        <v>609562</v>
      </c>
      <c r="B3306" s="6">
        <v>10</v>
      </c>
      <c r="C3306" s="122">
        <v>11</v>
      </c>
      <c r="D3306" s="7">
        <v>482</v>
      </c>
      <c r="E3306" s="6" t="s">
        <v>1888</v>
      </c>
      <c r="H3306" s="6">
        <f>IF('Раздел 2.1.2.3'!AR44&gt;='Раздел 2.1.2.3'!AR51,0,1)</f>
        <v>0</v>
      </c>
    </row>
    <row r="3307" spans="1:8" x14ac:dyDescent="0.2">
      <c r="A3307" s="6">
        <f t="shared" si="45"/>
        <v>609562</v>
      </c>
      <c r="B3307" s="6">
        <v>10</v>
      </c>
      <c r="C3307" s="122">
        <v>11</v>
      </c>
      <c r="D3307" s="7">
        <v>483</v>
      </c>
      <c r="E3307" s="6" t="s">
        <v>1889</v>
      </c>
      <c r="H3307" s="6">
        <f>IF('Раздел 2.1.2.3'!AS44&gt;='Раздел 2.1.2.3'!AS51,0,1)</f>
        <v>0</v>
      </c>
    </row>
    <row r="3308" spans="1:8" x14ac:dyDescent="0.2">
      <c r="A3308" s="6">
        <f t="shared" si="45"/>
        <v>609562</v>
      </c>
      <c r="B3308" s="6">
        <v>10</v>
      </c>
      <c r="C3308" s="122">
        <v>11</v>
      </c>
      <c r="D3308" s="7">
        <v>484</v>
      </c>
      <c r="E3308" s="6" t="s">
        <v>1890</v>
      </c>
      <c r="H3308" s="6">
        <f>IF('Раздел 2.1.2.3'!AT44&gt;='Раздел 2.1.2.3'!AT51,0,1)</f>
        <v>0</v>
      </c>
    </row>
    <row r="3309" spans="1:8" x14ac:dyDescent="0.2">
      <c r="A3309" s="6">
        <f t="shared" si="45"/>
        <v>609562</v>
      </c>
      <c r="B3309" s="6">
        <v>10</v>
      </c>
      <c r="C3309" s="122">
        <v>11</v>
      </c>
      <c r="D3309" s="7">
        <v>485</v>
      </c>
      <c r="E3309" s="6" t="s">
        <v>1891</v>
      </c>
      <c r="H3309" s="6">
        <f>IF('Раздел 2.1.2.3'!AU44&gt;='Раздел 2.1.2.3'!AU51,0,1)</f>
        <v>0</v>
      </c>
    </row>
    <row r="3310" spans="1:8" x14ac:dyDescent="0.2">
      <c r="A3310" s="6">
        <f t="shared" si="45"/>
        <v>609562</v>
      </c>
      <c r="B3310" s="6">
        <v>10</v>
      </c>
      <c r="C3310" s="122">
        <v>11</v>
      </c>
      <c r="D3310" s="7">
        <v>486</v>
      </c>
      <c r="E3310" s="6" t="s">
        <v>1892</v>
      </c>
      <c r="H3310" s="6">
        <f>IF('Раздел 2.1.2.3'!AV44&gt;='Раздел 2.1.2.3'!AV51,0,1)</f>
        <v>0</v>
      </c>
    </row>
    <row r="3311" spans="1:8" x14ac:dyDescent="0.2">
      <c r="A3311" s="6">
        <f t="shared" si="45"/>
        <v>609562</v>
      </c>
      <c r="B3311" s="6">
        <v>10</v>
      </c>
      <c r="C3311" s="122">
        <v>11</v>
      </c>
      <c r="D3311" s="7">
        <v>487</v>
      </c>
      <c r="E3311" s="6" t="s">
        <v>1893</v>
      </c>
      <c r="H3311" s="6">
        <f>IF('Раздел 2.1.2.3'!AW44&gt;='Раздел 2.1.2.3'!AW51,0,1)</f>
        <v>0</v>
      </c>
    </row>
    <row r="3312" spans="1:8" x14ac:dyDescent="0.2">
      <c r="A3312" s="6">
        <f t="shared" si="45"/>
        <v>609562</v>
      </c>
      <c r="B3312" s="6">
        <v>10</v>
      </c>
      <c r="C3312" s="122">
        <v>11</v>
      </c>
      <c r="D3312" s="7">
        <v>488</v>
      </c>
      <c r="E3312" s="6" t="s">
        <v>1894</v>
      </c>
      <c r="H3312" s="6">
        <f>IF('Раздел 2.1.2.3'!AX44&gt;='Раздел 2.1.2.3'!AX51,0,1)</f>
        <v>0</v>
      </c>
    </row>
    <row r="3313" spans="1:8" x14ac:dyDescent="0.2">
      <c r="A3313" s="6">
        <f t="shared" si="45"/>
        <v>609562</v>
      </c>
      <c r="B3313" s="6">
        <v>10</v>
      </c>
      <c r="C3313" s="122">
        <v>11</v>
      </c>
      <c r="D3313" s="7">
        <v>489</v>
      </c>
      <c r="E3313" s="6" t="s">
        <v>1895</v>
      </c>
      <c r="H3313" s="6">
        <f>IF('Раздел 2.1.2.3'!AY44&gt;='Раздел 2.1.2.3'!AY51,0,1)</f>
        <v>0</v>
      </c>
    </row>
    <row r="3314" spans="1:8" x14ac:dyDescent="0.2">
      <c r="A3314" s="6">
        <f t="shared" si="45"/>
        <v>609562</v>
      </c>
      <c r="B3314" s="6">
        <v>10</v>
      </c>
      <c r="C3314" s="122">
        <v>11</v>
      </c>
      <c r="D3314" s="7">
        <v>490</v>
      </c>
      <c r="E3314" s="6" t="s">
        <v>1896</v>
      </c>
      <c r="H3314" s="6">
        <f>IF('Раздел 2.1.2.3'!AZ44&gt;='Раздел 2.1.2.3'!AZ51,0,1)</f>
        <v>0</v>
      </c>
    </row>
    <row r="3315" spans="1:8" x14ac:dyDescent="0.2">
      <c r="A3315" s="6">
        <f t="shared" si="45"/>
        <v>609562</v>
      </c>
      <c r="B3315" s="6">
        <v>10</v>
      </c>
      <c r="C3315" s="122">
        <v>11</v>
      </c>
      <c r="D3315" s="7">
        <v>491</v>
      </c>
      <c r="E3315" s="6" t="s">
        <v>1897</v>
      </c>
      <c r="H3315" s="6">
        <f>IF('Раздел 2.1.2.3'!BA44&gt;='Раздел 2.1.2.3'!BA51,0,1)</f>
        <v>0</v>
      </c>
    </row>
    <row r="3316" spans="1:8" x14ac:dyDescent="0.2">
      <c r="A3316" s="6">
        <f t="shared" si="45"/>
        <v>609562</v>
      </c>
      <c r="B3316" s="6">
        <v>10</v>
      </c>
      <c r="C3316" s="122">
        <v>11</v>
      </c>
      <c r="D3316" s="7">
        <v>492</v>
      </c>
      <c r="E3316" s="6" t="s">
        <v>1898</v>
      </c>
      <c r="H3316" s="6">
        <f>IF('Раздел 2.1.2.3'!BB44&gt;='Раздел 2.1.2.3'!BB51,0,1)</f>
        <v>0</v>
      </c>
    </row>
    <row r="3317" spans="1:8" x14ac:dyDescent="0.2">
      <c r="A3317" s="6">
        <f t="shared" si="45"/>
        <v>609562</v>
      </c>
      <c r="B3317" s="6">
        <v>10</v>
      </c>
      <c r="C3317" s="122">
        <v>11</v>
      </c>
      <c r="D3317" s="7">
        <v>493</v>
      </c>
      <c r="E3317" s="6" t="s">
        <v>1899</v>
      </c>
      <c r="H3317" s="6">
        <f>IF('Раздел 2.1.2.3'!BC44&gt;='Раздел 2.1.2.3'!BC51,0,1)</f>
        <v>0</v>
      </c>
    </row>
    <row r="3318" spans="1:8" x14ac:dyDescent="0.2">
      <c r="A3318" s="6">
        <f t="shared" si="45"/>
        <v>609562</v>
      </c>
      <c r="B3318" s="6">
        <v>10</v>
      </c>
      <c r="C3318" s="122">
        <v>11</v>
      </c>
      <c r="D3318" s="7">
        <v>494</v>
      </c>
      <c r="E3318" s="6" t="s">
        <v>1900</v>
      </c>
      <c r="H3318" s="6">
        <f>IF('Раздел 2.1.2.3'!BD44&gt;='Раздел 2.1.2.3'!BD51,0,1)</f>
        <v>0</v>
      </c>
    </row>
    <row r="3319" spans="1:8" x14ac:dyDescent="0.2">
      <c r="A3319" s="6">
        <f t="shared" si="45"/>
        <v>609562</v>
      </c>
      <c r="B3319" s="6">
        <v>10</v>
      </c>
      <c r="C3319" s="122">
        <v>11</v>
      </c>
      <c r="D3319" s="7">
        <v>495</v>
      </c>
      <c r="E3319" s="6" t="s">
        <v>1901</v>
      </c>
      <c r="H3319" s="6">
        <f>IF('Раздел 2.1.2.3'!BE44&gt;='Раздел 2.1.2.3'!BE51,0,1)</f>
        <v>0</v>
      </c>
    </row>
    <row r="3320" spans="1:8" x14ac:dyDescent="0.2">
      <c r="A3320" s="6">
        <f t="shared" si="45"/>
        <v>609562</v>
      </c>
      <c r="B3320" s="6">
        <v>10</v>
      </c>
      <c r="C3320" s="122">
        <v>11</v>
      </c>
      <c r="D3320" s="7">
        <v>496</v>
      </c>
      <c r="E3320" s="6" t="s">
        <v>1902</v>
      </c>
      <c r="H3320" s="6">
        <f>IF('Раздел 2.1.2.3'!BF44&gt;='Раздел 2.1.2.3'!BF51,0,1)</f>
        <v>0</v>
      </c>
    </row>
    <row r="3321" spans="1:8" x14ac:dyDescent="0.2">
      <c r="A3321" s="6">
        <f t="shared" si="45"/>
        <v>609562</v>
      </c>
      <c r="B3321" s="6">
        <v>10</v>
      </c>
      <c r="C3321" s="122">
        <v>11</v>
      </c>
      <c r="D3321" s="7">
        <v>497</v>
      </c>
      <c r="E3321" s="6" t="s">
        <v>1111</v>
      </c>
      <c r="H3321" s="6">
        <f>IF('Раздел 2.1.2.3'!BG44&gt;='Раздел 2.1.2.3'!BG51,0,1)</f>
        <v>0</v>
      </c>
    </row>
    <row r="3322" spans="1:8" x14ac:dyDescent="0.2">
      <c r="A3322" s="6">
        <f t="shared" si="45"/>
        <v>609562</v>
      </c>
      <c r="B3322" s="6">
        <v>10</v>
      </c>
      <c r="C3322" s="123">
        <v>11</v>
      </c>
      <c r="D3322" s="7">
        <v>498</v>
      </c>
      <c r="E3322" s="119" t="s">
        <v>1112</v>
      </c>
      <c r="F3322" s="119"/>
      <c r="G3322" s="119"/>
      <c r="H3322" s="119">
        <f>IF('Раздел 2.1.2.3'!BH44&gt;='Раздел 2.1.2.3'!BH51,0,1)</f>
        <v>0</v>
      </c>
    </row>
    <row r="3323" spans="1:8" x14ac:dyDescent="0.2">
      <c r="A3323" s="6">
        <f t="shared" si="45"/>
        <v>609562</v>
      </c>
      <c r="B3323" s="6">
        <v>10</v>
      </c>
      <c r="C3323" s="122">
        <v>12</v>
      </c>
      <c r="D3323" s="7">
        <v>499</v>
      </c>
      <c r="E3323" s="122" t="s">
        <v>11152</v>
      </c>
      <c r="H3323" s="6">
        <f>IF('Раздел 2.1.2.3'!P44&gt;='Раздел 2.1.2.3'!P52,0,1)</f>
        <v>0</v>
      </c>
    </row>
    <row r="3324" spans="1:8" x14ac:dyDescent="0.2">
      <c r="A3324" s="6">
        <f t="shared" si="45"/>
        <v>609562</v>
      </c>
      <c r="B3324" s="6">
        <v>10</v>
      </c>
      <c r="C3324" s="122">
        <v>12</v>
      </c>
      <c r="D3324" s="7">
        <v>500</v>
      </c>
      <c r="E3324" s="6" t="s">
        <v>1104</v>
      </c>
      <c r="H3324" s="6">
        <f>IF('Раздел 2.1.2.3'!Q44&gt;='Раздел 2.1.2.3'!Q52,0,1)</f>
        <v>0</v>
      </c>
    </row>
    <row r="3325" spans="1:8" x14ac:dyDescent="0.2">
      <c r="A3325" s="6">
        <f t="shared" si="45"/>
        <v>609562</v>
      </c>
      <c r="B3325" s="6">
        <v>10</v>
      </c>
      <c r="C3325" s="122">
        <v>12</v>
      </c>
      <c r="D3325" s="7">
        <v>501</v>
      </c>
      <c r="E3325" s="6" t="s">
        <v>1105</v>
      </c>
      <c r="H3325" s="6">
        <f>IF('Раздел 2.1.2.3'!R44&gt;='Раздел 2.1.2.3'!R52,0,1)</f>
        <v>0</v>
      </c>
    </row>
    <row r="3326" spans="1:8" x14ac:dyDescent="0.2">
      <c r="A3326" s="6">
        <f t="shared" si="45"/>
        <v>609562</v>
      </c>
      <c r="B3326" s="6">
        <v>10</v>
      </c>
      <c r="C3326" s="122">
        <v>12</v>
      </c>
      <c r="D3326" s="7">
        <v>502</v>
      </c>
      <c r="E3326" s="6" t="s">
        <v>1106</v>
      </c>
      <c r="H3326" s="6">
        <f>IF('Раздел 2.1.2.3'!S44&gt;='Раздел 2.1.2.3'!S52,0,1)</f>
        <v>0</v>
      </c>
    </row>
    <row r="3327" spans="1:8" x14ac:dyDescent="0.2">
      <c r="A3327" s="6">
        <f t="shared" si="45"/>
        <v>609562</v>
      </c>
      <c r="B3327" s="6">
        <v>10</v>
      </c>
      <c r="C3327" s="122">
        <v>12</v>
      </c>
      <c r="D3327" s="7">
        <v>503</v>
      </c>
      <c r="E3327" s="6" t="s">
        <v>1107</v>
      </c>
      <c r="H3327" s="6">
        <f>IF('Раздел 2.1.2.3'!T44&gt;='Раздел 2.1.2.3'!T52,0,1)</f>
        <v>0</v>
      </c>
    </row>
    <row r="3328" spans="1:8" x14ac:dyDescent="0.2">
      <c r="A3328" s="6">
        <f t="shared" si="45"/>
        <v>609562</v>
      </c>
      <c r="B3328" s="6">
        <v>10</v>
      </c>
      <c r="C3328" s="122">
        <v>12</v>
      </c>
      <c r="D3328" s="7">
        <v>504</v>
      </c>
      <c r="E3328" s="6" t="s">
        <v>1108</v>
      </c>
      <c r="H3328" s="6">
        <f>IF('Раздел 2.1.2.3'!U44&gt;='Раздел 2.1.2.3'!U52,0,1)</f>
        <v>0</v>
      </c>
    </row>
    <row r="3329" spans="1:8" x14ac:dyDescent="0.2">
      <c r="A3329" s="6">
        <f t="shared" si="45"/>
        <v>609562</v>
      </c>
      <c r="B3329" s="6">
        <v>10</v>
      </c>
      <c r="C3329" s="122">
        <v>12</v>
      </c>
      <c r="D3329" s="7">
        <v>505</v>
      </c>
      <c r="E3329" s="6" t="s">
        <v>1109</v>
      </c>
      <c r="H3329" s="6">
        <f>IF('Раздел 2.1.2.3'!V44&gt;='Раздел 2.1.2.3'!V52,0,1)</f>
        <v>0</v>
      </c>
    </row>
    <row r="3330" spans="1:8" x14ac:dyDescent="0.2">
      <c r="A3330" s="6">
        <f t="shared" si="45"/>
        <v>609562</v>
      </c>
      <c r="B3330" s="6">
        <v>10</v>
      </c>
      <c r="C3330" s="122">
        <v>12</v>
      </c>
      <c r="D3330" s="7">
        <v>506</v>
      </c>
      <c r="E3330" s="6" t="s">
        <v>359</v>
      </c>
      <c r="H3330" s="6">
        <f>IF('Раздел 2.1.2.3'!W44&gt;='Раздел 2.1.2.3'!W52,0,1)</f>
        <v>0</v>
      </c>
    </row>
    <row r="3331" spans="1:8" x14ac:dyDescent="0.2">
      <c r="A3331" s="6">
        <f t="shared" si="45"/>
        <v>609562</v>
      </c>
      <c r="B3331" s="6">
        <v>10</v>
      </c>
      <c r="C3331" s="122">
        <v>12</v>
      </c>
      <c r="D3331" s="7">
        <v>507</v>
      </c>
      <c r="E3331" s="6" t="s">
        <v>360</v>
      </c>
      <c r="H3331" s="6">
        <f>IF('Раздел 2.1.2.3'!X44&gt;='Раздел 2.1.2.3'!X52,0,1)</f>
        <v>0</v>
      </c>
    </row>
    <row r="3332" spans="1:8" x14ac:dyDescent="0.2">
      <c r="A3332" s="6">
        <f t="shared" si="45"/>
        <v>609562</v>
      </c>
      <c r="B3332" s="6">
        <v>10</v>
      </c>
      <c r="C3332" s="122">
        <v>12</v>
      </c>
      <c r="D3332" s="7">
        <v>508</v>
      </c>
      <c r="E3332" s="6" t="s">
        <v>361</v>
      </c>
      <c r="H3332" s="6">
        <f>IF('Раздел 2.1.2.3'!Y44&gt;='Раздел 2.1.2.3'!Y52,0,1)</f>
        <v>0</v>
      </c>
    </row>
    <row r="3333" spans="1:8" x14ac:dyDescent="0.2">
      <c r="A3333" s="6">
        <f t="shared" si="45"/>
        <v>609562</v>
      </c>
      <c r="B3333" s="6">
        <v>10</v>
      </c>
      <c r="C3333" s="122">
        <v>12</v>
      </c>
      <c r="D3333" s="7">
        <v>509</v>
      </c>
      <c r="E3333" s="6" t="s">
        <v>362</v>
      </c>
      <c r="H3333" s="6">
        <f>IF('Раздел 2.1.2.3'!Z44&gt;='Раздел 2.1.2.3'!Z52,0,1)</f>
        <v>0</v>
      </c>
    </row>
    <row r="3334" spans="1:8" x14ac:dyDescent="0.2">
      <c r="A3334" s="6">
        <f t="shared" si="45"/>
        <v>609562</v>
      </c>
      <c r="B3334" s="6">
        <v>10</v>
      </c>
      <c r="C3334" s="122">
        <v>12</v>
      </c>
      <c r="D3334" s="7">
        <v>510</v>
      </c>
      <c r="E3334" s="6" t="s">
        <v>363</v>
      </c>
      <c r="H3334" s="6">
        <f>IF('Раздел 2.1.2.3'!AA44&gt;='Раздел 2.1.2.3'!AA52,0,1)</f>
        <v>0</v>
      </c>
    </row>
    <row r="3335" spans="1:8" x14ac:dyDescent="0.2">
      <c r="A3335" s="6">
        <f t="shared" si="45"/>
        <v>609562</v>
      </c>
      <c r="B3335" s="6">
        <v>10</v>
      </c>
      <c r="C3335" s="122">
        <v>12</v>
      </c>
      <c r="D3335" s="7">
        <v>511</v>
      </c>
      <c r="E3335" s="6" t="s">
        <v>364</v>
      </c>
      <c r="H3335" s="6">
        <f>IF('Раздел 2.1.2.3'!AB44&gt;='Раздел 2.1.2.3'!AB52,0,1)</f>
        <v>0</v>
      </c>
    </row>
    <row r="3336" spans="1:8" x14ac:dyDescent="0.2">
      <c r="A3336" s="6">
        <f t="shared" ref="A3336:A3404" si="46">P_3</f>
        <v>609562</v>
      </c>
      <c r="B3336" s="6">
        <v>10</v>
      </c>
      <c r="C3336" s="122">
        <v>12</v>
      </c>
      <c r="D3336" s="7">
        <v>512</v>
      </c>
      <c r="E3336" s="6" t="s">
        <v>365</v>
      </c>
      <c r="H3336" s="6">
        <f>IF('Раздел 2.1.2.3'!AC44&gt;='Раздел 2.1.2.3'!AC52,0,1)</f>
        <v>0</v>
      </c>
    </row>
    <row r="3337" spans="1:8" x14ac:dyDescent="0.2">
      <c r="A3337" s="6">
        <f t="shared" si="46"/>
        <v>609562</v>
      </c>
      <c r="B3337" s="6">
        <v>10</v>
      </c>
      <c r="C3337" s="122">
        <v>12</v>
      </c>
      <c r="D3337" s="7">
        <v>513</v>
      </c>
      <c r="E3337" s="6" t="s">
        <v>366</v>
      </c>
      <c r="H3337" s="6">
        <f>IF('Раздел 2.1.2.3'!AD44&gt;='Раздел 2.1.2.3'!AD52,0,1)</f>
        <v>0</v>
      </c>
    </row>
    <row r="3338" spans="1:8" x14ac:dyDescent="0.2">
      <c r="A3338" s="6">
        <f t="shared" si="46"/>
        <v>609562</v>
      </c>
      <c r="B3338" s="6">
        <v>10</v>
      </c>
      <c r="C3338" s="122">
        <v>12</v>
      </c>
      <c r="D3338" s="7">
        <v>514</v>
      </c>
      <c r="E3338" s="6" t="s">
        <v>367</v>
      </c>
      <c r="H3338" s="6">
        <f>IF('Раздел 2.1.2.3'!AE44&gt;='Раздел 2.1.2.3'!AE52,0,1)</f>
        <v>0</v>
      </c>
    </row>
    <row r="3339" spans="1:8" x14ac:dyDescent="0.2">
      <c r="A3339" s="6">
        <f t="shared" si="46"/>
        <v>609562</v>
      </c>
      <c r="B3339" s="6">
        <v>10</v>
      </c>
      <c r="C3339" s="122">
        <v>12</v>
      </c>
      <c r="D3339" s="7">
        <v>515</v>
      </c>
      <c r="E3339" s="6" t="s">
        <v>368</v>
      </c>
      <c r="H3339" s="6">
        <f>IF('Раздел 2.1.2.3'!AF44&gt;='Раздел 2.1.2.3'!AF52,0,1)</f>
        <v>0</v>
      </c>
    </row>
    <row r="3340" spans="1:8" x14ac:dyDescent="0.2">
      <c r="A3340" s="6">
        <f t="shared" si="46"/>
        <v>609562</v>
      </c>
      <c r="B3340" s="6">
        <v>10</v>
      </c>
      <c r="C3340" s="122">
        <v>12</v>
      </c>
      <c r="D3340" s="7">
        <v>516</v>
      </c>
      <c r="E3340" s="6" t="s">
        <v>369</v>
      </c>
      <c r="H3340" s="6">
        <f>IF('Раздел 2.1.2.3'!AG44&gt;='Раздел 2.1.2.3'!AG52,0,1)</f>
        <v>0</v>
      </c>
    </row>
    <row r="3341" spans="1:8" x14ac:dyDescent="0.2">
      <c r="A3341" s="6">
        <f t="shared" si="46"/>
        <v>609562</v>
      </c>
      <c r="B3341" s="6">
        <v>10</v>
      </c>
      <c r="C3341" s="122">
        <v>12</v>
      </c>
      <c r="D3341" s="7">
        <v>517</v>
      </c>
      <c r="E3341" s="6" t="s">
        <v>370</v>
      </c>
      <c r="H3341" s="6">
        <f>IF('Раздел 2.1.2.3'!AH44&gt;='Раздел 2.1.2.3'!AH52,0,1)</f>
        <v>0</v>
      </c>
    </row>
    <row r="3342" spans="1:8" x14ac:dyDescent="0.2">
      <c r="A3342" s="6">
        <f t="shared" si="46"/>
        <v>609562</v>
      </c>
      <c r="B3342" s="6">
        <v>10</v>
      </c>
      <c r="C3342" s="122">
        <v>12</v>
      </c>
      <c r="D3342" s="7">
        <v>518</v>
      </c>
      <c r="E3342" s="6" t="s">
        <v>127</v>
      </c>
      <c r="H3342" s="6">
        <f>IF('Раздел 2.1.2.3'!AI44&gt;='Раздел 2.1.2.3'!AI52,0,1)</f>
        <v>0</v>
      </c>
    </row>
    <row r="3343" spans="1:8" x14ac:dyDescent="0.2">
      <c r="A3343" s="6">
        <f t="shared" si="46"/>
        <v>609562</v>
      </c>
      <c r="B3343" s="6">
        <v>10</v>
      </c>
      <c r="C3343" s="122">
        <v>12</v>
      </c>
      <c r="D3343" s="7">
        <v>519</v>
      </c>
      <c r="E3343" s="6" t="s">
        <v>128</v>
      </c>
      <c r="H3343" s="6">
        <f>IF('Раздел 2.1.2.3'!AJ44&gt;='Раздел 2.1.2.3'!AJ52,0,1)</f>
        <v>0</v>
      </c>
    </row>
    <row r="3344" spans="1:8" x14ac:dyDescent="0.2">
      <c r="A3344" s="6">
        <f t="shared" si="46"/>
        <v>609562</v>
      </c>
      <c r="B3344" s="6">
        <v>10</v>
      </c>
      <c r="C3344" s="122">
        <v>12</v>
      </c>
      <c r="D3344" s="7">
        <v>520</v>
      </c>
      <c r="E3344" s="6" t="s">
        <v>129</v>
      </c>
      <c r="H3344" s="6">
        <f>IF('Раздел 2.1.2.3'!AK44&gt;='Раздел 2.1.2.3'!AK52,0,1)</f>
        <v>0</v>
      </c>
    </row>
    <row r="3345" spans="1:8" x14ac:dyDescent="0.2">
      <c r="A3345" s="6">
        <f t="shared" si="46"/>
        <v>609562</v>
      </c>
      <c r="B3345" s="6">
        <v>10</v>
      </c>
      <c r="C3345" s="122">
        <v>12</v>
      </c>
      <c r="D3345" s="7">
        <v>521</v>
      </c>
      <c r="E3345" s="6" t="s">
        <v>130</v>
      </c>
      <c r="H3345" s="6">
        <f>IF('Раздел 2.1.2.3'!AL44&gt;='Раздел 2.1.2.3'!AL52,0,1)</f>
        <v>0</v>
      </c>
    </row>
    <row r="3346" spans="1:8" x14ac:dyDescent="0.2">
      <c r="A3346" s="6">
        <f t="shared" si="46"/>
        <v>609562</v>
      </c>
      <c r="B3346" s="6">
        <v>10</v>
      </c>
      <c r="C3346" s="122">
        <v>12</v>
      </c>
      <c r="D3346" s="7">
        <v>522</v>
      </c>
      <c r="E3346" s="6" t="s">
        <v>1149</v>
      </c>
      <c r="H3346" s="6">
        <f>IF('Раздел 2.1.2.3'!AM44&gt;='Раздел 2.1.2.3'!AM52,0,1)</f>
        <v>0</v>
      </c>
    </row>
    <row r="3347" spans="1:8" x14ac:dyDescent="0.2">
      <c r="A3347" s="6">
        <f t="shared" si="46"/>
        <v>609562</v>
      </c>
      <c r="B3347" s="6">
        <v>10</v>
      </c>
      <c r="C3347" s="122">
        <v>12</v>
      </c>
      <c r="D3347" s="7">
        <v>523</v>
      </c>
      <c r="E3347" s="6" t="s">
        <v>1150</v>
      </c>
      <c r="H3347" s="6">
        <f>IF('Раздел 2.1.2.3'!AN44&gt;='Раздел 2.1.2.3'!AN52,0,1)</f>
        <v>0</v>
      </c>
    </row>
    <row r="3348" spans="1:8" x14ac:dyDescent="0.2">
      <c r="A3348" s="6">
        <f t="shared" si="46"/>
        <v>609562</v>
      </c>
      <c r="B3348" s="6">
        <v>10</v>
      </c>
      <c r="C3348" s="122">
        <v>12</v>
      </c>
      <c r="D3348" s="7">
        <v>524</v>
      </c>
      <c r="E3348" s="6" t="s">
        <v>1151</v>
      </c>
      <c r="H3348" s="6">
        <f>IF('Раздел 2.1.2.3'!AO44&gt;='Раздел 2.1.2.3'!AO52,0,1)</f>
        <v>0</v>
      </c>
    </row>
    <row r="3349" spans="1:8" x14ac:dyDescent="0.2">
      <c r="A3349" s="6">
        <f t="shared" si="46"/>
        <v>609562</v>
      </c>
      <c r="B3349" s="6">
        <v>10</v>
      </c>
      <c r="C3349" s="122">
        <v>12</v>
      </c>
      <c r="D3349" s="7">
        <v>525</v>
      </c>
      <c r="E3349" s="6" t="s">
        <v>1152</v>
      </c>
      <c r="H3349" s="6">
        <f>IF('Раздел 2.1.2.3'!AP44&gt;='Раздел 2.1.2.3'!AP52,0,1)</f>
        <v>0</v>
      </c>
    </row>
    <row r="3350" spans="1:8" x14ac:dyDescent="0.2">
      <c r="A3350" s="6">
        <f t="shared" si="46"/>
        <v>609562</v>
      </c>
      <c r="B3350" s="6">
        <v>10</v>
      </c>
      <c r="C3350" s="122">
        <v>12</v>
      </c>
      <c r="D3350" s="7">
        <v>526</v>
      </c>
      <c r="E3350" s="6" t="s">
        <v>1153</v>
      </c>
      <c r="H3350" s="6">
        <f>IF('Раздел 2.1.2.3'!AQ44&gt;='Раздел 2.1.2.3'!AQ52,0,1)</f>
        <v>0</v>
      </c>
    </row>
    <row r="3351" spans="1:8" x14ac:dyDescent="0.2">
      <c r="A3351" s="6">
        <f t="shared" si="46"/>
        <v>609562</v>
      </c>
      <c r="B3351" s="6">
        <v>10</v>
      </c>
      <c r="C3351" s="122">
        <v>12</v>
      </c>
      <c r="D3351" s="7">
        <v>527</v>
      </c>
      <c r="E3351" s="6" t="s">
        <v>1154</v>
      </c>
      <c r="H3351" s="6">
        <f>IF('Раздел 2.1.2.3'!AR44&gt;='Раздел 2.1.2.3'!AR52,0,1)</f>
        <v>0</v>
      </c>
    </row>
    <row r="3352" spans="1:8" x14ac:dyDescent="0.2">
      <c r="A3352" s="6">
        <f t="shared" si="46"/>
        <v>609562</v>
      </c>
      <c r="B3352" s="6">
        <v>10</v>
      </c>
      <c r="C3352" s="122">
        <v>12</v>
      </c>
      <c r="D3352" s="7">
        <v>528</v>
      </c>
      <c r="E3352" s="6" t="s">
        <v>1155</v>
      </c>
      <c r="H3352" s="6">
        <f>IF('Раздел 2.1.2.3'!AS44&gt;='Раздел 2.1.2.3'!AS52,0,1)</f>
        <v>0</v>
      </c>
    </row>
    <row r="3353" spans="1:8" x14ac:dyDescent="0.2">
      <c r="A3353" s="6">
        <f t="shared" si="46"/>
        <v>609562</v>
      </c>
      <c r="B3353" s="6">
        <v>10</v>
      </c>
      <c r="C3353" s="122">
        <v>12</v>
      </c>
      <c r="D3353" s="7">
        <v>529</v>
      </c>
      <c r="E3353" s="6" t="s">
        <v>1156</v>
      </c>
      <c r="H3353" s="6">
        <f>IF('Раздел 2.1.2.3'!AT44&gt;='Раздел 2.1.2.3'!AT52,0,1)</f>
        <v>0</v>
      </c>
    </row>
    <row r="3354" spans="1:8" x14ac:dyDescent="0.2">
      <c r="A3354" s="6">
        <f t="shared" si="46"/>
        <v>609562</v>
      </c>
      <c r="B3354" s="6">
        <v>10</v>
      </c>
      <c r="C3354" s="122">
        <v>12</v>
      </c>
      <c r="D3354" s="7">
        <v>530</v>
      </c>
      <c r="E3354" s="6" t="s">
        <v>1157</v>
      </c>
      <c r="H3354" s="6">
        <f>IF('Раздел 2.1.2.3'!AU44&gt;='Раздел 2.1.2.3'!AU52,0,1)</f>
        <v>0</v>
      </c>
    </row>
    <row r="3355" spans="1:8" x14ac:dyDescent="0.2">
      <c r="A3355" s="6">
        <f t="shared" si="46"/>
        <v>609562</v>
      </c>
      <c r="B3355" s="6">
        <v>10</v>
      </c>
      <c r="C3355" s="122">
        <v>12</v>
      </c>
      <c r="D3355" s="7">
        <v>531</v>
      </c>
      <c r="E3355" s="6" t="s">
        <v>1158</v>
      </c>
      <c r="H3355" s="6">
        <f>IF('Раздел 2.1.2.3'!AV44&gt;='Раздел 2.1.2.3'!AV52,0,1)</f>
        <v>0</v>
      </c>
    </row>
    <row r="3356" spans="1:8" x14ac:dyDescent="0.2">
      <c r="A3356" s="6">
        <f t="shared" si="46"/>
        <v>609562</v>
      </c>
      <c r="B3356" s="6">
        <v>10</v>
      </c>
      <c r="C3356" s="122">
        <v>12</v>
      </c>
      <c r="D3356" s="7">
        <v>532</v>
      </c>
      <c r="E3356" s="6" t="s">
        <v>1159</v>
      </c>
      <c r="H3356" s="6">
        <f>IF('Раздел 2.1.2.3'!AW44&gt;='Раздел 2.1.2.3'!AW52,0,1)</f>
        <v>0</v>
      </c>
    </row>
    <row r="3357" spans="1:8" x14ac:dyDescent="0.2">
      <c r="A3357" s="6">
        <f t="shared" si="46"/>
        <v>609562</v>
      </c>
      <c r="B3357" s="6">
        <v>10</v>
      </c>
      <c r="C3357" s="122">
        <v>12</v>
      </c>
      <c r="D3357" s="7">
        <v>533</v>
      </c>
      <c r="E3357" s="6" t="s">
        <v>421</v>
      </c>
      <c r="H3357" s="6">
        <f>IF('Раздел 2.1.2.3'!AX44&gt;='Раздел 2.1.2.3'!AX52,0,1)</f>
        <v>0</v>
      </c>
    </row>
    <row r="3358" spans="1:8" x14ac:dyDescent="0.2">
      <c r="A3358" s="6">
        <f t="shared" si="46"/>
        <v>609562</v>
      </c>
      <c r="B3358" s="6">
        <v>10</v>
      </c>
      <c r="C3358" s="122">
        <v>12</v>
      </c>
      <c r="D3358" s="7">
        <v>534</v>
      </c>
      <c r="E3358" s="6" t="s">
        <v>422</v>
      </c>
      <c r="H3358" s="6">
        <f>IF('Раздел 2.1.2.3'!AY44&gt;='Раздел 2.1.2.3'!AY52,0,1)</f>
        <v>0</v>
      </c>
    </row>
    <row r="3359" spans="1:8" x14ac:dyDescent="0.2">
      <c r="A3359" s="6">
        <f t="shared" si="46"/>
        <v>609562</v>
      </c>
      <c r="B3359" s="6">
        <v>10</v>
      </c>
      <c r="C3359" s="122">
        <v>12</v>
      </c>
      <c r="D3359" s="7">
        <v>535</v>
      </c>
      <c r="E3359" s="6" t="s">
        <v>1949</v>
      </c>
      <c r="H3359" s="6">
        <f>IF('Раздел 2.1.2.3'!AZ44&gt;='Раздел 2.1.2.3'!AZ52,0,1)</f>
        <v>0</v>
      </c>
    </row>
    <row r="3360" spans="1:8" x14ac:dyDescent="0.2">
      <c r="A3360" s="6">
        <f t="shared" si="46"/>
        <v>609562</v>
      </c>
      <c r="B3360" s="6">
        <v>10</v>
      </c>
      <c r="C3360" s="122">
        <v>12</v>
      </c>
      <c r="D3360" s="7">
        <v>536</v>
      </c>
      <c r="E3360" s="6" t="s">
        <v>1950</v>
      </c>
      <c r="H3360" s="6">
        <f>IF('Раздел 2.1.2.3'!BA44&gt;='Раздел 2.1.2.3'!BA52,0,1)</f>
        <v>0</v>
      </c>
    </row>
    <row r="3361" spans="1:8" x14ac:dyDescent="0.2">
      <c r="A3361" s="6">
        <f t="shared" si="46"/>
        <v>609562</v>
      </c>
      <c r="B3361" s="6">
        <v>10</v>
      </c>
      <c r="C3361" s="122">
        <v>12</v>
      </c>
      <c r="D3361" s="7">
        <v>537</v>
      </c>
      <c r="E3361" s="6" t="s">
        <v>1951</v>
      </c>
      <c r="H3361" s="6">
        <f>IF('Раздел 2.1.2.3'!BB44&gt;='Раздел 2.1.2.3'!BB52,0,1)</f>
        <v>0</v>
      </c>
    </row>
    <row r="3362" spans="1:8" x14ac:dyDescent="0.2">
      <c r="A3362" s="6">
        <f t="shared" si="46"/>
        <v>609562</v>
      </c>
      <c r="B3362" s="6">
        <v>10</v>
      </c>
      <c r="C3362" s="122">
        <v>12</v>
      </c>
      <c r="D3362" s="7">
        <v>538</v>
      </c>
      <c r="E3362" s="6" t="s">
        <v>1952</v>
      </c>
      <c r="H3362" s="6">
        <f>IF('Раздел 2.1.2.3'!BC44&gt;='Раздел 2.1.2.3'!BC52,0,1)</f>
        <v>0</v>
      </c>
    </row>
    <row r="3363" spans="1:8" x14ac:dyDescent="0.2">
      <c r="A3363" s="6">
        <f t="shared" si="46"/>
        <v>609562</v>
      </c>
      <c r="B3363" s="6">
        <v>10</v>
      </c>
      <c r="C3363" s="122">
        <v>12</v>
      </c>
      <c r="D3363" s="7">
        <v>539</v>
      </c>
      <c r="E3363" s="6" t="s">
        <v>1953</v>
      </c>
      <c r="H3363" s="6">
        <f>IF('Раздел 2.1.2.3'!BD44&gt;='Раздел 2.1.2.3'!BD52,0,1)</f>
        <v>0</v>
      </c>
    </row>
    <row r="3364" spans="1:8" x14ac:dyDescent="0.2">
      <c r="A3364" s="6">
        <f t="shared" si="46"/>
        <v>609562</v>
      </c>
      <c r="B3364" s="6">
        <v>10</v>
      </c>
      <c r="C3364" s="122">
        <v>12</v>
      </c>
      <c r="D3364" s="7">
        <v>540</v>
      </c>
      <c r="E3364" s="6" t="s">
        <v>1954</v>
      </c>
      <c r="H3364" s="6">
        <f>IF('Раздел 2.1.2.3'!BE44&gt;='Раздел 2.1.2.3'!BE52,0,1)</f>
        <v>0</v>
      </c>
    </row>
    <row r="3365" spans="1:8" x14ac:dyDescent="0.2">
      <c r="A3365" s="6">
        <f t="shared" si="46"/>
        <v>609562</v>
      </c>
      <c r="B3365" s="6">
        <v>10</v>
      </c>
      <c r="C3365" s="122">
        <v>12</v>
      </c>
      <c r="D3365" s="7">
        <v>541</v>
      </c>
      <c r="E3365" s="6" t="s">
        <v>1955</v>
      </c>
      <c r="H3365" s="6">
        <f>IF('Раздел 2.1.2.3'!BF44&gt;='Раздел 2.1.2.3'!BF52,0,1)</f>
        <v>0</v>
      </c>
    </row>
    <row r="3366" spans="1:8" x14ac:dyDescent="0.2">
      <c r="A3366" s="6">
        <f t="shared" si="46"/>
        <v>609562</v>
      </c>
      <c r="B3366" s="6">
        <v>10</v>
      </c>
      <c r="C3366" s="122">
        <v>12</v>
      </c>
      <c r="D3366" s="7">
        <v>542</v>
      </c>
      <c r="E3366" s="7" t="s">
        <v>1956</v>
      </c>
      <c r="F3366" s="7"/>
      <c r="G3366" s="7"/>
      <c r="H3366" s="7">
        <f>IF('Раздел 2.1.2.3'!BG44&gt;='Раздел 2.1.2.3'!BG52,0,1)</f>
        <v>0</v>
      </c>
    </row>
    <row r="3367" spans="1:8" x14ac:dyDescent="0.2">
      <c r="A3367" s="6">
        <f t="shared" si="46"/>
        <v>609562</v>
      </c>
      <c r="B3367" s="6">
        <v>10</v>
      </c>
      <c r="C3367" s="122">
        <v>12</v>
      </c>
      <c r="D3367" s="7">
        <v>543</v>
      </c>
      <c r="E3367" s="7" t="s">
        <v>1957</v>
      </c>
      <c r="F3367" s="7"/>
      <c r="G3367" s="7"/>
      <c r="H3367" s="7">
        <f>IF('Раздел 2.1.2.3'!BH44&gt;='Раздел 2.1.2.3'!BH52,0,1)</f>
        <v>0</v>
      </c>
    </row>
    <row r="3368" spans="1:8" x14ac:dyDescent="0.2">
      <c r="A3368" s="6">
        <f t="shared" si="46"/>
        <v>609562</v>
      </c>
      <c r="B3368" s="6">
        <v>10</v>
      </c>
      <c r="C3368" s="122">
        <v>12</v>
      </c>
      <c r="D3368" s="7">
        <v>544</v>
      </c>
      <c r="E3368" s="7" t="s">
        <v>1204</v>
      </c>
      <c r="F3368" s="7"/>
      <c r="G3368" s="7"/>
      <c r="H3368" s="7">
        <f>IF('Раздел 2.1.2.3'!BI44&gt;='Раздел 2.1.2.3'!BI52,0,1)</f>
        <v>0</v>
      </c>
    </row>
    <row r="3369" spans="1:8" x14ac:dyDescent="0.2">
      <c r="A3369" s="6">
        <f t="shared" si="46"/>
        <v>609562</v>
      </c>
      <c r="B3369" s="6">
        <v>10</v>
      </c>
      <c r="C3369" s="122">
        <v>12</v>
      </c>
      <c r="D3369" s="7">
        <v>545</v>
      </c>
      <c r="E3369" s="7" t="s">
        <v>1205</v>
      </c>
      <c r="F3369" s="7"/>
      <c r="G3369" s="7"/>
      <c r="H3369" s="7">
        <f>IF('Раздел 2.1.2.3'!BJ44&gt;='Раздел 2.1.2.3'!BJ52,0,1)</f>
        <v>0</v>
      </c>
    </row>
    <row r="3370" spans="1:8" x14ac:dyDescent="0.2">
      <c r="A3370" s="6">
        <f t="shared" si="46"/>
        <v>609562</v>
      </c>
      <c r="B3370" s="6">
        <v>10</v>
      </c>
      <c r="C3370" s="122">
        <v>12</v>
      </c>
      <c r="D3370" s="7">
        <v>546</v>
      </c>
      <c r="E3370" s="7" t="s">
        <v>1206</v>
      </c>
      <c r="F3370" s="7"/>
      <c r="G3370" s="7"/>
      <c r="H3370" s="7">
        <f>IF('Раздел 2.1.2.3'!BK44&gt;='Раздел 2.1.2.3'!BK52,0,1)</f>
        <v>0</v>
      </c>
    </row>
    <row r="3371" spans="1:8" x14ac:dyDescent="0.2">
      <c r="A3371" s="6">
        <f t="shared" si="46"/>
        <v>609562</v>
      </c>
      <c r="B3371" s="6">
        <v>10</v>
      </c>
      <c r="C3371" s="122">
        <v>12</v>
      </c>
      <c r="D3371" s="7">
        <v>547</v>
      </c>
      <c r="E3371" s="7" t="s">
        <v>1207</v>
      </c>
      <c r="F3371" s="7"/>
      <c r="G3371" s="7"/>
      <c r="H3371" s="7">
        <f>IF('Раздел 2.1.2.3'!BL44&gt;='Раздел 2.1.2.3'!BL52,0,1)</f>
        <v>0</v>
      </c>
    </row>
    <row r="3372" spans="1:8" x14ac:dyDescent="0.2">
      <c r="A3372" s="6">
        <f t="shared" si="46"/>
        <v>609562</v>
      </c>
      <c r="B3372" s="6">
        <v>10</v>
      </c>
      <c r="C3372" s="123">
        <v>12</v>
      </c>
      <c r="D3372" s="7">
        <v>548</v>
      </c>
      <c r="E3372" s="119" t="s">
        <v>1208</v>
      </c>
      <c r="F3372" s="119"/>
      <c r="G3372" s="119"/>
      <c r="H3372" s="119">
        <f>IF('Раздел 2.1.2.3'!BM44&gt;='Раздел 2.1.2.3'!BM52,0,1)</f>
        <v>0</v>
      </c>
    </row>
    <row r="3373" spans="1:8" x14ac:dyDescent="0.2">
      <c r="A3373" s="6">
        <f t="shared" si="46"/>
        <v>609562</v>
      </c>
      <c r="B3373" s="6">
        <v>10</v>
      </c>
      <c r="C3373" s="122">
        <v>13</v>
      </c>
      <c r="D3373" s="7">
        <v>549</v>
      </c>
      <c r="E3373" s="122" t="s">
        <v>7530</v>
      </c>
      <c r="H3373" s="6">
        <f>IF('Раздел 2.1.2.3'!P21&gt;='Раздел 2.1.2.3'!BI21,0,1)</f>
        <v>0</v>
      </c>
    </row>
    <row r="3374" spans="1:8" x14ac:dyDescent="0.2">
      <c r="A3374" s="6">
        <f t="shared" si="46"/>
        <v>609562</v>
      </c>
      <c r="B3374" s="6">
        <v>10</v>
      </c>
      <c r="C3374" s="122">
        <v>13</v>
      </c>
      <c r="D3374" s="7">
        <v>550</v>
      </c>
      <c r="E3374" s="122" t="s">
        <v>7531</v>
      </c>
      <c r="H3374" s="6">
        <f>IF('Раздел 2.1.2.3'!P22&gt;='Раздел 2.1.2.3'!BI22,0,1)</f>
        <v>0</v>
      </c>
    </row>
    <row r="3375" spans="1:8" x14ac:dyDescent="0.2">
      <c r="A3375" s="6">
        <f t="shared" si="46"/>
        <v>609562</v>
      </c>
      <c r="B3375" s="6">
        <v>10</v>
      </c>
      <c r="C3375" s="122">
        <v>13</v>
      </c>
      <c r="D3375" s="7">
        <v>551</v>
      </c>
      <c r="E3375" s="122" t="s">
        <v>7532</v>
      </c>
      <c r="H3375" s="6">
        <f>IF('Раздел 2.1.2.3'!P23&gt;='Раздел 2.1.2.3'!BI23,0,1)</f>
        <v>0</v>
      </c>
    </row>
    <row r="3376" spans="1:8" x14ac:dyDescent="0.2">
      <c r="A3376" s="6">
        <f t="shared" si="46"/>
        <v>609562</v>
      </c>
      <c r="B3376" s="6">
        <v>10</v>
      </c>
      <c r="C3376" s="122">
        <v>13</v>
      </c>
      <c r="D3376" s="7">
        <v>552</v>
      </c>
      <c r="E3376" s="122" t="s">
        <v>7533</v>
      </c>
      <c r="H3376" s="6">
        <f>IF('Раздел 2.1.2.3'!P24&gt;='Раздел 2.1.2.3'!BI24,0,1)</f>
        <v>0</v>
      </c>
    </row>
    <row r="3377" spans="1:8" x14ac:dyDescent="0.2">
      <c r="A3377" s="6">
        <f t="shared" si="46"/>
        <v>609562</v>
      </c>
      <c r="B3377" s="6">
        <v>10</v>
      </c>
      <c r="C3377" s="122">
        <v>13</v>
      </c>
      <c r="D3377" s="7">
        <v>553</v>
      </c>
      <c r="E3377" s="122" t="s">
        <v>7534</v>
      </c>
      <c r="H3377" s="6">
        <f>IF('Раздел 2.1.2.3'!P25&gt;='Раздел 2.1.2.3'!BI25,0,1)</f>
        <v>0</v>
      </c>
    </row>
    <row r="3378" spans="1:8" x14ac:dyDescent="0.2">
      <c r="A3378" s="6">
        <f t="shared" si="46"/>
        <v>609562</v>
      </c>
      <c r="B3378" s="6">
        <v>10</v>
      </c>
      <c r="C3378" s="122">
        <v>13</v>
      </c>
      <c r="D3378" s="7">
        <v>554</v>
      </c>
      <c r="E3378" s="122" t="s">
        <v>7535</v>
      </c>
      <c r="H3378" s="6">
        <f>IF('Раздел 2.1.2.3'!P26&gt;='Раздел 2.1.2.3'!BI26,0,1)</f>
        <v>0</v>
      </c>
    </row>
    <row r="3379" spans="1:8" x14ac:dyDescent="0.2">
      <c r="A3379" s="6">
        <f t="shared" si="46"/>
        <v>609562</v>
      </c>
      <c r="B3379" s="6">
        <v>10</v>
      </c>
      <c r="C3379" s="122">
        <v>13</v>
      </c>
      <c r="D3379" s="7">
        <v>555</v>
      </c>
      <c r="E3379" s="122" t="s">
        <v>7536</v>
      </c>
      <c r="H3379" s="6">
        <f>IF('Раздел 2.1.2.3'!P27&gt;='Раздел 2.1.2.3'!BI27,0,1)</f>
        <v>0</v>
      </c>
    </row>
    <row r="3380" spans="1:8" x14ac:dyDescent="0.2">
      <c r="A3380" s="6">
        <f t="shared" si="46"/>
        <v>609562</v>
      </c>
      <c r="B3380" s="6">
        <v>10</v>
      </c>
      <c r="C3380" s="122">
        <v>13</v>
      </c>
      <c r="D3380" s="7">
        <v>556</v>
      </c>
      <c r="E3380" s="122" t="s">
        <v>7537</v>
      </c>
      <c r="H3380" s="6">
        <f>IF('Раздел 2.1.2.3'!P28&gt;='Раздел 2.1.2.3'!BI28,0,1)</f>
        <v>0</v>
      </c>
    </row>
    <row r="3381" spans="1:8" x14ac:dyDescent="0.2">
      <c r="A3381" s="6">
        <f t="shared" si="46"/>
        <v>609562</v>
      </c>
      <c r="B3381" s="6">
        <v>10</v>
      </c>
      <c r="C3381" s="122">
        <v>13</v>
      </c>
      <c r="D3381" s="7">
        <v>557</v>
      </c>
      <c r="E3381" s="122" t="s">
        <v>7538</v>
      </c>
      <c r="H3381" s="6">
        <f>IF('Раздел 2.1.2.3'!P29&gt;='Раздел 2.1.2.3'!BI29,0,1)</f>
        <v>0</v>
      </c>
    </row>
    <row r="3382" spans="1:8" x14ac:dyDescent="0.2">
      <c r="A3382" s="6">
        <f t="shared" si="46"/>
        <v>609562</v>
      </c>
      <c r="B3382" s="6">
        <v>10</v>
      </c>
      <c r="C3382" s="122">
        <v>13</v>
      </c>
      <c r="D3382" s="7">
        <v>558</v>
      </c>
      <c r="E3382" s="122" t="s">
        <v>7539</v>
      </c>
      <c r="H3382" s="6">
        <f>IF('Раздел 2.1.2.3'!P30&gt;='Раздел 2.1.2.3'!BI30,0,1)</f>
        <v>0</v>
      </c>
    </row>
    <row r="3383" spans="1:8" x14ac:dyDescent="0.2">
      <c r="A3383" s="6">
        <f t="shared" si="46"/>
        <v>609562</v>
      </c>
      <c r="B3383" s="6">
        <v>10</v>
      </c>
      <c r="C3383" s="122">
        <v>13</v>
      </c>
      <c r="D3383" s="7">
        <v>559</v>
      </c>
      <c r="E3383" s="122" t="s">
        <v>7540</v>
      </c>
      <c r="H3383" s="6">
        <f>IF('Раздел 2.1.2.3'!P31&gt;='Раздел 2.1.2.3'!BI31,0,1)</f>
        <v>0</v>
      </c>
    </row>
    <row r="3384" spans="1:8" x14ac:dyDescent="0.2">
      <c r="A3384" s="6">
        <f t="shared" si="46"/>
        <v>609562</v>
      </c>
      <c r="B3384" s="6">
        <v>10</v>
      </c>
      <c r="C3384" s="122">
        <v>13</v>
      </c>
      <c r="D3384" s="7">
        <v>560</v>
      </c>
      <c r="E3384" s="122" t="s">
        <v>6719</v>
      </c>
      <c r="H3384" s="6">
        <f>IF('Раздел 2.1.2.3'!P32&gt;='Раздел 2.1.2.3'!BI32,0,1)</f>
        <v>0</v>
      </c>
    </row>
    <row r="3385" spans="1:8" x14ac:dyDescent="0.2">
      <c r="A3385" s="6">
        <f t="shared" si="46"/>
        <v>609562</v>
      </c>
      <c r="B3385" s="6">
        <v>10</v>
      </c>
      <c r="C3385" s="122">
        <v>13</v>
      </c>
      <c r="D3385" s="7">
        <v>561</v>
      </c>
      <c r="E3385" s="122" t="s">
        <v>6720</v>
      </c>
      <c r="H3385" s="6">
        <f>IF('Раздел 2.1.2.3'!P33&gt;='Раздел 2.1.2.3'!BI33,0,1)</f>
        <v>0</v>
      </c>
    </row>
    <row r="3386" spans="1:8" x14ac:dyDescent="0.2">
      <c r="A3386" s="6">
        <f t="shared" si="46"/>
        <v>609562</v>
      </c>
      <c r="B3386" s="6">
        <v>10</v>
      </c>
      <c r="C3386" s="122">
        <v>13</v>
      </c>
      <c r="D3386" s="7">
        <v>562</v>
      </c>
      <c r="E3386" s="122" t="s">
        <v>6721</v>
      </c>
      <c r="H3386" s="6">
        <f>IF('Раздел 2.1.2.3'!P34&gt;='Раздел 2.1.2.3'!BI34,0,1)</f>
        <v>0</v>
      </c>
    </row>
    <row r="3387" spans="1:8" x14ac:dyDescent="0.2">
      <c r="A3387" s="6">
        <f t="shared" si="46"/>
        <v>609562</v>
      </c>
      <c r="B3387" s="6">
        <v>10</v>
      </c>
      <c r="C3387" s="122">
        <v>13</v>
      </c>
      <c r="D3387" s="7">
        <v>563</v>
      </c>
      <c r="E3387" s="122" t="s">
        <v>6722</v>
      </c>
      <c r="H3387" s="6">
        <f>IF('Раздел 2.1.2.3'!P35&gt;='Раздел 2.1.2.3'!BI35,0,1)</f>
        <v>0</v>
      </c>
    </row>
    <row r="3388" spans="1:8" x14ac:dyDescent="0.2">
      <c r="A3388" s="6">
        <f t="shared" si="46"/>
        <v>609562</v>
      </c>
      <c r="B3388" s="6">
        <v>10</v>
      </c>
      <c r="C3388" s="122">
        <v>13</v>
      </c>
      <c r="D3388" s="7">
        <v>564</v>
      </c>
      <c r="E3388" s="122" t="s">
        <v>6723</v>
      </c>
      <c r="H3388" s="6">
        <f>IF('Раздел 2.1.2.3'!P36&gt;='Раздел 2.1.2.3'!BI36,0,1)</f>
        <v>0</v>
      </c>
    </row>
    <row r="3389" spans="1:8" x14ac:dyDescent="0.2">
      <c r="A3389" s="6">
        <f t="shared" si="46"/>
        <v>609562</v>
      </c>
      <c r="B3389" s="6">
        <v>10</v>
      </c>
      <c r="C3389" s="122">
        <v>13</v>
      </c>
      <c r="D3389" s="7">
        <v>565</v>
      </c>
      <c r="E3389" s="122" t="s">
        <v>6724</v>
      </c>
      <c r="H3389" s="6">
        <f>IF('Раздел 2.1.2.3'!P37&gt;='Раздел 2.1.2.3'!BI37,0,1)</f>
        <v>0</v>
      </c>
    </row>
    <row r="3390" spans="1:8" x14ac:dyDescent="0.2">
      <c r="A3390" s="6">
        <f t="shared" si="46"/>
        <v>609562</v>
      </c>
      <c r="B3390" s="6">
        <v>10</v>
      </c>
      <c r="C3390" s="122">
        <v>13</v>
      </c>
      <c r="D3390" s="7">
        <v>566</v>
      </c>
      <c r="E3390" s="122" t="s">
        <v>6725</v>
      </c>
      <c r="H3390" s="6">
        <f>IF('Раздел 2.1.2.3'!P38&gt;='Раздел 2.1.2.3'!BI38,0,1)</f>
        <v>0</v>
      </c>
    </row>
    <row r="3391" spans="1:8" x14ac:dyDescent="0.2">
      <c r="A3391" s="6">
        <f t="shared" si="46"/>
        <v>609562</v>
      </c>
      <c r="B3391" s="6">
        <v>10</v>
      </c>
      <c r="C3391" s="122">
        <v>13</v>
      </c>
      <c r="D3391" s="7">
        <v>567</v>
      </c>
      <c r="E3391" s="122" t="s">
        <v>6726</v>
      </c>
      <c r="H3391" s="6">
        <f>IF('Раздел 2.1.2.3'!P39&gt;='Раздел 2.1.2.3'!BI39,0,1)</f>
        <v>0</v>
      </c>
    </row>
    <row r="3392" spans="1:8" x14ac:dyDescent="0.2">
      <c r="A3392" s="6">
        <f t="shared" si="46"/>
        <v>609562</v>
      </c>
      <c r="B3392" s="6">
        <v>10</v>
      </c>
      <c r="C3392" s="122">
        <v>13</v>
      </c>
      <c r="D3392" s="7">
        <v>568</v>
      </c>
      <c r="E3392" s="122" t="s">
        <v>6727</v>
      </c>
      <c r="H3392" s="6">
        <f>IF('Раздел 2.1.2.3'!P40&gt;='Раздел 2.1.2.3'!BI40,0,1)</f>
        <v>0</v>
      </c>
    </row>
    <row r="3393" spans="1:8" x14ac:dyDescent="0.2">
      <c r="A3393" s="6">
        <f t="shared" si="46"/>
        <v>609562</v>
      </c>
      <c r="B3393" s="6">
        <v>10</v>
      </c>
      <c r="C3393" s="122">
        <v>13</v>
      </c>
      <c r="D3393" s="7">
        <v>569</v>
      </c>
      <c r="E3393" s="122" t="s">
        <v>6728</v>
      </c>
      <c r="H3393" s="6">
        <f>IF('Раздел 2.1.2.3'!P41&gt;='Раздел 2.1.2.3'!BI41,0,1)</f>
        <v>0</v>
      </c>
    </row>
    <row r="3394" spans="1:8" x14ac:dyDescent="0.2">
      <c r="A3394" s="6">
        <f t="shared" si="46"/>
        <v>609562</v>
      </c>
      <c r="B3394" s="6">
        <v>10</v>
      </c>
      <c r="C3394" s="122">
        <v>13</v>
      </c>
      <c r="D3394" s="7">
        <v>570</v>
      </c>
      <c r="E3394" s="122" t="s">
        <v>6729</v>
      </c>
      <c r="H3394" s="6">
        <f>IF('Раздел 2.1.2.3'!P42&gt;='Раздел 2.1.2.3'!BI42,0,1)</f>
        <v>0</v>
      </c>
    </row>
    <row r="3395" spans="1:8" x14ac:dyDescent="0.2">
      <c r="A3395" s="6">
        <f t="shared" si="46"/>
        <v>609562</v>
      </c>
      <c r="B3395" s="6">
        <v>10</v>
      </c>
      <c r="C3395" s="122">
        <v>13</v>
      </c>
      <c r="D3395" s="7">
        <v>571</v>
      </c>
      <c r="E3395" s="122" t="s">
        <v>8364</v>
      </c>
      <c r="H3395" s="6">
        <f>IF('Раздел 2.1.2.3'!P43&gt;='Раздел 2.1.2.3'!BI43,0,1)</f>
        <v>0</v>
      </c>
    </row>
    <row r="3396" spans="1:8" x14ac:dyDescent="0.2">
      <c r="A3396" s="6">
        <f t="shared" si="46"/>
        <v>609562</v>
      </c>
      <c r="B3396" s="6">
        <v>10</v>
      </c>
      <c r="C3396" s="122">
        <v>13</v>
      </c>
      <c r="D3396" s="7">
        <v>572</v>
      </c>
      <c r="E3396" s="122" t="s">
        <v>8365</v>
      </c>
      <c r="H3396" s="6">
        <f>IF('Раздел 2.1.2.3'!P44&gt;='Раздел 2.1.2.3'!BI44,0,1)</f>
        <v>0</v>
      </c>
    </row>
    <row r="3397" spans="1:8" x14ac:dyDescent="0.2">
      <c r="A3397" s="6">
        <f t="shared" si="46"/>
        <v>609562</v>
      </c>
      <c r="B3397" s="6">
        <v>10</v>
      </c>
      <c r="C3397" s="122">
        <v>13</v>
      </c>
      <c r="D3397" s="7">
        <v>573</v>
      </c>
      <c r="E3397" s="122" t="s">
        <v>7541</v>
      </c>
      <c r="H3397" s="6">
        <f>IF('Раздел 2.1.2.3'!P45&gt;='Раздел 2.1.2.3'!BI45,0,1)</f>
        <v>0</v>
      </c>
    </row>
    <row r="3398" spans="1:8" x14ac:dyDescent="0.2">
      <c r="A3398" s="6">
        <f t="shared" si="46"/>
        <v>609562</v>
      </c>
      <c r="B3398" s="6">
        <v>10</v>
      </c>
      <c r="C3398" s="122">
        <v>13</v>
      </c>
      <c r="D3398" s="7">
        <v>574</v>
      </c>
      <c r="E3398" s="122" t="s">
        <v>7542</v>
      </c>
      <c r="H3398" s="6">
        <f>IF('Раздел 2.1.2.3'!P46&gt;='Раздел 2.1.2.3'!BI46,0,1)</f>
        <v>0</v>
      </c>
    </row>
    <row r="3399" spans="1:8" x14ac:dyDescent="0.2">
      <c r="A3399" s="6">
        <f t="shared" si="46"/>
        <v>609562</v>
      </c>
      <c r="B3399" s="6">
        <v>10</v>
      </c>
      <c r="C3399" s="122">
        <v>13</v>
      </c>
      <c r="D3399" s="7">
        <v>575</v>
      </c>
      <c r="E3399" s="122" t="s">
        <v>7543</v>
      </c>
      <c r="H3399" s="6">
        <f>IF('Раздел 2.1.2.3'!P47&gt;='Раздел 2.1.2.3'!BI47,0,1)</f>
        <v>0</v>
      </c>
    </row>
    <row r="3400" spans="1:8" x14ac:dyDescent="0.2">
      <c r="A3400" s="6">
        <f t="shared" si="46"/>
        <v>609562</v>
      </c>
      <c r="B3400" s="6">
        <v>10</v>
      </c>
      <c r="C3400" s="122">
        <v>13</v>
      </c>
      <c r="D3400" s="7">
        <v>576</v>
      </c>
      <c r="E3400" s="122" t="s">
        <v>7544</v>
      </c>
      <c r="H3400" s="6">
        <f>IF('Раздел 2.1.2.3'!P48&gt;='Раздел 2.1.2.3'!BI48,0,1)</f>
        <v>0</v>
      </c>
    </row>
    <row r="3401" spans="1:8" x14ac:dyDescent="0.2">
      <c r="A3401" s="6">
        <f t="shared" si="46"/>
        <v>609562</v>
      </c>
      <c r="B3401" s="6">
        <v>10</v>
      </c>
      <c r="C3401" s="122">
        <v>13</v>
      </c>
      <c r="D3401" s="7">
        <v>577</v>
      </c>
      <c r="E3401" s="122" t="s">
        <v>9227</v>
      </c>
      <c r="H3401" s="6">
        <f>IF('Раздел 2.1.2.3'!P49&gt;='Раздел 2.1.2.3'!BI49,0,1)</f>
        <v>0</v>
      </c>
    </row>
    <row r="3402" spans="1:8" x14ac:dyDescent="0.2">
      <c r="A3402" s="6">
        <f t="shared" si="46"/>
        <v>609562</v>
      </c>
      <c r="B3402" s="6">
        <v>10</v>
      </c>
      <c r="C3402" s="122">
        <v>13</v>
      </c>
      <c r="D3402" s="7">
        <v>578</v>
      </c>
      <c r="E3402" s="122" t="s">
        <v>9228</v>
      </c>
      <c r="H3402" s="6">
        <f>IF('Раздел 2.1.2.3'!P50&gt;='Раздел 2.1.2.3'!BI50,0,1)</f>
        <v>0</v>
      </c>
    </row>
    <row r="3403" spans="1:8" x14ac:dyDescent="0.2">
      <c r="A3403" s="6">
        <f t="shared" si="46"/>
        <v>609562</v>
      </c>
      <c r="B3403" s="6">
        <v>10</v>
      </c>
      <c r="C3403" s="122">
        <v>13</v>
      </c>
      <c r="D3403" s="7">
        <v>579</v>
      </c>
      <c r="E3403" s="122" t="s">
        <v>9229</v>
      </c>
      <c r="H3403" s="6">
        <f>IF('Раздел 2.1.2.3'!P51&gt;='Раздел 2.1.2.3'!BI51,0,1)</f>
        <v>0</v>
      </c>
    </row>
    <row r="3404" spans="1:8" x14ac:dyDescent="0.2">
      <c r="A3404" s="6">
        <f t="shared" si="46"/>
        <v>609562</v>
      </c>
      <c r="B3404" s="6">
        <v>10</v>
      </c>
      <c r="C3404" s="122">
        <v>13</v>
      </c>
      <c r="D3404" s="7">
        <v>580</v>
      </c>
      <c r="E3404" s="122" t="s">
        <v>9230</v>
      </c>
      <c r="H3404" s="6">
        <f>IF('Раздел 2.1.2.3'!P52&gt;='Раздел 2.1.2.3'!BI52,0,1)</f>
        <v>0</v>
      </c>
    </row>
    <row r="3405" spans="1:8" x14ac:dyDescent="0.2">
      <c r="A3405" s="6">
        <f t="shared" ref="A3405:A3468" si="47">P_3</f>
        <v>609562</v>
      </c>
      <c r="B3405" s="6">
        <v>10</v>
      </c>
      <c r="C3405" s="123">
        <v>13</v>
      </c>
      <c r="D3405" s="7">
        <v>581</v>
      </c>
      <c r="E3405" s="123" t="s">
        <v>9231</v>
      </c>
      <c r="F3405" s="119"/>
      <c r="G3405" s="119"/>
      <c r="H3405" s="119">
        <f>IF('Раздел 2.1.2.3'!P53&gt;='Раздел 2.1.2.3'!BI53,0,1)</f>
        <v>0</v>
      </c>
    </row>
    <row r="3406" spans="1:8" x14ac:dyDescent="0.2">
      <c r="A3406" s="6">
        <f t="shared" si="47"/>
        <v>609562</v>
      </c>
      <c r="B3406" s="6">
        <v>10</v>
      </c>
      <c r="C3406" s="122">
        <v>14</v>
      </c>
      <c r="D3406" s="7">
        <v>582</v>
      </c>
      <c r="E3406" s="122" t="s">
        <v>9232</v>
      </c>
      <c r="H3406" s="6">
        <f>IF('Раздел 2.1.2.3'!P21&gt;='Раздел 2.1.2.3'!BL21,0,1)</f>
        <v>0</v>
      </c>
    </row>
    <row r="3407" spans="1:8" x14ac:dyDescent="0.2">
      <c r="A3407" s="6">
        <f t="shared" si="47"/>
        <v>609562</v>
      </c>
      <c r="B3407" s="6">
        <v>10</v>
      </c>
      <c r="C3407" s="122">
        <v>14</v>
      </c>
      <c r="D3407" s="7">
        <v>583</v>
      </c>
      <c r="E3407" s="122" t="s">
        <v>9233</v>
      </c>
      <c r="H3407" s="6">
        <f>IF('Раздел 2.1.2.3'!P22&gt;='Раздел 2.1.2.3'!BL22,0,1)</f>
        <v>0</v>
      </c>
    </row>
    <row r="3408" spans="1:8" x14ac:dyDescent="0.2">
      <c r="A3408" s="6">
        <f t="shared" si="47"/>
        <v>609562</v>
      </c>
      <c r="B3408" s="6">
        <v>10</v>
      </c>
      <c r="C3408" s="122">
        <v>14</v>
      </c>
      <c r="D3408" s="7">
        <v>584</v>
      </c>
      <c r="E3408" s="122" t="s">
        <v>9234</v>
      </c>
      <c r="H3408" s="6">
        <f>IF('Раздел 2.1.2.3'!P23&gt;='Раздел 2.1.2.3'!BL23,0,1)</f>
        <v>0</v>
      </c>
    </row>
    <row r="3409" spans="1:8" x14ac:dyDescent="0.2">
      <c r="A3409" s="6">
        <f t="shared" si="47"/>
        <v>609562</v>
      </c>
      <c r="B3409" s="6">
        <v>10</v>
      </c>
      <c r="C3409" s="122">
        <v>14</v>
      </c>
      <c r="D3409" s="7">
        <v>585</v>
      </c>
      <c r="E3409" s="122" t="s">
        <v>9235</v>
      </c>
      <c r="H3409" s="6">
        <f>IF('Раздел 2.1.2.3'!P24&gt;='Раздел 2.1.2.3'!BL24,0,1)</f>
        <v>0</v>
      </c>
    </row>
    <row r="3410" spans="1:8" x14ac:dyDescent="0.2">
      <c r="A3410" s="6">
        <f t="shared" si="47"/>
        <v>609562</v>
      </c>
      <c r="B3410" s="6">
        <v>10</v>
      </c>
      <c r="C3410" s="122">
        <v>14</v>
      </c>
      <c r="D3410" s="7">
        <v>586</v>
      </c>
      <c r="E3410" s="122" t="s">
        <v>9236</v>
      </c>
      <c r="H3410" s="6">
        <f>IF('Раздел 2.1.2.3'!P25&gt;='Раздел 2.1.2.3'!BL25,0,1)</f>
        <v>0</v>
      </c>
    </row>
    <row r="3411" spans="1:8" x14ac:dyDescent="0.2">
      <c r="A3411" s="6">
        <f t="shared" si="47"/>
        <v>609562</v>
      </c>
      <c r="B3411" s="6">
        <v>10</v>
      </c>
      <c r="C3411" s="122">
        <v>14</v>
      </c>
      <c r="D3411" s="7">
        <v>587</v>
      </c>
      <c r="E3411" s="122" t="s">
        <v>9237</v>
      </c>
      <c r="H3411" s="6">
        <f>IF('Раздел 2.1.2.3'!P26&gt;='Раздел 2.1.2.3'!BL26,0,1)</f>
        <v>0</v>
      </c>
    </row>
    <row r="3412" spans="1:8" x14ac:dyDescent="0.2">
      <c r="A3412" s="6">
        <f t="shared" si="47"/>
        <v>609562</v>
      </c>
      <c r="B3412" s="6">
        <v>10</v>
      </c>
      <c r="C3412" s="122">
        <v>14</v>
      </c>
      <c r="D3412" s="7">
        <v>588</v>
      </c>
      <c r="E3412" s="122" t="s">
        <v>9238</v>
      </c>
      <c r="H3412" s="6">
        <f>IF('Раздел 2.1.2.3'!P27&gt;='Раздел 2.1.2.3'!BL27,0,1)</f>
        <v>0</v>
      </c>
    </row>
    <row r="3413" spans="1:8" x14ac:dyDescent="0.2">
      <c r="A3413" s="6">
        <f t="shared" si="47"/>
        <v>609562</v>
      </c>
      <c r="B3413" s="6">
        <v>10</v>
      </c>
      <c r="C3413" s="122">
        <v>14</v>
      </c>
      <c r="D3413" s="7">
        <v>589</v>
      </c>
      <c r="E3413" s="122" t="s">
        <v>9239</v>
      </c>
      <c r="H3413" s="6">
        <f>IF('Раздел 2.1.2.3'!P28&gt;='Раздел 2.1.2.3'!BL28,0,1)</f>
        <v>0</v>
      </c>
    </row>
    <row r="3414" spans="1:8" x14ac:dyDescent="0.2">
      <c r="A3414" s="6">
        <f t="shared" si="47"/>
        <v>609562</v>
      </c>
      <c r="B3414" s="6">
        <v>10</v>
      </c>
      <c r="C3414" s="122">
        <v>14</v>
      </c>
      <c r="D3414" s="7">
        <v>590</v>
      </c>
      <c r="E3414" s="122" t="s">
        <v>9240</v>
      </c>
      <c r="H3414" s="6">
        <f>IF('Раздел 2.1.2.3'!P29&gt;='Раздел 2.1.2.3'!BL29,0,1)</f>
        <v>0</v>
      </c>
    </row>
    <row r="3415" spans="1:8" x14ac:dyDescent="0.2">
      <c r="A3415" s="6">
        <f t="shared" si="47"/>
        <v>609562</v>
      </c>
      <c r="B3415" s="6">
        <v>10</v>
      </c>
      <c r="C3415" s="122">
        <v>14</v>
      </c>
      <c r="D3415" s="7">
        <v>591</v>
      </c>
      <c r="E3415" s="122" t="s">
        <v>9241</v>
      </c>
      <c r="H3415" s="6">
        <f>IF('Раздел 2.1.2.3'!P30&gt;='Раздел 2.1.2.3'!BL30,0,1)</f>
        <v>0</v>
      </c>
    </row>
    <row r="3416" spans="1:8" x14ac:dyDescent="0.2">
      <c r="A3416" s="6">
        <f t="shared" si="47"/>
        <v>609562</v>
      </c>
      <c r="B3416" s="6">
        <v>10</v>
      </c>
      <c r="C3416" s="122">
        <v>14</v>
      </c>
      <c r="D3416" s="7">
        <v>592</v>
      </c>
      <c r="E3416" s="122" t="s">
        <v>9242</v>
      </c>
      <c r="H3416" s="6">
        <f>IF('Раздел 2.1.2.3'!P31&gt;='Раздел 2.1.2.3'!BL31,0,1)</f>
        <v>0</v>
      </c>
    </row>
    <row r="3417" spans="1:8" x14ac:dyDescent="0.2">
      <c r="A3417" s="6">
        <f t="shared" si="47"/>
        <v>609562</v>
      </c>
      <c r="B3417" s="6">
        <v>10</v>
      </c>
      <c r="C3417" s="122">
        <v>14</v>
      </c>
      <c r="D3417" s="7">
        <v>593</v>
      </c>
      <c r="E3417" s="122" t="s">
        <v>9243</v>
      </c>
      <c r="H3417" s="6">
        <f>IF('Раздел 2.1.2.3'!P32&gt;='Раздел 2.1.2.3'!BL32,0,1)</f>
        <v>0</v>
      </c>
    </row>
    <row r="3418" spans="1:8" x14ac:dyDescent="0.2">
      <c r="A3418" s="6">
        <f t="shared" si="47"/>
        <v>609562</v>
      </c>
      <c r="B3418" s="6">
        <v>10</v>
      </c>
      <c r="C3418" s="122">
        <v>14</v>
      </c>
      <c r="D3418" s="7">
        <v>594</v>
      </c>
      <c r="E3418" s="122" t="s">
        <v>9244</v>
      </c>
      <c r="H3418" s="6">
        <f>IF('Раздел 2.1.2.3'!P33&gt;='Раздел 2.1.2.3'!BL33,0,1)</f>
        <v>0</v>
      </c>
    </row>
    <row r="3419" spans="1:8" x14ac:dyDescent="0.2">
      <c r="A3419" s="6">
        <f t="shared" si="47"/>
        <v>609562</v>
      </c>
      <c r="B3419" s="6">
        <v>10</v>
      </c>
      <c r="C3419" s="122">
        <v>14</v>
      </c>
      <c r="D3419" s="7">
        <v>595</v>
      </c>
      <c r="E3419" s="122" t="s">
        <v>9245</v>
      </c>
      <c r="H3419" s="6">
        <f>IF('Раздел 2.1.2.3'!P34&gt;='Раздел 2.1.2.3'!BL34,0,1)</f>
        <v>0</v>
      </c>
    </row>
    <row r="3420" spans="1:8" x14ac:dyDescent="0.2">
      <c r="A3420" s="6">
        <f t="shared" si="47"/>
        <v>609562</v>
      </c>
      <c r="B3420" s="6">
        <v>10</v>
      </c>
      <c r="C3420" s="122">
        <v>14</v>
      </c>
      <c r="D3420" s="7">
        <v>596</v>
      </c>
      <c r="E3420" s="122" t="s">
        <v>9246</v>
      </c>
      <c r="H3420" s="6">
        <f>IF('Раздел 2.1.2.3'!P35&gt;='Раздел 2.1.2.3'!BL35,0,1)</f>
        <v>0</v>
      </c>
    </row>
    <row r="3421" spans="1:8" x14ac:dyDescent="0.2">
      <c r="A3421" s="6">
        <f t="shared" si="47"/>
        <v>609562</v>
      </c>
      <c r="B3421" s="6">
        <v>10</v>
      </c>
      <c r="C3421" s="122">
        <v>14</v>
      </c>
      <c r="D3421" s="7">
        <v>597</v>
      </c>
      <c r="E3421" s="122" t="s">
        <v>10254</v>
      </c>
      <c r="H3421" s="6">
        <f>IF('Раздел 2.1.2.3'!P36&gt;='Раздел 2.1.2.3'!BL36,0,1)</f>
        <v>0</v>
      </c>
    </row>
    <row r="3422" spans="1:8" x14ac:dyDescent="0.2">
      <c r="A3422" s="6">
        <f t="shared" si="47"/>
        <v>609562</v>
      </c>
      <c r="B3422" s="6">
        <v>10</v>
      </c>
      <c r="C3422" s="122">
        <v>14</v>
      </c>
      <c r="D3422" s="7">
        <v>598</v>
      </c>
      <c r="E3422" s="122" t="s">
        <v>10255</v>
      </c>
      <c r="H3422" s="6">
        <f>IF('Раздел 2.1.2.3'!P37&gt;='Раздел 2.1.2.3'!BL37,0,1)</f>
        <v>0</v>
      </c>
    </row>
    <row r="3423" spans="1:8" x14ac:dyDescent="0.2">
      <c r="A3423" s="6">
        <f t="shared" si="47"/>
        <v>609562</v>
      </c>
      <c r="B3423" s="6">
        <v>10</v>
      </c>
      <c r="C3423" s="122">
        <v>14</v>
      </c>
      <c r="D3423" s="7">
        <v>599</v>
      </c>
      <c r="E3423" s="122" t="s">
        <v>10256</v>
      </c>
      <c r="H3423" s="6">
        <f>IF('Раздел 2.1.2.3'!P38&gt;='Раздел 2.1.2.3'!BL38,0,1)</f>
        <v>0</v>
      </c>
    </row>
    <row r="3424" spans="1:8" x14ac:dyDescent="0.2">
      <c r="A3424" s="6">
        <f t="shared" si="47"/>
        <v>609562</v>
      </c>
      <c r="B3424" s="6">
        <v>10</v>
      </c>
      <c r="C3424" s="122">
        <v>14</v>
      </c>
      <c r="D3424" s="7">
        <v>600</v>
      </c>
      <c r="E3424" s="122" t="s">
        <v>10257</v>
      </c>
      <c r="H3424" s="6">
        <f>IF('Раздел 2.1.2.3'!P39&gt;='Раздел 2.1.2.3'!BL39,0,1)</f>
        <v>0</v>
      </c>
    </row>
    <row r="3425" spans="1:8" x14ac:dyDescent="0.2">
      <c r="A3425" s="6">
        <f t="shared" si="47"/>
        <v>609562</v>
      </c>
      <c r="B3425" s="6">
        <v>10</v>
      </c>
      <c r="C3425" s="122">
        <v>14</v>
      </c>
      <c r="D3425" s="7">
        <v>601</v>
      </c>
      <c r="E3425" s="122" t="s">
        <v>10258</v>
      </c>
      <c r="H3425" s="6">
        <f>IF('Раздел 2.1.2.3'!P40&gt;='Раздел 2.1.2.3'!BL40,0,1)</f>
        <v>0</v>
      </c>
    </row>
    <row r="3426" spans="1:8" x14ac:dyDescent="0.2">
      <c r="A3426" s="6">
        <f t="shared" si="47"/>
        <v>609562</v>
      </c>
      <c r="B3426" s="6">
        <v>10</v>
      </c>
      <c r="C3426" s="122">
        <v>14</v>
      </c>
      <c r="D3426" s="7">
        <v>602</v>
      </c>
      <c r="E3426" s="122" t="s">
        <v>10259</v>
      </c>
      <c r="H3426" s="6">
        <f>IF('Раздел 2.1.2.3'!P41&gt;='Раздел 2.1.2.3'!BL41,0,1)</f>
        <v>0</v>
      </c>
    </row>
    <row r="3427" spans="1:8" x14ac:dyDescent="0.2">
      <c r="A3427" s="6">
        <f t="shared" si="47"/>
        <v>609562</v>
      </c>
      <c r="B3427" s="6">
        <v>10</v>
      </c>
      <c r="C3427" s="122">
        <v>14</v>
      </c>
      <c r="D3427" s="7">
        <v>603</v>
      </c>
      <c r="E3427" s="122" t="s">
        <v>10260</v>
      </c>
      <c r="H3427" s="6">
        <f>IF('Раздел 2.1.2.3'!P42&gt;='Раздел 2.1.2.3'!BL42,0,1)</f>
        <v>0</v>
      </c>
    </row>
    <row r="3428" spans="1:8" x14ac:dyDescent="0.2">
      <c r="A3428" s="6">
        <f t="shared" si="47"/>
        <v>609562</v>
      </c>
      <c r="B3428" s="6">
        <v>10</v>
      </c>
      <c r="C3428" s="122">
        <v>14</v>
      </c>
      <c r="D3428" s="7">
        <v>604</v>
      </c>
      <c r="E3428" s="122" t="s">
        <v>10261</v>
      </c>
      <c r="H3428" s="6">
        <f>IF('Раздел 2.1.2.3'!P43&gt;='Раздел 2.1.2.3'!BL43,0,1)</f>
        <v>0</v>
      </c>
    </row>
    <row r="3429" spans="1:8" x14ac:dyDescent="0.2">
      <c r="A3429" s="6">
        <f t="shared" si="47"/>
        <v>609562</v>
      </c>
      <c r="B3429" s="6">
        <v>10</v>
      </c>
      <c r="C3429" s="122">
        <v>14</v>
      </c>
      <c r="D3429" s="7">
        <v>605</v>
      </c>
      <c r="E3429" s="122" t="s">
        <v>10262</v>
      </c>
      <c r="H3429" s="6">
        <f>IF('Раздел 2.1.2.3'!P44&gt;='Раздел 2.1.2.3'!BL44,0,1)</f>
        <v>0</v>
      </c>
    </row>
    <row r="3430" spans="1:8" x14ac:dyDescent="0.2">
      <c r="A3430" s="6">
        <f t="shared" si="47"/>
        <v>609562</v>
      </c>
      <c r="B3430" s="6">
        <v>10</v>
      </c>
      <c r="C3430" s="122">
        <v>14</v>
      </c>
      <c r="D3430" s="7">
        <v>606</v>
      </c>
      <c r="E3430" s="122" t="s">
        <v>9258</v>
      </c>
      <c r="H3430" s="6">
        <f>IF('Раздел 2.1.2.3'!P45&gt;='Раздел 2.1.2.3'!BL45,0,1)</f>
        <v>0</v>
      </c>
    </row>
    <row r="3431" spans="1:8" x14ac:dyDescent="0.2">
      <c r="A3431" s="6">
        <f t="shared" si="47"/>
        <v>609562</v>
      </c>
      <c r="B3431" s="6">
        <v>10</v>
      </c>
      <c r="C3431" s="122">
        <v>14</v>
      </c>
      <c r="D3431" s="7">
        <v>607</v>
      </c>
      <c r="E3431" s="122" t="s">
        <v>9259</v>
      </c>
      <c r="H3431" s="6">
        <f>IF('Раздел 2.1.2.3'!P46&gt;='Раздел 2.1.2.3'!BL46,0,1)</f>
        <v>0</v>
      </c>
    </row>
    <row r="3432" spans="1:8" x14ac:dyDescent="0.2">
      <c r="A3432" s="6">
        <f t="shared" si="47"/>
        <v>609562</v>
      </c>
      <c r="B3432" s="6">
        <v>10</v>
      </c>
      <c r="C3432" s="122">
        <v>14</v>
      </c>
      <c r="D3432" s="7">
        <v>608</v>
      </c>
      <c r="E3432" s="122" t="s">
        <v>9260</v>
      </c>
      <c r="H3432" s="6">
        <f>IF('Раздел 2.1.2.3'!P47&gt;='Раздел 2.1.2.3'!BL47,0,1)</f>
        <v>0</v>
      </c>
    </row>
    <row r="3433" spans="1:8" x14ac:dyDescent="0.2">
      <c r="A3433" s="6">
        <f t="shared" si="47"/>
        <v>609562</v>
      </c>
      <c r="B3433" s="6">
        <v>10</v>
      </c>
      <c r="C3433" s="122">
        <v>14</v>
      </c>
      <c r="D3433" s="7">
        <v>609</v>
      </c>
      <c r="E3433" s="122" t="s">
        <v>11156</v>
      </c>
      <c r="H3433" s="6">
        <f>IF('Раздел 2.1.2.3'!P48&gt;='Раздел 2.1.2.3'!BL48,0,1)</f>
        <v>0</v>
      </c>
    </row>
    <row r="3434" spans="1:8" x14ac:dyDescent="0.2">
      <c r="A3434" s="6">
        <f t="shared" si="47"/>
        <v>609562</v>
      </c>
      <c r="B3434" s="6">
        <v>10</v>
      </c>
      <c r="C3434" s="122">
        <v>14</v>
      </c>
      <c r="D3434" s="7">
        <v>610</v>
      </c>
      <c r="E3434" s="122" t="s">
        <v>11157</v>
      </c>
      <c r="H3434" s="6">
        <f>IF('Раздел 2.1.2.3'!P49&gt;='Раздел 2.1.2.3'!BL49,0,1)</f>
        <v>0</v>
      </c>
    </row>
    <row r="3435" spans="1:8" x14ac:dyDescent="0.2">
      <c r="A3435" s="6">
        <f t="shared" si="47"/>
        <v>609562</v>
      </c>
      <c r="B3435" s="6">
        <v>10</v>
      </c>
      <c r="C3435" s="122">
        <v>14</v>
      </c>
      <c r="D3435" s="7">
        <v>611</v>
      </c>
      <c r="E3435" s="122" t="s">
        <v>11158</v>
      </c>
      <c r="H3435" s="6">
        <f>IF('Раздел 2.1.2.3'!P50&gt;='Раздел 2.1.2.3'!BL50,0,1)</f>
        <v>0</v>
      </c>
    </row>
    <row r="3436" spans="1:8" x14ac:dyDescent="0.2">
      <c r="A3436" s="6">
        <f t="shared" si="47"/>
        <v>609562</v>
      </c>
      <c r="B3436" s="6">
        <v>10</v>
      </c>
      <c r="C3436" s="122">
        <v>14</v>
      </c>
      <c r="D3436" s="7">
        <v>612</v>
      </c>
      <c r="E3436" s="122" t="s">
        <v>11159</v>
      </c>
      <c r="H3436" s="6">
        <f>IF('Раздел 2.1.2.3'!P51&gt;='Раздел 2.1.2.3'!BL51,0,1)</f>
        <v>0</v>
      </c>
    </row>
    <row r="3437" spans="1:8" x14ac:dyDescent="0.2">
      <c r="A3437" s="6">
        <f t="shared" si="47"/>
        <v>609562</v>
      </c>
      <c r="B3437" s="6">
        <v>10</v>
      </c>
      <c r="C3437" s="122">
        <v>14</v>
      </c>
      <c r="D3437" s="7">
        <v>613</v>
      </c>
      <c r="E3437" s="122" t="s">
        <v>11160</v>
      </c>
      <c r="H3437" s="6">
        <f>IF('Раздел 2.1.2.3'!P52&gt;='Раздел 2.1.2.3'!BL52,0,1)</f>
        <v>0</v>
      </c>
    </row>
    <row r="3438" spans="1:8" x14ac:dyDescent="0.2">
      <c r="A3438" s="6">
        <f t="shared" si="47"/>
        <v>609562</v>
      </c>
      <c r="B3438" s="6">
        <v>10</v>
      </c>
      <c r="C3438" s="123">
        <v>14</v>
      </c>
      <c r="D3438" s="7">
        <v>614</v>
      </c>
      <c r="E3438" s="123" t="s">
        <v>11161</v>
      </c>
      <c r="F3438" s="119"/>
      <c r="G3438" s="119"/>
      <c r="H3438" s="119">
        <f>IF('Раздел 2.1.2.3'!P53&gt;='Раздел 2.1.2.3'!BL53,0,1)</f>
        <v>0</v>
      </c>
    </row>
    <row r="3439" spans="1:8" x14ac:dyDescent="0.2">
      <c r="A3439" s="6">
        <f t="shared" si="47"/>
        <v>609562</v>
      </c>
      <c r="B3439" s="6">
        <v>10</v>
      </c>
      <c r="C3439" s="122">
        <v>15</v>
      </c>
      <c r="D3439" s="7">
        <v>615</v>
      </c>
      <c r="E3439" s="122" t="s">
        <v>11162</v>
      </c>
      <c r="H3439" s="6">
        <f>IF('Раздел 2.1.2.3'!P21&gt;='Раздел 2.1.2.3'!BM21,0,1)</f>
        <v>0</v>
      </c>
    </row>
    <row r="3440" spans="1:8" x14ac:dyDescent="0.2">
      <c r="A3440" s="6">
        <f t="shared" si="47"/>
        <v>609562</v>
      </c>
      <c r="B3440" s="6">
        <v>10</v>
      </c>
      <c r="C3440" s="122">
        <v>15</v>
      </c>
      <c r="D3440" s="7">
        <v>616</v>
      </c>
      <c r="E3440" s="122" t="s">
        <v>11163</v>
      </c>
      <c r="H3440" s="6">
        <f>IF('Раздел 2.1.2.3'!P22&gt;='Раздел 2.1.2.3'!BM22,0,1)</f>
        <v>0</v>
      </c>
    </row>
    <row r="3441" spans="1:8" x14ac:dyDescent="0.2">
      <c r="A3441" s="6">
        <f t="shared" si="47"/>
        <v>609562</v>
      </c>
      <c r="B3441" s="6">
        <v>10</v>
      </c>
      <c r="C3441" s="122">
        <v>15</v>
      </c>
      <c r="D3441" s="7">
        <v>617</v>
      </c>
      <c r="E3441" s="122" t="s">
        <v>11164</v>
      </c>
      <c r="H3441" s="6">
        <f>IF('Раздел 2.1.2.3'!P23&gt;='Раздел 2.1.2.3'!BM23,0,1)</f>
        <v>0</v>
      </c>
    </row>
    <row r="3442" spans="1:8" x14ac:dyDescent="0.2">
      <c r="A3442" s="6">
        <f t="shared" si="47"/>
        <v>609562</v>
      </c>
      <c r="B3442" s="6">
        <v>10</v>
      </c>
      <c r="C3442" s="122">
        <v>15</v>
      </c>
      <c r="D3442" s="7">
        <v>618</v>
      </c>
      <c r="E3442" s="122" t="s">
        <v>11165</v>
      </c>
      <c r="H3442" s="6">
        <f>IF('Раздел 2.1.2.3'!P24&gt;='Раздел 2.1.2.3'!BM24,0,1)</f>
        <v>0</v>
      </c>
    </row>
    <row r="3443" spans="1:8" x14ac:dyDescent="0.2">
      <c r="A3443" s="6">
        <f t="shared" si="47"/>
        <v>609562</v>
      </c>
      <c r="B3443" s="6">
        <v>10</v>
      </c>
      <c r="C3443" s="122">
        <v>15</v>
      </c>
      <c r="D3443" s="7">
        <v>619</v>
      </c>
      <c r="E3443" s="122" t="s">
        <v>9271</v>
      </c>
      <c r="H3443" s="6">
        <f>IF('Раздел 2.1.2.3'!P25&gt;='Раздел 2.1.2.3'!BM25,0,1)</f>
        <v>0</v>
      </c>
    </row>
    <row r="3444" spans="1:8" x14ac:dyDescent="0.2">
      <c r="A3444" s="6">
        <f t="shared" si="47"/>
        <v>609562</v>
      </c>
      <c r="B3444" s="6">
        <v>10</v>
      </c>
      <c r="C3444" s="122">
        <v>15</v>
      </c>
      <c r="D3444" s="7">
        <v>620</v>
      </c>
      <c r="E3444" s="122" t="s">
        <v>9272</v>
      </c>
      <c r="H3444" s="6">
        <f>IF('Раздел 2.1.2.3'!P26&gt;='Раздел 2.1.2.3'!BM26,0,1)</f>
        <v>0</v>
      </c>
    </row>
    <row r="3445" spans="1:8" x14ac:dyDescent="0.2">
      <c r="A3445" s="6">
        <f t="shared" si="47"/>
        <v>609562</v>
      </c>
      <c r="B3445" s="6">
        <v>10</v>
      </c>
      <c r="C3445" s="122">
        <v>15</v>
      </c>
      <c r="D3445" s="7">
        <v>621</v>
      </c>
      <c r="E3445" s="122" t="s">
        <v>9273</v>
      </c>
      <c r="H3445" s="6">
        <f>IF('Раздел 2.1.2.3'!P27&gt;='Раздел 2.1.2.3'!BM27,0,1)</f>
        <v>0</v>
      </c>
    </row>
    <row r="3446" spans="1:8" x14ac:dyDescent="0.2">
      <c r="A3446" s="6">
        <f t="shared" si="47"/>
        <v>609562</v>
      </c>
      <c r="B3446" s="6">
        <v>10</v>
      </c>
      <c r="C3446" s="122">
        <v>15</v>
      </c>
      <c r="D3446" s="7">
        <v>622</v>
      </c>
      <c r="E3446" s="122" t="s">
        <v>9274</v>
      </c>
      <c r="H3446" s="6">
        <f>IF('Раздел 2.1.2.3'!P28&gt;='Раздел 2.1.2.3'!BM28,0,1)</f>
        <v>0</v>
      </c>
    </row>
    <row r="3447" spans="1:8" x14ac:dyDescent="0.2">
      <c r="A3447" s="6">
        <f t="shared" si="47"/>
        <v>609562</v>
      </c>
      <c r="B3447" s="6">
        <v>10</v>
      </c>
      <c r="C3447" s="122">
        <v>15</v>
      </c>
      <c r="D3447" s="7">
        <v>623</v>
      </c>
      <c r="E3447" s="122" t="s">
        <v>9275</v>
      </c>
      <c r="H3447" s="6">
        <f>IF('Раздел 2.1.2.3'!P29&gt;='Раздел 2.1.2.3'!BM29,0,1)</f>
        <v>0</v>
      </c>
    </row>
    <row r="3448" spans="1:8" x14ac:dyDescent="0.2">
      <c r="A3448" s="6">
        <f t="shared" si="47"/>
        <v>609562</v>
      </c>
      <c r="B3448" s="6">
        <v>10</v>
      </c>
      <c r="C3448" s="122">
        <v>15</v>
      </c>
      <c r="D3448" s="7">
        <v>624</v>
      </c>
      <c r="E3448" s="122" t="s">
        <v>9276</v>
      </c>
      <c r="H3448" s="6">
        <f>IF('Раздел 2.1.2.3'!P30&gt;='Раздел 2.1.2.3'!BM30,0,1)</f>
        <v>0</v>
      </c>
    </row>
    <row r="3449" spans="1:8" x14ac:dyDescent="0.2">
      <c r="A3449" s="6">
        <f t="shared" si="47"/>
        <v>609562</v>
      </c>
      <c r="B3449" s="6">
        <v>10</v>
      </c>
      <c r="C3449" s="122">
        <v>15</v>
      </c>
      <c r="D3449" s="7">
        <v>625</v>
      </c>
      <c r="E3449" s="122" t="s">
        <v>9277</v>
      </c>
      <c r="H3449" s="6">
        <f>IF('Раздел 2.1.2.3'!P31&gt;='Раздел 2.1.2.3'!BM31,0,1)</f>
        <v>0</v>
      </c>
    </row>
    <row r="3450" spans="1:8" x14ac:dyDescent="0.2">
      <c r="A3450" s="6">
        <f t="shared" si="47"/>
        <v>609562</v>
      </c>
      <c r="B3450" s="6">
        <v>10</v>
      </c>
      <c r="C3450" s="122">
        <v>15</v>
      </c>
      <c r="D3450" s="7">
        <v>626</v>
      </c>
      <c r="E3450" s="122" t="s">
        <v>9278</v>
      </c>
      <c r="H3450" s="6">
        <f>IF('Раздел 2.1.2.3'!P32&gt;='Раздел 2.1.2.3'!BM32,0,1)</f>
        <v>0</v>
      </c>
    </row>
    <row r="3451" spans="1:8" x14ac:dyDescent="0.2">
      <c r="A3451" s="6">
        <f t="shared" si="47"/>
        <v>609562</v>
      </c>
      <c r="B3451" s="6">
        <v>10</v>
      </c>
      <c r="C3451" s="122">
        <v>15</v>
      </c>
      <c r="D3451" s="7">
        <v>627</v>
      </c>
      <c r="E3451" s="122" t="s">
        <v>9279</v>
      </c>
      <c r="H3451" s="6">
        <f>IF('Раздел 2.1.2.3'!P33&gt;='Раздел 2.1.2.3'!BM33,0,1)</f>
        <v>0</v>
      </c>
    </row>
    <row r="3452" spans="1:8" x14ac:dyDescent="0.2">
      <c r="A3452" s="6">
        <f t="shared" si="47"/>
        <v>609562</v>
      </c>
      <c r="B3452" s="6">
        <v>10</v>
      </c>
      <c r="C3452" s="122">
        <v>15</v>
      </c>
      <c r="D3452" s="7">
        <v>628</v>
      </c>
      <c r="E3452" s="122" t="s">
        <v>9280</v>
      </c>
      <c r="H3452" s="6">
        <f>IF('Раздел 2.1.2.3'!P34&gt;='Раздел 2.1.2.3'!BM34,0,1)</f>
        <v>0</v>
      </c>
    </row>
    <row r="3453" spans="1:8" x14ac:dyDescent="0.2">
      <c r="A3453" s="6">
        <f t="shared" si="47"/>
        <v>609562</v>
      </c>
      <c r="B3453" s="6">
        <v>10</v>
      </c>
      <c r="C3453" s="122">
        <v>15</v>
      </c>
      <c r="D3453" s="7">
        <v>629</v>
      </c>
      <c r="E3453" s="122" t="s">
        <v>9281</v>
      </c>
      <c r="H3453" s="6">
        <f>IF('Раздел 2.1.2.3'!P35&gt;='Раздел 2.1.2.3'!BM35,0,1)</f>
        <v>0</v>
      </c>
    </row>
    <row r="3454" spans="1:8" x14ac:dyDescent="0.2">
      <c r="A3454" s="6">
        <f t="shared" si="47"/>
        <v>609562</v>
      </c>
      <c r="B3454" s="6">
        <v>10</v>
      </c>
      <c r="C3454" s="122">
        <v>15</v>
      </c>
      <c r="D3454" s="7">
        <v>630</v>
      </c>
      <c r="E3454" s="122" t="s">
        <v>9282</v>
      </c>
      <c r="H3454" s="6">
        <f>IF('Раздел 2.1.2.3'!P36&gt;='Раздел 2.1.2.3'!BM36,0,1)</f>
        <v>0</v>
      </c>
    </row>
    <row r="3455" spans="1:8" x14ac:dyDescent="0.2">
      <c r="A3455" s="6">
        <f t="shared" si="47"/>
        <v>609562</v>
      </c>
      <c r="B3455" s="6">
        <v>10</v>
      </c>
      <c r="C3455" s="122">
        <v>15</v>
      </c>
      <c r="D3455" s="7">
        <v>631</v>
      </c>
      <c r="E3455" s="122" t="s">
        <v>9283</v>
      </c>
      <c r="H3455" s="6">
        <f>IF('Раздел 2.1.2.3'!P37&gt;='Раздел 2.1.2.3'!BM37,0,1)</f>
        <v>0</v>
      </c>
    </row>
    <row r="3456" spans="1:8" x14ac:dyDescent="0.2">
      <c r="A3456" s="6">
        <f t="shared" si="47"/>
        <v>609562</v>
      </c>
      <c r="B3456" s="6">
        <v>10</v>
      </c>
      <c r="C3456" s="122">
        <v>15</v>
      </c>
      <c r="D3456" s="7">
        <v>632</v>
      </c>
      <c r="E3456" s="122" t="s">
        <v>9284</v>
      </c>
      <c r="H3456" s="6">
        <f>IF('Раздел 2.1.2.3'!P38&gt;='Раздел 2.1.2.3'!BM38,0,1)</f>
        <v>0</v>
      </c>
    </row>
    <row r="3457" spans="1:8" x14ac:dyDescent="0.2">
      <c r="A3457" s="6">
        <f t="shared" si="47"/>
        <v>609562</v>
      </c>
      <c r="B3457" s="6">
        <v>10</v>
      </c>
      <c r="C3457" s="122">
        <v>15</v>
      </c>
      <c r="D3457" s="7">
        <v>633</v>
      </c>
      <c r="E3457" s="122" t="s">
        <v>9285</v>
      </c>
      <c r="H3457" s="6">
        <f>IF('Раздел 2.1.2.3'!P39&gt;='Раздел 2.1.2.3'!BM39,0,1)</f>
        <v>0</v>
      </c>
    </row>
    <row r="3458" spans="1:8" x14ac:dyDescent="0.2">
      <c r="A3458" s="6">
        <f t="shared" si="47"/>
        <v>609562</v>
      </c>
      <c r="B3458" s="6">
        <v>10</v>
      </c>
      <c r="C3458" s="122">
        <v>15</v>
      </c>
      <c r="D3458" s="7">
        <v>634</v>
      </c>
      <c r="E3458" s="122" t="s">
        <v>9286</v>
      </c>
      <c r="H3458" s="6">
        <f>IF('Раздел 2.1.2.3'!P40&gt;='Раздел 2.1.2.3'!BM40,0,1)</f>
        <v>0</v>
      </c>
    </row>
    <row r="3459" spans="1:8" x14ac:dyDescent="0.2">
      <c r="A3459" s="6">
        <f t="shared" si="47"/>
        <v>609562</v>
      </c>
      <c r="B3459" s="6">
        <v>10</v>
      </c>
      <c r="C3459" s="122">
        <v>15</v>
      </c>
      <c r="D3459" s="7">
        <v>635</v>
      </c>
      <c r="E3459" s="122" t="s">
        <v>9287</v>
      </c>
      <c r="H3459" s="6">
        <f>IF('Раздел 2.1.2.3'!P41&gt;='Раздел 2.1.2.3'!BM41,0,1)</f>
        <v>0</v>
      </c>
    </row>
    <row r="3460" spans="1:8" x14ac:dyDescent="0.2">
      <c r="A3460" s="6">
        <f t="shared" si="47"/>
        <v>609562</v>
      </c>
      <c r="B3460" s="6">
        <v>10</v>
      </c>
      <c r="C3460" s="122">
        <v>15</v>
      </c>
      <c r="D3460" s="7">
        <v>636</v>
      </c>
      <c r="E3460" s="122" t="s">
        <v>9288</v>
      </c>
      <c r="H3460" s="6">
        <f>IF('Раздел 2.1.2.3'!P42&gt;='Раздел 2.1.2.3'!BM42,0,1)</f>
        <v>0</v>
      </c>
    </row>
    <row r="3461" spans="1:8" x14ac:dyDescent="0.2">
      <c r="A3461" s="6">
        <f t="shared" si="47"/>
        <v>609562</v>
      </c>
      <c r="B3461" s="6">
        <v>10</v>
      </c>
      <c r="C3461" s="122">
        <v>15</v>
      </c>
      <c r="D3461" s="7">
        <v>637</v>
      </c>
      <c r="E3461" s="122" t="s">
        <v>9289</v>
      </c>
      <c r="H3461" s="6">
        <f>IF('Раздел 2.1.2.3'!P43&gt;='Раздел 2.1.2.3'!BM43,0,1)</f>
        <v>0</v>
      </c>
    </row>
    <row r="3462" spans="1:8" x14ac:dyDescent="0.2">
      <c r="A3462" s="6">
        <f t="shared" si="47"/>
        <v>609562</v>
      </c>
      <c r="B3462" s="6">
        <v>10</v>
      </c>
      <c r="C3462" s="122">
        <v>15</v>
      </c>
      <c r="D3462" s="7">
        <v>638</v>
      </c>
      <c r="E3462" s="122" t="s">
        <v>9290</v>
      </c>
      <c r="H3462" s="6">
        <f>IF('Раздел 2.1.2.3'!P44&gt;='Раздел 2.1.2.3'!BM44,0,1)</f>
        <v>0</v>
      </c>
    </row>
    <row r="3463" spans="1:8" x14ac:dyDescent="0.2">
      <c r="A3463" s="6">
        <f t="shared" si="47"/>
        <v>609562</v>
      </c>
      <c r="B3463" s="6">
        <v>10</v>
      </c>
      <c r="C3463" s="122">
        <v>15</v>
      </c>
      <c r="D3463" s="7">
        <v>639</v>
      </c>
      <c r="E3463" s="122" t="s">
        <v>9291</v>
      </c>
      <c r="H3463" s="6">
        <f>IF('Раздел 2.1.2.3'!P45&gt;='Раздел 2.1.2.3'!BM45,0,1)</f>
        <v>0</v>
      </c>
    </row>
    <row r="3464" spans="1:8" x14ac:dyDescent="0.2">
      <c r="A3464" s="6">
        <f t="shared" si="47"/>
        <v>609562</v>
      </c>
      <c r="B3464" s="6">
        <v>10</v>
      </c>
      <c r="C3464" s="122">
        <v>15</v>
      </c>
      <c r="D3464" s="7">
        <v>640</v>
      </c>
      <c r="E3464" s="122" t="s">
        <v>9292</v>
      </c>
      <c r="H3464" s="6">
        <f>IF('Раздел 2.1.2.3'!P46&gt;='Раздел 2.1.2.3'!BM46,0,1)</f>
        <v>0</v>
      </c>
    </row>
    <row r="3465" spans="1:8" x14ac:dyDescent="0.2">
      <c r="A3465" s="6">
        <f t="shared" si="47"/>
        <v>609562</v>
      </c>
      <c r="B3465" s="6">
        <v>10</v>
      </c>
      <c r="C3465" s="122">
        <v>15</v>
      </c>
      <c r="D3465" s="7">
        <v>641</v>
      </c>
      <c r="E3465" s="122" t="s">
        <v>9293</v>
      </c>
      <c r="H3465" s="6">
        <f>IF('Раздел 2.1.2.3'!P47&gt;='Раздел 2.1.2.3'!BM47,0,1)</f>
        <v>0</v>
      </c>
    </row>
    <row r="3466" spans="1:8" x14ac:dyDescent="0.2">
      <c r="A3466" s="6">
        <f t="shared" si="47"/>
        <v>609562</v>
      </c>
      <c r="B3466" s="6">
        <v>10</v>
      </c>
      <c r="C3466" s="122">
        <v>15</v>
      </c>
      <c r="D3466" s="7">
        <v>642</v>
      </c>
      <c r="E3466" s="122" t="s">
        <v>9294</v>
      </c>
      <c r="H3466" s="6">
        <f>IF('Раздел 2.1.2.3'!P48&gt;='Раздел 2.1.2.3'!BM48,0,1)</f>
        <v>0</v>
      </c>
    </row>
    <row r="3467" spans="1:8" x14ac:dyDescent="0.2">
      <c r="A3467" s="6">
        <f t="shared" si="47"/>
        <v>609562</v>
      </c>
      <c r="B3467" s="6">
        <v>10</v>
      </c>
      <c r="C3467" s="122">
        <v>15</v>
      </c>
      <c r="D3467" s="7">
        <v>643</v>
      </c>
      <c r="E3467" s="122" t="s">
        <v>9295</v>
      </c>
      <c r="H3467" s="6">
        <f>IF('Раздел 2.1.2.3'!P49&gt;='Раздел 2.1.2.3'!BM49,0,1)</f>
        <v>0</v>
      </c>
    </row>
    <row r="3468" spans="1:8" x14ac:dyDescent="0.2">
      <c r="A3468" s="6">
        <f t="shared" si="47"/>
        <v>609562</v>
      </c>
      <c r="B3468" s="6">
        <v>10</v>
      </c>
      <c r="C3468" s="122">
        <v>15</v>
      </c>
      <c r="D3468" s="7">
        <v>644</v>
      </c>
      <c r="E3468" s="122" t="s">
        <v>9296</v>
      </c>
      <c r="H3468" s="6">
        <f>IF('Раздел 2.1.2.3'!P50&gt;='Раздел 2.1.2.3'!BM50,0,1)</f>
        <v>0</v>
      </c>
    </row>
    <row r="3469" spans="1:8" x14ac:dyDescent="0.2">
      <c r="A3469" s="6">
        <f t="shared" ref="A3469:A3532" si="48">P_3</f>
        <v>609562</v>
      </c>
      <c r="B3469" s="6">
        <v>10</v>
      </c>
      <c r="C3469" s="122">
        <v>15</v>
      </c>
      <c r="D3469" s="7">
        <v>645</v>
      </c>
      <c r="E3469" s="122" t="s">
        <v>9297</v>
      </c>
      <c r="H3469" s="6">
        <f>IF('Раздел 2.1.2.3'!P51&gt;='Раздел 2.1.2.3'!BM51,0,1)</f>
        <v>0</v>
      </c>
    </row>
    <row r="3470" spans="1:8" x14ac:dyDescent="0.2">
      <c r="A3470" s="6">
        <f t="shared" si="48"/>
        <v>609562</v>
      </c>
      <c r="B3470" s="6">
        <v>10</v>
      </c>
      <c r="C3470" s="122">
        <v>15</v>
      </c>
      <c r="D3470" s="7">
        <v>646</v>
      </c>
      <c r="E3470" s="122" t="s">
        <v>9298</v>
      </c>
      <c r="H3470" s="6">
        <f>IF('Раздел 2.1.2.3'!P52&gt;='Раздел 2.1.2.3'!BM52,0,1)</f>
        <v>0</v>
      </c>
    </row>
    <row r="3471" spans="1:8" x14ac:dyDescent="0.2">
      <c r="A3471" s="6">
        <f t="shared" si="48"/>
        <v>609562</v>
      </c>
      <c r="B3471" s="6">
        <v>10</v>
      </c>
      <c r="C3471" s="123">
        <v>15</v>
      </c>
      <c r="D3471" s="7">
        <v>647</v>
      </c>
      <c r="E3471" s="123" t="s">
        <v>9303</v>
      </c>
      <c r="F3471" s="119"/>
      <c r="G3471" s="119"/>
      <c r="H3471" s="119">
        <f>IF('Раздел 2.1.2.3'!P53&gt;='Раздел 2.1.2.3'!BM53,0,1)</f>
        <v>0</v>
      </c>
    </row>
    <row r="3472" spans="1:8" x14ac:dyDescent="0.2">
      <c r="A3472" s="6">
        <f t="shared" si="48"/>
        <v>609562</v>
      </c>
      <c r="B3472" s="6">
        <v>10</v>
      </c>
      <c r="C3472" s="122">
        <v>16</v>
      </c>
      <c r="D3472" s="7">
        <v>648</v>
      </c>
      <c r="E3472" s="122" t="s">
        <v>9304</v>
      </c>
      <c r="H3472" s="6">
        <f>IF('Раздел 2.1.2.3'!BI21&gt;='Раздел 2.1.2.3'!BJ21,0,1)</f>
        <v>0</v>
      </c>
    </row>
    <row r="3473" spans="1:8" x14ac:dyDescent="0.2">
      <c r="A3473" s="6">
        <f t="shared" si="48"/>
        <v>609562</v>
      </c>
      <c r="B3473" s="6">
        <v>10</v>
      </c>
      <c r="C3473" s="122">
        <v>16</v>
      </c>
      <c r="D3473" s="7">
        <v>649</v>
      </c>
      <c r="E3473" s="122" t="s">
        <v>9305</v>
      </c>
      <c r="H3473" s="6">
        <f>IF('Раздел 2.1.2.3'!BI22&gt;='Раздел 2.1.2.3'!BJ22,0,1)</f>
        <v>0</v>
      </c>
    </row>
    <row r="3474" spans="1:8" x14ac:dyDescent="0.2">
      <c r="A3474" s="6">
        <f t="shared" si="48"/>
        <v>609562</v>
      </c>
      <c r="B3474" s="6">
        <v>10</v>
      </c>
      <c r="C3474" s="122">
        <v>16</v>
      </c>
      <c r="D3474" s="7">
        <v>650</v>
      </c>
      <c r="E3474" s="122" t="s">
        <v>9306</v>
      </c>
      <c r="H3474" s="6">
        <f>IF('Раздел 2.1.2.3'!BI23&gt;='Раздел 2.1.2.3'!BJ23,0,1)</f>
        <v>0</v>
      </c>
    </row>
    <row r="3475" spans="1:8" x14ac:dyDescent="0.2">
      <c r="A3475" s="6">
        <f t="shared" si="48"/>
        <v>609562</v>
      </c>
      <c r="B3475" s="6">
        <v>10</v>
      </c>
      <c r="C3475" s="122">
        <v>16</v>
      </c>
      <c r="D3475" s="7">
        <v>651</v>
      </c>
      <c r="E3475" s="122" t="s">
        <v>8465</v>
      </c>
      <c r="H3475" s="6">
        <f>IF('Раздел 2.1.2.3'!BI24&gt;='Раздел 2.1.2.3'!BJ24,0,1)</f>
        <v>0</v>
      </c>
    </row>
    <row r="3476" spans="1:8" x14ac:dyDescent="0.2">
      <c r="A3476" s="6">
        <f t="shared" si="48"/>
        <v>609562</v>
      </c>
      <c r="B3476" s="6">
        <v>10</v>
      </c>
      <c r="C3476" s="122">
        <v>16</v>
      </c>
      <c r="D3476" s="7">
        <v>652</v>
      </c>
      <c r="E3476" s="122" t="s">
        <v>8466</v>
      </c>
      <c r="H3476" s="6">
        <f>IF('Раздел 2.1.2.3'!BI25&gt;='Раздел 2.1.2.3'!BJ25,0,1)</f>
        <v>0</v>
      </c>
    </row>
    <row r="3477" spans="1:8" x14ac:dyDescent="0.2">
      <c r="A3477" s="6">
        <f t="shared" si="48"/>
        <v>609562</v>
      </c>
      <c r="B3477" s="6">
        <v>10</v>
      </c>
      <c r="C3477" s="122">
        <v>16</v>
      </c>
      <c r="D3477" s="7">
        <v>653</v>
      </c>
      <c r="E3477" s="122" t="s">
        <v>8467</v>
      </c>
      <c r="H3477" s="6">
        <f>IF('Раздел 2.1.2.3'!BI26&gt;='Раздел 2.1.2.3'!BJ26,0,1)</f>
        <v>0</v>
      </c>
    </row>
    <row r="3478" spans="1:8" x14ac:dyDescent="0.2">
      <c r="A3478" s="6">
        <f t="shared" si="48"/>
        <v>609562</v>
      </c>
      <c r="B3478" s="6">
        <v>10</v>
      </c>
      <c r="C3478" s="122">
        <v>16</v>
      </c>
      <c r="D3478" s="7">
        <v>654</v>
      </c>
      <c r="E3478" s="122" t="s">
        <v>8468</v>
      </c>
      <c r="H3478" s="6">
        <f>IF('Раздел 2.1.2.3'!BI27&gt;='Раздел 2.1.2.3'!BJ27,0,1)</f>
        <v>0</v>
      </c>
    </row>
    <row r="3479" spans="1:8" x14ac:dyDescent="0.2">
      <c r="A3479" s="6">
        <f t="shared" si="48"/>
        <v>609562</v>
      </c>
      <c r="B3479" s="6">
        <v>10</v>
      </c>
      <c r="C3479" s="122">
        <v>16</v>
      </c>
      <c r="D3479" s="7">
        <v>655</v>
      </c>
      <c r="E3479" s="122" t="s">
        <v>8469</v>
      </c>
      <c r="H3479" s="6">
        <f>IF('Раздел 2.1.2.3'!BI28&gt;='Раздел 2.1.2.3'!BJ28,0,1)</f>
        <v>0</v>
      </c>
    </row>
    <row r="3480" spans="1:8" x14ac:dyDescent="0.2">
      <c r="A3480" s="6">
        <f t="shared" si="48"/>
        <v>609562</v>
      </c>
      <c r="B3480" s="6">
        <v>10</v>
      </c>
      <c r="C3480" s="122">
        <v>16</v>
      </c>
      <c r="D3480" s="7">
        <v>656</v>
      </c>
      <c r="E3480" s="122" t="s">
        <v>8470</v>
      </c>
      <c r="H3480" s="6">
        <f>IF('Раздел 2.1.2.3'!BI29&gt;='Раздел 2.1.2.3'!BJ29,0,1)</f>
        <v>0</v>
      </c>
    </row>
    <row r="3481" spans="1:8" x14ac:dyDescent="0.2">
      <c r="A3481" s="6">
        <f t="shared" si="48"/>
        <v>609562</v>
      </c>
      <c r="B3481" s="6">
        <v>10</v>
      </c>
      <c r="C3481" s="122">
        <v>16</v>
      </c>
      <c r="D3481" s="7">
        <v>657</v>
      </c>
      <c r="E3481" s="122" t="s">
        <v>7640</v>
      </c>
      <c r="H3481" s="6">
        <f>IF('Раздел 2.1.2.3'!BI30&gt;='Раздел 2.1.2.3'!BJ30,0,1)</f>
        <v>0</v>
      </c>
    </row>
    <row r="3482" spans="1:8" x14ac:dyDescent="0.2">
      <c r="A3482" s="6">
        <f t="shared" si="48"/>
        <v>609562</v>
      </c>
      <c r="B3482" s="6">
        <v>10</v>
      </c>
      <c r="C3482" s="122">
        <v>16</v>
      </c>
      <c r="D3482" s="7">
        <v>658</v>
      </c>
      <c r="E3482" s="122" t="s">
        <v>7641</v>
      </c>
      <c r="H3482" s="6">
        <f>IF('Раздел 2.1.2.3'!BI31&gt;='Раздел 2.1.2.3'!BJ31,0,1)</f>
        <v>0</v>
      </c>
    </row>
    <row r="3483" spans="1:8" x14ac:dyDescent="0.2">
      <c r="A3483" s="6">
        <f t="shared" si="48"/>
        <v>609562</v>
      </c>
      <c r="B3483" s="6">
        <v>10</v>
      </c>
      <c r="C3483" s="122">
        <v>16</v>
      </c>
      <c r="D3483" s="7">
        <v>659</v>
      </c>
      <c r="E3483" s="122" t="s">
        <v>6815</v>
      </c>
      <c r="H3483" s="6">
        <f>IF('Раздел 2.1.2.3'!BI32&gt;='Раздел 2.1.2.3'!BJ32,0,1)</f>
        <v>0</v>
      </c>
    </row>
    <row r="3484" spans="1:8" x14ac:dyDescent="0.2">
      <c r="A3484" s="6">
        <f t="shared" si="48"/>
        <v>609562</v>
      </c>
      <c r="B3484" s="6">
        <v>10</v>
      </c>
      <c r="C3484" s="122">
        <v>16</v>
      </c>
      <c r="D3484" s="7">
        <v>660</v>
      </c>
      <c r="E3484" s="122" t="s">
        <v>6816</v>
      </c>
      <c r="H3484" s="6">
        <f>IF('Раздел 2.1.2.3'!BI33&gt;='Раздел 2.1.2.3'!BJ33,0,1)</f>
        <v>0</v>
      </c>
    </row>
    <row r="3485" spans="1:8" x14ac:dyDescent="0.2">
      <c r="A3485" s="6">
        <f t="shared" si="48"/>
        <v>609562</v>
      </c>
      <c r="B3485" s="6">
        <v>10</v>
      </c>
      <c r="C3485" s="122">
        <v>16</v>
      </c>
      <c r="D3485" s="7">
        <v>661</v>
      </c>
      <c r="E3485" s="122" t="s">
        <v>6817</v>
      </c>
      <c r="H3485" s="6">
        <f>IF('Раздел 2.1.2.3'!BI34&gt;='Раздел 2.1.2.3'!BJ34,0,1)</f>
        <v>0</v>
      </c>
    </row>
    <row r="3486" spans="1:8" x14ac:dyDescent="0.2">
      <c r="A3486" s="6">
        <f t="shared" si="48"/>
        <v>609562</v>
      </c>
      <c r="B3486" s="6">
        <v>10</v>
      </c>
      <c r="C3486" s="122">
        <v>16</v>
      </c>
      <c r="D3486" s="7">
        <v>662</v>
      </c>
      <c r="E3486" s="122" t="s">
        <v>6818</v>
      </c>
      <c r="H3486" s="6">
        <f>IF('Раздел 2.1.2.3'!BI35&gt;='Раздел 2.1.2.3'!BJ35,0,1)</f>
        <v>0</v>
      </c>
    </row>
    <row r="3487" spans="1:8" x14ac:dyDescent="0.2">
      <c r="A3487" s="6">
        <f t="shared" si="48"/>
        <v>609562</v>
      </c>
      <c r="B3487" s="6">
        <v>10</v>
      </c>
      <c r="C3487" s="122">
        <v>16</v>
      </c>
      <c r="D3487" s="7">
        <v>663</v>
      </c>
      <c r="E3487" s="122" t="s">
        <v>11177</v>
      </c>
      <c r="H3487" s="6">
        <f>IF('Раздел 2.1.2.3'!BI36&gt;='Раздел 2.1.2.3'!BJ36,0,1)</f>
        <v>0</v>
      </c>
    </row>
    <row r="3488" spans="1:8" x14ac:dyDescent="0.2">
      <c r="A3488" s="6">
        <f t="shared" si="48"/>
        <v>609562</v>
      </c>
      <c r="B3488" s="6">
        <v>10</v>
      </c>
      <c r="C3488" s="122">
        <v>16</v>
      </c>
      <c r="D3488" s="7">
        <v>664</v>
      </c>
      <c r="E3488" s="122" t="s">
        <v>11178</v>
      </c>
      <c r="H3488" s="6">
        <f>IF('Раздел 2.1.2.3'!BI37&gt;='Раздел 2.1.2.3'!BJ37,0,1)</f>
        <v>0</v>
      </c>
    </row>
    <row r="3489" spans="1:8" x14ac:dyDescent="0.2">
      <c r="A3489" s="6">
        <f t="shared" si="48"/>
        <v>609562</v>
      </c>
      <c r="B3489" s="6">
        <v>10</v>
      </c>
      <c r="C3489" s="122">
        <v>16</v>
      </c>
      <c r="D3489" s="7">
        <v>665</v>
      </c>
      <c r="E3489" s="122" t="s">
        <v>11179</v>
      </c>
      <c r="H3489" s="6">
        <f>IF('Раздел 2.1.2.3'!BI38&gt;='Раздел 2.1.2.3'!BJ38,0,1)</f>
        <v>0</v>
      </c>
    </row>
    <row r="3490" spans="1:8" x14ac:dyDescent="0.2">
      <c r="A3490" s="6">
        <f t="shared" si="48"/>
        <v>609562</v>
      </c>
      <c r="B3490" s="6">
        <v>10</v>
      </c>
      <c r="C3490" s="122">
        <v>16</v>
      </c>
      <c r="D3490" s="7">
        <v>666</v>
      </c>
      <c r="E3490" s="122" t="s">
        <v>11180</v>
      </c>
      <c r="H3490" s="6">
        <f>IF('Раздел 2.1.2.3'!BI39&gt;='Раздел 2.1.2.3'!BJ39,0,1)</f>
        <v>0</v>
      </c>
    </row>
    <row r="3491" spans="1:8" x14ac:dyDescent="0.2">
      <c r="A3491" s="6">
        <f t="shared" si="48"/>
        <v>609562</v>
      </c>
      <c r="B3491" s="6">
        <v>10</v>
      </c>
      <c r="C3491" s="122">
        <v>16</v>
      </c>
      <c r="D3491" s="7">
        <v>667</v>
      </c>
      <c r="E3491" s="122" t="s">
        <v>11181</v>
      </c>
      <c r="H3491" s="6">
        <f>IF('Раздел 2.1.2.3'!BI40&gt;='Раздел 2.1.2.3'!BJ40,0,1)</f>
        <v>0</v>
      </c>
    </row>
    <row r="3492" spans="1:8" x14ac:dyDescent="0.2">
      <c r="A3492" s="6">
        <f t="shared" si="48"/>
        <v>609562</v>
      </c>
      <c r="B3492" s="6">
        <v>10</v>
      </c>
      <c r="C3492" s="122">
        <v>16</v>
      </c>
      <c r="D3492" s="7">
        <v>668</v>
      </c>
      <c r="E3492" s="122" t="s">
        <v>9046</v>
      </c>
      <c r="H3492" s="6">
        <f>IF('Раздел 2.1.2.3'!BI41&gt;='Раздел 2.1.2.3'!BJ41,0,1)</f>
        <v>0</v>
      </c>
    </row>
    <row r="3493" spans="1:8" x14ac:dyDescent="0.2">
      <c r="A3493" s="6">
        <f t="shared" si="48"/>
        <v>609562</v>
      </c>
      <c r="B3493" s="6">
        <v>10</v>
      </c>
      <c r="C3493" s="122">
        <v>16</v>
      </c>
      <c r="D3493" s="7">
        <v>669</v>
      </c>
      <c r="E3493" s="122" t="s">
        <v>9539</v>
      </c>
      <c r="H3493" s="6">
        <f>IF('Раздел 2.1.2.3'!BI42&gt;='Раздел 2.1.2.3'!BJ42,0,1)</f>
        <v>0</v>
      </c>
    </row>
    <row r="3494" spans="1:8" x14ac:dyDescent="0.2">
      <c r="A3494" s="6">
        <f t="shared" si="48"/>
        <v>609562</v>
      </c>
      <c r="B3494" s="6">
        <v>10</v>
      </c>
      <c r="C3494" s="122">
        <v>16</v>
      </c>
      <c r="D3494" s="7">
        <v>670</v>
      </c>
      <c r="E3494" s="122" t="s">
        <v>9540</v>
      </c>
      <c r="H3494" s="6">
        <f>IF('Раздел 2.1.2.3'!BI43&gt;='Раздел 2.1.2.3'!BJ43,0,1)</f>
        <v>0</v>
      </c>
    </row>
    <row r="3495" spans="1:8" x14ac:dyDescent="0.2">
      <c r="A3495" s="6">
        <f t="shared" si="48"/>
        <v>609562</v>
      </c>
      <c r="B3495" s="6">
        <v>10</v>
      </c>
      <c r="C3495" s="122">
        <v>16</v>
      </c>
      <c r="D3495" s="7">
        <v>671</v>
      </c>
      <c r="E3495" s="122" t="s">
        <v>9541</v>
      </c>
      <c r="H3495" s="6">
        <f>IF('Раздел 2.1.2.3'!BI44&gt;='Раздел 2.1.2.3'!BJ44,0,1)</f>
        <v>0</v>
      </c>
    </row>
    <row r="3496" spans="1:8" x14ac:dyDescent="0.2">
      <c r="A3496" s="6">
        <f t="shared" si="48"/>
        <v>609562</v>
      </c>
      <c r="B3496" s="6">
        <v>10</v>
      </c>
      <c r="C3496" s="122">
        <v>16</v>
      </c>
      <c r="D3496" s="7">
        <v>672</v>
      </c>
      <c r="E3496" s="122" t="s">
        <v>9542</v>
      </c>
      <c r="H3496" s="6">
        <f>IF('Раздел 2.1.2.3'!BI45&gt;='Раздел 2.1.2.3'!BJ45,0,1)</f>
        <v>0</v>
      </c>
    </row>
    <row r="3497" spans="1:8" x14ac:dyDescent="0.2">
      <c r="A3497" s="6">
        <f t="shared" si="48"/>
        <v>609562</v>
      </c>
      <c r="B3497" s="6">
        <v>10</v>
      </c>
      <c r="C3497" s="122">
        <v>16</v>
      </c>
      <c r="D3497" s="7">
        <v>673</v>
      </c>
      <c r="E3497" s="122" t="s">
        <v>9543</v>
      </c>
      <c r="H3497" s="6">
        <f>IF('Раздел 2.1.2.3'!BI46&gt;='Раздел 2.1.2.3'!BJ46,0,1)</f>
        <v>0</v>
      </c>
    </row>
    <row r="3498" spans="1:8" x14ac:dyDescent="0.2">
      <c r="A3498" s="6">
        <f t="shared" si="48"/>
        <v>609562</v>
      </c>
      <c r="B3498" s="6">
        <v>10</v>
      </c>
      <c r="C3498" s="122">
        <v>16</v>
      </c>
      <c r="D3498" s="7">
        <v>674</v>
      </c>
      <c r="E3498" s="122" t="s">
        <v>9544</v>
      </c>
      <c r="H3498" s="6">
        <f>IF('Раздел 2.1.2.3'!BI47&gt;='Раздел 2.1.2.3'!BJ47,0,1)</f>
        <v>0</v>
      </c>
    </row>
    <row r="3499" spans="1:8" x14ac:dyDescent="0.2">
      <c r="A3499" s="6">
        <f t="shared" si="48"/>
        <v>609562</v>
      </c>
      <c r="B3499" s="6">
        <v>10</v>
      </c>
      <c r="C3499" s="122">
        <v>16</v>
      </c>
      <c r="D3499" s="7">
        <v>675</v>
      </c>
      <c r="E3499" s="122" t="s">
        <v>9545</v>
      </c>
      <c r="H3499" s="6">
        <f>IF('Раздел 2.1.2.3'!BI48&gt;='Раздел 2.1.2.3'!BJ48,0,1)</f>
        <v>0</v>
      </c>
    </row>
    <row r="3500" spans="1:8" x14ac:dyDescent="0.2">
      <c r="A3500" s="6">
        <f t="shared" si="48"/>
        <v>609562</v>
      </c>
      <c r="B3500" s="6">
        <v>10</v>
      </c>
      <c r="C3500" s="122">
        <v>16</v>
      </c>
      <c r="D3500" s="7">
        <v>676</v>
      </c>
      <c r="E3500" s="122" t="s">
        <v>9546</v>
      </c>
      <c r="H3500" s="6">
        <f>IF('Раздел 2.1.2.3'!BI49&gt;='Раздел 2.1.2.3'!BJ49,0,1)</f>
        <v>0</v>
      </c>
    </row>
    <row r="3501" spans="1:8" x14ac:dyDescent="0.2">
      <c r="A3501" s="6">
        <f t="shared" si="48"/>
        <v>609562</v>
      </c>
      <c r="B3501" s="6">
        <v>10</v>
      </c>
      <c r="C3501" s="122">
        <v>16</v>
      </c>
      <c r="D3501" s="7">
        <v>677</v>
      </c>
      <c r="E3501" s="122" t="s">
        <v>10648</v>
      </c>
      <c r="H3501" s="6">
        <f>IF('Раздел 2.1.2.3'!BI50&gt;='Раздел 2.1.2.3'!BJ50,0,1)</f>
        <v>0</v>
      </c>
    </row>
    <row r="3502" spans="1:8" x14ac:dyDescent="0.2">
      <c r="A3502" s="6">
        <f t="shared" si="48"/>
        <v>609562</v>
      </c>
      <c r="B3502" s="6">
        <v>10</v>
      </c>
      <c r="C3502" s="122">
        <v>16</v>
      </c>
      <c r="D3502" s="7">
        <v>678</v>
      </c>
      <c r="E3502" s="122" t="s">
        <v>10649</v>
      </c>
      <c r="H3502" s="6">
        <f>IF('Раздел 2.1.2.3'!BI51&gt;='Раздел 2.1.2.3'!BJ51,0,1)</f>
        <v>0</v>
      </c>
    </row>
    <row r="3503" spans="1:8" x14ac:dyDescent="0.2">
      <c r="A3503" s="6">
        <f t="shared" si="48"/>
        <v>609562</v>
      </c>
      <c r="B3503" s="6">
        <v>10</v>
      </c>
      <c r="C3503" s="122">
        <v>16</v>
      </c>
      <c r="D3503" s="7">
        <v>679</v>
      </c>
      <c r="E3503" s="122" t="s">
        <v>10650</v>
      </c>
      <c r="H3503" s="6">
        <f>IF('Раздел 2.1.2.3'!BI52&gt;='Раздел 2.1.2.3'!BJ52,0,1)</f>
        <v>0</v>
      </c>
    </row>
    <row r="3504" spans="1:8" x14ac:dyDescent="0.2">
      <c r="A3504" s="6">
        <f t="shared" si="48"/>
        <v>609562</v>
      </c>
      <c r="B3504" s="119">
        <v>10</v>
      </c>
      <c r="C3504" s="123">
        <v>16</v>
      </c>
      <c r="D3504" s="7">
        <v>680</v>
      </c>
      <c r="E3504" s="123" t="s">
        <v>10651</v>
      </c>
      <c r="F3504" s="119"/>
      <c r="G3504" s="119"/>
      <c r="H3504" s="119">
        <f>IF('Раздел 2.1.2.3'!BI53&gt;='Раздел 2.1.2.3'!BJ53,0,1)</f>
        <v>0</v>
      </c>
    </row>
    <row r="3505" spans="1:8" x14ac:dyDescent="0.2">
      <c r="A3505" s="6">
        <f t="shared" si="48"/>
        <v>609562</v>
      </c>
      <c r="B3505" s="6">
        <v>10</v>
      </c>
      <c r="C3505" s="122">
        <v>17</v>
      </c>
      <c r="D3505" s="7">
        <v>681</v>
      </c>
      <c r="E3505" s="122" t="s">
        <v>10652</v>
      </c>
      <c r="H3505" s="6">
        <f>IF('Раздел 2.1.2.3'!BI21&gt;='Раздел 2.1.2.3'!BK21,0,1)</f>
        <v>0</v>
      </c>
    </row>
    <row r="3506" spans="1:8" x14ac:dyDescent="0.2">
      <c r="A3506" s="6">
        <f t="shared" si="48"/>
        <v>609562</v>
      </c>
      <c r="B3506" s="6">
        <v>10</v>
      </c>
      <c r="C3506" s="122">
        <v>17</v>
      </c>
      <c r="D3506" s="7">
        <v>682</v>
      </c>
      <c r="E3506" s="122" t="s">
        <v>10653</v>
      </c>
      <c r="H3506" s="6">
        <f>IF('Раздел 2.1.2.3'!BI22&gt;='Раздел 2.1.2.3'!BK22,0,1)</f>
        <v>0</v>
      </c>
    </row>
    <row r="3507" spans="1:8" x14ac:dyDescent="0.2">
      <c r="A3507" s="6">
        <f t="shared" si="48"/>
        <v>609562</v>
      </c>
      <c r="B3507" s="6">
        <v>10</v>
      </c>
      <c r="C3507" s="122">
        <v>17</v>
      </c>
      <c r="D3507" s="7">
        <v>683</v>
      </c>
      <c r="E3507" s="122" t="s">
        <v>10654</v>
      </c>
      <c r="H3507" s="6">
        <f>IF('Раздел 2.1.2.3'!BI23&gt;='Раздел 2.1.2.3'!BK23,0,1)</f>
        <v>0</v>
      </c>
    </row>
    <row r="3508" spans="1:8" x14ac:dyDescent="0.2">
      <c r="A3508" s="6">
        <f t="shared" si="48"/>
        <v>609562</v>
      </c>
      <c r="B3508" s="6">
        <v>10</v>
      </c>
      <c r="C3508" s="122">
        <v>17</v>
      </c>
      <c r="D3508" s="7">
        <v>684</v>
      </c>
      <c r="E3508" s="122" t="s">
        <v>10655</v>
      </c>
      <c r="H3508" s="6">
        <f>IF('Раздел 2.1.2.3'!BI24&gt;='Раздел 2.1.2.3'!BK24,0,1)</f>
        <v>0</v>
      </c>
    </row>
    <row r="3509" spans="1:8" x14ac:dyDescent="0.2">
      <c r="A3509" s="6">
        <f t="shared" si="48"/>
        <v>609562</v>
      </c>
      <c r="B3509" s="6">
        <v>10</v>
      </c>
      <c r="C3509" s="122">
        <v>17</v>
      </c>
      <c r="D3509" s="7">
        <v>685</v>
      </c>
      <c r="E3509" s="122" t="s">
        <v>10656</v>
      </c>
      <c r="H3509" s="6">
        <f>IF('Раздел 2.1.2.3'!BI25&gt;='Раздел 2.1.2.3'!BK25,0,1)</f>
        <v>0</v>
      </c>
    </row>
    <row r="3510" spans="1:8" x14ac:dyDescent="0.2">
      <c r="A3510" s="6">
        <f t="shared" si="48"/>
        <v>609562</v>
      </c>
      <c r="B3510" s="6">
        <v>10</v>
      </c>
      <c r="C3510" s="122">
        <v>17</v>
      </c>
      <c r="D3510" s="7">
        <v>686</v>
      </c>
      <c r="E3510" s="122" t="s">
        <v>10657</v>
      </c>
      <c r="H3510" s="6">
        <f>IF('Раздел 2.1.2.3'!BI26&gt;='Раздел 2.1.2.3'!BK26,0,1)</f>
        <v>0</v>
      </c>
    </row>
    <row r="3511" spans="1:8" x14ac:dyDescent="0.2">
      <c r="A3511" s="6">
        <f t="shared" si="48"/>
        <v>609562</v>
      </c>
      <c r="B3511" s="6">
        <v>10</v>
      </c>
      <c r="C3511" s="122">
        <v>17</v>
      </c>
      <c r="D3511" s="7">
        <v>687</v>
      </c>
      <c r="E3511" s="122" t="s">
        <v>10658</v>
      </c>
      <c r="H3511" s="6">
        <f>IF('Раздел 2.1.2.3'!BI27&gt;='Раздел 2.1.2.3'!BK27,0,1)</f>
        <v>0</v>
      </c>
    </row>
    <row r="3512" spans="1:8" x14ac:dyDescent="0.2">
      <c r="A3512" s="6">
        <f t="shared" si="48"/>
        <v>609562</v>
      </c>
      <c r="B3512" s="6">
        <v>10</v>
      </c>
      <c r="C3512" s="122">
        <v>17</v>
      </c>
      <c r="D3512" s="7">
        <v>688</v>
      </c>
      <c r="E3512" s="122" t="s">
        <v>10659</v>
      </c>
      <c r="H3512" s="6">
        <f>IF('Раздел 2.1.2.3'!BI28&gt;='Раздел 2.1.2.3'!BK28,0,1)</f>
        <v>0</v>
      </c>
    </row>
    <row r="3513" spans="1:8" x14ac:dyDescent="0.2">
      <c r="A3513" s="6">
        <f t="shared" si="48"/>
        <v>609562</v>
      </c>
      <c r="B3513" s="6">
        <v>10</v>
      </c>
      <c r="C3513" s="122">
        <v>17</v>
      </c>
      <c r="D3513" s="7">
        <v>689</v>
      </c>
      <c r="E3513" s="122" t="s">
        <v>10660</v>
      </c>
      <c r="H3513" s="6">
        <f>IF('Раздел 2.1.2.3'!BI29&gt;='Раздел 2.1.2.3'!BK29,0,1)</f>
        <v>0</v>
      </c>
    </row>
    <row r="3514" spans="1:8" x14ac:dyDescent="0.2">
      <c r="A3514" s="6">
        <f t="shared" si="48"/>
        <v>609562</v>
      </c>
      <c r="B3514" s="6">
        <v>10</v>
      </c>
      <c r="C3514" s="122">
        <v>17</v>
      </c>
      <c r="D3514" s="7">
        <v>690</v>
      </c>
      <c r="E3514" s="122" t="s">
        <v>10661</v>
      </c>
      <c r="H3514" s="6">
        <f>IF('Раздел 2.1.2.3'!BI30&gt;='Раздел 2.1.2.3'!BK30,0,1)</f>
        <v>0</v>
      </c>
    </row>
    <row r="3515" spans="1:8" x14ac:dyDescent="0.2">
      <c r="A3515" s="6">
        <f t="shared" si="48"/>
        <v>609562</v>
      </c>
      <c r="B3515" s="6">
        <v>10</v>
      </c>
      <c r="C3515" s="122">
        <v>17</v>
      </c>
      <c r="D3515" s="7">
        <v>691</v>
      </c>
      <c r="E3515" s="122" t="s">
        <v>10662</v>
      </c>
      <c r="H3515" s="6">
        <f>IF('Раздел 2.1.2.3'!BI31&gt;='Раздел 2.1.2.3'!BK31,0,1)</f>
        <v>0</v>
      </c>
    </row>
    <row r="3516" spans="1:8" x14ac:dyDescent="0.2">
      <c r="A3516" s="6">
        <f t="shared" si="48"/>
        <v>609562</v>
      </c>
      <c r="B3516" s="6">
        <v>10</v>
      </c>
      <c r="C3516" s="122">
        <v>17</v>
      </c>
      <c r="D3516" s="7">
        <v>692</v>
      </c>
      <c r="E3516" s="122" t="s">
        <v>10663</v>
      </c>
      <c r="H3516" s="6">
        <f>IF('Раздел 2.1.2.3'!BI32&gt;='Раздел 2.1.2.3'!BK32,0,1)</f>
        <v>0</v>
      </c>
    </row>
    <row r="3517" spans="1:8" x14ac:dyDescent="0.2">
      <c r="A3517" s="6">
        <f t="shared" si="48"/>
        <v>609562</v>
      </c>
      <c r="B3517" s="6">
        <v>10</v>
      </c>
      <c r="C3517" s="122">
        <v>17</v>
      </c>
      <c r="D3517" s="7">
        <v>693</v>
      </c>
      <c r="E3517" s="122" t="s">
        <v>10664</v>
      </c>
      <c r="H3517" s="6">
        <f>IF('Раздел 2.1.2.3'!BI33&gt;='Раздел 2.1.2.3'!BK33,0,1)</f>
        <v>0</v>
      </c>
    </row>
    <row r="3518" spans="1:8" x14ac:dyDescent="0.2">
      <c r="A3518" s="6">
        <f t="shared" si="48"/>
        <v>609562</v>
      </c>
      <c r="B3518" s="6">
        <v>10</v>
      </c>
      <c r="C3518" s="122">
        <v>17</v>
      </c>
      <c r="D3518" s="7">
        <v>694</v>
      </c>
      <c r="E3518" s="122" t="s">
        <v>10665</v>
      </c>
      <c r="H3518" s="6">
        <f>IF('Раздел 2.1.2.3'!BI34&gt;='Раздел 2.1.2.3'!BK34,0,1)</f>
        <v>0</v>
      </c>
    </row>
    <row r="3519" spans="1:8" x14ac:dyDescent="0.2">
      <c r="A3519" s="6">
        <f t="shared" si="48"/>
        <v>609562</v>
      </c>
      <c r="B3519" s="6">
        <v>10</v>
      </c>
      <c r="C3519" s="122">
        <v>17</v>
      </c>
      <c r="D3519" s="7">
        <v>695</v>
      </c>
      <c r="E3519" s="122" t="s">
        <v>10666</v>
      </c>
      <c r="H3519" s="6">
        <f>IF('Раздел 2.1.2.3'!BI35&gt;='Раздел 2.1.2.3'!BK35,0,1)</f>
        <v>0</v>
      </c>
    </row>
    <row r="3520" spans="1:8" x14ac:dyDescent="0.2">
      <c r="A3520" s="6">
        <f t="shared" si="48"/>
        <v>609562</v>
      </c>
      <c r="B3520" s="6">
        <v>10</v>
      </c>
      <c r="C3520" s="122">
        <v>17</v>
      </c>
      <c r="D3520" s="7">
        <v>696</v>
      </c>
      <c r="E3520" s="122" t="s">
        <v>10667</v>
      </c>
      <c r="H3520" s="6">
        <f>IF('Раздел 2.1.2.3'!BI36&gt;='Раздел 2.1.2.3'!BK36,0,1)</f>
        <v>0</v>
      </c>
    </row>
    <row r="3521" spans="1:8" x14ac:dyDescent="0.2">
      <c r="A3521" s="6">
        <f t="shared" si="48"/>
        <v>609562</v>
      </c>
      <c r="B3521" s="6">
        <v>10</v>
      </c>
      <c r="C3521" s="122">
        <v>17</v>
      </c>
      <c r="D3521" s="7">
        <v>697</v>
      </c>
      <c r="E3521" s="122" t="s">
        <v>10668</v>
      </c>
      <c r="H3521" s="6">
        <f>IF('Раздел 2.1.2.3'!BI37&gt;='Раздел 2.1.2.3'!BK37,0,1)</f>
        <v>0</v>
      </c>
    </row>
    <row r="3522" spans="1:8" x14ac:dyDescent="0.2">
      <c r="A3522" s="6">
        <f t="shared" si="48"/>
        <v>609562</v>
      </c>
      <c r="B3522" s="6">
        <v>10</v>
      </c>
      <c r="C3522" s="122">
        <v>17</v>
      </c>
      <c r="D3522" s="7">
        <v>698</v>
      </c>
      <c r="E3522" s="122" t="s">
        <v>10669</v>
      </c>
      <c r="H3522" s="6">
        <f>IF('Раздел 2.1.2.3'!BI38&gt;='Раздел 2.1.2.3'!BK38,0,1)</f>
        <v>0</v>
      </c>
    </row>
    <row r="3523" spans="1:8" x14ac:dyDescent="0.2">
      <c r="A3523" s="6">
        <f t="shared" si="48"/>
        <v>609562</v>
      </c>
      <c r="B3523" s="6">
        <v>10</v>
      </c>
      <c r="C3523" s="122">
        <v>17</v>
      </c>
      <c r="D3523" s="7">
        <v>699</v>
      </c>
      <c r="E3523" s="122" t="s">
        <v>10670</v>
      </c>
      <c r="H3523" s="6">
        <f>IF('Раздел 2.1.2.3'!BI39&gt;='Раздел 2.1.2.3'!BK39,0,1)</f>
        <v>0</v>
      </c>
    </row>
    <row r="3524" spans="1:8" x14ac:dyDescent="0.2">
      <c r="A3524" s="6">
        <f t="shared" si="48"/>
        <v>609562</v>
      </c>
      <c r="B3524" s="6">
        <v>10</v>
      </c>
      <c r="C3524" s="122">
        <v>17</v>
      </c>
      <c r="D3524" s="7">
        <v>700</v>
      </c>
      <c r="E3524" s="122" t="s">
        <v>7969</v>
      </c>
      <c r="H3524" s="6">
        <f>IF('Раздел 2.1.2.3'!BI40&gt;='Раздел 2.1.2.3'!BK40,0,1)</f>
        <v>0</v>
      </c>
    </row>
    <row r="3525" spans="1:8" x14ac:dyDescent="0.2">
      <c r="A3525" s="6">
        <f t="shared" si="48"/>
        <v>609562</v>
      </c>
      <c r="B3525" s="6">
        <v>10</v>
      </c>
      <c r="C3525" s="122">
        <v>17</v>
      </c>
      <c r="D3525" s="7">
        <v>701</v>
      </c>
      <c r="E3525" s="122" t="s">
        <v>8814</v>
      </c>
      <c r="H3525" s="6">
        <f>IF('Раздел 2.1.2.3'!BI41&gt;='Раздел 2.1.2.3'!BK41,0,1)</f>
        <v>0</v>
      </c>
    </row>
    <row r="3526" spans="1:8" x14ac:dyDescent="0.2">
      <c r="A3526" s="6">
        <f t="shared" si="48"/>
        <v>609562</v>
      </c>
      <c r="B3526" s="6">
        <v>10</v>
      </c>
      <c r="C3526" s="122">
        <v>17</v>
      </c>
      <c r="D3526" s="7">
        <v>702</v>
      </c>
      <c r="E3526" s="122" t="s">
        <v>8815</v>
      </c>
      <c r="H3526" s="6">
        <f>IF('Раздел 2.1.2.3'!BI42&gt;='Раздел 2.1.2.3'!BK42,0,1)</f>
        <v>0</v>
      </c>
    </row>
    <row r="3527" spans="1:8" x14ac:dyDescent="0.2">
      <c r="A3527" s="6">
        <f t="shared" si="48"/>
        <v>609562</v>
      </c>
      <c r="B3527" s="6">
        <v>10</v>
      </c>
      <c r="C3527" s="122">
        <v>17</v>
      </c>
      <c r="D3527" s="7">
        <v>703</v>
      </c>
      <c r="E3527" s="122" t="s">
        <v>8816</v>
      </c>
      <c r="H3527" s="6">
        <f>IF('Раздел 2.1.2.3'!BI43&gt;='Раздел 2.1.2.3'!BK43,0,1)</f>
        <v>0</v>
      </c>
    </row>
    <row r="3528" spans="1:8" x14ac:dyDescent="0.2">
      <c r="A3528" s="6">
        <f t="shared" si="48"/>
        <v>609562</v>
      </c>
      <c r="B3528" s="6">
        <v>10</v>
      </c>
      <c r="C3528" s="122">
        <v>17</v>
      </c>
      <c r="D3528" s="7">
        <v>704</v>
      </c>
      <c r="E3528" s="122" t="s">
        <v>9706</v>
      </c>
      <c r="H3528" s="6">
        <f>IF('Раздел 2.1.2.3'!BI44&gt;='Раздел 2.1.2.3'!BK44,0,1)</f>
        <v>0</v>
      </c>
    </row>
    <row r="3529" spans="1:8" x14ac:dyDescent="0.2">
      <c r="A3529" s="6">
        <f t="shared" si="48"/>
        <v>609562</v>
      </c>
      <c r="B3529" s="6">
        <v>10</v>
      </c>
      <c r="C3529" s="122">
        <v>17</v>
      </c>
      <c r="D3529" s="7">
        <v>705</v>
      </c>
      <c r="E3529" s="122" t="s">
        <v>9707</v>
      </c>
      <c r="H3529" s="6">
        <f>IF('Раздел 2.1.2.3'!BI45&gt;='Раздел 2.1.2.3'!BK45,0,1)</f>
        <v>0</v>
      </c>
    </row>
    <row r="3530" spans="1:8" x14ac:dyDescent="0.2">
      <c r="A3530" s="6">
        <f t="shared" si="48"/>
        <v>609562</v>
      </c>
      <c r="B3530" s="6">
        <v>10</v>
      </c>
      <c r="C3530" s="122">
        <v>17</v>
      </c>
      <c r="D3530" s="7">
        <v>706</v>
      </c>
      <c r="E3530" s="122" t="s">
        <v>9708</v>
      </c>
      <c r="H3530" s="6">
        <f>IF('Раздел 2.1.2.3'!BI46&gt;='Раздел 2.1.2.3'!BK46,0,1)</f>
        <v>0</v>
      </c>
    </row>
    <row r="3531" spans="1:8" x14ac:dyDescent="0.2">
      <c r="A3531" s="6">
        <f t="shared" si="48"/>
        <v>609562</v>
      </c>
      <c r="B3531" s="6">
        <v>10</v>
      </c>
      <c r="C3531" s="122">
        <v>17</v>
      </c>
      <c r="D3531" s="7">
        <v>707</v>
      </c>
      <c r="E3531" s="122" t="s">
        <v>9709</v>
      </c>
      <c r="H3531" s="6">
        <f>IF('Раздел 2.1.2.3'!BI47&gt;='Раздел 2.1.2.3'!BK47,0,1)</f>
        <v>0</v>
      </c>
    </row>
    <row r="3532" spans="1:8" x14ac:dyDescent="0.2">
      <c r="A3532" s="6">
        <f t="shared" si="48"/>
        <v>609562</v>
      </c>
      <c r="B3532" s="6">
        <v>10</v>
      </c>
      <c r="C3532" s="122">
        <v>17</v>
      </c>
      <c r="D3532" s="7">
        <v>708</v>
      </c>
      <c r="E3532" s="122" t="s">
        <v>9710</v>
      </c>
      <c r="H3532" s="6">
        <f>IF('Раздел 2.1.2.3'!BI48&gt;='Раздел 2.1.2.3'!BK48,0,1)</f>
        <v>0</v>
      </c>
    </row>
    <row r="3533" spans="1:8" x14ac:dyDescent="0.2">
      <c r="A3533" s="6">
        <f t="shared" ref="A3533:A3847" si="49">P_3</f>
        <v>609562</v>
      </c>
      <c r="B3533" s="6">
        <v>10</v>
      </c>
      <c r="C3533" s="122">
        <v>17</v>
      </c>
      <c r="D3533" s="7">
        <v>709</v>
      </c>
      <c r="E3533" s="122" t="s">
        <v>9711</v>
      </c>
      <c r="H3533" s="6">
        <f>IF('Раздел 2.1.2.3'!BI49&gt;='Раздел 2.1.2.3'!BK49,0,1)</f>
        <v>0</v>
      </c>
    </row>
    <row r="3534" spans="1:8" x14ac:dyDescent="0.2">
      <c r="A3534" s="6">
        <f t="shared" si="49"/>
        <v>609562</v>
      </c>
      <c r="B3534" s="6">
        <v>10</v>
      </c>
      <c r="C3534" s="122">
        <v>17</v>
      </c>
      <c r="D3534" s="7">
        <v>710</v>
      </c>
      <c r="E3534" s="122" t="s">
        <v>9712</v>
      </c>
      <c r="H3534" s="6">
        <f>IF('Раздел 2.1.2.3'!BI50&gt;='Раздел 2.1.2.3'!BK50,0,1)</f>
        <v>0</v>
      </c>
    </row>
    <row r="3535" spans="1:8" x14ac:dyDescent="0.2">
      <c r="A3535" s="6">
        <f t="shared" si="49"/>
        <v>609562</v>
      </c>
      <c r="B3535" s="6">
        <v>10</v>
      </c>
      <c r="C3535" s="122">
        <v>17</v>
      </c>
      <c r="D3535" s="7">
        <v>711</v>
      </c>
      <c r="E3535" s="122" t="s">
        <v>9713</v>
      </c>
      <c r="H3535" s="6">
        <f>IF('Раздел 2.1.2.3'!BI51&gt;='Раздел 2.1.2.3'!BK51,0,1)</f>
        <v>0</v>
      </c>
    </row>
    <row r="3536" spans="1:8" x14ac:dyDescent="0.2">
      <c r="A3536" s="6">
        <f t="shared" si="49"/>
        <v>609562</v>
      </c>
      <c r="B3536" s="6">
        <v>10</v>
      </c>
      <c r="C3536" s="122">
        <v>17</v>
      </c>
      <c r="D3536" s="7">
        <v>712</v>
      </c>
      <c r="E3536" s="122" t="s">
        <v>9714</v>
      </c>
      <c r="H3536" s="6">
        <f>IF('Раздел 2.1.2.3'!BI52&gt;='Раздел 2.1.2.3'!BK52,0,1)</f>
        <v>0</v>
      </c>
    </row>
    <row r="3537" spans="1:8" x14ac:dyDescent="0.2">
      <c r="A3537" s="6">
        <f t="shared" si="49"/>
        <v>609562</v>
      </c>
      <c r="B3537" s="119">
        <v>10</v>
      </c>
      <c r="C3537" s="123">
        <v>17</v>
      </c>
      <c r="D3537" s="7">
        <v>713</v>
      </c>
      <c r="E3537" s="123" t="s">
        <v>9715</v>
      </c>
      <c r="F3537" s="119"/>
      <c r="G3537" s="119"/>
      <c r="H3537" s="119">
        <f>IF('Раздел 2.1.2.3'!BI53&gt;='Раздел 2.1.2.3'!BK53,0,1)</f>
        <v>0</v>
      </c>
    </row>
    <row r="3538" spans="1:8" x14ac:dyDescent="0.2">
      <c r="A3538" s="132">
        <f t="shared" si="49"/>
        <v>609562</v>
      </c>
      <c r="B3538" s="132">
        <v>10</v>
      </c>
      <c r="C3538" s="133">
        <v>18</v>
      </c>
      <c r="D3538" s="7">
        <v>714</v>
      </c>
      <c r="E3538" s="133" t="s">
        <v>11152</v>
      </c>
      <c r="F3538" s="133"/>
      <c r="G3538" s="133"/>
      <c r="H3538" s="135">
        <f>IF('Раздел 2.1.2.3'!P44&gt;='Раздел 2.1.2.3'!P52,0,1)</f>
        <v>0</v>
      </c>
    </row>
    <row r="3539" spans="1:8" x14ac:dyDescent="0.2">
      <c r="A3539" s="132">
        <f t="shared" si="49"/>
        <v>609562</v>
      </c>
      <c r="B3539" s="132">
        <v>10</v>
      </c>
      <c r="C3539" s="133">
        <v>18</v>
      </c>
      <c r="D3539" s="7">
        <v>715</v>
      </c>
      <c r="E3539" s="132" t="s">
        <v>1104</v>
      </c>
      <c r="F3539" s="133"/>
      <c r="G3539" s="133"/>
      <c r="H3539" s="133">
        <f>IF('Раздел 2.1.2.3'!Q44&gt;='Раздел 2.1.2.3'!Q52,0,1)</f>
        <v>0</v>
      </c>
    </row>
    <row r="3540" spans="1:8" x14ac:dyDescent="0.2">
      <c r="A3540" s="132">
        <f t="shared" si="49"/>
        <v>609562</v>
      </c>
      <c r="B3540" s="132">
        <v>10</v>
      </c>
      <c r="C3540" s="133">
        <v>18</v>
      </c>
      <c r="D3540" s="7">
        <v>716</v>
      </c>
      <c r="E3540" s="132" t="s">
        <v>1105</v>
      </c>
      <c r="F3540" s="133"/>
      <c r="G3540" s="133"/>
      <c r="H3540" s="133">
        <f>IF('Раздел 2.1.2.3'!R44&gt;='Раздел 2.1.2.3'!R52,0,1)</f>
        <v>0</v>
      </c>
    </row>
    <row r="3541" spans="1:8" x14ac:dyDescent="0.2">
      <c r="A3541" s="132">
        <f t="shared" si="49"/>
        <v>609562</v>
      </c>
      <c r="B3541" s="132">
        <v>10</v>
      </c>
      <c r="C3541" s="133">
        <v>18</v>
      </c>
      <c r="D3541" s="7">
        <v>717</v>
      </c>
      <c r="E3541" s="132" t="s">
        <v>1106</v>
      </c>
      <c r="F3541" s="133"/>
      <c r="G3541" s="133"/>
      <c r="H3541" s="133">
        <f>IF('Раздел 2.1.2.3'!S44&gt;='Раздел 2.1.2.3'!S52,0,1)</f>
        <v>0</v>
      </c>
    </row>
    <row r="3542" spans="1:8" x14ac:dyDescent="0.2">
      <c r="A3542" s="132">
        <f t="shared" si="49"/>
        <v>609562</v>
      </c>
      <c r="B3542" s="132">
        <v>10</v>
      </c>
      <c r="C3542" s="133">
        <v>18</v>
      </c>
      <c r="D3542" s="7">
        <v>718</v>
      </c>
      <c r="E3542" s="132" t="s">
        <v>1107</v>
      </c>
      <c r="F3542" s="133"/>
      <c r="G3542" s="133"/>
      <c r="H3542" s="133">
        <f>IF('Раздел 2.1.2.3'!T44&gt;='Раздел 2.1.2.3'!T52,0,1)</f>
        <v>0</v>
      </c>
    </row>
    <row r="3543" spans="1:8" x14ac:dyDescent="0.2">
      <c r="A3543" s="132">
        <f t="shared" si="49"/>
        <v>609562</v>
      </c>
      <c r="B3543" s="132">
        <v>10</v>
      </c>
      <c r="C3543" s="133">
        <v>18</v>
      </c>
      <c r="D3543" s="7">
        <v>719</v>
      </c>
      <c r="E3543" s="132" t="s">
        <v>1108</v>
      </c>
      <c r="F3543" s="133"/>
      <c r="G3543" s="133"/>
      <c r="H3543" s="133">
        <f>IF('Раздел 2.1.2.3'!U44&gt;='Раздел 2.1.2.3'!U52,0,1)</f>
        <v>0</v>
      </c>
    </row>
    <row r="3544" spans="1:8" x14ac:dyDescent="0.2">
      <c r="A3544" s="132">
        <f t="shared" si="49"/>
        <v>609562</v>
      </c>
      <c r="B3544" s="132">
        <v>10</v>
      </c>
      <c r="C3544" s="133">
        <v>18</v>
      </c>
      <c r="D3544" s="7">
        <v>720</v>
      </c>
      <c r="E3544" s="132" t="s">
        <v>1109</v>
      </c>
      <c r="F3544" s="133"/>
      <c r="G3544" s="133"/>
      <c r="H3544" s="133">
        <f>IF('Раздел 2.1.2.3'!V44&gt;='Раздел 2.1.2.3'!V52,0,1)</f>
        <v>0</v>
      </c>
    </row>
    <row r="3545" spans="1:8" x14ac:dyDescent="0.2">
      <c r="A3545" s="132">
        <f t="shared" si="49"/>
        <v>609562</v>
      </c>
      <c r="B3545" s="132">
        <v>10</v>
      </c>
      <c r="C3545" s="133">
        <v>18</v>
      </c>
      <c r="D3545" s="7">
        <v>721</v>
      </c>
      <c r="E3545" s="132" t="s">
        <v>359</v>
      </c>
      <c r="F3545" s="133"/>
      <c r="G3545" s="133"/>
      <c r="H3545" s="133">
        <f>IF('Раздел 2.1.2.3'!W44&gt;='Раздел 2.1.2.3'!W52,0,1)</f>
        <v>0</v>
      </c>
    </row>
    <row r="3546" spans="1:8" x14ac:dyDescent="0.2">
      <c r="A3546" s="132">
        <f t="shared" si="49"/>
        <v>609562</v>
      </c>
      <c r="B3546" s="132">
        <v>10</v>
      </c>
      <c r="C3546" s="133">
        <v>18</v>
      </c>
      <c r="D3546" s="7">
        <v>722</v>
      </c>
      <c r="E3546" s="132" t="s">
        <v>360</v>
      </c>
      <c r="F3546" s="133"/>
      <c r="G3546" s="133"/>
      <c r="H3546" s="133">
        <f>IF('Раздел 2.1.2.3'!X44&gt;='Раздел 2.1.2.3'!X52,0,1)</f>
        <v>0</v>
      </c>
    </row>
    <row r="3547" spans="1:8" x14ac:dyDescent="0.2">
      <c r="A3547" s="132">
        <f t="shared" si="49"/>
        <v>609562</v>
      </c>
      <c r="B3547" s="132">
        <v>10</v>
      </c>
      <c r="C3547" s="133">
        <v>18</v>
      </c>
      <c r="D3547" s="7">
        <v>723</v>
      </c>
      <c r="E3547" s="132" t="s">
        <v>361</v>
      </c>
      <c r="F3547" s="133"/>
      <c r="G3547" s="133"/>
      <c r="H3547" s="133">
        <f>IF('Раздел 2.1.2.3'!Y44&gt;='Раздел 2.1.2.3'!Y52,0,1)</f>
        <v>0</v>
      </c>
    </row>
    <row r="3548" spans="1:8" x14ac:dyDescent="0.2">
      <c r="A3548" s="132">
        <f t="shared" si="49"/>
        <v>609562</v>
      </c>
      <c r="B3548" s="132">
        <v>10</v>
      </c>
      <c r="C3548" s="133">
        <v>18</v>
      </c>
      <c r="D3548" s="7">
        <v>724</v>
      </c>
      <c r="E3548" s="132" t="s">
        <v>362</v>
      </c>
      <c r="F3548" s="133"/>
      <c r="G3548" s="133"/>
      <c r="H3548" s="133">
        <f>IF('Раздел 2.1.2.3'!Z44&gt;='Раздел 2.1.2.3'!Z52,0,1)</f>
        <v>0</v>
      </c>
    </row>
    <row r="3549" spans="1:8" x14ac:dyDescent="0.2">
      <c r="A3549" s="132">
        <f t="shared" si="49"/>
        <v>609562</v>
      </c>
      <c r="B3549" s="132">
        <v>10</v>
      </c>
      <c r="C3549" s="133">
        <v>18</v>
      </c>
      <c r="D3549" s="7">
        <v>725</v>
      </c>
      <c r="E3549" s="132" t="s">
        <v>363</v>
      </c>
      <c r="F3549" s="133"/>
      <c r="G3549" s="133"/>
      <c r="H3549" s="133">
        <f>IF('Раздел 2.1.2.3'!AA44&gt;='Раздел 2.1.2.3'!AA52,0,1)</f>
        <v>0</v>
      </c>
    </row>
    <row r="3550" spans="1:8" x14ac:dyDescent="0.2">
      <c r="A3550" s="132">
        <f t="shared" si="49"/>
        <v>609562</v>
      </c>
      <c r="B3550" s="132">
        <v>10</v>
      </c>
      <c r="C3550" s="133">
        <v>18</v>
      </c>
      <c r="D3550" s="7">
        <v>726</v>
      </c>
      <c r="E3550" s="132" t="s">
        <v>364</v>
      </c>
      <c r="F3550" s="133"/>
      <c r="G3550" s="133"/>
      <c r="H3550" s="133">
        <f>IF('Раздел 2.1.2.3'!AB44&gt;='Раздел 2.1.2.3'!AB52,0,1)</f>
        <v>0</v>
      </c>
    </row>
    <row r="3551" spans="1:8" x14ac:dyDescent="0.2">
      <c r="A3551" s="132">
        <f t="shared" si="49"/>
        <v>609562</v>
      </c>
      <c r="B3551" s="132">
        <v>10</v>
      </c>
      <c r="C3551" s="133">
        <v>18</v>
      </c>
      <c r="D3551" s="7">
        <v>727</v>
      </c>
      <c r="E3551" s="132" t="s">
        <v>365</v>
      </c>
      <c r="F3551" s="133"/>
      <c r="G3551" s="133"/>
      <c r="H3551" s="133">
        <f>IF('Раздел 2.1.2.3'!AC44&gt;='Раздел 2.1.2.3'!AC52,0,1)</f>
        <v>0</v>
      </c>
    </row>
    <row r="3552" spans="1:8" x14ac:dyDescent="0.2">
      <c r="A3552" s="132">
        <f t="shared" si="49"/>
        <v>609562</v>
      </c>
      <c r="B3552" s="132">
        <v>10</v>
      </c>
      <c r="C3552" s="133">
        <v>18</v>
      </c>
      <c r="D3552" s="7">
        <v>728</v>
      </c>
      <c r="E3552" s="132" t="s">
        <v>366</v>
      </c>
      <c r="F3552" s="133"/>
      <c r="G3552" s="133"/>
      <c r="H3552" s="133">
        <f>IF('Раздел 2.1.2.3'!AD44&gt;='Раздел 2.1.2.3'!AD52,0,1)</f>
        <v>0</v>
      </c>
    </row>
    <row r="3553" spans="1:8" x14ac:dyDescent="0.2">
      <c r="A3553" s="132">
        <f t="shared" si="49"/>
        <v>609562</v>
      </c>
      <c r="B3553" s="132">
        <v>10</v>
      </c>
      <c r="C3553" s="133">
        <v>18</v>
      </c>
      <c r="D3553" s="7">
        <v>729</v>
      </c>
      <c r="E3553" s="132" t="s">
        <v>367</v>
      </c>
      <c r="F3553" s="133"/>
      <c r="G3553" s="133"/>
      <c r="H3553" s="133">
        <f>IF('Раздел 2.1.2.3'!AE44&gt;='Раздел 2.1.2.3'!AE52,0,1)</f>
        <v>0</v>
      </c>
    </row>
    <row r="3554" spans="1:8" x14ac:dyDescent="0.2">
      <c r="A3554" s="132">
        <f t="shared" si="49"/>
        <v>609562</v>
      </c>
      <c r="B3554" s="132">
        <v>10</v>
      </c>
      <c r="C3554" s="133">
        <v>18</v>
      </c>
      <c r="D3554" s="7">
        <v>730</v>
      </c>
      <c r="E3554" s="132" t="s">
        <v>368</v>
      </c>
      <c r="F3554" s="133"/>
      <c r="G3554" s="133"/>
      <c r="H3554" s="133">
        <f>IF('Раздел 2.1.2.3'!AF44&gt;='Раздел 2.1.2.3'!AF52,0,1)</f>
        <v>0</v>
      </c>
    </row>
    <row r="3555" spans="1:8" x14ac:dyDescent="0.2">
      <c r="A3555" s="132">
        <f t="shared" si="49"/>
        <v>609562</v>
      </c>
      <c r="B3555" s="132">
        <v>10</v>
      </c>
      <c r="C3555" s="133">
        <v>18</v>
      </c>
      <c r="D3555" s="7">
        <v>731</v>
      </c>
      <c r="E3555" s="132" t="s">
        <v>369</v>
      </c>
      <c r="F3555" s="133"/>
      <c r="G3555" s="133"/>
      <c r="H3555" s="133">
        <f>IF('Раздел 2.1.2.3'!AG44&gt;='Раздел 2.1.2.3'!AG52,0,1)</f>
        <v>0</v>
      </c>
    </row>
    <row r="3556" spans="1:8" x14ac:dyDescent="0.2">
      <c r="A3556" s="132">
        <f t="shared" si="49"/>
        <v>609562</v>
      </c>
      <c r="B3556" s="132">
        <v>10</v>
      </c>
      <c r="C3556" s="133">
        <v>18</v>
      </c>
      <c r="D3556" s="7">
        <v>732</v>
      </c>
      <c r="E3556" s="132" t="s">
        <v>370</v>
      </c>
      <c r="F3556" s="133"/>
      <c r="G3556" s="133"/>
      <c r="H3556" s="133">
        <f>IF('Раздел 2.1.2.3'!AH44&gt;='Раздел 2.1.2.3'!AH52,0,1)</f>
        <v>0</v>
      </c>
    </row>
    <row r="3557" spans="1:8" x14ac:dyDescent="0.2">
      <c r="A3557" s="132">
        <f t="shared" si="49"/>
        <v>609562</v>
      </c>
      <c r="B3557" s="132">
        <v>10</v>
      </c>
      <c r="C3557" s="133">
        <v>18</v>
      </c>
      <c r="D3557" s="7">
        <v>733</v>
      </c>
      <c r="E3557" s="132" t="s">
        <v>127</v>
      </c>
      <c r="F3557" s="133"/>
      <c r="G3557" s="133"/>
      <c r="H3557" s="133">
        <f>IF('Раздел 2.1.2.3'!AI44&gt;='Раздел 2.1.2.3'!AI52,0,1)</f>
        <v>0</v>
      </c>
    </row>
    <row r="3558" spans="1:8" x14ac:dyDescent="0.2">
      <c r="A3558" s="132">
        <f t="shared" si="49"/>
        <v>609562</v>
      </c>
      <c r="B3558" s="132">
        <v>10</v>
      </c>
      <c r="C3558" s="133">
        <v>18</v>
      </c>
      <c r="D3558" s="7">
        <v>734</v>
      </c>
      <c r="E3558" s="132" t="s">
        <v>128</v>
      </c>
      <c r="F3558" s="133"/>
      <c r="G3558" s="133"/>
      <c r="H3558" s="133">
        <f>IF('Раздел 2.1.2.3'!AJ44&gt;='Раздел 2.1.2.3'!AJ52,0,1)</f>
        <v>0</v>
      </c>
    </row>
    <row r="3559" spans="1:8" x14ac:dyDescent="0.2">
      <c r="A3559" s="132">
        <f t="shared" si="49"/>
        <v>609562</v>
      </c>
      <c r="B3559" s="132">
        <v>10</v>
      </c>
      <c r="C3559" s="133">
        <v>18</v>
      </c>
      <c r="D3559" s="7">
        <v>735</v>
      </c>
      <c r="E3559" s="132" t="s">
        <v>129</v>
      </c>
      <c r="F3559" s="133"/>
      <c r="G3559" s="133"/>
      <c r="H3559" s="133">
        <f>IF('Раздел 2.1.2.3'!AK44&gt;='Раздел 2.1.2.3'!AK52,0,1)</f>
        <v>0</v>
      </c>
    </row>
    <row r="3560" spans="1:8" x14ac:dyDescent="0.2">
      <c r="A3560" s="132">
        <f t="shared" si="49"/>
        <v>609562</v>
      </c>
      <c r="B3560" s="132">
        <v>10</v>
      </c>
      <c r="C3560" s="133">
        <v>18</v>
      </c>
      <c r="D3560" s="7">
        <v>736</v>
      </c>
      <c r="E3560" s="132" t="s">
        <v>130</v>
      </c>
      <c r="F3560" s="133"/>
      <c r="G3560" s="133"/>
      <c r="H3560" s="133">
        <f>IF('Раздел 2.1.2.3'!AL44&gt;='Раздел 2.1.2.3'!AL52,0,1)</f>
        <v>0</v>
      </c>
    </row>
    <row r="3561" spans="1:8" x14ac:dyDescent="0.2">
      <c r="A3561" s="132">
        <f t="shared" si="49"/>
        <v>609562</v>
      </c>
      <c r="B3561" s="132">
        <v>10</v>
      </c>
      <c r="C3561" s="133">
        <v>18</v>
      </c>
      <c r="D3561" s="7">
        <v>737</v>
      </c>
      <c r="E3561" s="132" t="s">
        <v>1149</v>
      </c>
      <c r="F3561" s="133"/>
      <c r="G3561" s="133"/>
      <c r="H3561" s="133">
        <f>IF('Раздел 2.1.2.3'!AM44&gt;='Раздел 2.1.2.3'!AM52,0,1)</f>
        <v>0</v>
      </c>
    </row>
    <row r="3562" spans="1:8" x14ac:dyDescent="0.2">
      <c r="A3562" s="132">
        <f t="shared" si="49"/>
        <v>609562</v>
      </c>
      <c r="B3562" s="132">
        <v>10</v>
      </c>
      <c r="C3562" s="133">
        <v>18</v>
      </c>
      <c r="D3562" s="7">
        <v>738</v>
      </c>
      <c r="E3562" s="132" t="s">
        <v>1150</v>
      </c>
      <c r="F3562" s="133"/>
      <c r="G3562" s="133"/>
      <c r="H3562" s="133">
        <f>IF('Раздел 2.1.2.3'!AN44&gt;='Раздел 2.1.2.3'!AN52,0,1)</f>
        <v>0</v>
      </c>
    </row>
    <row r="3563" spans="1:8" x14ac:dyDescent="0.2">
      <c r="A3563" s="132">
        <f t="shared" si="49"/>
        <v>609562</v>
      </c>
      <c r="B3563" s="132">
        <v>10</v>
      </c>
      <c r="C3563" s="133">
        <v>18</v>
      </c>
      <c r="D3563" s="7">
        <v>739</v>
      </c>
      <c r="E3563" s="132" t="s">
        <v>1151</v>
      </c>
      <c r="F3563" s="133"/>
      <c r="G3563" s="133"/>
      <c r="H3563" s="133">
        <f>IF('Раздел 2.1.2.3'!AO44&gt;='Раздел 2.1.2.3'!AO52,0,1)</f>
        <v>0</v>
      </c>
    </row>
    <row r="3564" spans="1:8" x14ac:dyDescent="0.2">
      <c r="A3564" s="132">
        <f t="shared" si="49"/>
        <v>609562</v>
      </c>
      <c r="B3564" s="132">
        <v>10</v>
      </c>
      <c r="C3564" s="133">
        <v>18</v>
      </c>
      <c r="D3564" s="7">
        <v>740</v>
      </c>
      <c r="E3564" s="132" t="s">
        <v>1152</v>
      </c>
      <c r="F3564" s="133"/>
      <c r="G3564" s="133"/>
      <c r="H3564" s="133">
        <f>IF('Раздел 2.1.2.3'!AP44&gt;='Раздел 2.1.2.3'!AP52,0,1)</f>
        <v>0</v>
      </c>
    </row>
    <row r="3565" spans="1:8" x14ac:dyDescent="0.2">
      <c r="A3565" s="132">
        <f t="shared" si="49"/>
        <v>609562</v>
      </c>
      <c r="B3565" s="132">
        <v>10</v>
      </c>
      <c r="C3565" s="133">
        <v>18</v>
      </c>
      <c r="D3565" s="7">
        <v>741</v>
      </c>
      <c r="E3565" s="132" t="s">
        <v>1153</v>
      </c>
      <c r="F3565" s="133"/>
      <c r="G3565" s="133"/>
      <c r="H3565" s="133">
        <f>IF('Раздел 2.1.2.3'!AQ44&gt;='Раздел 2.1.2.3'!AQ52,0,1)</f>
        <v>0</v>
      </c>
    </row>
    <row r="3566" spans="1:8" x14ac:dyDescent="0.2">
      <c r="A3566" s="132">
        <f t="shared" si="49"/>
        <v>609562</v>
      </c>
      <c r="B3566" s="132">
        <v>10</v>
      </c>
      <c r="C3566" s="133">
        <v>18</v>
      </c>
      <c r="D3566" s="7">
        <v>742</v>
      </c>
      <c r="E3566" s="132" t="s">
        <v>1154</v>
      </c>
      <c r="F3566" s="133"/>
      <c r="G3566" s="133"/>
      <c r="H3566" s="133">
        <f>IF('Раздел 2.1.2.3'!AR44&gt;='Раздел 2.1.2.3'!AR52,0,1)</f>
        <v>0</v>
      </c>
    </row>
    <row r="3567" spans="1:8" x14ac:dyDescent="0.2">
      <c r="A3567" s="132">
        <f t="shared" si="49"/>
        <v>609562</v>
      </c>
      <c r="B3567" s="132">
        <v>10</v>
      </c>
      <c r="C3567" s="133">
        <v>18</v>
      </c>
      <c r="D3567" s="7">
        <v>743</v>
      </c>
      <c r="E3567" s="132" t="s">
        <v>1155</v>
      </c>
      <c r="F3567" s="133"/>
      <c r="G3567" s="133"/>
      <c r="H3567" s="133">
        <f>IF('Раздел 2.1.2.3'!AS44&gt;='Раздел 2.1.2.3'!AS52,0,1)</f>
        <v>0</v>
      </c>
    </row>
    <row r="3568" spans="1:8" x14ac:dyDescent="0.2">
      <c r="A3568" s="132">
        <f t="shared" si="49"/>
        <v>609562</v>
      </c>
      <c r="B3568" s="132">
        <v>10</v>
      </c>
      <c r="C3568" s="133">
        <v>18</v>
      </c>
      <c r="D3568" s="7">
        <v>744</v>
      </c>
      <c r="E3568" s="132" t="s">
        <v>1156</v>
      </c>
      <c r="F3568" s="133"/>
      <c r="G3568" s="133"/>
      <c r="H3568" s="133">
        <f>IF('Раздел 2.1.2.3'!AT44&gt;='Раздел 2.1.2.3'!AT52,0,1)</f>
        <v>0</v>
      </c>
    </row>
    <row r="3569" spans="1:8" x14ac:dyDescent="0.2">
      <c r="A3569" s="132">
        <f t="shared" si="49"/>
        <v>609562</v>
      </c>
      <c r="B3569" s="132">
        <v>10</v>
      </c>
      <c r="C3569" s="133">
        <v>18</v>
      </c>
      <c r="D3569" s="7">
        <v>745</v>
      </c>
      <c r="E3569" s="132" t="s">
        <v>1157</v>
      </c>
      <c r="F3569" s="133"/>
      <c r="G3569" s="133"/>
      <c r="H3569" s="133">
        <f>IF('Раздел 2.1.2.3'!AU44&gt;='Раздел 2.1.2.3'!AU52,0,1)</f>
        <v>0</v>
      </c>
    </row>
    <row r="3570" spans="1:8" x14ac:dyDescent="0.2">
      <c r="A3570" s="132">
        <f t="shared" si="49"/>
        <v>609562</v>
      </c>
      <c r="B3570" s="132">
        <v>10</v>
      </c>
      <c r="C3570" s="133">
        <v>18</v>
      </c>
      <c r="D3570" s="7">
        <v>746</v>
      </c>
      <c r="E3570" s="132" t="s">
        <v>1158</v>
      </c>
      <c r="F3570" s="133"/>
      <c r="G3570" s="133"/>
      <c r="H3570" s="133">
        <f>IF('Раздел 2.1.2.3'!AV44&gt;='Раздел 2.1.2.3'!AV52,0,1)</f>
        <v>0</v>
      </c>
    </row>
    <row r="3571" spans="1:8" x14ac:dyDescent="0.2">
      <c r="A3571" s="132">
        <f t="shared" si="49"/>
        <v>609562</v>
      </c>
      <c r="B3571" s="132">
        <v>10</v>
      </c>
      <c r="C3571" s="133">
        <v>18</v>
      </c>
      <c r="D3571" s="7">
        <v>747</v>
      </c>
      <c r="E3571" s="132" t="s">
        <v>1159</v>
      </c>
      <c r="F3571" s="133"/>
      <c r="G3571" s="133"/>
      <c r="H3571" s="133">
        <f>IF('Раздел 2.1.2.3'!AW44&gt;='Раздел 2.1.2.3'!AW52,0,1)</f>
        <v>0</v>
      </c>
    </row>
    <row r="3572" spans="1:8" x14ac:dyDescent="0.2">
      <c r="A3572" s="132">
        <f t="shared" si="49"/>
        <v>609562</v>
      </c>
      <c r="B3572" s="132">
        <v>10</v>
      </c>
      <c r="C3572" s="133">
        <v>18</v>
      </c>
      <c r="D3572" s="7">
        <v>748</v>
      </c>
      <c r="E3572" s="132" t="s">
        <v>421</v>
      </c>
      <c r="F3572" s="133"/>
      <c r="G3572" s="133"/>
      <c r="H3572" s="133">
        <f>IF('Раздел 2.1.2.3'!AX44&gt;='Раздел 2.1.2.3'!AX52,0,1)</f>
        <v>0</v>
      </c>
    </row>
    <row r="3573" spans="1:8" x14ac:dyDescent="0.2">
      <c r="A3573" s="132">
        <f t="shared" si="49"/>
        <v>609562</v>
      </c>
      <c r="B3573" s="132">
        <v>10</v>
      </c>
      <c r="C3573" s="133">
        <v>18</v>
      </c>
      <c r="D3573" s="7">
        <v>749</v>
      </c>
      <c r="E3573" s="132" t="s">
        <v>422</v>
      </c>
      <c r="F3573" s="133"/>
      <c r="G3573" s="133"/>
      <c r="H3573" s="133">
        <f>IF('Раздел 2.1.2.3'!AY44&gt;='Раздел 2.1.2.3'!AY52,0,1)</f>
        <v>0</v>
      </c>
    </row>
    <row r="3574" spans="1:8" x14ac:dyDescent="0.2">
      <c r="A3574" s="132">
        <f t="shared" si="49"/>
        <v>609562</v>
      </c>
      <c r="B3574" s="132">
        <v>10</v>
      </c>
      <c r="C3574" s="133">
        <v>18</v>
      </c>
      <c r="D3574" s="7">
        <v>750</v>
      </c>
      <c r="E3574" s="132" t="s">
        <v>1949</v>
      </c>
      <c r="F3574" s="133"/>
      <c r="G3574" s="133"/>
      <c r="H3574" s="133">
        <f>IF('Раздел 2.1.2.3'!AZ44&gt;='Раздел 2.1.2.3'!AZ52,0,1)</f>
        <v>0</v>
      </c>
    </row>
    <row r="3575" spans="1:8" x14ac:dyDescent="0.2">
      <c r="A3575" s="132">
        <f t="shared" si="49"/>
        <v>609562</v>
      </c>
      <c r="B3575" s="132">
        <v>10</v>
      </c>
      <c r="C3575" s="133">
        <v>18</v>
      </c>
      <c r="D3575" s="7">
        <v>751</v>
      </c>
      <c r="E3575" s="132" t="s">
        <v>1950</v>
      </c>
      <c r="F3575" s="133"/>
      <c r="G3575" s="133"/>
      <c r="H3575" s="133">
        <f>IF('Раздел 2.1.2.3'!BA44&gt;='Раздел 2.1.2.3'!BA52,0,1)</f>
        <v>0</v>
      </c>
    </row>
    <row r="3576" spans="1:8" x14ac:dyDescent="0.2">
      <c r="A3576" s="132">
        <f t="shared" si="49"/>
        <v>609562</v>
      </c>
      <c r="B3576" s="132">
        <v>10</v>
      </c>
      <c r="C3576" s="133">
        <v>18</v>
      </c>
      <c r="D3576" s="7">
        <v>752</v>
      </c>
      <c r="E3576" s="132" t="s">
        <v>1951</v>
      </c>
      <c r="F3576" s="133"/>
      <c r="G3576" s="133"/>
      <c r="H3576" s="133">
        <f>IF('Раздел 2.1.2.3'!BB44&gt;='Раздел 2.1.2.3'!BB52,0,1)</f>
        <v>0</v>
      </c>
    </row>
    <row r="3577" spans="1:8" x14ac:dyDescent="0.2">
      <c r="A3577" s="132">
        <f t="shared" si="49"/>
        <v>609562</v>
      </c>
      <c r="B3577" s="132">
        <v>10</v>
      </c>
      <c r="C3577" s="133">
        <v>18</v>
      </c>
      <c r="D3577" s="7">
        <v>753</v>
      </c>
      <c r="E3577" s="132" t="s">
        <v>1952</v>
      </c>
      <c r="F3577" s="133"/>
      <c r="G3577" s="133"/>
      <c r="H3577" s="133">
        <f>IF('Раздел 2.1.2.3'!BC44&gt;='Раздел 2.1.2.3'!BC52,0,1)</f>
        <v>0</v>
      </c>
    </row>
    <row r="3578" spans="1:8" x14ac:dyDescent="0.2">
      <c r="A3578" s="132">
        <f t="shared" si="49"/>
        <v>609562</v>
      </c>
      <c r="B3578" s="132">
        <v>10</v>
      </c>
      <c r="C3578" s="133">
        <v>18</v>
      </c>
      <c r="D3578" s="7">
        <v>754</v>
      </c>
      <c r="E3578" s="132" t="s">
        <v>1953</v>
      </c>
      <c r="F3578" s="133"/>
      <c r="G3578" s="133"/>
      <c r="H3578" s="133">
        <f>IF('Раздел 2.1.2.3'!BD44&gt;='Раздел 2.1.2.3'!BD52,0,1)</f>
        <v>0</v>
      </c>
    </row>
    <row r="3579" spans="1:8" x14ac:dyDescent="0.2">
      <c r="A3579" s="132">
        <f t="shared" si="49"/>
        <v>609562</v>
      </c>
      <c r="B3579" s="132">
        <v>10</v>
      </c>
      <c r="C3579" s="133">
        <v>18</v>
      </c>
      <c r="D3579" s="7">
        <v>755</v>
      </c>
      <c r="E3579" s="132" t="s">
        <v>1954</v>
      </c>
      <c r="F3579" s="133"/>
      <c r="G3579" s="133"/>
      <c r="H3579" s="133">
        <f>IF('Раздел 2.1.2.3'!BE44&gt;='Раздел 2.1.2.3'!BE52,0,1)</f>
        <v>0</v>
      </c>
    </row>
    <row r="3580" spans="1:8" x14ac:dyDescent="0.2">
      <c r="A3580" s="132">
        <f t="shared" si="49"/>
        <v>609562</v>
      </c>
      <c r="B3580" s="132">
        <v>10</v>
      </c>
      <c r="C3580" s="133">
        <v>18</v>
      </c>
      <c r="D3580" s="7">
        <v>756</v>
      </c>
      <c r="E3580" s="132" t="s">
        <v>1955</v>
      </c>
      <c r="F3580" s="133"/>
      <c r="G3580" s="133"/>
      <c r="H3580" s="133">
        <f>IF('Раздел 2.1.2.3'!BF44&gt;='Раздел 2.1.2.3'!BF52,0,1)</f>
        <v>0</v>
      </c>
    </row>
    <row r="3581" spans="1:8" x14ac:dyDescent="0.2">
      <c r="A3581" s="132">
        <f t="shared" si="49"/>
        <v>609562</v>
      </c>
      <c r="B3581" s="132">
        <v>10</v>
      </c>
      <c r="C3581" s="133">
        <v>18</v>
      </c>
      <c r="D3581" s="7">
        <v>757</v>
      </c>
      <c r="E3581" s="132" t="s">
        <v>1956</v>
      </c>
      <c r="F3581" s="133"/>
      <c r="G3581" s="133"/>
      <c r="H3581" s="133">
        <f>IF('Раздел 2.1.2.3'!BG44&gt;='Раздел 2.1.2.3'!BG52,0,1)</f>
        <v>0</v>
      </c>
    </row>
    <row r="3582" spans="1:8" x14ac:dyDescent="0.2">
      <c r="A3582" s="132">
        <f t="shared" si="49"/>
        <v>609562</v>
      </c>
      <c r="B3582" s="132">
        <v>10</v>
      </c>
      <c r="C3582" s="134">
        <v>18</v>
      </c>
      <c r="D3582" s="7">
        <v>758</v>
      </c>
      <c r="E3582" s="134" t="s">
        <v>1957</v>
      </c>
      <c r="F3582" s="134"/>
      <c r="G3582" s="134"/>
      <c r="H3582" s="134">
        <f>IF('Раздел 2.1.2.3'!BH44&gt;='Раздел 2.1.2.3'!BH52,0,1)</f>
        <v>0</v>
      </c>
    </row>
    <row r="3583" spans="1:8" x14ac:dyDescent="0.2">
      <c r="A3583" s="6">
        <f t="shared" si="49"/>
        <v>609562</v>
      </c>
      <c r="B3583" s="6">
        <v>10</v>
      </c>
      <c r="C3583" s="122">
        <v>19</v>
      </c>
      <c r="D3583" s="7">
        <v>759</v>
      </c>
      <c r="E3583" s="122" t="s">
        <v>4981</v>
      </c>
      <c r="F3583" s="7"/>
      <c r="G3583" s="7"/>
      <c r="H3583" s="7">
        <f>IF('Раздел 2.1.2.3'!P45&gt;='Раздел 2.1.2.3'!P53,0,1)</f>
        <v>0</v>
      </c>
    </row>
    <row r="3584" spans="1:8" x14ac:dyDescent="0.2">
      <c r="A3584" s="6">
        <f t="shared" si="49"/>
        <v>609562</v>
      </c>
      <c r="B3584" s="6">
        <v>10</v>
      </c>
      <c r="C3584" s="122">
        <v>19</v>
      </c>
      <c r="D3584" s="7">
        <v>760</v>
      </c>
      <c r="E3584" s="6" t="s">
        <v>1958</v>
      </c>
      <c r="F3584" s="7"/>
      <c r="G3584" s="7"/>
      <c r="H3584" s="7">
        <f>IF('Раздел 2.1.2.3'!Q45&gt;='Раздел 2.1.2.3'!Q53,0,1)</f>
        <v>0</v>
      </c>
    </row>
    <row r="3585" spans="1:8" x14ac:dyDescent="0.2">
      <c r="A3585" s="6">
        <f t="shared" si="49"/>
        <v>609562</v>
      </c>
      <c r="B3585" s="6">
        <v>10</v>
      </c>
      <c r="C3585" s="122">
        <v>19</v>
      </c>
      <c r="D3585" s="7">
        <v>761</v>
      </c>
      <c r="E3585" s="6" t="s">
        <v>1959</v>
      </c>
      <c r="F3585" s="7"/>
      <c r="G3585" s="7"/>
      <c r="H3585" s="7">
        <f>IF('Раздел 2.1.2.3'!R45&gt;='Раздел 2.1.2.3'!R53,0,1)</f>
        <v>0</v>
      </c>
    </row>
    <row r="3586" spans="1:8" x14ac:dyDescent="0.2">
      <c r="A3586" s="6">
        <f t="shared" si="49"/>
        <v>609562</v>
      </c>
      <c r="B3586" s="6">
        <v>10</v>
      </c>
      <c r="C3586" s="122">
        <v>19</v>
      </c>
      <c r="D3586" s="7">
        <v>762</v>
      </c>
      <c r="E3586" s="6" t="s">
        <v>1960</v>
      </c>
      <c r="F3586" s="7"/>
      <c r="G3586" s="7"/>
      <c r="H3586" s="7">
        <f>IF('Раздел 2.1.2.3'!S45&gt;='Раздел 2.1.2.3'!S53,0,1)</f>
        <v>0</v>
      </c>
    </row>
    <row r="3587" spans="1:8" x14ac:dyDescent="0.2">
      <c r="A3587" s="6">
        <f t="shared" si="49"/>
        <v>609562</v>
      </c>
      <c r="B3587" s="6">
        <v>10</v>
      </c>
      <c r="C3587" s="122">
        <v>19</v>
      </c>
      <c r="D3587" s="7">
        <v>763</v>
      </c>
      <c r="E3587" s="6" t="s">
        <v>1961</v>
      </c>
      <c r="F3587" s="7"/>
      <c r="G3587" s="7"/>
      <c r="H3587" s="7">
        <f>IF('Раздел 2.1.2.3'!T45&gt;='Раздел 2.1.2.3'!T53,0,1)</f>
        <v>0</v>
      </c>
    </row>
    <row r="3588" spans="1:8" x14ac:dyDescent="0.2">
      <c r="A3588" s="6">
        <f t="shared" si="49"/>
        <v>609562</v>
      </c>
      <c r="B3588" s="6">
        <v>10</v>
      </c>
      <c r="C3588" s="122">
        <v>19</v>
      </c>
      <c r="D3588" s="7">
        <v>764</v>
      </c>
      <c r="E3588" s="6" t="s">
        <v>1962</v>
      </c>
      <c r="F3588" s="7"/>
      <c r="G3588" s="7"/>
      <c r="H3588" s="7">
        <f>IF('Раздел 2.1.2.3'!U45&gt;='Раздел 2.1.2.3'!U53,0,1)</f>
        <v>0</v>
      </c>
    </row>
    <row r="3589" spans="1:8" x14ac:dyDescent="0.2">
      <c r="A3589" s="6">
        <f t="shared" si="49"/>
        <v>609562</v>
      </c>
      <c r="B3589" s="6">
        <v>10</v>
      </c>
      <c r="C3589" s="122">
        <v>19</v>
      </c>
      <c r="D3589" s="7">
        <v>765</v>
      </c>
      <c r="E3589" s="6" t="s">
        <v>1963</v>
      </c>
      <c r="F3589" s="7"/>
      <c r="G3589" s="7"/>
      <c r="H3589" s="7">
        <f>IF('Раздел 2.1.2.3'!V45&gt;='Раздел 2.1.2.3'!V53,0,1)</f>
        <v>0</v>
      </c>
    </row>
    <row r="3590" spans="1:8" x14ac:dyDescent="0.2">
      <c r="A3590" s="6">
        <f t="shared" si="49"/>
        <v>609562</v>
      </c>
      <c r="B3590" s="6">
        <v>10</v>
      </c>
      <c r="C3590" s="122">
        <v>19</v>
      </c>
      <c r="D3590" s="7">
        <v>766</v>
      </c>
      <c r="E3590" s="6" t="s">
        <v>1964</v>
      </c>
      <c r="F3590" s="7"/>
      <c r="G3590" s="7"/>
      <c r="H3590" s="7">
        <f>IF('Раздел 2.1.2.3'!W45&gt;='Раздел 2.1.2.3'!W53,0,1)</f>
        <v>0</v>
      </c>
    </row>
    <row r="3591" spans="1:8" x14ac:dyDescent="0.2">
      <c r="A3591" s="6">
        <f t="shared" si="49"/>
        <v>609562</v>
      </c>
      <c r="B3591" s="6">
        <v>10</v>
      </c>
      <c r="C3591" s="122">
        <v>19</v>
      </c>
      <c r="D3591" s="7">
        <v>767</v>
      </c>
      <c r="E3591" s="6" t="s">
        <v>1965</v>
      </c>
      <c r="F3591" s="7"/>
      <c r="G3591" s="7"/>
      <c r="H3591" s="7">
        <f>IF('Раздел 2.1.2.3'!X45&gt;='Раздел 2.1.2.3'!X53,0,1)</f>
        <v>0</v>
      </c>
    </row>
    <row r="3592" spans="1:8" x14ac:dyDescent="0.2">
      <c r="A3592" s="6">
        <f t="shared" si="49"/>
        <v>609562</v>
      </c>
      <c r="B3592" s="6">
        <v>10</v>
      </c>
      <c r="C3592" s="122">
        <v>19</v>
      </c>
      <c r="D3592" s="7">
        <v>768</v>
      </c>
      <c r="E3592" s="6" t="s">
        <v>1966</v>
      </c>
      <c r="F3592" s="7"/>
      <c r="G3592" s="7"/>
      <c r="H3592" s="7">
        <f>IF('Раздел 2.1.2.3'!Y45&gt;='Раздел 2.1.2.3'!Y53,0,1)</f>
        <v>0</v>
      </c>
    </row>
    <row r="3593" spans="1:8" x14ac:dyDescent="0.2">
      <c r="A3593" s="6">
        <f t="shared" si="49"/>
        <v>609562</v>
      </c>
      <c r="B3593" s="6">
        <v>10</v>
      </c>
      <c r="C3593" s="122">
        <v>19</v>
      </c>
      <c r="D3593" s="7">
        <v>769</v>
      </c>
      <c r="E3593" s="6" t="s">
        <v>1967</v>
      </c>
      <c r="F3593" s="7"/>
      <c r="G3593" s="7"/>
      <c r="H3593" s="7">
        <f>IF('Раздел 2.1.2.3'!Z45&gt;='Раздел 2.1.2.3'!Z53,0,1)</f>
        <v>0</v>
      </c>
    </row>
    <row r="3594" spans="1:8" x14ac:dyDescent="0.2">
      <c r="A3594" s="6">
        <f t="shared" si="49"/>
        <v>609562</v>
      </c>
      <c r="B3594" s="6">
        <v>10</v>
      </c>
      <c r="C3594" s="122">
        <v>19</v>
      </c>
      <c r="D3594" s="7">
        <v>770</v>
      </c>
      <c r="E3594" s="6" t="s">
        <v>1968</v>
      </c>
      <c r="F3594" s="7"/>
      <c r="G3594" s="7"/>
      <c r="H3594" s="7">
        <f>IF('Раздел 2.1.2.3'!AA45&gt;='Раздел 2.1.2.3'!AA53,0,1)</f>
        <v>0</v>
      </c>
    </row>
    <row r="3595" spans="1:8" x14ac:dyDescent="0.2">
      <c r="A3595" s="6">
        <f t="shared" si="49"/>
        <v>609562</v>
      </c>
      <c r="B3595" s="6">
        <v>10</v>
      </c>
      <c r="C3595" s="122">
        <v>19</v>
      </c>
      <c r="D3595" s="7">
        <v>771</v>
      </c>
      <c r="E3595" s="6" t="s">
        <v>1969</v>
      </c>
      <c r="F3595" s="7"/>
      <c r="G3595" s="7"/>
      <c r="H3595" s="7">
        <f>IF('Раздел 2.1.2.3'!AB45&gt;='Раздел 2.1.2.3'!AB53,0,1)</f>
        <v>0</v>
      </c>
    </row>
    <row r="3596" spans="1:8" x14ac:dyDescent="0.2">
      <c r="A3596" s="6">
        <f t="shared" si="49"/>
        <v>609562</v>
      </c>
      <c r="B3596" s="6">
        <v>10</v>
      </c>
      <c r="C3596" s="122">
        <v>19</v>
      </c>
      <c r="D3596" s="7">
        <v>772</v>
      </c>
      <c r="E3596" s="6" t="s">
        <v>1970</v>
      </c>
      <c r="F3596" s="7"/>
      <c r="G3596" s="7"/>
      <c r="H3596" s="7">
        <f>IF('Раздел 2.1.2.3'!AC45&gt;='Раздел 2.1.2.3'!AC53,0,1)</f>
        <v>0</v>
      </c>
    </row>
    <row r="3597" spans="1:8" x14ac:dyDescent="0.2">
      <c r="A3597" s="6">
        <f t="shared" si="49"/>
        <v>609562</v>
      </c>
      <c r="B3597" s="6">
        <v>10</v>
      </c>
      <c r="C3597" s="122">
        <v>19</v>
      </c>
      <c r="D3597" s="7">
        <v>773</v>
      </c>
      <c r="E3597" s="6" t="s">
        <v>1971</v>
      </c>
      <c r="F3597" s="7"/>
      <c r="G3597" s="7"/>
      <c r="H3597" s="7">
        <f>IF('Раздел 2.1.2.3'!AD45&gt;='Раздел 2.1.2.3'!AD53,0,1)</f>
        <v>0</v>
      </c>
    </row>
    <row r="3598" spans="1:8" x14ac:dyDescent="0.2">
      <c r="A3598" s="6">
        <f t="shared" si="49"/>
        <v>609562</v>
      </c>
      <c r="B3598" s="6">
        <v>10</v>
      </c>
      <c r="C3598" s="122">
        <v>19</v>
      </c>
      <c r="D3598" s="7">
        <v>774</v>
      </c>
      <c r="E3598" s="6" t="s">
        <v>1972</v>
      </c>
      <c r="F3598" s="7"/>
      <c r="G3598" s="7"/>
      <c r="H3598" s="7">
        <f>IF('Раздел 2.1.2.3'!AE45&gt;='Раздел 2.1.2.3'!AE53,0,1)</f>
        <v>0</v>
      </c>
    </row>
    <row r="3599" spans="1:8" x14ac:dyDescent="0.2">
      <c r="A3599" s="6">
        <f t="shared" si="49"/>
        <v>609562</v>
      </c>
      <c r="B3599" s="6">
        <v>10</v>
      </c>
      <c r="C3599" s="122">
        <v>19</v>
      </c>
      <c r="D3599" s="7">
        <v>775</v>
      </c>
      <c r="E3599" s="6" t="s">
        <v>1973</v>
      </c>
      <c r="F3599" s="7"/>
      <c r="G3599" s="7"/>
      <c r="H3599" s="7">
        <f>IF('Раздел 2.1.2.3'!AF45&gt;='Раздел 2.1.2.3'!AF53,0,1)</f>
        <v>0</v>
      </c>
    </row>
    <row r="3600" spans="1:8" x14ac:dyDescent="0.2">
      <c r="A3600" s="6">
        <f t="shared" si="49"/>
        <v>609562</v>
      </c>
      <c r="B3600" s="6">
        <v>10</v>
      </c>
      <c r="C3600" s="122">
        <v>19</v>
      </c>
      <c r="D3600" s="7">
        <v>776</v>
      </c>
      <c r="E3600" s="6" t="s">
        <v>1974</v>
      </c>
      <c r="F3600" s="7"/>
      <c r="G3600" s="7"/>
      <c r="H3600" s="7">
        <f>IF('Раздел 2.1.2.3'!AG45&gt;='Раздел 2.1.2.3'!AG53,0,1)</f>
        <v>0</v>
      </c>
    </row>
    <row r="3601" spans="1:8" x14ac:dyDescent="0.2">
      <c r="A3601" s="6">
        <f t="shared" si="49"/>
        <v>609562</v>
      </c>
      <c r="B3601" s="6">
        <v>10</v>
      </c>
      <c r="C3601" s="122">
        <v>19</v>
      </c>
      <c r="D3601" s="7">
        <v>777</v>
      </c>
      <c r="E3601" s="6" t="s">
        <v>1975</v>
      </c>
      <c r="F3601" s="7"/>
      <c r="G3601" s="7"/>
      <c r="H3601" s="7">
        <f>IF('Раздел 2.1.2.3'!AH45&gt;='Раздел 2.1.2.3'!AH53,0,1)</f>
        <v>0</v>
      </c>
    </row>
    <row r="3602" spans="1:8" x14ac:dyDescent="0.2">
      <c r="A3602" s="6">
        <f t="shared" si="49"/>
        <v>609562</v>
      </c>
      <c r="B3602" s="6">
        <v>10</v>
      </c>
      <c r="C3602" s="122">
        <v>19</v>
      </c>
      <c r="D3602" s="7">
        <v>778</v>
      </c>
      <c r="E3602" s="6" t="s">
        <v>1976</v>
      </c>
      <c r="F3602" s="7"/>
      <c r="G3602" s="7"/>
      <c r="H3602" s="7">
        <f>IF('Раздел 2.1.2.3'!AI45&gt;='Раздел 2.1.2.3'!AI53,0,1)</f>
        <v>0</v>
      </c>
    </row>
    <row r="3603" spans="1:8" x14ac:dyDescent="0.2">
      <c r="A3603" s="6">
        <f t="shared" si="49"/>
        <v>609562</v>
      </c>
      <c r="B3603" s="6">
        <v>10</v>
      </c>
      <c r="C3603" s="122">
        <v>19</v>
      </c>
      <c r="D3603" s="7">
        <v>779</v>
      </c>
      <c r="E3603" s="6" t="s">
        <v>1977</v>
      </c>
      <c r="F3603" s="7"/>
      <c r="G3603" s="7"/>
      <c r="H3603" s="7">
        <f>IF('Раздел 2.1.2.3'!AJ45&gt;='Раздел 2.1.2.3'!AJ53,0,1)</f>
        <v>0</v>
      </c>
    </row>
    <row r="3604" spans="1:8" x14ac:dyDescent="0.2">
      <c r="A3604" s="6">
        <f t="shared" si="49"/>
        <v>609562</v>
      </c>
      <c r="B3604" s="6">
        <v>10</v>
      </c>
      <c r="C3604" s="122">
        <v>19</v>
      </c>
      <c r="D3604" s="7">
        <v>780</v>
      </c>
      <c r="E3604" s="6" t="s">
        <v>1978</v>
      </c>
      <c r="F3604" s="7"/>
      <c r="G3604" s="7"/>
      <c r="H3604" s="7">
        <f>IF('Раздел 2.1.2.3'!AK45&gt;='Раздел 2.1.2.3'!AK53,0,1)</f>
        <v>0</v>
      </c>
    </row>
    <row r="3605" spans="1:8" x14ac:dyDescent="0.2">
      <c r="A3605" s="6">
        <f t="shared" si="49"/>
        <v>609562</v>
      </c>
      <c r="B3605" s="6">
        <v>10</v>
      </c>
      <c r="C3605" s="122">
        <v>19</v>
      </c>
      <c r="D3605" s="7">
        <v>781</v>
      </c>
      <c r="E3605" s="6" t="s">
        <v>1979</v>
      </c>
      <c r="F3605" s="7"/>
      <c r="G3605" s="7"/>
      <c r="H3605" s="7">
        <f>IF('Раздел 2.1.2.3'!AL45&gt;='Раздел 2.1.2.3'!AL53,0,1)</f>
        <v>0</v>
      </c>
    </row>
    <row r="3606" spans="1:8" x14ac:dyDescent="0.2">
      <c r="A3606" s="6">
        <f t="shared" si="49"/>
        <v>609562</v>
      </c>
      <c r="B3606" s="6">
        <v>10</v>
      </c>
      <c r="C3606" s="122">
        <v>19</v>
      </c>
      <c r="D3606" s="7">
        <v>782</v>
      </c>
      <c r="E3606" s="6" t="s">
        <v>1980</v>
      </c>
      <c r="F3606" s="7"/>
      <c r="G3606" s="7"/>
      <c r="H3606" s="7">
        <f>IF('Раздел 2.1.2.3'!AM45&gt;='Раздел 2.1.2.3'!AM53,0,1)</f>
        <v>0</v>
      </c>
    </row>
    <row r="3607" spans="1:8" x14ac:dyDescent="0.2">
      <c r="A3607" s="6">
        <f t="shared" si="49"/>
        <v>609562</v>
      </c>
      <c r="B3607" s="6">
        <v>10</v>
      </c>
      <c r="C3607" s="122">
        <v>19</v>
      </c>
      <c r="D3607" s="7">
        <v>783</v>
      </c>
      <c r="E3607" s="6" t="s">
        <v>1981</v>
      </c>
      <c r="F3607" s="7"/>
      <c r="G3607" s="7"/>
      <c r="H3607" s="7">
        <f>IF('Раздел 2.1.2.3'!AN45&gt;='Раздел 2.1.2.3'!AN53,0,1)</f>
        <v>0</v>
      </c>
    </row>
    <row r="3608" spans="1:8" x14ac:dyDescent="0.2">
      <c r="A3608" s="6">
        <f t="shared" si="49"/>
        <v>609562</v>
      </c>
      <c r="B3608" s="6">
        <v>10</v>
      </c>
      <c r="C3608" s="122">
        <v>19</v>
      </c>
      <c r="D3608" s="7">
        <v>784</v>
      </c>
      <c r="E3608" s="6" t="s">
        <v>1982</v>
      </c>
      <c r="F3608" s="7"/>
      <c r="G3608" s="7"/>
      <c r="H3608" s="7">
        <f>IF('Раздел 2.1.2.3'!AO45&gt;='Раздел 2.1.2.3'!AO53,0,1)</f>
        <v>0</v>
      </c>
    </row>
    <row r="3609" spans="1:8" x14ac:dyDescent="0.2">
      <c r="A3609" s="6">
        <f t="shared" si="49"/>
        <v>609562</v>
      </c>
      <c r="B3609" s="6">
        <v>10</v>
      </c>
      <c r="C3609" s="122">
        <v>19</v>
      </c>
      <c r="D3609" s="7">
        <v>785</v>
      </c>
      <c r="E3609" s="6" t="s">
        <v>1983</v>
      </c>
      <c r="F3609" s="7"/>
      <c r="G3609" s="7"/>
      <c r="H3609" s="7">
        <f>IF('Раздел 2.1.2.3'!AP45&gt;='Раздел 2.1.2.3'!AP53,0,1)</f>
        <v>0</v>
      </c>
    </row>
    <row r="3610" spans="1:8" x14ac:dyDescent="0.2">
      <c r="A3610" s="6">
        <f t="shared" si="49"/>
        <v>609562</v>
      </c>
      <c r="B3610" s="6">
        <v>10</v>
      </c>
      <c r="C3610" s="122">
        <v>19</v>
      </c>
      <c r="D3610" s="7">
        <v>786</v>
      </c>
      <c r="E3610" s="6" t="s">
        <v>1984</v>
      </c>
      <c r="F3610" s="7"/>
      <c r="G3610" s="7"/>
      <c r="H3610" s="7">
        <f>IF('Раздел 2.1.2.3'!AQ45&gt;='Раздел 2.1.2.3'!AQ53,0,1)</f>
        <v>0</v>
      </c>
    </row>
    <row r="3611" spans="1:8" x14ac:dyDescent="0.2">
      <c r="A3611" s="6">
        <f t="shared" si="49"/>
        <v>609562</v>
      </c>
      <c r="B3611" s="6">
        <v>10</v>
      </c>
      <c r="C3611" s="122">
        <v>19</v>
      </c>
      <c r="D3611" s="7">
        <v>787</v>
      </c>
      <c r="E3611" s="6" t="s">
        <v>1985</v>
      </c>
      <c r="F3611" s="7"/>
      <c r="G3611" s="7"/>
      <c r="H3611" s="7">
        <f>IF('Раздел 2.1.2.3'!AR45&gt;='Раздел 2.1.2.3'!AR53,0,1)</f>
        <v>0</v>
      </c>
    </row>
    <row r="3612" spans="1:8" x14ac:dyDescent="0.2">
      <c r="A3612" s="6">
        <f t="shared" si="49"/>
        <v>609562</v>
      </c>
      <c r="B3612" s="6">
        <v>10</v>
      </c>
      <c r="C3612" s="122">
        <v>19</v>
      </c>
      <c r="D3612" s="7">
        <v>788</v>
      </c>
      <c r="E3612" s="6" t="s">
        <v>1986</v>
      </c>
      <c r="F3612" s="7"/>
      <c r="G3612" s="7"/>
      <c r="H3612" s="7">
        <f>IF('Раздел 2.1.2.3'!AS45&gt;='Раздел 2.1.2.3'!AS53,0,1)</f>
        <v>0</v>
      </c>
    </row>
    <row r="3613" spans="1:8" x14ac:dyDescent="0.2">
      <c r="A3613" s="6">
        <f t="shared" si="49"/>
        <v>609562</v>
      </c>
      <c r="B3613" s="6">
        <v>10</v>
      </c>
      <c r="C3613" s="122">
        <v>19</v>
      </c>
      <c r="D3613" s="7">
        <v>789</v>
      </c>
      <c r="E3613" s="6" t="s">
        <v>1987</v>
      </c>
      <c r="F3613" s="7"/>
      <c r="G3613" s="7"/>
      <c r="H3613" s="7">
        <f>IF('Раздел 2.1.2.3'!AT45&gt;='Раздел 2.1.2.3'!AT53,0,1)</f>
        <v>0</v>
      </c>
    </row>
    <row r="3614" spans="1:8" x14ac:dyDescent="0.2">
      <c r="A3614" s="6">
        <f t="shared" si="49"/>
        <v>609562</v>
      </c>
      <c r="B3614" s="6">
        <v>10</v>
      </c>
      <c r="C3614" s="122">
        <v>19</v>
      </c>
      <c r="D3614" s="7">
        <v>790</v>
      </c>
      <c r="E3614" s="6" t="s">
        <v>1210</v>
      </c>
      <c r="F3614" s="7"/>
      <c r="G3614" s="7"/>
      <c r="H3614" s="7">
        <f>IF('Раздел 2.1.2.3'!AU45&gt;='Раздел 2.1.2.3'!AU53,0,1)</f>
        <v>0</v>
      </c>
    </row>
    <row r="3615" spans="1:8" x14ac:dyDescent="0.2">
      <c r="A3615" s="6">
        <f t="shared" si="49"/>
        <v>609562</v>
      </c>
      <c r="B3615" s="6">
        <v>10</v>
      </c>
      <c r="C3615" s="122">
        <v>19</v>
      </c>
      <c r="D3615" s="7">
        <v>791</v>
      </c>
      <c r="E3615" s="6" t="s">
        <v>1211</v>
      </c>
      <c r="F3615" s="7"/>
      <c r="G3615" s="7"/>
      <c r="H3615" s="7">
        <f>IF('Раздел 2.1.2.3'!AV45&gt;='Раздел 2.1.2.3'!AV53,0,1)</f>
        <v>0</v>
      </c>
    </row>
    <row r="3616" spans="1:8" x14ac:dyDescent="0.2">
      <c r="A3616" s="6">
        <f t="shared" si="49"/>
        <v>609562</v>
      </c>
      <c r="B3616" s="6">
        <v>10</v>
      </c>
      <c r="C3616" s="122">
        <v>19</v>
      </c>
      <c r="D3616" s="7">
        <v>792</v>
      </c>
      <c r="E3616" s="6" t="s">
        <v>1212</v>
      </c>
      <c r="F3616" s="7"/>
      <c r="G3616" s="7"/>
      <c r="H3616" s="7">
        <f>IF('Раздел 2.1.2.3'!AW45&gt;='Раздел 2.1.2.3'!AW53,0,1)</f>
        <v>0</v>
      </c>
    </row>
    <row r="3617" spans="1:8" x14ac:dyDescent="0.2">
      <c r="A3617" s="6">
        <f t="shared" si="49"/>
        <v>609562</v>
      </c>
      <c r="B3617" s="6">
        <v>10</v>
      </c>
      <c r="C3617" s="122">
        <v>19</v>
      </c>
      <c r="D3617" s="7">
        <v>793</v>
      </c>
      <c r="E3617" s="6" t="s">
        <v>1213</v>
      </c>
      <c r="F3617" s="7"/>
      <c r="G3617" s="7"/>
      <c r="H3617" s="7">
        <f>IF('Раздел 2.1.2.3'!AX45&gt;='Раздел 2.1.2.3'!AX53,0,1)</f>
        <v>0</v>
      </c>
    </row>
    <row r="3618" spans="1:8" x14ac:dyDescent="0.2">
      <c r="A3618" s="6">
        <f t="shared" si="49"/>
        <v>609562</v>
      </c>
      <c r="B3618" s="6">
        <v>10</v>
      </c>
      <c r="C3618" s="122">
        <v>19</v>
      </c>
      <c r="D3618" s="7">
        <v>794</v>
      </c>
      <c r="E3618" s="6" t="s">
        <v>1214</v>
      </c>
      <c r="F3618" s="7"/>
      <c r="G3618" s="7"/>
      <c r="H3618" s="7">
        <f>IF('Раздел 2.1.2.3'!AY45&gt;='Раздел 2.1.2.3'!AY53,0,1)</f>
        <v>0</v>
      </c>
    </row>
    <row r="3619" spans="1:8" x14ac:dyDescent="0.2">
      <c r="A3619" s="6">
        <f t="shared" si="49"/>
        <v>609562</v>
      </c>
      <c r="B3619" s="6">
        <v>10</v>
      </c>
      <c r="C3619" s="122">
        <v>19</v>
      </c>
      <c r="D3619" s="7">
        <v>795</v>
      </c>
      <c r="E3619" s="6" t="s">
        <v>1215</v>
      </c>
      <c r="F3619" s="7"/>
      <c r="G3619" s="7"/>
      <c r="H3619" s="7">
        <f>IF('Раздел 2.1.2.3'!AZ45&gt;='Раздел 2.1.2.3'!AZ53,0,1)</f>
        <v>0</v>
      </c>
    </row>
    <row r="3620" spans="1:8" x14ac:dyDescent="0.2">
      <c r="A3620" s="6">
        <f t="shared" si="49"/>
        <v>609562</v>
      </c>
      <c r="B3620" s="6">
        <v>10</v>
      </c>
      <c r="C3620" s="122">
        <v>19</v>
      </c>
      <c r="D3620" s="7">
        <v>796</v>
      </c>
      <c r="E3620" s="6" t="s">
        <v>1216</v>
      </c>
      <c r="F3620" s="7"/>
      <c r="G3620" s="7"/>
      <c r="H3620" s="7">
        <f>IF('Раздел 2.1.2.3'!BA45&gt;='Раздел 2.1.2.3'!BA53,0,1)</f>
        <v>0</v>
      </c>
    </row>
    <row r="3621" spans="1:8" x14ac:dyDescent="0.2">
      <c r="A3621" s="6">
        <f t="shared" si="49"/>
        <v>609562</v>
      </c>
      <c r="B3621" s="6">
        <v>10</v>
      </c>
      <c r="C3621" s="122">
        <v>19</v>
      </c>
      <c r="D3621" s="7">
        <v>797</v>
      </c>
      <c r="E3621" s="6" t="s">
        <v>1217</v>
      </c>
      <c r="F3621" s="7"/>
      <c r="G3621" s="7"/>
      <c r="H3621" s="7">
        <f>IF('Раздел 2.1.2.3'!BB45&gt;='Раздел 2.1.2.3'!BB53,0,1)</f>
        <v>0</v>
      </c>
    </row>
    <row r="3622" spans="1:8" x14ac:dyDescent="0.2">
      <c r="A3622" s="6">
        <f t="shared" si="49"/>
        <v>609562</v>
      </c>
      <c r="B3622" s="6">
        <v>10</v>
      </c>
      <c r="C3622" s="122">
        <v>19</v>
      </c>
      <c r="D3622" s="7">
        <v>798</v>
      </c>
      <c r="E3622" s="6" t="s">
        <v>1218</v>
      </c>
      <c r="F3622" s="7"/>
      <c r="G3622" s="7"/>
      <c r="H3622" s="7">
        <f>IF('Раздел 2.1.2.3'!BC45&gt;='Раздел 2.1.2.3'!BC53,0,1)</f>
        <v>0</v>
      </c>
    </row>
    <row r="3623" spans="1:8" x14ac:dyDescent="0.2">
      <c r="A3623" s="6">
        <f t="shared" si="49"/>
        <v>609562</v>
      </c>
      <c r="B3623" s="6">
        <v>10</v>
      </c>
      <c r="C3623" s="122">
        <v>19</v>
      </c>
      <c r="D3623" s="7">
        <v>799</v>
      </c>
      <c r="E3623" s="6" t="s">
        <v>1219</v>
      </c>
      <c r="F3623" s="7"/>
      <c r="G3623" s="7"/>
      <c r="H3623" s="7">
        <f>IF('Раздел 2.1.2.3'!BD45&gt;='Раздел 2.1.2.3'!BD53,0,1)</f>
        <v>0</v>
      </c>
    </row>
    <row r="3624" spans="1:8" x14ac:dyDescent="0.2">
      <c r="A3624" s="6">
        <f t="shared" si="49"/>
        <v>609562</v>
      </c>
      <c r="B3624" s="6">
        <v>10</v>
      </c>
      <c r="C3624" s="122">
        <v>19</v>
      </c>
      <c r="D3624" s="7">
        <v>800</v>
      </c>
      <c r="E3624" s="6" t="s">
        <v>1220</v>
      </c>
      <c r="F3624" s="7"/>
      <c r="G3624" s="7"/>
      <c r="H3624" s="7">
        <f>IF('Раздел 2.1.2.3'!BE45&gt;='Раздел 2.1.2.3'!BE53,0,1)</f>
        <v>0</v>
      </c>
    </row>
    <row r="3625" spans="1:8" x14ac:dyDescent="0.2">
      <c r="A3625" s="6">
        <f t="shared" si="49"/>
        <v>609562</v>
      </c>
      <c r="B3625" s="6">
        <v>10</v>
      </c>
      <c r="C3625" s="122">
        <v>19</v>
      </c>
      <c r="D3625" s="7">
        <v>801</v>
      </c>
      <c r="E3625" s="6" t="s">
        <v>1221</v>
      </c>
      <c r="F3625" s="7"/>
      <c r="G3625" s="7"/>
      <c r="H3625" s="7">
        <f>IF('Раздел 2.1.2.3'!BF45&gt;='Раздел 2.1.2.3'!BF53,0,1)</f>
        <v>0</v>
      </c>
    </row>
    <row r="3626" spans="1:8" x14ac:dyDescent="0.2">
      <c r="A3626" s="6">
        <f t="shared" si="49"/>
        <v>609562</v>
      </c>
      <c r="B3626" s="6">
        <v>10</v>
      </c>
      <c r="C3626" s="122">
        <v>19</v>
      </c>
      <c r="D3626" s="7">
        <v>802</v>
      </c>
      <c r="E3626" s="7" t="s">
        <v>1222</v>
      </c>
      <c r="F3626" s="7"/>
      <c r="G3626" s="7"/>
      <c r="H3626" s="7">
        <f>IF('Раздел 2.1.2.3'!BG45&gt;='Раздел 2.1.2.3'!BG53,0,1)</f>
        <v>0</v>
      </c>
    </row>
    <row r="3627" spans="1:8" x14ac:dyDescent="0.2">
      <c r="A3627" s="6">
        <f t="shared" si="49"/>
        <v>609562</v>
      </c>
      <c r="B3627" s="6">
        <v>10</v>
      </c>
      <c r="C3627" s="122">
        <v>19</v>
      </c>
      <c r="D3627" s="7">
        <v>803</v>
      </c>
      <c r="E3627" s="7" t="s">
        <v>1223</v>
      </c>
      <c r="F3627" s="7"/>
      <c r="G3627" s="7"/>
      <c r="H3627" s="7">
        <f>IF('Раздел 2.1.2.3'!BH45&gt;='Раздел 2.1.2.3'!BH53,0,1)</f>
        <v>0</v>
      </c>
    </row>
    <row r="3628" spans="1:8" x14ac:dyDescent="0.2">
      <c r="A3628" s="6">
        <f>P_3</f>
        <v>609562</v>
      </c>
      <c r="B3628" s="6">
        <v>10</v>
      </c>
      <c r="C3628" s="122">
        <v>19</v>
      </c>
      <c r="D3628" s="7">
        <v>804</v>
      </c>
      <c r="E3628" s="7" t="s">
        <v>1209</v>
      </c>
      <c r="F3628" s="7"/>
      <c r="G3628" s="7"/>
      <c r="H3628" s="7">
        <f>IF('Раздел 2.1.2.3'!BI45&gt;='Раздел 2.1.2.3'!BI53,0,1)</f>
        <v>0</v>
      </c>
    </row>
    <row r="3629" spans="1:8" x14ac:dyDescent="0.2">
      <c r="A3629" s="6">
        <f>P_3</f>
        <v>609562</v>
      </c>
      <c r="B3629" s="6">
        <v>10</v>
      </c>
      <c r="C3629" s="122">
        <v>19</v>
      </c>
      <c r="D3629" s="7">
        <v>805</v>
      </c>
      <c r="E3629" s="7" t="s">
        <v>442</v>
      </c>
      <c r="F3629" s="7"/>
      <c r="G3629" s="7"/>
      <c r="H3629" s="7">
        <f>IF('Раздел 2.1.2.3'!BJ45&gt;='Раздел 2.1.2.3'!BJ53,0,1)</f>
        <v>0</v>
      </c>
    </row>
    <row r="3630" spans="1:8" x14ac:dyDescent="0.2">
      <c r="A3630" s="6">
        <f>P_3</f>
        <v>609562</v>
      </c>
      <c r="B3630" s="6">
        <v>10</v>
      </c>
      <c r="C3630" s="122">
        <v>19</v>
      </c>
      <c r="D3630" s="7">
        <v>806</v>
      </c>
      <c r="E3630" s="7" t="s">
        <v>443</v>
      </c>
      <c r="F3630" s="7"/>
      <c r="G3630" s="7"/>
      <c r="H3630" s="7">
        <f>IF('Раздел 2.1.2.3'!BK45&gt;='Раздел 2.1.2.3'!BK53,0,1)</f>
        <v>0</v>
      </c>
    </row>
    <row r="3631" spans="1:8" x14ac:dyDescent="0.2">
      <c r="A3631" s="6">
        <f>P_3</f>
        <v>609562</v>
      </c>
      <c r="B3631" s="6">
        <v>10</v>
      </c>
      <c r="C3631" s="122">
        <v>19</v>
      </c>
      <c r="D3631" s="7">
        <v>807</v>
      </c>
      <c r="E3631" s="7" t="s">
        <v>444</v>
      </c>
      <c r="F3631" s="7"/>
      <c r="G3631" s="7"/>
      <c r="H3631" s="7">
        <f>IF('Раздел 2.1.2.3'!BL45&gt;='Раздел 2.1.2.3'!BL53,0,1)</f>
        <v>0</v>
      </c>
    </row>
    <row r="3632" spans="1:8" x14ac:dyDescent="0.2">
      <c r="A3632" s="6">
        <f>P_3</f>
        <v>609562</v>
      </c>
      <c r="B3632" s="6">
        <v>10</v>
      </c>
      <c r="C3632" s="123">
        <v>19</v>
      </c>
      <c r="D3632" s="7">
        <v>808</v>
      </c>
      <c r="E3632" s="119" t="s">
        <v>445</v>
      </c>
      <c r="F3632" s="119"/>
      <c r="G3632" s="119"/>
      <c r="H3632" s="119">
        <f>IF('Раздел 2.1.2.3'!BM45&gt;='Раздел 2.1.2.3'!BM53,0,1)</f>
        <v>0</v>
      </c>
    </row>
    <row r="3633" spans="1:8" x14ac:dyDescent="0.2">
      <c r="A3633" s="6">
        <f t="shared" si="49"/>
        <v>609562</v>
      </c>
      <c r="B3633" s="6">
        <v>10</v>
      </c>
      <c r="C3633" s="122">
        <v>20</v>
      </c>
      <c r="D3633" s="7">
        <v>809</v>
      </c>
      <c r="E3633" s="122" t="s">
        <v>4843</v>
      </c>
      <c r="F3633" s="7"/>
      <c r="G3633" s="7"/>
      <c r="H3633" s="7">
        <f>IF('Раздел 2.1.2.3'!P44&gt;=SUM('Раздел 2.1.2.3'!P48:P51),0,1)</f>
        <v>0</v>
      </c>
    </row>
    <row r="3634" spans="1:8" x14ac:dyDescent="0.2">
      <c r="A3634" s="6">
        <f t="shared" si="49"/>
        <v>609562</v>
      </c>
      <c r="B3634" s="6">
        <v>10</v>
      </c>
      <c r="C3634" s="122">
        <v>20</v>
      </c>
      <c r="D3634" s="7">
        <v>810</v>
      </c>
      <c r="E3634" s="6" t="s">
        <v>1224</v>
      </c>
      <c r="F3634" s="7"/>
      <c r="G3634" s="7"/>
      <c r="H3634" s="7">
        <f>IF('Раздел 2.1.2.3'!Q44&gt;=SUM('Раздел 2.1.2.3'!Q48:Q51),0,1)</f>
        <v>0</v>
      </c>
    </row>
    <row r="3635" spans="1:8" x14ac:dyDescent="0.2">
      <c r="A3635" s="6">
        <f t="shared" si="49"/>
        <v>609562</v>
      </c>
      <c r="B3635" s="6">
        <v>10</v>
      </c>
      <c r="C3635" s="122">
        <v>20</v>
      </c>
      <c r="D3635" s="7">
        <v>811</v>
      </c>
      <c r="E3635" s="6" t="s">
        <v>1225</v>
      </c>
      <c r="F3635" s="7"/>
      <c r="G3635" s="7"/>
      <c r="H3635" s="7">
        <f>IF('Раздел 2.1.2.3'!R44&gt;=SUM('Раздел 2.1.2.3'!R48:R51),0,1)</f>
        <v>0</v>
      </c>
    </row>
    <row r="3636" spans="1:8" x14ac:dyDescent="0.2">
      <c r="A3636" s="6">
        <f t="shared" si="49"/>
        <v>609562</v>
      </c>
      <c r="B3636" s="6">
        <v>10</v>
      </c>
      <c r="C3636" s="122">
        <v>20</v>
      </c>
      <c r="D3636" s="7">
        <v>812</v>
      </c>
      <c r="E3636" s="6" t="s">
        <v>1226</v>
      </c>
      <c r="F3636" s="7"/>
      <c r="G3636" s="7"/>
      <c r="H3636" s="7">
        <f>IF('Раздел 2.1.2.3'!S44&gt;=SUM('Раздел 2.1.2.3'!S48:S51),0,1)</f>
        <v>0</v>
      </c>
    </row>
    <row r="3637" spans="1:8" x14ac:dyDescent="0.2">
      <c r="A3637" s="6">
        <f t="shared" si="49"/>
        <v>609562</v>
      </c>
      <c r="B3637" s="6">
        <v>10</v>
      </c>
      <c r="C3637" s="122">
        <v>20</v>
      </c>
      <c r="D3637" s="7">
        <v>813</v>
      </c>
      <c r="E3637" s="6" t="s">
        <v>1227</v>
      </c>
      <c r="F3637" s="7"/>
      <c r="G3637" s="7"/>
      <c r="H3637" s="7">
        <f>IF('Раздел 2.1.2.3'!T44&gt;=SUM('Раздел 2.1.2.3'!T48:T51),0,1)</f>
        <v>0</v>
      </c>
    </row>
    <row r="3638" spans="1:8" x14ac:dyDescent="0.2">
      <c r="A3638" s="6">
        <f t="shared" si="49"/>
        <v>609562</v>
      </c>
      <c r="B3638" s="6">
        <v>10</v>
      </c>
      <c r="C3638" s="122">
        <v>20</v>
      </c>
      <c r="D3638" s="7">
        <v>814</v>
      </c>
      <c r="E3638" s="6" t="s">
        <v>1228</v>
      </c>
      <c r="F3638" s="7"/>
      <c r="G3638" s="7"/>
      <c r="H3638" s="7">
        <f>IF('Раздел 2.1.2.3'!U44&gt;=SUM('Раздел 2.1.2.3'!U48:U51),0,1)</f>
        <v>0</v>
      </c>
    </row>
    <row r="3639" spans="1:8" x14ac:dyDescent="0.2">
      <c r="A3639" s="6">
        <f t="shared" si="49"/>
        <v>609562</v>
      </c>
      <c r="B3639" s="6">
        <v>10</v>
      </c>
      <c r="C3639" s="122">
        <v>20</v>
      </c>
      <c r="D3639" s="7">
        <v>815</v>
      </c>
      <c r="E3639" s="6" t="s">
        <v>1229</v>
      </c>
      <c r="F3639" s="7"/>
      <c r="G3639" s="7"/>
      <c r="H3639" s="7">
        <f>IF('Раздел 2.1.2.3'!V44&gt;=SUM('Раздел 2.1.2.3'!V48:V51),0,1)</f>
        <v>0</v>
      </c>
    </row>
    <row r="3640" spans="1:8" x14ac:dyDescent="0.2">
      <c r="A3640" s="6">
        <f t="shared" si="49"/>
        <v>609562</v>
      </c>
      <c r="B3640" s="6">
        <v>10</v>
      </c>
      <c r="C3640" s="122">
        <v>20</v>
      </c>
      <c r="D3640" s="7">
        <v>816</v>
      </c>
      <c r="E3640" s="6" t="s">
        <v>1230</v>
      </c>
      <c r="F3640" s="7"/>
      <c r="G3640" s="7"/>
      <c r="H3640" s="7">
        <f>IF('Раздел 2.1.2.3'!W44&gt;=SUM('Раздел 2.1.2.3'!W48:W51),0,1)</f>
        <v>0</v>
      </c>
    </row>
    <row r="3641" spans="1:8" x14ac:dyDescent="0.2">
      <c r="A3641" s="6">
        <f t="shared" si="49"/>
        <v>609562</v>
      </c>
      <c r="B3641" s="6">
        <v>10</v>
      </c>
      <c r="C3641" s="122">
        <v>20</v>
      </c>
      <c r="D3641" s="7">
        <v>817</v>
      </c>
      <c r="E3641" s="6" t="s">
        <v>1231</v>
      </c>
      <c r="F3641" s="7"/>
      <c r="G3641" s="7"/>
      <c r="H3641" s="7">
        <f>IF('Раздел 2.1.2.3'!X44&gt;=SUM('Раздел 2.1.2.3'!X48:X51),0,1)</f>
        <v>0</v>
      </c>
    </row>
    <row r="3642" spans="1:8" x14ac:dyDescent="0.2">
      <c r="A3642" s="6">
        <f t="shared" si="49"/>
        <v>609562</v>
      </c>
      <c r="B3642" s="6">
        <v>10</v>
      </c>
      <c r="C3642" s="122">
        <v>20</v>
      </c>
      <c r="D3642" s="7">
        <v>818</v>
      </c>
      <c r="E3642" s="6" t="s">
        <v>463</v>
      </c>
      <c r="F3642" s="7"/>
      <c r="G3642" s="7"/>
      <c r="H3642" s="7">
        <f>IF('Раздел 2.1.2.3'!Y44&gt;=SUM('Раздел 2.1.2.3'!Y48:Y51),0,1)</f>
        <v>0</v>
      </c>
    </row>
    <row r="3643" spans="1:8" x14ac:dyDescent="0.2">
      <c r="A3643" s="6">
        <f t="shared" si="49"/>
        <v>609562</v>
      </c>
      <c r="B3643" s="6">
        <v>10</v>
      </c>
      <c r="C3643" s="122">
        <v>20</v>
      </c>
      <c r="D3643" s="7">
        <v>819</v>
      </c>
      <c r="E3643" s="6" t="s">
        <v>464</v>
      </c>
      <c r="F3643" s="7"/>
      <c r="G3643" s="7"/>
      <c r="H3643" s="7">
        <f>IF('Раздел 2.1.2.3'!Z44&gt;=SUM('Раздел 2.1.2.3'!Z48:Z51),0,1)</f>
        <v>0</v>
      </c>
    </row>
    <row r="3644" spans="1:8" x14ac:dyDescent="0.2">
      <c r="A3644" s="6">
        <f t="shared" si="49"/>
        <v>609562</v>
      </c>
      <c r="B3644" s="6">
        <v>10</v>
      </c>
      <c r="C3644" s="122">
        <v>20</v>
      </c>
      <c r="D3644" s="7">
        <v>820</v>
      </c>
      <c r="E3644" s="6" t="s">
        <v>465</v>
      </c>
      <c r="F3644" s="7"/>
      <c r="G3644" s="7"/>
      <c r="H3644" s="7">
        <f>IF('Раздел 2.1.2.3'!AA44&gt;=SUM('Раздел 2.1.2.3'!AA48:AA51),0,1)</f>
        <v>0</v>
      </c>
    </row>
    <row r="3645" spans="1:8" x14ac:dyDescent="0.2">
      <c r="A3645" s="6">
        <f t="shared" si="49"/>
        <v>609562</v>
      </c>
      <c r="B3645" s="6">
        <v>10</v>
      </c>
      <c r="C3645" s="122">
        <v>20</v>
      </c>
      <c r="D3645" s="7">
        <v>821</v>
      </c>
      <c r="E3645" s="6" t="s">
        <v>466</v>
      </c>
      <c r="F3645" s="7"/>
      <c r="G3645" s="7"/>
      <c r="H3645" s="7">
        <f>IF('Раздел 2.1.2.3'!AB44&gt;=SUM('Раздел 2.1.2.3'!AB48:AB51),0,1)</f>
        <v>0</v>
      </c>
    </row>
    <row r="3646" spans="1:8" x14ac:dyDescent="0.2">
      <c r="A3646" s="6">
        <f t="shared" si="49"/>
        <v>609562</v>
      </c>
      <c r="B3646" s="6">
        <v>10</v>
      </c>
      <c r="C3646" s="122">
        <v>20</v>
      </c>
      <c r="D3646" s="7">
        <v>822</v>
      </c>
      <c r="E3646" s="6" t="s">
        <v>707</v>
      </c>
      <c r="F3646" s="7"/>
      <c r="G3646" s="7"/>
      <c r="H3646" s="7">
        <f>IF('Раздел 2.1.2.3'!AC44&gt;=SUM('Раздел 2.1.2.3'!AC48:AC51),0,1)</f>
        <v>0</v>
      </c>
    </row>
    <row r="3647" spans="1:8" x14ac:dyDescent="0.2">
      <c r="A3647" s="6">
        <f t="shared" si="49"/>
        <v>609562</v>
      </c>
      <c r="B3647" s="6">
        <v>10</v>
      </c>
      <c r="C3647" s="122">
        <v>20</v>
      </c>
      <c r="D3647" s="7">
        <v>823</v>
      </c>
      <c r="E3647" s="6" t="s">
        <v>708</v>
      </c>
      <c r="F3647" s="7"/>
      <c r="G3647" s="7"/>
      <c r="H3647" s="7">
        <f>IF('Раздел 2.1.2.3'!AD44&gt;=SUM('Раздел 2.1.2.3'!AD48:AD51),0,1)</f>
        <v>0</v>
      </c>
    </row>
    <row r="3648" spans="1:8" x14ac:dyDescent="0.2">
      <c r="A3648" s="6">
        <f t="shared" si="49"/>
        <v>609562</v>
      </c>
      <c r="B3648" s="6">
        <v>10</v>
      </c>
      <c r="C3648" s="122">
        <v>20</v>
      </c>
      <c r="D3648" s="7">
        <v>824</v>
      </c>
      <c r="E3648" s="6" t="s">
        <v>709</v>
      </c>
      <c r="F3648" s="7"/>
      <c r="G3648" s="7"/>
      <c r="H3648" s="7">
        <f>IF('Раздел 2.1.2.3'!AE44&gt;=SUM('Раздел 2.1.2.3'!AE48:AE51),0,1)</f>
        <v>0</v>
      </c>
    </row>
    <row r="3649" spans="1:8" x14ac:dyDescent="0.2">
      <c r="A3649" s="6">
        <f t="shared" si="49"/>
        <v>609562</v>
      </c>
      <c r="B3649" s="6">
        <v>10</v>
      </c>
      <c r="C3649" s="122">
        <v>20</v>
      </c>
      <c r="D3649" s="7">
        <v>825</v>
      </c>
      <c r="E3649" s="6" t="s">
        <v>710</v>
      </c>
      <c r="F3649" s="7"/>
      <c r="G3649" s="7"/>
      <c r="H3649" s="7">
        <f>IF('Раздел 2.1.2.3'!AF44&gt;=SUM('Раздел 2.1.2.3'!AF48:AF51),0,1)</f>
        <v>0</v>
      </c>
    </row>
    <row r="3650" spans="1:8" x14ac:dyDescent="0.2">
      <c r="A3650" s="6">
        <f t="shared" si="49"/>
        <v>609562</v>
      </c>
      <c r="B3650" s="6">
        <v>10</v>
      </c>
      <c r="C3650" s="122">
        <v>20</v>
      </c>
      <c r="D3650" s="7">
        <v>826</v>
      </c>
      <c r="E3650" s="6" t="s">
        <v>711</v>
      </c>
      <c r="F3650" s="7"/>
      <c r="G3650" s="7"/>
      <c r="H3650" s="7">
        <f>IF('Раздел 2.1.2.3'!AG44&gt;=SUM('Раздел 2.1.2.3'!AG48:AG51),0,1)</f>
        <v>0</v>
      </c>
    </row>
    <row r="3651" spans="1:8" x14ac:dyDescent="0.2">
      <c r="A3651" s="6">
        <f t="shared" si="49"/>
        <v>609562</v>
      </c>
      <c r="B3651" s="6">
        <v>10</v>
      </c>
      <c r="C3651" s="122">
        <v>20</v>
      </c>
      <c r="D3651" s="7">
        <v>827</v>
      </c>
      <c r="E3651" s="6" t="s">
        <v>712</v>
      </c>
      <c r="F3651" s="7"/>
      <c r="G3651" s="7"/>
      <c r="H3651" s="7">
        <f>IF('Раздел 2.1.2.3'!AH44&gt;=SUM('Раздел 2.1.2.3'!AH48:AH51),0,1)</f>
        <v>0</v>
      </c>
    </row>
    <row r="3652" spans="1:8" x14ac:dyDescent="0.2">
      <c r="A3652" s="6">
        <f t="shared" si="49"/>
        <v>609562</v>
      </c>
      <c r="B3652" s="6">
        <v>10</v>
      </c>
      <c r="C3652" s="122">
        <v>20</v>
      </c>
      <c r="D3652" s="7">
        <v>828</v>
      </c>
      <c r="E3652" s="6" t="s">
        <v>713</v>
      </c>
      <c r="F3652" s="7"/>
      <c r="G3652" s="7"/>
      <c r="H3652" s="7">
        <f>IF('Раздел 2.1.2.3'!AI44&gt;=SUM('Раздел 2.1.2.3'!AI48:AI51),0,1)</f>
        <v>0</v>
      </c>
    </row>
    <row r="3653" spans="1:8" x14ac:dyDescent="0.2">
      <c r="A3653" s="6">
        <f t="shared" si="49"/>
        <v>609562</v>
      </c>
      <c r="B3653" s="6">
        <v>10</v>
      </c>
      <c r="C3653" s="122">
        <v>20</v>
      </c>
      <c r="D3653" s="7">
        <v>829</v>
      </c>
      <c r="E3653" s="6" t="s">
        <v>714</v>
      </c>
      <c r="F3653" s="7"/>
      <c r="G3653" s="7"/>
      <c r="H3653" s="7">
        <f>IF('Раздел 2.1.2.3'!AJ44&gt;=SUM('Раздел 2.1.2.3'!AJ48:AJ51),0,1)</f>
        <v>0</v>
      </c>
    </row>
    <row r="3654" spans="1:8" x14ac:dyDescent="0.2">
      <c r="A3654" s="6">
        <f t="shared" si="49"/>
        <v>609562</v>
      </c>
      <c r="B3654" s="6">
        <v>10</v>
      </c>
      <c r="C3654" s="122">
        <v>20</v>
      </c>
      <c r="D3654" s="7">
        <v>830</v>
      </c>
      <c r="E3654" s="6" t="s">
        <v>715</v>
      </c>
      <c r="F3654" s="7"/>
      <c r="G3654" s="7"/>
      <c r="H3654" s="7">
        <f>IF('Раздел 2.1.2.3'!AK44&gt;=SUM('Раздел 2.1.2.3'!AK48:AK51),0,1)</f>
        <v>0</v>
      </c>
    </row>
    <row r="3655" spans="1:8" x14ac:dyDescent="0.2">
      <c r="A3655" s="6">
        <f t="shared" si="49"/>
        <v>609562</v>
      </c>
      <c r="B3655" s="6">
        <v>10</v>
      </c>
      <c r="C3655" s="122">
        <v>20</v>
      </c>
      <c r="D3655" s="7">
        <v>831</v>
      </c>
      <c r="E3655" s="6" t="s">
        <v>716</v>
      </c>
      <c r="F3655" s="7"/>
      <c r="G3655" s="7"/>
      <c r="H3655" s="7">
        <f>IF('Раздел 2.1.2.3'!AL44&gt;=SUM('Раздел 2.1.2.3'!AL48:AL51),0,1)</f>
        <v>0</v>
      </c>
    </row>
    <row r="3656" spans="1:8" x14ac:dyDescent="0.2">
      <c r="A3656" s="6">
        <f t="shared" si="49"/>
        <v>609562</v>
      </c>
      <c r="B3656" s="6">
        <v>10</v>
      </c>
      <c r="C3656" s="122">
        <v>20</v>
      </c>
      <c r="D3656" s="7">
        <v>832</v>
      </c>
      <c r="E3656" s="6" t="s">
        <v>717</v>
      </c>
      <c r="F3656" s="7"/>
      <c r="G3656" s="7"/>
      <c r="H3656" s="7">
        <f>IF('Раздел 2.1.2.3'!AM44&gt;=SUM('Раздел 2.1.2.3'!AM48:AM51),0,1)</f>
        <v>0</v>
      </c>
    </row>
    <row r="3657" spans="1:8" x14ac:dyDescent="0.2">
      <c r="A3657" s="6">
        <f t="shared" si="49"/>
        <v>609562</v>
      </c>
      <c r="B3657" s="6">
        <v>10</v>
      </c>
      <c r="C3657" s="122">
        <v>20</v>
      </c>
      <c r="D3657" s="7">
        <v>833</v>
      </c>
      <c r="E3657" s="6" t="s">
        <v>718</v>
      </c>
      <c r="F3657" s="7"/>
      <c r="G3657" s="7"/>
      <c r="H3657" s="7">
        <f>IF('Раздел 2.1.2.3'!AN44&gt;=SUM('Раздел 2.1.2.3'!AN48:AN51),0,1)</f>
        <v>0</v>
      </c>
    </row>
    <row r="3658" spans="1:8" x14ac:dyDescent="0.2">
      <c r="A3658" s="6">
        <f t="shared" si="49"/>
        <v>609562</v>
      </c>
      <c r="B3658" s="6">
        <v>10</v>
      </c>
      <c r="C3658" s="122">
        <v>20</v>
      </c>
      <c r="D3658" s="7">
        <v>834</v>
      </c>
      <c r="E3658" s="6" t="s">
        <v>719</v>
      </c>
      <c r="F3658" s="7"/>
      <c r="G3658" s="7"/>
      <c r="H3658" s="7">
        <f>IF('Раздел 2.1.2.3'!AO44&gt;=SUM('Раздел 2.1.2.3'!AO48:AO51),0,1)</f>
        <v>0</v>
      </c>
    </row>
    <row r="3659" spans="1:8" x14ac:dyDescent="0.2">
      <c r="A3659" s="6">
        <f t="shared" si="49"/>
        <v>609562</v>
      </c>
      <c r="B3659" s="6">
        <v>10</v>
      </c>
      <c r="C3659" s="122">
        <v>20</v>
      </c>
      <c r="D3659" s="7">
        <v>835</v>
      </c>
      <c r="E3659" s="6" t="s">
        <v>720</v>
      </c>
      <c r="F3659" s="7"/>
      <c r="G3659" s="7"/>
      <c r="H3659" s="7">
        <f>IF('Раздел 2.1.2.3'!AP44&gt;=SUM('Раздел 2.1.2.3'!AP48:AP51),0,1)</f>
        <v>0</v>
      </c>
    </row>
    <row r="3660" spans="1:8" x14ac:dyDescent="0.2">
      <c r="A3660" s="6">
        <f t="shared" si="49"/>
        <v>609562</v>
      </c>
      <c r="B3660" s="6">
        <v>10</v>
      </c>
      <c r="C3660" s="122">
        <v>20</v>
      </c>
      <c r="D3660" s="7">
        <v>836</v>
      </c>
      <c r="E3660" s="6" t="s">
        <v>721</v>
      </c>
      <c r="F3660" s="7"/>
      <c r="G3660" s="7"/>
      <c r="H3660" s="7">
        <f>IF('Раздел 2.1.2.3'!AQ44&gt;=SUM('Раздел 2.1.2.3'!AQ48:AQ51),0,1)</f>
        <v>0</v>
      </c>
    </row>
    <row r="3661" spans="1:8" x14ac:dyDescent="0.2">
      <c r="A3661" s="6">
        <f t="shared" si="49"/>
        <v>609562</v>
      </c>
      <c r="B3661" s="6">
        <v>10</v>
      </c>
      <c r="C3661" s="122">
        <v>20</v>
      </c>
      <c r="D3661" s="7">
        <v>837</v>
      </c>
      <c r="E3661" s="6" t="s">
        <v>722</v>
      </c>
      <c r="F3661" s="7"/>
      <c r="G3661" s="7"/>
      <c r="H3661" s="7">
        <f>IF('Раздел 2.1.2.3'!AR44&gt;=SUM('Раздел 2.1.2.3'!AR48:AR51),0,1)</f>
        <v>0</v>
      </c>
    </row>
    <row r="3662" spans="1:8" x14ac:dyDescent="0.2">
      <c r="A3662" s="6">
        <f t="shared" si="49"/>
        <v>609562</v>
      </c>
      <c r="B3662" s="6">
        <v>10</v>
      </c>
      <c r="C3662" s="122">
        <v>20</v>
      </c>
      <c r="D3662" s="7">
        <v>838</v>
      </c>
      <c r="E3662" s="6" t="s">
        <v>723</v>
      </c>
      <c r="F3662" s="7"/>
      <c r="G3662" s="7"/>
      <c r="H3662" s="7">
        <f>IF('Раздел 2.1.2.3'!AS44&gt;=SUM('Раздел 2.1.2.3'!AS48:AS51),0,1)</f>
        <v>0</v>
      </c>
    </row>
    <row r="3663" spans="1:8" x14ac:dyDescent="0.2">
      <c r="A3663" s="6">
        <f t="shared" si="49"/>
        <v>609562</v>
      </c>
      <c r="B3663" s="6">
        <v>10</v>
      </c>
      <c r="C3663" s="122">
        <v>20</v>
      </c>
      <c r="D3663" s="7">
        <v>839</v>
      </c>
      <c r="E3663" s="6" t="s">
        <v>724</v>
      </c>
      <c r="F3663" s="7"/>
      <c r="G3663" s="7"/>
      <c r="H3663" s="7">
        <f>IF('Раздел 2.1.2.3'!AT44&gt;=SUM('Раздел 2.1.2.3'!AT48:AT51),0,1)</f>
        <v>0</v>
      </c>
    </row>
    <row r="3664" spans="1:8" x14ac:dyDescent="0.2">
      <c r="A3664" s="6">
        <f t="shared" si="49"/>
        <v>609562</v>
      </c>
      <c r="B3664" s="6">
        <v>10</v>
      </c>
      <c r="C3664" s="122">
        <v>20</v>
      </c>
      <c r="D3664" s="7">
        <v>840</v>
      </c>
      <c r="E3664" s="6" t="s">
        <v>725</v>
      </c>
      <c r="F3664" s="7"/>
      <c r="G3664" s="7"/>
      <c r="H3664" s="7">
        <f>IF('Раздел 2.1.2.3'!AU44&gt;=SUM('Раздел 2.1.2.3'!AU48:AU51),0,1)</f>
        <v>0</v>
      </c>
    </row>
    <row r="3665" spans="1:8" x14ac:dyDescent="0.2">
      <c r="A3665" s="6">
        <f t="shared" si="49"/>
        <v>609562</v>
      </c>
      <c r="B3665" s="6">
        <v>10</v>
      </c>
      <c r="C3665" s="122">
        <v>20</v>
      </c>
      <c r="D3665" s="7">
        <v>841</v>
      </c>
      <c r="E3665" s="6" t="s">
        <v>726</v>
      </c>
      <c r="F3665" s="7"/>
      <c r="G3665" s="7"/>
      <c r="H3665" s="7">
        <f>IF('Раздел 2.1.2.3'!AV44&gt;=SUM('Раздел 2.1.2.3'!AV48:AV51),0,1)</f>
        <v>0</v>
      </c>
    </row>
    <row r="3666" spans="1:8" x14ac:dyDescent="0.2">
      <c r="A3666" s="6">
        <f t="shared" si="49"/>
        <v>609562</v>
      </c>
      <c r="B3666" s="6">
        <v>10</v>
      </c>
      <c r="C3666" s="122">
        <v>20</v>
      </c>
      <c r="D3666" s="7">
        <v>842</v>
      </c>
      <c r="E3666" s="6" t="s">
        <v>727</v>
      </c>
      <c r="F3666" s="7"/>
      <c r="G3666" s="7"/>
      <c r="H3666" s="7">
        <f>IF('Раздел 2.1.2.3'!AW44&gt;=SUM('Раздел 2.1.2.3'!AW48:AW51),0,1)</f>
        <v>0</v>
      </c>
    </row>
    <row r="3667" spans="1:8" x14ac:dyDescent="0.2">
      <c r="A3667" s="6">
        <f t="shared" si="49"/>
        <v>609562</v>
      </c>
      <c r="B3667" s="6">
        <v>10</v>
      </c>
      <c r="C3667" s="122">
        <v>20</v>
      </c>
      <c r="D3667" s="7">
        <v>843</v>
      </c>
      <c r="E3667" s="6" t="s">
        <v>728</v>
      </c>
      <c r="F3667" s="7"/>
      <c r="G3667" s="7"/>
      <c r="H3667" s="7">
        <f>IF('Раздел 2.1.2.3'!AX44&gt;=SUM('Раздел 2.1.2.3'!AX48:AX51),0,1)</f>
        <v>0</v>
      </c>
    </row>
    <row r="3668" spans="1:8" x14ac:dyDescent="0.2">
      <c r="A3668" s="6">
        <f t="shared" si="49"/>
        <v>609562</v>
      </c>
      <c r="B3668" s="6">
        <v>10</v>
      </c>
      <c r="C3668" s="122">
        <v>20</v>
      </c>
      <c r="D3668" s="7">
        <v>844</v>
      </c>
      <c r="E3668" s="6" t="s">
        <v>1257</v>
      </c>
      <c r="F3668" s="7"/>
      <c r="G3668" s="7"/>
      <c r="H3668" s="7">
        <f>IF('Раздел 2.1.2.3'!AY44&gt;=SUM('Раздел 2.1.2.3'!AY48:AY51),0,1)</f>
        <v>0</v>
      </c>
    </row>
    <row r="3669" spans="1:8" x14ac:dyDescent="0.2">
      <c r="A3669" s="6">
        <f t="shared" si="49"/>
        <v>609562</v>
      </c>
      <c r="B3669" s="6">
        <v>10</v>
      </c>
      <c r="C3669" s="122">
        <v>20</v>
      </c>
      <c r="D3669" s="7">
        <v>845</v>
      </c>
      <c r="E3669" s="6" t="s">
        <v>1258</v>
      </c>
      <c r="F3669" s="7"/>
      <c r="G3669" s="7"/>
      <c r="H3669" s="7">
        <f>IF('Раздел 2.1.2.3'!AZ44&gt;=SUM('Раздел 2.1.2.3'!AZ48:AZ51),0,1)</f>
        <v>0</v>
      </c>
    </row>
    <row r="3670" spans="1:8" x14ac:dyDescent="0.2">
      <c r="A3670" s="6">
        <f t="shared" si="49"/>
        <v>609562</v>
      </c>
      <c r="B3670" s="6">
        <v>10</v>
      </c>
      <c r="C3670" s="122">
        <v>20</v>
      </c>
      <c r="D3670" s="7">
        <v>846</v>
      </c>
      <c r="E3670" s="6" t="s">
        <v>1259</v>
      </c>
      <c r="F3670" s="7"/>
      <c r="G3670" s="7"/>
      <c r="H3670" s="7">
        <f>IF('Раздел 2.1.2.3'!BA44&gt;=SUM('Раздел 2.1.2.3'!BA48:BA51),0,1)</f>
        <v>0</v>
      </c>
    </row>
    <row r="3671" spans="1:8" x14ac:dyDescent="0.2">
      <c r="A3671" s="6">
        <f t="shared" si="49"/>
        <v>609562</v>
      </c>
      <c r="B3671" s="6">
        <v>10</v>
      </c>
      <c r="C3671" s="122">
        <v>20</v>
      </c>
      <c r="D3671" s="7">
        <v>847</v>
      </c>
      <c r="E3671" s="6" t="s">
        <v>1260</v>
      </c>
      <c r="F3671" s="7"/>
      <c r="G3671" s="7"/>
      <c r="H3671" s="7">
        <f>IF('Раздел 2.1.2.3'!BB44&gt;=SUM('Раздел 2.1.2.3'!BB48:BB51),0,1)</f>
        <v>0</v>
      </c>
    </row>
    <row r="3672" spans="1:8" x14ac:dyDescent="0.2">
      <c r="A3672" s="6">
        <f t="shared" si="49"/>
        <v>609562</v>
      </c>
      <c r="B3672" s="6">
        <v>10</v>
      </c>
      <c r="C3672" s="122">
        <v>20</v>
      </c>
      <c r="D3672" s="7">
        <v>848</v>
      </c>
      <c r="E3672" s="6" t="s">
        <v>1261</v>
      </c>
      <c r="F3672" s="7"/>
      <c r="G3672" s="7"/>
      <c r="H3672" s="7">
        <f>IF('Раздел 2.1.2.3'!BC44&gt;=SUM('Раздел 2.1.2.3'!BC48:BC51),0,1)</f>
        <v>0</v>
      </c>
    </row>
    <row r="3673" spans="1:8" x14ac:dyDescent="0.2">
      <c r="A3673" s="6">
        <f t="shared" si="49"/>
        <v>609562</v>
      </c>
      <c r="B3673" s="6">
        <v>10</v>
      </c>
      <c r="C3673" s="122">
        <v>20</v>
      </c>
      <c r="D3673" s="7">
        <v>849</v>
      </c>
      <c r="E3673" s="6" t="s">
        <v>1262</v>
      </c>
      <c r="F3673" s="7"/>
      <c r="G3673" s="7"/>
      <c r="H3673" s="7">
        <f>IF('Раздел 2.1.2.3'!BD44&gt;=SUM('Раздел 2.1.2.3'!BD48:BD51),0,1)</f>
        <v>0</v>
      </c>
    </row>
    <row r="3674" spans="1:8" x14ac:dyDescent="0.2">
      <c r="A3674" s="6">
        <f t="shared" si="49"/>
        <v>609562</v>
      </c>
      <c r="B3674" s="6">
        <v>10</v>
      </c>
      <c r="C3674" s="122">
        <v>20</v>
      </c>
      <c r="D3674" s="7">
        <v>850</v>
      </c>
      <c r="E3674" s="6" t="s">
        <v>1263</v>
      </c>
      <c r="F3674" s="7"/>
      <c r="G3674" s="7"/>
      <c r="H3674" s="7">
        <f>IF('Раздел 2.1.2.3'!BE44&gt;=SUM('Раздел 2.1.2.3'!BE48:BE51),0,1)</f>
        <v>0</v>
      </c>
    </row>
    <row r="3675" spans="1:8" x14ac:dyDescent="0.2">
      <c r="A3675" s="6">
        <f t="shared" si="49"/>
        <v>609562</v>
      </c>
      <c r="B3675" s="6">
        <v>10</v>
      </c>
      <c r="C3675" s="122">
        <v>20</v>
      </c>
      <c r="D3675" s="7">
        <v>851</v>
      </c>
      <c r="E3675" s="6" t="s">
        <v>506</v>
      </c>
      <c r="F3675" s="7"/>
      <c r="G3675" s="7"/>
      <c r="H3675" s="7">
        <f>IF('Раздел 2.1.2.3'!BF44&gt;=SUM('Раздел 2.1.2.3'!BF48:BF51),0,1)</f>
        <v>0</v>
      </c>
    </row>
    <row r="3676" spans="1:8" x14ac:dyDescent="0.2">
      <c r="A3676" s="6">
        <f t="shared" si="49"/>
        <v>609562</v>
      </c>
      <c r="B3676" s="6">
        <v>10</v>
      </c>
      <c r="C3676" s="122">
        <v>20</v>
      </c>
      <c r="D3676" s="7">
        <v>852</v>
      </c>
      <c r="E3676" s="6" t="s">
        <v>507</v>
      </c>
      <c r="F3676" s="7"/>
      <c r="G3676" s="7"/>
      <c r="H3676" s="7">
        <f>IF('Раздел 2.1.2.3'!BG44&gt;=SUM('Раздел 2.1.2.3'!BG48:BG51),0,1)</f>
        <v>0</v>
      </c>
    </row>
    <row r="3677" spans="1:8" x14ac:dyDescent="0.2">
      <c r="A3677" s="6">
        <f t="shared" si="49"/>
        <v>609562</v>
      </c>
      <c r="B3677" s="6">
        <v>10</v>
      </c>
      <c r="C3677" s="123">
        <v>20</v>
      </c>
      <c r="D3677" s="7">
        <v>853</v>
      </c>
      <c r="E3677" s="119" t="s">
        <v>508</v>
      </c>
      <c r="F3677" s="119"/>
      <c r="G3677" s="119"/>
      <c r="H3677" s="119">
        <f>IF('Раздел 2.1.2.3'!BH44&gt;=SUM('Раздел 2.1.2.3'!BH48:BH51),0,1)</f>
        <v>0</v>
      </c>
    </row>
    <row r="3678" spans="1:8" x14ac:dyDescent="0.2">
      <c r="A3678" s="6">
        <f t="shared" si="49"/>
        <v>609562</v>
      </c>
      <c r="B3678" s="6">
        <v>10</v>
      </c>
      <c r="C3678" s="122">
        <v>21</v>
      </c>
      <c r="D3678" s="7">
        <v>854</v>
      </c>
      <c r="E3678" s="122" t="s">
        <v>4032</v>
      </c>
      <c r="F3678" s="7"/>
      <c r="G3678" s="7"/>
      <c r="H3678" s="7">
        <f>IF('Раздел 2.1.2.3'!P47&gt;=SUM('Раздел 2.1.2.3'!P48:P49),0,1)</f>
        <v>0</v>
      </c>
    </row>
    <row r="3679" spans="1:8" x14ac:dyDescent="0.2">
      <c r="A3679" s="6">
        <f t="shared" si="49"/>
        <v>609562</v>
      </c>
      <c r="B3679" s="6">
        <v>10</v>
      </c>
      <c r="C3679" s="122">
        <v>21</v>
      </c>
      <c r="D3679" s="7">
        <v>855</v>
      </c>
      <c r="E3679" s="6" t="s">
        <v>509</v>
      </c>
      <c r="F3679" s="7"/>
      <c r="G3679" s="7"/>
      <c r="H3679" s="7">
        <f>IF('Раздел 2.1.2.3'!Q47&gt;=SUM('Раздел 2.1.2.3'!Q48:Q49),0,1)</f>
        <v>0</v>
      </c>
    </row>
    <row r="3680" spans="1:8" x14ac:dyDescent="0.2">
      <c r="A3680" s="6">
        <f t="shared" si="49"/>
        <v>609562</v>
      </c>
      <c r="B3680" s="6">
        <v>10</v>
      </c>
      <c r="C3680" s="122">
        <v>21</v>
      </c>
      <c r="D3680" s="7">
        <v>856</v>
      </c>
      <c r="E3680" s="6" t="s">
        <v>510</v>
      </c>
      <c r="F3680" s="7"/>
      <c r="G3680" s="7"/>
      <c r="H3680" s="7">
        <f>IF('Раздел 2.1.2.3'!R47&gt;=SUM('Раздел 2.1.2.3'!R48:R49),0,1)</f>
        <v>0</v>
      </c>
    </row>
    <row r="3681" spans="1:8" x14ac:dyDescent="0.2">
      <c r="A3681" s="6">
        <f t="shared" si="49"/>
        <v>609562</v>
      </c>
      <c r="B3681" s="6">
        <v>10</v>
      </c>
      <c r="C3681" s="122">
        <v>21</v>
      </c>
      <c r="D3681" s="7">
        <v>857</v>
      </c>
      <c r="E3681" s="6" t="s">
        <v>511</v>
      </c>
      <c r="F3681" s="7"/>
      <c r="G3681" s="7"/>
      <c r="H3681" s="7">
        <f>IF('Раздел 2.1.2.3'!S47&gt;=SUM('Раздел 2.1.2.3'!S48:S49),0,1)</f>
        <v>0</v>
      </c>
    </row>
    <row r="3682" spans="1:8" x14ac:dyDescent="0.2">
      <c r="A3682" s="6">
        <f t="shared" si="49"/>
        <v>609562</v>
      </c>
      <c r="B3682" s="6">
        <v>10</v>
      </c>
      <c r="C3682" s="122">
        <v>21</v>
      </c>
      <c r="D3682" s="7">
        <v>858</v>
      </c>
      <c r="E3682" s="6" t="s">
        <v>512</v>
      </c>
      <c r="F3682" s="7"/>
      <c r="G3682" s="7"/>
      <c r="H3682" s="7">
        <f>IF('Раздел 2.1.2.3'!T47&gt;=SUM('Раздел 2.1.2.3'!T48:T49),0,1)</f>
        <v>0</v>
      </c>
    </row>
    <row r="3683" spans="1:8" x14ac:dyDescent="0.2">
      <c r="A3683" s="6">
        <f t="shared" si="49"/>
        <v>609562</v>
      </c>
      <c r="B3683" s="6">
        <v>10</v>
      </c>
      <c r="C3683" s="122">
        <v>21</v>
      </c>
      <c r="D3683" s="7">
        <v>859</v>
      </c>
      <c r="E3683" s="6" t="s">
        <v>513</v>
      </c>
      <c r="F3683" s="7"/>
      <c r="G3683" s="7"/>
      <c r="H3683" s="7">
        <f>IF('Раздел 2.1.2.3'!U47&gt;=SUM('Раздел 2.1.2.3'!U48:U49),0,1)</f>
        <v>0</v>
      </c>
    </row>
    <row r="3684" spans="1:8" x14ac:dyDescent="0.2">
      <c r="A3684" s="6">
        <f t="shared" si="49"/>
        <v>609562</v>
      </c>
      <c r="B3684" s="6">
        <v>10</v>
      </c>
      <c r="C3684" s="122">
        <v>21</v>
      </c>
      <c r="D3684" s="7">
        <v>860</v>
      </c>
      <c r="E3684" s="6" t="s">
        <v>514</v>
      </c>
      <c r="F3684" s="7"/>
      <c r="G3684" s="7"/>
      <c r="H3684" s="7">
        <f>IF('Раздел 2.1.2.3'!V47&gt;=SUM('Раздел 2.1.2.3'!V48:V49),0,1)</f>
        <v>0</v>
      </c>
    </row>
    <row r="3685" spans="1:8" x14ac:dyDescent="0.2">
      <c r="A3685" s="6">
        <f t="shared" si="49"/>
        <v>609562</v>
      </c>
      <c r="B3685" s="6">
        <v>10</v>
      </c>
      <c r="C3685" s="122">
        <v>21</v>
      </c>
      <c r="D3685" s="7">
        <v>861</v>
      </c>
      <c r="E3685" s="6" t="s">
        <v>515</v>
      </c>
      <c r="F3685" s="7"/>
      <c r="G3685" s="7"/>
      <c r="H3685" s="7">
        <f>IF('Раздел 2.1.2.3'!W47&gt;=SUM('Раздел 2.1.2.3'!W48:W49),0,1)</f>
        <v>0</v>
      </c>
    </row>
    <row r="3686" spans="1:8" x14ac:dyDescent="0.2">
      <c r="A3686" s="6">
        <f t="shared" si="49"/>
        <v>609562</v>
      </c>
      <c r="B3686" s="6">
        <v>10</v>
      </c>
      <c r="C3686" s="122">
        <v>21</v>
      </c>
      <c r="D3686" s="7">
        <v>862</v>
      </c>
      <c r="E3686" s="6" t="s">
        <v>516</v>
      </c>
      <c r="F3686" s="7"/>
      <c r="G3686" s="7"/>
      <c r="H3686" s="7">
        <f>IF('Раздел 2.1.2.3'!X47&gt;=SUM('Раздел 2.1.2.3'!X48:X49),0,1)</f>
        <v>0</v>
      </c>
    </row>
    <row r="3687" spans="1:8" x14ac:dyDescent="0.2">
      <c r="A3687" s="6">
        <f t="shared" si="49"/>
        <v>609562</v>
      </c>
      <c r="B3687" s="6">
        <v>10</v>
      </c>
      <c r="C3687" s="122">
        <v>21</v>
      </c>
      <c r="D3687" s="7">
        <v>863</v>
      </c>
      <c r="E3687" s="6" t="s">
        <v>517</v>
      </c>
      <c r="F3687" s="7"/>
      <c r="G3687" s="7"/>
      <c r="H3687" s="7">
        <f>IF('Раздел 2.1.2.3'!Y47&gt;=SUM('Раздел 2.1.2.3'!Y48:Y49),0,1)</f>
        <v>0</v>
      </c>
    </row>
    <row r="3688" spans="1:8" x14ac:dyDescent="0.2">
      <c r="A3688" s="6">
        <f t="shared" si="49"/>
        <v>609562</v>
      </c>
      <c r="B3688" s="6">
        <v>10</v>
      </c>
      <c r="C3688" s="122">
        <v>21</v>
      </c>
      <c r="D3688" s="7">
        <v>864</v>
      </c>
      <c r="E3688" s="6" t="s">
        <v>518</v>
      </c>
      <c r="F3688" s="7"/>
      <c r="G3688" s="7"/>
      <c r="H3688" s="7">
        <f>IF('Раздел 2.1.2.3'!Z47&gt;=SUM('Раздел 2.1.2.3'!Z48:Z49),0,1)</f>
        <v>0</v>
      </c>
    </row>
    <row r="3689" spans="1:8" x14ac:dyDescent="0.2">
      <c r="A3689" s="6">
        <f t="shared" si="49"/>
        <v>609562</v>
      </c>
      <c r="B3689" s="6">
        <v>10</v>
      </c>
      <c r="C3689" s="122">
        <v>21</v>
      </c>
      <c r="D3689" s="7">
        <v>865</v>
      </c>
      <c r="E3689" s="6" t="s">
        <v>519</v>
      </c>
      <c r="F3689" s="7"/>
      <c r="G3689" s="7"/>
      <c r="H3689" s="7">
        <f>IF('Раздел 2.1.2.3'!AA47&gt;=SUM('Раздел 2.1.2.3'!AA48:AA49),0,1)</f>
        <v>0</v>
      </c>
    </row>
    <row r="3690" spans="1:8" x14ac:dyDescent="0.2">
      <c r="A3690" s="6">
        <f t="shared" si="49"/>
        <v>609562</v>
      </c>
      <c r="B3690" s="6">
        <v>10</v>
      </c>
      <c r="C3690" s="122">
        <v>21</v>
      </c>
      <c r="D3690" s="7">
        <v>866</v>
      </c>
      <c r="E3690" s="6" t="s">
        <v>520</v>
      </c>
      <c r="F3690" s="7"/>
      <c r="G3690" s="7"/>
      <c r="H3690" s="7">
        <f>IF('Раздел 2.1.2.3'!AB47&gt;=SUM('Раздел 2.1.2.3'!AB48:AB49),0,1)</f>
        <v>0</v>
      </c>
    </row>
    <row r="3691" spans="1:8" x14ac:dyDescent="0.2">
      <c r="A3691" s="6">
        <f t="shared" si="49"/>
        <v>609562</v>
      </c>
      <c r="B3691" s="6">
        <v>10</v>
      </c>
      <c r="C3691" s="122">
        <v>21</v>
      </c>
      <c r="D3691" s="7">
        <v>867</v>
      </c>
      <c r="E3691" s="6" t="s">
        <v>521</v>
      </c>
      <c r="F3691" s="7"/>
      <c r="G3691" s="7"/>
      <c r="H3691" s="7">
        <f>IF('Раздел 2.1.2.3'!AC47&gt;=SUM('Раздел 2.1.2.3'!AC48:AC49),0,1)</f>
        <v>0</v>
      </c>
    </row>
    <row r="3692" spans="1:8" x14ac:dyDescent="0.2">
      <c r="A3692" s="6">
        <f t="shared" si="49"/>
        <v>609562</v>
      </c>
      <c r="B3692" s="6">
        <v>10</v>
      </c>
      <c r="C3692" s="122">
        <v>21</v>
      </c>
      <c r="D3692" s="7">
        <v>868</v>
      </c>
      <c r="E3692" s="6" t="s">
        <v>522</v>
      </c>
      <c r="F3692" s="7"/>
      <c r="G3692" s="7"/>
      <c r="H3692" s="7">
        <f>IF('Раздел 2.1.2.3'!AD47&gt;=SUM('Раздел 2.1.2.3'!AD48:AD49),0,1)</f>
        <v>0</v>
      </c>
    </row>
    <row r="3693" spans="1:8" x14ac:dyDescent="0.2">
      <c r="A3693" s="6">
        <f t="shared" si="49"/>
        <v>609562</v>
      </c>
      <c r="B3693" s="6">
        <v>10</v>
      </c>
      <c r="C3693" s="122">
        <v>21</v>
      </c>
      <c r="D3693" s="7">
        <v>869</v>
      </c>
      <c r="E3693" s="6" t="s">
        <v>523</v>
      </c>
      <c r="F3693" s="7"/>
      <c r="G3693" s="7"/>
      <c r="H3693" s="7">
        <f>IF('Раздел 2.1.2.3'!AE47&gt;=SUM('Раздел 2.1.2.3'!AE48:AE49),0,1)</f>
        <v>0</v>
      </c>
    </row>
    <row r="3694" spans="1:8" x14ac:dyDescent="0.2">
      <c r="A3694" s="6">
        <f t="shared" si="49"/>
        <v>609562</v>
      </c>
      <c r="B3694" s="6">
        <v>10</v>
      </c>
      <c r="C3694" s="122">
        <v>21</v>
      </c>
      <c r="D3694" s="7">
        <v>870</v>
      </c>
      <c r="E3694" s="6" t="s">
        <v>524</v>
      </c>
      <c r="F3694" s="7"/>
      <c r="G3694" s="7"/>
      <c r="H3694" s="7">
        <f>IF('Раздел 2.1.2.3'!AF47&gt;=SUM('Раздел 2.1.2.3'!AF48:AF49),0,1)</f>
        <v>0</v>
      </c>
    </row>
    <row r="3695" spans="1:8" x14ac:dyDescent="0.2">
      <c r="A3695" s="6">
        <f t="shared" si="49"/>
        <v>609562</v>
      </c>
      <c r="B3695" s="6">
        <v>10</v>
      </c>
      <c r="C3695" s="122">
        <v>21</v>
      </c>
      <c r="D3695" s="7">
        <v>871</v>
      </c>
      <c r="E3695" s="6" t="s">
        <v>525</v>
      </c>
      <c r="F3695" s="7"/>
      <c r="G3695" s="7"/>
      <c r="H3695" s="7">
        <f>IF('Раздел 2.1.2.3'!AG47&gt;=SUM('Раздел 2.1.2.3'!AG48:AG49),0,1)</f>
        <v>0</v>
      </c>
    </row>
    <row r="3696" spans="1:8" x14ac:dyDescent="0.2">
      <c r="A3696" s="6">
        <f t="shared" si="49"/>
        <v>609562</v>
      </c>
      <c r="B3696" s="6">
        <v>10</v>
      </c>
      <c r="C3696" s="122">
        <v>21</v>
      </c>
      <c r="D3696" s="7">
        <v>872</v>
      </c>
      <c r="E3696" s="6" t="s">
        <v>11</v>
      </c>
      <c r="F3696" s="7"/>
      <c r="G3696" s="7"/>
      <c r="H3696" s="7">
        <f>IF('Раздел 2.1.2.3'!AH47&gt;=SUM('Раздел 2.1.2.3'!AH48:AH49),0,1)</f>
        <v>0</v>
      </c>
    </row>
    <row r="3697" spans="1:8" x14ac:dyDescent="0.2">
      <c r="A3697" s="6">
        <f t="shared" si="49"/>
        <v>609562</v>
      </c>
      <c r="B3697" s="6">
        <v>10</v>
      </c>
      <c r="C3697" s="122">
        <v>21</v>
      </c>
      <c r="D3697" s="7">
        <v>873</v>
      </c>
      <c r="E3697" s="6" t="s">
        <v>12</v>
      </c>
      <c r="F3697" s="7"/>
      <c r="G3697" s="7"/>
      <c r="H3697" s="7">
        <f>IF('Раздел 2.1.2.3'!AI47&gt;=SUM('Раздел 2.1.2.3'!AI48:AI49),0,1)</f>
        <v>0</v>
      </c>
    </row>
    <row r="3698" spans="1:8" x14ac:dyDescent="0.2">
      <c r="A3698" s="6">
        <f t="shared" si="49"/>
        <v>609562</v>
      </c>
      <c r="B3698" s="6">
        <v>10</v>
      </c>
      <c r="C3698" s="122">
        <v>21</v>
      </c>
      <c r="D3698" s="7">
        <v>874</v>
      </c>
      <c r="E3698" s="6" t="s">
        <v>13</v>
      </c>
      <c r="F3698" s="7"/>
      <c r="G3698" s="7"/>
      <c r="H3698" s="7">
        <f>IF('Раздел 2.1.2.3'!AJ47&gt;=SUM('Раздел 2.1.2.3'!AJ48:AJ49),0,1)</f>
        <v>0</v>
      </c>
    </row>
    <row r="3699" spans="1:8" x14ac:dyDescent="0.2">
      <c r="A3699" s="6">
        <f t="shared" si="49"/>
        <v>609562</v>
      </c>
      <c r="B3699" s="6">
        <v>10</v>
      </c>
      <c r="C3699" s="122">
        <v>21</v>
      </c>
      <c r="D3699" s="7">
        <v>875</v>
      </c>
      <c r="E3699" s="6" t="s">
        <v>14</v>
      </c>
      <c r="F3699" s="7"/>
      <c r="G3699" s="7"/>
      <c r="H3699" s="7">
        <f>IF('Раздел 2.1.2.3'!AK47&gt;=SUM('Раздел 2.1.2.3'!AK48:AK49),0,1)</f>
        <v>0</v>
      </c>
    </row>
    <row r="3700" spans="1:8" x14ac:dyDescent="0.2">
      <c r="A3700" s="6">
        <f t="shared" si="49"/>
        <v>609562</v>
      </c>
      <c r="B3700" s="6">
        <v>10</v>
      </c>
      <c r="C3700" s="122">
        <v>21</v>
      </c>
      <c r="D3700" s="7">
        <v>876</v>
      </c>
      <c r="E3700" s="6" t="s">
        <v>15</v>
      </c>
      <c r="F3700" s="7"/>
      <c r="G3700" s="7"/>
      <c r="H3700" s="7">
        <f>IF('Раздел 2.1.2.3'!AL47&gt;=SUM('Раздел 2.1.2.3'!AL48:AL49),0,1)</f>
        <v>0</v>
      </c>
    </row>
    <row r="3701" spans="1:8" x14ac:dyDescent="0.2">
      <c r="A3701" s="6">
        <f t="shared" si="49"/>
        <v>609562</v>
      </c>
      <c r="B3701" s="6">
        <v>10</v>
      </c>
      <c r="C3701" s="122">
        <v>21</v>
      </c>
      <c r="D3701" s="7">
        <v>877</v>
      </c>
      <c r="E3701" s="6" t="s">
        <v>16</v>
      </c>
      <c r="F3701" s="7"/>
      <c r="G3701" s="7"/>
      <c r="H3701" s="7">
        <f>IF('Раздел 2.1.2.3'!AM47&gt;=SUM('Раздел 2.1.2.3'!AM48:AM49),0,1)</f>
        <v>0</v>
      </c>
    </row>
    <row r="3702" spans="1:8" x14ac:dyDescent="0.2">
      <c r="A3702" s="6">
        <f t="shared" si="49"/>
        <v>609562</v>
      </c>
      <c r="B3702" s="6">
        <v>10</v>
      </c>
      <c r="C3702" s="122">
        <v>21</v>
      </c>
      <c r="D3702" s="7">
        <v>878</v>
      </c>
      <c r="E3702" s="6" t="s">
        <v>17</v>
      </c>
      <c r="F3702" s="7"/>
      <c r="G3702" s="7"/>
      <c r="H3702" s="7">
        <f>IF('Раздел 2.1.2.3'!AN47&gt;=SUM('Раздел 2.1.2.3'!AN48:AN49),0,1)</f>
        <v>0</v>
      </c>
    </row>
    <row r="3703" spans="1:8" x14ac:dyDescent="0.2">
      <c r="A3703" s="6">
        <f t="shared" si="49"/>
        <v>609562</v>
      </c>
      <c r="B3703" s="6">
        <v>10</v>
      </c>
      <c r="C3703" s="122">
        <v>21</v>
      </c>
      <c r="D3703" s="7">
        <v>879</v>
      </c>
      <c r="E3703" s="6" t="s">
        <v>18</v>
      </c>
      <c r="F3703" s="7"/>
      <c r="G3703" s="7"/>
      <c r="H3703" s="7">
        <f>IF('Раздел 2.1.2.3'!AO47&gt;=SUM('Раздел 2.1.2.3'!AO48:AO49),0,1)</f>
        <v>0</v>
      </c>
    </row>
    <row r="3704" spans="1:8" x14ac:dyDescent="0.2">
      <c r="A3704" s="6">
        <f t="shared" si="49"/>
        <v>609562</v>
      </c>
      <c r="B3704" s="6">
        <v>10</v>
      </c>
      <c r="C3704" s="122">
        <v>21</v>
      </c>
      <c r="D3704" s="7">
        <v>880</v>
      </c>
      <c r="E3704" s="6" t="s">
        <v>19</v>
      </c>
      <c r="F3704" s="7"/>
      <c r="G3704" s="7"/>
      <c r="H3704" s="7">
        <f>IF('Раздел 2.1.2.3'!AP47&gt;=SUM('Раздел 2.1.2.3'!AP48:AP49),0,1)</f>
        <v>0</v>
      </c>
    </row>
    <row r="3705" spans="1:8" x14ac:dyDescent="0.2">
      <c r="A3705" s="6">
        <f t="shared" si="49"/>
        <v>609562</v>
      </c>
      <c r="B3705" s="6">
        <v>10</v>
      </c>
      <c r="C3705" s="122">
        <v>21</v>
      </c>
      <c r="D3705" s="7">
        <v>881</v>
      </c>
      <c r="E3705" s="6" t="s">
        <v>20</v>
      </c>
      <c r="F3705" s="7"/>
      <c r="G3705" s="7"/>
      <c r="H3705" s="7">
        <f>IF('Раздел 2.1.2.3'!AQ47&gt;=SUM('Раздел 2.1.2.3'!AQ48:AQ49),0,1)</f>
        <v>0</v>
      </c>
    </row>
    <row r="3706" spans="1:8" x14ac:dyDescent="0.2">
      <c r="A3706" s="6">
        <f t="shared" si="49"/>
        <v>609562</v>
      </c>
      <c r="B3706" s="6">
        <v>10</v>
      </c>
      <c r="C3706" s="122">
        <v>21</v>
      </c>
      <c r="D3706" s="7">
        <v>882</v>
      </c>
      <c r="E3706" s="6" t="s">
        <v>21</v>
      </c>
      <c r="F3706" s="7"/>
      <c r="G3706" s="7"/>
      <c r="H3706" s="7">
        <f>IF('Раздел 2.1.2.3'!AR47&gt;=SUM('Раздел 2.1.2.3'!AR48:AR49),0,1)</f>
        <v>0</v>
      </c>
    </row>
    <row r="3707" spans="1:8" x14ac:dyDescent="0.2">
      <c r="A3707" s="6">
        <f t="shared" si="49"/>
        <v>609562</v>
      </c>
      <c r="B3707" s="6">
        <v>10</v>
      </c>
      <c r="C3707" s="122">
        <v>21</v>
      </c>
      <c r="D3707" s="7">
        <v>883</v>
      </c>
      <c r="E3707" s="6" t="s">
        <v>22</v>
      </c>
      <c r="F3707" s="7"/>
      <c r="G3707" s="7"/>
      <c r="H3707" s="7">
        <f>IF('Раздел 2.1.2.3'!AS47&gt;=SUM('Раздел 2.1.2.3'!AS48:AS49),0,1)</f>
        <v>0</v>
      </c>
    </row>
    <row r="3708" spans="1:8" x14ac:dyDescent="0.2">
      <c r="A3708" s="6">
        <f t="shared" si="49"/>
        <v>609562</v>
      </c>
      <c r="B3708" s="6">
        <v>10</v>
      </c>
      <c r="C3708" s="122">
        <v>21</v>
      </c>
      <c r="D3708" s="7">
        <v>884</v>
      </c>
      <c r="E3708" s="6" t="s">
        <v>23</v>
      </c>
      <c r="F3708" s="7"/>
      <c r="G3708" s="7"/>
      <c r="H3708" s="7">
        <f>IF('Раздел 2.1.2.3'!AT47&gt;=SUM('Раздел 2.1.2.3'!AT48:AT49),0,1)</f>
        <v>0</v>
      </c>
    </row>
    <row r="3709" spans="1:8" x14ac:dyDescent="0.2">
      <c r="A3709" s="6">
        <f t="shared" si="49"/>
        <v>609562</v>
      </c>
      <c r="B3709" s="6">
        <v>10</v>
      </c>
      <c r="C3709" s="122">
        <v>21</v>
      </c>
      <c r="D3709" s="7">
        <v>885</v>
      </c>
      <c r="E3709" s="6" t="s">
        <v>24</v>
      </c>
      <c r="F3709" s="7"/>
      <c r="G3709" s="7"/>
      <c r="H3709" s="7">
        <f>IF('Раздел 2.1.2.3'!AU47&gt;=SUM('Раздел 2.1.2.3'!AU48:AU49),0,1)</f>
        <v>0</v>
      </c>
    </row>
    <row r="3710" spans="1:8" x14ac:dyDescent="0.2">
      <c r="A3710" s="6">
        <f t="shared" si="49"/>
        <v>609562</v>
      </c>
      <c r="B3710" s="6">
        <v>10</v>
      </c>
      <c r="C3710" s="122">
        <v>21</v>
      </c>
      <c r="D3710" s="7">
        <v>886</v>
      </c>
      <c r="E3710" s="6" t="s">
        <v>25</v>
      </c>
      <c r="F3710" s="7"/>
      <c r="G3710" s="7"/>
      <c r="H3710" s="7">
        <f>IF('Раздел 2.1.2.3'!AV47&gt;=SUM('Раздел 2.1.2.3'!AV48:AV49),0,1)</f>
        <v>0</v>
      </c>
    </row>
    <row r="3711" spans="1:8" x14ac:dyDescent="0.2">
      <c r="A3711" s="6">
        <f t="shared" si="49"/>
        <v>609562</v>
      </c>
      <c r="B3711" s="6">
        <v>10</v>
      </c>
      <c r="C3711" s="122">
        <v>21</v>
      </c>
      <c r="D3711" s="7">
        <v>887</v>
      </c>
      <c r="E3711" s="6" t="s">
        <v>26</v>
      </c>
      <c r="F3711" s="7"/>
      <c r="G3711" s="7"/>
      <c r="H3711" s="7">
        <f>IF('Раздел 2.1.2.3'!AW47&gt;=SUM('Раздел 2.1.2.3'!AW48:AW49),0,1)</f>
        <v>0</v>
      </c>
    </row>
    <row r="3712" spans="1:8" x14ac:dyDescent="0.2">
      <c r="A3712" s="6">
        <f t="shared" si="49"/>
        <v>609562</v>
      </c>
      <c r="B3712" s="6">
        <v>10</v>
      </c>
      <c r="C3712" s="122">
        <v>21</v>
      </c>
      <c r="D3712" s="7">
        <v>888</v>
      </c>
      <c r="E3712" s="6" t="s">
        <v>27</v>
      </c>
      <c r="F3712" s="7"/>
      <c r="G3712" s="7"/>
      <c r="H3712" s="7">
        <f>IF('Раздел 2.1.2.3'!AX47&gt;=SUM('Раздел 2.1.2.3'!AX48:AX49),0,1)</f>
        <v>0</v>
      </c>
    </row>
    <row r="3713" spans="1:8" x14ac:dyDescent="0.2">
      <c r="A3713" s="6">
        <f t="shared" si="49"/>
        <v>609562</v>
      </c>
      <c r="B3713" s="6">
        <v>10</v>
      </c>
      <c r="C3713" s="122">
        <v>21</v>
      </c>
      <c r="D3713" s="7">
        <v>889</v>
      </c>
      <c r="E3713" s="6" t="s">
        <v>550</v>
      </c>
      <c r="F3713" s="7"/>
      <c r="G3713" s="7"/>
      <c r="H3713" s="7">
        <f>IF('Раздел 2.1.2.3'!AY47&gt;=SUM('Раздел 2.1.2.3'!AY48:AY49),0,1)</f>
        <v>0</v>
      </c>
    </row>
    <row r="3714" spans="1:8" x14ac:dyDescent="0.2">
      <c r="A3714" s="6">
        <f t="shared" si="49"/>
        <v>609562</v>
      </c>
      <c r="B3714" s="6">
        <v>10</v>
      </c>
      <c r="C3714" s="122">
        <v>21</v>
      </c>
      <c r="D3714" s="7">
        <v>890</v>
      </c>
      <c r="E3714" s="6" t="s">
        <v>551</v>
      </c>
      <c r="F3714" s="7"/>
      <c r="G3714" s="7"/>
      <c r="H3714" s="7">
        <f>IF('Раздел 2.1.2.3'!AZ47&gt;=SUM('Раздел 2.1.2.3'!AZ48:AZ49),0,1)</f>
        <v>0</v>
      </c>
    </row>
    <row r="3715" spans="1:8" x14ac:dyDescent="0.2">
      <c r="A3715" s="6">
        <f t="shared" si="49"/>
        <v>609562</v>
      </c>
      <c r="B3715" s="6">
        <v>10</v>
      </c>
      <c r="C3715" s="122">
        <v>21</v>
      </c>
      <c r="D3715" s="7">
        <v>891</v>
      </c>
      <c r="E3715" s="6" t="s">
        <v>552</v>
      </c>
      <c r="F3715" s="7"/>
      <c r="G3715" s="7"/>
      <c r="H3715" s="7">
        <f>IF('Раздел 2.1.2.3'!BA47&gt;=SUM('Раздел 2.1.2.3'!BA48:BA49),0,1)</f>
        <v>0</v>
      </c>
    </row>
    <row r="3716" spans="1:8" x14ac:dyDescent="0.2">
      <c r="A3716" s="6">
        <f t="shared" si="49"/>
        <v>609562</v>
      </c>
      <c r="B3716" s="6">
        <v>10</v>
      </c>
      <c r="C3716" s="122">
        <v>21</v>
      </c>
      <c r="D3716" s="7">
        <v>892</v>
      </c>
      <c r="E3716" s="6" t="s">
        <v>553</v>
      </c>
      <c r="F3716" s="7"/>
      <c r="G3716" s="7"/>
      <c r="H3716" s="7">
        <f>IF('Раздел 2.1.2.3'!BB47&gt;=SUM('Раздел 2.1.2.3'!BB48:BB49),0,1)</f>
        <v>0</v>
      </c>
    </row>
    <row r="3717" spans="1:8" x14ac:dyDescent="0.2">
      <c r="A3717" s="6">
        <f t="shared" si="49"/>
        <v>609562</v>
      </c>
      <c r="B3717" s="6">
        <v>10</v>
      </c>
      <c r="C3717" s="122">
        <v>21</v>
      </c>
      <c r="D3717" s="7">
        <v>893</v>
      </c>
      <c r="E3717" s="6" t="s">
        <v>554</v>
      </c>
      <c r="F3717" s="7"/>
      <c r="G3717" s="7"/>
      <c r="H3717" s="7">
        <f>IF('Раздел 2.1.2.3'!BC47&gt;=SUM('Раздел 2.1.2.3'!BC48:BC49),0,1)</f>
        <v>0</v>
      </c>
    </row>
    <row r="3718" spans="1:8" x14ac:dyDescent="0.2">
      <c r="A3718" s="6">
        <f t="shared" si="49"/>
        <v>609562</v>
      </c>
      <c r="B3718" s="6">
        <v>10</v>
      </c>
      <c r="C3718" s="122">
        <v>21</v>
      </c>
      <c r="D3718" s="7">
        <v>894</v>
      </c>
      <c r="E3718" s="6" t="s">
        <v>555</v>
      </c>
      <c r="F3718" s="7"/>
      <c r="G3718" s="7"/>
      <c r="H3718" s="7">
        <f>IF('Раздел 2.1.2.3'!BD47&gt;=SUM('Раздел 2.1.2.3'!BD48:BD49),0,1)</f>
        <v>0</v>
      </c>
    </row>
    <row r="3719" spans="1:8" x14ac:dyDescent="0.2">
      <c r="A3719" s="6">
        <f t="shared" si="49"/>
        <v>609562</v>
      </c>
      <c r="B3719" s="6">
        <v>10</v>
      </c>
      <c r="C3719" s="122">
        <v>21</v>
      </c>
      <c r="D3719" s="7">
        <v>895</v>
      </c>
      <c r="E3719" s="6" t="s">
        <v>1316</v>
      </c>
      <c r="F3719" s="7"/>
      <c r="G3719" s="7"/>
      <c r="H3719" s="7">
        <f>IF('Раздел 2.1.2.3'!BE47&gt;=SUM('Раздел 2.1.2.3'!BE48:BE49),0,1)</f>
        <v>0</v>
      </c>
    </row>
    <row r="3720" spans="1:8" x14ac:dyDescent="0.2">
      <c r="A3720" s="6">
        <f t="shared" si="49"/>
        <v>609562</v>
      </c>
      <c r="B3720" s="6">
        <v>10</v>
      </c>
      <c r="C3720" s="122">
        <v>21</v>
      </c>
      <c r="D3720" s="7">
        <v>896</v>
      </c>
      <c r="E3720" s="6" t="s">
        <v>1317</v>
      </c>
      <c r="F3720" s="7"/>
      <c r="G3720" s="7"/>
      <c r="H3720" s="7">
        <f>IF('Раздел 2.1.2.3'!BF47&gt;=SUM('Раздел 2.1.2.3'!BF48:BF49),0,1)</f>
        <v>0</v>
      </c>
    </row>
    <row r="3721" spans="1:8" x14ac:dyDescent="0.2">
      <c r="A3721" s="6">
        <f t="shared" si="49"/>
        <v>609562</v>
      </c>
      <c r="B3721" s="6">
        <v>10</v>
      </c>
      <c r="C3721" s="122">
        <v>21</v>
      </c>
      <c r="D3721" s="7">
        <v>897</v>
      </c>
      <c r="E3721" s="6" t="s">
        <v>1318</v>
      </c>
      <c r="F3721" s="7"/>
      <c r="G3721" s="7"/>
      <c r="H3721" s="7">
        <f>IF('Раздел 2.1.2.3'!BG47&gt;=SUM('Раздел 2.1.2.3'!BG48:BG49),0,1)</f>
        <v>0</v>
      </c>
    </row>
    <row r="3722" spans="1:8" x14ac:dyDescent="0.2">
      <c r="A3722" s="6">
        <f t="shared" si="49"/>
        <v>609562</v>
      </c>
      <c r="B3722" s="6">
        <v>10</v>
      </c>
      <c r="C3722" s="123">
        <v>21</v>
      </c>
      <c r="D3722" s="7">
        <v>898</v>
      </c>
      <c r="E3722" s="119" t="s">
        <v>1319</v>
      </c>
      <c r="F3722" s="119"/>
      <c r="G3722" s="119"/>
      <c r="H3722" s="119">
        <f>IF('Раздел 2.1.2.3'!BH47&gt;=SUM('Раздел 2.1.2.3'!BH48:BH49),0,1)</f>
        <v>0</v>
      </c>
    </row>
    <row r="3723" spans="1:8" x14ac:dyDescent="0.2">
      <c r="A3723" s="6">
        <f t="shared" si="49"/>
        <v>609562</v>
      </c>
      <c r="B3723" s="6">
        <v>10</v>
      </c>
      <c r="C3723" s="122">
        <v>22</v>
      </c>
      <c r="D3723" s="7">
        <v>899</v>
      </c>
      <c r="E3723" s="122" t="s">
        <v>3098</v>
      </c>
      <c r="F3723" s="7"/>
      <c r="G3723" s="7"/>
      <c r="H3723" s="7">
        <f>IF('Раздел 2.1.2.3'!P21&gt;=SUM('Раздел 2.1.2.3'!BJ21:BM21),0,1)</f>
        <v>0</v>
      </c>
    </row>
    <row r="3724" spans="1:8" x14ac:dyDescent="0.2">
      <c r="A3724" s="6">
        <f t="shared" si="49"/>
        <v>609562</v>
      </c>
      <c r="B3724" s="6">
        <v>10</v>
      </c>
      <c r="C3724" s="122">
        <v>22</v>
      </c>
      <c r="D3724" s="7">
        <v>900</v>
      </c>
      <c r="E3724" s="122" t="s">
        <v>3099</v>
      </c>
      <c r="F3724" s="7"/>
      <c r="G3724" s="7"/>
      <c r="H3724" s="7">
        <f>IF('Раздел 2.1.2.3'!P22&gt;=SUM('Раздел 2.1.2.3'!BJ22:BM22),0,1)</f>
        <v>0</v>
      </c>
    </row>
    <row r="3725" spans="1:8" x14ac:dyDescent="0.2">
      <c r="A3725" s="6">
        <f t="shared" si="49"/>
        <v>609562</v>
      </c>
      <c r="B3725" s="6">
        <v>10</v>
      </c>
      <c r="C3725" s="122">
        <v>22</v>
      </c>
      <c r="D3725" s="7">
        <v>901</v>
      </c>
      <c r="E3725" s="122" t="s">
        <v>3893</v>
      </c>
      <c r="F3725" s="7"/>
      <c r="G3725" s="7"/>
      <c r="H3725" s="7">
        <f>IF('Раздел 2.1.2.3'!P23&gt;=SUM('Раздел 2.1.2.3'!BJ23:BM23),0,1)</f>
        <v>0</v>
      </c>
    </row>
    <row r="3726" spans="1:8" x14ac:dyDescent="0.2">
      <c r="A3726" s="6">
        <f t="shared" si="49"/>
        <v>609562</v>
      </c>
      <c r="B3726" s="6">
        <v>10</v>
      </c>
      <c r="C3726" s="122">
        <v>22</v>
      </c>
      <c r="D3726" s="7">
        <v>902</v>
      </c>
      <c r="E3726" s="122" t="s">
        <v>3894</v>
      </c>
      <c r="F3726" s="7"/>
      <c r="G3726" s="7"/>
      <c r="H3726" s="7">
        <f>IF('Раздел 2.1.2.3'!P24&gt;=SUM('Раздел 2.1.2.3'!BJ24:BM24),0,1)</f>
        <v>0</v>
      </c>
    </row>
    <row r="3727" spans="1:8" x14ac:dyDescent="0.2">
      <c r="A3727" s="6">
        <f t="shared" si="49"/>
        <v>609562</v>
      </c>
      <c r="B3727" s="6">
        <v>10</v>
      </c>
      <c r="C3727" s="122">
        <v>22</v>
      </c>
      <c r="D3727" s="7">
        <v>903</v>
      </c>
      <c r="E3727" s="122" t="s">
        <v>3895</v>
      </c>
      <c r="F3727" s="7"/>
      <c r="G3727" s="7"/>
      <c r="H3727" s="7">
        <f>IF('Раздел 2.1.2.3'!P25&gt;=SUM('Раздел 2.1.2.3'!BJ25:BM25),0,1)</f>
        <v>0</v>
      </c>
    </row>
    <row r="3728" spans="1:8" x14ac:dyDescent="0.2">
      <c r="A3728" s="6">
        <f t="shared" si="49"/>
        <v>609562</v>
      </c>
      <c r="B3728" s="6">
        <v>10</v>
      </c>
      <c r="C3728" s="122">
        <v>22</v>
      </c>
      <c r="D3728" s="7">
        <v>904</v>
      </c>
      <c r="E3728" s="122" t="s">
        <v>3896</v>
      </c>
      <c r="F3728" s="7"/>
      <c r="G3728" s="7"/>
      <c r="H3728" s="7">
        <f>IF('Раздел 2.1.2.3'!P26&gt;=SUM('Раздел 2.1.2.3'!BJ26:BM26),0,1)</f>
        <v>0</v>
      </c>
    </row>
    <row r="3729" spans="1:8" x14ac:dyDescent="0.2">
      <c r="A3729" s="6">
        <f t="shared" si="49"/>
        <v>609562</v>
      </c>
      <c r="B3729" s="6">
        <v>10</v>
      </c>
      <c r="C3729" s="122">
        <v>22</v>
      </c>
      <c r="D3729" s="7">
        <v>905</v>
      </c>
      <c r="E3729" s="122" t="s">
        <v>3897</v>
      </c>
      <c r="F3729" s="7"/>
      <c r="G3729" s="7"/>
      <c r="H3729" s="7">
        <f>IF('Раздел 2.1.2.3'!P27&gt;=SUM('Раздел 2.1.2.3'!BJ27:BM27),0,1)</f>
        <v>0</v>
      </c>
    </row>
    <row r="3730" spans="1:8" x14ac:dyDescent="0.2">
      <c r="A3730" s="6">
        <f t="shared" si="49"/>
        <v>609562</v>
      </c>
      <c r="B3730" s="6">
        <v>10</v>
      </c>
      <c r="C3730" s="122">
        <v>22</v>
      </c>
      <c r="D3730" s="7">
        <v>906</v>
      </c>
      <c r="E3730" s="122" t="s">
        <v>3898</v>
      </c>
      <c r="F3730" s="7"/>
      <c r="G3730" s="7"/>
      <c r="H3730" s="7">
        <f>IF('Раздел 2.1.2.3'!P28&gt;=SUM('Раздел 2.1.2.3'!BJ28:BM28),0,1)</f>
        <v>0</v>
      </c>
    </row>
    <row r="3731" spans="1:8" x14ac:dyDescent="0.2">
      <c r="A3731" s="6">
        <f t="shared" si="49"/>
        <v>609562</v>
      </c>
      <c r="B3731" s="6">
        <v>10</v>
      </c>
      <c r="C3731" s="122">
        <v>22</v>
      </c>
      <c r="D3731" s="7">
        <v>907</v>
      </c>
      <c r="E3731" s="122" t="s">
        <v>3899</v>
      </c>
      <c r="F3731" s="7"/>
      <c r="G3731" s="7"/>
      <c r="H3731" s="7">
        <f>IF('Раздел 2.1.2.3'!P29&gt;=SUM('Раздел 2.1.2.3'!BJ29:BM29),0,1)</f>
        <v>0</v>
      </c>
    </row>
    <row r="3732" spans="1:8" x14ac:dyDescent="0.2">
      <c r="A3732" s="6">
        <f t="shared" si="49"/>
        <v>609562</v>
      </c>
      <c r="B3732" s="6">
        <v>10</v>
      </c>
      <c r="C3732" s="122">
        <v>22</v>
      </c>
      <c r="D3732" s="7">
        <v>908</v>
      </c>
      <c r="E3732" s="122" t="s">
        <v>3900</v>
      </c>
      <c r="F3732" s="7"/>
      <c r="G3732" s="7"/>
      <c r="H3732" s="7">
        <f>IF('Раздел 2.1.2.3'!P30&gt;=SUM('Раздел 2.1.2.3'!BJ30:BM30),0,1)</f>
        <v>0</v>
      </c>
    </row>
    <row r="3733" spans="1:8" x14ac:dyDescent="0.2">
      <c r="A3733" s="6">
        <f t="shared" si="49"/>
        <v>609562</v>
      </c>
      <c r="B3733" s="6">
        <v>10</v>
      </c>
      <c r="C3733" s="122">
        <v>22</v>
      </c>
      <c r="D3733" s="7">
        <v>909</v>
      </c>
      <c r="E3733" s="122" t="s">
        <v>3901</v>
      </c>
      <c r="F3733" s="7"/>
      <c r="G3733" s="7"/>
      <c r="H3733" s="7">
        <f>IF('Раздел 2.1.2.3'!P31&gt;=SUM('Раздел 2.1.2.3'!BJ31:BM31),0,1)</f>
        <v>0</v>
      </c>
    </row>
    <row r="3734" spans="1:8" x14ac:dyDescent="0.2">
      <c r="A3734" s="6">
        <f t="shared" ref="A3734:A3788" si="50">P_3</f>
        <v>609562</v>
      </c>
      <c r="B3734" s="6">
        <v>10</v>
      </c>
      <c r="C3734" s="122">
        <v>22</v>
      </c>
      <c r="D3734" s="7">
        <v>910</v>
      </c>
      <c r="E3734" s="122" t="s">
        <v>3902</v>
      </c>
      <c r="F3734" s="7"/>
      <c r="G3734" s="7"/>
      <c r="H3734" s="7">
        <f>IF('Раздел 2.1.2.3'!P32&gt;=SUM('Раздел 2.1.2.3'!BJ32:BM32),0,1)</f>
        <v>0</v>
      </c>
    </row>
    <row r="3735" spans="1:8" x14ac:dyDescent="0.2">
      <c r="A3735" s="6">
        <f t="shared" si="50"/>
        <v>609562</v>
      </c>
      <c r="B3735" s="6">
        <v>10</v>
      </c>
      <c r="C3735" s="122">
        <v>22</v>
      </c>
      <c r="D3735" s="7">
        <v>911</v>
      </c>
      <c r="E3735" s="122" t="s">
        <v>4728</v>
      </c>
      <c r="F3735" s="7"/>
      <c r="G3735" s="7"/>
      <c r="H3735" s="7">
        <f>IF('Раздел 2.1.2.3'!P33&gt;=SUM('Раздел 2.1.2.3'!BJ33:BM33),0,1)</f>
        <v>0</v>
      </c>
    </row>
    <row r="3736" spans="1:8" x14ac:dyDescent="0.2">
      <c r="A3736" s="6">
        <f t="shared" si="50"/>
        <v>609562</v>
      </c>
      <c r="B3736" s="6">
        <v>10</v>
      </c>
      <c r="C3736" s="122">
        <v>22</v>
      </c>
      <c r="D3736" s="7">
        <v>912</v>
      </c>
      <c r="E3736" s="122" t="s">
        <v>4729</v>
      </c>
      <c r="F3736" s="7"/>
      <c r="G3736" s="7"/>
      <c r="H3736" s="7">
        <f>IF('Раздел 2.1.2.3'!P34&gt;=SUM('Раздел 2.1.2.3'!BJ34:BM34),0,1)</f>
        <v>0</v>
      </c>
    </row>
    <row r="3737" spans="1:8" x14ac:dyDescent="0.2">
      <c r="A3737" s="6">
        <f t="shared" si="50"/>
        <v>609562</v>
      </c>
      <c r="B3737" s="6">
        <v>10</v>
      </c>
      <c r="C3737" s="122">
        <v>22</v>
      </c>
      <c r="D3737" s="7">
        <v>913</v>
      </c>
      <c r="E3737" s="122" t="s">
        <v>4730</v>
      </c>
      <c r="F3737" s="7"/>
      <c r="G3737" s="7"/>
      <c r="H3737" s="7">
        <f>IF('Раздел 2.1.2.3'!P35&gt;=SUM('Раздел 2.1.2.3'!BJ35:BM35),0,1)</f>
        <v>0</v>
      </c>
    </row>
    <row r="3738" spans="1:8" x14ac:dyDescent="0.2">
      <c r="A3738" s="6">
        <f t="shared" si="50"/>
        <v>609562</v>
      </c>
      <c r="B3738" s="6">
        <v>10</v>
      </c>
      <c r="C3738" s="122">
        <v>22</v>
      </c>
      <c r="D3738" s="7">
        <v>914</v>
      </c>
      <c r="E3738" s="122" t="s">
        <v>4731</v>
      </c>
      <c r="F3738" s="7"/>
      <c r="G3738" s="7"/>
      <c r="H3738" s="7">
        <f>IF('Раздел 2.1.2.3'!P36&gt;=SUM('Раздел 2.1.2.3'!BJ36:BM36),0,1)</f>
        <v>0</v>
      </c>
    </row>
    <row r="3739" spans="1:8" x14ac:dyDescent="0.2">
      <c r="A3739" s="6">
        <f t="shared" si="50"/>
        <v>609562</v>
      </c>
      <c r="B3739" s="6">
        <v>10</v>
      </c>
      <c r="C3739" s="122">
        <v>22</v>
      </c>
      <c r="D3739" s="7">
        <v>915</v>
      </c>
      <c r="E3739" s="122" t="s">
        <v>4732</v>
      </c>
      <c r="F3739" s="7"/>
      <c r="G3739" s="7"/>
      <c r="H3739" s="7">
        <f>IF('Раздел 2.1.2.3'!P37&gt;=SUM('Раздел 2.1.2.3'!BJ37:BM37),0,1)</f>
        <v>0</v>
      </c>
    </row>
    <row r="3740" spans="1:8" x14ac:dyDescent="0.2">
      <c r="A3740" s="6">
        <f t="shared" si="50"/>
        <v>609562</v>
      </c>
      <c r="B3740" s="6">
        <v>10</v>
      </c>
      <c r="C3740" s="122">
        <v>22</v>
      </c>
      <c r="D3740" s="7">
        <v>916</v>
      </c>
      <c r="E3740" s="122" t="s">
        <v>4733</v>
      </c>
      <c r="F3740" s="7"/>
      <c r="G3740" s="7"/>
      <c r="H3740" s="7">
        <f>IF('Раздел 2.1.2.3'!P38&gt;=SUM('Раздел 2.1.2.3'!BJ38:BM38),0,1)</f>
        <v>0</v>
      </c>
    </row>
    <row r="3741" spans="1:8" x14ac:dyDescent="0.2">
      <c r="A3741" s="6">
        <f t="shared" si="50"/>
        <v>609562</v>
      </c>
      <c r="B3741" s="6">
        <v>10</v>
      </c>
      <c r="C3741" s="122">
        <v>22</v>
      </c>
      <c r="D3741" s="7">
        <v>917</v>
      </c>
      <c r="E3741" s="122" t="s">
        <v>4734</v>
      </c>
      <c r="F3741" s="7"/>
      <c r="G3741" s="7"/>
      <c r="H3741" s="7">
        <f>IF('Раздел 2.1.2.3'!P39&gt;=SUM('Раздел 2.1.2.3'!BJ39:BM39),0,1)</f>
        <v>0</v>
      </c>
    </row>
    <row r="3742" spans="1:8" x14ac:dyDescent="0.2">
      <c r="A3742" s="6">
        <f t="shared" si="50"/>
        <v>609562</v>
      </c>
      <c r="B3742" s="6">
        <v>10</v>
      </c>
      <c r="C3742" s="122">
        <v>22</v>
      </c>
      <c r="D3742" s="7">
        <v>918</v>
      </c>
      <c r="E3742" s="122" t="s">
        <v>5523</v>
      </c>
      <c r="F3742" s="7"/>
      <c r="G3742" s="7"/>
      <c r="H3742" s="7">
        <f>IF('Раздел 2.1.2.3'!P40&gt;=SUM('Раздел 2.1.2.3'!BJ40:BM40),0,1)</f>
        <v>0</v>
      </c>
    </row>
    <row r="3743" spans="1:8" x14ac:dyDescent="0.2">
      <c r="A3743" s="6">
        <f t="shared" si="50"/>
        <v>609562</v>
      </c>
      <c r="B3743" s="6">
        <v>10</v>
      </c>
      <c r="C3743" s="122">
        <v>22</v>
      </c>
      <c r="D3743" s="7">
        <v>919</v>
      </c>
      <c r="E3743" s="122" t="s">
        <v>5524</v>
      </c>
      <c r="F3743" s="7"/>
      <c r="G3743" s="7"/>
      <c r="H3743" s="7">
        <f>IF('Раздел 2.1.2.3'!P41&gt;=SUM('Раздел 2.1.2.3'!BJ41:BM41),0,1)</f>
        <v>0</v>
      </c>
    </row>
    <row r="3744" spans="1:8" x14ac:dyDescent="0.2">
      <c r="A3744" s="6">
        <f t="shared" si="50"/>
        <v>609562</v>
      </c>
      <c r="B3744" s="6">
        <v>10</v>
      </c>
      <c r="C3744" s="122">
        <v>22</v>
      </c>
      <c r="D3744" s="7">
        <v>920</v>
      </c>
      <c r="E3744" s="122" t="s">
        <v>5525</v>
      </c>
      <c r="F3744" s="7"/>
      <c r="G3744" s="7"/>
      <c r="H3744" s="7">
        <f>IF('Раздел 2.1.2.3'!P42&gt;=SUM('Раздел 2.1.2.3'!BJ42:BM42),0,1)</f>
        <v>0</v>
      </c>
    </row>
    <row r="3745" spans="1:8" x14ac:dyDescent="0.2">
      <c r="A3745" s="6">
        <f t="shared" si="50"/>
        <v>609562</v>
      </c>
      <c r="B3745" s="6">
        <v>10</v>
      </c>
      <c r="C3745" s="122">
        <v>22</v>
      </c>
      <c r="D3745" s="7">
        <v>921</v>
      </c>
      <c r="E3745" s="122" t="s">
        <v>5526</v>
      </c>
      <c r="F3745" s="7"/>
      <c r="G3745" s="7"/>
      <c r="H3745" s="7">
        <f>IF('Раздел 2.1.2.3'!P43&gt;=SUM('Раздел 2.1.2.3'!BJ43:BM43),0,1)</f>
        <v>0</v>
      </c>
    </row>
    <row r="3746" spans="1:8" x14ac:dyDescent="0.2">
      <c r="A3746" s="6">
        <f t="shared" si="50"/>
        <v>609562</v>
      </c>
      <c r="B3746" s="6">
        <v>10</v>
      </c>
      <c r="C3746" s="122">
        <v>22</v>
      </c>
      <c r="D3746" s="7">
        <v>922</v>
      </c>
      <c r="E3746" s="122" t="s">
        <v>5527</v>
      </c>
      <c r="F3746" s="7"/>
      <c r="G3746" s="7"/>
      <c r="H3746" s="7">
        <f>IF('Раздел 2.1.2.3'!P44&gt;=SUM('Раздел 2.1.2.3'!BJ44:BM44),0,1)</f>
        <v>0</v>
      </c>
    </row>
    <row r="3747" spans="1:8" x14ac:dyDescent="0.2">
      <c r="A3747" s="6">
        <f t="shared" si="50"/>
        <v>609562</v>
      </c>
      <c r="B3747" s="6">
        <v>10</v>
      </c>
      <c r="C3747" s="122">
        <v>22</v>
      </c>
      <c r="D3747" s="7">
        <v>923</v>
      </c>
      <c r="E3747" s="122" t="s">
        <v>5528</v>
      </c>
      <c r="F3747" s="7"/>
      <c r="G3747" s="7"/>
      <c r="H3747" s="7">
        <f>IF('Раздел 2.1.2.3'!P45&gt;=SUM('Раздел 2.1.2.3'!BJ45:BM45),0,1)</f>
        <v>0</v>
      </c>
    </row>
    <row r="3748" spans="1:8" x14ac:dyDescent="0.2">
      <c r="A3748" s="6">
        <f t="shared" si="50"/>
        <v>609562</v>
      </c>
      <c r="B3748" s="6">
        <v>10</v>
      </c>
      <c r="C3748" s="122">
        <v>22</v>
      </c>
      <c r="D3748" s="7">
        <v>924</v>
      </c>
      <c r="E3748" s="122" t="s">
        <v>5529</v>
      </c>
      <c r="F3748" s="7"/>
      <c r="G3748" s="7"/>
      <c r="H3748" s="7">
        <f>IF('Раздел 2.1.2.3'!P46&gt;=SUM('Раздел 2.1.2.3'!BJ46:BM46),0,1)</f>
        <v>0</v>
      </c>
    </row>
    <row r="3749" spans="1:8" x14ac:dyDescent="0.2">
      <c r="A3749" s="6">
        <f t="shared" si="50"/>
        <v>609562</v>
      </c>
      <c r="B3749" s="6">
        <v>10</v>
      </c>
      <c r="C3749" s="122">
        <v>22</v>
      </c>
      <c r="D3749" s="7">
        <v>925</v>
      </c>
      <c r="E3749" s="122" t="s">
        <v>5530</v>
      </c>
      <c r="F3749" s="7"/>
      <c r="G3749" s="7"/>
      <c r="H3749" s="7">
        <f>IF('Раздел 2.1.2.3'!P47&gt;=SUM('Раздел 2.1.2.3'!BJ47:BM47),0,1)</f>
        <v>0</v>
      </c>
    </row>
    <row r="3750" spans="1:8" x14ac:dyDescent="0.2">
      <c r="A3750" s="6">
        <f t="shared" si="50"/>
        <v>609562</v>
      </c>
      <c r="B3750" s="6">
        <v>10</v>
      </c>
      <c r="C3750" s="122">
        <v>22</v>
      </c>
      <c r="D3750" s="7">
        <v>926</v>
      </c>
      <c r="E3750" s="122" t="s">
        <v>5531</v>
      </c>
      <c r="F3750" s="7"/>
      <c r="G3750" s="7"/>
      <c r="H3750" s="7">
        <f>IF('Раздел 2.1.2.3'!P48&gt;=SUM('Раздел 2.1.2.3'!BJ48:BM48),0,1)</f>
        <v>0</v>
      </c>
    </row>
    <row r="3751" spans="1:8" x14ac:dyDescent="0.2">
      <c r="A3751" s="6">
        <f t="shared" si="50"/>
        <v>609562</v>
      </c>
      <c r="B3751" s="6">
        <v>10</v>
      </c>
      <c r="C3751" s="122">
        <v>22</v>
      </c>
      <c r="D3751" s="7">
        <v>927</v>
      </c>
      <c r="E3751" s="122" t="s">
        <v>5532</v>
      </c>
      <c r="F3751" s="7"/>
      <c r="G3751" s="7"/>
      <c r="H3751" s="7">
        <f>IF('Раздел 2.1.2.3'!P49&gt;=SUM('Раздел 2.1.2.3'!BJ49:BM49),0,1)</f>
        <v>0</v>
      </c>
    </row>
    <row r="3752" spans="1:8" x14ac:dyDescent="0.2">
      <c r="A3752" s="6">
        <f t="shared" si="50"/>
        <v>609562</v>
      </c>
      <c r="B3752" s="6">
        <v>10</v>
      </c>
      <c r="C3752" s="122">
        <v>22</v>
      </c>
      <c r="D3752" s="7">
        <v>928</v>
      </c>
      <c r="E3752" s="122" t="s">
        <v>5533</v>
      </c>
      <c r="F3752" s="7"/>
      <c r="G3752" s="7"/>
      <c r="H3752" s="7">
        <f>IF('Раздел 2.1.2.3'!P50&gt;=SUM('Раздел 2.1.2.3'!BJ50:BM50),0,1)</f>
        <v>0</v>
      </c>
    </row>
    <row r="3753" spans="1:8" x14ac:dyDescent="0.2">
      <c r="A3753" s="6">
        <f t="shared" si="50"/>
        <v>609562</v>
      </c>
      <c r="B3753" s="6">
        <v>10</v>
      </c>
      <c r="C3753" s="122">
        <v>22</v>
      </c>
      <c r="D3753" s="7">
        <v>929</v>
      </c>
      <c r="E3753" s="122" t="s">
        <v>5534</v>
      </c>
      <c r="F3753" s="7"/>
      <c r="G3753" s="7"/>
      <c r="H3753" s="7">
        <f>IF('Раздел 2.1.2.3'!P51&gt;=SUM('Раздел 2.1.2.3'!BJ51:BM51),0,1)</f>
        <v>0</v>
      </c>
    </row>
    <row r="3754" spans="1:8" x14ac:dyDescent="0.2">
      <c r="A3754" s="6">
        <f t="shared" si="50"/>
        <v>609562</v>
      </c>
      <c r="B3754" s="6">
        <v>10</v>
      </c>
      <c r="C3754" s="122">
        <v>22</v>
      </c>
      <c r="D3754" s="7">
        <v>930</v>
      </c>
      <c r="E3754" s="122" t="s">
        <v>5535</v>
      </c>
      <c r="F3754" s="7"/>
      <c r="G3754" s="7"/>
      <c r="H3754" s="7">
        <f>IF('Раздел 2.1.2.3'!P52&gt;=SUM('Раздел 2.1.2.3'!BJ52:BM52),0,1)</f>
        <v>0</v>
      </c>
    </row>
    <row r="3755" spans="1:8" x14ac:dyDescent="0.2">
      <c r="A3755" s="6">
        <f t="shared" si="50"/>
        <v>609562</v>
      </c>
      <c r="B3755" s="6">
        <v>10</v>
      </c>
      <c r="C3755" s="123">
        <v>22</v>
      </c>
      <c r="D3755" s="7">
        <v>931</v>
      </c>
      <c r="E3755" s="123" t="s">
        <v>5536</v>
      </c>
      <c r="F3755" s="119"/>
      <c r="G3755" s="119"/>
      <c r="H3755" s="119">
        <f>IF('Раздел 2.1.2.3'!P53&gt;=SUM('Раздел 2.1.2.3'!BJ53:BM53),0,1)</f>
        <v>0</v>
      </c>
    </row>
    <row r="3756" spans="1:8" x14ac:dyDescent="0.2">
      <c r="A3756" s="6">
        <f t="shared" si="50"/>
        <v>609562</v>
      </c>
      <c r="B3756" s="6">
        <v>10</v>
      </c>
      <c r="C3756" s="122">
        <v>23</v>
      </c>
      <c r="D3756" s="7">
        <v>932</v>
      </c>
      <c r="E3756" s="122" t="s">
        <v>5537</v>
      </c>
      <c r="F3756" s="7"/>
      <c r="G3756" s="7"/>
      <c r="H3756" s="7">
        <f>IF('Раздел 2.1.2.3'!BI21&gt;=SUM('Раздел 2.1.2.3'!BJ21:BK21),0,1)</f>
        <v>0</v>
      </c>
    </row>
    <row r="3757" spans="1:8" x14ac:dyDescent="0.2">
      <c r="A3757" s="6">
        <f t="shared" si="50"/>
        <v>609562</v>
      </c>
      <c r="B3757" s="6">
        <v>10</v>
      </c>
      <c r="C3757" s="122">
        <v>23</v>
      </c>
      <c r="D3757" s="7">
        <v>933</v>
      </c>
      <c r="E3757" s="122" t="s">
        <v>5538</v>
      </c>
      <c r="F3757" s="7"/>
      <c r="G3757" s="7"/>
      <c r="H3757" s="7">
        <f>IF('Раздел 2.1.2.3'!BI22&gt;=SUM('Раздел 2.1.2.3'!BJ22:BK22),0,1)</f>
        <v>0</v>
      </c>
    </row>
    <row r="3758" spans="1:8" x14ac:dyDescent="0.2">
      <c r="A3758" s="6">
        <f t="shared" si="50"/>
        <v>609562</v>
      </c>
      <c r="B3758" s="6">
        <v>10</v>
      </c>
      <c r="C3758" s="122">
        <v>23</v>
      </c>
      <c r="D3758" s="7">
        <v>934</v>
      </c>
      <c r="E3758" s="122" t="s">
        <v>5539</v>
      </c>
      <c r="F3758" s="7"/>
      <c r="G3758" s="7"/>
      <c r="H3758" s="7">
        <f>IF('Раздел 2.1.2.3'!BI23&gt;=SUM('Раздел 2.1.2.3'!BJ23:BK23),0,1)</f>
        <v>0</v>
      </c>
    </row>
    <row r="3759" spans="1:8" x14ac:dyDescent="0.2">
      <c r="A3759" s="6">
        <f t="shared" si="50"/>
        <v>609562</v>
      </c>
      <c r="B3759" s="6">
        <v>10</v>
      </c>
      <c r="C3759" s="122">
        <v>23</v>
      </c>
      <c r="D3759" s="7">
        <v>935</v>
      </c>
      <c r="E3759" s="122" t="s">
        <v>5540</v>
      </c>
      <c r="F3759" s="7"/>
      <c r="G3759" s="7"/>
      <c r="H3759" s="7">
        <f>IF('Раздел 2.1.2.3'!BI24&gt;=SUM('Раздел 2.1.2.3'!BJ24:BK24),0,1)</f>
        <v>0</v>
      </c>
    </row>
    <row r="3760" spans="1:8" x14ac:dyDescent="0.2">
      <c r="A3760" s="6">
        <f t="shared" si="50"/>
        <v>609562</v>
      </c>
      <c r="B3760" s="6">
        <v>10</v>
      </c>
      <c r="C3760" s="122">
        <v>23</v>
      </c>
      <c r="D3760" s="7">
        <v>936</v>
      </c>
      <c r="E3760" s="122" t="s">
        <v>5541</v>
      </c>
      <c r="F3760" s="7"/>
      <c r="G3760" s="7"/>
      <c r="H3760" s="7">
        <f>IF('Раздел 2.1.2.3'!BI25&gt;=SUM('Раздел 2.1.2.3'!BJ25:BK25),0,1)</f>
        <v>0</v>
      </c>
    </row>
    <row r="3761" spans="1:8" x14ac:dyDescent="0.2">
      <c r="A3761" s="6">
        <f t="shared" si="50"/>
        <v>609562</v>
      </c>
      <c r="B3761" s="6">
        <v>10</v>
      </c>
      <c r="C3761" s="122">
        <v>23</v>
      </c>
      <c r="D3761" s="7">
        <v>937</v>
      </c>
      <c r="E3761" s="122" t="s">
        <v>5542</v>
      </c>
      <c r="F3761" s="7"/>
      <c r="G3761" s="7"/>
      <c r="H3761" s="7">
        <f>IF('Раздел 2.1.2.3'!BI26&gt;=SUM('Раздел 2.1.2.3'!BJ26:BK26),0,1)</f>
        <v>0</v>
      </c>
    </row>
    <row r="3762" spans="1:8" x14ac:dyDescent="0.2">
      <c r="A3762" s="6">
        <f t="shared" si="50"/>
        <v>609562</v>
      </c>
      <c r="B3762" s="6">
        <v>10</v>
      </c>
      <c r="C3762" s="122">
        <v>23</v>
      </c>
      <c r="D3762" s="7">
        <v>938</v>
      </c>
      <c r="E3762" s="122" t="s">
        <v>5543</v>
      </c>
      <c r="F3762" s="7"/>
      <c r="G3762" s="7"/>
      <c r="H3762" s="7">
        <f>IF('Раздел 2.1.2.3'!BI27&gt;=SUM('Раздел 2.1.2.3'!BJ27:BK27),0,1)</f>
        <v>0</v>
      </c>
    </row>
    <row r="3763" spans="1:8" x14ac:dyDescent="0.2">
      <c r="A3763" s="6">
        <f t="shared" si="50"/>
        <v>609562</v>
      </c>
      <c r="B3763" s="6">
        <v>10</v>
      </c>
      <c r="C3763" s="122">
        <v>23</v>
      </c>
      <c r="D3763" s="7">
        <v>939</v>
      </c>
      <c r="E3763" s="122" t="s">
        <v>5544</v>
      </c>
      <c r="F3763" s="7"/>
      <c r="G3763" s="7"/>
      <c r="H3763" s="7">
        <f>IF('Раздел 2.1.2.3'!BI28&gt;=SUM('Раздел 2.1.2.3'!BJ28:BK28),0,1)</f>
        <v>0</v>
      </c>
    </row>
    <row r="3764" spans="1:8" x14ac:dyDescent="0.2">
      <c r="A3764" s="6">
        <f t="shared" si="50"/>
        <v>609562</v>
      </c>
      <c r="B3764" s="6">
        <v>10</v>
      </c>
      <c r="C3764" s="122">
        <v>23</v>
      </c>
      <c r="D3764" s="7">
        <v>940</v>
      </c>
      <c r="E3764" s="122" t="s">
        <v>5545</v>
      </c>
      <c r="F3764" s="7"/>
      <c r="G3764" s="7"/>
      <c r="H3764" s="7">
        <f>IF('Раздел 2.1.2.3'!BI29&gt;=SUM('Раздел 2.1.2.3'!BJ29:BK29),0,1)</f>
        <v>0</v>
      </c>
    </row>
    <row r="3765" spans="1:8" x14ac:dyDescent="0.2">
      <c r="A3765" s="6">
        <f t="shared" si="50"/>
        <v>609562</v>
      </c>
      <c r="B3765" s="6">
        <v>10</v>
      </c>
      <c r="C3765" s="122">
        <v>23</v>
      </c>
      <c r="D3765" s="7">
        <v>941</v>
      </c>
      <c r="E3765" s="122" t="s">
        <v>5546</v>
      </c>
      <c r="F3765" s="7"/>
      <c r="G3765" s="7"/>
      <c r="H3765" s="7">
        <f>IF('Раздел 2.1.2.3'!BI30&gt;=SUM('Раздел 2.1.2.3'!BJ30:BK30),0,1)</f>
        <v>0</v>
      </c>
    </row>
    <row r="3766" spans="1:8" x14ac:dyDescent="0.2">
      <c r="A3766" s="6">
        <f t="shared" si="50"/>
        <v>609562</v>
      </c>
      <c r="B3766" s="6">
        <v>10</v>
      </c>
      <c r="C3766" s="122">
        <v>23</v>
      </c>
      <c r="D3766" s="7">
        <v>942</v>
      </c>
      <c r="E3766" s="122" t="s">
        <v>5547</v>
      </c>
      <c r="F3766" s="7"/>
      <c r="G3766" s="7"/>
      <c r="H3766" s="7">
        <f>IF('Раздел 2.1.2.3'!BI31&gt;=SUM('Раздел 2.1.2.3'!BJ31:BK31),0,1)</f>
        <v>0</v>
      </c>
    </row>
    <row r="3767" spans="1:8" x14ac:dyDescent="0.2">
      <c r="A3767" s="6">
        <f t="shared" si="50"/>
        <v>609562</v>
      </c>
      <c r="B3767" s="6">
        <v>10</v>
      </c>
      <c r="C3767" s="122">
        <v>23</v>
      </c>
      <c r="D3767" s="7">
        <v>943</v>
      </c>
      <c r="E3767" s="122" t="s">
        <v>5548</v>
      </c>
      <c r="F3767" s="7"/>
      <c r="G3767" s="7"/>
      <c r="H3767" s="7">
        <f>IF('Раздел 2.1.2.3'!BI32&gt;=SUM('Раздел 2.1.2.3'!BJ32:BK32),0,1)</f>
        <v>0</v>
      </c>
    </row>
    <row r="3768" spans="1:8" x14ac:dyDescent="0.2">
      <c r="A3768" s="6">
        <f t="shared" si="50"/>
        <v>609562</v>
      </c>
      <c r="B3768" s="6">
        <v>10</v>
      </c>
      <c r="C3768" s="122">
        <v>23</v>
      </c>
      <c r="D3768" s="7">
        <v>944</v>
      </c>
      <c r="E3768" s="122" t="s">
        <v>5549</v>
      </c>
      <c r="F3768" s="7"/>
      <c r="G3768" s="7"/>
      <c r="H3768" s="7">
        <f>IF('Раздел 2.1.2.3'!BI33&gt;=SUM('Раздел 2.1.2.3'!BJ33:BK33),0,1)</f>
        <v>0</v>
      </c>
    </row>
    <row r="3769" spans="1:8" x14ac:dyDescent="0.2">
      <c r="A3769" s="6">
        <f t="shared" si="50"/>
        <v>609562</v>
      </c>
      <c r="B3769" s="6">
        <v>10</v>
      </c>
      <c r="C3769" s="122">
        <v>23</v>
      </c>
      <c r="D3769" s="7">
        <v>945</v>
      </c>
      <c r="E3769" s="122" t="s">
        <v>4763</v>
      </c>
      <c r="F3769" s="7"/>
      <c r="G3769" s="7"/>
      <c r="H3769" s="7">
        <f>IF('Раздел 2.1.2.3'!BI34&gt;=SUM('Раздел 2.1.2.3'!BJ34:BK34),0,1)</f>
        <v>0</v>
      </c>
    </row>
    <row r="3770" spans="1:8" x14ac:dyDescent="0.2">
      <c r="A3770" s="6">
        <f t="shared" si="50"/>
        <v>609562</v>
      </c>
      <c r="B3770" s="6">
        <v>10</v>
      </c>
      <c r="C3770" s="122">
        <v>23</v>
      </c>
      <c r="D3770" s="7">
        <v>946</v>
      </c>
      <c r="E3770" s="122" t="s">
        <v>4764</v>
      </c>
      <c r="F3770" s="7"/>
      <c r="G3770" s="7"/>
      <c r="H3770" s="7">
        <f>IF('Раздел 2.1.2.3'!BI35&gt;=SUM('Раздел 2.1.2.3'!BJ35:BK35),0,1)</f>
        <v>0</v>
      </c>
    </row>
    <row r="3771" spans="1:8" x14ac:dyDescent="0.2">
      <c r="A3771" s="6">
        <f t="shared" si="50"/>
        <v>609562</v>
      </c>
      <c r="B3771" s="6">
        <v>10</v>
      </c>
      <c r="C3771" s="122">
        <v>23</v>
      </c>
      <c r="D3771" s="7">
        <v>947</v>
      </c>
      <c r="E3771" s="122" t="s">
        <v>4765</v>
      </c>
      <c r="F3771" s="7"/>
      <c r="G3771" s="7"/>
      <c r="H3771" s="7">
        <f>IF('Раздел 2.1.2.3'!BI36&gt;=SUM('Раздел 2.1.2.3'!BJ36:BK36),0,1)</f>
        <v>0</v>
      </c>
    </row>
    <row r="3772" spans="1:8" x14ac:dyDescent="0.2">
      <c r="A3772" s="6">
        <f t="shared" si="50"/>
        <v>609562</v>
      </c>
      <c r="B3772" s="6">
        <v>10</v>
      </c>
      <c r="C3772" s="122">
        <v>23</v>
      </c>
      <c r="D3772" s="7">
        <v>948</v>
      </c>
      <c r="E3772" s="122" t="s">
        <v>4766</v>
      </c>
      <c r="F3772" s="7"/>
      <c r="G3772" s="7"/>
      <c r="H3772" s="7">
        <f>IF('Раздел 2.1.2.3'!BI37&gt;=SUM('Раздел 2.1.2.3'!BJ37:BK37),0,1)</f>
        <v>0</v>
      </c>
    </row>
    <row r="3773" spans="1:8" x14ac:dyDescent="0.2">
      <c r="A3773" s="6">
        <f t="shared" si="50"/>
        <v>609562</v>
      </c>
      <c r="B3773" s="6">
        <v>10</v>
      </c>
      <c r="C3773" s="122">
        <v>23</v>
      </c>
      <c r="D3773" s="7">
        <v>949</v>
      </c>
      <c r="E3773" s="122" t="s">
        <v>4767</v>
      </c>
      <c r="F3773" s="7"/>
      <c r="G3773" s="7"/>
      <c r="H3773" s="7">
        <f>IF('Раздел 2.1.2.3'!BI38&gt;=SUM('Раздел 2.1.2.3'!BJ38:BK38),0,1)</f>
        <v>0</v>
      </c>
    </row>
    <row r="3774" spans="1:8" x14ac:dyDescent="0.2">
      <c r="A3774" s="6">
        <f t="shared" si="50"/>
        <v>609562</v>
      </c>
      <c r="B3774" s="6">
        <v>10</v>
      </c>
      <c r="C3774" s="122">
        <v>23</v>
      </c>
      <c r="D3774" s="7">
        <v>950</v>
      </c>
      <c r="E3774" s="122" t="s">
        <v>4768</v>
      </c>
      <c r="F3774" s="7"/>
      <c r="G3774" s="7"/>
      <c r="H3774" s="7">
        <f>IF('Раздел 2.1.2.3'!BI39&gt;=SUM('Раздел 2.1.2.3'!BJ39:BK39),0,1)</f>
        <v>0</v>
      </c>
    </row>
    <row r="3775" spans="1:8" x14ac:dyDescent="0.2">
      <c r="A3775" s="6">
        <f t="shared" si="50"/>
        <v>609562</v>
      </c>
      <c r="B3775" s="6">
        <v>10</v>
      </c>
      <c r="C3775" s="122">
        <v>23</v>
      </c>
      <c r="D3775" s="7">
        <v>951</v>
      </c>
      <c r="E3775" s="122" t="s">
        <v>4769</v>
      </c>
      <c r="F3775" s="7"/>
      <c r="G3775" s="7"/>
      <c r="H3775" s="7">
        <f>IF('Раздел 2.1.2.3'!BI40&gt;=SUM('Раздел 2.1.2.3'!BJ40:BK40),0,1)</f>
        <v>0</v>
      </c>
    </row>
    <row r="3776" spans="1:8" x14ac:dyDescent="0.2">
      <c r="A3776" s="6">
        <f t="shared" si="50"/>
        <v>609562</v>
      </c>
      <c r="B3776" s="6">
        <v>10</v>
      </c>
      <c r="C3776" s="122">
        <v>23</v>
      </c>
      <c r="D3776" s="7">
        <v>952</v>
      </c>
      <c r="E3776" s="122" t="s">
        <v>4770</v>
      </c>
      <c r="F3776" s="7"/>
      <c r="G3776" s="7"/>
      <c r="H3776" s="7">
        <f>IF('Раздел 2.1.2.3'!BI41&gt;=SUM('Раздел 2.1.2.3'!BJ41:BK41),0,1)</f>
        <v>0</v>
      </c>
    </row>
    <row r="3777" spans="1:8" x14ac:dyDescent="0.2">
      <c r="A3777" s="6">
        <f t="shared" si="50"/>
        <v>609562</v>
      </c>
      <c r="B3777" s="6">
        <v>10</v>
      </c>
      <c r="C3777" s="122">
        <v>23</v>
      </c>
      <c r="D3777" s="7">
        <v>953</v>
      </c>
      <c r="E3777" s="122" t="s">
        <v>4771</v>
      </c>
      <c r="F3777" s="7"/>
      <c r="G3777" s="7"/>
      <c r="H3777" s="7">
        <f>IF('Раздел 2.1.2.3'!BI42&gt;=SUM('Раздел 2.1.2.3'!BJ42:BK42),0,1)</f>
        <v>0</v>
      </c>
    </row>
    <row r="3778" spans="1:8" x14ac:dyDescent="0.2">
      <c r="A3778" s="6">
        <f t="shared" si="50"/>
        <v>609562</v>
      </c>
      <c r="B3778" s="6">
        <v>10</v>
      </c>
      <c r="C3778" s="122">
        <v>23</v>
      </c>
      <c r="D3778" s="7">
        <v>954</v>
      </c>
      <c r="E3778" s="122" t="s">
        <v>4772</v>
      </c>
      <c r="F3778" s="7"/>
      <c r="G3778" s="7"/>
      <c r="H3778" s="7">
        <f>IF('Раздел 2.1.2.3'!BI43&gt;=SUM('Раздел 2.1.2.3'!BJ43:BK43),0,1)</f>
        <v>0</v>
      </c>
    </row>
    <row r="3779" spans="1:8" x14ac:dyDescent="0.2">
      <c r="A3779" s="6">
        <f t="shared" si="50"/>
        <v>609562</v>
      </c>
      <c r="B3779" s="6">
        <v>10</v>
      </c>
      <c r="C3779" s="122">
        <v>23</v>
      </c>
      <c r="D3779" s="7">
        <v>955</v>
      </c>
      <c r="E3779" s="122" t="s">
        <v>4773</v>
      </c>
      <c r="F3779" s="7"/>
      <c r="G3779" s="7"/>
      <c r="H3779" s="7">
        <f>IF('Раздел 2.1.2.3'!BI44&gt;=SUM('Раздел 2.1.2.3'!BJ44:BK44),0,1)</f>
        <v>0</v>
      </c>
    </row>
    <row r="3780" spans="1:8" x14ac:dyDescent="0.2">
      <c r="A3780" s="6">
        <f t="shared" si="50"/>
        <v>609562</v>
      </c>
      <c r="B3780" s="6">
        <v>10</v>
      </c>
      <c r="C3780" s="122">
        <v>23</v>
      </c>
      <c r="D3780" s="7">
        <v>956</v>
      </c>
      <c r="E3780" s="122" t="s">
        <v>5559</v>
      </c>
      <c r="F3780" s="7"/>
      <c r="G3780" s="7"/>
      <c r="H3780" s="7">
        <f>IF('Раздел 2.1.2.3'!BI45&gt;=SUM('Раздел 2.1.2.3'!BJ45:BK45),0,1)</f>
        <v>0</v>
      </c>
    </row>
    <row r="3781" spans="1:8" x14ac:dyDescent="0.2">
      <c r="A3781" s="6">
        <f t="shared" si="50"/>
        <v>609562</v>
      </c>
      <c r="B3781" s="6">
        <v>10</v>
      </c>
      <c r="C3781" s="122">
        <v>23</v>
      </c>
      <c r="D3781" s="7">
        <v>957</v>
      </c>
      <c r="E3781" s="122" t="s">
        <v>5560</v>
      </c>
      <c r="F3781" s="7"/>
      <c r="G3781" s="7"/>
      <c r="H3781" s="7">
        <f>IF('Раздел 2.1.2.3'!BI46&gt;=SUM('Раздел 2.1.2.3'!BJ46:BK46),0,1)</f>
        <v>0</v>
      </c>
    </row>
    <row r="3782" spans="1:8" x14ac:dyDescent="0.2">
      <c r="A3782" s="6">
        <f t="shared" si="50"/>
        <v>609562</v>
      </c>
      <c r="B3782" s="6">
        <v>10</v>
      </c>
      <c r="C3782" s="122">
        <v>23</v>
      </c>
      <c r="D3782" s="7">
        <v>958</v>
      </c>
      <c r="E3782" s="122" t="s">
        <v>4776</v>
      </c>
      <c r="F3782" s="7"/>
      <c r="G3782" s="7"/>
      <c r="H3782" s="7">
        <f>IF('Раздел 2.1.2.3'!BI47&gt;=SUM('Раздел 2.1.2.3'!BJ47:BK47),0,1)</f>
        <v>0</v>
      </c>
    </row>
    <row r="3783" spans="1:8" x14ac:dyDescent="0.2">
      <c r="A3783" s="6">
        <f t="shared" si="50"/>
        <v>609562</v>
      </c>
      <c r="B3783" s="6">
        <v>10</v>
      </c>
      <c r="C3783" s="122">
        <v>23</v>
      </c>
      <c r="D3783" s="7">
        <v>959</v>
      </c>
      <c r="E3783" s="122" t="s">
        <v>4777</v>
      </c>
      <c r="F3783" s="7"/>
      <c r="G3783" s="7"/>
      <c r="H3783" s="7">
        <f>IF('Раздел 2.1.2.3'!BI48&gt;=SUM('Раздел 2.1.2.3'!BJ48:BK48),0,1)</f>
        <v>0</v>
      </c>
    </row>
    <row r="3784" spans="1:8" x14ac:dyDescent="0.2">
      <c r="A3784" s="6">
        <f t="shared" si="50"/>
        <v>609562</v>
      </c>
      <c r="B3784" s="6">
        <v>10</v>
      </c>
      <c r="C3784" s="122">
        <v>23</v>
      </c>
      <c r="D3784" s="7">
        <v>960</v>
      </c>
      <c r="E3784" s="122" t="s">
        <v>4778</v>
      </c>
      <c r="F3784" s="7"/>
      <c r="G3784" s="7"/>
      <c r="H3784" s="7">
        <f>IF('Раздел 2.1.2.3'!BI49&gt;=SUM('Раздел 2.1.2.3'!BJ49:BK49),0,1)</f>
        <v>0</v>
      </c>
    </row>
    <row r="3785" spans="1:8" x14ac:dyDescent="0.2">
      <c r="A3785" s="6">
        <f t="shared" si="50"/>
        <v>609562</v>
      </c>
      <c r="B3785" s="6">
        <v>10</v>
      </c>
      <c r="C3785" s="122">
        <v>23</v>
      </c>
      <c r="D3785" s="7">
        <v>961</v>
      </c>
      <c r="E3785" s="122" t="s">
        <v>4779</v>
      </c>
      <c r="F3785" s="7"/>
      <c r="G3785" s="7"/>
      <c r="H3785" s="7">
        <f>IF('Раздел 2.1.2.3'!BI50&gt;=SUM('Раздел 2.1.2.3'!BJ50:BK50),0,1)</f>
        <v>0</v>
      </c>
    </row>
    <row r="3786" spans="1:8" x14ac:dyDescent="0.2">
      <c r="A3786" s="6">
        <f t="shared" si="50"/>
        <v>609562</v>
      </c>
      <c r="B3786" s="6">
        <v>10</v>
      </c>
      <c r="C3786" s="122">
        <v>23</v>
      </c>
      <c r="D3786" s="7">
        <v>962</v>
      </c>
      <c r="E3786" s="122" t="s">
        <v>4780</v>
      </c>
      <c r="F3786" s="7"/>
      <c r="G3786" s="7"/>
      <c r="H3786" s="7">
        <f>IF('Раздел 2.1.2.3'!BI51&gt;=SUM('Раздел 2.1.2.3'!BJ51:BK51),0,1)</f>
        <v>0</v>
      </c>
    </row>
    <row r="3787" spans="1:8" x14ac:dyDescent="0.2">
      <c r="A3787" s="6">
        <f t="shared" si="50"/>
        <v>609562</v>
      </c>
      <c r="B3787" s="6">
        <v>10</v>
      </c>
      <c r="C3787" s="122">
        <v>23</v>
      </c>
      <c r="D3787" s="7">
        <v>963</v>
      </c>
      <c r="E3787" s="122" t="s">
        <v>4781</v>
      </c>
      <c r="F3787" s="7"/>
      <c r="G3787" s="7"/>
      <c r="H3787" s="7">
        <f>IF('Раздел 2.1.2.3'!BI52&gt;=SUM('Раздел 2.1.2.3'!BJ52:BK52),0,1)</f>
        <v>0</v>
      </c>
    </row>
    <row r="3788" spans="1:8" x14ac:dyDescent="0.2">
      <c r="A3788" s="6">
        <f t="shared" si="50"/>
        <v>609562</v>
      </c>
      <c r="B3788" s="119">
        <v>10</v>
      </c>
      <c r="C3788" s="123">
        <v>23</v>
      </c>
      <c r="D3788" s="119">
        <v>964</v>
      </c>
      <c r="E3788" s="123" t="s">
        <v>4782</v>
      </c>
      <c r="F3788" s="119"/>
      <c r="G3788" s="119"/>
      <c r="H3788" s="119">
        <f>IF('Раздел 2.1.2.3'!BI53&gt;=SUM('Раздел 2.1.2.3'!BJ53:BK53),0,1)</f>
        <v>0</v>
      </c>
    </row>
    <row r="3789" spans="1:8" x14ac:dyDescent="0.2">
      <c r="A3789" s="117">
        <f t="shared" si="49"/>
        <v>609562</v>
      </c>
      <c r="B3789" s="117">
        <v>11</v>
      </c>
      <c r="C3789" s="117">
        <v>0</v>
      </c>
      <c r="D3789" s="117">
        <v>0</v>
      </c>
      <c r="E3789" s="117" t="str">
        <f>CONCATENATE("Количество ошибок в разделе 2.1.3.1: ",H3789)</f>
        <v>Количество ошибок в разделе 2.1.3.1: 0</v>
      </c>
      <c r="F3789" s="117"/>
      <c r="G3789" s="117"/>
      <c r="H3789" s="117">
        <f>SUM(H3790:H4017)</f>
        <v>0</v>
      </c>
    </row>
    <row r="3790" spans="1:8" x14ac:dyDescent="0.2">
      <c r="A3790" s="6">
        <f t="shared" si="49"/>
        <v>609562</v>
      </c>
      <c r="B3790" s="6">
        <v>11</v>
      </c>
      <c r="C3790" s="6">
        <v>1</v>
      </c>
      <c r="D3790" s="6">
        <v>1</v>
      </c>
      <c r="E3790" s="6" t="s">
        <v>8850</v>
      </c>
      <c r="H3790" s="6">
        <f>IF('Раздел 2.1.3.1'!P29=SUM('Раздел 2.1.3.1'!P21,'Раздел 2.1.3.1'!P23,'Раздел 2.1.3.1'!P25,'Раздел 2.1.3.1'!P27),0,1)</f>
        <v>0</v>
      </c>
    </row>
    <row r="3791" spans="1:8" x14ac:dyDescent="0.2">
      <c r="A3791" s="6">
        <f t="shared" si="49"/>
        <v>609562</v>
      </c>
      <c r="B3791" s="6">
        <v>11</v>
      </c>
      <c r="C3791" s="6">
        <v>1</v>
      </c>
      <c r="D3791" s="6">
        <v>2</v>
      </c>
      <c r="E3791" s="6" t="s">
        <v>8851</v>
      </c>
      <c r="H3791" s="6">
        <f>IF('Раздел 2.1.3.1'!Q29=SUM('Раздел 2.1.3.1'!Q21,'Раздел 2.1.3.1'!Q23,'Раздел 2.1.3.1'!Q25,'Раздел 2.1.3.1'!Q27),0,1)</f>
        <v>0</v>
      </c>
    </row>
    <row r="3792" spans="1:8" x14ac:dyDescent="0.2">
      <c r="A3792" s="6">
        <f t="shared" si="49"/>
        <v>609562</v>
      </c>
      <c r="B3792" s="6">
        <v>11</v>
      </c>
      <c r="C3792" s="6">
        <v>1</v>
      </c>
      <c r="D3792" s="6">
        <v>3</v>
      </c>
      <c r="E3792" s="6" t="s">
        <v>8852</v>
      </c>
      <c r="H3792" s="6">
        <f>IF('Раздел 2.1.3.1'!R29=SUM('Раздел 2.1.3.1'!R21,'Раздел 2.1.3.1'!R23,'Раздел 2.1.3.1'!R25,'Раздел 2.1.3.1'!R27),0,1)</f>
        <v>0</v>
      </c>
    </row>
    <row r="3793" spans="1:8" x14ac:dyDescent="0.2">
      <c r="A3793" s="6">
        <f t="shared" si="49"/>
        <v>609562</v>
      </c>
      <c r="B3793" s="6">
        <v>11</v>
      </c>
      <c r="C3793" s="6">
        <v>1</v>
      </c>
      <c r="D3793" s="6">
        <v>4</v>
      </c>
      <c r="E3793" s="6" t="s">
        <v>8853</v>
      </c>
      <c r="H3793" s="6">
        <f>IF('Раздел 2.1.3.1'!S29=SUM('Раздел 2.1.3.1'!S21,'Раздел 2.1.3.1'!S23,'Раздел 2.1.3.1'!S25,'Раздел 2.1.3.1'!S27),0,1)</f>
        <v>0</v>
      </c>
    </row>
    <row r="3794" spans="1:8" x14ac:dyDescent="0.2">
      <c r="A3794" s="6">
        <f t="shared" si="49"/>
        <v>609562</v>
      </c>
      <c r="B3794" s="6">
        <v>11</v>
      </c>
      <c r="C3794" s="6">
        <v>1</v>
      </c>
      <c r="D3794" s="6">
        <v>5</v>
      </c>
      <c r="E3794" s="6" t="s">
        <v>8854</v>
      </c>
      <c r="H3794" s="6">
        <f>IF('Раздел 2.1.3.1'!T29=SUM('Раздел 2.1.3.1'!T21,'Раздел 2.1.3.1'!T23,'Раздел 2.1.3.1'!T25,'Раздел 2.1.3.1'!T27),0,1)</f>
        <v>0</v>
      </c>
    </row>
    <row r="3795" spans="1:8" x14ac:dyDescent="0.2">
      <c r="A3795" s="6">
        <f t="shared" si="49"/>
        <v>609562</v>
      </c>
      <c r="B3795" s="6">
        <v>11</v>
      </c>
      <c r="C3795" s="6">
        <v>1</v>
      </c>
      <c r="D3795" s="6">
        <v>6</v>
      </c>
      <c r="E3795" s="6" t="s">
        <v>8855</v>
      </c>
      <c r="H3795" s="6">
        <f>IF('Раздел 2.1.3.1'!U29=SUM('Раздел 2.1.3.1'!U21,'Раздел 2.1.3.1'!U23,'Раздел 2.1.3.1'!U25,'Раздел 2.1.3.1'!U27),0,1)</f>
        <v>0</v>
      </c>
    </row>
    <row r="3796" spans="1:8" x14ac:dyDescent="0.2">
      <c r="A3796" s="6">
        <f t="shared" si="49"/>
        <v>609562</v>
      </c>
      <c r="B3796" s="6">
        <v>11</v>
      </c>
      <c r="C3796" s="6">
        <v>1</v>
      </c>
      <c r="D3796" s="6">
        <v>7</v>
      </c>
      <c r="E3796" s="6" t="s">
        <v>8856</v>
      </c>
      <c r="H3796" s="6">
        <f>IF('Раздел 2.1.3.1'!V29=SUM('Раздел 2.1.3.1'!V21,'Раздел 2.1.3.1'!V23,'Раздел 2.1.3.1'!V25,'Раздел 2.1.3.1'!V27),0,1)</f>
        <v>0</v>
      </c>
    </row>
    <row r="3797" spans="1:8" x14ac:dyDescent="0.2">
      <c r="A3797" s="6">
        <f t="shared" si="49"/>
        <v>609562</v>
      </c>
      <c r="B3797" s="6">
        <v>11</v>
      </c>
      <c r="C3797" s="6">
        <v>1</v>
      </c>
      <c r="D3797" s="6">
        <v>8</v>
      </c>
      <c r="E3797" s="6" t="s">
        <v>8871</v>
      </c>
      <c r="H3797" s="6">
        <f>IF('Раздел 2.1.3.1'!W29=SUM('Раздел 2.1.3.1'!W21,'Раздел 2.1.3.1'!W23,'Раздел 2.1.3.1'!W25,'Раздел 2.1.3.1'!W27),0,1)</f>
        <v>0</v>
      </c>
    </row>
    <row r="3798" spans="1:8" x14ac:dyDescent="0.2">
      <c r="A3798" s="6">
        <f t="shared" si="49"/>
        <v>609562</v>
      </c>
      <c r="B3798" s="6">
        <v>11</v>
      </c>
      <c r="C3798" s="6">
        <v>1</v>
      </c>
      <c r="D3798" s="6">
        <v>9</v>
      </c>
      <c r="E3798" s="6" t="s">
        <v>8872</v>
      </c>
      <c r="H3798" s="6">
        <f>IF('Раздел 2.1.3.1'!X29=SUM('Раздел 2.1.3.1'!X21,'Раздел 2.1.3.1'!X23,'Раздел 2.1.3.1'!X25,'Раздел 2.1.3.1'!X27),0,1)</f>
        <v>0</v>
      </c>
    </row>
    <row r="3799" spans="1:8" x14ac:dyDescent="0.2">
      <c r="A3799" s="6">
        <f t="shared" si="49"/>
        <v>609562</v>
      </c>
      <c r="B3799" s="6">
        <v>11</v>
      </c>
      <c r="C3799" s="6">
        <v>1</v>
      </c>
      <c r="D3799" s="6">
        <v>10</v>
      </c>
      <c r="E3799" s="6" t="s">
        <v>8873</v>
      </c>
      <c r="H3799" s="6">
        <f>IF('Раздел 2.1.3.1'!Y29=SUM('Раздел 2.1.3.1'!Y21,'Раздел 2.1.3.1'!Y23,'Раздел 2.1.3.1'!Y25,'Раздел 2.1.3.1'!Y27),0,1)</f>
        <v>0</v>
      </c>
    </row>
    <row r="3800" spans="1:8" x14ac:dyDescent="0.2">
      <c r="A3800" s="6">
        <f t="shared" si="49"/>
        <v>609562</v>
      </c>
      <c r="B3800" s="6">
        <v>11</v>
      </c>
      <c r="C3800" s="6">
        <v>1</v>
      </c>
      <c r="D3800" s="6">
        <v>11</v>
      </c>
      <c r="E3800" s="6" t="s">
        <v>8874</v>
      </c>
      <c r="H3800" s="6">
        <f>IF('Раздел 2.1.3.1'!Z29=SUM('Раздел 2.1.3.1'!Z21,'Раздел 2.1.3.1'!Z23,'Раздел 2.1.3.1'!Z25,'Раздел 2.1.3.1'!Z27),0,1)</f>
        <v>0</v>
      </c>
    </row>
    <row r="3801" spans="1:8" x14ac:dyDescent="0.2">
      <c r="A3801" s="6">
        <f t="shared" si="49"/>
        <v>609562</v>
      </c>
      <c r="B3801" s="6">
        <v>11</v>
      </c>
      <c r="C3801" s="6">
        <v>1</v>
      </c>
      <c r="D3801" s="6">
        <v>12</v>
      </c>
      <c r="E3801" s="6" t="s">
        <v>8875</v>
      </c>
      <c r="H3801" s="6">
        <f>IF('Раздел 2.1.3.1'!AA29=SUM('Раздел 2.1.3.1'!AA21,'Раздел 2.1.3.1'!AA23,'Раздел 2.1.3.1'!AA25,'Раздел 2.1.3.1'!AA27),0,1)</f>
        <v>0</v>
      </c>
    </row>
    <row r="3802" spans="1:8" x14ac:dyDescent="0.2">
      <c r="A3802" s="6">
        <f t="shared" si="49"/>
        <v>609562</v>
      </c>
      <c r="B3802" s="6">
        <v>11</v>
      </c>
      <c r="C3802" s="6">
        <v>1</v>
      </c>
      <c r="D3802" s="6">
        <v>13</v>
      </c>
      <c r="E3802" s="6" t="s">
        <v>8876</v>
      </c>
      <c r="H3802" s="6">
        <f>IF('Раздел 2.1.3.1'!AB29=SUM('Раздел 2.1.3.1'!AB21,'Раздел 2.1.3.1'!AB23,'Раздел 2.1.3.1'!AB25,'Раздел 2.1.3.1'!AB27),0,1)</f>
        <v>0</v>
      </c>
    </row>
    <row r="3803" spans="1:8" x14ac:dyDescent="0.2">
      <c r="A3803" s="6">
        <f t="shared" si="49"/>
        <v>609562</v>
      </c>
      <c r="B3803" s="6">
        <v>11</v>
      </c>
      <c r="C3803" s="6">
        <v>1</v>
      </c>
      <c r="D3803" s="6">
        <v>14</v>
      </c>
      <c r="E3803" s="6" t="s">
        <v>8877</v>
      </c>
      <c r="H3803" s="6">
        <f>IF('Раздел 2.1.3.1'!AC29=SUM('Раздел 2.1.3.1'!AC21,'Раздел 2.1.3.1'!AC23,'Раздел 2.1.3.1'!AC25,'Раздел 2.1.3.1'!AC27),0,1)</f>
        <v>0</v>
      </c>
    </row>
    <row r="3804" spans="1:8" x14ac:dyDescent="0.2">
      <c r="A3804" s="6">
        <f t="shared" si="49"/>
        <v>609562</v>
      </c>
      <c r="B3804" s="6">
        <v>11</v>
      </c>
      <c r="C3804" s="119">
        <v>1</v>
      </c>
      <c r="D3804" s="119">
        <v>15</v>
      </c>
      <c r="E3804" s="119" t="s">
        <v>8878</v>
      </c>
      <c r="F3804" s="119"/>
      <c r="G3804" s="119"/>
      <c r="H3804" s="119">
        <f>IF('Раздел 2.1.3.1'!AD29=SUM('Раздел 2.1.3.1'!AD21,'Раздел 2.1.3.1'!AD23,'Раздел 2.1.3.1'!AD25,'Раздел 2.1.3.1'!AD27),0,1)</f>
        <v>0</v>
      </c>
    </row>
    <row r="3805" spans="1:8" x14ac:dyDescent="0.2">
      <c r="A3805" s="6">
        <f t="shared" si="49"/>
        <v>609562</v>
      </c>
      <c r="B3805" s="6">
        <v>11</v>
      </c>
      <c r="C3805" s="122">
        <v>2</v>
      </c>
      <c r="D3805" s="6">
        <v>16</v>
      </c>
      <c r="E3805" s="6" t="s">
        <v>8857</v>
      </c>
      <c r="H3805" s="6">
        <f>IF('Раздел 2.1.3.1'!P30=SUM('Раздел 2.1.3.1'!P22,'Раздел 2.1.3.1'!P24,'Раздел 2.1.3.1'!P26,'Раздел 2.1.3.1'!P28),0,1)</f>
        <v>0</v>
      </c>
    </row>
    <row r="3806" spans="1:8" x14ac:dyDescent="0.2">
      <c r="A3806" s="6">
        <f t="shared" si="49"/>
        <v>609562</v>
      </c>
      <c r="B3806" s="6">
        <v>11</v>
      </c>
      <c r="C3806" s="122">
        <v>2</v>
      </c>
      <c r="D3806" s="6">
        <v>17</v>
      </c>
      <c r="E3806" s="6" t="s">
        <v>8858</v>
      </c>
      <c r="H3806" s="6">
        <f>IF('Раздел 2.1.3.1'!Q30=SUM('Раздел 2.1.3.1'!Q22,'Раздел 2.1.3.1'!Q24,'Раздел 2.1.3.1'!Q26,'Раздел 2.1.3.1'!Q28),0,1)</f>
        <v>0</v>
      </c>
    </row>
    <row r="3807" spans="1:8" x14ac:dyDescent="0.2">
      <c r="A3807" s="6">
        <f t="shared" si="49"/>
        <v>609562</v>
      </c>
      <c r="B3807" s="6">
        <v>11</v>
      </c>
      <c r="C3807" s="122">
        <v>2</v>
      </c>
      <c r="D3807" s="6">
        <v>18</v>
      </c>
      <c r="E3807" s="6" t="s">
        <v>8859</v>
      </c>
      <c r="H3807" s="6">
        <f>IF('Раздел 2.1.3.1'!R30=SUM('Раздел 2.1.3.1'!R22,'Раздел 2.1.3.1'!R24,'Раздел 2.1.3.1'!R26,'Раздел 2.1.3.1'!R28),0,1)</f>
        <v>0</v>
      </c>
    </row>
    <row r="3808" spans="1:8" x14ac:dyDescent="0.2">
      <c r="A3808" s="6">
        <f t="shared" si="49"/>
        <v>609562</v>
      </c>
      <c r="B3808" s="6">
        <v>11</v>
      </c>
      <c r="C3808" s="122">
        <v>2</v>
      </c>
      <c r="D3808" s="6">
        <v>19</v>
      </c>
      <c r="E3808" s="6" t="s">
        <v>8860</v>
      </c>
      <c r="H3808" s="6">
        <f>IF('Раздел 2.1.3.1'!S30=SUM('Раздел 2.1.3.1'!S22,'Раздел 2.1.3.1'!S24,'Раздел 2.1.3.1'!S26,'Раздел 2.1.3.1'!S28),0,1)</f>
        <v>0</v>
      </c>
    </row>
    <row r="3809" spans="1:8" x14ac:dyDescent="0.2">
      <c r="A3809" s="6">
        <f t="shared" si="49"/>
        <v>609562</v>
      </c>
      <c r="B3809" s="6">
        <v>11</v>
      </c>
      <c r="C3809" s="122">
        <v>2</v>
      </c>
      <c r="D3809" s="6">
        <v>20</v>
      </c>
      <c r="E3809" s="6" t="s">
        <v>8861</v>
      </c>
      <c r="H3809" s="6">
        <f>IF('Раздел 2.1.3.1'!T30=SUM('Раздел 2.1.3.1'!T22,'Раздел 2.1.3.1'!T24,'Раздел 2.1.3.1'!T26,'Раздел 2.1.3.1'!T28),0,1)</f>
        <v>0</v>
      </c>
    </row>
    <row r="3810" spans="1:8" x14ac:dyDescent="0.2">
      <c r="A3810" s="6">
        <f t="shared" si="49"/>
        <v>609562</v>
      </c>
      <c r="B3810" s="6">
        <v>11</v>
      </c>
      <c r="C3810" s="122">
        <v>2</v>
      </c>
      <c r="D3810" s="6">
        <v>21</v>
      </c>
      <c r="E3810" s="6" t="s">
        <v>8862</v>
      </c>
      <c r="H3810" s="6">
        <f>IF('Раздел 2.1.3.1'!U30=SUM('Раздел 2.1.3.1'!U22,'Раздел 2.1.3.1'!U24,'Раздел 2.1.3.1'!U26,'Раздел 2.1.3.1'!U28),0,1)</f>
        <v>0</v>
      </c>
    </row>
    <row r="3811" spans="1:8" x14ac:dyDescent="0.2">
      <c r="A3811" s="6">
        <f t="shared" si="49"/>
        <v>609562</v>
      </c>
      <c r="B3811" s="6">
        <v>11</v>
      </c>
      <c r="C3811" s="122">
        <v>2</v>
      </c>
      <c r="D3811" s="6">
        <v>22</v>
      </c>
      <c r="E3811" s="6" t="s">
        <v>8863</v>
      </c>
      <c r="H3811" s="6">
        <f>IF('Раздел 2.1.3.1'!V30=SUM('Раздел 2.1.3.1'!V22,'Раздел 2.1.3.1'!V24,'Раздел 2.1.3.1'!V26,'Раздел 2.1.3.1'!V28),0,1)</f>
        <v>0</v>
      </c>
    </row>
    <row r="3812" spans="1:8" x14ac:dyDescent="0.2">
      <c r="A3812" s="6">
        <f t="shared" si="49"/>
        <v>609562</v>
      </c>
      <c r="B3812" s="6">
        <v>11</v>
      </c>
      <c r="C3812" s="122">
        <v>2</v>
      </c>
      <c r="D3812" s="6">
        <v>23</v>
      </c>
      <c r="E3812" s="6" t="s">
        <v>8879</v>
      </c>
      <c r="H3812" s="6">
        <f>IF('Раздел 2.1.3.1'!W30=SUM('Раздел 2.1.3.1'!W22,'Раздел 2.1.3.1'!W24,'Раздел 2.1.3.1'!W26,'Раздел 2.1.3.1'!W28),0,1)</f>
        <v>0</v>
      </c>
    </row>
    <row r="3813" spans="1:8" x14ac:dyDescent="0.2">
      <c r="A3813" s="6">
        <f t="shared" si="49"/>
        <v>609562</v>
      </c>
      <c r="B3813" s="6">
        <v>11</v>
      </c>
      <c r="C3813" s="122">
        <v>2</v>
      </c>
      <c r="D3813" s="6">
        <v>24</v>
      </c>
      <c r="E3813" s="6" t="s">
        <v>8880</v>
      </c>
      <c r="H3813" s="6">
        <f>IF('Раздел 2.1.3.1'!X30=SUM('Раздел 2.1.3.1'!X22,'Раздел 2.1.3.1'!X24,'Раздел 2.1.3.1'!X26,'Раздел 2.1.3.1'!X28),0,1)</f>
        <v>0</v>
      </c>
    </row>
    <row r="3814" spans="1:8" x14ac:dyDescent="0.2">
      <c r="A3814" s="6">
        <f t="shared" si="49"/>
        <v>609562</v>
      </c>
      <c r="B3814" s="6">
        <v>11</v>
      </c>
      <c r="C3814" s="122">
        <v>2</v>
      </c>
      <c r="D3814" s="6">
        <v>25</v>
      </c>
      <c r="E3814" s="6" t="s">
        <v>8881</v>
      </c>
      <c r="H3814" s="6">
        <f>IF('Раздел 2.1.3.1'!Y30=SUM('Раздел 2.1.3.1'!Y22,'Раздел 2.1.3.1'!Y24,'Раздел 2.1.3.1'!Y26,'Раздел 2.1.3.1'!Y28),0,1)</f>
        <v>0</v>
      </c>
    </row>
    <row r="3815" spans="1:8" x14ac:dyDescent="0.2">
      <c r="A3815" s="6">
        <f t="shared" si="49"/>
        <v>609562</v>
      </c>
      <c r="B3815" s="6">
        <v>11</v>
      </c>
      <c r="C3815" s="122">
        <v>2</v>
      </c>
      <c r="D3815" s="6">
        <v>26</v>
      </c>
      <c r="E3815" s="6" t="s">
        <v>8882</v>
      </c>
      <c r="H3815" s="6">
        <f>IF('Раздел 2.1.3.1'!Z30=SUM('Раздел 2.1.3.1'!Z22,'Раздел 2.1.3.1'!Z24,'Раздел 2.1.3.1'!Z26,'Раздел 2.1.3.1'!Z28),0,1)</f>
        <v>0</v>
      </c>
    </row>
    <row r="3816" spans="1:8" x14ac:dyDescent="0.2">
      <c r="A3816" s="6">
        <f t="shared" si="49"/>
        <v>609562</v>
      </c>
      <c r="B3816" s="6">
        <v>11</v>
      </c>
      <c r="C3816" s="122">
        <v>2</v>
      </c>
      <c r="D3816" s="6">
        <v>27</v>
      </c>
      <c r="E3816" s="6" t="s">
        <v>8883</v>
      </c>
      <c r="H3816" s="6">
        <f>IF('Раздел 2.1.3.1'!AA30=SUM('Раздел 2.1.3.1'!AA22,'Раздел 2.1.3.1'!AA24,'Раздел 2.1.3.1'!AA26,'Раздел 2.1.3.1'!AA28),0,1)</f>
        <v>0</v>
      </c>
    </row>
    <row r="3817" spans="1:8" x14ac:dyDescent="0.2">
      <c r="A3817" s="6">
        <f t="shared" si="49"/>
        <v>609562</v>
      </c>
      <c r="B3817" s="6">
        <v>11</v>
      </c>
      <c r="C3817" s="122">
        <v>2</v>
      </c>
      <c r="D3817" s="6">
        <v>28</v>
      </c>
      <c r="E3817" s="6" t="s">
        <v>8884</v>
      </c>
      <c r="H3817" s="6">
        <f>IF('Раздел 2.1.3.1'!AB30=SUM('Раздел 2.1.3.1'!AB22,'Раздел 2.1.3.1'!AB24,'Раздел 2.1.3.1'!AB26,'Раздел 2.1.3.1'!AB28),0,1)</f>
        <v>0</v>
      </c>
    </row>
    <row r="3818" spans="1:8" x14ac:dyDescent="0.2">
      <c r="A3818" s="6">
        <f t="shared" si="49"/>
        <v>609562</v>
      </c>
      <c r="B3818" s="6">
        <v>11</v>
      </c>
      <c r="C3818" s="122">
        <v>2</v>
      </c>
      <c r="D3818" s="6">
        <v>29</v>
      </c>
      <c r="E3818" s="6" t="s">
        <v>8885</v>
      </c>
      <c r="H3818" s="6">
        <f>IF('Раздел 2.1.3.1'!AC30=SUM('Раздел 2.1.3.1'!AC22,'Раздел 2.1.3.1'!AC24,'Раздел 2.1.3.1'!AC26,'Раздел 2.1.3.1'!AC28),0,1)</f>
        <v>0</v>
      </c>
    </row>
    <row r="3819" spans="1:8" x14ac:dyDescent="0.2">
      <c r="A3819" s="6">
        <f t="shared" si="49"/>
        <v>609562</v>
      </c>
      <c r="B3819" s="6">
        <v>11</v>
      </c>
      <c r="C3819" s="123">
        <v>2</v>
      </c>
      <c r="D3819" s="119">
        <v>30</v>
      </c>
      <c r="E3819" s="119" t="s">
        <v>8052</v>
      </c>
      <c r="F3819" s="119"/>
      <c r="G3819" s="119"/>
      <c r="H3819" s="119">
        <f>IF('Раздел 2.1.3.1'!AD30=SUM('Раздел 2.1.3.1'!AD22,'Раздел 2.1.3.1'!AD24,'Раздел 2.1.3.1'!AD26,'Раздел 2.1.3.1'!AD28),0,1)</f>
        <v>0</v>
      </c>
    </row>
    <row r="3820" spans="1:8" x14ac:dyDescent="0.2">
      <c r="A3820" s="6">
        <f t="shared" si="49"/>
        <v>609562</v>
      </c>
      <c r="B3820" s="6">
        <v>11</v>
      </c>
      <c r="C3820" s="122">
        <v>3</v>
      </c>
      <c r="D3820" s="6">
        <v>31</v>
      </c>
      <c r="E3820" s="6" t="s">
        <v>8864</v>
      </c>
      <c r="H3820" s="6">
        <f>IF('Раздел 2.1.3.1'!P30&gt;='Раздел 2.1.3.1'!P31,0,1)</f>
        <v>0</v>
      </c>
    </row>
    <row r="3821" spans="1:8" x14ac:dyDescent="0.2">
      <c r="A3821" s="6">
        <f t="shared" si="49"/>
        <v>609562</v>
      </c>
      <c r="B3821" s="6">
        <v>11</v>
      </c>
      <c r="C3821" s="122">
        <v>3</v>
      </c>
      <c r="D3821" s="6">
        <v>32</v>
      </c>
      <c r="E3821" s="6" t="s">
        <v>8865</v>
      </c>
      <c r="H3821" s="6">
        <f>IF('Раздел 2.1.3.1'!Q30&gt;='Раздел 2.1.3.1'!Q31,0,1)</f>
        <v>0</v>
      </c>
    </row>
    <row r="3822" spans="1:8" x14ac:dyDescent="0.2">
      <c r="A3822" s="6">
        <f t="shared" si="49"/>
        <v>609562</v>
      </c>
      <c r="B3822" s="6">
        <v>11</v>
      </c>
      <c r="C3822" s="122">
        <v>3</v>
      </c>
      <c r="D3822" s="6">
        <v>33</v>
      </c>
      <c r="E3822" s="6" t="s">
        <v>8866</v>
      </c>
      <c r="H3822" s="6">
        <f>IF('Раздел 2.1.3.1'!R30&gt;='Раздел 2.1.3.1'!R31,0,1)</f>
        <v>0</v>
      </c>
    </row>
    <row r="3823" spans="1:8" x14ac:dyDescent="0.2">
      <c r="A3823" s="6">
        <f t="shared" si="49"/>
        <v>609562</v>
      </c>
      <c r="B3823" s="6">
        <v>11</v>
      </c>
      <c r="C3823" s="122">
        <v>3</v>
      </c>
      <c r="D3823" s="6">
        <v>34</v>
      </c>
      <c r="E3823" s="6" t="s">
        <v>8867</v>
      </c>
      <c r="H3823" s="6">
        <f>IF('Раздел 2.1.3.1'!S30&gt;='Раздел 2.1.3.1'!S31,0,1)</f>
        <v>0</v>
      </c>
    </row>
    <row r="3824" spans="1:8" x14ac:dyDescent="0.2">
      <c r="A3824" s="6">
        <f t="shared" si="49"/>
        <v>609562</v>
      </c>
      <c r="B3824" s="6">
        <v>11</v>
      </c>
      <c r="C3824" s="122">
        <v>3</v>
      </c>
      <c r="D3824" s="6">
        <v>35</v>
      </c>
      <c r="E3824" s="6" t="s">
        <v>8868</v>
      </c>
      <c r="H3824" s="6">
        <f>IF('Раздел 2.1.3.1'!T30&gt;='Раздел 2.1.3.1'!T31,0,1)</f>
        <v>0</v>
      </c>
    </row>
    <row r="3825" spans="1:8" x14ac:dyDescent="0.2">
      <c r="A3825" s="6">
        <f t="shared" si="49"/>
        <v>609562</v>
      </c>
      <c r="B3825" s="6">
        <v>11</v>
      </c>
      <c r="C3825" s="122">
        <v>3</v>
      </c>
      <c r="D3825" s="6">
        <v>36</v>
      </c>
      <c r="E3825" s="6" t="s">
        <v>8869</v>
      </c>
      <c r="H3825" s="6">
        <f>IF('Раздел 2.1.3.1'!U30&gt;='Раздел 2.1.3.1'!U31,0,1)</f>
        <v>0</v>
      </c>
    </row>
    <row r="3826" spans="1:8" x14ac:dyDescent="0.2">
      <c r="A3826" s="6">
        <f t="shared" si="49"/>
        <v>609562</v>
      </c>
      <c r="B3826" s="6">
        <v>11</v>
      </c>
      <c r="C3826" s="122">
        <v>3</v>
      </c>
      <c r="D3826" s="6">
        <v>37</v>
      </c>
      <c r="E3826" s="6" t="s">
        <v>8870</v>
      </c>
      <c r="H3826" s="6">
        <f>IF('Раздел 2.1.3.1'!V30&gt;='Раздел 2.1.3.1'!V31,0,1)</f>
        <v>0</v>
      </c>
    </row>
    <row r="3827" spans="1:8" x14ac:dyDescent="0.2">
      <c r="A3827" s="6">
        <f t="shared" si="49"/>
        <v>609562</v>
      </c>
      <c r="B3827" s="6">
        <v>11</v>
      </c>
      <c r="C3827" s="122">
        <v>3</v>
      </c>
      <c r="D3827" s="6">
        <v>38</v>
      </c>
      <c r="E3827" s="6" t="s">
        <v>8053</v>
      </c>
      <c r="H3827" s="6">
        <f>IF('Раздел 2.1.3.1'!W30&gt;='Раздел 2.1.3.1'!W31,0,1)</f>
        <v>0</v>
      </c>
    </row>
    <row r="3828" spans="1:8" x14ac:dyDescent="0.2">
      <c r="A3828" s="6">
        <f t="shared" si="49"/>
        <v>609562</v>
      </c>
      <c r="B3828" s="6">
        <v>11</v>
      </c>
      <c r="C3828" s="122">
        <v>3</v>
      </c>
      <c r="D3828" s="6">
        <v>39</v>
      </c>
      <c r="E3828" s="6" t="s">
        <v>8054</v>
      </c>
      <c r="H3828" s="6">
        <f>IF('Раздел 2.1.3.1'!X30&gt;='Раздел 2.1.3.1'!X31,0,1)</f>
        <v>0</v>
      </c>
    </row>
    <row r="3829" spans="1:8" x14ac:dyDescent="0.2">
      <c r="A3829" s="6">
        <f t="shared" si="49"/>
        <v>609562</v>
      </c>
      <c r="B3829" s="6">
        <v>11</v>
      </c>
      <c r="C3829" s="122">
        <v>3</v>
      </c>
      <c r="D3829" s="6">
        <v>40</v>
      </c>
      <c r="E3829" s="6" t="s">
        <v>8055</v>
      </c>
      <c r="H3829" s="6">
        <f>IF('Раздел 2.1.3.1'!Y30&gt;='Раздел 2.1.3.1'!Y31,0,1)</f>
        <v>0</v>
      </c>
    </row>
    <row r="3830" spans="1:8" x14ac:dyDescent="0.2">
      <c r="A3830" s="6">
        <f t="shared" si="49"/>
        <v>609562</v>
      </c>
      <c r="B3830" s="6">
        <v>11</v>
      </c>
      <c r="C3830" s="122">
        <v>3</v>
      </c>
      <c r="D3830" s="6">
        <v>41</v>
      </c>
      <c r="E3830" s="6" t="s">
        <v>8056</v>
      </c>
      <c r="H3830" s="6">
        <f>IF('Раздел 2.1.3.1'!Z30&gt;='Раздел 2.1.3.1'!Z31,0,1)</f>
        <v>0</v>
      </c>
    </row>
    <row r="3831" spans="1:8" x14ac:dyDescent="0.2">
      <c r="A3831" s="6">
        <f t="shared" si="49"/>
        <v>609562</v>
      </c>
      <c r="B3831" s="6">
        <v>11</v>
      </c>
      <c r="C3831" s="122">
        <v>3</v>
      </c>
      <c r="D3831" s="6">
        <v>42</v>
      </c>
      <c r="E3831" s="6" t="s">
        <v>8057</v>
      </c>
      <c r="H3831" s="6">
        <f>IF('Раздел 2.1.3.1'!AA30&gt;='Раздел 2.1.3.1'!AA31,0,1)</f>
        <v>0</v>
      </c>
    </row>
    <row r="3832" spans="1:8" x14ac:dyDescent="0.2">
      <c r="A3832" s="6">
        <f t="shared" si="49"/>
        <v>609562</v>
      </c>
      <c r="B3832" s="6">
        <v>11</v>
      </c>
      <c r="C3832" s="122">
        <v>3</v>
      </c>
      <c r="D3832" s="6">
        <v>43</v>
      </c>
      <c r="E3832" s="6" t="s">
        <v>8039</v>
      </c>
      <c r="H3832" s="6">
        <f>IF('Раздел 2.1.3.1'!AB30&gt;='Раздел 2.1.3.1'!AB31,0,1)</f>
        <v>0</v>
      </c>
    </row>
    <row r="3833" spans="1:8" x14ac:dyDescent="0.2">
      <c r="A3833" s="6">
        <f t="shared" si="49"/>
        <v>609562</v>
      </c>
      <c r="B3833" s="6">
        <v>11</v>
      </c>
      <c r="C3833" s="122">
        <v>3</v>
      </c>
      <c r="D3833" s="6">
        <v>44</v>
      </c>
      <c r="E3833" s="6" t="s">
        <v>8040</v>
      </c>
      <c r="H3833" s="6">
        <f>IF('Раздел 2.1.3.1'!AC30&gt;='Раздел 2.1.3.1'!AC31,0,1)</f>
        <v>0</v>
      </c>
    </row>
    <row r="3834" spans="1:8" x14ac:dyDescent="0.2">
      <c r="A3834" s="6">
        <f t="shared" si="49"/>
        <v>609562</v>
      </c>
      <c r="B3834" s="6">
        <v>11</v>
      </c>
      <c r="C3834" s="123">
        <v>3</v>
      </c>
      <c r="D3834" s="119">
        <v>45</v>
      </c>
      <c r="E3834" s="119" t="s">
        <v>8041</v>
      </c>
      <c r="F3834" s="119"/>
      <c r="G3834" s="119"/>
      <c r="H3834" s="119">
        <f>IF('Раздел 2.1.3.1'!AD30&gt;='Раздел 2.1.3.1'!AD31,0,1)</f>
        <v>0</v>
      </c>
    </row>
    <row r="3835" spans="1:8" x14ac:dyDescent="0.2">
      <c r="A3835" s="6">
        <f t="shared" si="49"/>
        <v>609562</v>
      </c>
      <c r="B3835" s="6">
        <v>11</v>
      </c>
      <c r="C3835" s="124">
        <v>4</v>
      </c>
      <c r="D3835" s="125">
        <v>46</v>
      </c>
      <c r="E3835" s="125" t="s">
        <v>8042</v>
      </c>
      <c r="F3835" s="125"/>
      <c r="G3835" s="125"/>
      <c r="H3835" s="125">
        <f>IF('Раздел 2.1.3.1'!P30&gt;='Раздел 2.1.3.1'!P32,0,1)</f>
        <v>0</v>
      </c>
    </row>
    <row r="3836" spans="1:8" x14ac:dyDescent="0.2">
      <c r="A3836" s="6">
        <f t="shared" si="49"/>
        <v>609562</v>
      </c>
      <c r="B3836" s="6">
        <v>11</v>
      </c>
      <c r="C3836" s="122">
        <v>4</v>
      </c>
      <c r="D3836" s="7">
        <v>47</v>
      </c>
      <c r="E3836" s="7" t="s">
        <v>8043</v>
      </c>
      <c r="F3836" s="7"/>
      <c r="G3836" s="7"/>
      <c r="H3836" s="7">
        <f>IF('Раздел 2.1.3.1'!Q30&gt;='Раздел 2.1.3.1'!Q32,0,1)</f>
        <v>0</v>
      </c>
    </row>
    <row r="3837" spans="1:8" x14ac:dyDescent="0.2">
      <c r="A3837" s="6">
        <f t="shared" si="49"/>
        <v>609562</v>
      </c>
      <c r="B3837" s="6">
        <v>11</v>
      </c>
      <c r="C3837" s="122">
        <v>4</v>
      </c>
      <c r="D3837" s="7">
        <v>48</v>
      </c>
      <c r="E3837" s="7" t="s">
        <v>8044</v>
      </c>
      <c r="F3837" s="7"/>
      <c r="G3837" s="7"/>
      <c r="H3837" s="7">
        <f>IF('Раздел 2.1.3.1'!R30&gt;='Раздел 2.1.3.1'!R32,0,1)</f>
        <v>0</v>
      </c>
    </row>
    <row r="3838" spans="1:8" x14ac:dyDescent="0.2">
      <c r="A3838" s="6">
        <f t="shared" si="49"/>
        <v>609562</v>
      </c>
      <c r="B3838" s="6">
        <v>11</v>
      </c>
      <c r="C3838" s="122">
        <v>4</v>
      </c>
      <c r="D3838" s="7">
        <v>49</v>
      </c>
      <c r="E3838" s="7" t="s">
        <v>8045</v>
      </c>
      <c r="F3838" s="7"/>
      <c r="G3838" s="7"/>
      <c r="H3838" s="7">
        <f>IF('Раздел 2.1.3.1'!S30&gt;='Раздел 2.1.3.1'!S32,0,1)</f>
        <v>0</v>
      </c>
    </row>
    <row r="3839" spans="1:8" x14ac:dyDescent="0.2">
      <c r="A3839" s="6">
        <f t="shared" si="49"/>
        <v>609562</v>
      </c>
      <c r="B3839" s="6">
        <v>11</v>
      </c>
      <c r="C3839" s="122">
        <v>4</v>
      </c>
      <c r="D3839" s="7">
        <v>50</v>
      </c>
      <c r="E3839" s="7" t="s">
        <v>8046</v>
      </c>
      <c r="F3839" s="7"/>
      <c r="G3839" s="7"/>
      <c r="H3839" s="7">
        <f>IF('Раздел 2.1.3.1'!T30&gt;='Раздел 2.1.3.1'!T32,0,1)</f>
        <v>0</v>
      </c>
    </row>
    <row r="3840" spans="1:8" x14ac:dyDescent="0.2">
      <c r="A3840" s="6">
        <f t="shared" si="49"/>
        <v>609562</v>
      </c>
      <c r="B3840" s="6">
        <v>11</v>
      </c>
      <c r="C3840" s="122">
        <v>4</v>
      </c>
      <c r="D3840" s="7">
        <v>51</v>
      </c>
      <c r="E3840" s="7" t="s">
        <v>7939</v>
      </c>
      <c r="F3840" s="7"/>
      <c r="G3840" s="7"/>
      <c r="H3840" s="7">
        <f>IF('Раздел 2.1.3.1'!U30&gt;='Раздел 2.1.3.1'!U32,0,1)</f>
        <v>0</v>
      </c>
    </row>
    <row r="3841" spans="1:8" x14ac:dyDescent="0.2">
      <c r="A3841" s="6">
        <f t="shared" si="49"/>
        <v>609562</v>
      </c>
      <c r="B3841" s="6">
        <v>11</v>
      </c>
      <c r="C3841" s="122">
        <v>4</v>
      </c>
      <c r="D3841" s="7">
        <v>52</v>
      </c>
      <c r="E3841" s="7" t="s">
        <v>7940</v>
      </c>
      <c r="F3841" s="7"/>
      <c r="G3841" s="7"/>
      <c r="H3841" s="7">
        <f>IF('Раздел 2.1.3.1'!V30&gt;='Раздел 2.1.3.1'!V32,0,1)</f>
        <v>0</v>
      </c>
    </row>
    <row r="3842" spans="1:8" x14ac:dyDescent="0.2">
      <c r="A3842" s="6">
        <f t="shared" si="49"/>
        <v>609562</v>
      </c>
      <c r="B3842" s="6">
        <v>11</v>
      </c>
      <c r="C3842" s="122">
        <v>4</v>
      </c>
      <c r="D3842" s="7">
        <v>53</v>
      </c>
      <c r="E3842" s="7" t="s">
        <v>7941</v>
      </c>
      <c r="F3842" s="7"/>
      <c r="G3842" s="7"/>
      <c r="H3842" s="7">
        <f>IF('Раздел 2.1.3.1'!W30&gt;='Раздел 2.1.3.1'!W32,0,1)</f>
        <v>0</v>
      </c>
    </row>
    <row r="3843" spans="1:8" x14ac:dyDescent="0.2">
      <c r="A3843" s="6">
        <f t="shared" si="49"/>
        <v>609562</v>
      </c>
      <c r="B3843" s="6">
        <v>11</v>
      </c>
      <c r="C3843" s="122">
        <v>4</v>
      </c>
      <c r="D3843" s="7">
        <v>54</v>
      </c>
      <c r="E3843" s="7" t="s">
        <v>7942</v>
      </c>
      <c r="F3843" s="7"/>
      <c r="G3843" s="7"/>
      <c r="H3843" s="7">
        <f>IF('Раздел 2.1.3.1'!X30&gt;='Раздел 2.1.3.1'!X32,0,1)</f>
        <v>0</v>
      </c>
    </row>
    <row r="3844" spans="1:8" x14ac:dyDescent="0.2">
      <c r="A3844" s="6">
        <f t="shared" si="49"/>
        <v>609562</v>
      </c>
      <c r="B3844" s="6">
        <v>11</v>
      </c>
      <c r="C3844" s="122">
        <v>4</v>
      </c>
      <c r="D3844" s="7">
        <v>55</v>
      </c>
      <c r="E3844" s="7" t="s">
        <v>7943</v>
      </c>
      <c r="F3844" s="7"/>
      <c r="G3844" s="7"/>
      <c r="H3844" s="7">
        <f>IF('Раздел 2.1.3.1'!Y30&gt;='Раздел 2.1.3.1'!Y32,0,1)</f>
        <v>0</v>
      </c>
    </row>
    <row r="3845" spans="1:8" x14ac:dyDescent="0.2">
      <c r="A3845" s="6">
        <f t="shared" si="49"/>
        <v>609562</v>
      </c>
      <c r="B3845" s="6">
        <v>11</v>
      </c>
      <c r="C3845" s="122">
        <v>4</v>
      </c>
      <c r="D3845" s="7">
        <v>56</v>
      </c>
      <c r="E3845" s="7" t="s">
        <v>7944</v>
      </c>
      <c r="F3845" s="7"/>
      <c r="G3845" s="7"/>
      <c r="H3845" s="7">
        <f>IF('Раздел 2.1.3.1'!Z30&gt;='Раздел 2.1.3.1'!Z32,0,1)</f>
        <v>0</v>
      </c>
    </row>
    <row r="3846" spans="1:8" x14ac:dyDescent="0.2">
      <c r="A3846" s="6">
        <f t="shared" si="49"/>
        <v>609562</v>
      </c>
      <c r="B3846" s="6">
        <v>11</v>
      </c>
      <c r="C3846" s="122">
        <v>4</v>
      </c>
      <c r="D3846" s="7">
        <v>57</v>
      </c>
      <c r="E3846" s="7" t="s">
        <v>7945</v>
      </c>
      <c r="F3846" s="7"/>
      <c r="G3846" s="7"/>
      <c r="H3846" s="7">
        <f>IF('Раздел 2.1.3.1'!AA30&gt;='Раздел 2.1.3.1'!AA32,0,1)</f>
        <v>0</v>
      </c>
    </row>
    <row r="3847" spans="1:8" x14ac:dyDescent="0.2">
      <c r="A3847" s="6">
        <f t="shared" si="49"/>
        <v>609562</v>
      </c>
      <c r="B3847" s="6">
        <v>11</v>
      </c>
      <c r="C3847" s="122">
        <v>4</v>
      </c>
      <c r="D3847" s="7">
        <v>58</v>
      </c>
      <c r="E3847" s="7" t="s">
        <v>7946</v>
      </c>
      <c r="F3847" s="7"/>
      <c r="G3847" s="7"/>
      <c r="H3847" s="7">
        <f>IF('Раздел 2.1.3.1'!AB30&gt;='Раздел 2.1.3.1'!AB32,0,1)</f>
        <v>0</v>
      </c>
    </row>
    <row r="3848" spans="1:8" x14ac:dyDescent="0.2">
      <c r="A3848" s="6">
        <f t="shared" ref="A3848:A3911" si="51">P_3</f>
        <v>609562</v>
      </c>
      <c r="B3848" s="6">
        <v>11</v>
      </c>
      <c r="C3848" s="122">
        <v>4</v>
      </c>
      <c r="D3848" s="7">
        <v>59</v>
      </c>
      <c r="E3848" s="7" t="s">
        <v>7947</v>
      </c>
      <c r="F3848" s="7"/>
      <c r="G3848" s="7"/>
      <c r="H3848" s="7">
        <f>IF('Раздел 2.1.3.1'!AC30&gt;='Раздел 2.1.3.1'!AC32,0,1)</f>
        <v>0</v>
      </c>
    </row>
    <row r="3849" spans="1:8" x14ac:dyDescent="0.2">
      <c r="A3849" s="6">
        <f t="shared" si="51"/>
        <v>609562</v>
      </c>
      <c r="B3849" s="6">
        <v>11</v>
      </c>
      <c r="C3849" s="123">
        <v>4</v>
      </c>
      <c r="D3849" s="119">
        <v>60</v>
      </c>
      <c r="E3849" s="119" t="s">
        <v>7948</v>
      </c>
      <c r="F3849" s="119"/>
      <c r="G3849" s="119"/>
      <c r="H3849" s="119">
        <f>IF('Раздел 2.1.3.1'!AD30&gt;='Раздел 2.1.3.1'!AD32,0,1)</f>
        <v>0</v>
      </c>
    </row>
    <row r="3850" spans="1:8" x14ac:dyDescent="0.2">
      <c r="A3850" s="6">
        <f t="shared" si="51"/>
        <v>609562</v>
      </c>
      <c r="B3850" s="6">
        <v>11</v>
      </c>
      <c r="C3850" s="124">
        <v>5</v>
      </c>
      <c r="D3850" s="125">
        <v>61</v>
      </c>
      <c r="E3850" s="125" t="s">
        <v>7949</v>
      </c>
      <c r="F3850" s="125"/>
      <c r="G3850" s="125"/>
      <c r="H3850" s="6">
        <f>IF('Раздел 2.1.3.1'!P30&gt;='Раздел 2.1.3.1'!P33,0,1)</f>
        <v>0</v>
      </c>
    </row>
    <row r="3851" spans="1:8" x14ac:dyDescent="0.2">
      <c r="A3851" s="6">
        <f t="shared" si="51"/>
        <v>609562</v>
      </c>
      <c r="B3851" s="6">
        <v>11</v>
      </c>
      <c r="C3851" s="122">
        <v>5</v>
      </c>
      <c r="D3851" s="7">
        <v>62</v>
      </c>
      <c r="E3851" s="7" t="s">
        <v>7226</v>
      </c>
      <c r="F3851" s="7"/>
      <c r="G3851" s="7"/>
      <c r="H3851" s="6">
        <f>IF('Раздел 2.1.3.1'!Q30&gt;='Раздел 2.1.3.1'!Q33,0,1)</f>
        <v>0</v>
      </c>
    </row>
    <row r="3852" spans="1:8" x14ac:dyDescent="0.2">
      <c r="A3852" s="6">
        <f t="shared" si="51"/>
        <v>609562</v>
      </c>
      <c r="B3852" s="6">
        <v>11</v>
      </c>
      <c r="C3852" s="122">
        <v>5</v>
      </c>
      <c r="D3852" s="7">
        <v>63</v>
      </c>
      <c r="E3852" s="7" t="s">
        <v>7227</v>
      </c>
      <c r="F3852" s="7"/>
      <c r="G3852" s="7"/>
      <c r="H3852" s="6">
        <f>IF('Раздел 2.1.3.1'!R30&gt;='Раздел 2.1.3.1'!R33,0,1)</f>
        <v>0</v>
      </c>
    </row>
    <row r="3853" spans="1:8" x14ac:dyDescent="0.2">
      <c r="A3853" s="6">
        <f t="shared" si="51"/>
        <v>609562</v>
      </c>
      <c r="B3853" s="6">
        <v>11</v>
      </c>
      <c r="C3853" s="122">
        <v>5</v>
      </c>
      <c r="D3853" s="7">
        <v>64</v>
      </c>
      <c r="E3853" s="7" t="s">
        <v>7228</v>
      </c>
      <c r="F3853" s="7"/>
      <c r="G3853" s="7"/>
      <c r="H3853" s="6">
        <f>IF('Раздел 2.1.3.1'!S30&gt;='Раздел 2.1.3.1'!S33,0,1)</f>
        <v>0</v>
      </c>
    </row>
    <row r="3854" spans="1:8" x14ac:dyDescent="0.2">
      <c r="A3854" s="6">
        <f t="shared" si="51"/>
        <v>609562</v>
      </c>
      <c r="B3854" s="6">
        <v>11</v>
      </c>
      <c r="C3854" s="122">
        <v>5</v>
      </c>
      <c r="D3854" s="7">
        <v>65</v>
      </c>
      <c r="E3854" s="7" t="s">
        <v>7229</v>
      </c>
      <c r="F3854" s="7"/>
      <c r="G3854" s="7"/>
      <c r="H3854" s="6">
        <f>IF('Раздел 2.1.3.1'!T30&gt;='Раздел 2.1.3.1'!T33,0,1)</f>
        <v>0</v>
      </c>
    </row>
    <row r="3855" spans="1:8" x14ac:dyDescent="0.2">
      <c r="A3855" s="6">
        <f t="shared" si="51"/>
        <v>609562</v>
      </c>
      <c r="B3855" s="6">
        <v>11</v>
      </c>
      <c r="C3855" s="122">
        <v>5</v>
      </c>
      <c r="D3855" s="7">
        <v>66</v>
      </c>
      <c r="E3855" s="7" t="s">
        <v>7230</v>
      </c>
      <c r="F3855" s="7"/>
      <c r="G3855" s="7"/>
      <c r="H3855" s="6">
        <f>IF('Раздел 2.1.3.1'!U30&gt;='Раздел 2.1.3.1'!U33,0,1)</f>
        <v>0</v>
      </c>
    </row>
    <row r="3856" spans="1:8" x14ac:dyDescent="0.2">
      <c r="A3856" s="6">
        <f t="shared" si="51"/>
        <v>609562</v>
      </c>
      <c r="B3856" s="6">
        <v>11</v>
      </c>
      <c r="C3856" s="122">
        <v>5</v>
      </c>
      <c r="D3856" s="7">
        <v>67</v>
      </c>
      <c r="E3856" s="7" t="s">
        <v>7231</v>
      </c>
      <c r="F3856" s="7"/>
      <c r="G3856" s="7"/>
      <c r="H3856" s="6">
        <f>IF('Раздел 2.1.3.1'!V30&gt;='Раздел 2.1.3.1'!V33,0,1)</f>
        <v>0</v>
      </c>
    </row>
    <row r="3857" spans="1:8" x14ac:dyDescent="0.2">
      <c r="A3857" s="6">
        <f t="shared" si="51"/>
        <v>609562</v>
      </c>
      <c r="B3857" s="6">
        <v>11</v>
      </c>
      <c r="C3857" s="122">
        <v>5</v>
      </c>
      <c r="D3857" s="7">
        <v>68</v>
      </c>
      <c r="E3857" s="7" t="s">
        <v>6414</v>
      </c>
      <c r="F3857" s="7"/>
      <c r="G3857" s="7"/>
      <c r="H3857" s="6">
        <f>IF('Раздел 2.1.3.1'!W30&gt;='Раздел 2.1.3.1'!W33,0,1)</f>
        <v>0</v>
      </c>
    </row>
    <row r="3858" spans="1:8" x14ac:dyDescent="0.2">
      <c r="A3858" s="6">
        <f t="shared" si="51"/>
        <v>609562</v>
      </c>
      <c r="B3858" s="6">
        <v>11</v>
      </c>
      <c r="C3858" s="122">
        <v>5</v>
      </c>
      <c r="D3858" s="7">
        <v>69</v>
      </c>
      <c r="E3858" s="7" t="s">
        <v>6415</v>
      </c>
      <c r="F3858" s="7"/>
      <c r="G3858" s="7"/>
      <c r="H3858" s="6">
        <f>IF('Раздел 2.1.3.1'!X30&gt;='Раздел 2.1.3.1'!X33,0,1)</f>
        <v>0</v>
      </c>
    </row>
    <row r="3859" spans="1:8" x14ac:dyDescent="0.2">
      <c r="A3859" s="6">
        <f t="shared" si="51"/>
        <v>609562</v>
      </c>
      <c r="B3859" s="6">
        <v>11</v>
      </c>
      <c r="C3859" s="122">
        <v>5</v>
      </c>
      <c r="D3859" s="7">
        <v>70</v>
      </c>
      <c r="E3859" s="7" t="s">
        <v>6416</v>
      </c>
      <c r="F3859" s="7"/>
      <c r="G3859" s="7"/>
      <c r="H3859" s="6">
        <f>IF('Раздел 2.1.3.1'!Y30&gt;='Раздел 2.1.3.1'!Y33,0,1)</f>
        <v>0</v>
      </c>
    </row>
    <row r="3860" spans="1:8" x14ac:dyDescent="0.2">
      <c r="A3860" s="6">
        <f t="shared" si="51"/>
        <v>609562</v>
      </c>
      <c r="B3860" s="6">
        <v>11</v>
      </c>
      <c r="C3860" s="122">
        <v>5</v>
      </c>
      <c r="D3860" s="7">
        <v>71</v>
      </c>
      <c r="E3860" s="7" t="s">
        <v>7234</v>
      </c>
      <c r="F3860" s="7"/>
      <c r="G3860" s="7"/>
      <c r="H3860" s="6">
        <f>IF('Раздел 2.1.3.1'!Z30&gt;='Раздел 2.1.3.1'!Z33,0,1)</f>
        <v>0</v>
      </c>
    </row>
    <row r="3861" spans="1:8" x14ac:dyDescent="0.2">
      <c r="A3861" s="6">
        <f t="shared" si="51"/>
        <v>609562</v>
      </c>
      <c r="B3861" s="6">
        <v>11</v>
      </c>
      <c r="C3861" s="122">
        <v>5</v>
      </c>
      <c r="D3861" s="7">
        <v>72</v>
      </c>
      <c r="E3861" s="7" t="s">
        <v>7235</v>
      </c>
      <c r="F3861" s="7"/>
      <c r="G3861" s="7"/>
      <c r="H3861" s="6">
        <f>IF('Раздел 2.1.3.1'!AA30&gt;='Раздел 2.1.3.1'!AA33,0,1)</f>
        <v>0</v>
      </c>
    </row>
    <row r="3862" spans="1:8" x14ac:dyDescent="0.2">
      <c r="A3862" s="6">
        <f t="shared" si="51"/>
        <v>609562</v>
      </c>
      <c r="B3862" s="6">
        <v>11</v>
      </c>
      <c r="C3862" s="122">
        <v>5</v>
      </c>
      <c r="D3862" s="7">
        <v>73</v>
      </c>
      <c r="E3862" s="7" t="s">
        <v>7236</v>
      </c>
      <c r="F3862" s="7"/>
      <c r="G3862" s="7"/>
      <c r="H3862" s="6">
        <f>IF('Раздел 2.1.3.1'!AB30&gt;='Раздел 2.1.3.1'!AB33,0,1)</f>
        <v>0</v>
      </c>
    </row>
    <row r="3863" spans="1:8" x14ac:dyDescent="0.2">
      <c r="A3863" s="6">
        <f t="shared" si="51"/>
        <v>609562</v>
      </c>
      <c r="B3863" s="6">
        <v>11</v>
      </c>
      <c r="C3863" s="122">
        <v>5</v>
      </c>
      <c r="D3863" s="7">
        <v>74</v>
      </c>
      <c r="E3863" s="7" t="s">
        <v>7237</v>
      </c>
      <c r="F3863" s="7"/>
      <c r="G3863" s="7"/>
      <c r="H3863" s="6">
        <f>IF('Раздел 2.1.3.1'!AC30&gt;='Раздел 2.1.3.1'!AC33,0,1)</f>
        <v>0</v>
      </c>
    </row>
    <row r="3864" spans="1:8" x14ac:dyDescent="0.2">
      <c r="A3864" s="6">
        <f t="shared" si="51"/>
        <v>609562</v>
      </c>
      <c r="B3864" s="6">
        <v>11</v>
      </c>
      <c r="C3864" s="123">
        <v>5</v>
      </c>
      <c r="D3864" s="119">
        <v>75</v>
      </c>
      <c r="E3864" s="119" t="s">
        <v>7238</v>
      </c>
      <c r="F3864" s="119"/>
      <c r="G3864" s="119"/>
      <c r="H3864" s="119">
        <f>IF('Раздел 2.1.3.1'!AD30&gt;='Раздел 2.1.3.1'!AD33,0,1)</f>
        <v>0</v>
      </c>
    </row>
    <row r="3865" spans="1:8" x14ac:dyDescent="0.2">
      <c r="A3865" s="6">
        <f t="shared" si="51"/>
        <v>609562</v>
      </c>
      <c r="B3865" s="6">
        <v>11</v>
      </c>
      <c r="C3865" s="124">
        <v>6</v>
      </c>
      <c r="D3865" s="125">
        <v>76</v>
      </c>
      <c r="E3865" s="125" t="s">
        <v>7239</v>
      </c>
      <c r="F3865" s="125"/>
      <c r="G3865" s="125"/>
      <c r="H3865" s="125">
        <f>IF('Раздел 2.1.3.1'!P30&gt;='Раздел 2.1.3.1'!P36,0,1)</f>
        <v>0</v>
      </c>
    </row>
    <row r="3866" spans="1:8" x14ac:dyDescent="0.2">
      <c r="A3866" s="6">
        <f t="shared" si="51"/>
        <v>609562</v>
      </c>
      <c r="B3866" s="6">
        <v>11</v>
      </c>
      <c r="C3866" s="122">
        <v>6</v>
      </c>
      <c r="D3866" s="7">
        <v>77</v>
      </c>
      <c r="E3866" s="7" t="s">
        <v>8070</v>
      </c>
      <c r="F3866" s="7"/>
      <c r="G3866" s="7"/>
      <c r="H3866" s="7">
        <f>IF('Раздел 2.1.3.1'!Q30&gt;='Раздел 2.1.3.1'!Q36,0,1)</f>
        <v>0</v>
      </c>
    </row>
    <row r="3867" spans="1:8" x14ac:dyDescent="0.2">
      <c r="A3867" s="6">
        <f t="shared" si="51"/>
        <v>609562</v>
      </c>
      <c r="B3867" s="6">
        <v>11</v>
      </c>
      <c r="C3867" s="122">
        <v>6</v>
      </c>
      <c r="D3867" s="7">
        <v>78</v>
      </c>
      <c r="E3867" s="7" t="s">
        <v>8071</v>
      </c>
      <c r="F3867" s="7"/>
      <c r="G3867" s="7"/>
      <c r="H3867" s="7">
        <f>IF('Раздел 2.1.3.1'!R30&gt;='Раздел 2.1.3.1'!R36,0,1)</f>
        <v>0</v>
      </c>
    </row>
    <row r="3868" spans="1:8" x14ac:dyDescent="0.2">
      <c r="A3868" s="6">
        <f t="shared" si="51"/>
        <v>609562</v>
      </c>
      <c r="B3868" s="6">
        <v>11</v>
      </c>
      <c r="C3868" s="122">
        <v>6</v>
      </c>
      <c r="D3868" s="7">
        <v>79</v>
      </c>
      <c r="E3868" s="7" t="s">
        <v>8072</v>
      </c>
      <c r="F3868" s="7"/>
      <c r="G3868" s="7"/>
      <c r="H3868" s="7">
        <f>IF('Раздел 2.1.3.1'!S30&gt;='Раздел 2.1.3.1'!S36,0,1)</f>
        <v>0</v>
      </c>
    </row>
    <row r="3869" spans="1:8" x14ac:dyDescent="0.2">
      <c r="A3869" s="6">
        <f t="shared" si="51"/>
        <v>609562</v>
      </c>
      <c r="B3869" s="6">
        <v>11</v>
      </c>
      <c r="C3869" s="122">
        <v>6</v>
      </c>
      <c r="D3869" s="7">
        <v>80</v>
      </c>
      <c r="E3869" s="7" t="s">
        <v>8073</v>
      </c>
      <c r="F3869" s="7"/>
      <c r="G3869" s="7"/>
      <c r="H3869" s="7">
        <f>IF('Раздел 2.1.3.1'!T30&gt;='Раздел 2.1.3.1'!T36,0,1)</f>
        <v>0</v>
      </c>
    </row>
    <row r="3870" spans="1:8" x14ac:dyDescent="0.2">
      <c r="A3870" s="6">
        <f t="shared" si="51"/>
        <v>609562</v>
      </c>
      <c r="B3870" s="6">
        <v>11</v>
      </c>
      <c r="C3870" s="122">
        <v>6</v>
      </c>
      <c r="D3870" s="7">
        <v>81</v>
      </c>
      <c r="E3870" s="7" t="s">
        <v>8074</v>
      </c>
      <c r="F3870" s="7"/>
      <c r="G3870" s="7"/>
      <c r="H3870" s="7">
        <f>IF('Раздел 2.1.3.1'!U30&gt;='Раздел 2.1.3.1'!U36,0,1)</f>
        <v>0</v>
      </c>
    </row>
    <row r="3871" spans="1:8" x14ac:dyDescent="0.2">
      <c r="A3871" s="6">
        <f t="shared" si="51"/>
        <v>609562</v>
      </c>
      <c r="B3871" s="6">
        <v>11</v>
      </c>
      <c r="C3871" s="122">
        <v>6</v>
      </c>
      <c r="D3871" s="7">
        <v>82</v>
      </c>
      <c r="E3871" s="7" t="s">
        <v>8075</v>
      </c>
      <c r="F3871" s="7"/>
      <c r="G3871" s="7"/>
      <c r="H3871" s="7">
        <f>IF('Раздел 2.1.3.1'!V30&gt;='Раздел 2.1.3.1'!V36,0,1)</f>
        <v>0</v>
      </c>
    </row>
    <row r="3872" spans="1:8" x14ac:dyDescent="0.2">
      <c r="A3872" s="6">
        <f t="shared" si="51"/>
        <v>609562</v>
      </c>
      <c r="B3872" s="6">
        <v>11</v>
      </c>
      <c r="C3872" s="122">
        <v>6</v>
      </c>
      <c r="D3872" s="7">
        <v>83</v>
      </c>
      <c r="E3872" s="7" t="s">
        <v>8076</v>
      </c>
      <c r="F3872" s="7"/>
      <c r="G3872" s="7"/>
      <c r="H3872" s="7">
        <f>IF('Раздел 2.1.3.1'!W30&gt;='Раздел 2.1.3.1'!W36,0,1)</f>
        <v>0</v>
      </c>
    </row>
    <row r="3873" spans="1:8" x14ac:dyDescent="0.2">
      <c r="A3873" s="6">
        <f t="shared" si="51"/>
        <v>609562</v>
      </c>
      <c r="B3873" s="6">
        <v>11</v>
      </c>
      <c r="C3873" s="122">
        <v>6</v>
      </c>
      <c r="D3873" s="7">
        <v>84</v>
      </c>
      <c r="E3873" s="7" t="s">
        <v>8077</v>
      </c>
      <c r="F3873" s="7"/>
      <c r="G3873" s="7"/>
      <c r="H3873" s="7">
        <f>IF('Раздел 2.1.3.1'!X30&gt;='Раздел 2.1.3.1'!X36,0,1)</f>
        <v>0</v>
      </c>
    </row>
    <row r="3874" spans="1:8" x14ac:dyDescent="0.2">
      <c r="A3874" s="6">
        <f t="shared" si="51"/>
        <v>609562</v>
      </c>
      <c r="B3874" s="6">
        <v>11</v>
      </c>
      <c r="C3874" s="122">
        <v>6</v>
      </c>
      <c r="D3874" s="7">
        <v>85</v>
      </c>
      <c r="E3874" s="7" t="s">
        <v>8078</v>
      </c>
      <c r="F3874" s="7"/>
      <c r="G3874" s="7"/>
      <c r="H3874" s="7">
        <f>IF('Раздел 2.1.3.1'!Y30&gt;='Раздел 2.1.3.1'!Y36,0,1)</f>
        <v>0</v>
      </c>
    </row>
    <row r="3875" spans="1:8" x14ac:dyDescent="0.2">
      <c r="A3875" s="6">
        <f t="shared" si="51"/>
        <v>609562</v>
      </c>
      <c r="B3875" s="6">
        <v>11</v>
      </c>
      <c r="C3875" s="122">
        <v>6</v>
      </c>
      <c r="D3875" s="7">
        <v>86</v>
      </c>
      <c r="E3875" s="7" t="s">
        <v>8079</v>
      </c>
      <c r="F3875" s="7"/>
      <c r="G3875" s="7"/>
      <c r="H3875" s="7">
        <f>IF('Раздел 2.1.3.1'!Z30&gt;='Раздел 2.1.3.1'!Z36,0,1)</f>
        <v>0</v>
      </c>
    </row>
    <row r="3876" spans="1:8" x14ac:dyDescent="0.2">
      <c r="A3876" s="6">
        <f t="shared" si="51"/>
        <v>609562</v>
      </c>
      <c r="B3876" s="6">
        <v>11</v>
      </c>
      <c r="C3876" s="122">
        <v>6</v>
      </c>
      <c r="D3876" s="7">
        <v>87</v>
      </c>
      <c r="E3876" s="7" t="s">
        <v>8080</v>
      </c>
      <c r="F3876" s="7"/>
      <c r="G3876" s="7"/>
      <c r="H3876" s="7">
        <f>IF('Раздел 2.1.3.1'!AA30&gt;='Раздел 2.1.3.1'!AA36,0,1)</f>
        <v>0</v>
      </c>
    </row>
    <row r="3877" spans="1:8" x14ac:dyDescent="0.2">
      <c r="A3877" s="6">
        <f t="shared" si="51"/>
        <v>609562</v>
      </c>
      <c r="B3877" s="6">
        <v>11</v>
      </c>
      <c r="C3877" s="122">
        <v>6</v>
      </c>
      <c r="D3877" s="7">
        <v>88</v>
      </c>
      <c r="E3877" s="7" t="s">
        <v>8081</v>
      </c>
      <c r="F3877" s="7"/>
      <c r="G3877" s="7"/>
      <c r="H3877" s="7">
        <f>IF('Раздел 2.1.3.1'!AB30&gt;='Раздел 2.1.3.1'!AB36,0,1)</f>
        <v>0</v>
      </c>
    </row>
    <row r="3878" spans="1:8" x14ac:dyDescent="0.2">
      <c r="A3878" s="6">
        <f t="shared" si="51"/>
        <v>609562</v>
      </c>
      <c r="B3878" s="6">
        <v>11</v>
      </c>
      <c r="C3878" s="122">
        <v>6</v>
      </c>
      <c r="D3878" s="7">
        <v>89</v>
      </c>
      <c r="E3878" s="7" t="s">
        <v>8082</v>
      </c>
      <c r="F3878" s="7"/>
      <c r="G3878" s="7"/>
      <c r="H3878" s="7">
        <f>IF('Раздел 2.1.3.1'!AC30&gt;='Раздел 2.1.3.1'!AC36,0,1)</f>
        <v>0</v>
      </c>
    </row>
    <row r="3879" spans="1:8" x14ac:dyDescent="0.2">
      <c r="A3879" s="6">
        <f t="shared" si="51"/>
        <v>609562</v>
      </c>
      <c r="B3879" s="6">
        <v>11</v>
      </c>
      <c r="C3879" s="123">
        <v>6</v>
      </c>
      <c r="D3879" s="119">
        <v>90</v>
      </c>
      <c r="E3879" s="119" t="s">
        <v>8083</v>
      </c>
      <c r="F3879" s="119"/>
      <c r="G3879" s="119"/>
      <c r="H3879" s="119">
        <f>IF('Раздел 2.1.3.1'!AD30&gt;='Раздел 2.1.3.1'!AD36,0,1)</f>
        <v>0</v>
      </c>
    </row>
    <row r="3880" spans="1:8" x14ac:dyDescent="0.2">
      <c r="A3880" s="6">
        <f t="shared" si="51"/>
        <v>609562</v>
      </c>
      <c r="B3880" s="6">
        <v>11</v>
      </c>
      <c r="C3880" s="124">
        <v>7</v>
      </c>
      <c r="D3880" s="125">
        <v>91</v>
      </c>
      <c r="E3880" s="125" t="s">
        <v>8084</v>
      </c>
      <c r="F3880" s="125"/>
      <c r="G3880" s="125"/>
      <c r="H3880" s="125">
        <f>IF('Раздел 2.1.3.1'!P30&gt;='Раздел 2.1.3.1'!P37,0,1)</f>
        <v>0</v>
      </c>
    </row>
    <row r="3881" spans="1:8" x14ac:dyDescent="0.2">
      <c r="A3881" s="6">
        <f t="shared" si="51"/>
        <v>609562</v>
      </c>
      <c r="B3881" s="6">
        <v>11</v>
      </c>
      <c r="C3881" s="122">
        <v>7</v>
      </c>
      <c r="D3881" s="7">
        <v>92</v>
      </c>
      <c r="E3881" s="7" t="s">
        <v>8085</v>
      </c>
      <c r="F3881" s="7"/>
      <c r="G3881" s="7"/>
      <c r="H3881" s="7">
        <f>IF('Раздел 2.1.3.1'!Q30&gt;='Раздел 2.1.3.1'!Q37,0,1)</f>
        <v>0</v>
      </c>
    </row>
    <row r="3882" spans="1:8" x14ac:dyDescent="0.2">
      <c r="A3882" s="6">
        <f t="shared" si="51"/>
        <v>609562</v>
      </c>
      <c r="B3882" s="6">
        <v>11</v>
      </c>
      <c r="C3882" s="122">
        <v>7</v>
      </c>
      <c r="D3882" s="7">
        <v>93</v>
      </c>
      <c r="E3882" s="7" t="s">
        <v>8086</v>
      </c>
      <c r="F3882" s="7"/>
      <c r="G3882" s="7"/>
      <c r="H3882" s="7">
        <f>IF('Раздел 2.1.3.1'!R30&gt;='Раздел 2.1.3.1'!R37,0,1)</f>
        <v>0</v>
      </c>
    </row>
    <row r="3883" spans="1:8" x14ac:dyDescent="0.2">
      <c r="A3883" s="6">
        <f t="shared" si="51"/>
        <v>609562</v>
      </c>
      <c r="B3883" s="6">
        <v>11</v>
      </c>
      <c r="C3883" s="122">
        <v>7</v>
      </c>
      <c r="D3883" s="7">
        <v>94</v>
      </c>
      <c r="E3883" s="7" t="s">
        <v>8087</v>
      </c>
      <c r="F3883" s="7"/>
      <c r="G3883" s="7"/>
      <c r="H3883" s="7">
        <f>IF('Раздел 2.1.3.1'!S30&gt;='Раздел 2.1.3.1'!S37,0,1)</f>
        <v>0</v>
      </c>
    </row>
    <row r="3884" spans="1:8" x14ac:dyDescent="0.2">
      <c r="A3884" s="6">
        <f t="shared" si="51"/>
        <v>609562</v>
      </c>
      <c r="B3884" s="6">
        <v>11</v>
      </c>
      <c r="C3884" s="122">
        <v>7</v>
      </c>
      <c r="D3884" s="7">
        <v>95</v>
      </c>
      <c r="E3884" s="7" t="s">
        <v>8088</v>
      </c>
      <c r="F3884" s="7"/>
      <c r="G3884" s="7"/>
      <c r="H3884" s="7">
        <f>IF('Раздел 2.1.3.1'!T30&gt;='Раздел 2.1.3.1'!T37,0,1)</f>
        <v>0</v>
      </c>
    </row>
    <row r="3885" spans="1:8" x14ac:dyDescent="0.2">
      <c r="A3885" s="6">
        <f t="shared" si="51"/>
        <v>609562</v>
      </c>
      <c r="B3885" s="6">
        <v>11</v>
      </c>
      <c r="C3885" s="122">
        <v>7</v>
      </c>
      <c r="D3885" s="7">
        <v>96</v>
      </c>
      <c r="E3885" s="7" t="s">
        <v>8089</v>
      </c>
      <c r="F3885" s="7"/>
      <c r="G3885" s="7"/>
      <c r="H3885" s="7">
        <f>IF('Раздел 2.1.3.1'!U30&gt;='Раздел 2.1.3.1'!U37,0,1)</f>
        <v>0</v>
      </c>
    </row>
    <row r="3886" spans="1:8" x14ac:dyDescent="0.2">
      <c r="A3886" s="6">
        <f t="shared" si="51"/>
        <v>609562</v>
      </c>
      <c r="B3886" s="6">
        <v>11</v>
      </c>
      <c r="C3886" s="122">
        <v>7</v>
      </c>
      <c r="D3886" s="7">
        <v>97</v>
      </c>
      <c r="E3886" s="7" t="s">
        <v>8090</v>
      </c>
      <c r="F3886" s="7"/>
      <c r="G3886" s="7"/>
      <c r="H3886" s="7">
        <f>IF('Раздел 2.1.3.1'!V30&gt;='Раздел 2.1.3.1'!V37,0,1)</f>
        <v>0</v>
      </c>
    </row>
    <row r="3887" spans="1:8" x14ac:dyDescent="0.2">
      <c r="A3887" s="6">
        <f t="shared" si="51"/>
        <v>609562</v>
      </c>
      <c r="B3887" s="6">
        <v>11</v>
      </c>
      <c r="C3887" s="122">
        <v>7</v>
      </c>
      <c r="D3887" s="7">
        <v>98</v>
      </c>
      <c r="E3887" s="7" t="s">
        <v>8091</v>
      </c>
      <c r="F3887" s="7"/>
      <c r="G3887" s="7"/>
      <c r="H3887" s="7">
        <f>IF('Раздел 2.1.3.1'!W30&gt;='Раздел 2.1.3.1'!W37,0,1)</f>
        <v>0</v>
      </c>
    </row>
    <row r="3888" spans="1:8" x14ac:dyDescent="0.2">
      <c r="A3888" s="6">
        <f t="shared" si="51"/>
        <v>609562</v>
      </c>
      <c r="B3888" s="6">
        <v>11</v>
      </c>
      <c r="C3888" s="122">
        <v>7</v>
      </c>
      <c r="D3888" s="7">
        <v>99</v>
      </c>
      <c r="E3888" s="7" t="s">
        <v>8092</v>
      </c>
      <c r="F3888" s="7"/>
      <c r="G3888" s="7"/>
      <c r="H3888" s="7">
        <f>IF('Раздел 2.1.3.1'!X30&gt;='Раздел 2.1.3.1'!X37,0,1)</f>
        <v>0</v>
      </c>
    </row>
    <row r="3889" spans="1:8" x14ac:dyDescent="0.2">
      <c r="A3889" s="6">
        <f t="shared" si="51"/>
        <v>609562</v>
      </c>
      <c r="B3889" s="6">
        <v>11</v>
      </c>
      <c r="C3889" s="122">
        <v>7</v>
      </c>
      <c r="D3889" s="7">
        <v>100</v>
      </c>
      <c r="E3889" s="7" t="s">
        <v>8093</v>
      </c>
      <c r="F3889" s="7"/>
      <c r="G3889" s="7"/>
      <c r="H3889" s="7">
        <f>IF('Раздел 2.1.3.1'!Y30&gt;='Раздел 2.1.3.1'!Y37,0,1)</f>
        <v>0</v>
      </c>
    </row>
    <row r="3890" spans="1:8" x14ac:dyDescent="0.2">
      <c r="A3890" s="6">
        <f t="shared" si="51"/>
        <v>609562</v>
      </c>
      <c r="B3890" s="6">
        <v>11</v>
      </c>
      <c r="C3890" s="122">
        <v>7</v>
      </c>
      <c r="D3890" s="7">
        <v>101</v>
      </c>
      <c r="E3890" s="7" t="s">
        <v>8094</v>
      </c>
      <c r="F3890" s="7"/>
      <c r="G3890" s="7"/>
      <c r="H3890" s="7">
        <f>IF('Раздел 2.1.3.1'!Z30&gt;='Раздел 2.1.3.1'!Z37,0,1)</f>
        <v>0</v>
      </c>
    </row>
    <row r="3891" spans="1:8" x14ac:dyDescent="0.2">
      <c r="A3891" s="6">
        <f t="shared" si="51"/>
        <v>609562</v>
      </c>
      <c r="B3891" s="6">
        <v>11</v>
      </c>
      <c r="C3891" s="122">
        <v>7</v>
      </c>
      <c r="D3891" s="7">
        <v>102</v>
      </c>
      <c r="E3891" s="7" t="s">
        <v>8095</v>
      </c>
      <c r="F3891" s="7"/>
      <c r="G3891" s="7"/>
      <c r="H3891" s="7">
        <f>IF('Раздел 2.1.3.1'!AA30&gt;='Раздел 2.1.3.1'!AA37,0,1)</f>
        <v>0</v>
      </c>
    </row>
    <row r="3892" spans="1:8" x14ac:dyDescent="0.2">
      <c r="A3892" s="6">
        <f t="shared" si="51"/>
        <v>609562</v>
      </c>
      <c r="B3892" s="6">
        <v>11</v>
      </c>
      <c r="C3892" s="122">
        <v>7</v>
      </c>
      <c r="D3892" s="7">
        <v>103</v>
      </c>
      <c r="E3892" s="7" t="s">
        <v>8096</v>
      </c>
      <c r="F3892" s="7"/>
      <c r="G3892" s="7"/>
      <c r="H3892" s="7">
        <f>IF('Раздел 2.1.3.1'!AB30&gt;='Раздел 2.1.3.1'!AB37,0,1)</f>
        <v>0</v>
      </c>
    </row>
    <row r="3893" spans="1:8" x14ac:dyDescent="0.2">
      <c r="A3893" s="6">
        <f t="shared" si="51"/>
        <v>609562</v>
      </c>
      <c r="B3893" s="6">
        <v>11</v>
      </c>
      <c r="C3893" s="122">
        <v>7</v>
      </c>
      <c r="D3893" s="7">
        <v>104</v>
      </c>
      <c r="E3893" s="7" t="s">
        <v>8097</v>
      </c>
      <c r="F3893" s="7"/>
      <c r="G3893" s="7"/>
      <c r="H3893" s="7">
        <f>IF('Раздел 2.1.3.1'!AC30&gt;='Раздел 2.1.3.1'!AC37,0,1)</f>
        <v>0</v>
      </c>
    </row>
    <row r="3894" spans="1:8" x14ac:dyDescent="0.2">
      <c r="A3894" s="6">
        <f t="shared" si="51"/>
        <v>609562</v>
      </c>
      <c r="B3894" s="6">
        <v>11</v>
      </c>
      <c r="C3894" s="123">
        <v>7</v>
      </c>
      <c r="D3894" s="119">
        <v>105</v>
      </c>
      <c r="E3894" s="119" t="s">
        <v>7951</v>
      </c>
      <c r="F3894" s="119"/>
      <c r="G3894" s="119"/>
      <c r="H3894" s="119">
        <f>IF('Раздел 2.1.3.1'!AD30&gt;='Раздел 2.1.3.1'!AD37,0,1)</f>
        <v>0</v>
      </c>
    </row>
    <row r="3895" spans="1:8" x14ac:dyDescent="0.2">
      <c r="A3895" s="6">
        <f t="shared" si="51"/>
        <v>609562</v>
      </c>
      <c r="B3895" s="6">
        <v>11</v>
      </c>
      <c r="C3895" s="122">
        <v>8</v>
      </c>
      <c r="D3895" s="6">
        <v>106</v>
      </c>
      <c r="E3895" s="6" t="s">
        <v>7952</v>
      </c>
      <c r="H3895" s="6">
        <f>IF('Раздел 2.1.3.1'!P30&gt;='Раздел 2.1.3.1'!P38,0,1)</f>
        <v>0</v>
      </c>
    </row>
    <row r="3896" spans="1:8" x14ac:dyDescent="0.2">
      <c r="A3896" s="6">
        <f t="shared" si="51"/>
        <v>609562</v>
      </c>
      <c r="B3896" s="6">
        <v>11</v>
      </c>
      <c r="C3896" s="122">
        <v>8</v>
      </c>
      <c r="D3896" s="6">
        <v>107</v>
      </c>
      <c r="E3896" s="6" t="s">
        <v>7953</v>
      </c>
      <c r="H3896" s="6">
        <f>IF('Раздел 2.1.3.1'!Q30&gt;='Раздел 2.1.3.1'!Q38,0,1)</f>
        <v>0</v>
      </c>
    </row>
    <row r="3897" spans="1:8" x14ac:dyDescent="0.2">
      <c r="A3897" s="6">
        <f t="shared" si="51"/>
        <v>609562</v>
      </c>
      <c r="B3897" s="6">
        <v>11</v>
      </c>
      <c r="C3897" s="122">
        <v>8</v>
      </c>
      <c r="D3897" s="6">
        <v>108</v>
      </c>
      <c r="E3897" s="6" t="s">
        <v>7125</v>
      </c>
      <c r="H3897" s="6">
        <f>IF('Раздел 2.1.3.1'!R30&gt;='Раздел 2.1.3.1'!R38,0,1)</f>
        <v>0</v>
      </c>
    </row>
    <row r="3898" spans="1:8" x14ac:dyDescent="0.2">
      <c r="A3898" s="6">
        <f t="shared" si="51"/>
        <v>609562</v>
      </c>
      <c r="B3898" s="6">
        <v>11</v>
      </c>
      <c r="C3898" s="122">
        <v>8</v>
      </c>
      <c r="D3898" s="6">
        <v>109</v>
      </c>
      <c r="E3898" s="6" t="s">
        <v>10458</v>
      </c>
      <c r="H3898" s="6">
        <f>IF('Раздел 2.1.3.1'!S30&gt;='Раздел 2.1.3.1'!S38,0,1)</f>
        <v>0</v>
      </c>
    </row>
    <row r="3899" spans="1:8" x14ac:dyDescent="0.2">
      <c r="A3899" s="6">
        <f t="shared" si="51"/>
        <v>609562</v>
      </c>
      <c r="B3899" s="6">
        <v>11</v>
      </c>
      <c r="C3899" s="122">
        <v>8</v>
      </c>
      <c r="D3899" s="6">
        <v>110</v>
      </c>
      <c r="E3899" s="6" t="s">
        <v>10459</v>
      </c>
      <c r="H3899" s="6">
        <f>IF('Раздел 2.1.3.1'!T30&gt;='Раздел 2.1.3.1'!T38,0,1)</f>
        <v>0</v>
      </c>
    </row>
    <row r="3900" spans="1:8" x14ac:dyDescent="0.2">
      <c r="A3900" s="6">
        <f t="shared" si="51"/>
        <v>609562</v>
      </c>
      <c r="B3900" s="6">
        <v>11</v>
      </c>
      <c r="C3900" s="122">
        <v>8</v>
      </c>
      <c r="D3900" s="6">
        <v>111</v>
      </c>
      <c r="E3900" s="6" t="s">
        <v>10460</v>
      </c>
      <c r="H3900" s="6">
        <f>IF('Раздел 2.1.3.1'!U30&gt;='Раздел 2.1.3.1'!U38,0,1)</f>
        <v>0</v>
      </c>
    </row>
    <row r="3901" spans="1:8" x14ac:dyDescent="0.2">
      <c r="A3901" s="6">
        <f t="shared" si="51"/>
        <v>609562</v>
      </c>
      <c r="B3901" s="6">
        <v>11</v>
      </c>
      <c r="C3901" s="122">
        <v>8</v>
      </c>
      <c r="D3901" s="6">
        <v>112</v>
      </c>
      <c r="E3901" s="6" t="s">
        <v>10461</v>
      </c>
      <c r="H3901" s="6">
        <f>IF('Раздел 2.1.3.1'!V30&gt;='Раздел 2.1.3.1'!V38,0,1)</f>
        <v>0</v>
      </c>
    </row>
    <row r="3902" spans="1:8" x14ac:dyDescent="0.2">
      <c r="A3902" s="6">
        <f t="shared" si="51"/>
        <v>609562</v>
      </c>
      <c r="B3902" s="6">
        <v>11</v>
      </c>
      <c r="C3902" s="122">
        <v>8</v>
      </c>
      <c r="D3902" s="6">
        <v>113</v>
      </c>
      <c r="E3902" s="6" t="s">
        <v>10462</v>
      </c>
      <c r="H3902" s="6">
        <f>IF('Раздел 2.1.3.1'!W30&gt;='Раздел 2.1.3.1'!W38,0,1)</f>
        <v>0</v>
      </c>
    </row>
    <row r="3903" spans="1:8" x14ac:dyDescent="0.2">
      <c r="A3903" s="6">
        <f t="shared" si="51"/>
        <v>609562</v>
      </c>
      <c r="B3903" s="6">
        <v>11</v>
      </c>
      <c r="C3903" s="122">
        <v>8</v>
      </c>
      <c r="D3903" s="6">
        <v>114</v>
      </c>
      <c r="E3903" s="6" t="s">
        <v>10463</v>
      </c>
      <c r="H3903" s="6">
        <f>IF('Раздел 2.1.3.1'!X30&gt;='Раздел 2.1.3.1'!X38,0,1)</f>
        <v>0</v>
      </c>
    </row>
    <row r="3904" spans="1:8" x14ac:dyDescent="0.2">
      <c r="A3904" s="6">
        <f t="shared" si="51"/>
        <v>609562</v>
      </c>
      <c r="B3904" s="6">
        <v>11</v>
      </c>
      <c r="C3904" s="122">
        <v>8</v>
      </c>
      <c r="D3904" s="6">
        <v>115</v>
      </c>
      <c r="E3904" s="6" t="s">
        <v>10464</v>
      </c>
      <c r="H3904" s="6">
        <f>IF('Раздел 2.1.3.1'!Y30&gt;='Раздел 2.1.3.1'!Y38,0,1)</f>
        <v>0</v>
      </c>
    </row>
    <row r="3905" spans="1:8" x14ac:dyDescent="0.2">
      <c r="A3905" s="6">
        <f t="shared" si="51"/>
        <v>609562</v>
      </c>
      <c r="B3905" s="6">
        <v>11</v>
      </c>
      <c r="C3905" s="122">
        <v>8</v>
      </c>
      <c r="D3905" s="6">
        <v>116</v>
      </c>
      <c r="E3905" s="6" t="s">
        <v>10465</v>
      </c>
      <c r="H3905" s="6">
        <f>IF('Раздел 2.1.3.1'!Z30&gt;='Раздел 2.1.3.1'!Z38,0,1)</f>
        <v>0</v>
      </c>
    </row>
    <row r="3906" spans="1:8" x14ac:dyDescent="0.2">
      <c r="A3906" s="6">
        <f t="shared" si="51"/>
        <v>609562</v>
      </c>
      <c r="B3906" s="6">
        <v>11</v>
      </c>
      <c r="C3906" s="122">
        <v>8</v>
      </c>
      <c r="D3906" s="6">
        <v>117</v>
      </c>
      <c r="E3906" s="6" t="s">
        <v>10466</v>
      </c>
      <c r="H3906" s="6">
        <f>IF('Раздел 2.1.3.1'!AA30&gt;='Раздел 2.1.3.1'!AA38,0,1)</f>
        <v>0</v>
      </c>
    </row>
    <row r="3907" spans="1:8" x14ac:dyDescent="0.2">
      <c r="A3907" s="6">
        <f t="shared" si="51"/>
        <v>609562</v>
      </c>
      <c r="B3907" s="6">
        <v>11</v>
      </c>
      <c r="C3907" s="122">
        <v>8</v>
      </c>
      <c r="D3907" s="6">
        <v>118</v>
      </c>
      <c r="E3907" s="6" t="s">
        <v>10467</v>
      </c>
      <c r="H3907" s="6">
        <f>IF('Раздел 2.1.3.1'!AB30&gt;='Раздел 2.1.3.1'!AB38,0,1)</f>
        <v>0</v>
      </c>
    </row>
    <row r="3908" spans="1:8" x14ac:dyDescent="0.2">
      <c r="A3908" s="6">
        <f t="shared" si="51"/>
        <v>609562</v>
      </c>
      <c r="B3908" s="6">
        <v>11</v>
      </c>
      <c r="C3908" s="122">
        <v>8</v>
      </c>
      <c r="D3908" s="6">
        <v>119</v>
      </c>
      <c r="E3908" s="6" t="s">
        <v>10468</v>
      </c>
      <c r="H3908" s="6">
        <f>IF('Раздел 2.1.3.1'!AC30&gt;='Раздел 2.1.3.1'!AC38,0,1)</f>
        <v>0</v>
      </c>
    </row>
    <row r="3909" spans="1:8" x14ac:dyDescent="0.2">
      <c r="A3909" s="6">
        <f t="shared" si="51"/>
        <v>609562</v>
      </c>
      <c r="B3909" s="6">
        <v>11</v>
      </c>
      <c r="C3909" s="123">
        <v>8</v>
      </c>
      <c r="D3909" s="119">
        <v>120</v>
      </c>
      <c r="E3909" s="119" t="s">
        <v>10469</v>
      </c>
      <c r="F3909" s="119"/>
      <c r="G3909" s="119"/>
      <c r="H3909" s="119">
        <f>IF('Раздел 2.1.3.1'!AD30&gt;='Раздел 2.1.3.1'!AD38,0,1)</f>
        <v>0</v>
      </c>
    </row>
    <row r="3910" spans="1:8" x14ac:dyDescent="0.2">
      <c r="A3910" s="6">
        <f t="shared" si="51"/>
        <v>609562</v>
      </c>
      <c r="B3910" s="6">
        <v>11</v>
      </c>
      <c r="C3910" s="122">
        <v>9</v>
      </c>
      <c r="D3910" s="6">
        <v>121</v>
      </c>
      <c r="E3910" s="6" t="s">
        <v>8889</v>
      </c>
      <c r="H3910" s="6">
        <f>IF('Раздел 2.1.3.1'!P33&gt;='Раздел 2.1.3.1'!P34,0,1)</f>
        <v>0</v>
      </c>
    </row>
    <row r="3911" spans="1:8" x14ac:dyDescent="0.2">
      <c r="A3911" s="6">
        <f t="shared" si="51"/>
        <v>609562</v>
      </c>
      <c r="B3911" s="6">
        <v>11</v>
      </c>
      <c r="C3911" s="122">
        <v>9</v>
      </c>
      <c r="D3911" s="6">
        <v>122</v>
      </c>
      <c r="E3911" s="6" t="s">
        <v>8890</v>
      </c>
      <c r="H3911" s="6">
        <f>IF('Раздел 2.1.3.1'!Q33&gt;='Раздел 2.1.3.1'!Q34,0,1)</f>
        <v>0</v>
      </c>
    </row>
    <row r="3912" spans="1:8" x14ac:dyDescent="0.2">
      <c r="A3912" s="6">
        <f t="shared" ref="A3912:A4020" si="52">P_3</f>
        <v>609562</v>
      </c>
      <c r="B3912" s="6">
        <v>11</v>
      </c>
      <c r="C3912" s="122">
        <v>9</v>
      </c>
      <c r="D3912" s="6">
        <v>123</v>
      </c>
      <c r="E3912" s="6" t="s">
        <v>8891</v>
      </c>
      <c r="H3912" s="6">
        <f>IF('Раздел 2.1.3.1'!R33&gt;='Раздел 2.1.3.1'!R34,0,1)</f>
        <v>0</v>
      </c>
    </row>
    <row r="3913" spans="1:8" x14ac:dyDescent="0.2">
      <c r="A3913" s="6">
        <f t="shared" si="52"/>
        <v>609562</v>
      </c>
      <c r="B3913" s="6">
        <v>11</v>
      </c>
      <c r="C3913" s="122">
        <v>9</v>
      </c>
      <c r="D3913" s="6">
        <v>124</v>
      </c>
      <c r="E3913" s="6" t="s">
        <v>8892</v>
      </c>
      <c r="H3913" s="6">
        <f>IF('Раздел 2.1.3.1'!S33&gt;='Раздел 2.1.3.1'!S34,0,1)</f>
        <v>0</v>
      </c>
    </row>
    <row r="3914" spans="1:8" x14ac:dyDescent="0.2">
      <c r="A3914" s="6">
        <f t="shared" si="52"/>
        <v>609562</v>
      </c>
      <c r="B3914" s="6">
        <v>11</v>
      </c>
      <c r="C3914" s="122">
        <v>9</v>
      </c>
      <c r="D3914" s="6">
        <v>125</v>
      </c>
      <c r="E3914" s="6" t="s">
        <v>8060</v>
      </c>
      <c r="H3914" s="6">
        <f>IF('Раздел 2.1.3.1'!T33&gt;='Раздел 2.1.3.1'!T34,0,1)</f>
        <v>0</v>
      </c>
    </row>
    <row r="3915" spans="1:8" x14ac:dyDescent="0.2">
      <c r="A3915" s="6">
        <f t="shared" si="52"/>
        <v>609562</v>
      </c>
      <c r="B3915" s="6">
        <v>11</v>
      </c>
      <c r="C3915" s="122">
        <v>9</v>
      </c>
      <c r="D3915" s="6">
        <v>126</v>
      </c>
      <c r="E3915" s="6" t="s">
        <v>8061</v>
      </c>
      <c r="H3915" s="6">
        <f>IF('Раздел 2.1.3.1'!U33&gt;='Раздел 2.1.3.1'!U34,0,1)</f>
        <v>0</v>
      </c>
    </row>
    <row r="3916" spans="1:8" x14ac:dyDescent="0.2">
      <c r="A3916" s="6">
        <f t="shared" si="52"/>
        <v>609562</v>
      </c>
      <c r="B3916" s="6">
        <v>11</v>
      </c>
      <c r="C3916" s="122">
        <v>9</v>
      </c>
      <c r="D3916" s="6">
        <v>127</v>
      </c>
      <c r="E3916" s="6" t="s">
        <v>8058</v>
      </c>
      <c r="H3916" s="6">
        <f>IF('Раздел 2.1.3.1'!V33&gt;='Раздел 2.1.3.1'!V34,0,1)</f>
        <v>0</v>
      </c>
    </row>
    <row r="3917" spans="1:8" x14ac:dyDescent="0.2">
      <c r="A3917" s="6">
        <f t="shared" si="52"/>
        <v>609562</v>
      </c>
      <c r="B3917" s="6">
        <v>11</v>
      </c>
      <c r="C3917" s="122">
        <v>9</v>
      </c>
      <c r="D3917" s="6">
        <v>128</v>
      </c>
      <c r="E3917" s="6" t="s">
        <v>8059</v>
      </c>
      <c r="H3917" s="6">
        <f>IF('Раздел 2.1.3.1'!W33&gt;='Раздел 2.1.3.1'!W34,0,1)</f>
        <v>0</v>
      </c>
    </row>
    <row r="3918" spans="1:8" x14ac:dyDescent="0.2">
      <c r="A3918" s="6">
        <f t="shared" si="52"/>
        <v>609562</v>
      </c>
      <c r="B3918" s="6">
        <v>11</v>
      </c>
      <c r="C3918" s="122">
        <v>9</v>
      </c>
      <c r="D3918" s="6">
        <v>129</v>
      </c>
      <c r="E3918" s="6" t="s">
        <v>7232</v>
      </c>
      <c r="H3918" s="6">
        <f>IF('Раздел 2.1.3.1'!X33&gt;='Раздел 2.1.3.1'!X34,0,1)</f>
        <v>0</v>
      </c>
    </row>
    <row r="3919" spans="1:8" x14ac:dyDescent="0.2">
      <c r="A3919" s="6">
        <f t="shared" si="52"/>
        <v>609562</v>
      </c>
      <c r="B3919" s="6">
        <v>11</v>
      </c>
      <c r="C3919" s="122">
        <v>9</v>
      </c>
      <c r="D3919" s="6">
        <v>130</v>
      </c>
      <c r="E3919" s="6" t="s">
        <v>7233</v>
      </c>
      <c r="H3919" s="6">
        <f>IF('Раздел 2.1.3.1'!Y33&gt;='Раздел 2.1.3.1'!Y34,0,1)</f>
        <v>0</v>
      </c>
    </row>
    <row r="3920" spans="1:8" x14ac:dyDescent="0.2">
      <c r="A3920" s="6">
        <f t="shared" si="52"/>
        <v>609562</v>
      </c>
      <c r="B3920" s="6">
        <v>11</v>
      </c>
      <c r="C3920" s="122">
        <v>9</v>
      </c>
      <c r="D3920" s="6">
        <v>131</v>
      </c>
      <c r="E3920" s="6" t="s">
        <v>8062</v>
      </c>
      <c r="H3920" s="6">
        <f>IF('Раздел 2.1.3.1'!Z33&gt;='Раздел 2.1.3.1'!Z34,0,1)</f>
        <v>0</v>
      </c>
    </row>
    <row r="3921" spans="1:8" x14ac:dyDescent="0.2">
      <c r="A3921" s="6">
        <f t="shared" si="52"/>
        <v>609562</v>
      </c>
      <c r="B3921" s="6">
        <v>11</v>
      </c>
      <c r="C3921" s="122">
        <v>9</v>
      </c>
      <c r="D3921" s="6">
        <v>132</v>
      </c>
      <c r="E3921" s="6" t="s">
        <v>8063</v>
      </c>
      <c r="H3921" s="6">
        <f>IF('Раздел 2.1.3.1'!AA33&gt;='Раздел 2.1.3.1'!AA34,0,1)</f>
        <v>0</v>
      </c>
    </row>
    <row r="3922" spans="1:8" x14ac:dyDescent="0.2">
      <c r="A3922" s="6">
        <f t="shared" si="52"/>
        <v>609562</v>
      </c>
      <c r="B3922" s="6">
        <v>11</v>
      </c>
      <c r="C3922" s="122">
        <v>9</v>
      </c>
      <c r="D3922" s="6">
        <v>133</v>
      </c>
      <c r="E3922" s="6" t="s">
        <v>8064</v>
      </c>
      <c r="H3922" s="6">
        <f>IF('Раздел 2.1.3.1'!AB33&gt;='Раздел 2.1.3.1'!AB34,0,1)</f>
        <v>0</v>
      </c>
    </row>
    <row r="3923" spans="1:8" x14ac:dyDescent="0.2">
      <c r="A3923" s="6">
        <f t="shared" si="52"/>
        <v>609562</v>
      </c>
      <c r="B3923" s="6">
        <v>11</v>
      </c>
      <c r="C3923" s="122">
        <v>9</v>
      </c>
      <c r="D3923" s="6">
        <v>134</v>
      </c>
      <c r="E3923" s="6" t="s">
        <v>8065</v>
      </c>
      <c r="H3923" s="6">
        <f>IF('Раздел 2.1.3.1'!AC33&gt;='Раздел 2.1.3.1'!AC34,0,1)</f>
        <v>0</v>
      </c>
    </row>
    <row r="3924" spans="1:8" x14ac:dyDescent="0.2">
      <c r="A3924" s="6">
        <f t="shared" si="52"/>
        <v>609562</v>
      </c>
      <c r="B3924" s="6">
        <v>11</v>
      </c>
      <c r="C3924" s="123">
        <v>9</v>
      </c>
      <c r="D3924" s="119">
        <v>135</v>
      </c>
      <c r="E3924" s="119" t="s">
        <v>8066</v>
      </c>
      <c r="F3924" s="119"/>
      <c r="G3924" s="119"/>
      <c r="H3924" s="119">
        <f>IF('Раздел 2.1.3.1'!AD33&gt;='Раздел 2.1.3.1'!AD34,0,1)</f>
        <v>0</v>
      </c>
    </row>
    <row r="3925" spans="1:8" x14ac:dyDescent="0.2">
      <c r="A3925" s="6">
        <f t="shared" si="52"/>
        <v>609562</v>
      </c>
      <c r="B3925" s="6">
        <v>11</v>
      </c>
      <c r="C3925" s="124">
        <v>10</v>
      </c>
      <c r="D3925" s="125">
        <v>136</v>
      </c>
      <c r="E3925" s="125" t="s">
        <v>8067</v>
      </c>
      <c r="F3925" s="125"/>
      <c r="G3925" s="125"/>
      <c r="H3925" s="125">
        <f>IF('Раздел 2.1.3.1'!P33&gt;='Раздел 2.1.3.1'!P35,0,1)</f>
        <v>0</v>
      </c>
    </row>
    <row r="3926" spans="1:8" x14ac:dyDescent="0.2">
      <c r="A3926" s="6">
        <f t="shared" si="52"/>
        <v>609562</v>
      </c>
      <c r="B3926" s="6">
        <v>11</v>
      </c>
      <c r="C3926" s="122">
        <v>10</v>
      </c>
      <c r="D3926" s="7">
        <v>137</v>
      </c>
      <c r="E3926" s="7" t="s">
        <v>8068</v>
      </c>
      <c r="F3926" s="7"/>
      <c r="G3926" s="7"/>
      <c r="H3926" s="7">
        <f>IF('Раздел 2.1.3.1'!Q33&gt;='Раздел 2.1.3.1'!Q35,0,1)</f>
        <v>0</v>
      </c>
    </row>
    <row r="3927" spans="1:8" x14ac:dyDescent="0.2">
      <c r="A3927" s="6">
        <f t="shared" si="52"/>
        <v>609562</v>
      </c>
      <c r="B3927" s="6">
        <v>11</v>
      </c>
      <c r="C3927" s="122">
        <v>10</v>
      </c>
      <c r="D3927" s="7">
        <v>138</v>
      </c>
      <c r="E3927" s="7" t="s">
        <v>8069</v>
      </c>
      <c r="F3927" s="7"/>
      <c r="G3927" s="7"/>
      <c r="H3927" s="7">
        <f>IF('Раздел 2.1.3.1'!R33&gt;='Раздел 2.1.3.1'!R35,0,1)</f>
        <v>0</v>
      </c>
    </row>
    <row r="3928" spans="1:8" x14ac:dyDescent="0.2">
      <c r="A3928" s="6">
        <f t="shared" si="52"/>
        <v>609562</v>
      </c>
      <c r="B3928" s="6">
        <v>11</v>
      </c>
      <c r="C3928" s="122">
        <v>10</v>
      </c>
      <c r="D3928" s="7">
        <v>139</v>
      </c>
      <c r="E3928" s="7" t="s">
        <v>8905</v>
      </c>
      <c r="F3928" s="7"/>
      <c r="G3928" s="7"/>
      <c r="H3928" s="7">
        <f>IF('Раздел 2.1.3.1'!S33&gt;='Раздел 2.1.3.1'!S35,0,1)</f>
        <v>0</v>
      </c>
    </row>
    <row r="3929" spans="1:8" x14ac:dyDescent="0.2">
      <c r="A3929" s="6">
        <f t="shared" si="52"/>
        <v>609562</v>
      </c>
      <c r="B3929" s="6">
        <v>11</v>
      </c>
      <c r="C3929" s="122">
        <v>10</v>
      </c>
      <c r="D3929" s="7">
        <v>140</v>
      </c>
      <c r="E3929" s="7" t="s">
        <v>8906</v>
      </c>
      <c r="F3929" s="7"/>
      <c r="G3929" s="7"/>
      <c r="H3929" s="7">
        <f>IF('Раздел 2.1.3.1'!T33&gt;='Раздел 2.1.3.1'!T35,0,1)</f>
        <v>0</v>
      </c>
    </row>
    <row r="3930" spans="1:8" x14ac:dyDescent="0.2">
      <c r="A3930" s="6">
        <f t="shared" si="52"/>
        <v>609562</v>
      </c>
      <c r="B3930" s="6">
        <v>11</v>
      </c>
      <c r="C3930" s="122">
        <v>10</v>
      </c>
      <c r="D3930" s="7">
        <v>141</v>
      </c>
      <c r="E3930" s="7" t="s">
        <v>8907</v>
      </c>
      <c r="F3930" s="7"/>
      <c r="G3930" s="7"/>
      <c r="H3930" s="7">
        <f>IF('Раздел 2.1.3.1'!U33&gt;='Раздел 2.1.3.1'!U35,0,1)</f>
        <v>0</v>
      </c>
    </row>
    <row r="3931" spans="1:8" x14ac:dyDescent="0.2">
      <c r="A3931" s="6">
        <f t="shared" si="52"/>
        <v>609562</v>
      </c>
      <c r="B3931" s="6">
        <v>11</v>
      </c>
      <c r="C3931" s="122">
        <v>10</v>
      </c>
      <c r="D3931" s="7">
        <v>142</v>
      </c>
      <c r="E3931" s="7" t="s">
        <v>8908</v>
      </c>
      <c r="F3931" s="7"/>
      <c r="G3931" s="7"/>
      <c r="H3931" s="7">
        <f>IF('Раздел 2.1.3.1'!V33&gt;='Раздел 2.1.3.1'!V35,0,1)</f>
        <v>0</v>
      </c>
    </row>
    <row r="3932" spans="1:8" x14ac:dyDescent="0.2">
      <c r="A3932" s="6">
        <f t="shared" si="52"/>
        <v>609562</v>
      </c>
      <c r="B3932" s="6">
        <v>11</v>
      </c>
      <c r="C3932" s="122">
        <v>10</v>
      </c>
      <c r="D3932" s="7">
        <v>143</v>
      </c>
      <c r="E3932" s="7" t="s">
        <v>8909</v>
      </c>
      <c r="F3932" s="7"/>
      <c r="G3932" s="7"/>
      <c r="H3932" s="7">
        <f>IF('Раздел 2.1.3.1'!W33&gt;='Раздел 2.1.3.1'!W35,0,1)</f>
        <v>0</v>
      </c>
    </row>
    <row r="3933" spans="1:8" x14ac:dyDescent="0.2">
      <c r="A3933" s="6">
        <f t="shared" si="52"/>
        <v>609562</v>
      </c>
      <c r="B3933" s="6">
        <v>11</v>
      </c>
      <c r="C3933" s="122">
        <v>10</v>
      </c>
      <c r="D3933" s="7">
        <v>144</v>
      </c>
      <c r="E3933" s="7" t="s">
        <v>8910</v>
      </c>
      <c r="F3933" s="7"/>
      <c r="G3933" s="7"/>
      <c r="H3933" s="7">
        <f>IF('Раздел 2.1.3.1'!X33&gt;='Раздел 2.1.3.1'!X35,0,1)</f>
        <v>0</v>
      </c>
    </row>
    <row r="3934" spans="1:8" x14ac:dyDescent="0.2">
      <c r="A3934" s="6">
        <f t="shared" si="52"/>
        <v>609562</v>
      </c>
      <c r="B3934" s="6">
        <v>11</v>
      </c>
      <c r="C3934" s="122">
        <v>10</v>
      </c>
      <c r="D3934" s="7">
        <v>145</v>
      </c>
      <c r="E3934" s="7" t="s">
        <v>8911</v>
      </c>
      <c r="F3934" s="7"/>
      <c r="G3934" s="7"/>
      <c r="H3934" s="7">
        <f>IF('Раздел 2.1.3.1'!Y33&gt;='Раздел 2.1.3.1'!Y35,0,1)</f>
        <v>0</v>
      </c>
    </row>
    <row r="3935" spans="1:8" x14ac:dyDescent="0.2">
      <c r="A3935" s="6">
        <f t="shared" si="52"/>
        <v>609562</v>
      </c>
      <c r="B3935" s="6">
        <v>11</v>
      </c>
      <c r="C3935" s="122">
        <v>10</v>
      </c>
      <c r="D3935" s="7">
        <v>146</v>
      </c>
      <c r="E3935" s="7" t="s">
        <v>11879</v>
      </c>
      <c r="F3935" s="7"/>
      <c r="G3935" s="7"/>
      <c r="H3935" s="7">
        <f>IF('Раздел 2.1.3.1'!Z33&gt;='Раздел 2.1.3.1'!Z35,0,1)</f>
        <v>0</v>
      </c>
    </row>
    <row r="3936" spans="1:8" x14ac:dyDescent="0.2">
      <c r="A3936" s="6">
        <f t="shared" si="52"/>
        <v>609562</v>
      </c>
      <c r="B3936" s="6">
        <v>11</v>
      </c>
      <c r="C3936" s="122">
        <v>10</v>
      </c>
      <c r="D3936" s="7">
        <v>147</v>
      </c>
      <c r="E3936" s="7" t="s">
        <v>11880</v>
      </c>
      <c r="F3936" s="7"/>
      <c r="G3936" s="7"/>
      <c r="H3936" s="7">
        <f>IF('Раздел 2.1.3.1'!AA33&gt;='Раздел 2.1.3.1'!AA35,0,1)</f>
        <v>0</v>
      </c>
    </row>
    <row r="3937" spans="1:8" x14ac:dyDescent="0.2">
      <c r="A3937" s="6">
        <f t="shared" si="52"/>
        <v>609562</v>
      </c>
      <c r="B3937" s="6">
        <v>11</v>
      </c>
      <c r="C3937" s="122">
        <v>10</v>
      </c>
      <c r="D3937" s="7">
        <v>148</v>
      </c>
      <c r="E3937" s="7" t="s">
        <v>11881</v>
      </c>
      <c r="F3937" s="7"/>
      <c r="G3937" s="7"/>
      <c r="H3937" s="7">
        <f>IF('Раздел 2.1.3.1'!AB33&gt;='Раздел 2.1.3.1'!AB35,0,1)</f>
        <v>0</v>
      </c>
    </row>
    <row r="3938" spans="1:8" x14ac:dyDescent="0.2">
      <c r="A3938" s="6">
        <f t="shared" si="52"/>
        <v>609562</v>
      </c>
      <c r="B3938" s="6">
        <v>11</v>
      </c>
      <c r="C3938" s="122">
        <v>10</v>
      </c>
      <c r="D3938" s="7">
        <v>149</v>
      </c>
      <c r="E3938" s="7" t="s">
        <v>13320</v>
      </c>
      <c r="F3938" s="7"/>
      <c r="G3938" s="7"/>
      <c r="H3938" s="7">
        <f>IF('Раздел 2.1.3.1'!AC33&gt;='Раздел 2.1.3.1'!AC35,0,1)</f>
        <v>0</v>
      </c>
    </row>
    <row r="3939" spans="1:8" x14ac:dyDescent="0.2">
      <c r="A3939" s="6">
        <f t="shared" si="52"/>
        <v>609562</v>
      </c>
      <c r="B3939" s="6">
        <v>11</v>
      </c>
      <c r="C3939" s="123">
        <v>10</v>
      </c>
      <c r="D3939" s="119">
        <v>150</v>
      </c>
      <c r="E3939" s="119" t="s">
        <v>13321</v>
      </c>
      <c r="F3939" s="119"/>
      <c r="G3939" s="119"/>
      <c r="H3939" s="119">
        <f>IF('Раздел 2.1.3.1'!AD33&gt;='Раздел 2.1.3.1'!AD35,0,1)</f>
        <v>0</v>
      </c>
    </row>
    <row r="3940" spans="1:8" x14ac:dyDescent="0.2">
      <c r="A3940" s="6">
        <f t="shared" si="52"/>
        <v>609562</v>
      </c>
      <c r="B3940" s="6">
        <v>11</v>
      </c>
      <c r="C3940" s="124">
        <v>11</v>
      </c>
      <c r="D3940" s="125">
        <v>151</v>
      </c>
      <c r="E3940" s="125" t="s">
        <v>11868</v>
      </c>
      <c r="F3940" s="125"/>
      <c r="G3940" s="125"/>
      <c r="H3940" s="125">
        <f>IF('Раздел 2.1.3.1'!P38&gt;='Раздел 2.1.3.1'!P39,0,1)</f>
        <v>0</v>
      </c>
    </row>
    <row r="3941" spans="1:8" x14ac:dyDescent="0.2">
      <c r="A3941" s="6">
        <f t="shared" si="52"/>
        <v>609562</v>
      </c>
      <c r="B3941" s="6">
        <v>11</v>
      </c>
      <c r="C3941" s="122">
        <v>11</v>
      </c>
      <c r="D3941" s="7">
        <v>152</v>
      </c>
      <c r="E3941" s="7" t="s">
        <v>11869</v>
      </c>
      <c r="F3941" s="7"/>
      <c r="G3941" s="7"/>
      <c r="H3941" s="7">
        <f>IF('Раздел 2.1.3.1'!Q38&gt;='Раздел 2.1.3.1'!Q39,0,1)</f>
        <v>0</v>
      </c>
    </row>
    <row r="3942" spans="1:8" x14ac:dyDescent="0.2">
      <c r="A3942" s="6">
        <f t="shared" si="52"/>
        <v>609562</v>
      </c>
      <c r="B3942" s="6">
        <v>11</v>
      </c>
      <c r="C3942" s="122">
        <v>11</v>
      </c>
      <c r="D3942" s="7">
        <v>153</v>
      </c>
      <c r="E3942" s="7" t="s">
        <v>11870</v>
      </c>
      <c r="F3942" s="7"/>
      <c r="G3942" s="7"/>
      <c r="H3942" s="7">
        <f>IF('Раздел 2.1.3.1'!R38&gt;='Раздел 2.1.3.1'!R39,0,1)</f>
        <v>0</v>
      </c>
    </row>
    <row r="3943" spans="1:8" x14ac:dyDescent="0.2">
      <c r="A3943" s="6">
        <f t="shared" si="52"/>
        <v>609562</v>
      </c>
      <c r="B3943" s="6">
        <v>11</v>
      </c>
      <c r="C3943" s="122">
        <v>11</v>
      </c>
      <c r="D3943" s="7">
        <v>154</v>
      </c>
      <c r="E3943" s="7" t="s">
        <v>11871</v>
      </c>
      <c r="F3943" s="7"/>
      <c r="G3943" s="7"/>
      <c r="H3943" s="7">
        <f>IF('Раздел 2.1.3.1'!S38&gt;='Раздел 2.1.3.1'!S39,0,1)</f>
        <v>0</v>
      </c>
    </row>
    <row r="3944" spans="1:8" x14ac:dyDescent="0.2">
      <c r="A3944" s="6">
        <f t="shared" si="52"/>
        <v>609562</v>
      </c>
      <c r="B3944" s="6">
        <v>11</v>
      </c>
      <c r="C3944" s="122">
        <v>11</v>
      </c>
      <c r="D3944" s="7">
        <v>155</v>
      </c>
      <c r="E3944" s="7" t="s">
        <v>11872</v>
      </c>
      <c r="F3944" s="7"/>
      <c r="G3944" s="7"/>
      <c r="H3944" s="7">
        <f>IF('Раздел 2.1.3.1'!T38&gt;='Раздел 2.1.3.1'!T39,0,1)</f>
        <v>0</v>
      </c>
    </row>
    <row r="3945" spans="1:8" x14ac:dyDescent="0.2">
      <c r="A3945" s="6">
        <f t="shared" si="52"/>
        <v>609562</v>
      </c>
      <c r="B3945" s="6">
        <v>11</v>
      </c>
      <c r="C3945" s="122">
        <v>11</v>
      </c>
      <c r="D3945" s="7">
        <v>156</v>
      </c>
      <c r="E3945" s="7" t="s">
        <v>11873</v>
      </c>
      <c r="F3945" s="7"/>
      <c r="G3945" s="7"/>
      <c r="H3945" s="7">
        <f>IF('Раздел 2.1.3.1'!U38&gt;='Раздел 2.1.3.1'!U39,0,1)</f>
        <v>0</v>
      </c>
    </row>
    <row r="3946" spans="1:8" x14ac:dyDescent="0.2">
      <c r="A3946" s="6">
        <f t="shared" si="52"/>
        <v>609562</v>
      </c>
      <c r="B3946" s="6">
        <v>11</v>
      </c>
      <c r="C3946" s="122">
        <v>11</v>
      </c>
      <c r="D3946" s="7">
        <v>157</v>
      </c>
      <c r="E3946" s="7" t="s">
        <v>11874</v>
      </c>
      <c r="F3946" s="7"/>
      <c r="G3946" s="7"/>
      <c r="H3946" s="7">
        <f>IF('Раздел 2.1.3.1'!V38&gt;='Раздел 2.1.3.1'!V39,0,1)</f>
        <v>0</v>
      </c>
    </row>
    <row r="3947" spans="1:8" x14ac:dyDescent="0.2">
      <c r="A3947" s="6">
        <f t="shared" si="52"/>
        <v>609562</v>
      </c>
      <c r="B3947" s="6">
        <v>11</v>
      </c>
      <c r="C3947" s="122">
        <v>11</v>
      </c>
      <c r="D3947" s="7">
        <v>158</v>
      </c>
      <c r="E3947" s="7" t="s">
        <v>11875</v>
      </c>
      <c r="F3947" s="7"/>
      <c r="G3947" s="7"/>
      <c r="H3947" s="7">
        <f>IF('Раздел 2.1.3.1'!W38&gt;='Раздел 2.1.3.1'!W39,0,1)</f>
        <v>0</v>
      </c>
    </row>
    <row r="3948" spans="1:8" x14ac:dyDescent="0.2">
      <c r="A3948" s="6">
        <f t="shared" si="52"/>
        <v>609562</v>
      </c>
      <c r="B3948" s="6">
        <v>11</v>
      </c>
      <c r="C3948" s="122">
        <v>11</v>
      </c>
      <c r="D3948" s="7">
        <v>159</v>
      </c>
      <c r="E3948" s="7" t="s">
        <v>11876</v>
      </c>
      <c r="F3948" s="7"/>
      <c r="G3948" s="7"/>
      <c r="H3948" s="7">
        <f>IF('Раздел 2.1.3.1'!X38&gt;='Раздел 2.1.3.1'!X39,0,1)</f>
        <v>0</v>
      </c>
    </row>
    <row r="3949" spans="1:8" x14ac:dyDescent="0.2">
      <c r="A3949" s="6">
        <f t="shared" si="52"/>
        <v>609562</v>
      </c>
      <c r="B3949" s="6">
        <v>11</v>
      </c>
      <c r="C3949" s="122">
        <v>11</v>
      </c>
      <c r="D3949" s="7">
        <v>160</v>
      </c>
      <c r="E3949" s="7" t="s">
        <v>11877</v>
      </c>
      <c r="F3949" s="7"/>
      <c r="G3949" s="7"/>
      <c r="H3949" s="7">
        <f>IF('Раздел 2.1.3.1'!Y38&gt;='Раздел 2.1.3.1'!Y39,0,1)</f>
        <v>0</v>
      </c>
    </row>
    <row r="3950" spans="1:8" x14ac:dyDescent="0.2">
      <c r="A3950" s="6">
        <f t="shared" si="52"/>
        <v>609562</v>
      </c>
      <c r="B3950" s="6">
        <v>11</v>
      </c>
      <c r="C3950" s="122">
        <v>11</v>
      </c>
      <c r="D3950" s="7">
        <v>161</v>
      </c>
      <c r="E3950" s="7" t="s">
        <v>9763</v>
      </c>
      <c r="F3950" s="7"/>
      <c r="G3950" s="7"/>
      <c r="H3950" s="7">
        <f>IF('Раздел 2.1.3.1'!Z38&gt;='Раздел 2.1.3.1'!Z39,0,1)</f>
        <v>0</v>
      </c>
    </row>
    <row r="3951" spans="1:8" x14ac:dyDescent="0.2">
      <c r="A3951" s="6">
        <f t="shared" si="52"/>
        <v>609562</v>
      </c>
      <c r="B3951" s="6">
        <v>11</v>
      </c>
      <c r="C3951" s="122">
        <v>11</v>
      </c>
      <c r="D3951" s="7">
        <v>162</v>
      </c>
      <c r="E3951" s="7" t="s">
        <v>9764</v>
      </c>
      <c r="F3951" s="7"/>
      <c r="G3951" s="7"/>
      <c r="H3951" s="7">
        <f>IF('Раздел 2.1.3.1'!AA38&gt;='Раздел 2.1.3.1'!AA39,0,1)</f>
        <v>0</v>
      </c>
    </row>
    <row r="3952" spans="1:8" x14ac:dyDescent="0.2">
      <c r="A3952" s="6">
        <f t="shared" si="52"/>
        <v>609562</v>
      </c>
      <c r="B3952" s="6">
        <v>11</v>
      </c>
      <c r="C3952" s="122">
        <v>11</v>
      </c>
      <c r="D3952" s="7">
        <v>163</v>
      </c>
      <c r="E3952" s="7" t="s">
        <v>8886</v>
      </c>
      <c r="F3952" s="7"/>
      <c r="G3952" s="7"/>
      <c r="H3952" s="7">
        <f>IF('Раздел 2.1.3.1'!AB38&gt;='Раздел 2.1.3.1'!AB39,0,1)</f>
        <v>0</v>
      </c>
    </row>
    <row r="3953" spans="1:8" x14ac:dyDescent="0.2">
      <c r="A3953" s="6">
        <f t="shared" si="52"/>
        <v>609562</v>
      </c>
      <c r="B3953" s="6">
        <v>11</v>
      </c>
      <c r="C3953" s="122">
        <v>11</v>
      </c>
      <c r="D3953" s="7">
        <v>164</v>
      </c>
      <c r="E3953" s="7" t="s">
        <v>8887</v>
      </c>
      <c r="F3953" s="7"/>
      <c r="G3953" s="7"/>
      <c r="H3953" s="7">
        <f>IF('Раздел 2.1.3.1'!AC38&gt;='Раздел 2.1.3.1'!AC39,0,1)</f>
        <v>0</v>
      </c>
    </row>
    <row r="3954" spans="1:8" x14ac:dyDescent="0.2">
      <c r="A3954" s="6">
        <f t="shared" si="52"/>
        <v>609562</v>
      </c>
      <c r="B3954" s="6">
        <v>11</v>
      </c>
      <c r="C3954" s="123">
        <v>11</v>
      </c>
      <c r="D3954" s="119">
        <v>165</v>
      </c>
      <c r="E3954" s="119" t="s">
        <v>8888</v>
      </c>
      <c r="F3954" s="119"/>
      <c r="G3954" s="119"/>
      <c r="H3954" s="119">
        <f>IF('Раздел 2.1.3.1'!AD38&gt;='Раздел 2.1.3.1'!AD39,0,1)</f>
        <v>0</v>
      </c>
    </row>
    <row r="3955" spans="1:8" x14ac:dyDescent="0.2">
      <c r="A3955" s="6">
        <f t="shared" si="52"/>
        <v>609562</v>
      </c>
      <c r="B3955" s="6">
        <v>11</v>
      </c>
      <c r="C3955" s="122">
        <v>12</v>
      </c>
      <c r="D3955" s="6">
        <v>166</v>
      </c>
      <c r="E3955" s="125" t="s">
        <v>10470</v>
      </c>
      <c r="H3955" s="6">
        <f>IF('Раздел 2.1.3.1'!P21=SUM('Раздел 2.1.3.1'!Q21:AD21),0,1)</f>
        <v>0</v>
      </c>
    </row>
    <row r="3956" spans="1:8" x14ac:dyDescent="0.2">
      <c r="A3956" s="6">
        <f t="shared" si="52"/>
        <v>609562</v>
      </c>
      <c r="B3956" s="6">
        <v>11</v>
      </c>
      <c r="C3956" s="122">
        <v>12</v>
      </c>
      <c r="D3956" s="6">
        <v>167</v>
      </c>
      <c r="E3956" s="7" t="s">
        <v>10471</v>
      </c>
      <c r="H3956" s="6">
        <f>IF('Раздел 2.1.3.1'!P22=SUM('Раздел 2.1.3.1'!Q22:AD22),0,1)</f>
        <v>0</v>
      </c>
    </row>
    <row r="3957" spans="1:8" x14ac:dyDescent="0.2">
      <c r="A3957" s="6">
        <f t="shared" si="52"/>
        <v>609562</v>
      </c>
      <c r="B3957" s="6">
        <v>11</v>
      </c>
      <c r="C3957" s="122">
        <v>12</v>
      </c>
      <c r="D3957" s="6">
        <v>168</v>
      </c>
      <c r="E3957" s="7" t="s">
        <v>10472</v>
      </c>
      <c r="H3957" s="6">
        <f>IF('Раздел 2.1.3.1'!P23=SUM('Раздел 2.1.3.1'!Q23:AD23),0,1)</f>
        <v>0</v>
      </c>
    </row>
    <row r="3958" spans="1:8" x14ac:dyDescent="0.2">
      <c r="A3958" s="6">
        <f t="shared" si="52"/>
        <v>609562</v>
      </c>
      <c r="B3958" s="6">
        <v>11</v>
      </c>
      <c r="C3958" s="122">
        <v>12</v>
      </c>
      <c r="D3958" s="6">
        <v>169</v>
      </c>
      <c r="E3958" s="7" t="s">
        <v>10473</v>
      </c>
      <c r="H3958" s="6">
        <f>IF('Раздел 2.1.3.1'!P24=SUM('Раздел 2.1.3.1'!Q24:AD24),0,1)</f>
        <v>0</v>
      </c>
    </row>
    <row r="3959" spans="1:8" x14ac:dyDescent="0.2">
      <c r="A3959" s="6">
        <f t="shared" si="52"/>
        <v>609562</v>
      </c>
      <c r="B3959" s="6">
        <v>11</v>
      </c>
      <c r="C3959" s="122">
        <v>12</v>
      </c>
      <c r="D3959" s="6">
        <v>170</v>
      </c>
      <c r="E3959" s="7" t="s">
        <v>10474</v>
      </c>
      <c r="H3959" s="6">
        <f>IF('Раздел 2.1.3.1'!P25=SUM('Раздел 2.1.3.1'!Q25:AD25),0,1)</f>
        <v>0</v>
      </c>
    </row>
    <row r="3960" spans="1:8" x14ac:dyDescent="0.2">
      <c r="A3960" s="6">
        <f t="shared" si="52"/>
        <v>609562</v>
      </c>
      <c r="B3960" s="6">
        <v>11</v>
      </c>
      <c r="C3960" s="122">
        <v>12</v>
      </c>
      <c r="D3960" s="6">
        <v>171</v>
      </c>
      <c r="E3960" s="7" t="s">
        <v>10475</v>
      </c>
      <c r="H3960" s="6">
        <f>IF('Раздел 2.1.3.1'!P26=SUM('Раздел 2.1.3.1'!Q26:AD26),0,1)</f>
        <v>0</v>
      </c>
    </row>
    <row r="3961" spans="1:8" x14ac:dyDescent="0.2">
      <c r="A3961" s="6">
        <f t="shared" si="52"/>
        <v>609562</v>
      </c>
      <c r="B3961" s="6">
        <v>11</v>
      </c>
      <c r="C3961" s="122">
        <v>12</v>
      </c>
      <c r="D3961" s="6">
        <v>172</v>
      </c>
      <c r="E3961" s="7" t="s">
        <v>10476</v>
      </c>
      <c r="H3961" s="6">
        <f>IF('Раздел 2.1.3.1'!P27=SUM('Раздел 2.1.3.1'!Q27:AD27),0,1)</f>
        <v>0</v>
      </c>
    </row>
    <row r="3962" spans="1:8" x14ac:dyDescent="0.2">
      <c r="A3962" s="6">
        <f t="shared" si="52"/>
        <v>609562</v>
      </c>
      <c r="B3962" s="6">
        <v>11</v>
      </c>
      <c r="C3962" s="122">
        <v>12</v>
      </c>
      <c r="D3962" s="6">
        <v>173</v>
      </c>
      <c r="E3962" s="7" t="s">
        <v>11852</v>
      </c>
      <c r="H3962" s="6">
        <f>IF('Раздел 2.1.3.1'!P28=SUM('Раздел 2.1.3.1'!Q28:AD28),0,1)</f>
        <v>0</v>
      </c>
    </row>
    <row r="3963" spans="1:8" x14ac:dyDescent="0.2">
      <c r="A3963" s="6">
        <f t="shared" si="52"/>
        <v>609562</v>
      </c>
      <c r="B3963" s="6">
        <v>11</v>
      </c>
      <c r="C3963" s="122">
        <v>12</v>
      </c>
      <c r="D3963" s="6">
        <v>174</v>
      </c>
      <c r="E3963" s="7" t="s">
        <v>11853</v>
      </c>
      <c r="H3963" s="6">
        <f>IF('Раздел 2.1.3.1'!P29=SUM('Раздел 2.1.3.1'!Q29:AD29),0,1)</f>
        <v>0</v>
      </c>
    </row>
    <row r="3964" spans="1:8" x14ac:dyDescent="0.2">
      <c r="A3964" s="6">
        <f t="shared" si="52"/>
        <v>609562</v>
      </c>
      <c r="B3964" s="6">
        <v>11</v>
      </c>
      <c r="C3964" s="122">
        <v>12</v>
      </c>
      <c r="D3964" s="6">
        <v>175</v>
      </c>
      <c r="E3964" s="7" t="s">
        <v>11854</v>
      </c>
      <c r="H3964" s="6">
        <f>IF('Раздел 2.1.3.1'!P30=SUM('Раздел 2.1.3.1'!Q30:AD30),0,1)</f>
        <v>0</v>
      </c>
    </row>
    <row r="3965" spans="1:8" x14ac:dyDescent="0.2">
      <c r="A3965" s="6">
        <f t="shared" si="52"/>
        <v>609562</v>
      </c>
      <c r="B3965" s="6">
        <v>11</v>
      </c>
      <c r="C3965" s="122">
        <v>12</v>
      </c>
      <c r="D3965" s="6">
        <v>176</v>
      </c>
      <c r="E3965" s="7" t="s">
        <v>11855</v>
      </c>
      <c r="H3965" s="6">
        <f>IF('Раздел 2.1.3.1'!P31=SUM('Раздел 2.1.3.1'!Q31:AD31),0,1)</f>
        <v>0</v>
      </c>
    </row>
    <row r="3966" spans="1:8" x14ac:dyDescent="0.2">
      <c r="A3966" s="6">
        <f t="shared" si="52"/>
        <v>609562</v>
      </c>
      <c r="B3966" s="6">
        <v>11</v>
      </c>
      <c r="C3966" s="122">
        <v>12</v>
      </c>
      <c r="D3966" s="6">
        <v>177</v>
      </c>
      <c r="E3966" s="7" t="s">
        <v>11856</v>
      </c>
      <c r="H3966" s="6">
        <f>IF('Раздел 2.1.3.1'!P32=SUM('Раздел 2.1.3.1'!Q32:AD32),0,1)</f>
        <v>0</v>
      </c>
    </row>
    <row r="3967" spans="1:8" x14ac:dyDescent="0.2">
      <c r="A3967" s="6">
        <f t="shared" si="52"/>
        <v>609562</v>
      </c>
      <c r="B3967" s="6">
        <v>11</v>
      </c>
      <c r="C3967" s="122">
        <v>12</v>
      </c>
      <c r="D3967" s="6">
        <v>178</v>
      </c>
      <c r="E3967" s="7" t="s">
        <v>11857</v>
      </c>
      <c r="H3967" s="6">
        <f>IF('Раздел 2.1.3.1'!P33=SUM('Раздел 2.1.3.1'!Q33:AD33),0,1)</f>
        <v>0</v>
      </c>
    </row>
    <row r="3968" spans="1:8" x14ac:dyDescent="0.2">
      <c r="A3968" s="6">
        <f t="shared" si="52"/>
        <v>609562</v>
      </c>
      <c r="B3968" s="6">
        <v>11</v>
      </c>
      <c r="C3968" s="122">
        <v>12</v>
      </c>
      <c r="D3968" s="6">
        <v>179</v>
      </c>
      <c r="E3968" s="7" t="s">
        <v>11858</v>
      </c>
      <c r="H3968" s="6">
        <f>IF('Раздел 2.1.3.1'!P34=SUM('Раздел 2.1.3.1'!Q34:AD34),0,1)</f>
        <v>0</v>
      </c>
    </row>
    <row r="3969" spans="1:8" x14ac:dyDescent="0.2">
      <c r="A3969" s="6">
        <f t="shared" si="52"/>
        <v>609562</v>
      </c>
      <c r="B3969" s="6">
        <v>11</v>
      </c>
      <c r="C3969" s="122">
        <v>12</v>
      </c>
      <c r="D3969" s="6">
        <v>180</v>
      </c>
      <c r="E3969" s="7" t="s">
        <v>11859</v>
      </c>
      <c r="H3969" s="6">
        <f>IF('Раздел 2.1.3.1'!P35=SUM('Раздел 2.1.3.1'!Q35:AD35),0,1)</f>
        <v>0</v>
      </c>
    </row>
    <row r="3970" spans="1:8" x14ac:dyDescent="0.2">
      <c r="A3970" s="6">
        <f t="shared" si="52"/>
        <v>609562</v>
      </c>
      <c r="B3970" s="6">
        <v>11</v>
      </c>
      <c r="C3970" s="122">
        <v>12</v>
      </c>
      <c r="D3970" s="6">
        <v>181</v>
      </c>
      <c r="E3970" s="7" t="s">
        <v>11860</v>
      </c>
      <c r="H3970" s="6">
        <f>IF('Раздел 2.1.3.1'!P36=SUM('Раздел 2.1.3.1'!Q36:AD36),0,1)</f>
        <v>0</v>
      </c>
    </row>
    <row r="3971" spans="1:8" x14ac:dyDescent="0.2">
      <c r="A3971" s="6">
        <f t="shared" si="52"/>
        <v>609562</v>
      </c>
      <c r="B3971" s="6">
        <v>11</v>
      </c>
      <c r="C3971" s="122">
        <v>12</v>
      </c>
      <c r="D3971" s="6">
        <v>182</v>
      </c>
      <c r="E3971" s="7" t="s">
        <v>11861</v>
      </c>
      <c r="H3971" s="6">
        <f>IF('Раздел 2.1.3.1'!P37=SUM('Раздел 2.1.3.1'!Q37:AD37),0,1)</f>
        <v>0</v>
      </c>
    </row>
    <row r="3972" spans="1:8" x14ac:dyDescent="0.2">
      <c r="A3972" s="6">
        <f t="shared" si="52"/>
        <v>609562</v>
      </c>
      <c r="B3972" s="6">
        <v>11</v>
      </c>
      <c r="C3972" s="123">
        <v>12</v>
      </c>
      <c r="D3972" s="119">
        <v>183</v>
      </c>
      <c r="E3972" s="119" t="s">
        <v>11862</v>
      </c>
      <c r="F3972" s="119"/>
      <c r="G3972" s="119"/>
      <c r="H3972" s="119">
        <f>IF('Раздел 2.1.3.1'!P38=SUM('Раздел 2.1.3.1'!Q38:AD38),0,1)</f>
        <v>0</v>
      </c>
    </row>
    <row r="3973" spans="1:8" x14ac:dyDescent="0.2">
      <c r="A3973" s="132">
        <f t="shared" si="52"/>
        <v>609562</v>
      </c>
      <c r="B3973" s="132">
        <v>11</v>
      </c>
      <c r="C3973" s="133">
        <v>13</v>
      </c>
      <c r="D3973" s="132">
        <v>184</v>
      </c>
      <c r="E3973" s="133" t="s">
        <v>4783</v>
      </c>
      <c r="F3973" s="132"/>
      <c r="G3973" s="132"/>
      <c r="H3973" s="133">
        <f>IF('Раздел 2.1.3.1'!P31&gt;='Раздел 2.1.3.1'!P39,0,1)</f>
        <v>0</v>
      </c>
    </row>
    <row r="3974" spans="1:8" x14ac:dyDescent="0.2">
      <c r="A3974" s="132">
        <f t="shared" si="52"/>
        <v>609562</v>
      </c>
      <c r="B3974" s="132">
        <v>11</v>
      </c>
      <c r="C3974" s="133">
        <v>13</v>
      </c>
      <c r="D3974" s="132">
        <v>185</v>
      </c>
      <c r="E3974" s="133" t="s">
        <v>4784</v>
      </c>
      <c r="F3974" s="132"/>
      <c r="G3974" s="132"/>
      <c r="H3974" s="133">
        <f>IF('Раздел 2.1.3.1'!Q31&gt;='Раздел 2.1.3.1'!Q39,0,1)</f>
        <v>0</v>
      </c>
    </row>
    <row r="3975" spans="1:8" x14ac:dyDescent="0.2">
      <c r="A3975" s="132">
        <f t="shared" si="52"/>
        <v>609562</v>
      </c>
      <c r="B3975" s="132">
        <v>11</v>
      </c>
      <c r="C3975" s="133">
        <v>13</v>
      </c>
      <c r="D3975" s="132">
        <v>186</v>
      </c>
      <c r="E3975" s="133" t="s">
        <v>4785</v>
      </c>
      <c r="F3975" s="132"/>
      <c r="G3975" s="132"/>
      <c r="H3975" s="133">
        <f>IF('Раздел 2.1.3.1'!R31&gt;='Раздел 2.1.3.1'!R39,0,1)</f>
        <v>0</v>
      </c>
    </row>
    <row r="3976" spans="1:8" x14ac:dyDescent="0.2">
      <c r="A3976" s="132">
        <f t="shared" si="52"/>
        <v>609562</v>
      </c>
      <c r="B3976" s="132">
        <v>11</v>
      </c>
      <c r="C3976" s="133">
        <v>13</v>
      </c>
      <c r="D3976" s="132">
        <v>187</v>
      </c>
      <c r="E3976" s="133" t="s">
        <v>4786</v>
      </c>
      <c r="F3976" s="132"/>
      <c r="G3976" s="132"/>
      <c r="H3976" s="133">
        <f>IF('Раздел 2.1.3.1'!S31&gt;='Раздел 2.1.3.1'!S39,0,1)</f>
        <v>0</v>
      </c>
    </row>
    <row r="3977" spans="1:8" x14ac:dyDescent="0.2">
      <c r="A3977" s="132">
        <f t="shared" si="52"/>
        <v>609562</v>
      </c>
      <c r="B3977" s="132">
        <v>11</v>
      </c>
      <c r="C3977" s="133">
        <v>13</v>
      </c>
      <c r="D3977" s="132">
        <v>188</v>
      </c>
      <c r="E3977" s="133" t="s">
        <v>4787</v>
      </c>
      <c r="F3977" s="132"/>
      <c r="G3977" s="132"/>
      <c r="H3977" s="133">
        <f>IF('Раздел 2.1.3.1'!T31&gt;='Раздел 2.1.3.1'!T39,0,1)</f>
        <v>0</v>
      </c>
    </row>
    <row r="3978" spans="1:8" x14ac:dyDescent="0.2">
      <c r="A3978" s="132">
        <f t="shared" si="52"/>
        <v>609562</v>
      </c>
      <c r="B3978" s="132">
        <v>11</v>
      </c>
      <c r="C3978" s="133">
        <v>13</v>
      </c>
      <c r="D3978" s="132">
        <v>189</v>
      </c>
      <c r="E3978" s="133" t="s">
        <v>4788</v>
      </c>
      <c r="F3978" s="132"/>
      <c r="G3978" s="132"/>
      <c r="H3978" s="133">
        <f>IF('Раздел 2.1.3.1'!U31&gt;='Раздел 2.1.3.1'!U39,0,1)</f>
        <v>0</v>
      </c>
    </row>
    <row r="3979" spans="1:8" x14ac:dyDescent="0.2">
      <c r="A3979" s="132">
        <f t="shared" si="52"/>
        <v>609562</v>
      </c>
      <c r="B3979" s="132">
        <v>11</v>
      </c>
      <c r="C3979" s="133">
        <v>13</v>
      </c>
      <c r="D3979" s="132">
        <v>190</v>
      </c>
      <c r="E3979" s="133" t="s">
        <v>4789</v>
      </c>
      <c r="F3979" s="132"/>
      <c r="G3979" s="132"/>
      <c r="H3979" s="133">
        <f>IF('Раздел 2.1.3.1'!V31&gt;='Раздел 2.1.3.1'!V39,0,1)</f>
        <v>0</v>
      </c>
    </row>
    <row r="3980" spans="1:8" x14ac:dyDescent="0.2">
      <c r="A3980" s="132">
        <f t="shared" si="52"/>
        <v>609562</v>
      </c>
      <c r="B3980" s="132">
        <v>11</v>
      </c>
      <c r="C3980" s="133">
        <v>13</v>
      </c>
      <c r="D3980" s="132">
        <v>191</v>
      </c>
      <c r="E3980" s="133" t="s">
        <v>3971</v>
      </c>
      <c r="F3980" s="132"/>
      <c r="G3980" s="132"/>
      <c r="H3980" s="133">
        <f>IF('Раздел 2.1.3.1'!W31&gt;='Раздел 2.1.3.1'!W39,0,1)</f>
        <v>0</v>
      </c>
    </row>
    <row r="3981" spans="1:8" x14ac:dyDescent="0.2">
      <c r="A3981" s="132">
        <f t="shared" si="52"/>
        <v>609562</v>
      </c>
      <c r="B3981" s="132">
        <v>11</v>
      </c>
      <c r="C3981" s="133">
        <v>13</v>
      </c>
      <c r="D3981" s="132">
        <v>192</v>
      </c>
      <c r="E3981" s="133" t="s">
        <v>3972</v>
      </c>
      <c r="F3981" s="132"/>
      <c r="G3981" s="132"/>
      <c r="H3981" s="133">
        <f>IF('Раздел 2.1.3.1'!X31&gt;='Раздел 2.1.3.1'!X39,0,1)</f>
        <v>0</v>
      </c>
    </row>
    <row r="3982" spans="1:8" x14ac:dyDescent="0.2">
      <c r="A3982" s="132">
        <f t="shared" si="52"/>
        <v>609562</v>
      </c>
      <c r="B3982" s="132">
        <v>11</v>
      </c>
      <c r="C3982" s="133">
        <v>13</v>
      </c>
      <c r="D3982" s="132">
        <v>193</v>
      </c>
      <c r="E3982" s="133" t="s">
        <v>3973</v>
      </c>
      <c r="F3982" s="132"/>
      <c r="G3982" s="132"/>
      <c r="H3982" s="133">
        <f>IF('Раздел 2.1.3.1'!Y31&gt;='Раздел 2.1.3.1'!Y39,0,1)</f>
        <v>0</v>
      </c>
    </row>
    <row r="3983" spans="1:8" x14ac:dyDescent="0.2">
      <c r="A3983" s="132">
        <f t="shared" si="52"/>
        <v>609562</v>
      </c>
      <c r="B3983" s="132">
        <v>11</v>
      </c>
      <c r="C3983" s="133">
        <v>13</v>
      </c>
      <c r="D3983" s="132">
        <v>194</v>
      </c>
      <c r="E3983" s="133" t="s">
        <v>3974</v>
      </c>
      <c r="F3983" s="132"/>
      <c r="G3983" s="132"/>
      <c r="H3983" s="133">
        <f>IF('Раздел 2.1.3.1'!Z31&gt;='Раздел 2.1.3.1'!Z39,0,1)</f>
        <v>0</v>
      </c>
    </row>
    <row r="3984" spans="1:8" x14ac:dyDescent="0.2">
      <c r="A3984" s="132">
        <f t="shared" si="52"/>
        <v>609562</v>
      </c>
      <c r="B3984" s="132">
        <v>11</v>
      </c>
      <c r="C3984" s="133">
        <v>13</v>
      </c>
      <c r="D3984" s="132">
        <v>195</v>
      </c>
      <c r="E3984" s="133" t="s">
        <v>3975</v>
      </c>
      <c r="F3984" s="132"/>
      <c r="G3984" s="132"/>
      <c r="H3984" s="133">
        <f>IF('Раздел 2.1.3.1'!AA31&gt;='Раздел 2.1.3.1'!AA39,0,1)</f>
        <v>0</v>
      </c>
    </row>
    <row r="3985" spans="1:8" x14ac:dyDescent="0.2">
      <c r="A3985" s="132">
        <f t="shared" si="52"/>
        <v>609562</v>
      </c>
      <c r="B3985" s="132">
        <v>11</v>
      </c>
      <c r="C3985" s="133">
        <v>13</v>
      </c>
      <c r="D3985" s="132">
        <v>196</v>
      </c>
      <c r="E3985" s="133" t="s">
        <v>3976</v>
      </c>
      <c r="F3985" s="132"/>
      <c r="G3985" s="132"/>
      <c r="H3985" s="133">
        <f>IF('Раздел 2.1.3.1'!AB31&gt;='Раздел 2.1.3.1'!AB39,0,1)</f>
        <v>0</v>
      </c>
    </row>
    <row r="3986" spans="1:8" x14ac:dyDescent="0.2">
      <c r="A3986" s="132">
        <f t="shared" si="52"/>
        <v>609562</v>
      </c>
      <c r="B3986" s="132">
        <v>11</v>
      </c>
      <c r="C3986" s="133">
        <v>13</v>
      </c>
      <c r="D3986" s="132">
        <v>197</v>
      </c>
      <c r="E3986" s="133" t="s">
        <v>3172</v>
      </c>
      <c r="F3986" s="132"/>
      <c r="G3986" s="132"/>
      <c r="H3986" s="133">
        <f>IF('Раздел 2.1.3.1'!AC31&gt;='Раздел 2.1.3.1'!AC39,0,1)</f>
        <v>0</v>
      </c>
    </row>
    <row r="3987" spans="1:8" x14ac:dyDescent="0.2">
      <c r="A3987" s="132">
        <f t="shared" si="52"/>
        <v>609562</v>
      </c>
      <c r="B3987" s="132">
        <v>11</v>
      </c>
      <c r="C3987" s="134">
        <v>13</v>
      </c>
      <c r="D3987" s="134">
        <v>198</v>
      </c>
      <c r="E3987" s="134" t="s">
        <v>3173</v>
      </c>
      <c r="F3987" s="134"/>
      <c r="G3987" s="134"/>
      <c r="H3987" s="134">
        <f>IF('Раздел 2.1.3.1'!AD31&gt;='Раздел 2.1.3.1'!AD39,0,1)</f>
        <v>0</v>
      </c>
    </row>
    <row r="3988" spans="1:8" x14ac:dyDescent="0.2">
      <c r="A3988" s="6">
        <f t="shared" si="52"/>
        <v>609562</v>
      </c>
      <c r="B3988" s="6">
        <v>11</v>
      </c>
      <c r="C3988" s="122">
        <v>14</v>
      </c>
      <c r="D3988" s="6">
        <v>199</v>
      </c>
      <c r="E3988" s="125" t="s">
        <v>3174</v>
      </c>
      <c r="H3988" s="6">
        <f>IF('Раздел 2.1.3.1'!P30&gt;=SUM('Раздел 2.1.3.1'!P34:P37),0,1)</f>
        <v>0</v>
      </c>
    </row>
    <row r="3989" spans="1:8" x14ac:dyDescent="0.2">
      <c r="A3989" s="6">
        <f t="shared" si="52"/>
        <v>609562</v>
      </c>
      <c r="B3989" s="6">
        <v>11</v>
      </c>
      <c r="C3989" s="122">
        <v>14</v>
      </c>
      <c r="D3989" s="6">
        <v>200</v>
      </c>
      <c r="E3989" s="7" t="s">
        <v>3175</v>
      </c>
      <c r="H3989" s="6">
        <f>IF('Раздел 2.1.3.1'!Q30&gt;=SUM('Раздел 2.1.3.1'!Q34:Q37),0,1)</f>
        <v>0</v>
      </c>
    </row>
    <row r="3990" spans="1:8" x14ac:dyDescent="0.2">
      <c r="A3990" s="6">
        <f t="shared" si="52"/>
        <v>609562</v>
      </c>
      <c r="B3990" s="6">
        <v>11</v>
      </c>
      <c r="C3990" s="122">
        <v>14</v>
      </c>
      <c r="D3990" s="6">
        <v>201</v>
      </c>
      <c r="E3990" s="7" t="s">
        <v>3176</v>
      </c>
      <c r="H3990" s="6">
        <f>IF('Раздел 2.1.3.1'!R30&gt;=SUM('Раздел 2.1.3.1'!R34:R37),0,1)</f>
        <v>0</v>
      </c>
    </row>
    <row r="3991" spans="1:8" x14ac:dyDescent="0.2">
      <c r="A3991" s="6">
        <f t="shared" si="52"/>
        <v>609562</v>
      </c>
      <c r="B3991" s="6">
        <v>11</v>
      </c>
      <c r="C3991" s="122">
        <v>14</v>
      </c>
      <c r="D3991" s="6">
        <v>202</v>
      </c>
      <c r="E3991" s="7" t="s">
        <v>3177</v>
      </c>
      <c r="H3991" s="6">
        <f>IF('Раздел 2.1.3.1'!S30&gt;=SUM('Раздел 2.1.3.1'!S34:S37),0,1)</f>
        <v>0</v>
      </c>
    </row>
    <row r="3992" spans="1:8" x14ac:dyDescent="0.2">
      <c r="A3992" s="6">
        <f t="shared" si="52"/>
        <v>609562</v>
      </c>
      <c r="B3992" s="6">
        <v>11</v>
      </c>
      <c r="C3992" s="122">
        <v>14</v>
      </c>
      <c r="D3992" s="6">
        <v>203</v>
      </c>
      <c r="E3992" s="7" t="s">
        <v>3178</v>
      </c>
      <c r="H3992" s="6">
        <f>IF('Раздел 2.1.3.1'!T30&gt;=SUM('Раздел 2.1.3.1'!T34:T37),0,1)</f>
        <v>0</v>
      </c>
    </row>
    <row r="3993" spans="1:8" x14ac:dyDescent="0.2">
      <c r="A3993" s="6">
        <f t="shared" si="52"/>
        <v>609562</v>
      </c>
      <c r="B3993" s="6">
        <v>11</v>
      </c>
      <c r="C3993" s="122">
        <v>14</v>
      </c>
      <c r="D3993" s="6">
        <v>204</v>
      </c>
      <c r="E3993" s="7" t="s">
        <v>3179</v>
      </c>
      <c r="H3993" s="6">
        <f>IF('Раздел 2.1.3.1'!U30&gt;=SUM('Раздел 2.1.3.1'!U34:U37),0,1)</f>
        <v>0</v>
      </c>
    </row>
    <row r="3994" spans="1:8" x14ac:dyDescent="0.2">
      <c r="A3994" s="6">
        <f t="shared" si="52"/>
        <v>609562</v>
      </c>
      <c r="B3994" s="6">
        <v>11</v>
      </c>
      <c r="C3994" s="122">
        <v>14</v>
      </c>
      <c r="D3994" s="6">
        <v>205</v>
      </c>
      <c r="E3994" s="7" t="s">
        <v>3180</v>
      </c>
      <c r="H3994" s="6">
        <f>IF('Раздел 2.1.3.1'!V30&gt;=SUM('Раздел 2.1.3.1'!V34:V37),0,1)</f>
        <v>0</v>
      </c>
    </row>
    <row r="3995" spans="1:8" x14ac:dyDescent="0.2">
      <c r="A3995" s="6">
        <f t="shared" si="52"/>
        <v>609562</v>
      </c>
      <c r="B3995" s="6">
        <v>11</v>
      </c>
      <c r="C3995" s="122">
        <v>14</v>
      </c>
      <c r="D3995" s="6">
        <v>206</v>
      </c>
      <c r="E3995" s="7" t="s">
        <v>3181</v>
      </c>
      <c r="H3995" s="6">
        <f>IF('Раздел 2.1.3.1'!W30&gt;=SUM('Раздел 2.1.3.1'!W34:W37),0,1)</f>
        <v>0</v>
      </c>
    </row>
    <row r="3996" spans="1:8" x14ac:dyDescent="0.2">
      <c r="A3996" s="6">
        <f t="shared" si="52"/>
        <v>609562</v>
      </c>
      <c r="B3996" s="6">
        <v>11</v>
      </c>
      <c r="C3996" s="122">
        <v>14</v>
      </c>
      <c r="D3996" s="6">
        <v>207</v>
      </c>
      <c r="E3996" s="7" t="s">
        <v>3182</v>
      </c>
      <c r="H3996" s="6">
        <f>IF('Раздел 2.1.3.1'!X30&gt;=SUM('Раздел 2.1.3.1'!X34:X37),0,1)</f>
        <v>0</v>
      </c>
    </row>
    <row r="3997" spans="1:8" x14ac:dyDescent="0.2">
      <c r="A3997" s="6">
        <f t="shared" si="52"/>
        <v>609562</v>
      </c>
      <c r="B3997" s="6">
        <v>11</v>
      </c>
      <c r="C3997" s="122">
        <v>14</v>
      </c>
      <c r="D3997" s="6">
        <v>208</v>
      </c>
      <c r="E3997" s="7" t="s">
        <v>3183</v>
      </c>
      <c r="H3997" s="6">
        <f>IF('Раздел 2.1.3.1'!Y30&gt;=SUM('Раздел 2.1.3.1'!Y34:Y37),0,1)</f>
        <v>0</v>
      </c>
    </row>
    <row r="3998" spans="1:8" x14ac:dyDescent="0.2">
      <c r="A3998" s="6">
        <f t="shared" si="52"/>
        <v>609562</v>
      </c>
      <c r="B3998" s="6">
        <v>11</v>
      </c>
      <c r="C3998" s="122">
        <v>14</v>
      </c>
      <c r="D3998" s="6">
        <v>209</v>
      </c>
      <c r="E3998" s="7" t="s">
        <v>3184</v>
      </c>
      <c r="H3998" s="6">
        <f>IF('Раздел 2.1.3.1'!Z30&gt;=SUM('Раздел 2.1.3.1'!Z34:Z37),0,1)</f>
        <v>0</v>
      </c>
    </row>
    <row r="3999" spans="1:8" x14ac:dyDescent="0.2">
      <c r="A3999" s="6">
        <f t="shared" si="52"/>
        <v>609562</v>
      </c>
      <c r="B3999" s="6">
        <v>11</v>
      </c>
      <c r="C3999" s="122">
        <v>14</v>
      </c>
      <c r="D3999" s="6">
        <v>210</v>
      </c>
      <c r="E3999" s="7" t="s">
        <v>5434</v>
      </c>
      <c r="H3999" s="6">
        <f>IF('Раздел 2.1.3.1'!AA30&gt;=SUM('Раздел 2.1.3.1'!AA34:AA37),0,1)</f>
        <v>0</v>
      </c>
    </row>
    <row r="4000" spans="1:8" x14ac:dyDescent="0.2">
      <c r="A4000" s="6">
        <f t="shared" si="52"/>
        <v>609562</v>
      </c>
      <c r="B4000" s="6">
        <v>11</v>
      </c>
      <c r="C4000" s="122">
        <v>14</v>
      </c>
      <c r="D4000" s="6">
        <v>211</v>
      </c>
      <c r="E4000" s="7" t="s">
        <v>5435</v>
      </c>
      <c r="H4000" s="6">
        <f>IF('Раздел 2.1.3.1'!AB30&gt;=SUM('Раздел 2.1.3.1'!AB34:AB37),0,1)</f>
        <v>0</v>
      </c>
    </row>
    <row r="4001" spans="1:8" x14ac:dyDescent="0.2">
      <c r="A4001" s="6">
        <f t="shared" si="52"/>
        <v>609562</v>
      </c>
      <c r="B4001" s="6">
        <v>11</v>
      </c>
      <c r="C4001" s="122">
        <v>14</v>
      </c>
      <c r="D4001" s="6">
        <v>212</v>
      </c>
      <c r="E4001" s="7" t="s">
        <v>5436</v>
      </c>
      <c r="H4001" s="6">
        <f>IF('Раздел 2.1.3.1'!AC30&gt;=SUM('Раздел 2.1.3.1'!AC34:AC37),0,1)</f>
        <v>0</v>
      </c>
    </row>
    <row r="4002" spans="1:8" x14ac:dyDescent="0.2">
      <c r="A4002" s="6">
        <f t="shared" si="52"/>
        <v>609562</v>
      </c>
      <c r="B4002" s="6">
        <v>11</v>
      </c>
      <c r="C4002" s="123">
        <v>14</v>
      </c>
      <c r="D4002" s="119">
        <v>213</v>
      </c>
      <c r="E4002" s="119" t="s">
        <v>5437</v>
      </c>
      <c r="F4002" s="119"/>
      <c r="G4002" s="119"/>
      <c r="H4002" s="119">
        <f>IF('Раздел 2.1.3.1'!AD30&gt;=SUM('Раздел 2.1.3.1'!AD34:AD37),0,1)</f>
        <v>0</v>
      </c>
    </row>
    <row r="4003" spans="1:8" x14ac:dyDescent="0.2">
      <c r="A4003" s="6">
        <f t="shared" si="52"/>
        <v>609562</v>
      </c>
      <c r="B4003" s="6">
        <v>11</v>
      </c>
      <c r="C4003" s="122">
        <v>15</v>
      </c>
      <c r="D4003" s="6">
        <v>214</v>
      </c>
      <c r="E4003" s="7" t="s">
        <v>5438</v>
      </c>
      <c r="H4003" s="6">
        <f>IF('Раздел 2.1.3.1'!P33&gt;=SUM('Раздел 2.1.3.1'!P34:P35),0,1)</f>
        <v>0</v>
      </c>
    </row>
    <row r="4004" spans="1:8" x14ac:dyDescent="0.2">
      <c r="A4004" s="6">
        <f t="shared" si="52"/>
        <v>609562</v>
      </c>
      <c r="B4004" s="6">
        <v>11</v>
      </c>
      <c r="C4004" s="122">
        <v>15</v>
      </c>
      <c r="D4004" s="6">
        <v>215</v>
      </c>
      <c r="E4004" s="7" t="s">
        <v>5439</v>
      </c>
      <c r="H4004" s="6">
        <f>IF('Раздел 2.1.3.1'!Q33&gt;=SUM('Раздел 2.1.3.1'!Q34:Q35),0,1)</f>
        <v>0</v>
      </c>
    </row>
    <row r="4005" spans="1:8" x14ac:dyDescent="0.2">
      <c r="A4005" s="6">
        <f t="shared" si="52"/>
        <v>609562</v>
      </c>
      <c r="B4005" s="6">
        <v>11</v>
      </c>
      <c r="C4005" s="122">
        <v>15</v>
      </c>
      <c r="D4005" s="6">
        <v>216</v>
      </c>
      <c r="E4005" s="7" t="s">
        <v>5440</v>
      </c>
      <c r="H4005" s="6">
        <f>IF('Раздел 2.1.3.1'!R33&gt;=SUM('Раздел 2.1.3.1'!R34:R35),0,1)</f>
        <v>0</v>
      </c>
    </row>
    <row r="4006" spans="1:8" x14ac:dyDescent="0.2">
      <c r="A4006" s="6">
        <f t="shared" si="52"/>
        <v>609562</v>
      </c>
      <c r="B4006" s="6">
        <v>11</v>
      </c>
      <c r="C4006" s="122">
        <v>15</v>
      </c>
      <c r="D4006" s="6">
        <v>217</v>
      </c>
      <c r="E4006" s="7" t="s">
        <v>5441</v>
      </c>
      <c r="H4006" s="6">
        <f>IF('Раздел 2.1.3.1'!S33&gt;=SUM('Раздел 2.1.3.1'!S34:S35),0,1)</f>
        <v>0</v>
      </c>
    </row>
    <row r="4007" spans="1:8" x14ac:dyDescent="0.2">
      <c r="A4007" s="6">
        <f t="shared" si="52"/>
        <v>609562</v>
      </c>
      <c r="B4007" s="6">
        <v>11</v>
      </c>
      <c r="C4007" s="122">
        <v>15</v>
      </c>
      <c r="D4007" s="6">
        <v>218</v>
      </c>
      <c r="E4007" s="7" t="s">
        <v>5442</v>
      </c>
      <c r="H4007" s="6">
        <f>IF('Раздел 2.1.3.1'!T33&gt;=SUM('Раздел 2.1.3.1'!T34:T35),0,1)</f>
        <v>0</v>
      </c>
    </row>
    <row r="4008" spans="1:8" x14ac:dyDescent="0.2">
      <c r="A4008" s="6">
        <f t="shared" si="52"/>
        <v>609562</v>
      </c>
      <c r="B4008" s="6">
        <v>11</v>
      </c>
      <c r="C4008" s="122">
        <v>15</v>
      </c>
      <c r="D4008" s="6">
        <v>219</v>
      </c>
      <c r="E4008" s="7" t="s">
        <v>5443</v>
      </c>
      <c r="H4008" s="6">
        <f>IF('Раздел 2.1.3.1'!U33&gt;=SUM('Раздел 2.1.3.1'!U34:U35),0,1)</f>
        <v>0</v>
      </c>
    </row>
    <row r="4009" spans="1:8" x14ac:dyDescent="0.2">
      <c r="A4009" s="6">
        <f t="shared" si="52"/>
        <v>609562</v>
      </c>
      <c r="B4009" s="6">
        <v>11</v>
      </c>
      <c r="C4009" s="122">
        <v>15</v>
      </c>
      <c r="D4009" s="6">
        <v>220</v>
      </c>
      <c r="E4009" s="7" t="s">
        <v>5444</v>
      </c>
      <c r="H4009" s="6">
        <f>IF('Раздел 2.1.3.1'!V33&gt;=SUM('Раздел 2.1.3.1'!V34:V35),0,1)</f>
        <v>0</v>
      </c>
    </row>
    <row r="4010" spans="1:8" x14ac:dyDescent="0.2">
      <c r="A4010" s="6">
        <f t="shared" si="52"/>
        <v>609562</v>
      </c>
      <c r="B4010" s="6">
        <v>11</v>
      </c>
      <c r="C4010" s="122">
        <v>15</v>
      </c>
      <c r="D4010" s="6">
        <v>221</v>
      </c>
      <c r="E4010" s="7" t="s">
        <v>5445</v>
      </c>
      <c r="H4010" s="6">
        <f>IF('Раздел 2.1.3.1'!W33&gt;=SUM('Раздел 2.1.3.1'!W34:W35),0,1)</f>
        <v>0</v>
      </c>
    </row>
    <row r="4011" spans="1:8" x14ac:dyDescent="0.2">
      <c r="A4011" s="6">
        <f t="shared" si="52"/>
        <v>609562</v>
      </c>
      <c r="B4011" s="6">
        <v>11</v>
      </c>
      <c r="C4011" s="122">
        <v>15</v>
      </c>
      <c r="D4011" s="6">
        <v>222</v>
      </c>
      <c r="E4011" s="7" t="s">
        <v>5446</v>
      </c>
      <c r="H4011" s="6">
        <f>IF('Раздел 2.1.3.1'!X33&gt;=SUM('Раздел 2.1.3.1'!X34:X35),0,1)</f>
        <v>0</v>
      </c>
    </row>
    <row r="4012" spans="1:8" x14ac:dyDescent="0.2">
      <c r="A4012" s="6">
        <f t="shared" si="52"/>
        <v>609562</v>
      </c>
      <c r="B4012" s="6">
        <v>11</v>
      </c>
      <c r="C4012" s="122">
        <v>15</v>
      </c>
      <c r="D4012" s="6">
        <v>223</v>
      </c>
      <c r="E4012" s="7" t="s">
        <v>5447</v>
      </c>
      <c r="H4012" s="6">
        <f>IF('Раздел 2.1.3.1'!Y33&gt;=SUM('Раздел 2.1.3.1'!Y34:Y35),0,1)</f>
        <v>0</v>
      </c>
    </row>
    <row r="4013" spans="1:8" x14ac:dyDescent="0.2">
      <c r="A4013" s="6">
        <f t="shared" si="52"/>
        <v>609562</v>
      </c>
      <c r="B4013" s="6">
        <v>11</v>
      </c>
      <c r="C4013" s="122">
        <v>15</v>
      </c>
      <c r="D4013" s="6">
        <v>224</v>
      </c>
      <c r="E4013" s="7" t="s">
        <v>5448</v>
      </c>
      <c r="H4013" s="6">
        <f>IF('Раздел 2.1.3.1'!Z33&gt;=SUM('Раздел 2.1.3.1'!Z34:Z35),0,1)</f>
        <v>0</v>
      </c>
    </row>
    <row r="4014" spans="1:8" x14ac:dyDescent="0.2">
      <c r="A4014" s="6">
        <f t="shared" si="52"/>
        <v>609562</v>
      </c>
      <c r="B4014" s="6">
        <v>11</v>
      </c>
      <c r="C4014" s="122">
        <v>15</v>
      </c>
      <c r="D4014" s="6">
        <v>225</v>
      </c>
      <c r="E4014" s="7" t="s">
        <v>6191</v>
      </c>
      <c r="H4014" s="6">
        <f>IF('Раздел 2.1.3.1'!AA33&gt;=SUM('Раздел 2.1.3.1'!AA34:AA35),0,1)</f>
        <v>0</v>
      </c>
    </row>
    <row r="4015" spans="1:8" x14ac:dyDescent="0.2">
      <c r="A4015" s="6">
        <f t="shared" si="52"/>
        <v>609562</v>
      </c>
      <c r="B4015" s="6">
        <v>11</v>
      </c>
      <c r="C4015" s="122">
        <v>15</v>
      </c>
      <c r="D4015" s="6">
        <v>226</v>
      </c>
      <c r="E4015" s="7" t="s">
        <v>6192</v>
      </c>
      <c r="H4015" s="6">
        <f>IF('Раздел 2.1.3.1'!AB33&gt;=SUM('Раздел 2.1.3.1'!AB34:AB35),0,1)</f>
        <v>0</v>
      </c>
    </row>
    <row r="4016" spans="1:8" x14ac:dyDescent="0.2">
      <c r="A4016" s="6">
        <f t="shared" si="52"/>
        <v>609562</v>
      </c>
      <c r="B4016" s="6">
        <v>11</v>
      </c>
      <c r="C4016" s="122">
        <v>15</v>
      </c>
      <c r="D4016" s="6">
        <v>227</v>
      </c>
      <c r="E4016" s="7" t="s">
        <v>6193</v>
      </c>
      <c r="H4016" s="6">
        <f>IF('Раздел 2.1.3.1'!AC33&gt;=SUM('Раздел 2.1.3.1'!AC34:AC35),0,1)</f>
        <v>0</v>
      </c>
    </row>
    <row r="4017" spans="1:8" x14ac:dyDescent="0.2">
      <c r="A4017" s="6">
        <f t="shared" si="52"/>
        <v>609562</v>
      </c>
      <c r="B4017" s="119">
        <v>11</v>
      </c>
      <c r="C4017" s="123">
        <v>15</v>
      </c>
      <c r="D4017" s="119">
        <v>228</v>
      </c>
      <c r="E4017" s="119" t="s">
        <v>6194</v>
      </c>
      <c r="F4017" s="119"/>
      <c r="G4017" s="119"/>
      <c r="H4017" s="119">
        <f>IF('Раздел 2.1.3.1'!AD33&gt;=SUM('Раздел 2.1.3.1'!AD34:AD35),0,1)</f>
        <v>0</v>
      </c>
    </row>
    <row r="4018" spans="1:8" x14ac:dyDescent="0.2">
      <c r="A4018" s="117">
        <f t="shared" si="52"/>
        <v>609562</v>
      </c>
      <c r="B4018" s="117">
        <v>12</v>
      </c>
      <c r="C4018" s="117">
        <v>0</v>
      </c>
      <c r="D4018" s="117">
        <v>0</v>
      </c>
      <c r="E4018" s="117" t="str">
        <f>CONCATENATE("Количество ошибок в разделе 2.1.3.2: ",H4018)</f>
        <v>Количество ошибок в разделе 2.1.3.2: 0</v>
      </c>
      <c r="F4018" s="117"/>
      <c r="G4018" s="117"/>
      <c r="H4018" s="117">
        <f>SUM(H4019:H4246)</f>
        <v>0</v>
      </c>
    </row>
    <row r="4019" spans="1:8" x14ac:dyDescent="0.2">
      <c r="A4019" s="6">
        <f t="shared" si="52"/>
        <v>609562</v>
      </c>
      <c r="B4019" s="6">
        <v>12</v>
      </c>
      <c r="C4019" s="6">
        <v>1</v>
      </c>
      <c r="D4019" s="6">
        <v>1</v>
      </c>
      <c r="E4019" s="6" t="s">
        <v>10152</v>
      </c>
      <c r="H4019" s="6">
        <f>IF('Раздел 2.1.3.2'!P29=SUM('Раздел 2.1.3.2'!P21,'Раздел 2.1.3.2'!P23,'Раздел 2.1.3.2'!P25,'Раздел 2.1.3.2'!P27),0,1)</f>
        <v>0</v>
      </c>
    </row>
    <row r="4020" spans="1:8" x14ac:dyDescent="0.2">
      <c r="A4020" s="6">
        <f t="shared" si="52"/>
        <v>609562</v>
      </c>
      <c r="B4020" s="6">
        <v>12</v>
      </c>
      <c r="C4020" s="6">
        <v>1</v>
      </c>
      <c r="D4020" s="6">
        <v>2</v>
      </c>
      <c r="E4020" s="6" t="s">
        <v>10153</v>
      </c>
      <c r="H4020" s="6">
        <f>IF('Раздел 2.1.3.2'!Q29=SUM('Раздел 2.1.3.2'!Q21,'Раздел 2.1.3.2'!Q23,'Раздел 2.1.3.2'!Q25,'Раздел 2.1.3.2'!Q27),0,1)</f>
        <v>0</v>
      </c>
    </row>
    <row r="4021" spans="1:8" x14ac:dyDescent="0.2">
      <c r="A4021" s="6">
        <f t="shared" ref="A4021:A4084" si="53">P_3</f>
        <v>609562</v>
      </c>
      <c r="B4021" s="6">
        <v>12</v>
      </c>
      <c r="C4021" s="6">
        <v>1</v>
      </c>
      <c r="D4021" s="6">
        <v>3</v>
      </c>
      <c r="E4021" s="6" t="s">
        <v>10154</v>
      </c>
      <c r="H4021" s="6">
        <f>IF('Раздел 2.1.3.2'!R29=SUM('Раздел 2.1.3.2'!R21,'Раздел 2.1.3.2'!R23,'Раздел 2.1.3.2'!R25,'Раздел 2.1.3.2'!R27),0,1)</f>
        <v>0</v>
      </c>
    </row>
    <row r="4022" spans="1:8" x14ac:dyDescent="0.2">
      <c r="A4022" s="6">
        <f t="shared" si="53"/>
        <v>609562</v>
      </c>
      <c r="B4022" s="6">
        <v>12</v>
      </c>
      <c r="C4022" s="6">
        <v>1</v>
      </c>
      <c r="D4022" s="6">
        <v>4</v>
      </c>
      <c r="E4022" s="6" t="s">
        <v>10155</v>
      </c>
      <c r="H4022" s="6">
        <f>IF('Раздел 2.1.3.2'!S29=SUM('Раздел 2.1.3.2'!S21,'Раздел 2.1.3.2'!S23,'Раздел 2.1.3.2'!S25,'Раздел 2.1.3.2'!S27),0,1)</f>
        <v>0</v>
      </c>
    </row>
    <row r="4023" spans="1:8" x14ac:dyDescent="0.2">
      <c r="A4023" s="6">
        <f t="shared" si="53"/>
        <v>609562</v>
      </c>
      <c r="B4023" s="6">
        <v>12</v>
      </c>
      <c r="C4023" s="6">
        <v>1</v>
      </c>
      <c r="D4023" s="6">
        <v>5</v>
      </c>
      <c r="E4023" s="6" t="s">
        <v>10156</v>
      </c>
      <c r="H4023" s="6">
        <f>IF('Раздел 2.1.3.2'!T29=SUM('Раздел 2.1.3.2'!T21,'Раздел 2.1.3.2'!T23,'Раздел 2.1.3.2'!T25,'Раздел 2.1.3.2'!T27),0,1)</f>
        <v>0</v>
      </c>
    </row>
    <row r="4024" spans="1:8" x14ac:dyDescent="0.2">
      <c r="A4024" s="6">
        <f t="shared" si="53"/>
        <v>609562</v>
      </c>
      <c r="B4024" s="6">
        <v>12</v>
      </c>
      <c r="C4024" s="6">
        <v>1</v>
      </c>
      <c r="D4024" s="6">
        <v>6</v>
      </c>
      <c r="E4024" s="6" t="s">
        <v>10157</v>
      </c>
      <c r="H4024" s="6">
        <f>IF('Раздел 2.1.3.2'!U29=SUM('Раздел 2.1.3.2'!U21,'Раздел 2.1.3.2'!U23,'Раздел 2.1.3.2'!U25,'Раздел 2.1.3.2'!U27),0,1)</f>
        <v>0</v>
      </c>
    </row>
    <row r="4025" spans="1:8" x14ac:dyDescent="0.2">
      <c r="A4025" s="6">
        <f t="shared" si="53"/>
        <v>609562</v>
      </c>
      <c r="B4025" s="6">
        <v>12</v>
      </c>
      <c r="C4025" s="6">
        <v>1</v>
      </c>
      <c r="D4025" s="6">
        <v>7</v>
      </c>
      <c r="E4025" s="6" t="s">
        <v>8800</v>
      </c>
      <c r="H4025" s="6">
        <f>IF('Раздел 2.1.3.2'!V29=SUM('Раздел 2.1.3.2'!V21,'Раздел 2.1.3.2'!V23,'Раздел 2.1.3.2'!V25,'Раздел 2.1.3.2'!V27),0,1)</f>
        <v>0</v>
      </c>
    </row>
    <row r="4026" spans="1:8" x14ac:dyDescent="0.2">
      <c r="A4026" s="6">
        <f t="shared" si="53"/>
        <v>609562</v>
      </c>
      <c r="B4026" s="6">
        <v>12</v>
      </c>
      <c r="C4026" s="6">
        <v>1</v>
      </c>
      <c r="D4026" s="6">
        <v>8</v>
      </c>
      <c r="E4026" s="6" t="s">
        <v>8801</v>
      </c>
      <c r="H4026" s="6">
        <f>IF('Раздел 2.1.3.2'!W29=SUM('Раздел 2.1.3.2'!W21,'Раздел 2.1.3.2'!W23,'Раздел 2.1.3.2'!W25,'Раздел 2.1.3.2'!W27),0,1)</f>
        <v>0</v>
      </c>
    </row>
    <row r="4027" spans="1:8" x14ac:dyDescent="0.2">
      <c r="A4027" s="6">
        <f t="shared" si="53"/>
        <v>609562</v>
      </c>
      <c r="B4027" s="6">
        <v>12</v>
      </c>
      <c r="C4027" s="6">
        <v>1</v>
      </c>
      <c r="D4027" s="6">
        <v>9</v>
      </c>
      <c r="E4027" s="6" t="s">
        <v>8802</v>
      </c>
      <c r="H4027" s="6">
        <f>IF('Раздел 2.1.3.2'!X29=SUM('Раздел 2.1.3.2'!X21,'Раздел 2.1.3.2'!X23,'Раздел 2.1.3.2'!X25,'Раздел 2.1.3.2'!X27),0,1)</f>
        <v>0</v>
      </c>
    </row>
    <row r="4028" spans="1:8" x14ac:dyDescent="0.2">
      <c r="A4028" s="6">
        <f t="shared" si="53"/>
        <v>609562</v>
      </c>
      <c r="B4028" s="6">
        <v>12</v>
      </c>
      <c r="C4028" s="6">
        <v>1</v>
      </c>
      <c r="D4028" s="6">
        <v>10</v>
      </c>
      <c r="E4028" s="6" t="s">
        <v>8803</v>
      </c>
      <c r="H4028" s="6">
        <f>IF('Раздел 2.1.3.2'!Y29=SUM('Раздел 2.1.3.2'!Y21,'Раздел 2.1.3.2'!Y23,'Раздел 2.1.3.2'!Y25,'Раздел 2.1.3.2'!Y27),0,1)</f>
        <v>0</v>
      </c>
    </row>
    <row r="4029" spans="1:8" x14ac:dyDescent="0.2">
      <c r="A4029" s="6">
        <f t="shared" si="53"/>
        <v>609562</v>
      </c>
      <c r="B4029" s="6">
        <v>12</v>
      </c>
      <c r="C4029" s="6">
        <v>1</v>
      </c>
      <c r="D4029" s="6">
        <v>11</v>
      </c>
      <c r="E4029" s="6" t="s">
        <v>8804</v>
      </c>
      <c r="H4029" s="6">
        <f>IF('Раздел 2.1.3.2'!Z29=SUM('Раздел 2.1.3.2'!Z21,'Раздел 2.1.3.2'!Z23,'Раздел 2.1.3.2'!Z25,'Раздел 2.1.3.2'!Z27),0,1)</f>
        <v>0</v>
      </c>
    </row>
    <row r="4030" spans="1:8" x14ac:dyDescent="0.2">
      <c r="A4030" s="6">
        <f t="shared" si="53"/>
        <v>609562</v>
      </c>
      <c r="B4030" s="6">
        <v>12</v>
      </c>
      <c r="C4030" s="6">
        <v>1</v>
      </c>
      <c r="D4030" s="6">
        <v>12</v>
      </c>
      <c r="E4030" s="6" t="s">
        <v>8805</v>
      </c>
      <c r="H4030" s="6">
        <f>IF('Раздел 2.1.3.2'!AA29=SUM('Раздел 2.1.3.2'!AA21,'Раздел 2.1.3.2'!AA23,'Раздел 2.1.3.2'!AA25,'Раздел 2.1.3.2'!AA27),0,1)</f>
        <v>0</v>
      </c>
    </row>
    <row r="4031" spans="1:8" x14ac:dyDescent="0.2">
      <c r="A4031" s="6">
        <f t="shared" si="53"/>
        <v>609562</v>
      </c>
      <c r="B4031" s="6">
        <v>12</v>
      </c>
      <c r="C4031" s="6">
        <v>1</v>
      </c>
      <c r="D4031" s="6">
        <v>13</v>
      </c>
      <c r="E4031" s="6" t="s">
        <v>8806</v>
      </c>
      <c r="H4031" s="6">
        <f>IF('Раздел 2.1.3.2'!AB29=SUM('Раздел 2.1.3.2'!AB21,'Раздел 2.1.3.2'!AB23,'Раздел 2.1.3.2'!AB25,'Раздел 2.1.3.2'!AB27),0,1)</f>
        <v>0</v>
      </c>
    </row>
    <row r="4032" spans="1:8" x14ac:dyDescent="0.2">
      <c r="A4032" s="6">
        <f t="shared" si="53"/>
        <v>609562</v>
      </c>
      <c r="B4032" s="6">
        <v>12</v>
      </c>
      <c r="C4032" s="6">
        <v>1</v>
      </c>
      <c r="D4032" s="6">
        <v>14</v>
      </c>
      <c r="E4032" s="6" t="s">
        <v>8807</v>
      </c>
      <c r="H4032" s="6">
        <f>IF('Раздел 2.1.3.2'!AC29=SUM('Раздел 2.1.3.2'!AC21,'Раздел 2.1.3.2'!AC23,'Раздел 2.1.3.2'!AC25,'Раздел 2.1.3.2'!AC27),0,1)</f>
        <v>0</v>
      </c>
    </row>
    <row r="4033" spans="1:8" x14ac:dyDescent="0.2">
      <c r="A4033" s="6">
        <f t="shared" si="53"/>
        <v>609562</v>
      </c>
      <c r="B4033" s="6">
        <v>12</v>
      </c>
      <c r="C4033" s="119">
        <v>1</v>
      </c>
      <c r="D4033" s="119">
        <v>15</v>
      </c>
      <c r="E4033" s="119" t="s">
        <v>8808</v>
      </c>
      <c r="F4033" s="119"/>
      <c r="G4033" s="119"/>
      <c r="H4033" s="119">
        <f>IF('Раздел 2.1.3.2'!AD29=SUM('Раздел 2.1.3.2'!AD21,'Раздел 2.1.3.2'!AD23,'Раздел 2.1.3.2'!AD25,'Раздел 2.1.3.2'!AD27),0,1)</f>
        <v>0</v>
      </c>
    </row>
    <row r="4034" spans="1:8" x14ac:dyDescent="0.2">
      <c r="A4034" s="6">
        <f t="shared" si="53"/>
        <v>609562</v>
      </c>
      <c r="B4034" s="6">
        <v>12</v>
      </c>
      <c r="C4034" s="122">
        <v>2</v>
      </c>
      <c r="D4034" s="6">
        <v>16</v>
      </c>
      <c r="E4034" s="6" t="s">
        <v>8809</v>
      </c>
      <c r="H4034" s="6">
        <f>IF('Раздел 2.1.3.2'!P30=SUM('Раздел 2.1.3.2'!P22,'Раздел 2.1.3.2'!P24,'Раздел 2.1.3.2'!P26,'Раздел 2.1.3.2'!P28),0,1)</f>
        <v>0</v>
      </c>
    </row>
    <row r="4035" spans="1:8" x14ac:dyDescent="0.2">
      <c r="A4035" s="6">
        <f t="shared" si="53"/>
        <v>609562</v>
      </c>
      <c r="B4035" s="6">
        <v>12</v>
      </c>
      <c r="C4035" s="122">
        <v>2</v>
      </c>
      <c r="D4035" s="6">
        <v>17</v>
      </c>
      <c r="E4035" s="6" t="s">
        <v>8810</v>
      </c>
      <c r="H4035" s="6">
        <f>IF('Раздел 2.1.3.2'!Q30=SUM('Раздел 2.1.3.2'!Q22,'Раздел 2.1.3.2'!Q24,'Раздел 2.1.3.2'!Q26,'Раздел 2.1.3.2'!Q28),0,1)</f>
        <v>0</v>
      </c>
    </row>
    <row r="4036" spans="1:8" x14ac:dyDescent="0.2">
      <c r="A4036" s="6">
        <f t="shared" si="53"/>
        <v>609562</v>
      </c>
      <c r="B4036" s="6">
        <v>12</v>
      </c>
      <c r="C4036" s="122">
        <v>2</v>
      </c>
      <c r="D4036" s="6">
        <v>18</v>
      </c>
      <c r="E4036" s="6" t="s">
        <v>8811</v>
      </c>
      <c r="H4036" s="6">
        <f>IF('Раздел 2.1.3.2'!R30=SUM('Раздел 2.1.3.2'!R22,'Раздел 2.1.3.2'!R24,'Раздел 2.1.3.2'!R26,'Раздел 2.1.3.2'!R28),0,1)</f>
        <v>0</v>
      </c>
    </row>
    <row r="4037" spans="1:8" x14ac:dyDescent="0.2">
      <c r="A4037" s="6">
        <f t="shared" si="53"/>
        <v>609562</v>
      </c>
      <c r="B4037" s="6">
        <v>12</v>
      </c>
      <c r="C4037" s="122">
        <v>2</v>
      </c>
      <c r="D4037" s="6">
        <v>19</v>
      </c>
      <c r="E4037" s="6" t="s">
        <v>8812</v>
      </c>
      <c r="H4037" s="6">
        <f>IF('Раздел 2.1.3.2'!S30=SUM('Раздел 2.1.3.2'!S22,'Раздел 2.1.3.2'!S24,'Раздел 2.1.3.2'!S26,'Раздел 2.1.3.2'!S28),0,1)</f>
        <v>0</v>
      </c>
    </row>
    <row r="4038" spans="1:8" x14ac:dyDescent="0.2">
      <c r="A4038" s="6">
        <f t="shared" si="53"/>
        <v>609562</v>
      </c>
      <c r="B4038" s="6">
        <v>12</v>
      </c>
      <c r="C4038" s="122">
        <v>2</v>
      </c>
      <c r="D4038" s="6">
        <v>20</v>
      </c>
      <c r="E4038" s="6" t="s">
        <v>8813</v>
      </c>
      <c r="H4038" s="6">
        <f>IF('Раздел 2.1.3.2'!T30=SUM('Раздел 2.1.3.2'!T22,'Раздел 2.1.3.2'!T24,'Раздел 2.1.3.2'!T26,'Раздел 2.1.3.2'!T28),0,1)</f>
        <v>0</v>
      </c>
    </row>
    <row r="4039" spans="1:8" x14ac:dyDescent="0.2">
      <c r="A4039" s="6">
        <f t="shared" si="53"/>
        <v>609562</v>
      </c>
      <c r="B4039" s="6">
        <v>12</v>
      </c>
      <c r="C4039" s="122">
        <v>2</v>
      </c>
      <c r="D4039" s="6">
        <v>21</v>
      </c>
      <c r="E4039" s="6" t="s">
        <v>9681</v>
      </c>
      <c r="H4039" s="6">
        <f>IF('Раздел 2.1.3.2'!U30=SUM('Раздел 2.1.3.2'!U22,'Раздел 2.1.3.2'!U24,'Раздел 2.1.3.2'!U26,'Раздел 2.1.3.2'!U28),0,1)</f>
        <v>0</v>
      </c>
    </row>
    <row r="4040" spans="1:8" x14ac:dyDescent="0.2">
      <c r="A4040" s="6">
        <f t="shared" si="53"/>
        <v>609562</v>
      </c>
      <c r="B4040" s="6">
        <v>12</v>
      </c>
      <c r="C4040" s="122">
        <v>2</v>
      </c>
      <c r="D4040" s="6">
        <v>22</v>
      </c>
      <c r="E4040" s="6" t="s">
        <v>9682</v>
      </c>
      <c r="H4040" s="6">
        <f>IF('Раздел 2.1.3.2'!V30=SUM('Раздел 2.1.3.2'!V22,'Раздел 2.1.3.2'!V24,'Раздел 2.1.3.2'!V26,'Раздел 2.1.3.2'!V28),0,1)</f>
        <v>0</v>
      </c>
    </row>
    <row r="4041" spans="1:8" x14ac:dyDescent="0.2">
      <c r="A4041" s="6">
        <f t="shared" si="53"/>
        <v>609562</v>
      </c>
      <c r="B4041" s="6">
        <v>12</v>
      </c>
      <c r="C4041" s="122">
        <v>2</v>
      </c>
      <c r="D4041" s="6">
        <v>23</v>
      </c>
      <c r="E4041" s="6" t="s">
        <v>9683</v>
      </c>
      <c r="H4041" s="6">
        <f>IF('Раздел 2.1.3.2'!W30=SUM('Раздел 2.1.3.2'!W22,'Раздел 2.1.3.2'!W24,'Раздел 2.1.3.2'!W26,'Раздел 2.1.3.2'!W28),0,1)</f>
        <v>0</v>
      </c>
    </row>
    <row r="4042" spans="1:8" x14ac:dyDescent="0.2">
      <c r="A4042" s="6">
        <f t="shared" si="53"/>
        <v>609562</v>
      </c>
      <c r="B4042" s="6">
        <v>12</v>
      </c>
      <c r="C4042" s="122">
        <v>2</v>
      </c>
      <c r="D4042" s="6">
        <v>24</v>
      </c>
      <c r="E4042" s="6" t="s">
        <v>10842</v>
      </c>
      <c r="H4042" s="6">
        <f>IF('Раздел 2.1.3.2'!X30=SUM('Раздел 2.1.3.2'!X22,'Раздел 2.1.3.2'!X24,'Раздел 2.1.3.2'!X26,'Раздел 2.1.3.2'!X28),0,1)</f>
        <v>0</v>
      </c>
    </row>
    <row r="4043" spans="1:8" x14ac:dyDescent="0.2">
      <c r="A4043" s="6">
        <f t="shared" si="53"/>
        <v>609562</v>
      </c>
      <c r="B4043" s="6">
        <v>12</v>
      </c>
      <c r="C4043" s="122">
        <v>2</v>
      </c>
      <c r="D4043" s="6">
        <v>25</v>
      </c>
      <c r="E4043" s="6" t="s">
        <v>10843</v>
      </c>
      <c r="H4043" s="6">
        <f>IF('Раздел 2.1.3.2'!Y30=SUM('Раздел 2.1.3.2'!Y22,'Раздел 2.1.3.2'!Y24,'Раздел 2.1.3.2'!Y26,'Раздел 2.1.3.2'!Y28),0,1)</f>
        <v>0</v>
      </c>
    </row>
    <row r="4044" spans="1:8" x14ac:dyDescent="0.2">
      <c r="A4044" s="6">
        <f t="shared" si="53"/>
        <v>609562</v>
      </c>
      <c r="B4044" s="6">
        <v>12</v>
      </c>
      <c r="C4044" s="122">
        <v>2</v>
      </c>
      <c r="D4044" s="6">
        <v>26</v>
      </c>
      <c r="E4044" s="6" t="s">
        <v>10844</v>
      </c>
      <c r="H4044" s="6">
        <f>IF('Раздел 2.1.3.2'!Z30=SUM('Раздел 2.1.3.2'!Z22,'Раздел 2.1.3.2'!Z24,'Раздел 2.1.3.2'!Z26,'Раздел 2.1.3.2'!Z28),0,1)</f>
        <v>0</v>
      </c>
    </row>
    <row r="4045" spans="1:8" x14ac:dyDescent="0.2">
      <c r="A4045" s="6">
        <f t="shared" si="53"/>
        <v>609562</v>
      </c>
      <c r="B4045" s="6">
        <v>12</v>
      </c>
      <c r="C4045" s="122">
        <v>2</v>
      </c>
      <c r="D4045" s="6">
        <v>27</v>
      </c>
      <c r="E4045" s="6" t="s">
        <v>10845</v>
      </c>
      <c r="H4045" s="6">
        <f>IF('Раздел 2.1.3.2'!AA30=SUM('Раздел 2.1.3.2'!AA22,'Раздел 2.1.3.2'!AA24,'Раздел 2.1.3.2'!AA26,'Раздел 2.1.3.2'!AA28),0,1)</f>
        <v>0</v>
      </c>
    </row>
    <row r="4046" spans="1:8" x14ac:dyDescent="0.2">
      <c r="A4046" s="6">
        <f t="shared" si="53"/>
        <v>609562</v>
      </c>
      <c r="B4046" s="6">
        <v>12</v>
      </c>
      <c r="C4046" s="122">
        <v>2</v>
      </c>
      <c r="D4046" s="6">
        <v>28</v>
      </c>
      <c r="E4046" s="6" t="s">
        <v>10846</v>
      </c>
      <c r="H4046" s="6">
        <f>IF('Раздел 2.1.3.2'!AB30=SUM('Раздел 2.1.3.2'!AB22,'Раздел 2.1.3.2'!AB24,'Раздел 2.1.3.2'!AB26,'Раздел 2.1.3.2'!AB28),0,1)</f>
        <v>0</v>
      </c>
    </row>
    <row r="4047" spans="1:8" x14ac:dyDescent="0.2">
      <c r="A4047" s="6">
        <f t="shared" si="53"/>
        <v>609562</v>
      </c>
      <c r="B4047" s="6">
        <v>12</v>
      </c>
      <c r="C4047" s="122">
        <v>2</v>
      </c>
      <c r="D4047" s="6">
        <v>29</v>
      </c>
      <c r="E4047" s="6" t="s">
        <v>10847</v>
      </c>
      <c r="H4047" s="6">
        <f>IF('Раздел 2.1.3.2'!AC30=SUM('Раздел 2.1.3.2'!AC22,'Раздел 2.1.3.2'!AC24,'Раздел 2.1.3.2'!AC26,'Раздел 2.1.3.2'!AC28),0,1)</f>
        <v>0</v>
      </c>
    </row>
    <row r="4048" spans="1:8" x14ac:dyDescent="0.2">
      <c r="A4048" s="6">
        <f t="shared" si="53"/>
        <v>609562</v>
      </c>
      <c r="B4048" s="6">
        <v>12</v>
      </c>
      <c r="C4048" s="123">
        <v>2</v>
      </c>
      <c r="D4048" s="119">
        <v>30</v>
      </c>
      <c r="E4048" s="119" t="s">
        <v>10848</v>
      </c>
      <c r="F4048" s="119"/>
      <c r="G4048" s="119"/>
      <c r="H4048" s="119">
        <f>IF('Раздел 2.1.3.2'!AD30=SUM('Раздел 2.1.3.2'!AD22,'Раздел 2.1.3.2'!AD24,'Раздел 2.1.3.2'!AD26,'Раздел 2.1.3.2'!AD28),0,1)</f>
        <v>0</v>
      </c>
    </row>
    <row r="4049" spans="1:8" x14ac:dyDescent="0.2">
      <c r="A4049" s="6">
        <f t="shared" si="53"/>
        <v>609562</v>
      </c>
      <c r="B4049" s="6">
        <v>12</v>
      </c>
      <c r="C4049" s="122">
        <v>3</v>
      </c>
      <c r="D4049" s="6">
        <v>31</v>
      </c>
      <c r="E4049" s="6" t="s">
        <v>10849</v>
      </c>
      <c r="H4049" s="6">
        <f>IF('Раздел 2.1.3.2'!P30&gt;='Раздел 2.1.3.2'!P31,0,1)</f>
        <v>0</v>
      </c>
    </row>
    <row r="4050" spans="1:8" x14ac:dyDescent="0.2">
      <c r="A4050" s="6">
        <f t="shared" si="53"/>
        <v>609562</v>
      </c>
      <c r="B4050" s="6">
        <v>12</v>
      </c>
      <c r="C4050" s="122">
        <v>3</v>
      </c>
      <c r="D4050" s="6">
        <v>32</v>
      </c>
      <c r="E4050" s="6" t="s">
        <v>10850</v>
      </c>
      <c r="H4050" s="6">
        <f>IF('Раздел 2.1.3.2'!Q30&gt;='Раздел 2.1.3.2'!Q31,0,1)</f>
        <v>0</v>
      </c>
    </row>
    <row r="4051" spans="1:8" x14ac:dyDescent="0.2">
      <c r="A4051" s="6">
        <f t="shared" si="53"/>
        <v>609562</v>
      </c>
      <c r="B4051" s="6">
        <v>12</v>
      </c>
      <c r="C4051" s="122">
        <v>3</v>
      </c>
      <c r="D4051" s="6">
        <v>33</v>
      </c>
      <c r="E4051" s="6" t="s">
        <v>10851</v>
      </c>
      <c r="H4051" s="6">
        <f>IF('Раздел 2.1.3.2'!R30&gt;='Раздел 2.1.3.2'!R31,0,1)</f>
        <v>0</v>
      </c>
    </row>
    <row r="4052" spans="1:8" x14ac:dyDescent="0.2">
      <c r="A4052" s="6">
        <f t="shared" si="53"/>
        <v>609562</v>
      </c>
      <c r="B4052" s="6">
        <v>12</v>
      </c>
      <c r="C4052" s="122">
        <v>3</v>
      </c>
      <c r="D4052" s="6">
        <v>34</v>
      </c>
      <c r="E4052" s="6" t="s">
        <v>10852</v>
      </c>
      <c r="H4052" s="6">
        <f>IF('Раздел 2.1.3.2'!S30&gt;='Раздел 2.1.3.2'!S31,0,1)</f>
        <v>0</v>
      </c>
    </row>
    <row r="4053" spans="1:8" x14ac:dyDescent="0.2">
      <c r="A4053" s="6">
        <f t="shared" si="53"/>
        <v>609562</v>
      </c>
      <c r="B4053" s="6">
        <v>12</v>
      </c>
      <c r="C4053" s="122">
        <v>3</v>
      </c>
      <c r="D4053" s="6">
        <v>35</v>
      </c>
      <c r="E4053" s="6" t="s">
        <v>10853</v>
      </c>
      <c r="H4053" s="6">
        <f>IF('Раздел 2.1.3.2'!T30&gt;='Раздел 2.1.3.2'!T31,0,1)</f>
        <v>0</v>
      </c>
    </row>
    <row r="4054" spans="1:8" x14ac:dyDescent="0.2">
      <c r="A4054" s="6">
        <f t="shared" si="53"/>
        <v>609562</v>
      </c>
      <c r="B4054" s="6">
        <v>12</v>
      </c>
      <c r="C4054" s="122">
        <v>3</v>
      </c>
      <c r="D4054" s="6">
        <v>36</v>
      </c>
      <c r="E4054" s="6" t="s">
        <v>10854</v>
      </c>
      <c r="H4054" s="6">
        <f>IF('Раздел 2.1.3.2'!U30&gt;='Раздел 2.1.3.2'!U31,0,1)</f>
        <v>0</v>
      </c>
    </row>
    <row r="4055" spans="1:8" x14ac:dyDescent="0.2">
      <c r="A4055" s="6">
        <f t="shared" si="53"/>
        <v>609562</v>
      </c>
      <c r="B4055" s="6">
        <v>12</v>
      </c>
      <c r="C4055" s="122">
        <v>3</v>
      </c>
      <c r="D4055" s="6">
        <v>37</v>
      </c>
      <c r="E4055" s="6" t="s">
        <v>10855</v>
      </c>
      <c r="H4055" s="6">
        <f>IF('Раздел 2.1.3.2'!V30&gt;='Раздел 2.1.3.2'!V31,0,1)</f>
        <v>0</v>
      </c>
    </row>
    <row r="4056" spans="1:8" x14ac:dyDescent="0.2">
      <c r="A4056" s="6">
        <f t="shared" si="53"/>
        <v>609562</v>
      </c>
      <c r="B4056" s="6">
        <v>12</v>
      </c>
      <c r="C4056" s="122">
        <v>3</v>
      </c>
      <c r="D4056" s="6">
        <v>38</v>
      </c>
      <c r="E4056" s="6" t="s">
        <v>10856</v>
      </c>
      <c r="H4056" s="6">
        <f>IF('Раздел 2.1.3.2'!W30&gt;='Раздел 2.1.3.2'!W31,0,1)</f>
        <v>0</v>
      </c>
    </row>
    <row r="4057" spans="1:8" x14ac:dyDescent="0.2">
      <c r="A4057" s="6">
        <f t="shared" si="53"/>
        <v>609562</v>
      </c>
      <c r="B4057" s="6">
        <v>12</v>
      </c>
      <c r="C4057" s="122">
        <v>3</v>
      </c>
      <c r="D4057" s="6">
        <v>39</v>
      </c>
      <c r="E4057" s="6" t="s">
        <v>9310</v>
      </c>
      <c r="H4057" s="6">
        <f>IF('Раздел 2.1.3.2'!X30&gt;='Раздел 2.1.3.2'!X31,0,1)</f>
        <v>0</v>
      </c>
    </row>
    <row r="4058" spans="1:8" x14ac:dyDescent="0.2">
      <c r="A4058" s="6">
        <f t="shared" si="53"/>
        <v>609562</v>
      </c>
      <c r="B4058" s="6">
        <v>12</v>
      </c>
      <c r="C4058" s="122">
        <v>3</v>
      </c>
      <c r="D4058" s="6">
        <v>40</v>
      </c>
      <c r="E4058" s="6" t="s">
        <v>9311</v>
      </c>
      <c r="H4058" s="6">
        <f>IF('Раздел 2.1.3.2'!Y30&gt;='Раздел 2.1.3.2'!Y31,0,1)</f>
        <v>0</v>
      </c>
    </row>
    <row r="4059" spans="1:8" x14ac:dyDescent="0.2">
      <c r="A4059" s="6">
        <f t="shared" si="53"/>
        <v>609562</v>
      </c>
      <c r="B4059" s="6">
        <v>12</v>
      </c>
      <c r="C4059" s="122">
        <v>3</v>
      </c>
      <c r="D4059" s="6">
        <v>41</v>
      </c>
      <c r="E4059" s="6" t="s">
        <v>9312</v>
      </c>
      <c r="H4059" s="6">
        <f>IF('Раздел 2.1.3.2'!Z30&gt;='Раздел 2.1.3.2'!Z31,0,1)</f>
        <v>0</v>
      </c>
    </row>
    <row r="4060" spans="1:8" x14ac:dyDescent="0.2">
      <c r="A4060" s="6">
        <f t="shared" si="53"/>
        <v>609562</v>
      </c>
      <c r="B4060" s="6">
        <v>12</v>
      </c>
      <c r="C4060" s="122">
        <v>3</v>
      </c>
      <c r="D4060" s="6">
        <v>42</v>
      </c>
      <c r="E4060" s="6" t="s">
        <v>9313</v>
      </c>
      <c r="H4060" s="6">
        <f>IF('Раздел 2.1.3.2'!AA30&gt;='Раздел 2.1.3.2'!AA31,0,1)</f>
        <v>0</v>
      </c>
    </row>
    <row r="4061" spans="1:8" x14ac:dyDescent="0.2">
      <c r="A4061" s="6">
        <f t="shared" si="53"/>
        <v>609562</v>
      </c>
      <c r="B4061" s="6">
        <v>12</v>
      </c>
      <c r="C4061" s="122">
        <v>3</v>
      </c>
      <c r="D4061" s="6">
        <v>43</v>
      </c>
      <c r="E4061" s="6" t="s">
        <v>9314</v>
      </c>
      <c r="H4061" s="6">
        <f>IF('Раздел 2.1.3.2'!AB30&gt;='Раздел 2.1.3.2'!AB31,0,1)</f>
        <v>0</v>
      </c>
    </row>
    <row r="4062" spans="1:8" x14ac:dyDescent="0.2">
      <c r="A4062" s="6">
        <f t="shared" si="53"/>
        <v>609562</v>
      </c>
      <c r="B4062" s="6">
        <v>12</v>
      </c>
      <c r="C4062" s="122">
        <v>3</v>
      </c>
      <c r="D4062" s="6">
        <v>44</v>
      </c>
      <c r="E4062" s="6" t="s">
        <v>9315</v>
      </c>
      <c r="H4062" s="6">
        <f>IF('Раздел 2.1.3.2'!AC30&gt;='Раздел 2.1.3.2'!AC31,0,1)</f>
        <v>0</v>
      </c>
    </row>
    <row r="4063" spans="1:8" x14ac:dyDescent="0.2">
      <c r="A4063" s="6">
        <f t="shared" si="53"/>
        <v>609562</v>
      </c>
      <c r="B4063" s="6">
        <v>12</v>
      </c>
      <c r="C4063" s="123">
        <v>3</v>
      </c>
      <c r="D4063" s="119">
        <v>45</v>
      </c>
      <c r="E4063" s="119" t="s">
        <v>9316</v>
      </c>
      <c r="F4063" s="119"/>
      <c r="G4063" s="119"/>
      <c r="H4063" s="119">
        <f>IF('Раздел 2.1.3.2'!AD30&gt;='Раздел 2.1.3.2'!AD31,0,1)</f>
        <v>0</v>
      </c>
    </row>
    <row r="4064" spans="1:8" x14ac:dyDescent="0.2">
      <c r="A4064" s="6">
        <f t="shared" si="53"/>
        <v>609562</v>
      </c>
      <c r="B4064" s="6">
        <v>12</v>
      </c>
      <c r="C4064" s="124">
        <v>4</v>
      </c>
      <c r="D4064" s="125">
        <v>46</v>
      </c>
      <c r="E4064" s="125" t="s">
        <v>10330</v>
      </c>
      <c r="F4064" s="125"/>
      <c r="G4064" s="125"/>
      <c r="H4064" s="125">
        <f>IF('Раздел 2.1.3.2'!P30&gt;='Раздел 2.1.3.2'!P32,0,1)</f>
        <v>0</v>
      </c>
    </row>
    <row r="4065" spans="1:8" x14ac:dyDescent="0.2">
      <c r="A4065" s="6">
        <f t="shared" si="53"/>
        <v>609562</v>
      </c>
      <c r="B4065" s="6">
        <v>12</v>
      </c>
      <c r="C4065" s="122">
        <v>4</v>
      </c>
      <c r="D4065" s="7">
        <v>47</v>
      </c>
      <c r="E4065" s="7" t="s">
        <v>10331</v>
      </c>
      <c r="F4065" s="7"/>
      <c r="G4065" s="7"/>
      <c r="H4065" s="7">
        <f>IF('Раздел 2.1.3.2'!Q30&gt;='Раздел 2.1.3.2'!Q32,0,1)</f>
        <v>0</v>
      </c>
    </row>
    <row r="4066" spans="1:8" x14ac:dyDescent="0.2">
      <c r="A4066" s="6">
        <f t="shared" si="53"/>
        <v>609562</v>
      </c>
      <c r="B4066" s="6">
        <v>12</v>
      </c>
      <c r="C4066" s="122">
        <v>4</v>
      </c>
      <c r="D4066" s="7">
        <v>48</v>
      </c>
      <c r="E4066" s="7" t="s">
        <v>9320</v>
      </c>
      <c r="F4066" s="7"/>
      <c r="G4066" s="7"/>
      <c r="H4066" s="7">
        <f>IF('Раздел 2.1.3.2'!R30&gt;='Раздел 2.1.3.2'!R32,0,1)</f>
        <v>0</v>
      </c>
    </row>
    <row r="4067" spans="1:8" x14ac:dyDescent="0.2">
      <c r="A4067" s="6">
        <f t="shared" si="53"/>
        <v>609562</v>
      </c>
      <c r="B4067" s="6">
        <v>12</v>
      </c>
      <c r="C4067" s="122">
        <v>4</v>
      </c>
      <c r="D4067" s="7">
        <v>49</v>
      </c>
      <c r="E4067" s="7" t="s">
        <v>9321</v>
      </c>
      <c r="F4067" s="7"/>
      <c r="G4067" s="7"/>
      <c r="H4067" s="7">
        <f>IF('Раздел 2.1.3.2'!S30&gt;='Раздел 2.1.3.2'!S32,0,1)</f>
        <v>0</v>
      </c>
    </row>
    <row r="4068" spans="1:8" x14ac:dyDescent="0.2">
      <c r="A4068" s="6">
        <f t="shared" si="53"/>
        <v>609562</v>
      </c>
      <c r="B4068" s="6">
        <v>12</v>
      </c>
      <c r="C4068" s="122">
        <v>4</v>
      </c>
      <c r="D4068" s="7">
        <v>50</v>
      </c>
      <c r="E4068" s="7" t="s">
        <v>10872</v>
      </c>
      <c r="F4068" s="7"/>
      <c r="G4068" s="7"/>
      <c r="H4068" s="7">
        <f>IF('Раздел 2.1.3.2'!T30&gt;='Раздел 2.1.3.2'!T32,0,1)</f>
        <v>0</v>
      </c>
    </row>
    <row r="4069" spans="1:8" x14ac:dyDescent="0.2">
      <c r="A4069" s="6">
        <f t="shared" si="53"/>
        <v>609562</v>
      </c>
      <c r="B4069" s="6">
        <v>12</v>
      </c>
      <c r="C4069" s="122">
        <v>4</v>
      </c>
      <c r="D4069" s="7">
        <v>51</v>
      </c>
      <c r="E4069" s="7" t="s">
        <v>10873</v>
      </c>
      <c r="F4069" s="7"/>
      <c r="G4069" s="7"/>
      <c r="H4069" s="7">
        <f>IF('Раздел 2.1.3.2'!U30&gt;='Раздел 2.1.3.2'!U32,0,1)</f>
        <v>0</v>
      </c>
    </row>
    <row r="4070" spans="1:8" x14ac:dyDescent="0.2">
      <c r="A4070" s="6">
        <f t="shared" si="53"/>
        <v>609562</v>
      </c>
      <c r="B4070" s="6">
        <v>12</v>
      </c>
      <c r="C4070" s="122">
        <v>4</v>
      </c>
      <c r="D4070" s="7">
        <v>52</v>
      </c>
      <c r="E4070" s="7" t="s">
        <v>10874</v>
      </c>
      <c r="F4070" s="7"/>
      <c r="G4070" s="7"/>
      <c r="H4070" s="7">
        <f>IF('Раздел 2.1.3.2'!V30&gt;='Раздел 2.1.3.2'!V32,0,1)</f>
        <v>0</v>
      </c>
    </row>
    <row r="4071" spans="1:8" x14ac:dyDescent="0.2">
      <c r="A4071" s="6">
        <f t="shared" si="53"/>
        <v>609562</v>
      </c>
      <c r="B4071" s="6">
        <v>12</v>
      </c>
      <c r="C4071" s="122">
        <v>4</v>
      </c>
      <c r="D4071" s="7">
        <v>53</v>
      </c>
      <c r="E4071" s="7" t="s">
        <v>10875</v>
      </c>
      <c r="F4071" s="7"/>
      <c r="G4071" s="7"/>
      <c r="H4071" s="7">
        <f>IF('Раздел 2.1.3.2'!W30&gt;='Раздел 2.1.3.2'!W32,0,1)</f>
        <v>0</v>
      </c>
    </row>
    <row r="4072" spans="1:8" x14ac:dyDescent="0.2">
      <c r="A4072" s="6">
        <f t="shared" si="53"/>
        <v>609562</v>
      </c>
      <c r="B4072" s="6">
        <v>12</v>
      </c>
      <c r="C4072" s="122">
        <v>4</v>
      </c>
      <c r="D4072" s="7">
        <v>54</v>
      </c>
      <c r="E4072" s="7" t="s">
        <v>10876</v>
      </c>
      <c r="F4072" s="7"/>
      <c r="G4072" s="7"/>
      <c r="H4072" s="7">
        <f>IF('Раздел 2.1.3.2'!X30&gt;='Раздел 2.1.3.2'!X32,0,1)</f>
        <v>0</v>
      </c>
    </row>
    <row r="4073" spans="1:8" x14ac:dyDescent="0.2">
      <c r="A4073" s="6">
        <f t="shared" si="53"/>
        <v>609562</v>
      </c>
      <c r="B4073" s="6">
        <v>12</v>
      </c>
      <c r="C4073" s="122">
        <v>4</v>
      </c>
      <c r="D4073" s="7">
        <v>55</v>
      </c>
      <c r="E4073" s="7" t="s">
        <v>10877</v>
      </c>
      <c r="F4073" s="7"/>
      <c r="G4073" s="7"/>
      <c r="H4073" s="7">
        <f>IF('Раздел 2.1.3.2'!Y30&gt;='Раздел 2.1.3.2'!Y32,0,1)</f>
        <v>0</v>
      </c>
    </row>
    <row r="4074" spans="1:8" x14ac:dyDescent="0.2">
      <c r="A4074" s="6">
        <f t="shared" si="53"/>
        <v>609562</v>
      </c>
      <c r="B4074" s="6">
        <v>12</v>
      </c>
      <c r="C4074" s="122">
        <v>4</v>
      </c>
      <c r="D4074" s="7">
        <v>56</v>
      </c>
      <c r="E4074" s="7" t="s">
        <v>10878</v>
      </c>
      <c r="F4074" s="7"/>
      <c r="G4074" s="7"/>
      <c r="H4074" s="7">
        <f>IF('Раздел 2.1.3.2'!Z30&gt;='Раздел 2.1.3.2'!Z32,0,1)</f>
        <v>0</v>
      </c>
    </row>
    <row r="4075" spans="1:8" x14ac:dyDescent="0.2">
      <c r="A4075" s="6">
        <f t="shared" si="53"/>
        <v>609562</v>
      </c>
      <c r="B4075" s="6">
        <v>12</v>
      </c>
      <c r="C4075" s="122">
        <v>4</v>
      </c>
      <c r="D4075" s="7">
        <v>57</v>
      </c>
      <c r="E4075" s="7" t="s">
        <v>10879</v>
      </c>
      <c r="F4075" s="7"/>
      <c r="G4075" s="7"/>
      <c r="H4075" s="7">
        <f>IF('Раздел 2.1.3.2'!AA30&gt;='Раздел 2.1.3.2'!AA32,0,1)</f>
        <v>0</v>
      </c>
    </row>
    <row r="4076" spans="1:8" x14ac:dyDescent="0.2">
      <c r="A4076" s="6">
        <f t="shared" si="53"/>
        <v>609562</v>
      </c>
      <c r="B4076" s="6">
        <v>12</v>
      </c>
      <c r="C4076" s="122">
        <v>4</v>
      </c>
      <c r="D4076" s="7">
        <v>58</v>
      </c>
      <c r="E4076" s="7" t="s">
        <v>10880</v>
      </c>
      <c r="F4076" s="7"/>
      <c r="G4076" s="7"/>
      <c r="H4076" s="7">
        <f>IF('Раздел 2.1.3.2'!AB30&gt;='Раздел 2.1.3.2'!AB32,0,1)</f>
        <v>0</v>
      </c>
    </row>
    <row r="4077" spans="1:8" x14ac:dyDescent="0.2">
      <c r="A4077" s="6">
        <f t="shared" si="53"/>
        <v>609562</v>
      </c>
      <c r="B4077" s="6">
        <v>12</v>
      </c>
      <c r="C4077" s="122">
        <v>4</v>
      </c>
      <c r="D4077" s="7">
        <v>59</v>
      </c>
      <c r="E4077" s="7" t="s">
        <v>10881</v>
      </c>
      <c r="F4077" s="7"/>
      <c r="G4077" s="7"/>
      <c r="H4077" s="7">
        <f>IF('Раздел 2.1.3.2'!AC30&gt;='Раздел 2.1.3.2'!AC32,0,1)</f>
        <v>0</v>
      </c>
    </row>
    <row r="4078" spans="1:8" x14ac:dyDescent="0.2">
      <c r="A4078" s="6">
        <f t="shared" si="53"/>
        <v>609562</v>
      </c>
      <c r="B4078" s="6">
        <v>12</v>
      </c>
      <c r="C4078" s="123">
        <v>4</v>
      </c>
      <c r="D4078" s="119">
        <v>60</v>
      </c>
      <c r="E4078" s="119" t="s">
        <v>10333</v>
      </c>
      <c r="F4078" s="119"/>
      <c r="G4078" s="119"/>
      <c r="H4078" s="119">
        <f>IF('Раздел 2.1.3.2'!AD30&gt;='Раздел 2.1.3.2'!AD32,0,1)</f>
        <v>0</v>
      </c>
    </row>
    <row r="4079" spans="1:8" x14ac:dyDescent="0.2">
      <c r="A4079" s="6">
        <f t="shared" si="53"/>
        <v>609562</v>
      </c>
      <c r="B4079" s="6">
        <v>12</v>
      </c>
      <c r="C4079" s="124">
        <v>5</v>
      </c>
      <c r="D4079" s="125">
        <v>61</v>
      </c>
      <c r="E4079" s="125" t="s">
        <v>10334</v>
      </c>
      <c r="F4079" s="125"/>
      <c r="G4079" s="125"/>
      <c r="H4079" s="6">
        <f>IF('Раздел 2.1.3.2'!P30&gt;='Раздел 2.1.3.2'!P33,0,1)</f>
        <v>0</v>
      </c>
    </row>
    <row r="4080" spans="1:8" x14ac:dyDescent="0.2">
      <c r="A4080" s="6">
        <f t="shared" si="53"/>
        <v>609562</v>
      </c>
      <c r="B4080" s="6">
        <v>12</v>
      </c>
      <c r="C4080" s="122">
        <v>5</v>
      </c>
      <c r="D4080" s="7">
        <v>62</v>
      </c>
      <c r="E4080" s="7" t="s">
        <v>10335</v>
      </c>
      <c r="F4080" s="7"/>
      <c r="G4080" s="7"/>
      <c r="H4080" s="6">
        <f>IF('Раздел 2.1.3.2'!Q30&gt;='Раздел 2.1.3.2'!Q33,0,1)</f>
        <v>0</v>
      </c>
    </row>
    <row r="4081" spans="1:8" x14ac:dyDescent="0.2">
      <c r="A4081" s="6">
        <f t="shared" si="53"/>
        <v>609562</v>
      </c>
      <c r="B4081" s="6">
        <v>12</v>
      </c>
      <c r="C4081" s="122">
        <v>5</v>
      </c>
      <c r="D4081" s="7">
        <v>63</v>
      </c>
      <c r="E4081" s="7" t="s">
        <v>10336</v>
      </c>
      <c r="F4081" s="7"/>
      <c r="G4081" s="7"/>
      <c r="H4081" s="6">
        <f>IF('Раздел 2.1.3.2'!R30&gt;='Раздел 2.1.3.2'!R33,0,1)</f>
        <v>0</v>
      </c>
    </row>
    <row r="4082" spans="1:8" x14ac:dyDescent="0.2">
      <c r="A4082" s="6">
        <f t="shared" si="53"/>
        <v>609562</v>
      </c>
      <c r="B4082" s="6">
        <v>12</v>
      </c>
      <c r="C4082" s="122">
        <v>5</v>
      </c>
      <c r="D4082" s="7">
        <v>64</v>
      </c>
      <c r="E4082" s="7" t="s">
        <v>10337</v>
      </c>
      <c r="F4082" s="7"/>
      <c r="G4082" s="7"/>
      <c r="H4082" s="6">
        <f>IF('Раздел 2.1.3.2'!S30&gt;='Раздел 2.1.3.2'!S33,0,1)</f>
        <v>0</v>
      </c>
    </row>
    <row r="4083" spans="1:8" x14ac:dyDescent="0.2">
      <c r="A4083" s="6">
        <f t="shared" si="53"/>
        <v>609562</v>
      </c>
      <c r="B4083" s="6">
        <v>12</v>
      </c>
      <c r="C4083" s="122">
        <v>5</v>
      </c>
      <c r="D4083" s="7">
        <v>65</v>
      </c>
      <c r="E4083" s="7" t="s">
        <v>10338</v>
      </c>
      <c r="F4083" s="7"/>
      <c r="G4083" s="7"/>
      <c r="H4083" s="6">
        <f>IF('Раздел 2.1.3.2'!T30&gt;='Раздел 2.1.3.2'!T33,0,1)</f>
        <v>0</v>
      </c>
    </row>
    <row r="4084" spans="1:8" x14ac:dyDescent="0.2">
      <c r="A4084" s="6">
        <f t="shared" si="53"/>
        <v>609562</v>
      </c>
      <c r="B4084" s="6">
        <v>12</v>
      </c>
      <c r="C4084" s="122">
        <v>5</v>
      </c>
      <c r="D4084" s="7">
        <v>66</v>
      </c>
      <c r="E4084" s="7" t="s">
        <v>10339</v>
      </c>
      <c r="F4084" s="7"/>
      <c r="G4084" s="7"/>
      <c r="H4084" s="6">
        <f>IF('Раздел 2.1.3.2'!U30&gt;='Раздел 2.1.3.2'!U33,0,1)</f>
        <v>0</v>
      </c>
    </row>
    <row r="4085" spans="1:8" x14ac:dyDescent="0.2">
      <c r="A4085" s="6">
        <f t="shared" ref="A4085:A4148" si="54">P_3</f>
        <v>609562</v>
      </c>
      <c r="B4085" s="6">
        <v>12</v>
      </c>
      <c r="C4085" s="122">
        <v>5</v>
      </c>
      <c r="D4085" s="7">
        <v>67</v>
      </c>
      <c r="E4085" s="7" t="s">
        <v>10889</v>
      </c>
      <c r="F4085" s="7"/>
      <c r="G4085" s="7"/>
      <c r="H4085" s="6">
        <f>IF('Раздел 2.1.3.2'!V30&gt;='Раздел 2.1.3.2'!V33,0,1)</f>
        <v>0</v>
      </c>
    </row>
    <row r="4086" spans="1:8" x14ac:dyDescent="0.2">
      <c r="A4086" s="6">
        <f t="shared" si="54"/>
        <v>609562</v>
      </c>
      <c r="B4086" s="6">
        <v>12</v>
      </c>
      <c r="C4086" s="122">
        <v>5</v>
      </c>
      <c r="D4086" s="7">
        <v>68</v>
      </c>
      <c r="E4086" s="7" t="s">
        <v>10890</v>
      </c>
      <c r="F4086" s="7"/>
      <c r="G4086" s="7"/>
      <c r="H4086" s="6">
        <f>IF('Раздел 2.1.3.2'!W30&gt;='Раздел 2.1.3.2'!W33,0,1)</f>
        <v>0</v>
      </c>
    </row>
    <row r="4087" spans="1:8" x14ac:dyDescent="0.2">
      <c r="A4087" s="6">
        <f t="shared" si="54"/>
        <v>609562</v>
      </c>
      <c r="B4087" s="6">
        <v>12</v>
      </c>
      <c r="C4087" s="122">
        <v>5</v>
      </c>
      <c r="D4087" s="7">
        <v>69</v>
      </c>
      <c r="E4087" s="7" t="s">
        <v>10891</v>
      </c>
      <c r="F4087" s="7"/>
      <c r="G4087" s="7"/>
      <c r="H4087" s="6">
        <f>IF('Раздел 2.1.3.2'!X30&gt;='Раздел 2.1.3.2'!X33,0,1)</f>
        <v>0</v>
      </c>
    </row>
    <row r="4088" spans="1:8" x14ac:dyDescent="0.2">
      <c r="A4088" s="6">
        <f t="shared" si="54"/>
        <v>609562</v>
      </c>
      <c r="B4088" s="6">
        <v>12</v>
      </c>
      <c r="C4088" s="122">
        <v>5</v>
      </c>
      <c r="D4088" s="7">
        <v>70</v>
      </c>
      <c r="E4088" s="7" t="s">
        <v>10892</v>
      </c>
      <c r="F4088" s="7"/>
      <c r="G4088" s="7"/>
      <c r="H4088" s="6">
        <f>IF('Раздел 2.1.3.2'!Y30&gt;='Раздел 2.1.3.2'!Y33,0,1)</f>
        <v>0</v>
      </c>
    </row>
    <row r="4089" spans="1:8" x14ac:dyDescent="0.2">
      <c r="A4089" s="6">
        <f t="shared" si="54"/>
        <v>609562</v>
      </c>
      <c r="B4089" s="6">
        <v>12</v>
      </c>
      <c r="C4089" s="122">
        <v>5</v>
      </c>
      <c r="D4089" s="7">
        <v>71</v>
      </c>
      <c r="E4089" s="7" t="s">
        <v>10893</v>
      </c>
      <c r="F4089" s="7"/>
      <c r="G4089" s="7"/>
      <c r="H4089" s="6">
        <f>IF('Раздел 2.1.3.2'!Z30&gt;='Раздел 2.1.3.2'!Z33,0,1)</f>
        <v>0</v>
      </c>
    </row>
    <row r="4090" spans="1:8" x14ac:dyDescent="0.2">
      <c r="A4090" s="6">
        <f t="shared" si="54"/>
        <v>609562</v>
      </c>
      <c r="B4090" s="6">
        <v>12</v>
      </c>
      <c r="C4090" s="122">
        <v>5</v>
      </c>
      <c r="D4090" s="7">
        <v>72</v>
      </c>
      <c r="E4090" s="7" t="s">
        <v>10894</v>
      </c>
      <c r="F4090" s="7"/>
      <c r="G4090" s="7"/>
      <c r="H4090" s="6">
        <f>IF('Раздел 2.1.3.2'!AA30&gt;='Раздел 2.1.3.2'!AA33,0,1)</f>
        <v>0</v>
      </c>
    </row>
    <row r="4091" spans="1:8" x14ac:dyDescent="0.2">
      <c r="A4091" s="6">
        <f t="shared" si="54"/>
        <v>609562</v>
      </c>
      <c r="B4091" s="6">
        <v>12</v>
      </c>
      <c r="C4091" s="122">
        <v>5</v>
      </c>
      <c r="D4091" s="7">
        <v>73</v>
      </c>
      <c r="E4091" s="7" t="s">
        <v>10895</v>
      </c>
      <c r="F4091" s="7"/>
      <c r="G4091" s="7"/>
      <c r="H4091" s="6">
        <f>IF('Раздел 2.1.3.2'!AB30&gt;='Раздел 2.1.3.2'!AB33,0,1)</f>
        <v>0</v>
      </c>
    </row>
    <row r="4092" spans="1:8" x14ac:dyDescent="0.2">
      <c r="A4092" s="6">
        <f t="shared" si="54"/>
        <v>609562</v>
      </c>
      <c r="B4092" s="6">
        <v>12</v>
      </c>
      <c r="C4092" s="122">
        <v>5</v>
      </c>
      <c r="D4092" s="7">
        <v>74</v>
      </c>
      <c r="E4092" s="7" t="s">
        <v>10896</v>
      </c>
      <c r="F4092" s="7"/>
      <c r="G4092" s="7"/>
      <c r="H4092" s="6">
        <f>IF('Раздел 2.1.3.2'!AC30&gt;='Раздел 2.1.3.2'!AC33,0,1)</f>
        <v>0</v>
      </c>
    </row>
    <row r="4093" spans="1:8" x14ac:dyDescent="0.2">
      <c r="A4093" s="6">
        <f t="shared" si="54"/>
        <v>609562</v>
      </c>
      <c r="B4093" s="6">
        <v>12</v>
      </c>
      <c r="C4093" s="123">
        <v>5</v>
      </c>
      <c r="D4093" s="119">
        <v>75</v>
      </c>
      <c r="E4093" s="119" t="s">
        <v>10897</v>
      </c>
      <c r="F4093" s="119"/>
      <c r="G4093" s="119"/>
      <c r="H4093" s="119">
        <f>IF('Раздел 2.1.3.2'!AD30&gt;='Раздел 2.1.3.2'!AD33,0,1)</f>
        <v>0</v>
      </c>
    </row>
    <row r="4094" spans="1:8" x14ac:dyDescent="0.2">
      <c r="A4094" s="6">
        <f t="shared" si="54"/>
        <v>609562</v>
      </c>
      <c r="B4094" s="6">
        <v>12</v>
      </c>
      <c r="C4094" s="124">
        <v>6</v>
      </c>
      <c r="D4094" s="125">
        <v>76</v>
      </c>
      <c r="E4094" s="125" t="s">
        <v>10898</v>
      </c>
      <c r="F4094" s="125"/>
      <c r="G4094" s="125"/>
      <c r="H4094" s="125">
        <f>IF('Раздел 2.1.3.2'!P30&gt;='Раздел 2.1.3.2'!P36,0,1)</f>
        <v>0</v>
      </c>
    </row>
    <row r="4095" spans="1:8" x14ac:dyDescent="0.2">
      <c r="A4095" s="6">
        <f t="shared" si="54"/>
        <v>609562</v>
      </c>
      <c r="B4095" s="6">
        <v>12</v>
      </c>
      <c r="C4095" s="122">
        <v>6</v>
      </c>
      <c r="D4095" s="7">
        <v>77</v>
      </c>
      <c r="E4095" s="7" t="s">
        <v>10899</v>
      </c>
      <c r="F4095" s="7"/>
      <c r="G4095" s="7"/>
      <c r="H4095" s="7">
        <f>IF('Раздел 2.1.3.2'!Q30&gt;='Раздел 2.1.3.2'!Q36,0,1)</f>
        <v>0</v>
      </c>
    </row>
    <row r="4096" spans="1:8" x14ac:dyDescent="0.2">
      <c r="A4096" s="6">
        <f t="shared" si="54"/>
        <v>609562</v>
      </c>
      <c r="B4096" s="6">
        <v>12</v>
      </c>
      <c r="C4096" s="122">
        <v>6</v>
      </c>
      <c r="D4096" s="7">
        <v>78</v>
      </c>
      <c r="E4096" s="7" t="s">
        <v>10900</v>
      </c>
      <c r="F4096" s="7"/>
      <c r="G4096" s="7"/>
      <c r="H4096" s="7">
        <f>IF('Раздел 2.1.3.2'!R30&gt;='Раздел 2.1.3.2'!R36,0,1)</f>
        <v>0</v>
      </c>
    </row>
    <row r="4097" spans="1:8" x14ac:dyDescent="0.2">
      <c r="A4097" s="6">
        <f t="shared" si="54"/>
        <v>609562</v>
      </c>
      <c r="B4097" s="6">
        <v>12</v>
      </c>
      <c r="C4097" s="122">
        <v>6</v>
      </c>
      <c r="D4097" s="7">
        <v>79</v>
      </c>
      <c r="E4097" s="7" t="s">
        <v>10901</v>
      </c>
      <c r="F4097" s="7"/>
      <c r="G4097" s="7"/>
      <c r="H4097" s="7">
        <f>IF('Раздел 2.1.3.2'!S30&gt;='Раздел 2.1.3.2'!S36,0,1)</f>
        <v>0</v>
      </c>
    </row>
    <row r="4098" spans="1:8" x14ac:dyDescent="0.2">
      <c r="A4098" s="6">
        <f t="shared" si="54"/>
        <v>609562</v>
      </c>
      <c r="B4098" s="6">
        <v>12</v>
      </c>
      <c r="C4098" s="122">
        <v>6</v>
      </c>
      <c r="D4098" s="7">
        <v>80</v>
      </c>
      <c r="E4098" s="7" t="s">
        <v>10902</v>
      </c>
      <c r="F4098" s="7"/>
      <c r="G4098" s="7"/>
      <c r="H4098" s="7">
        <f>IF('Раздел 2.1.3.2'!T30&gt;='Раздел 2.1.3.2'!T36,0,1)</f>
        <v>0</v>
      </c>
    </row>
    <row r="4099" spans="1:8" x14ac:dyDescent="0.2">
      <c r="A4099" s="6">
        <f t="shared" si="54"/>
        <v>609562</v>
      </c>
      <c r="B4099" s="6">
        <v>12</v>
      </c>
      <c r="C4099" s="122">
        <v>6</v>
      </c>
      <c r="D4099" s="7">
        <v>81</v>
      </c>
      <c r="E4099" s="7" t="s">
        <v>10903</v>
      </c>
      <c r="F4099" s="7"/>
      <c r="G4099" s="7"/>
      <c r="H4099" s="7">
        <f>IF('Раздел 2.1.3.2'!U30&gt;='Раздел 2.1.3.2'!U36,0,1)</f>
        <v>0</v>
      </c>
    </row>
    <row r="4100" spans="1:8" x14ac:dyDescent="0.2">
      <c r="A4100" s="6">
        <f t="shared" si="54"/>
        <v>609562</v>
      </c>
      <c r="B4100" s="6">
        <v>12</v>
      </c>
      <c r="C4100" s="122">
        <v>6</v>
      </c>
      <c r="D4100" s="7">
        <v>82</v>
      </c>
      <c r="E4100" s="7" t="s">
        <v>10904</v>
      </c>
      <c r="F4100" s="7"/>
      <c r="G4100" s="7"/>
      <c r="H4100" s="7">
        <f>IF('Раздел 2.1.3.2'!V30&gt;='Раздел 2.1.3.2'!V36,0,1)</f>
        <v>0</v>
      </c>
    </row>
    <row r="4101" spans="1:8" x14ac:dyDescent="0.2">
      <c r="A4101" s="6">
        <f t="shared" si="54"/>
        <v>609562</v>
      </c>
      <c r="B4101" s="6">
        <v>12</v>
      </c>
      <c r="C4101" s="122">
        <v>6</v>
      </c>
      <c r="D4101" s="7">
        <v>83</v>
      </c>
      <c r="E4101" s="7" t="s">
        <v>10905</v>
      </c>
      <c r="F4101" s="7"/>
      <c r="G4101" s="7"/>
      <c r="H4101" s="7">
        <f>IF('Раздел 2.1.3.2'!W30&gt;='Раздел 2.1.3.2'!W36,0,1)</f>
        <v>0</v>
      </c>
    </row>
    <row r="4102" spans="1:8" x14ac:dyDescent="0.2">
      <c r="A4102" s="6">
        <f t="shared" si="54"/>
        <v>609562</v>
      </c>
      <c r="B4102" s="6">
        <v>12</v>
      </c>
      <c r="C4102" s="122">
        <v>6</v>
      </c>
      <c r="D4102" s="7">
        <v>84</v>
      </c>
      <c r="E4102" s="7" t="s">
        <v>10906</v>
      </c>
      <c r="F4102" s="7"/>
      <c r="G4102" s="7"/>
      <c r="H4102" s="7">
        <f>IF('Раздел 2.1.3.2'!X30&gt;='Раздел 2.1.3.2'!X36,0,1)</f>
        <v>0</v>
      </c>
    </row>
    <row r="4103" spans="1:8" x14ac:dyDescent="0.2">
      <c r="A4103" s="6">
        <f t="shared" si="54"/>
        <v>609562</v>
      </c>
      <c r="B4103" s="6">
        <v>12</v>
      </c>
      <c r="C4103" s="122">
        <v>6</v>
      </c>
      <c r="D4103" s="7">
        <v>85</v>
      </c>
      <c r="E4103" s="7" t="s">
        <v>10907</v>
      </c>
      <c r="F4103" s="7"/>
      <c r="G4103" s="7"/>
      <c r="H4103" s="7">
        <f>IF('Раздел 2.1.3.2'!Y30&gt;='Раздел 2.1.3.2'!Y36,0,1)</f>
        <v>0</v>
      </c>
    </row>
    <row r="4104" spans="1:8" x14ac:dyDescent="0.2">
      <c r="A4104" s="6">
        <f t="shared" si="54"/>
        <v>609562</v>
      </c>
      <c r="B4104" s="6">
        <v>12</v>
      </c>
      <c r="C4104" s="122">
        <v>6</v>
      </c>
      <c r="D4104" s="7">
        <v>86</v>
      </c>
      <c r="E4104" s="7" t="s">
        <v>9768</v>
      </c>
      <c r="F4104" s="7"/>
      <c r="G4104" s="7"/>
      <c r="H4104" s="7">
        <f>IF('Раздел 2.1.3.2'!Z30&gt;='Раздел 2.1.3.2'!Z36,0,1)</f>
        <v>0</v>
      </c>
    </row>
    <row r="4105" spans="1:8" x14ac:dyDescent="0.2">
      <c r="A4105" s="6">
        <f t="shared" si="54"/>
        <v>609562</v>
      </c>
      <c r="B4105" s="6">
        <v>12</v>
      </c>
      <c r="C4105" s="122">
        <v>6</v>
      </c>
      <c r="D4105" s="7">
        <v>87</v>
      </c>
      <c r="E4105" s="7" t="s">
        <v>12377</v>
      </c>
      <c r="F4105" s="7"/>
      <c r="G4105" s="7"/>
      <c r="H4105" s="7">
        <f>IF('Раздел 2.1.3.2'!AA30&gt;='Раздел 2.1.3.2'!AA36,0,1)</f>
        <v>0</v>
      </c>
    </row>
    <row r="4106" spans="1:8" x14ac:dyDescent="0.2">
      <c r="A4106" s="6">
        <f t="shared" si="54"/>
        <v>609562</v>
      </c>
      <c r="B4106" s="6">
        <v>12</v>
      </c>
      <c r="C4106" s="122">
        <v>6</v>
      </c>
      <c r="D4106" s="7">
        <v>88</v>
      </c>
      <c r="E4106" s="7" t="s">
        <v>12378</v>
      </c>
      <c r="F4106" s="7"/>
      <c r="G4106" s="7"/>
      <c r="H4106" s="7">
        <f>IF('Раздел 2.1.3.2'!AB30&gt;='Раздел 2.1.3.2'!AB36,0,1)</f>
        <v>0</v>
      </c>
    </row>
    <row r="4107" spans="1:8" x14ac:dyDescent="0.2">
      <c r="A4107" s="6">
        <f t="shared" si="54"/>
        <v>609562</v>
      </c>
      <c r="B4107" s="6">
        <v>12</v>
      </c>
      <c r="C4107" s="122">
        <v>6</v>
      </c>
      <c r="D4107" s="7">
        <v>89</v>
      </c>
      <c r="E4107" s="7" t="s">
        <v>12379</v>
      </c>
      <c r="F4107" s="7"/>
      <c r="G4107" s="7"/>
      <c r="H4107" s="7">
        <f>IF('Раздел 2.1.3.2'!AC30&gt;='Раздел 2.1.3.2'!AC36,0,1)</f>
        <v>0</v>
      </c>
    </row>
    <row r="4108" spans="1:8" x14ac:dyDescent="0.2">
      <c r="A4108" s="6">
        <f t="shared" si="54"/>
        <v>609562</v>
      </c>
      <c r="B4108" s="6">
        <v>12</v>
      </c>
      <c r="C4108" s="123">
        <v>6</v>
      </c>
      <c r="D4108" s="119">
        <v>90</v>
      </c>
      <c r="E4108" s="119" t="s">
        <v>10908</v>
      </c>
      <c r="F4108" s="119"/>
      <c r="G4108" s="119"/>
      <c r="H4108" s="119">
        <f>IF('Раздел 2.1.3.2'!AD30&gt;='Раздел 2.1.3.2'!AD36,0,1)</f>
        <v>0</v>
      </c>
    </row>
    <row r="4109" spans="1:8" x14ac:dyDescent="0.2">
      <c r="A4109" s="6">
        <f t="shared" si="54"/>
        <v>609562</v>
      </c>
      <c r="B4109" s="6">
        <v>12</v>
      </c>
      <c r="C4109" s="124">
        <v>7</v>
      </c>
      <c r="D4109" s="125">
        <v>91</v>
      </c>
      <c r="E4109" s="125" t="s">
        <v>10909</v>
      </c>
      <c r="F4109" s="125"/>
      <c r="G4109" s="125"/>
      <c r="H4109" s="125">
        <f>IF('Раздел 2.1.3.2'!P30&gt;='Раздел 2.1.3.2'!P37,0,1)</f>
        <v>0</v>
      </c>
    </row>
    <row r="4110" spans="1:8" x14ac:dyDescent="0.2">
      <c r="A4110" s="6">
        <f t="shared" si="54"/>
        <v>609562</v>
      </c>
      <c r="B4110" s="6">
        <v>12</v>
      </c>
      <c r="C4110" s="122">
        <v>7</v>
      </c>
      <c r="D4110" s="7">
        <v>92</v>
      </c>
      <c r="E4110" s="7" t="s">
        <v>10910</v>
      </c>
      <c r="F4110" s="7"/>
      <c r="G4110" s="7"/>
      <c r="H4110" s="7">
        <f>IF('Раздел 2.1.3.2'!Q30&gt;='Раздел 2.1.3.2'!Q37,0,1)</f>
        <v>0</v>
      </c>
    </row>
    <row r="4111" spans="1:8" x14ac:dyDescent="0.2">
      <c r="A4111" s="6">
        <f t="shared" si="54"/>
        <v>609562</v>
      </c>
      <c r="B4111" s="6">
        <v>12</v>
      </c>
      <c r="C4111" s="122">
        <v>7</v>
      </c>
      <c r="D4111" s="7">
        <v>93</v>
      </c>
      <c r="E4111" s="7" t="s">
        <v>10911</v>
      </c>
      <c r="F4111" s="7"/>
      <c r="G4111" s="7"/>
      <c r="H4111" s="7">
        <f>IF('Раздел 2.1.3.2'!R30&gt;='Раздел 2.1.3.2'!R37,0,1)</f>
        <v>0</v>
      </c>
    </row>
    <row r="4112" spans="1:8" x14ac:dyDescent="0.2">
      <c r="A4112" s="6">
        <f t="shared" si="54"/>
        <v>609562</v>
      </c>
      <c r="B4112" s="6">
        <v>12</v>
      </c>
      <c r="C4112" s="122">
        <v>7</v>
      </c>
      <c r="D4112" s="7">
        <v>94</v>
      </c>
      <c r="E4112" s="7" t="s">
        <v>9765</v>
      </c>
      <c r="F4112" s="7"/>
      <c r="G4112" s="7"/>
      <c r="H4112" s="7">
        <f>IF('Раздел 2.1.3.2'!S30&gt;='Раздел 2.1.3.2'!S37,0,1)</f>
        <v>0</v>
      </c>
    </row>
    <row r="4113" spans="1:8" x14ac:dyDescent="0.2">
      <c r="A4113" s="6">
        <f t="shared" si="54"/>
        <v>609562</v>
      </c>
      <c r="B4113" s="6">
        <v>12</v>
      </c>
      <c r="C4113" s="122">
        <v>7</v>
      </c>
      <c r="D4113" s="7">
        <v>95</v>
      </c>
      <c r="E4113" s="7" t="s">
        <v>9766</v>
      </c>
      <c r="F4113" s="7"/>
      <c r="G4113" s="7"/>
      <c r="H4113" s="7">
        <f>IF('Раздел 2.1.3.2'!T30&gt;='Раздел 2.1.3.2'!T37,0,1)</f>
        <v>0</v>
      </c>
    </row>
    <row r="4114" spans="1:8" x14ac:dyDescent="0.2">
      <c r="A4114" s="6">
        <f t="shared" si="54"/>
        <v>609562</v>
      </c>
      <c r="B4114" s="6">
        <v>12</v>
      </c>
      <c r="C4114" s="122">
        <v>7</v>
      </c>
      <c r="D4114" s="7">
        <v>96</v>
      </c>
      <c r="E4114" s="7" t="s">
        <v>9767</v>
      </c>
      <c r="F4114" s="7"/>
      <c r="G4114" s="7"/>
      <c r="H4114" s="7">
        <f>IF('Раздел 2.1.3.2'!U30&gt;='Раздел 2.1.3.2'!U37,0,1)</f>
        <v>0</v>
      </c>
    </row>
    <row r="4115" spans="1:8" x14ac:dyDescent="0.2">
      <c r="A4115" s="6">
        <f t="shared" si="54"/>
        <v>609562</v>
      </c>
      <c r="B4115" s="6">
        <v>12</v>
      </c>
      <c r="C4115" s="122">
        <v>7</v>
      </c>
      <c r="D4115" s="7">
        <v>97</v>
      </c>
      <c r="E4115" s="7" t="s">
        <v>8893</v>
      </c>
      <c r="F4115" s="7"/>
      <c r="G4115" s="7"/>
      <c r="H4115" s="7">
        <f>IF('Раздел 2.1.3.2'!V30&gt;='Раздел 2.1.3.2'!V37,0,1)</f>
        <v>0</v>
      </c>
    </row>
    <row r="4116" spans="1:8" x14ac:dyDescent="0.2">
      <c r="A4116" s="6">
        <f t="shared" si="54"/>
        <v>609562</v>
      </c>
      <c r="B4116" s="6">
        <v>12</v>
      </c>
      <c r="C4116" s="122">
        <v>7</v>
      </c>
      <c r="D4116" s="7">
        <v>98</v>
      </c>
      <c r="E4116" s="7" t="s">
        <v>10279</v>
      </c>
      <c r="F4116" s="7"/>
      <c r="G4116" s="7"/>
      <c r="H4116" s="7">
        <f>IF('Раздел 2.1.3.2'!W30&gt;='Раздел 2.1.3.2'!W37,0,1)</f>
        <v>0</v>
      </c>
    </row>
    <row r="4117" spans="1:8" x14ac:dyDescent="0.2">
      <c r="A4117" s="6">
        <f t="shared" si="54"/>
        <v>609562</v>
      </c>
      <c r="B4117" s="6">
        <v>12</v>
      </c>
      <c r="C4117" s="122">
        <v>7</v>
      </c>
      <c r="D4117" s="7">
        <v>99</v>
      </c>
      <c r="E4117" s="7" t="s">
        <v>10280</v>
      </c>
      <c r="F4117" s="7"/>
      <c r="G4117" s="7"/>
      <c r="H4117" s="7">
        <f>IF('Раздел 2.1.3.2'!X30&gt;='Раздел 2.1.3.2'!X37,0,1)</f>
        <v>0</v>
      </c>
    </row>
    <row r="4118" spans="1:8" x14ac:dyDescent="0.2">
      <c r="A4118" s="6">
        <f t="shared" si="54"/>
        <v>609562</v>
      </c>
      <c r="B4118" s="6">
        <v>12</v>
      </c>
      <c r="C4118" s="122">
        <v>7</v>
      </c>
      <c r="D4118" s="7">
        <v>100</v>
      </c>
      <c r="E4118" s="7" t="s">
        <v>10281</v>
      </c>
      <c r="F4118" s="7"/>
      <c r="G4118" s="7"/>
      <c r="H4118" s="7">
        <f>IF('Раздел 2.1.3.2'!Y30&gt;='Раздел 2.1.3.2'!Y37,0,1)</f>
        <v>0</v>
      </c>
    </row>
    <row r="4119" spans="1:8" x14ac:dyDescent="0.2">
      <c r="A4119" s="6">
        <f t="shared" si="54"/>
        <v>609562</v>
      </c>
      <c r="B4119" s="6">
        <v>12</v>
      </c>
      <c r="C4119" s="122">
        <v>7</v>
      </c>
      <c r="D4119" s="7">
        <v>101</v>
      </c>
      <c r="E4119" s="7" t="s">
        <v>10282</v>
      </c>
      <c r="F4119" s="7"/>
      <c r="G4119" s="7"/>
      <c r="H4119" s="7">
        <f>IF('Раздел 2.1.3.2'!Z30&gt;='Раздел 2.1.3.2'!Z37,0,1)</f>
        <v>0</v>
      </c>
    </row>
    <row r="4120" spans="1:8" x14ac:dyDescent="0.2">
      <c r="A4120" s="6">
        <f t="shared" si="54"/>
        <v>609562</v>
      </c>
      <c r="B4120" s="6">
        <v>12</v>
      </c>
      <c r="C4120" s="122">
        <v>7</v>
      </c>
      <c r="D4120" s="7">
        <v>102</v>
      </c>
      <c r="E4120" s="7" t="s">
        <v>10283</v>
      </c>
      <c r="F4120" s="7"/>
      <c r="G4120" s="7"/>
      <c r="H4120" s="7">
        <f>IF('Раздел 2.1.3.2'!AA30&gt;='Раздел 2.1.3.2'!AA37,0,1)</f>
        <v>0</v>
      </c>
    </row>
    <row r="4121" spans="1:8" x14ac:dyDescent="0.2">
      <c r="A4121" s="6">
        <f t="shared" si="54"/>
        <v>609562</v>
      </c>
      <c r="B4121" s="6">
        <v>12</v>
      </c>
      <c r="C4121" s="122">
        <v>7</v>
      </c>
      <c r="D4121" s="7">
        <v>103</v>
      </c>
      <c r="E4121" s="7" t="s">
        <v>10284</v>
      </c>
      <c r="F4121" s="7"/>
      <c r="G4121" s="7"/>
      <c r="H4121" s="7">
        <f>IF('Раздел 2.1.3.2'!AB30&gt;='Раздел 2.1.3.2'!AB37,0,1)</f>
        <v>0</v>
      </c>
    </row>
    <row r="4122" spans="1:8" x14ac:dyDescent="0.2">
      <c r="A4122" s="6">
        <f t="shared" si="54"/>
        <v>609562</v>
      </c>
      <c r="B4122" s="6">
        <v>12</v>
      </c>
      <c r="C4122" s="122">
        <v>7</v>
      </c>
      <c r="D4122" s="7">
        <v>104</v>
      </c>
      <c r="E4122" s="7" t="s">
        <v>10285</v>
      </c>
      <c r="F4122" s="7"/>
      <c r="G4122" s="7"/>
      <c r="H4122" s="7">
        <f>IF('Раздел 2.1.3.2'!AC30&gt;='Раздел 2.1.3.2'!AC37,0,1)</f>
        <v>0</v>
      </c>
    </row>
    <row r="4123" spans="1:8" x14ac:dyDescent="0.2">
      <c r="A4123" s="6">
        <f t="shared" si="54"/>
        <v>609562</v>
      </c>
      <c r="B4123" s="6">
        <v>12</v>
      </c>
      <c r="C4123" s="123">
        <v>7</v>
      </c>
      <c r="D4123" s="119">
        <v>105</v>
      </c>
      <c r="E4123" s="119" t="s">
        <v>10286</v>
      </c>
      <c r="F4123" s="119"/>
      <c r="G4123" s="119"/>
      <c r="H4123" s="119">
        <f>IF('Раздел 2.1.3.2'!AD30&gt;='Раздел 2.1.3.2'!AD37,0,1)</f>
        <v>0</v>
      </c>
    </row>
    <row r="4124" spans="1:8" x14ac:dyDescent="0.2">
      <c r="A4124" s="6">
        <f t="shared" si="54"/>
        <v>609562</v>
      </c>
      <c r="B4124" s="6">
        <v>12</v>
      </c>
      <c r="C4124" s="122">
        <v>8</v>
      </c>
      <c r="D4124" s="6">
        <v>106</v>
      </c>
      <c r="E4124" s="6" t="s">
        <v>10287</v>
      </c>
      <c r="H4124" s="6">
        <f>IF('Раздел 2.1.3.2'!P30&gt;='Раздел 2.1.3.2'!P38,0,1)</f>
        <v>0</v>
      </c>
    </row>
    <row r="4125" spans="1:8" x14ac:dyDescent="0.2">
      <c r="A4125" s="6">
        <f t="shared" si="54"/>
        <v>609562</v>
      </c>
      <c r="B4125" s="6">
        <v>12</v>
      </c>
      <c r="C4125" s="122">
        <v>8</v>
      </c>
      <c r="D4125" s="6">
        <v>107</v>
      </c>
      <c r="E4125" s="6" t="s">
        <v>10288</v>
      </c>
      <c r="H4125" s="6">
        <f>IF('Раздел 2.1.3.2'!Q30&gt;='Раздел 2.1.3.2'!Q38,0,1)</f>
        <v>0</v>
      </c>
    </row>
    <row r="4126" spans="1:8" x14ac:dyDescent="0.2">
      <c r="A4126" s="6">
        <f t="shared" si="54"/>
        <v>609562</v>
      </c>
      <c r="B4126" s="6">
        <v>12</v>
      </c>
      <c r="C4126" s="122">
        <v>8</v>
      </c>
      <c r="D4126" s="6">
        <v>108</v>
      </c>
      <c r="E4126" s="6" t="s">
        <v>10289</v>
      </c>
      <c r="H4126" s="6">
        <f>IF('Раздел 2.1.3.2'!R30&gt;='Раздел 2.1.3.2'!R38,0,1)</f>
        <v>0</v>
      </c>
    </row>
    <row r="4127" spans="1:8" x14ac:dyDescent="0.2">
      <c r="A4127" s="6">
        <f t="shared" si="54"/>
        <v>609562</v>
      </c>
      <c r="B4127" s="6">
        <v>12</v>
      </c>
      <c r="C4127" s="122">
        <v>8</v>
      </c>
      <c r="D4127" s="6">
        <v>109</v>
      </c>
      <c r="E4127" s="6" t="s">
        <v>10290</v>
      </c>
      <c r="H4127" s="6">
        <f>IF('Раздел 2.1.3.2'!S30&gt;='Раздел 2.1.3.2'!S38,0,1)</f>
        <v>0</v>
      </c>
    </row>
    <row r="4128" spans="1:8" x14ac:dyDescent="0.2">
      <c r="A4128" s="6">
        <f t="shared" si="54"/>
        <v>609562</v>
      </c>
      <c r="B4128" s="6">
        <v>12</v>
      </c>
      <c r="C4128" s="122">
        <v>8</v>
      </c>
      <c r="D4128" s="6">
        <v>110</v>
      </c>
      <c r="E4128" s="6" t="s">
        <v>10291</v>
      </c>
      <c r="H4128" s="6">
        <f>IF('Раздел 2.1.3.2'!T30&gt;='Раздел 2.1.3.2'!T38,0,1)</f>
        <v>0</v>
      </c>
    </row>
    <row r="4129" spans="1:8" x14ac:dyDescent="0.2">
      <c r="A4129" s="6">
        <f t="shared" si="54"/>
        <v>609562</v>
      </c>
      <c r="B4129" s="6">
        <v>12</v>
      </c>
      <c r="C4129" s="122">
        <v>8</v>
      </c>
      <c r="D4129" s="6">
        <v>111</v>
      </c>
      <c r="E4129" s="6" t="s">
        <v>10292</v>
      </c>
      <c r="H4129" s="6">
        <f>IF('Раздел 2.1.3.2'!U30&gt;='Раздел 2.1.3.2'!U38,0,1)</f>
        <v>0</v>
      </c>
    </row>
    <row r="4130" spans="1:8" x14ac:dyDescent="0.2">
      <c r="A4130" s="6">
        <f t="shared" si="54"/>
        <v>609562</v>
      </c>
      <c r="B4130" s="6">
        <v>12</v>
      </c>
      <c r="C4130" s="122">
        <v>8</v>
      </c>
      <c r="D4130" s="6">
        <v>112</v>
      </c>
      <c r="E4130" s="6" t="s">
        <v>10293</v>
      </c>
      <c r="H4130" s="6">
        <f>IF('Раздел 2.1.3.2'!V30&gt;='Раздел 2.1.3.2'!V38,0,1)</f>
        <v>0</v>
      </c>
    </row>
    <row r="4131" spans="1:8" x14ac:dyDescent="0.2">
      <c r="A4131" s="6">
        <f t="shared" si="54"/>
        <v>609562</v>
      </c>
      <c r="B4131" s="6">
        <v>12</v>
      </c>
      <c r="C4131" s="122">
        <v>8</v>
      </c>
      <c r="D4131" s="6">
        <v>113</v>
      </c>
      <c r="E4131" s="6" t="s">
        <v>10294</v>
      </c>
      <c r="H4131" s="6">
        <f>IF('Раздел 2.1.3.2'!W30&gt;='Раздел 2.1.3.2'!W38,0,1)</f>
        <v>0</v>
      </c>
    </row>
    <row r="4132" spans="1:8" x14ac:dyDescent="0.2">
      <c r="A4132" s="6">
        <f t="shared" si="54"/>
        <v>609562</v>
      </c>
      <c r="B4132" s="6">
        <v>12</v>
      </c>
      <c r="C4132" s="122">
        <v>8</v>
      </c>
      <c r="D4132" s="6">
        <v>114</v>
      </c>
      <c r="E4132" s="6" t="s">
        <v>10295</v>
      </c>
      <c r="H4132" s="6">
        <f>IF('Раздел 2.1.3.2'!X30&gt;='Раздел 2.1.3.2'!X38,0,1)</f>
        <v>0</v>
      </c>
    </row>
    <row r="4133" spans="1:8" x14ac:dyDescent="0.2">
      <c r="A4133" s="6">
        <f t="shared" si="54"/>
        <v>609562</v>
      </c>
      <c r="B4133" s="6">
        <v>12</v>
      </c>
      <c r="C4133" s="122">
        <v>8</v>
      </c>
      <c r="D4133" s="6">
        <v>115</v>
      </c>
      <c r="E4133" s="6" t="s">
        <v>10296</v>
      </c>
      <c r="H4133" s="6">
        <f>IF('Раздел 2.1.3.2'!Y30&gt;='Раздел 2.1.3.2'!Y38,0,1)</f>
        <v>0</v>
      </c>
    </row>
    <row r="4134" spans="1:8" x14ac:dyDescent="0.2">
      <c r="A4134" s="6">
        <f t="shared" si="54"/>
        <v>609562</v>
      </c>
      <c r="B4134" s="6">
        <v>12</v>
      </c>
      <c r="C4134" s="122">
        <v>8</v>
      </c>
      <c r="D4134" s="6">
        <v>116</v>
      </c>
      <c r="E4134" s="6" t="s">
        <v>10297</v>
      </c>
      <c r="H4134" s="6">
        <f>IF('Раздел 2.1.3.2'!Z30&gt;='Раздел 2.1.3.2'!Z38,0,1)</f>
        <v>0</v>
      </c>
    </row>
    <row r="4135" spans="1:8" x14ac:dyDescent="0.2">
      <c r="A4135" s="6">
        <f t="shared" si="54"/>
        <v>609562</v>
      </c>
      <c r="B4135" s="6">
        <v>12</v>
      </c>
      <c r="C4135" s="122">
        <v>8</v>
      </c>
      <c r="D4135" s="6">
        <v>117</v>
      </c>
      <c r="E4135" s="6" t="s">
        <v>10298</v>
      </c>
      <c r="H4135" s="6">
        <f>IF('Раздел 2.1.3.2'!AA30&gt;='Раздел 2.1.3.2'!AA38,0,1)</f>
        <v>0</v>
      </c>
    </row>
    <row r="4136" spans="1:8" x14ac:dyDescent="0.2">
      <c r="A4136" s="6">
        <f t="shared" si="54"/>
        <v>609562</v>
      </c>
      <c r="B4136" s="6">
        <v>12</v>
      </c>
      <c r="C4136" s="122">
        <v>8</v>
      </c>
      <c r="D4136" s="6">
        <v>118</v>
      </c>
      <c r="E4136" s="6" t="s">
        <v>10299</v>
      </c>
      <c r="H4136" s="6">
        <f>IF('Раздел 2.1.3.2'!AB30&gt;='Раздел 2.1.3.2'!AB38,0,1)</f>
        <v>0</v>
      </c>
    </row>
    <row r="4137" spans="1:8" x14ac:dyDescent="0.2">
      <c r="A4137" s="6">
        <f t="shared" si="54"/>
        <v>609562</v>
      </c>
      <c r="B4137" s="6">
        <v>12</v>
      </c>
      <c r="C4137" s="122">
        <v>8</v>
      </c>
      <c r="D4137" s="6">
        <v>119</v>
      </c>
      <c r="E4137" s="6" t="s">
        <v>10300</v>
      </c>
      <c r="H4137" s="6">
        <f>IF('Раздел 2.1.3.2'!AC30&gt;='Раздел 2.1.3.2'!AC38,0,1)</f>
        <v>0</v>
      </c>
    </row>
    <row r="4138" spans="1:8" x14ac:dyDescent="0.2">
      <c r="A4138" s="6">
        <f t="shared" si="54"/>
        <v>609562</v>
      </c>
      <c r="B4138" s="6">
        <v>12</v>
      </c>
      <c r="C4138" s="123">
        <v>8</v>
      </c>
      <c r="D4138" s="119">
        <v>120</v>
      </c>
      <c r="E4138" s="119" t="s">
        <v>9299</v>
      </c>
      <c r="F4138" s="119"/>
      <c r="G4138" s="119"/>
      <c r="H4138" s="119">
        <f>IF('Раздел 2.1.3.2'!AD30&gt;='Раздел 2.1.3.2'!AD38,0,1)</f>
        <v>0</v>
      </c>
    </row>
    <row r="4139" spans="1:8" x14ac:dyDescent="0.2">
      <c r="A4139" s="6">
        <f t="shared" si="54"/>
        <v>609562</v>
      </c>
      <c r="B4139" s="6">
        <v>12</v>
      </c>
      <c r="C4139" s="122">
        <v>9</v>
      </c>
      <c r="D4139" s="6">
        <v>121</v>
      </c>
      <c r="E4139" s="6" t="s">
        <v>10724</v>
      </c>
      <c r="H4139" s="6">
        <f>IF('Раздел 2.1.3.2'!P33&gt;='Раздел 2.1.3.2'!P34,0,1)</f>
        <v>0</v>
      </c>
    </row>
    <row r="4140" spans="1:8" x14ac:dyDescent="0.2">
      <c r="A4140" s="6">
        <f t="shared" si="54"/>
        <v>609562</v>
      </c>
      <c r="B4140" s="6">
        <v>12</v>
      </c>
      <c r="C4140" s="122">
        <v>9</v>
      </c>
      <c r="D4140" s="6">
        <v>122</v>
      </c>
      <c r="E4140" s="6" t="s">
        <v>10725</v>
      </c>
      <c r="H4140" s="6">
        <f>IF('Раздел 2.1.3.2'!Q33&gt;='Раздел 2.1.3.2'!Q34,0,1)</f>
        <v>0</v>
      </c>
    </row>
    <row r="4141" spans="1:8" x14ac:dyDescent="0.2">
      <c r="A4141" s="6">
        <f t="shared" si="54"/>
        <v>609562</v>
      </c>
      <c r="B4141" s="6">
        <v>12</v>
      </c>
      <c r="C4141" s="122">
        <v>9</v>
      </c>
      <c r="D4141" s="6">
        <v>123</v>
      </c>
      <c r="E4141" s="6" t="s">
        <v>10726</v>
      </c>
      <c r="H4141" s="6">
        <f>IF('Раздел 2.1.3.2'!R33&gt;='Раздел 2.1.3.2'!R34,0,1)</f>
        <v>0</v>
      </c>
    </row>
    <row r="4142" spans="1:8" x14ac:dyDescent="0.2">
      <c r="A4142" s="6">
        <f t="shared" si="54"/>
        <v>609562</v>
      </c>
      <c r="B4142" s="6">
        <v>12</v>
      </c>
      <c r="C4142" s="122">
        <v>9</v>
      </c>
      <c r="D4142" s="6">
        <v>124</v>
      </c>
      <c r="E4142" s="6" t="s">
        <v>10727</v>
      </c>
      <c r="H4142" s="6">
        <f>IF('Раздел 2.1.3.2'!S33&gt;='Раздел 2.1.3.2'!S34,0,1)</f>
        <v>0</v>
      </c>
    </row>
    <row r="4143" spans="1:8" x14ac:dyDescent="0.2">
      <c r="A4143" s="6">
        <f t="shared" si="54"/>
        <v>609562</v>
      </c>
      <c r="B4143" s="6">
        <v>12</v>
      </c>
      <c r="C4143" s="122">
        <v>9</v>
      </c>
      <c r="D4143" s="6">
        <v>125</v>
      </c>
      <c r="E4143" s="6" t="s">
        <v>10728</v>
      </c>
      <c r="H4143" s="6">
        <f>IF('Раздел 2.1.3.2'!T33&gt;='Раздел 2.1.3.2'!T34,0,1)</f>
        <v>0</v>
      </c>
    </row>
    <row r="4144" spans="1:8" x14ac:dyDescent="0.2">
      <c r="A4144" s="6">
        <f t="shared" si="54"/>
        <v>609562</v>
      </c>
      <c r="B4144" s="6">
        <v>12</v>
      </c>
      <c r="C4144" s="122">
        <v>9</v>
      </c>
      <c r="D4144" s="6">
        <v>126</v>
      </c>
      <c r="E4144" s="6" t="s">
        <v>10729</v>
      </c>
      <c r="H4144" s="6">
        <f>IF('Раздел 2.1.3.2'!U33&gt;='Раздел 2.1.3.2'!U34,0,1)</f>
        <v>0</v>
      </c>
    </row>
    <row r="4145" spans="1:8" x14ac:dyDescent="0.2">
      <c r="A4145" s="6">
        <f t="shared" si="54"/>
        <v>609562</v>
      </c>
      <c r="B4145" s="6">
        <v>12</v>
      </c>
      <c r="C4145" s="122">
        <v>9</v>
      </c>
      <c r="D4145" s="6">
        <v>127</v>
      </c>
      <c r="E4145" s="6" t="s">
        <v>10730</v>
      </c>
      <c r="H4145" s="6">
        <f>IF('Раздел 2.1.3.2'!V33&gt;='Раздел 2.1.3.2'!V34,0,1)</f>
        <v>0</v>
      </c>
    </row>
    <row r="4146" spans="1:8" x14ac:dyDescent="0.2">
      <c r="A4146" s="6">
        <f t="shared" si="54"/>
        <v>609562</v>
      </c>
      <c r="B4146" s="6">
        <v>12</v>
      </c>
      <c r="C4146" s="122">
        <v>9</v>
      </c>
      <c r="D4146" s="6">
        <v>128</v>
      </c>
      <c r="E4146" s="6" t="s">
        <v>10126</v>
      </c>
      <c r="H4146" s="6">
        <f>IF('Раздел 2.1.3.2'!W33&gt;='Раздел 2.1.3.2'!W34,0,1)</f>
        <v>0</v>
      </c>
    </row>
    <row r="4147" spans="1:8" x14ac:dyDescent="0.2">
      <c r="A4147" s="6">
        <f t="shared" si="54"/>
        <v>609562</v>
      </c>
      <c r="B4147" s="6">
        <v>12</v>
      </c>
      <c r="C4147" s="122">
        <v>9</v>
      </c>
      <c r="D4147" s="6">
        <v>129</v>
      </c>
      <c r="E4147" s="6" t="s">
        <v>10127</v>
      </c>
      <c r="H4147" s="6">
        <f>IF('Раздел 2.1.3.2'!X33&gt;='Раздел 2.1.3.2'!X34,0,1)</f>
        <v>0</v>
      </c>
    </row>
    <row r="4148" spans="1:8" x14ac:dyDescent="0.2">
      <c r="A4148" s="6">
        <f t="shared" si="54"/>
        <v>609562</v>
      </c>
      <c r="B4148" s="6">
        <v>12</v>
      </c>
      <c r="C4148" s="122">
        <v>9</v>
      </c>
      <c r="D4148" s="6">
        <v>130</v>
      </c>
      <c r="E4148" s="6" t="s">
        <v>10128</v>
      </c>
      <c r="H4148" s="6">
        <f>IF('Раздел 2.1.3.2'!Y33&gt;='Раздел 2.1.3.2'!Y34,0,1)</f>
        <v>0</v>
      </c>
    </row>
    <row r="4149" spans="1:8" x14ac:dyDescent="0.2">
      <c r="A4149" s="6">
        <f t="shared" ref="A4149:A4257" si="55">P_3</f>
        <v>609562</v>
      </c>
      <c r="B4149" s="6">
        <v>12</v>
      </c>
      <c r="C4149" s="122">
        <v>9</v>
      </c>
      <c r="D4149" s="6">
        <v>131</v>
      </c>
      <c r="E4149" s="6" t="s">
        <v>10129</v>
      </c>
      <c r="H4149" s="6">
        <f>IF('Раздел 2.1.3.2'!Z33&gt;='Раздел 2.1.3.2'!Z34,0,1)</f>
        <v>0</v>
      </c>
    </row>
    <row r="4150" spans="1:8" x14ac:dyDescent="0.2">
      <c r="A4150" s="6">
        <f t="shared" si="55"/>
        <v>609562</v>
      </c>
      <c r="B4150" s="6">
        <v>12</v>
      </c>
      <c r="C4150" s="122">
        <v>9</v>
      </c>
      <c r="D4150" s="6">
        <v>132</v>
      </c>
      <c r="E4150" s="6" t="s">
        <v>9150</v>
      </c>
      <c r="H4150" s="6">
        <f>IF('Раздел 2.1.3.2'!AA33&gt;='Раздел 2.1.3.2'!AA34,0,1)</f>
        <v>0</v>
      </c>
    </row>
    <row r="4151" spans="1:8" x14ac:dyDescent="0.2">
      <c r="A4151" s="6">
        <f t="shared" si="55"/>
        <v>609562</v>
      </c>
      <c r="B4151" s="6">
        <v>12</v>
      </c>
      <c r="C4151" s="122">
        <v>9</v>
      </c>
      <c r="D4151" s="6">
        <v>133</v>
      </c>
      <c r="E4151" s="6" t="s">
        <v>9151</v>
      </c>
      <c r="H4151" s="6">
        <f>IF('Раздел 2.1.3.2'!AB33&gt;='Раздел 2.1.3.2'!AB34,0,1)</f>
        <v>0</v>
      </c>
    </row>
    <row r="4152" spans="1:8" x14ac:dyDescent="0.2">
      <c r="A4152" s="6">
        <f t="shared" si="55"/>
        <v>609562</v>
      </c>
      <c r="B4152" s="6">
        <v>12</v>
      </c>
      <c r="C4152" s="122">
        <v>9</v>
      </c>
      <c r="D4152" s="6">
        <v>134</v>
      </c>
      <c r="E4152" s="6" t="s">
        <v>9152</v>
      </c>
      <c r="H4152" s="6">
        <f>IF('Раздел 2.1.3.2'!AC33&gt;='Раздел 2.1.3.2'!AC34,0,1)</f>
        <v>0</v>
      </c>
    </row>
    <row r="4153" spans="1:8" x14ac:dyDescent="0.2">
      <c r="A4153" s="6">
        <f t="shared" si="55"/>
        <v>609562</v>
      </c>
      <c r="B4153" s="6">
        <v>12</v>
      </c>
      <c r="C4153" s="123">
        <v>9</v>
      </c>
      <c r="D4153" s="119">
        <v>135</v>
      </c>
      <c r="E4153" s="119" t="s">
        <v>9153</v>
      </c>
      <c r="F4153" s="119"/>
      <c r="G4153" s="119"/>
      <c r="H4153" s="119">
        <f>IF('Раздел 2.1.3.2'!AD33&gt;='Раздел 2.1.3.2'!AD34,0,1)</f>
        <v>0</v>
      </c>
    </row>
    <row r="4154" spans="1:8" x14ac:dyDescent="0.2">
      <c r="A4154" s="6">
        <f t="shared" si="55"/>
        <v>609562</v>
      </c>
      <c r="B4154" s="6">
        <v>12</v>
      </c>
      <c r="C4154" s="124">
        <v>10</v>
      </c>
      <c r="D4154" s="125">
        <v>136</v>
      </c>
      <c r="E4154" s="125" t="s">
        <v>9154</v>
      </c>
      <c r="F4154" s="125"/>
      <c r="G4154" s="125"/>
      <c r="H4154" s="125">
        <f>IF('Раздел 2.1.3.2'!P33&gt;='Раздел 2.1.3.2'!P35,0,1)</f>
        <v>0</v>
      </c>
    </row>
    <row r="4155" spans="1:8" x14ac:dyDescent="0.2">
      <c r="A4155" s="6">
        <f t="shared" si="55"/>
        <v>609562</v>
      </c>
      <c r="B4155" s="6">
        <v>12</v>
      </c>
      <c r="C4155" s="122">
        <v>10</v>
      </c>
      <c r="D4155" s="7">
        <v>137</v>
      </c>
      <c r="E4155" s="7" t="s">
        <v>9155</v>
      </c>
      <c r="F4155" s="7"/>
      <c r="G4155" s="7"/>
      <c r="H4155" s="7">
        <f>IF('Раздел 2.1.3.2'!Q33&gt;='Раздел 2.1.3.2'!Q35,0,1)</f>
        <v>0</v>
      </c>
    </row>
    <row r="4156" spans="1:8" x14ac:dyDescent="0.2">
      <c r="A4156" s="6">
        <f t="shared" si="55"/>
        <v>609562</v>
      </c>
      <c r="B4156" s="6">
        <v>12</v>
      </c>
      <c r="C4156" s="122">
        <v>10</v>
      </c>
      <c r="D4156" s="7">
        <v>138</v>
      </c>
      <c r="E4156" s="7" t="s">
        <v>9156</v>
      </c>
      <c r="F4156" s="7"/>
      <c r="G4156" s="7"/>
      <c r="H4156" s="7">
        <f>IF('Раздел 2.1.3.2'!R33&gt;='Раздел 2.1.3.2'!R35,0,1)</f>
        <v>0</v>
      </c>
    </row>
    <row r="4157" spans="1:8" x14ac:dyDescent="0.2">
      <c r="A4157" s="6">
        <f t="shared" si="55"/>
        <v>609562</v>
      </c>
      <c r="B4157" s="6">
        <v>12</v>
      </c>
      <c r="C4157" s="122">
        <v>10</v>
      </c>
      <c r="D4157" s="7">
        <v>139</v>
      </c>
      <c r="E4157" s="7" t="s">
        <v>9157</v>
      </c>
      <c r="F4157" s="7"/>
      <c r="G4157" s="7"/>
      <c r="H4157" s="7">
        <f>IF('Раздел 2.1.3.2'!S33&gt;='Раздел 2.1.3.2'!S35,0,1)</f>
        <v>0</v>
      </c>
    </row>
    <row r="4158" spans="1:8" x14ac:dyDescent="0.2">
      <c r="A4158" s="6">
        <f t="shared" si="55"/>
        <v>609562</v>
      </c>
      <c r="B4158" s="6">
        <v>12</v>
      </c>
      <c r="C4158" s="122">
        <v>10</v>
      </c>
      <c r="D4158" s="7">
        <v>140</v>
      </c>
      <c r="E4158" s="7" t="s">
        <v>9158</v>
      </c>
      <c r="F4158" s="7"/>
      <c r="G4158" s="7"/>
      <c r="H4158" s="7">
        <f>IF('Раздел 2.1.3.2'!T33&gt;='Раздел 2.1.3.2'!T35,0,1)</f>
        <v>0</v>
      </c>
    </row>
    <row r="4159" spans="1:8" x14ac:dyDescent="0.2">
      <c r="A4159" s="6">
        <f t="shared" si="55"/>
        <v>609562</v>
      </c>
      <c r="B4159" s="6">
        <v>12</v>
      </c>
      <c r="C4159" s="122">
        <v>10</v>
      </c>
      <c r="D4159" s="7">
        <v>141</v>
      </c>
      <c r="E4159" s="7" t="s">
        <v>9159</v>
      </c>
      <c r="F4159" s="7"/>
      <c r="G4159" s="7"/>
      <c r="H4159" s="7">
        <f>IF('Раздел 2.1.3.2'!U33&gt;='Раздел 2.1.3.2'!U35,0,1)</f>
        <v>0</v>
      </c>
    </row>
    <row r="4160" spans="1:8" x14ac:dyDescent="0.2">
      <c r="A4160" s="6">
        <f t="shared" si="55"/>
        <v>609562</v>
      </c>
      <c r="B4160" s="6">
        <v>12</v>
      </c>
      <c r="C4160" s="122">
        <v>10</v>
      </c>
      <c r="D4160" s="7">
        <v>142</v>
      </c>
      <c r="E4160" s="7" t="s">
        <v>9160</v>
      </c>
      <c r="F4160" s="7"/>
      <c r="G4160" s="7"/>
      <c r="H4160" s="7">
        <f>IF('Раздел 2.1.3.2'!V33&gt;='Раздел 2.1.3.2'!V35,0,1)</f>
        <v>0</v>
      </c>
    </row>
    <row r="4161" spans="1:8" x14ac:dyDescent="0.2">
      <c r="A4161" s="6">
        <f t="shared" si="55"/>
        <v>609562</v>
      </c>
      <c r="B4161" s="6">
        <v>12</v>
      </c>
      <c r="C4161" s="122">
        <v>10</v>
      </c>
      <c r="D4161" s="7">
        <v>143</v>
      </c>
      <c r="E4161" s="7" t="s">
        <v>9161</v>
      </c>
      <c r="F4161" s="7"/>
      <c r="G4161" s="7"/>
      <c r="H4161" s="7">
        <f>IF('Раздел 2.1.3.2'!W33&gt;='Раздел 2.1.3.2'!W35,0,1)</f>
        <v>0</v>
      </c>
    </row>
    <row r="4162" spans="1:8" x14ac:dyDescent="0.2">
      <c r="A4162" s="6">
        <f t="shared" si="55"/>
        <v>609562</v>
      </c>
      <c r="B4162" s="6">
        <v>12</v>
      </c>
      <c r="C4162" s="122">
        <v>10</v>
      </c>
      <c r="D4162" s="7">
        <v>144</v>
      </c>
      <c r="E4162" s="7" t="s">
        <v>9162</v>
      </c>
      <c r="F4162" s="7"/>
      <c r="G4162" s="7"/>
      <c r="H4162" s="7">
        <f>IF('Раздел 2.1.3.2'!X33&gt;='Раздел 2.1.3.2'!X35,0,1)</f>
        <v>0</v>
      </c>
    </row>
    <row r="4163" spans="1:8" x14ac:dyDescent="0.2">
      <c r="A4163" s="6">
        <f t="shared" si="55"/>
        <v>609562</v>
      </c>
      <c r="B4163" s="6">
        <v>12</v>
      </c>
      <c r="C4163" s="122">
        <v>10</v>
      </c>
      <c r="D4163" s="7">
        <v>145</v>
      </c>
      <c r="E4163" s="7" t="s">
        <v>10146</v>
      </c>
      <c r="F4163" s="7"/>
      <c r="G4163" s="7"/>
      <c r="H4163" s="7">
        <f>IF('Раздел 2.1.3.2'!Y33&gt;='Раздел 2.1.3.2'!Y35,0,1)</f>
        <v>0</v>
      </c>
    </row>
    <row r="4164" spans="1:8" x14ac:dyDescent="0.2">
      <c r="A4164" s="6">
        <f t="shared" si="55"/>
        <v>609562</v>
      </c>
      <c r="B4164" s="6">
        <v>12</v>
      </c>
      <c r="C4164" s="122">
        <v>10</v>
      </c>
      <c r="D4164" s="7">
        <v>146</v>
      </c>
      <c r="E4164" s="7" t="s">
        <v>10147</v>
      </c>
      <c r="F4164" s="7"/>
      <c r="G4164" s="7"/>
      <c r="H4164" s="7">
        <f>IF('Раздел 2.1.3.2'!Z33&gt;='Раздел 2.1.3.2'!Z35,0,1)</f>
        <v>0</v>
      </c>
    </row>
    <row r="4165" spans="1:8" x14ac:dyDescent="0.2">
      <c r="A4165" s="6">
        <f t="shared" si="55"/>
        <v>609562</v>
      </c>
      <c r="B4165" s="6">
        <v>12</v>
      </c>
      <c r="C4165" s="122">
        <v>10</v>
      </c>
      <c r="D4165" s="7">
        <v>147</v>
      </c>
      <c r="E4165" s="7" t="s">
        <v>10148</v>
      </c>
      <c r="F4165" s="7"/>
      <c r="G4165" s="7"/>
      <c r="H4165" s="7">
        <f>IF('Раздел 2.1.3.2'!AA33&gt;='Раздел 2.1.3.2'!AA35,0,1)</f>
        <v>0</v>
      </c>
    </row>
    <row r="4166" spans="1:8" x14ac:dyDescent="0.2">
      <c r="A4166" s="6">
        <f t="shared" si="55"/>
        <v>609562</v>
      </c>
      <c r="B4166" s="6">
        <v>12</v>
      </c>
      <c r="C4166" s="122">
        <v>10</v>
      </c>
      <c r="D4166" s="7">
        <v>148</v>
      </c>
      <c r="E4166" s="7" t="s">
        <v>10149</v>
      </c>
      <c r="F4166" s="7"/>
      <c r="G4166" s="7"/>
      <c r="H4166" s="7">
        <f>IF('Раздел 2.1.3.2'!AB33&gt;='Раздел 2.1.3.2'!AB35,0,1)</f>
        <v>0</v>
      </c>
    </row>
    <row r="4167" spans="1:8" x14ac:dyDescent="0.2">
      <c r="A4167" s="6">
        <f t="shared" si="55"/>
        <v>609562</v>
      </c>
      <c r="B4167" s="6">
        <v>12</v>
      </c>
      <c r="C4167" s="122">
        <v>10</v>
      </c>
      <c r="D4167" s="7">
        <v>149</v>
      </c>
      <c r="E4167" s="7" t="s">
        <v>10150</v>
      </c>
      <c r="F4167" s="7"/>
      <c r="G4167" s="7"/>
      <c r="H4167" s="7">
        <f>IF('Раздел 2.1.3.2'!AC33&gt;='Раздел 2.1.3.2'!AC35,0,1)</f>
        <v>0</v>
      </c>
    </row>
    <row r="4168" spans="1:8" x14ac:dyDescent="0.2">
      <c r="A4168" s="6">
        <f t="shared" si="55"/>
        <v>609562</v>
      </c>
      <c r="B4168" s="6">
        <v>12</v>
      </c>
      <c r="C4168" s="123">
        <v>10</v>
      </c>
      <c r="D4168" s="119">
        <v>150</v>
      </c>
      <c r="E4168" s="119" t="s">
        <v>10151</v>
      </c>
      <c r="F4168" s="119"/>
      <c r="G4168" s="119"/>
      <c r="H4168" s="119">
        <f>IF('Раздел 2.1.3.2'!AD33&gt;='Раздел 2.1.3.2'!AD35,0,1)</f>
        <v>0</v>
      </c>
    </row>
    <row r="4169" spans="1:8" x14ac:dyDescent="0.2">
      <c r="A4169" s="6">
        <f t="shared" si="55"/>
        <v>609562</v>
      </c>
      <c r="B4169" s="6">
        <v>12</v>
      </c>
      <c r="C4169" s="124">
        <v>11</v>
      </c>
      <c r="D4169" s="125">
        <v>151</v>
      </c>
      <c r="E4169" s="125" t="s">
        <v>9590</v>
      </c>
      <c r="F4169" s="125"/>
      <c r="G4169" s="125"/>
      <c r="H4169" s="125">
        <f>IF('Раздел 2.1.3.2'!P38&gt;='Раздел 2.1.3.2'!P39,0,1)</f>
        <v>0</v>
      </c>
    </row>
    <row r="4170" spans="1:8" x14ac:dyDescent="0.2">
      <c r="A4170" s="6">
        <f t="shared" si="55"/>
        <v>609562</v>
      </c>
      <c r="B4170" s="6">
        <v>12</v>
      </c>
      <c r="C4170" s="122">
        <v>11</v>
      </c>
      <c r="D4170" s="7">
        <v>152</v>
      </c>
      <c r="E4170" s="7" t="s">
        <v>9591</v>
      </c>
      <c r="F4170" s="7"/>
      <c r="G4170" s="7"/>
      <c r="H4170" s="7">
        <f>IF('Раздел 2.1.3.2'!Q38&gt;='Раздел 2.1.3.2'!Q39,0,1)</f>
        <v>0</v>
      </c>
    </row>
    <row r="4171" spans="1:8" x14ac:dyDescent="0.2">
      <c r="A4171" s="6">
        <f t="shared" si="55"/>
        <v>609562</v>
      </c>
      <c r="B4171" s="6">
        <v>12</v>
      </c>
      <c r="C4171" s="122">
        <v>11</v>
      </c>
      <c r="D4171" s="7">
        <v>153</v>
      </c>
      <c r="E4171" s="7" t="s">
        <v>9592</v>
      </c>
      <c r="F4171" s="7"/>
      <c r="G4171" s="7"/>
      <c r="H4171" s="7">
        <f>IF('Раздел 2.1.3.2'!R38&gt;='Раздел 2.1.3.2'!R39,0,1)</f>
        <v>0</v>
      </c>
    </row>
    <row r="4172" spans="1:8" x14ac:dyDescent="0.2">
      <c r="A4172" s="6">
        <f t="shared" si="55"/>
        <v>609562</v>
      </c>
      <c r="B4172" s="6">
        <v>12</v>
      </c>
      <c r="C4172" s="122">
        <v>11</v>
      </c>
      <c r="D4172" s="7">
        <v>154</v>
      </c>
      <c r="E4172" s="7" t="s">
        <v>9593</v>
      </c>
      <c r="F4172" s="7"/>
      <c r="G4172" s="7"/>
      <c r="H4172" s="7">
        <f>IF('Раздел 2.1.3.2'!S38&gt;='Раздел 2.1.3.2'!S39,0,1)</f>
        <v>0</v>
      </c>
    </row>
    <row r="4173" spans="1:8" x14ac:dyDescent="0.2">
      <c r="A4173" s="6">
        <f t="shared" si="55"/>
        <v>609562</v>
      </c>
      <c r="B4173" s="6">
        <v>12</v>
      </c>
      <c r="C4173" s="122">
        <v>11</v>
      </c>
      <c r="D4173" s="7">
        <v>155</v>
      </c>
      <c r="E4173" s="7" t="s">
        <v>9594</v>
      </c>
      <c r="F4173" s="7"/>
      <c r="G4173" s="7"/>
      <c r="H4173" s="7">
        <f>IF('Раздел 2.1.3.2'!T38&gt;='Раздел 2.1.3.2'!T39,0,1)</f>
        <v>0</v>
      </c>
    </row>
    <row r="4174" spans="1:8" x14ac:dyDescent="0.2">
      <c r="A4174" s="6">
        <f t="shared" si="55"/>
        <v>609562</v>
      </c>
      <c r="B4174" s="6">
        <v>12</v>
      </c>
      <c r="C4174" s="122">
        <v>11</v>
      </c>
      <c r="D4174" s="7">
        <v>156</v>
      </c>
      <c r="E4174" s="7" t="s">
        <v>10714</v>
      </c>
      <c r="F4174" s="7"/>
      <c r="G4174" s="7"/>
      <c r="H4174" s="7">
        <f>IF('Раздел 2.1.3.2'!U38&gt;='Раздел 2.1.3.2'!U39,0,1)</f>
        <v>0</v>
      </c>
    </row>
    <row r="4175" spans="1:8" x14ac:dyDescent="0.2">
      <c r="A4175" s="6">
        <f t="shared" si="55"/>
        <v>609562</v>
      </c>
      <c r="B4175" s="6">
        <v>12</v>
      </c>
      <c r="C4175" s="122">
        <v>11</v>
      </c>
      <c r="D4175" s="7">
        <v>157</v>
      </c>
      <c r="E4175" s="7" t="s">
        <v>10715</v>
      </c>
      <c r="F4175" s="7"/>
      <c r="G4175" s="7"/>
      <c r="H4175" s="7">
        <f>IF('Раздел 2.1.3.2'!V38&gt;='Раздел 2.1.3.2'!V39,0,1)</f>
        <v>0</v>
      </c>
    </row>
    <row r="4176" spans="1:8" x14ac:dyDescent="0.2">
      <c r="A4176" s="6">
        <f t="shared" si="55"/>
        <v>609562</v>
      </c>
      <c r="B4176" s="6">
        <v>12</v>
      </c>
      <c r="C4176" s="122">
        <v>11</v>
      </c>
      <c r="D4176" s="7">
        <v>158</v>
      </c>
      <c r="E4176" s="7" t="s">
        <v>10716</v>
      </c>
      <c r="F4176" s="7"/>
      <c r="G4176" s="7"/>
      <c r="H4176" s="7">
        <f>IF('Раздел 2.1.3.2'!W38&gt;='Раздел 2.1.3.2'!W39,0,1)</f>
        <v>0</v>
      </c>
    </row>
    <row r="4177" spans="1:8" x14ac:dyDescent="0.2">
      <c r="A4177" s="6">
        <f t="shared" si="55"/>
        <v>609562</v>
      </c>
      <c r="B4177" s="6">
        <v>12</v>
      </c>
      <c r="C4177" s="122">
        <v>11</v>
      </c>
      <c r="D4177" s="7">
        <v>159</v>
      </c>
      <c r="E4177" s="7" t="s">
        <v>10717</v>
      </c>
      <c r="F4177" s="7"/>
      <c r="G4177" s="7"/>
      <c r="H4177" s="7">
        <f>IF('Раздел 2.1.3.2'!X38&gt;='Раздел 2.1.3.2'!X39,0,1)</f>
        <v>0</v>
      </c>
    </row>
    <row r="4178" spans="1:8" x14ac:dyDescent="0.2">
      <c r="A4178" s="6">
        <f t="shared" si="55"/>
        <v>609562</v>
      </c>
      <c r="B4178" s="6">
        <v>12</v>
      </c>
      <c r="C4178" s="122">
        <v>11</v>
      </c>
      <c r="D4178" s="7">
        <v>160</v>
      </c>
      <c r="E4178" s="7" t="s">
        <v>10718</v>
      </c>
      <c r="F4178" s="7"/>
      <c r="G4178" s="7"/>
      <c r="H4178" s="7">
        <f>IF('Раздел 2.1.3.2'!Y38&gt;='Раздел 2.1.3.2'!Y39,0,1)</f>
        <v>0</v>
      </c>
    </row>
    <row r="4179" spans="1:8" x14ac:dyDescent="0.2">
      <c r="A4179" s="6">
        <f t="shared" si="55"/>
        <v>609562</v>
      </c>
      <c r="B4179" s="6">
        <v>12</v>
      </c>
      <c r="C4179" s="122">
        <v>11</v>
      </c>
      <c r="D4179" s="7">
        <v>161</v>
      </c>
      <c r="E4179" s="7" t="s">
        <v>10719</v>
      </c>
      <c r="F4179" s="7"/>
      <c r="G4179" s="7"/>
      <c r="H4179" s="7">
        <f>IF('Раздел 2.1.3.2'!Z38&gt;='Раздел 2.1.3.2'!Z39,0,1)</f>
        <v>0</v>
      </c>
    </row>
    <row r="4180" spans="1:8" x14ac:dyDescent="0.2">
      <c r="A4180" s="6">
        <f t="shared" si="55"/>
        <v>609562</v>
      </c>
      <c r="B4180" s="6">
        <v>12</v>
      </c>
      <c r="C4180" s="122">
        <v>11</v>
      </c>
      <c r="D4180" s="7">
        <v>162</v>
      </c>
      <c r="E4180" s="7" t="s">
        <v>10720</v>
      </c>
      <c r="F4180" s="7"/>
      <c r="G4180" s="7"/>
      <c r="H4180" s="7">
        <f>IF('Раздел 2.1.3.2'!AA38&gt;='Раздел 2.1.3.2'!AA39,0,1)</f>
        <v>0</v>
      </c>
    </row>
    <row r="4181" spans="1:8" x14ac:dyDescent="0.2">
      <c r="A4181" s="6">
        <f t="shared" si="55"/>
        <v>609562</v>
      </c>
      <c r="B4181" s="6">
        <v>12</v>
      </c>
      <c r="C4181" s="122">
        <v>11</v>
      </c>
      <c r="D4181" s="7">
        <v>163</v>
      </c>
      <c r="E4181" s="7" t="s">
        <v>10721</v>
      </c>
      <c r="F4181" s="7"/>
      <c r="G4181" s="7"/>
      <c r="H4181" s="7">
        <f>IF('Раздел 2.1.3.2'!AB38&gt;='Раздел 2.1.3.2'!AB39,0,1)</f>
        <v>0</v>
      </c>
    </row>
    <row r="4182" spans="1:8" x14ac:dyDescent="0.2">
      <c r="A4182" s="6">
        <f t="shared" si="55"/>
        <v>609562</v>
      </c>
      <c r="B4182" s="6">
        <v>12</v>
      </c>
      <c r="C4182" s="122">
        <v>11</v>
      </c>
      <c r="D4182" s="7">
        <v>164</v>
      </c>
      <c r="E4182" s="7" t="s">
        <v>10722</v>
      </c>
      <c r="F4182" s="7"/>
      <c r="G4182" s="7"/>
      <c r="H4182" s="7">
        <f>IF('Раздел 2.1.3.2'!AC38&gt;='Раздел 2.1.3.2'!AC39,0,1)</f>
        <v>0</v>
      </c>
    </row>
    <row r="4183" spans="1:8" x14ac:dyDescent="0.2">
      <c r="A4183" s="6">
        <f t="shared" si="55"/>
        <v>609562</v>
      </c>
      <c r="B4183" s="6">
        <v>12</v>
      </c>
      <c r="C4183" s="123">
        <v>11</v>
      </c>
      <c r="D4183" s="119">
        <v>165</v>
      </c>
      <c r="E4183" s="119" t="s">
        <v>10723</v>
      </c>
      <c r="F4183" s="119"/>
      <c r="G4183" s="119"/>
      <c r="H4183" s="119">
        <f>IF('Раздел 2.1.3.2'!AD38&gt;='Раздел 2.1.3.2'!AD39,0,1)</f>
        <v>0</v>
      </c>
    </row>
    <row r="4184" spans="1:8" x14ac:dyDescent="0.2">
      <c r="A4184" s="6">
        <f t="shared" si="55"/>
        <v>609562</v>
      </c>
      <c r="B4184" s="6">
        <v>12</v>
      </c>
      <c r="C4184" s="122">
        <v>12</v>
      </c>
      <c r="D4184" s="6">
        <v>166</v>
      </c>
      <c r="E4184" s="125" t="s">
        <v>9573</v>
      </c>
      <c r="H4184" s="6">
        <f>IF('Раздел 2.1.3.2'!P21=SUM('Раздел 2.1.3.2'!Q21:AD21),0,1)</f>
        <v>0</v>
      </c>
    </row>
    <row r="4185" spans="1:8" x14ac:dyDescent="0.2">
      <c r="A4185" s="6">
        <f t="shared" si="55"/>
        <v>609562</v>
      </c>
      <c r="B4185" s="6">
        <v>12</v>
      </c>
      <c r="C4185" s="122">
        <v>12</v>
      </c>
      <c r="D4185" s="6">
        <v>167</v>
      </c>
      <c r="E4185" s="7" t="s">
        <v>9574</v>
      </c>
      <c r="H4185" s="6">
        <f>IF('Раздел 2.1.3.2'!P22=SUM('Раздел 2.1.3.2'!Q22:AD22),0,1)</f>
        <v>0</v>
      </c>
    </row>
    <row r="4186" spans="1:8" x14ac:dyDescent="0.2">
      <c r="A4186" s="6">
        <f t="shared" si="55"/>
        <v>609562</v>
      </c>
      <c r="B4186" s="6">
        <v>12</v>
      </c>
      <c r="C4186" s="122">
        <v>12</v>
      </c>
      <c r="D4186" s="6">
        <v>168</v>
      </c>
      <c r="E4186" s="7" t="s">
        <v>9575</v>
      </c>
      <c r="H4186" s="6">
        <f>IF('Раздел 2.1.3.2'!P23=SUM('Раздел 2.1.3.2'!Q23:AD23),0,1)</f>
        <v>0</v>
      </c>
    </row>
    <row r="4187" spans="1:8" x14ac:dyDescent="0.2">
      <c r="A4187" s="6">
        <f t="shared" si="55"/>
        <v>609562</v>
      </c>
      <c r="B4187" s="6">
        <v>12</v>
      </c>
      <c r="C4187" s="122">
        <v>12</v>
      </c>
      <c r="D4187" s="6">
        <v>169</v>
      </c>
      <c r="E4187" s="7" t="s">
        <v>9576</v>
      </c>
      <c r="H4187" s="6">
        <f>IF('Раздел 2.1.3.2'!P24=SUM('Раздел 2.1.3.2'!Q24:AD24),0,1)</f>
        <v>0</v>
      </c>
    </row>
    <row r="4188" spans="1:8" x14ac:dyDescent="0.2">
      <c r="A4188" s="6">
        <f t="shared" si="55"/>
        <v>609562</v>
      </c>
      <c r="B4188" s="6">
        <v>12</v>
      </c>
      <c r="C4188" s="122">
        <v>12</v>
      </c>
      <c r="D4188" s="6">
        <v>170</v>
      </c>
      <c r="E4188" s="7" t="s">
        <v>9577</v>
      </c>
      <c r="H4188" s="6">
        <f>IF('Раздел 2.1.3.2'!P25=SUM('Раздел 2.1.3.2'!Q25:AD25),0,1)</f>
        <v>0</v>
      </c>
    </row>
    <row r="4189" spans="1:8" x14ac:dyDescent="0.2">
      <c r="A4189" s="6">
        <f t="shared" si="55"/>
        <v>609562</v>
      </c>
      <c r="B4189" s="6">
        <v>12</v>
      </c>
      <c r="C4189" s="122">
        <v>12</v>
      </c>
      <c r="D4189" s="6">
        <v>171</v>
      </c>
      <c r="E4189" s="7" t="s">
        <v>9578</v>
      </c>
      <c r="H4189" s="6">
        <f>IF('Раздел 2.1.3.2'!P26=SUM('Раздел 2.1.3.2'!Q26:AD26),0,1)</f>
        <v>0</v>
      </c>
    </row>
    <row r="4190" spans="1:8" x14ac:dyDescent="0.2">
      <c r="A4190" s="6">
        <f t="shared" si="55"/>
        <v>609562</v>
      </c>
      <c r="B4190" s="6">
        <v>12</v>
      </c>
      <c r="C4190" s="122">
        <v>12</v>
      </c>
      <c r="D4190" s="6">
        <v>172</v>
      </c>
      <c r="E4190" s="7" t="s">
        <v>9579</v>
      </c>
      <c r="H4190" s="6">
        <f>IF('Раздел 2.1.3.2'!P27=SUM('Раздел 2.1.3.2'!Q27:AD27),0,1)</f>
        <v>0</v>
      </c>
    </row>
    <row r="4191" spans="1:8" x14ac:dyDescent="0.2">
      <c r="A4191" s="6">
        <f t="shared" si="55"/>
        <v>609562</v>
      </c>
      <c r="B4191" s="6">
        <v>12</v>
      </c>
      <c r="C4191" s="122">
        <v>12</v>
      </c>
      <c r="D4191" s="6">
        <v>173</v>
      </c>
      <c r="E4191" s="7" t="s">
        <v>8743</v>
      </c>
      <c r="H4191" s="6">
        <f>IF('Раздел 2.1.3.2'!P28=SUM('Раздел 2.1.3.2'!Q28:AD28),0,1)</f>
        <v>0</v>
      </c>
    </row>
    <row r="4192" spans="1:8" x14ac:dyDescent="0.2">
      <c r="A4192" s="6">
        <f t="shared" si="55"/>
        <v>609562</v>
      </c>
      <c r="B4192" s="6">
        <v>12</v>
      </c>
      <c r="C4192" s="122">
        <v>12</v>
      </c>
      <c r="D4192" s="6">
        <v>174</v>
      </c>
      <c r="E4192" s="7" t="s">
        <v>8744</v>
      </c>
      <c r="H4192" s="6">
        <f>IF('Раздел 2.1.3.2'!P29=SUM('Раздел 2.1.3.2'!Q29:AD29),0,1)</f>
        <v>0</v>
      </c>
    </row>
    <row r="4193" spans="1:8" x14ac:dyDescent="0.2">
      <c r="A4193" s="6">
        <f t="shared" si="55"/>
        <v>609562</v>
      </c>
      <c r="B4193" s="6">
        <v>12</v>
      </c>
      <c r="C4193" s="122">
        <v>12</v>
      </c>
      <c r="D4193" s="6">
        <v>175</v>
      </c>
      <c r="E4193" s="7" t="s">
        <v>8745</v>
      </c>
      <c r="H4193" s="6">
        <f>IF('Раздел 2.1.3.2'!P30=SUM('Раздел 2.1.3.2'!Q30:AD30),0,1)</f>
        <v>0</v>
      </c>
    </row>
    <row r="4194" spans="1:8" x14ac:dyDescent="0.2">
      <c r="A4194" s="6">
        <f t="shared" si="55"/>
        <v>609562</v>
      </c>
      <c r="B4194" s="6">
        <v>12</v>
      </c>
      <c r="C4194" s="122">
        <v>12</v>
      </c>
      <c r="D4194" s="6">
        <v>176</v>
      </c>
      <c r="E4194" s="7" t="s">
        <v>8746</v>
      </c>
      <c r="H4194" s="6">
        <f>IF('Раздел 2.1.3.2'!P31=SUM('Раздел 2.1.3.2'!Q31:AD31),0,1)</f>
        <v>0</v>
      </c>
    </row>
    <row r="4195" spans="1:8" x14ac:dyDescent="0.2">
      <c r="A4195" s="6">
        <f t="shared" si="55"/>
        <v>609562</v>
      </c>
      <c r="B4195" s="6">
        <v>12</v>
      </c>
      <c r="C4195" s="122">
        <v>12</v>
      </c>
      <c r="D4195" s="6">
        <v>177</v>
      </c>
      <c r="E4195" s="7" t="s">
        <v>8747</v>
      </c>
      <c r="H4195" s="6">
        <f>IF('Раздел 2.1.3.2'!P32=SUM('Раздел 2.1.3.2'!Q32:AD32),0,1)</f>
        <v>0</v>
      </c>
    </row>
    <row r="4196" spans="1:8" x14ac:dyDescent="0.2">
      <c r="A4196" s="6">
        <f t="shared" si="55"/>
        <v>609562</v>
      </c>
      <c r="B4196" s="6">
        <v>12</v>
      </c>
      <c r="C4196" s="122">
        <v>12</v>
      </c>
      <c r="D4196" s="6">
        <v>178</v>
      </c>
      <c r="E4196" s="7" t="s">
        <v>8748</v>
      </c>
      <c r="H4196" s="6">
        <f>IF('Раздел 2.1.3.2'!P33=SUM('Раздел 2.1.3.2'!Q33:AD33),0,1)</f>
        <v>0</v>
      </c>
    </row>
    <row r="4197" spans="1:8" x14ac:dyDescent="0.2">
      <c r="A4197" s="6">
        <f t="shared" si="55"/>
        <v>609562</v>
      </c>
      <c r="B4197" s="6">
        <v>12</v>
      </c>
      <c r="C4197" s="122">
        <v>12</v>
      </c>
      <c r="D4197" s="6">
        <v>179</v>
      </c>
      <c r="E4197" s="7" t="s">
        <v>8749</v>
      </c>
      <c r="H4197" s="6">
        <f>IF('Раздел 2.1.3.2'!P34=SUM('Раздел 2.1.3.2'!Q34:AD34),0,1)</f>
        <v>0</v>
      </c>
    </row>
    <row r="4198" spans="1:8" x14ac:dyDescent="0.2">
      <c r="A4198" s="6">
        <f t="shared" si="55"/>
        <v>609562</v>
      </c>
      <c r="B4198" s="6">
        <v>12</v>
      </c>
      <c r="C4198" s="122">
        <v>12</v>
      </c>
      <c r="D4198" s="6">
        <v>180</v>
      </c>
      <c r="E4198" s="7" t="s">
        <v>7129</v>
      </c>
      <c r="H4198" s="6">
        <f>IF('Раздел 2.1.3.2'!P35=SUM('Раздел 2.1.3.2'!Q35:AD35),0,1)</f>
        <v>0</v>
      </c>
    </row>
    <row r="4199" spans="1:8" x14ac:dyDescent="0.2">
      <c r="A4199" s="6">
        <f t="shared" si="55"/>
        <v>609562</v>
      </c>
      <c r="B4199" s="6">
        <v>12</v>
      </c>
      <c r="C4199" s="122">
        <v>12</v>
      </c>
      <c r="D4199" s="6">
        <v>181</v>
      </c>
      <c r="E4199" s="7" t="s">
        <v>7130</v>
      </c>
      <c r="H4199" s="6">
        <f>IF('Раздел 2.1.3.2'!P36=SUM('Раздел 2.1.3.2'!Q36:AD36),0,1)</f>
        <v>0</v>
      </c>
    </row>
    <row r="4200" spans="1:8" x14ac:dyDescent="0.2">
      <c r="A4200" s="6">
        <f t="shared" si="55"/>
        <v>609562</v>
      </c>
      <c r="B4200" s="6">
        <v>12</v>
      </c>
      <c r="C4200" s="122">
        <v>12</v>
      </c>
      <c r="D4200" s="6">
        <v>182</v>
      </c>
      <c r="E4200" s="7" t="s">
        <v>7131</v>
      </c>
      <c r="H4200" s="6">
        <f>IF('Раздел 2.1.3.2'!P37=SUM('Раздел 2.1.3.2'!Q37:AD37),0,1)</f>
        <v>0</v>
      </c>
    </row>
    <row r="4201" spans="1:8" x14ac:dyDescent="0.2">
      <c r="A4201" s="6">
        <f t="shared" si="55"/>
        <v>609562</v>
      </c>
      <c r="B4201" s="6">
        <v>12</v>
      </c>
      <c r="C4201" s="123">
        <v>12</v>
      </c>
      <c r="D4201" s="119">
        <v>183</v>
      </c>
      <c r="E4201" s="119" t="s">
        <v>7132</v>
      </c>
      <c r="F4201" s="119"/>
      <c r="G4201" s="119"/>
      <c r="H4201" s="119">
        <f>IF('Раздел 2.1.3.2'!P38=SUM('Раздел 2.1.3.2'!Q38:AD38),0,1)</f>
        <v>0</v>
      </c>
    </row>
    <row r="4202" spans="1:8" x14ac:dyDescent="0.2">
      <c r="A4202" s="132">
        <f t="shared" si="55"/>
        <v>609562</v>
      </c>
      <c r="B4202" s="132">
        <v>12</v>
      </c>
      <c r="C4202" s="133">
        <v>13</v>
      </c>
      <c r="D4202" s="132">
        <v>184</v>
      </c>
      <c r="E4202" s="133" t="s">
        <v>6195</v>
      </c>
      <c r="F4202" s="132"/>
      <c r="G4202" s="132"/>
      <c r="H4202" s="133">
        <f>IF('Раздел 2.1.3.2'!P31&gt;='Раздел 2.1.3.2'!P39,0,1)</f>
        <v>0</v>
      </c>
    </row>
    <row r="4203" spans="1:8" x14ac:dyDescent="0.2">
      <c r="A4203" s="132">
        <f t="shared" si="55"/>
        <v>609562</v>
      </c>
      <c r="B4203" s="132">
        <v>12</v>
      </c>
      <c r="C4203" s="133">
        <v>13</v>
      </c>
      <c r="D4203" s="132">
        <v>185</v>
      </c>
      <c r="E4203" s="133" t="s">
        <v>6196</v>
      </c>
      <c r="F4203" s="132"/>
      <c r="G4203" s="132"/>
      <c r="H4203" s="133">
        <f>IF('Раздел 2.1.3.2'!Q31&gt;='Раздел 2.1.3.2'!Q39,0,1)</f>
        <v>0</v>
      </c>
    </row>
    <row r="4204" spans="1:8" x14ac:dyDescent="0.2">
      <c r="A4204" s="132">
        <f t="shared" si="55"/>
        <v>609562</v>
      </c>
      <c r="B4204" s="132">
        <v>12</v>
      </c>
      <c r="C4204" s="133">
        <v>13</v>
      </c>
      <c r="D4204" s="132">
        <v>186</v>
      </c>
      <c r="E4204" s="133" t="s">
        <v>6197</v>
      </c>
      <c r="F4204" s="132"/>
      <c r="G4204" s="132"/>
      <c r="H4204" s="133">
        <f>IF('Раздел 2.1.3.2'!R31&gt;='Раздел 2.1.3.2'!R39,0,1)</f>
        <v>0</v>
      </c>
    </row>
    <row r="4205" spans="1:8" x14ac:dyDescent="0.2">
      <c r="A4205" s="132">
        <f t="shared" si="55"/>
        <v>609562</v>
      </c>
      <c r="B4205" s="132">
        <v>12</v>
      </c>
      <c r="C4205" s="133">
        <v>13</v>
      </c>
      <c r="D4205" s="132">
        <v>187</v>
      </c>
      <c r="E4205" s="133" t="s">
        <v>6198</v>
      </c>
      <c r="F4205" s="132"/>
      <c r="G4205" s="132"/>
      <c r="H4205" s="133">
        <f>IF('Раздел 2.1.3.2'!S31&gt;='Раздел 2.1.3.2'!S39,0,1)</f>
        <v>0</v>
      </c>
    </row>
    <row r="4206" spans="1:8" x14ac:dyDescent="0.2">
      <c r="A4206" s="132">
        <f t="shared" si="55"/>
        <v>609562</v>
      </c>
      <c r="B4206" s="132">
        <v>12</v>
      </c>
      <c r="C4206" s="133">
        <v>13</v>
      </c>
      <c r="D4206" s="132">
        <v>188</v>
      </c>
      <c r="E4206" s="133" t="s">
        <v>6199</v>
      </c>
      <c r="F4206" s="132"/>
      <c r="G4206" s="132"/>
      <c r="H4206" s="133">
        <f>IF('Раздел 2.1.3.2'!T31&gt;='Раздел 2.1.3.2'!T39,0,1)</f>
        <v>0</v>
      </c>
    </row>
    <row r="4207" spans="1:8" x14ac:dyDescent="0.2">
      <c r="A4207" s="132">
        <f t="shared" si="55"/>
        <v>609562</v>
      </c>
      <c r="B4207" s="132">
        <v>12</v>
      </c>
      <c r="C4207" s="133">
        <v>13</v>
      </c>
      <c r="D4207" s="132">
        <v>189</v>
      </c>
      <c r="E4207" s="133" t="s">
        <v>6200</v>
      </c>
      <c r="F4207" s="132"/>
      <c r="G4207" s="132"/>
      <c r="H4207" s="133">
        <f>IF('Раздел 2.1.3.2'!U31&gt;='Раздел 2.1.3.2'!U39,0,1)</f>
        <v>0</v>
      </c>
    </row>
    <row r="4208" spans="1:8" x14ac:dyDescent="0.2">
      <c r="A4208" s="132">
        <f t="shared" si="55"/>
        <v>609562</v>
      </c>
      <c r="B4208" s="132">
        <v>12</v>
      </c>
      <c r="C4208" s="133">
        <v>13</v>
      </c>
      <c r="D4208" s="132">
        <v>190</v>
      </c>
      <c r="E4208" s="133" t="s">
        <v>6201</v>
      </c>
      <c r="F4208" s="132"/>
      <c r="G4208" s="132"/>
      <c r="H4208" s="133">
        <f>IF('Раздел 2.1.3.2'!V31&gt;='Раздел 2.1.3.2'!V39,0,1)</f>
        <v>0</v>
      </c>
    </row>
    <row r="4209" spans="1:8" x14ac:dyDescent="0.2">
      <c r="A4209" s="132">
        <f t="shared" si="55"/>
        <v>609562</v>
      </c>
      <c r="B4209" s="132">
        <v>12</v>
      </c>
      <c r="C4209" s="133">
        <v>13</v>
      </c>
      <c r="D4209" s="132">
        <v>191</v>
      </c>
      <c r="E4209" s="133" t="s">
        <v>6202</v>
      </c>
      <c r="F4209" s="132"/>
      <c r="G4209" s="132"/>
      <c r="H4209" s="133">
        <f>IF('Раздел 2.1.3.2'!W31&gt;='Раздел 2.1.3.2'!W39,0,1)</f>
        <v>0</v>
      </c>
    </row>
    <row r="4210" spans="1:8" x14ac:dyDescent="0.2">
      <c r="A4210" s="132">
        <f t="shared" si="55"/>
        <v>609562</v>
      </c>
      <c r="B4210" s="132">
        <v>12</v>
      </c>
      <c r="C4210" s="133">
        <v>13</v>
      </c>
      <c r="D4210" s="132">
        <v>192</v>
      </c>
      <c r="E4210" s="133" t="s">
        <v>6203</v>
      </c>
      <c r="F4210" s="132"/>
      <c r="G4210" s="132"/>
      <c r="H4210" s="133">
        <f>IF('Раздел 2.1.3.2'!X31&gt;='Раздел 2.1.3.2'!X39,0,1)</f>
        <v>0</v>
      </c>
    </row>
    <row r="4211" spans="1:8" x14ac:dyDescent="0.2">
      <c r="A4211" s="132">
        <f t="shared" si="55"/>
        <v>609562</v>
      </c>
      <c r="B4211" s="132">
        <v>12</v>
      </c>
      <c r="C4211" s="133">
        <v>13</v>
      </c>
      <c r="D4211" s="132">
        <v>193</v>
      </c>
      <c r="E4211" s="133" t="s">
        <v>6204</v>
      </c>
      <c r="F4211" s="132"/>
      <c r="G4211" s="132"/>
      <c r="H4211" s="133">
        <f>IF('Раздел 2.1.3.2'!Y31&gt;='Раздел 2.1.3.2'!Y39,0,1)</f>
        <v>0</v>
      </c>
    </row>
    <row r="4212" spans="1:8" x14ac:dyDescent="0.2">
      <c r="A4212" s="132">
        <f t="shared" si="55"/>
        <v>609562</v>
      </c>
      <c r="B4212" s="132">
        <v>12</v>
      </c>
      <c r="C4212" s="133">
        <v>13</v>
      </c>
      <c r="D4212" s="132">
        <v>194</v>
      </c>
      <c r="E4212" s="133" t="s">
        <v>6205</v>
      </c>
      <c r="F4212" s="132"/>
      <c r="G4212" s="132"/>
      <c r="H4212" s="133">
        <f>IF('Раздел 2.1.3.2'!Z31&gt;='Раздел 2.1.3.2'!Z39,0,1)</f>
        <v>0</v>
      </c>
    </row>
    <row r="4213" spans="1:8" x14ac:dyDescent="0.2">
      <c r="A4213" s="132">
        <f t="shared" si="55"/>
        <v>609562</v>
      </c>
      <c r="B4213" s="132">
        <v>12</v>
      </c>
      <c r="C4213" s="133">
        <v>13</v>
      </c>
      <c r="D4213" s="132">
        <v>195</v>
      </c>
      <c r="E4213" s="133" t="s">
        <v>7017</v>
      </c>
      <c r="F4213" s="132"/>
      <c r="G4213" s="132"/>
      <c r="H4213" s="133">
        <f>IF('Раздел 2.1.3.2'!AA31&gt;='Раздел 2.1.3.2'!AA39,0,1)</f>
        <v>0</v>
      </c>
    </row>
    <row r="4214" spans="1:8" x14ac:dyDescent="0.2">
      <c r="A4214" s="132">
        <f t="shared" si="55"/>
        <v>609562</v>
      </c>
      <c r="B4214" s="132">
        <v>12</v>
      </c>
      <c r="C4214" s="133">
        <v>13</v>
      </c>
      <c r="D4214" s="132">
        <v>196</v>
      </c>
      <c r="E4214" s="133" t="s">
        <v>6208</v>
      </c>
      <c r="F4214" s="132"/>
      <c r="G4214" s="132"/>
      <c r="H4214" s="133">
        <f>IF('Раздел 2.1.3.2'!AB31&gt;='Раздел 2.1.3.2'!AB39,0,1)</f>
        <v>0</v>
      </c>
    </row>
    <row r="4215" spans="1:8" x14ac:dyDescent="0.2">
      <c r="A4215" s="132">
        <f t="shared" si="55"/>
        <v>609562</v>
      </c>
      <c r="B4215" s="132">
        <v>12</v>
      </c>
      <c r="C4215" s="133">
        <v>13</v>
      </c>
      <c r="D4215" s="132">
        <v>197</v>
      </c>
      <c r="E4215" s="133" t="s">
        <v>6209</v>
      </c>
      <c r="F4215" s="132"/>
      <c r="G4215" s="132"/>
      <c r="H4215" s="133">
        <f>IF('Раздел 2.1.3.2'!AC31&gt;='Раздел 2.1.3.2'!AC39,0,1)</f>
        <v>0</v>
      </c>
    </row>
    <row r="4216" spans="1:8" x14ac:dyDescent="0.2">
      <c r="A4216" s="132">
        <f t="shared" si="55"/>
        <v>609562</v>
      </c>
      <c r="B4216" s="132">
        <v>12</v>
      </c>
      <c r="C4216" s="134">
        <v>13</v>
      </c>
      <c r="D4216" s="134">
        <v>198</v>
      </c>
      <c r="E4216" s="134" t="s">
        <v>6210</v>
      </c>
      <c r="F4216" s="134"/>
      <c r="G4216" s="134"/>
      <c r="H4216" s="134">
        <f>IF('Раздел 2.1.3.2'!AD31&gt;='Раздел 2.1.3.2'!AD39,0,1)</f>
        <v>0</v>
      </c>
    </row>
    <row r="4217" spans="1:8" x14ac:dyDescent="0.2">
      <c r="A4217" s="6">
        <f t="shared" si="55"/>
        <v>609562</v>
      </c>
      <c r="B4217" s="6">
        <v>12</v>
      </c>
      <c r="C4217" s="122">
        <v>14</v>
      </c>
      <c r="D4217" s="6">
        <v>199</v>
      </c>
      <c r="E4217" s="125" t="s">
        <v>6211</v>
      </c>
      <c r="H4217" s="6">
        <f>IF('Раздел 2.1.3.2'!P30&gt;=SUM('Раздел 2.1.3.2'!P34:P37),0,1)</f>
        <v>0</v>
      </c>
    </row>
    <row r="4218" spans="1:8" x14ac:dyDescent="0.2">
      <c r="A4218" s="6">
        <f t="shared" si="55"/>
        <v>609562</v>
      </c>
      <c r="B4218" s="6">
        <v>12</v>
      </c>
      <c r="C4218" s="122">
        <v>14</v>
      </c>
      <c r="D4218" s="6">
        <v>200</v>
      </c>
      <c r="E4218" s="7" t="s">
        <v>6212</v>
      </c>
      <c r="H4218" s="6">
        <f>IF('Раздел 2.1.3.2'!Q30&gt;=SUM('Раздел 2.1.3.2'!Q34:Q37),0,1)</f>
        <v>0</v>
      </c>
    </row>
    <row r="4219" spans="1:8" x14ac:dyDescent="0.2">
      <c r="A4219" s="6">
        <f t="shared" si="55"/>
        <v>609562</v>
      </c>
      <c r="B4219" s="6">
        <v>12</v>
      </c>
      <c r="C4219" s="122">
        <v>14</v>
      </c>
      <c r="D4219" s="6">
        <v>201</v>
      </c>
      <c r="E4219" s="7" t="s">
        <v>6213</v>
      </c>
      <c r="H4219" s="6">
        <f>IF('Раздел 2.1.3.2'!R30&gt;=SUM('Раздел 2.1.3.2'!R34:R37),0,1)</f>
        <v>0</v>
      </c>
    </row>
    <row r="4220" spans="1:8" x14ac:dyDescent="0.2">
      <c r="A4220" s="6">
        <f t="shared" si="55"/>
        <v>609562</v>
      </c>
      <c r="B4220" s="6">
        <v>12</v>
      </c>
      <c r="C4220" s="122">
        <v>14</v>
      </c>
      <c r="D4220" s="6">
        <v>202</v>
      </c>
      <c r="E4220" s="7" t="s">
        <v>6214</v>
      </c>
      <c r="H4220" s="6">
        <f>IF('Раздел 2.1.3.2'!S30&gt;=SUM('Раздел 2.1.3.2'!S34:S37),0,1)</f>
        <v>0</v>
      </c>
    </row>
    <row r="4221" spans="1:8" x14ac:dyDescent="0.2">
      <c r="A4221" s="6">
        <f t="shared" si="55"/>
        <v>609562</v>
      </c>
      <c r="B4221" s="6">
        <v>12</v>
      </c>
      <c r="C4221" s="122">
        <v>14</v>
      </c>
      <c r="D4221" s="6">
        <v>203</v>
      </c>
      <c r="E4221" s="7" t="s">
        <v>6215</v>
      </c>
      <c r="H4221" s="6">
        <f>IF('Раздел 2.1.3.2'!T30&gt;=SUM('Раздел 2.1.3.2'!T34:T37),0,1)</f>
        <v>0</v>
      </c>
    </row>
    <row r="4222" spans="1:8" x14ac:dyDescent="0.2">
      <c r="A4222" s="6">
        <f t="shared" si="55"/>
        <v>609562</v>
      </c>
      <c r="B4222" s="6">
        <v>12</v>
      </c>
      <c r="C4222" s="122">
        <v>14</v>
      </c>
      <c r="D4222" s="6">
        <v>204</v>
      </c>
      <c r="E4222" s="7" t="s">
        <v>6216</v>
      </c>
      <c r="H4222" s="6">
        <f>IF('Раздел 2.1.3.2'!U30&gt;=SUM('Раздел 2.1.3.2'!U34:U37),0,1)</f>
        <v>0</v>
      </c>
    </row>
    <row r="4223" spans="1:8" x14ac:dyDescent="0.2">
      <c r="A4223" s="6">
        <f t="shared" si="55"/>
        <v>609562</v>
      </c>
      <c r="B4223" s="6">
        <v>12</v>
      </c>
      <c r="C4223" s="122">
        <v>14</v>
      </c>
      <c r="D4223" s="6">
        <v>205</v>
      </c>
      <c r="E4223" s="7" t="s">
        <v>6217</v>
      </c>
      <c r="H4223" s="6">
        <f>IF('Раздел 2.1.3.2'!V30&gt;=SUM('Раздел 2.1.3.2'!V34:V37),0,1)</f>
        <v>0</v>
      </c>
    </row>
    <row r="4224" spans="1:8" x14ac:dyDescent="0.2">
      <c r="A4224" s="6">
        <f t="shared" si="55"/>
        <v>609562</v>
      </c>
      <c r="B4224" s="6">
        <v>12</v>
      </c>
      <c r="C4224" s="122">
        <v>14</v>
      </c>
      <c r="D4224" s="6">
        <v>206</v>
      </c>
      <c r="E4224" s="7" t="s">
        <v>6218</v>
      </c>
      <c r="H4224" s="6">
        <f>IF('Раздел 2.1.3.2'!W30&gt;=SUM('Раздел 2.1.3.2'!W34:W37),0,1)</f>
        <v>0</v>
      </c>
    </row>
    <row r="4225" spans="1:8" x14ac:dyDescent="0.2">
      <c r="A4225" s="6">
        <f t="shared" si="55"/>
        <v>609562</v>
      </c>
      <c r="B4225" s="6">
        <v>12</v>
      </c>
      <c r="C4225" s="122">
        <v>14</v>
      </c>
      <c r="D4225" s="6">
        <v>207</v>
      </c>
      <c r="E4225" s="7" t="s">
        <v>6219</v>
      </c>
      <c r="H4225" s="6">
        <f>IF('Раздел 2.1.3.2'!X30&gt;=SUM('Раздел 2.1.3.2'!X34:X37),0,1)</f>
        <v>0</v>
      </c>
    </row>
    <row r="4226" spans="1:8" x14ac:dyDescent="0.2">
      <c r="A4226" s="6">
        <f t="shared" si="55"/>
        <v>609562</v>
      </c>
      <c r="B4226" s="6">
        <v>12</v>
      </c>
      <c r="C4226" s="122">
        <v>14</v>
      </c>
      <c r="D4226" s="6">
        <v>208</v>
      </c>
      <c r="E4226" s="7" t="s">
        <v>6220</v>
      </c>
      <c r="H4226" s="6">
        <f>IF('Раздел 2.1.3.2'!Y30&gt;=SUM('Раздел 2.1.3.2'!Y34:Y37),0,1)</f>
        <v>0</v>
      </c>
    </row>
    <row r="4227" spans="1:8" x14ac:dyDescent="0.2">
      <c r="A4227" s="6">
        <f t="shared" si="55"/>
        <v>609562</v>
      </c>
      <c r="B4227" s="6">
        <v>12</v>
      </c>
      <c r="C4227" s="122">
        <v>14</v>
      </c>
      <c r="D4227" s="6">
        <v>209</v>
      </c>
      <c r="E4227" s="7" t="s">
        <v>6221</v>
      </c>
      <c r="H4227" s="6">
        <f>IF('Раздел 2.1.3.2'!Z30&gt;=SUM('Раздел 2.1.3.2'!Z34:Z37),0,1)</f>
        <v>0</v>
      </c>
    </row>
    <row r="4228" spans="1:8" x14ac:dyDescent="0.2">
      <c r="A4228" s="6">
        <f t="shared" si="55"/>
        <v>609562</v>
      </c>
      <c r="B4228" s="6">
        <v>12</v>
      </c>
      <c r="C4228" s="122">
        <v>14</v>
      </c>
      <c r="D4228" s="6">
        <v>210</v>
      </c>
      <c r="E4228" s="7" t="s">
        <v>6222</v>
      </c>
      <c r="H4228" s="6">
        <f>IF('Раздел 2.1.3.2'!AA30&gt;=SUM('Раздел 2.1.3.2'!AA34:AA37),0,1)</f>
        <v>0</v>
      </c>
    </row>
    <row r="4229" spans="1:8" x14ac:dyDescent="0.2">
      <c r="A4229" s="6">
        <f t="shared" si="55"/>
        <v>609562</v>
      </c>
      <c r="B4229" s="6">
        <v>12</v>
      </c>
      <c r="C4229" s="122">
        <v>14</v>
      </c>
      <c r="D4229" s="6">
        <v>211</v>
      </c>
      <c r="E4229" s="7" t="s">
        <v>6223</v>
      </c>
      <c r="H4229" s="6">
        <f>IF('Раздел 2.1.3.2'!AB30&gt;=SUM('Раздел 2.1.3.2'!AB34:AB37),0,1)</f>
        <v>0</v>
      </c>
    </row>
    <row r="4230" spans="1:8" x14ac:dyDescent="0.2">
      <c r="A4230" s="6">
        <f t="shared" si="55"/>
        <v>609562</v>
      </c>
      <c r="B4230" s="6">
        <v>12</v>
      </c>
      <c r="C4230" s="122">
        <v>14</v>
      </c>
      <c r="D4230" s="6">
        <v>212</v>
      </c>
      <c r="E4230" s="7" t="s">
        <v>6224</v>
      </c>
      <c r="H4230" s="6">
        <f>IF('Раздел 2.1.3.2'!AC30&gt;=SUM('Раздел 2.1.3.2'!AC34:AC37),0,1)</f>
        <v>0</v>
      </c>
    </row>
    <row r="4231" spans="1:8" x14ac:dyDescent="0.2">
      <c r="A4231" s="6">
        <f t="shared" si="55"/>
        <v>609562</v>
      </c>
      <c r="B4231" s="6">
        <v>12</v>
      </c>
      <c r="C4231" s="123">
        <v>14</v>
      </c>
      <c r="D4231" s="119">
        <v>213</v>
      </c>
      <c r="E4231" s="119" t="s">
        <v>6225</v>
      </c>
      <c r="F4231" s="119"/>
      <c r="G4231" s="119"/>
      <c r="H4231" s="119">
        <f>IF('Раздел 2.1.3.2'!AD30&gt;=SUM('Раздел 2.1.3.2'!AD34:AD37),0,1)</f>
        <v>0</v>
      </c>
    </row>
    <row r="4232" spans="1:8" x14ac:dyDescent="0.2">
      <c r="A4232" s="6">
        <f t="shared" si="55"/>
        <v>609562</v>
      </c>
      <c r="B4232" s="6">
        <v>12</v>
      </c>
      <c r="C4232" s="122">
        <v>15</v>
      </c>
      <c r="D4232" s="6">
        <v>214</v>
      </c>
      <c r="E4232" s="7" t="s">
        <v>6226</v>
      </c>
      <c r="H4232" s="6">
        <f>IF('Раздел 2.1.3.2'!P33&gt;=SUM('Раздел 2.1.3.2'!P34:P35),0,1)</f>
        <v>0</v>
      </c>
    </row>
    <row r="4233" spans="1:8" x14ac:dyDescent="0.2">
      <c r="A4233" s="6">
        <f t="shared" si="55"/>
        <v>609562</v>
      </c>
      <c r="B4233" s="6">
        <v>12</v>
      </c>
      <c r="C4233" s="122">
        <v>15</v>
      </c>
      <c r="D4233" s="6">
        <v>215</v>
      </c>
      <c r="E4233" s="7" t="s">
        <v>6227</v>
      </c>
      <c r="H4233" s="6">
        <f>IF('Раздел 2.1.3.2'!Q33&gt;=SUM('Раздел 2.1.3.2'!Q34:Q35),0,1)</f>
        <v>0</v>
      </c>
    </row>
    <row r="4234" spans="1:8" x14ac:dyDescent="0.2">
      <c r="A4234" s="6">
        <f t="shared" si="55"/>
        <v>609562</v>
      </c>
      <c r="B4234" s="6">
        <v>12</v>
      </c>
      <c r="C4234" s="122">
        <v>15</v>
      </c>
      <c r="D4234" s="6">
        <v>216</v>
      </c>
      <c r="E4234" s="7" t="s">
        <v>6228</v>
      </c>
      <c r="H4234" s="6">
        <f>IF('Раздел 2.1.3.2'!R33&gt;=SUM('Раздел 2.1.3.2'!R34:R35),0,1)</f>
        <v>0</v>
      </c>
    </row>
    <row r="4235" spans="1:8" x14ac:dyDescent="0.2">
      <c r="A4235" s="6">
        <f t="shared" si="55"/>
        <v>609562</v>
      </c>
      <c r="B4235" s="6">
        <v>12</v>
      </c>
      <c r="C4235" s="122">
        <v>15</v>
      </c>
      <c r="D4235" s="6">
        <v>217</v>
      </c>
      <c r="E4235" s="7" t="s">
        <v>6229</v>
      </c>
      <c r="H4235" s="6">
        <f>IF('Раздел 2.1.3.2'!S33&gt;=SUM('Раздел 2.1.3.2'!S34:S35),0,1)</f>
        <v>0</v>
      </c>
    </row>
    <row r="4236" spans="1:8" x14ac:dyDescent="0.2">
      <c r="A4236" s="6">
        <f t="shared" si="55"/>
        <v>609562</v>
      </c>
      <c r="B4236" s="6">
        <v>12</v>
      </c>
      <c r="C4236" s="122">
        <v>15</v>
      </c>
      <c r="D4236" s="6">
        <v>218</v>
      </c>
      <c r="E4236" s="7" t="s">
        <v>6230</v>
      </c>
      <c r="H4236" s="6">
        <f>IF('Раздел 2.1.3.2'!T33&gt;=SUM('Раздел 2.1.3.2'!T34:T35),0,1)</f>
        <v>0</v>
      </c>
    </row>
    <row r="4237" spans="1:8" x14ac:dyDescent="0.2">
      <c r="A4237" s="6">
        <f t="shared" si="55"/>
        <v>609562</v>
      </c>
      <c r="B4237" s="6">
        <v>12</v>
      </c>
      <c r="C4237" s="122">
        <v>15</v>
      </c>
      <c r="D4237" s="6">
        <v>219</v>
      </c>
      <c r="E4237" s="7" t="s">
        <v>6231</v>
      </c>
      <c r="H4237" s="6">
        <f>IF('Раздел 2.1.3.2'!U33&gt;=SUM('Раздел 2.1.3.2'!U34:U35),0,1)</f>
        <v>0</v>
      </c>
    </row>
    <row r="4238" spans="1:8" x14ac:dyDescent="0.2">
      <c r="A4238" s="6">
        <f t="shared" si="55"/>
        <v>609562</v>
      </c>
      <c r="B4238" s="6">
        <v>12</v>
      </c>
      <c r="C4238" s="122">
        <v>15</v>
      </c>
      <c r="D4238" s="6">
        <v>220</v>
      </c>
      <c r="E4238" s="7" t="s">
        <v>6232</v>
      </c>
      <c r="H4238" s="6">
        <f>IF('Раздел 2.1.3.2'!V33&gt;=SUM('Раздел 2.1.3.2'!V34:V35),0,1)</f>
        <v>0</v>
      </c>
    </row>
    <row r="4239" spans="1:8" x14ac:dyDescent="0.2">
      <c r="A4239" s="6">
        <f t="shared" si="55"/>
        <v>609562</v>
      </c>
      <c r="B4239" s="6">
        <v>12</v>
      </c>
      <c r="C4239" s="122">
        <v>15</v>
      </c>
      <c r="D4239" s="6">
        <v>221</v>
      </c>
      <c r="E4239" s="7" t="s">
        <v>6233</v>
      </c>
      <c r="H4239" s="6">
        <f>IF('Раздел 2.1.3.2'!W33&gt;=SUM('Раздел 2.1.3.2'!W34:W35),0,1)</f>
        <v>0</v>
      </c>
    </row>
    <row r="4240" spans="1:8" x14ac:dyDescent="0.2">
      <c r="A4240" s="6">
        <f t="shared" si="55"/>
        <v>609562</v>
      </c>
      <c r="B4240" s="6">
        <v>12</v>
      </c>
      <c r="C4240" s="122">
        <v>15</v>
      </c>
      <c r="D4240" s="6">
        <v>222</v>
      </c>
      <c r="E4240" s="7" t="s">
        <v>6234</v>
      </c>
      <c r="H4240" s="6">
        <f>IF('Раздел 2.1.3.2'!X33&gt;=SUM('Раздел 2.1.3.2'!X34:X35),0,1)</f>
        <v>0</v>
      </c>
    </row>
    <row r="4241" spans="1:8" x14ac:dyDescent="0.2">
      <c r="A4241" s="6">
        <f t="shared" si="55"/>
        <v>609562</v>
      </c>
      <c r="B4241" s="6">
        <v>12</v>
      </c>
      <c r="C4241" s="122">
        <v>15</v>
      </c>
      <c r="D4241" s="6">
        <v>223</v>
      </c>
      <c r="E4241" s="7" t="s">
        <v>6235</v>
      </c>
      <c r="H4241" s="6">
        <f>IF('Раздел 2.1.3.2'!Y33&gt;=SUM('Раздел 2.1.3.2'!Y34:Y35),0,1)</f>
        <v>0</v>
      </c>
    </row>
    <row r="4242" spans="1:8" x14ac:dyDescent="0.2">
      <c r="A4242" s="6">
        <f t="shared" si="55"/>
        <v>609562</v>
      </c>
      <c r="B4242" s="6">
        <v>12</v>
      </c>
      <c r="C4242" s="122">
        <v>15</v>
      </c>
      <c r="D4242" s="6">
        <v>224</v>
      </c>
      <c r="E4242" s="7" t="s">
        <v>6236</v>
      </c>
      <c r="H4242" s="6">
        <f>IF('Раздел 2.1.3.2'!Z33&gt;=SUM('Раздел 2.1.3.2'!Z34:Z35),0,1)</f>
        <v>0</v>
      </c>
    </row>
    <row r="4243" spans="1:8" x14ac:dyDescent="0.2">
      <c r="A4243" s="6">
        <f t="shared" si="55"/>
        <v>609562</v>
      </c>
      <c r="B4243" s="6">
        <v>12</v>
      </c>
      <c r="C4243" s="122">
        <v>15</v>
      </c>
      <c r="D4243" s="6">
        <v>225</v>
      </c>
      <c r="E4243" s="7" t="s">
        <v>6237</v>
      </c>
      <c r="H4243" s="6">
        <f>IF('Раздел 2.1.3.2'!AA33&gt;=SUM('Раздел 2.1.3.2'!AA34:AA35),0,1)</f>
        <v>0</v>
      </c>
    </row>
    <row r="4244" spans="1:8" x14ac:dyDescent="0.2">
      <c r="A4244" s="6">
        <f t="shared" si="55"/>
        <v>609562</v>
      </c>
      <c r="B4244" s="6">
        <v>12</v>
      </c>
      <c r="C4244" s="122">
        <v>15</v>
      </c>
      <c r="D4244" s="6">
        <v>226</v>
      </c>
      <c r="E4244" s="7" t="s">
        <v>6238</v>
      </c>
      <c r="H4244" s="6">
        <f>IF('Раздел 2.1.3.2'!AB33&gt;=SUM('Раздел 2.1.3.2'!AB34:AB35),0,1)</f>
        <v>0</v>
      </c>
    </row>
    <row r="4245" spans="1:8" x14ac:dyDescent="0.2">
      <c r="A4245" s="6">
        <f t="shared" si="55"/>
        <v>609562</v>
      </c>
      <c r="B4245" s="6">
        <v>12</v>
      </c>
      <c r="C4245" s="122">
        <v>15</v>
      </c>
      <c r="D4245" s="6">
        <v>227</v>
      </c>
      <c r="E4245" s="7" t="s">
        <v>6239</v>
      </c>
      <c r="H4245" s="6">
        <f>IF('Раздел 2.1.3.2'!AC33&gt;=SUM('Раздел 2.1.3.2'!AC34:AC35),0,1)</f>
        <v>0</v>
      </c>
    </row>
    <row r="4246" spans="1:8" x14ac:dyDescent="0.2">
      <c r="A4246" s="6">
        <f t="shared" si="55"/>
        <v>609562</v>
      </c>
      <c r="B4246" s="119">
        <v>12</v>
      </c>
      <c r="C4246" s="123">
        <v>15</v>
      </c>
      <c r="D4246" s="119">
        <v>228</v>
      </c>
      <c r="E4246" s="119" t="s">
        <v>6240</v>
      </c>
      <c r="F4246" s="119"/>
      <c r="G4246" s="119"/>
      <c r="H4246" s="119">
        <f>IF('Раздел 2.1.3.2'!AD33&gt;=SUM('Раздел 2.1.3.2'!AD34:AD35),0,1)</f>
        <v>0</v>
      </c>
    </row>
    <row r="4247" spans="1:8" x14ac:dyDescent="0.2">
      <c r="A4247" s="117">
        <f t="shared" si="55"/>
        <v>609562</v>
      </c>
      <c r="B4247" s="117">
        <v>13</v>
      </c>
      <c r="C4247" s="117">
        <v>0</v>
      </c>
      <c r="D4247" s="117">
        <v>0</v>
      </c>
      <c r="E4247" s="117" t="str">
        <f>CONCATENATE("Количество ошибок в разделе 2.1.3.3: ",H4247)</f>
        <v>Количество ошибок в разделе 2.1.3.3: 0</v>
      </c>
      <c r="F4247" s="117"/>
      <c r="G4247" s="117"/>
      <c r="H4247" s="117">
        <f>SUM(H4248:H4475)</f>
        <v>0</v>
      </c>
    </row>
    <row r="4248" spans="1:8" x14ac:dyDescent="0.2">
      <c r="A4248" s="6">
        <f t="shared" si="55"/>
        <v>609562</v>
      </c>
      <c r="B4248" s="6">
        <v>13</v>
      </c>
      <c r="C4248" s="6">
        <v>1</v>
      </c>
      <c r="D4248" s="6">
        <v>1</v>
      </c>
      <c r="E4248" s="6" t="s">
        <v>7133</v>
      </c>
      <c r="H4248" s="6">
        <f>IF('Раздел 2.1.3.3'!P29=SUM('Раздел 2.1.3.3'!P21,'Раздел 2.1.3.3'!P23,'Раздел 2.1.3.3'!P25,'Раздел 2.1.3.3'!P27),0,1)</f>
        <v>0</v>
      </c>
    </row>
    <row r="4249" spans="1:8" x14ac:dyDescent="0.2">
      <c r="A4249" s="6">
        <f t="shared" si="55"/>
        <v>609562</v>
      </c>
      <c r="B4249" s="6">
        <v>13</v>
      </c>
      <c r="C4249" s="6">
        <v>1</v>
      </c>
      <c r="D4249" s="6">
        <v>2</v>
      </c>
      <c r="E4249" s="6" t="s">
        <v>7956</v>
      </c>
      <c r="H4249" s="6">
        <f>IF('Раздел 2.1.3.3'!Q29=SUM('Раздел 2.1.3.3'!Q21,'Раздел 2.1.3.3'!Q23,'Раздел 2.1.3.3'!Q25,'Раздел 2.1.3.3'!Q27),0,1)</f>
        <v>0</v>
      </c>
    </row>
    <row r="4250" spans="1:8" x14ac:dyDescent="0.2">
      <c r="A4250" s="6">
        <f t="shared" si="55"/>
        <v>609562</v>
      </c>
      <c r="B4250" s="6">
        <v>13</v>
      </c>
      <c r="C4250" s="6">
        <v>1</v>
      </c>
      <c r="D4250" s="6">
        <v>3</v>
      </c>
      <c r="E4250" s="6" t="s">
        <v>7957</v>
      </c>
      <c r="H4250" s="6">
        <f>IF('Раздел 2.1.3.3'!R29=SUM('Раздел 2.1.3.3'!R21,'Раздел 2.1.3.3'!R23,'Раздел 2.1.3.3'!R25,'Раздел 2.1.3.3'!R27),0,1)</f>
        <v>0</v>
      </c>
    </row>
    <row r="4251" spans="1:8" x14ac:dyDescent="0.2">
      <c r="A4251" s="6">
        <f t="shared" si="55"/>
        <v>609562</v>
      </c>
      <c r="B4251" s="6">
        <v>13</v>
      </c>
      <c r="C4251" s="6">
        <v>1</v>
      </c>
      <c r="D4251" s="6">
        <v>4</v>
      </c>
      <c r="E4251" s="6" t="s">
        <v>7958</v>
      </c>
      <c r="H4251" s="6">
        <f>IF('Раздел 2.1.3.3'!S29=SUM('Раздел 2.1.3.3'!S21,'Раздел 2.1.3.3'!S23,'Раздел 2.1.3.3'!S25,'Раздел 2.1.3.3'!S27),0,1)</f>
        <v>0</v>
      </c>
    </row>
    <row r="4252" spans="1:8" x14ac:dyDescent="0.2">
      <c r="A4252" s="6">
        <f t="shared" si="55"/>
        <v>609562</v>
      </c>
      <c r="B4252" s="6">
        <v>13</v>
      </c>
      <c r="C4252" s="6">
        <v>1</v>
      </c>
      <c r="D4252" s="6">
        <v>5</v>
      </c>
      <c r="E4252" s="6" t="s">
        <v>7959</v>
      </c>
      <c r="H4252" s="6">
        <f>IF('Раздел 2.1.3.3'!T29=SUM('Раздел 2.1.3.3'!T21,'Раздел 2.1.3.3'!T23,'Раздел 2.1.3.3'!T25,'Раздел 2.1.3.3'!T27),0,1)</f>
        <v>0</v>
      </c>
    </row>
    <row r="4253" spans="1:8" x14ac:dyDescent="0.2">
      <c r="A4253" s="6">
        <f t="shared" si="55"/>
        <v>609562</v>
      </c>
      <c r="B4253" s="6">
        <v>13</v>
      </c>
      <c r="C4253" s="6">
        <v>1</v>
      </c>
      <c r="D4253" s="6">
        <v>6</v>
      </c>
      <c r="E4253" s="6" t="s">
        <v>7244</v>
      </c>
      <c r="H4253" s="6">
        <f>IF('Раздел 2.1.3.3'!U29=SUM('Раздел 2.1.3.3'!U21,'Раздел 2.1.3.3'!U23,'Раздел 2.1.3.3'!U25,'Раздел 2.1.3.3'!U27),0,1)</f>
        <v>0</v>
      </c>
    </row>
    <row r="4254" spans="1:8" x14ac:dyDescent="0.2">
      <c r="A4254" s="6">
        <f t="shared" si="55"/>
        <v>609562</v>
      </c>
      <c r="B4254" s="6">
        <v>13</v>
      </c>
      <c r="C4254" s="6">
        <v>1</v>
      </c>
      <c r="D4254" s="6">
        <v>7</v>
      </c>
      <c r="E4254" s="6" t="s">
        <v>7245</v>
      </c>
      <c r="H4254" s="6">
        <f>IF('Раздел 2.1.3.3'!V29=SUM('Раздел 2.1.3.3'!V21,'Раздел 2.1.3.3'!V23,'Раздел 2.1.3.3'!V25,'Раздел 2.1.3.3'!V27),0,1)</f>
        <v>0</v>
      </c>
    </row>
    <row r="4255" spans="1:8" x14ac:dyDescent="0.2">
      <c r="A4255" s="6">
        <f t="shared" si="55"/>
        <v>609562</v>
      </c>
      <c r="B4255" s="6">
        <v>13</v>
      </c>
      <c r="C4255" s="6">
        <v>1</v>
      </c>
      <c r="D4255" s="6">
        <v>8</v>
      </c>
      <c r="E4255" s="6" t="s">
        <v>7246</v>
      </c>
      <c r="H4255" s="6">
        <f>IF('Раздел 2.1.3.3'!W29=SUM('Раздел 2.1.3.3'!W21,'Раздел 2.1.3.3'!W23,'Раздел 2.1.3.3'!W25,'Раздел 2.1.3.3'!W27),0,1)</f>
        <v>0</v>
      </c>
    </row>
    <row r="4256" spans="1:8" x14ac:dyDescent="0.2">
      <c r="A4256" s="6">
        <f t="shared" si="55"/>
        <v>609562</v>
      </c>
      <c r="B4256" s="6">
        <v>13</v>
      </c>
      <c r="C4256" s="6">
        <v>1</v>
      </c>
      <c r="D4256" s="6">
        <v>9</v>
      </c>
      <c r="E4256" s="6" t="s">
        <v>7247</v>
      </c>
      <c r="H4256" s="6">
        <f>IF('Раздел 2.1.3.3'!X29=SUM('Раздел 2.1.3.3'!X21,'Раздел 2.1.3.3'!X23,'Раздел 2.1.3.3'!X25,'Раздел 2.1.3.3'!X27),0,1)</f>
        <v>0</v>
      </c>
    </row>
    <row r="4257" spans="1:8" x14ac:dyDescent="0.2">
      <c r="A4257" s="6">
        <f t="shared" si="55"/>
        <v>609562</v>
      </c>
      <c r="B4257" s="6">
        <v>13</v>
      </c>
      <c r="C4257" s="6">
        <v>1</v>
      </c>
      <c r="D4257" s="6">
        <v>10</v>
      </c>
      <c r="E4257" s="6" t="s">
        <v>7960</v>
      </c>
      <c r="H4257" s="6">
        <f>IF('Раздел 2.1.3.3'!Y29=SUM('Раздел 2.1.3.3'!Y21,'Раздел 2.1.3.3'!Y23,'Раздел 2.1.3.3'!Y25,'Раздел 2.1.3.3'!Y27),0,1)</f>
        <v>0</v>
      </c>
    </row>
    <row r="4258" spans="1:8" x14ac:dyDescent="0.2">
      <c r="A4258" s="6">
        <f t="shared" ref="A4258:A4321" si="56">P_3</f>
        <v>609562</v>
      </c>
      <c r="B4258" s="6">
        <v>13</v>
      </c>
      <c r="C4258" s="6">
        <v>1</v>
      </c>
      <c r="D4258" s="6">
        <v>11</v>
      </c>
      <c r="E4258" s="6" t="s">
        <v>7961</v>
      </c>
      <c r="H4258" s="6">
        <f>IF('Раздел 2.1.3.3'!Z29=SUM('Раздел 2.1.3.3'!Z21,'Раздел 2.1.3.3'!Z23,'Раздел 2.1.3.3'!Z25,'Раздел 2.1.3.3'!Z27),0,1)</f>
        <v>0</v>
      </c>
    </row>
    <row r="4259" spans="1:8" x14ac:dyDescent="0.2">
      <c r="A4259" s="6">
        <f t="shared" si="56"/>
        <v>609562</v>
      </c>
      <c r="B4259" s="6">
        <v>13</v>
      </c>
      <c r="C4259" s="6">
        <v>1</v>
      </c>
      <c r="D4259" s="6">
        <v>12</v>
      </c>
      <c r="E4259" s="6" t="s">
        <v>7962</v>
      </c>
      <c r="H4259" s="6">
        <f>IF('Раздел 2.1.3.3'!AA29=SUM('Раздел 2.1.3.3'!AA21,'Раздел 2.1.3.3'!AA23,'Раздел 2.1.3.3'!AA25,'Раздел 2.1.3.3'!AA27),0,1)</f>
        <v>0</v>
      </c>
    </row>
    <row r="4260" spans="1:8" x14ac:dyDescent="0.2">
      <c r="A4260" s="6">
        <f t="shared" si="56"/>
        <v>609562</v>
      </c>
      <c r="B4260" s="6">
        <v>13</v>
      </c>
      <c r="C4260" s="6">
        <v>1</v>
      </c>
      <c r="D4260" s="6">
        <v>13</v>
      </c>
      <c r="E4260" s="6" t="s">
        <v>7963</v>
      </c>
      <c r="H4260" s="6">
        <f>IF('Раздел 2.1.3.3'!AB29=SUM('Раздел 2.1.3.3'!AB21,'Раздел 2.1.3.3'!AB23,'Раздел 2.1.3.3'!AB25,'Раздел 2.1.3.3'!AB27),0,1)</f>
        <v>0</v>
      </c>
    </row>
    <row r="4261" spans="1:8" x14ac:dyDescent="0.2">
      <c r="A4261" s="6">
        <f t="shared" si="56"/>
        <v>609562</v>
      </c>
      <c r="B4261" s="6">
        <v>13</v>
      </c>
      <c r="C4261" s="6">
        <v>1</v>
      </c>
      <c r="D4261" s="6">
        <v>14</v>
      </c>
      <c r="E4261" s="6" t="s">
        <v>7964</v>
      </c>
      <c r="H4261" s="6">
        <f>IF('Раздел 2.1.3.3'!AC29=SUM('Раздел 2.1.3.3'!AC21,'Раздел 2.1.3.3'!AC23,'Раздел 2.1.3.3'!AC25,'Раздел 2.1.3.3'!AC27),0,1)</f>
        <v>0</v>
      </c>
    </row>
    <row r="4262" spans="1:8" x14ac:dyDescent="0.2">
      <c r="A4262" s="6">
        <f t="shared" si="56"/>
        <v>609562</v>
      </c>
      <c r="B4262" s="6">
        <v>13</v>
      </c>
      <c r="C4262" s="119">
        <v>1</v>
      </c>
      <c r="D4262" s="119">
        <v>15</v>
      </c>
      <c r="E4262" s="119" t="s">
        <v>7965</v>
      </c>
      <c r="F4262" s="119"/>
      <c r="G4262" s="119"/>
      <c r="H4262" s="119">
        <f>IF('Раздел 2.1.3.3'!AD29=SUM('Раздел 2.1.3.3'!AD21,'Раздел 2.1.3.3'!AD23,'Раздел 2.1.3.3'!AD25,'Раздел 2.1.3.3'!AD27),0,1)</f>
        <v>0</v>
      </c>
    </row>
    <row r="4263" spans="1:8" x14ac:dyDescent="0.2">
      <c r="A4263" s="6">
        <f t="shared" si="56"/>
        <v>609562</v>
      </c>
      <c r="B4263" s="6">
        <v>13</v>
      </c>
      <c r="C4263" s="122">
        <v>2</v>
      </c>
      <c r="D4263" s="6">
        <v>16</v>
      </c>
      <c r="E4263" s="6" t="s">
        <v>7966</v>
      </c>
      <c r="H4263" s="6">
        <f>IF('Раздел 2.1.3.3'!P30=SUM('Раздел 2.1.3.3'!P22,'Раздел 2.1.3.3'!P24,'Раздел 2.1.3.3'!P26,'Раздел 2.1.3.3'!P28),0,1)</f>
        <v>0</v>
      </c>
    </row>
    <row r="4264" spans="1:8" x14ac:dyDescent="0.2">
      <c r="A4264" s="6">
        <f t="shared" si="56"/>
        <v>609562</v>
      </c>
      <c r="B4264" s="6">
        <v>13</v>
      </c>
      <c r="C4264" s="122">
        <v>2</v>
      </c>
      <c r="D4264" s="6">
        <v>17</v>
      </c>
      <c r="E4264" s="6" t="s">
        <v>7967</v>
      </c>
      <c r="H4264" s="6">
        <f>IF('Раздел 2.1.3.3'!Q30=SUM('Раздел 2.1.3.3'!Q22,'Раздел 2.1.3.3'!Q24,'Раздел 2.1.3.3'!Q26,'Раздел 2.1.3.3'!Q28),0,1)</f>
        <v>0</v>
      </c>
    </row>
    <row r="4265" spans="1:8" x14ac:dyDescent="0.2">
      <c r="A4265" s="6">
        <f t="shared" si="56"/>
        <v>609562</v>
      </c>
      <c r="B4265" s="6">
        <v>13</v>
      </c>
      <c r="C4265" s="122">
        <v>2</v>
      </c>
      <c r="D4265" s="6">
        <v>18</v>
      </c>
      <c r="E4265" s="6" t="s">
        <v>7968</v>
      </c>
      <c r="H4265" s="6">
        <f>IF('Раздел 2.1.3.3'!R30=SUM('Раздел 2.1.3.3'!R22,'Раздел 2.1.3.3'!R24,'Раздел 2.1.3.3'!R26,'Раздел 2.1.3.3'!R28),0,1)</f>
        <v>0</v>
      </c>
    </row>
    <row r="4266" spans="1:8" x14ac:dyDescent="0.2">
      <c r="A4266" s="6">
        <f t="shared" si="56"/>
        <v>609562</v>
      </c>
      <c r="B4266" s="6">
        <v>13</v>
      </c>
      <c r="C4266" s="122">
        <v>2</v>
      </c>
      <c r="D4266" s="6">
        <v>19</v>
      </c>
      <c r="E4266" s="6" t="s">
        <v>10024</v>
      </c>
      <c r="H4266" s="6">
        <f>IF('Раздел 2.1.3.3'!S30=SUM('Раздел 2.1.3.3'!S22,'Раздел 2.1.3.3'!S24,'Раздел 2.1.3.3'!S26,'Раздел 2.1.3.3'!S28),0,1)</f>
        <v>0</v>
      </c>
    </row>
    <row r="4267" spans="1:8" x14ac:dyDescent="0.2">
      <c r="A4267" s="6">
        <f t="shared" si="56"/>
        <v>609562</v>
      </c>
      <c r="B4267" s="6">
        <v>13</v>
      </c>
      <c r="C4267" s="122">
        <v>2</v>
      </c>
      <c r="D4267" s="6">
        <v>20</v>
      </c>
      <c r="E4267" s="6" t="s">
        <v>10025</v>
      </c>
      <c r="H4267" s="6">
        <f>IF('Раздел 2.1.3.3'!T30=SUM('Раздел 2.1.3.3'!T22,'Раздел 2.1.3.3'!T24,'Раздел 2.1.3.3'!T26,'Раздел 2.1.3.3'!T28),0,1)</f>
        <v>0</v>
      </c>
    </row>
    <row r="4268" spans="1:8" x14ac:dyDescent="0.2">
      <c r="A4268" s="6">
        <f t="shared" si="56"/>
        <v>609562</v>
      </c>
      <c r="B4268" s="6">
        <v>13</v>
      </c>
      <c r="C4268" s="122">
        <v>2</v>
      </c>
      <c r="D4268" s="6">
        <v>21</v>
      </c>
      <c r="E4268" s="6" t="s">
        <v>10026</v>
      </c>
      <c r="H4268" s="6">
        <f>IF('Раздел 2.1.3.3'!U30=SUM('Раздел 2.1.3.3'!U22,'Раздел 2.1.3.3'!U24,'Раздел 2.1.3.3'!U26,'Раздел 2.1.3.3'!U28),0,1)</f>
        <v>0</v>
      </c>
    </row>
    <row r="4269" spans="1:8" x14ac:dyDescent="0.2">
      <c r="A4269" s="6">
        <f t="shared" si="56"/>
        <v>609562</v>
      </c>
      <c r="B4269" s="6">
        <v>13</v>
      </c>
      <c r="C4269" s="122">
        <v>2</v>
      </c>
      <c r="D4269" s="6">
        <v>22</v>
      </c>
      <c r="E4269" s="6" t="s">
        <v>10027</v>
      </c>
      <c r="H4269" s="6">
        <f>IF('Раздел 2.1.3.3'!V30=SUM('Раздел 2.1.3.3'!V22,'Раздел 2.1.3.3'!V24,'Раздел 2.1.3.3'!V26,'Раздел 2.1.3.3'!V28),0,1)</f>
        <v>0</v>
      </c>
    </row>
    <row r="4270" spans="1:8" x14ac:dyDescent="0.2">
      <c r="A4270" s="6">
        <f t="shared" si="56"/>
        <v>609562</v>
      </c>
      <c r="B4270" s="6">
        <v>13</v>
      </c>
      <c r="C4270" s="122">
        <v>2</v>
      </c>
      <c r="D4270" s="6">
        <v>23</v>
      </c>
      <c r="E4270" s="6" t="s">
        <v>7684</v>
      </c>
      <c r="H4270" s="6">
        <f>IF('Раздел 2.1.3.3'!W30=SUM('Раздел 2.1.3.3'!W22,'Раздел 2.1.3.3'!W24,'Раздел 2.1.3.3'!W26,'Раздел 2.1.3.3'!W28),0,1)</f>
        <v>0</v>
      </c>
    </row>
    <row r="4271" spans="1:8" x14ac:dyDescent="0.2">
      <c r="A4271" s="6">
        <f t="shared" si="56"/>
        <v>609562</v>
      </c>
      <c r="B4271" s="6">
        <v>13</v>
      </c>
      <c r="C4271" s="122">
        <v>2</v>
      </c>
      <c r="D4271" s="6">
        <v>24</v>
      </c>
      <c r="E4271" s="6" t="s">
        <v>7685</v>
      </c>
      <c r="H4271" s="6">
        <f>IF('Раздел 2.1.3.3'!X30=SUM('Раздел 2.1.3.3'!X22,'Раздел 2.1.3.3'!X24,'Раздел 2.1.3.3'!X26,'Раздел 2.1.3.3'!X28),0,1)</f>
        <v>0</v>
      </c>
    </row>
    <row r="4272" spans="1:8" x14ac:dyDescent="0.2">
      <c r="A4272" s="6">
        <f t="shared" si="56"/>
        <v>609562</v>
      </c>
      <c r="B4272" s="6">
        <v>13</v>
      </c>
      <c r="C4272" s="122">
        <v>2</v>
      </c>
      <c r="D4272" s="6">
        <v>25</v>
      </c>
      <c r="E4272" s="6" t="s">
        <v>7686</v>
      </c>
      <c r="H4272" s="6">
        <f>IF('Раздел 2.1.3.3'!Y30=SUM('Раздел 2.1.3.3'!Y22,'Раздел 2.1.3.3'!Y24,'Раздел 2.1.3.3'!Y26,'Раздел 2.1.3.3'!Y28),0,1)</f>
        <v>0</v>
      </c>
    </row>
    <row r="4273" spans="1:8" x14ac:dyDescent="0.2">
      <c r="A4273" s="6">
        <f t="shared" si="56"/>
        <v>609562</v>
      </c>
      <c r="B4273" s="6">
        <v>13</v>
      </c>
      <c r="C4273" s="122">
        <v>2</v>
      </c>
      <c r="D4273" s="6">
        <v>26</v>
      </c>
      <c r="E4273" s="6" t="s">
        <v>7687</v>
      </c>
      <c r="H4273" s="6">
        <f>IF('Раздел 2.1.3.3'!Z30=SUM('Раздел 2.1.3.3'!Z22,'Раздел 2.1.3.3'!Z24,'Раздел 2.1.3.3'!Z26,'Раздел 2.1.3.3'!Z28),0,1)</f>
        <v>0</v>
      </c>
    </row>
    <row r="4274" spans="1:8" x14ac:dyDescent="0.2">
      <c r="A4274" s="6">
        <f t="shared" si="56"/>
        <v>609562</v>
      </c>
      <c r="B4274" s="6">
        <v>13</v>
      </c>
      <c r="C4274" s="122">
        <v>2</v>
      </c>
      <c r="D4274" s="6">
        <v>27</v>
      </c>
      <c r="E4274" s="6" t="s">
        <v>7688</v>
      </c>
      <c r="H4274" s="6">
        <f>IF('Раздел 2.1.3.3'!AA30=SUM('Раздел 2.1.3.3'!AA22,'Раздел 2.1.3.3'!AA24,'Раздел 2.1.3.3'!AA26,'Раздел 2.1.3.3'!AA28),0,1)</f>
        <v>0</v>
      </c>
    </row>
    <row r="4275" spans="1:8" x14ac:dyDescent="0.2">
      <c r="A4275" s="6">
        <f t="shared" si="56"/>
        <v>609562</v>
      </c>
      <c r="B4275" s="6">
        <v>13</v>
      </c>
      <c r="C4275" s="122">
        <v>2</v>
      </c>
      <c r="D4275" s="6">
        <v>28</v>
      </c>
      <c r="E4275" s="6" t="s">
        <v>8525</v>
      </c>
      <c r="H4275" s="6">
        <f>IF('Раздел 2.1.3.3'!AB30=SUM('Раздел 2.1.3.3'!AB22,'Раздел 2.1.3.3'!AB24,'Раздел 2.1.3.3'!AB26,'Раздел 2.1.3.3'!AB28),0,1)</f>
        <v>0</v>
      </c>
    </row>
    <row r="4276" spans="1:8" x14ac:dyDescent="0.2">
      <c r="A4276" s="6">
        <f t="shared" si="56"/>
        <v>609562</v>
      </c>
      <c r="B4276" s="6">
        <v>13</v>
      </c>
      <c r="C4276" s="122">
        <v>2</v>
      </c>
      <c r="D4276" s="6">
        <v>29</v>
      </c>
      <c r="E4276" s="6" t="s">
        <v>8526</v>
      </c>
      <c r="H4276" s="6">
        <f>IF('Раздел 2.1.3.3'!AC30=SUM('Раздел 2.1.3.3'!AC22,'Раздел 2.1.3.3'!AC24,'Раздел 2.1.3.3'!AC26,'Раздел 2.1.3.3'!AC28),0,1)</f>
        <v>0</v>
      </c>
    </row>
    <row r="4277" spans="1:8" x14ac:dyDescent="0.2">
      <c r="A4277" s="6">
        <f t="shared" si="56"/>
        <v>609562</v>
      </c>
      <c r="B4277" s="6">
        <v>13</v>
      </c>
      <c r="C4277" s="123">
        <v>2</v>
      </c>
      <c r="D4277" s="119">
        <v>30</v>
      </c>
      <c r="E4277" s="119" t="s">
        <v>8527</v>
      </c>
      <c r="F4277" s="119"/>
      <c r="G4277" s="119"/>
      <c r="H4277" s="119">
        <f>IF('Раздел 2.1.3.3'!AD30=SUM('Раздел 2.1.3.3'!AD22,'Раздел 2.1.3.3'!AD24,'Раздел 2.1.3.3'!AD26,'Раздел 2.1.3.3'!AD28),0,1)</f>
        <v>0</v>
      </c>
    </row>
    <row r="4278" spans="1:8" x14ac:dyDescent="0.2">
      <c r="A4278" s="6">
        <f t="shared" si="56"/>
        <v>609562</v>
      </c>
      <c r="B4278" s="6">
        <v>13</v>
      </c>
      <c r="C4278" s="122">
        <v>3</v>
      </c>
      <c r="D4278" s="6">
        <v>31</v>
      </c>
      <c r="E4278" s="6" t="s">
        <v>8528</v>
      </c>
      <c r="H4278" s="6">
        <f>IF('Раздел 2.1.3.3'!P30&gt;='Раздел 2.1.3.3'!P31,0,1)</f>
        <v>0</v>
      </c>
    </row>
    <row r="4279" spans="1:8" x14ac:dyDescent="0.2">
      <c r="A4279" s="6">
        <f t="shared" si="56"/>
        <v>609562</v>
      </c>
      <c r="B4279" s="6">
        <v>13</v>
      </c>
      <c r="C4279" s="122">
        <v>3</v>
      </c>
      <c r="D4279" s="6">
        <v>32</v>
      </c>
      <c r="E4279" s="6" t="s">
        <v>8529</v>
      </c>
      <c r="H4279" s="6">
        <f>IF('Раздел 2.1.3.3'!Q30&gt;='Раздел 2.1.3.3'!Q31,0,1)</f>
        <v>0</v>
      </c>
    </row>
    <row r="4280" spans="1:8" x14ac:dyDescent="0.2">
      <c r="A4280" s="6">
        <f t="shared" si="56"/>
        <v>609562</v>
      </c>
      <c r="B4280" s="6">
        <v>13</v>
      </c>
      <c r="C4280" s="122">
        <v>3</v>
      </c>
      <c r="D4280" s="6">
        <v>33</v>
      </c>
      <c r="E4280" s="6" t="s">
        <v>8530</v>
      </c>
      <c r="H4280" s="6">
        <f>IF('Раздел 2.1.3.3'!R30&gt;='Раздел 2.1.3.3'!R31,0,1)</f>
        <v>0</v>
      </c>
    </row>
    <row r="4281" spans="1:8" x14ac:dyDescent="0.2">
      <c r="A4281" s="6">
        <f t="shared" si="56"/>
        <v>609562</v>
      </c>
      <c r="B4281" s="6">
        <v>13</v>
      </c>
      <c r="C4281" s="122">
        <v>3</v>
      </c>
      <c r="D4281" s="6">
        <v>34</v>
      </c>
      <c r="E4281" s="6" t="s">
        <v>8531</v>
      </c>
      <c r="H4281" s="6">
        <f>IF('Раздел 2.1.3.3'!S30&gt;='Раздел 2.1.3.3'!S31,0,1)</f>
        <v>0</v>
      </c>
    </row>
    <row r="4282" spans="1:8" x14ac:dyDescent="0.2">
      <c r="A4282" s="6">
        <f t="shared" si="56"/>
        <v>609562</v>
      </c>
      <c r="B4282" s="6">
        <v>13</v>
      </c>
      <c r="C4282" s="122">
        <v>3</v>
      </c>
      <c r="D4282" s="6">
        <v>35</v>
      </c>
      <c r="E4282" s="6" t="s">
        <v>8532</v>
      </c>
      <c r="H4282" s="6">
        <f>IF('Раздел 2.1.3.3'!T30&gt;='Раздел 2.1.3.3'!T31,0,1)</f>
        <v>0</v>
      </c>
    </row>
    <row r="4283" spans="1:8" x14ac:dyDescent="0.2">
      <c r="A4283" s="6">
        <f t="shared" si="56"/>
        <v>609562</v>
      </c>
      <c r="B4283" s="6">
        <v>13</v>
      </c>
      <c r="C4283" s="122">
        <v>3</v>
      </c>
      <c r="D4283" s="6">
        <v>36</v>
      </c>
      <c r="E4283" s="6" t="s">
        <v>8533</v>
      </c>
      <c r="H4283" s="6">
        <f>IF('Раздел 2.1.3.3'!U30&gt;='Раздел 2.1.3.3'!U31,0,1)</f>
        <v>0</v>
      </c>
    </row>
    <row r="4284" spans="1:8" x14ac:dyDescent="0.2">
      <c r="A4284" s="6">
        <f t="shared" si="56"/>
        <v>609562</v>
      </c>
      <c r="B4284" s="6">
        <v>13</v>
      </c>
      <c r="C4284" s="122">
        <v>3</v>
      </c>
      <c r="D4284" s="6">
        <v>37</v>
      </c>
      <c r="E4284" s="6" t="s">
        <v>8534</v>
      </c>
      <c r="H4284" s="6">
        <f>IF('Раздел 2.1.3.3'!V30&gt;='Раздел 2.1.3.3'!V31,0,1)</f>
        <v>0</v>
      </c>
    </row>
    <row r="4285" spans="1:8" x14ac:dyDescent="0.2">
      <c r="A4285" s="6">
        <f t="shared" si="56"/>
        <v>609562</v>
      </c>
      <c r="B4285" s="6">
        <v>13</v>
      </c>
      <c r="C4285" s="122">
        <v>3</v>
      </c>
      <c r="D4285" s="6">
        <v>38</v>
      </c>
      <c r="E4285" s="6" t="s">
        <v>8535</v>
      </c>
      <c r="H4285" s="6">
        <f>IF('Раздел 2.1.3.3'!W30&gt;='Раздел 2.1.3.3'!W31,0,1)</f>
        <v>0</v>
      </c>
    </row>
    <row r="4286" spans="1:8" x14ac:dyDescent="0.2">
      <c r="A4286" s="6">
        <f t="shared" si="56"/>
        <v>609562</v>
      </c>
      <c r="B4286" s="6">
        <v>13</v>
      </c>
      <c r="C4286" s="122">
        <v>3</v>
      </c>
      <c r="D4286" s="6">
        <v>39</v>
      </c>
      <c r="E4286" s="6" t="s">
        <v>8536</v>
      </c>
      <c r="H4286" s="6">
        <f>IF('Раздел 2.1.3.3'!X30&gt;='Раздел 2.1.3.3'!X31,0,1)</f>
        <v>0</v>
      </c>
    </row>
    <row r="4287" spans="1:8" x14ac:dyDescent="0.2">
      <c r="A4287" s="6">
        <f t="shared" si="56"/>
        <v>609562</v>
      </c>
      <c r="B4287" s="6">
        <v>13</v>
      </c>
      <c r="C4287" s="122">
        <v>3</v>
      </c>
      <c r="D4287" s="6">
        <v>40</v>
      </c>
      <c r="E4287" s="6" t="s">
        <v>8537</v>
      </c>
      <c r="H4287" s="6">
        <f>IF('Раздел 2.1.3.3'!Y30&gt;='Раздел 2.1.3.3'!Y31,0,1)</f>
        <v>0</v>
      </c>
    </row>
    <row r="4288" spans="1:8" x14ac:dyDescent="0.2">
      <c r="A4288" s="6">
        <f t="shared" si="56"/>
        <v>609562</v>
      </c>
      <c r="B4288" s="6">
        <v>13</v>
      </c>
      <c r="C4288" s="122">
        <v>3</v>
      </c>
      <c r="D4288" s="6">
        <v>41</v>
      </c>
      <c r="E4288" s="6" t="s">
        <v>8538</v>
      </c>
      <c r="H4288" s="6">
        <f>IF('Раздел 2.1.3.3'!Z30&gt;='Раздел 2.1.3.3'!Z31,0,1)</f>
        <v>0</v>
      </c>
    </row>
    <row r="4289" spans="1:8" x14ac:dyDescent="0.2">
      <c r="A4289" s="6">
        <f t="shared" si="56"/>
        <v>609562</v>
      </c>
      <c r="B4289" s="6">
        <v>13</v>
      </c>
      <c r="C4289" s="122">
        <v>3</v>
      </c>
      <c r="D4289" s="6">
        <v>42</v>
      </c>
      <c r="E4289" s="6" t="s">
        <v>8539</v>
      </c>
      <c r="H4289" s="6">
        <f>IF('Раздел 2.1.3.3'!AA30&gt;='Раздел 2.1.3.3'!AA31,0,1)</f>
        <v>0</v>
      </c>
    </row>
    <row r="4290" spans="1:8" x14ac:dyDescent="0.2">
      <c r="A4290" s="6">
        <f t="shared" si="56"/>
        <v>609562</v>
      </c>
      <c r="B4290" s="6">
        <v>13</v>
      </c>
      <c r="C4290" s="122">
        <v>3</v>
      </c>
      <c r="D4290" s="6">
        <v>43</v>
      </c>
      <c r="E4290" s="6" t="s">
        <v>8540</v>
      </c>
      <c r="H4290" s="6">
        <f>IF('Раздел 2.1.3.3'!AB30&gt;='Раздел 2.1.3.3'!AB31,0,1)</f>
        <v>0</v>
      </c>
    </row>
    <row r="4291" spans="1:8" x14ac:dyDescent="0.2">
      <c r="A4291" s="6">
        <f t="shared" si="56"/>
        <v>609562</v>
      </c>
      <c r="B4291" s="6">
        <v>13</v>
      </c>
      <c r="C4291" s="122">
        <v>3</v>
      </c>
      <c r="D4291" s="6">
        <v>44</v>
      </c>
      <c r="E4291" s="6" t="s">
        <v>8541</v>
      </c>
      <c r="H4291" s="6">
        <f>IF('Раздел 2.1.3.3'!AC30&gt;='Раздел 2.1.3.3'!AC31,0,1)</f>
        <v>0</v>
      </c>
    </row>
    <row r="4292" spans="1:8" x14ac:dyDescent="0.2">
      <c r="A4292" s="6">
        <f t="shared" si="56"/>
        <v>609562</v>
      </c>
      <c r="B4292" s="6">
        <v>13</v>
      </c>
      <c r="C4292" s="123">
        <v>3</v>
      </c>
      <c r="D4292" s="119">
        <v>45</v>
      </c>
      <c r="E4292" s="119" t="s">
        <v>8542</v>
      </c>
      <c r="F4292" s="119"/>
      <c r="G4292" s="119"/>
      <c r="H4292" s="119">
        <f>IF('Раздел 2.1.3.3'!AD30&gt;='Раздел 2.1.3.3'!AD31,0,1)</f>
        <v>0</v>
      </c>
    </row>
    <row r="4293" spans="1:8" x14ac:dyDescent="0.2">
      <c r="A4293" s="6">
        <f t="shared" si="56"/>
        <v>609562</v>
      </c>
      <c r="B4293" s="6">
        <v>13</v>
      </c>
      <c r="C4293" s="124">
        <v>4</v>
      </c>
      <c r="D4293" s="125">
        <v>46</v>
      </c>
      <c r="E4293" s="125" t="s">
        <v>8543</v>
      </c>
      <c r="F4293" s="125"/>
      <c r="G4293" s="125"/>
      <c r="H4293" s="125">
        <f>IF('Раздел 2.1.3.3'!P30&gt;='Раздел 2.1.3.3'!P32,0,1)</f>
        <v>0</v>
      </c>
    </row>
    <row r="4294" spans="1:8" x14ac:dyDescent="0.2">
      <c r="A4294" s="6">
        <f t="shared" si="56"/>
        <v>609562</v>
      </c>
      <c r="B4294" s="6">
        <v>13</v>
      </c>
      <c r="C4294" s="122">
        <v>4</v>
      </c>
      <c r="D4294" s="7">
        <v>47</v>
      </c>
      <c r="E4294" s="7" t="s">
        <v>8544</v>
      </c>
      <c r="F4294" s="7"/>
      <c r="G4294" s="7"/>
      <c r="H4294" s="7">
        <f>IF('Раздел 2.1.3.3'!Q30&gt;='Раздел 2.1.3.3'!Q32,0,1)</f>
        <v>0</v>
      </c>
    </row>
    <row r="4295" spans="1:8" x14ac:dyDescent="0.2">
      <c r="A4295" s="6">
        <f t="shared" si="56"/>
        <v>609562</v>
      </c>
      <c r="B4295" s="6">
        <v>13</v>
      </c>
      <c r="C4295" s="122">
        <v>4</v>
      </c>
      <c r="D4295" s="7">
        <v>48</v>
      </c>
      <c r="E4295" s="7" t="s">
        <v>8545</v>
      </c>
      <c r="F4295" s="7"/>
      <c r="G4295" s="7"/>
      <c r="H4295" s="7">
        <f>IF('Раздел 2.1.3.3'!R30&gt;='Раздел 2.1.3.3'!R32,0,1)</f>
        <v>0</v>
      </c>
    </row>
    <row r="4296" spans="1:8" x14ac:dyDescent="0.2">
      <c r="A4296" s="6">
        <f t="shared" si="56"/>
        <v>609562</v>
      </c>
      <c r="B4296" s="6">
        <v>13</v>
      </c>
      <c r="C4296" s="122">
        <v>4</v>
      </c>
      <c r="D4296" s="7">
        <v>49</v>
      </c>
      <c r="E4296" s="7" t="s">
        <v>8546</v>
      </c>
      <c r="F4296" s="7"/>
      <c r="G4296" s="7"/>
      <c r="H4296" s="7">
        <f>IF('Раздел 2.1.3.3'!S30&gt;='Раздел 2.1.3.3'!S32,0,1)</f>
        <v>0</v>
      </c>
    </row>
    <row r="4297" spans="1:8" x14ac:dyDescent="0.2">
      <c r="A4297" s="6">
        <f t="shared" si="56"/>
        <v>609562</v>
      </c>
      <c r="B4297" s="6">
        <v>13</v>
      </c>
      <c r="C4297" s="122">
        <v>4</v>
      </c>
      <c r="D4297" s="7">
        <v>50</v>
      </c>
      <c r="E4297" s="7" t="s">
        <v>9108</v>
      </c>
      <c r="F4297" s="7"/>
      <c r="G4297" s="7"/>
      <c r="H4297" s="7">
        <f>IF('Раздел 2.1.3.3'!T30&gt;='Раздел 2.1.3.3'!T32,0,1)</f>
        <v>0</v>
      </c>
    </row>
    <row r="4298" spans="1:8" x14ac:dyDescent="0.2">
      <c r="A4298" s="6">
        <f t="shared" si="56"/>
        <v>609562</v>
      </c>
      <c r="B4298" s="6">
        <v>13</v>
      </c>
      <c r="C4298" s="122">
        <v>4</v>
      </c>
      <c r="D4298" s="7">
        <v>51</v>
      </c>
      <c r="E4298" s="7" t="s">
        <v>9109</v>
      </c>
      <c r="F4298" s="7"/>
      <c r="G4298" s="7"/>
      <c r="H4298" s="7">
        <f>IF('Раздел 2.1.3.3'!U30&gt;='Раздел 2.1.3.3'!U32,0,1)</f>
        <v>0</v>
      </c>
    </row>
    <row r="4299" spans="1:8" x14ac:dyDescent="0.2">
      <c r="A4299" s="6">
        <f t="shared" si="56"/>
        <v>609562</v>
      </c>
      <c r="B4299" s="6">
        <v>13</v>
      </c>
      <c r="C4299" s="122">
        <v>4</v>
      </c>
      <c r="D4299" s="7">
        <v>52</v>
      </c>
      <c r="E4299" s="7" t="s">
        <v>9110</v>
      </c>
      <c r="F4299" s="7"/>
      <c r="G4299" s="7"/>
      <c r="H4299" s="7">
        <f>IF('Раздел 2.1.3.3'!V30&gt;='Раздел 2.1.3.3'!V32,0,1)</f>
        <v>0</v>
      </c>
    </row>
    <row r="4300" spans="1:8" x14ac:dyDescent="0.2">
      <c r="A4300" s="6">
        <f t="shared" si="56"/>
        <v>609562</v>
      </c>
      <c r="B4300" s="6">
        <v>13</v>
      </c>
      <c r="C4300" s="122">
        <v>4</v>
      </c>
      <c r="D4300" s="7">
        <v>53</v>
      </c>
      <c r="E4300" s="7" t="s">
        <v>9111</v>
      </c>
      <c r="F4300" s="7"/>
      <c r="G4300" s="7"/>
      <c r="H4300" s="7">
        <f>IF('Раздел 2.1.3.3'!W30&gt;='Раздел 2.1.3.3'!W32,0,1)</f>
        <v>0</v>
      </c>
    </row>
    <row r="4301" spans="1:8" x14ac:dyDescent="0.2">
      <c r="A4301" s="6">
        <f t="shared" si="56"/>
        <v>609562</v>
      </c>
      <c r="B4301" s="6">
        <v>13</v>
      </c>
      <c r="C4301" s="122">
        <v>4</v>
      </c>
      <c r="D4301" s="7">
        <v>54</v>
      </c>
      <c r="E4301" s="7" t="s">
        <v>9112</v>
      </c>
      <c r="F4301" s="7"/>
      <c r="G4301" s="7"/>
      <c r="H4301" s="7">
        <f>IF('Раздел 2.1.3.3'!X30&gt;='Раздел 2.1.3.3'!X32,0,1)</f>
        <v>0</v>
      </c>
    </row>
    <row r="4302" spans="1:8" x14ac:dyDescent="0.2">
      <c r="A4302" s="6">
        <f t="shared" si="56"/>
        <v>609562</v>
      </c>
      <c r="B4302" s="6">
        <v>13</v>
      </c>
      <c r="C4302" s="122">
        <v>4</v>
      </c>
      <c r="D4302" s="7">
        <v>55</v>
      </c>
      <c r="E4302" s="7" t="s">
        <v>9113</v>
      </c>
      <c r="F4302" s="7"/>
      <c r="G4302" s="7"/>
      <c r="H4302" s="7">
        <f>IF('Раздел 2.1.3.3'!Y30&gt;='Раздел 2.1.3.3'!Y32,0,1)</f>
        <v>0</v>
      </c>
    </row>
    <row r="4303" spans="1:8" x14ac:dyDescent="0.2">
      <c r="A4303" s="6">
        <f t="shared" si="56"/>
        <v>609562</v>
      </c>
      <c r="B4303" s="6">
        <v>13</v>
      </c>
      <c r="C4303" s="122">
        <v>4</v>
      </c>
      <c r="D4303" s="7">
        <v>56</v>
      </c>
      <c r="E4303" s="7" t="s">
        <v>9114</v>
      </c>
      <c r="F4303" s="7"/>
      <c r="G4303" s="7"/>
      <c r="H4303" s="7">
        <f>IF('Раздел 2.1.3.3'!Z30&gt;='Раздел 2.1.3.3'!Z32,0,1)</f>
        <v>0</v>
      </c>
    </row>
    <row r="4304" spans="1:8" x14ac:dyDescent="0.2">
      <c r="A4304" s="6">
        <f t="shared" si="56"/>
        <v>609562</v>
      </c>
      <c r="B4304" s="6">
        <v>13</v>
      </c>
      <c r="C4304" s="122">
        <v>4</v>
      </c>
      <c r="D4304" s="7">
        <v>57</v>
      </c>
      <c r="E4304" s="7" t="s">
        <v>9115</v>
      </c>
      <c r="F4304" s="7"/>
      <c r="G4304" s="7"/>
      <c r="H4304" s="7">
        <f>IF('Раздел 2.1.3.3'!AA30&gt;='Раздел 2.1.3.3'!AA32,0,1)</f>
        <v>0</v>
      </c>
    </row>
    <row r="4305" spans="1:8" x14ac:dyDescent="0.2">
      <c r="A4305" s="6">
        <f t="shared" si="56"/>
        <v>609562</v>
      </c>
      <c r="B4305" s="6">
        <v>13</v>
      </c>
      <c r="C4305" s="122">
        <v>4</v>
      </c>
      <c r="D4305" s="7">
        <v>58</v>
      </c>
      <c r="E4305" s="7" t="s">
        <v>10092</v>
      </c>
      <c r="F4305" s="7"/>
      <c r="G4305" s="7"/>
      <c r="H4305" s="7">
        <f>IF('Раздел 2.1.3.3'!AB30&gt;='Раздел 2.1.3.3'!AB32,0,1)</f>
        <v>0</v>
      </c>
    </row>
    <row r="4306" spans="1:8" x14ac:dyDescent="0.2">
      <c r="A4306" s="6">
        <f t="shared" si="56"/>
        <v>609562</v>
      </c>
      <c r="B4306" s="6">
        <v>13</v>
      </c>
      <c r="C4306" s="122">
        <v>4</v>
      </c>
      <c r="D4306" s="7">
        <v>59</v>
      </c>
      <c r="E4306" s="7" t="s">
        <v>10093</v>
      </c>
      <c r="F4306" s="7"/>
      <c r="G4306" s="7"/>
      <c r="H4306" s="7">
        <f>IF('Раздел 2.1.3.3'!AC30&gt;='Раздел 2.1.3.3'!AC32,0,1)</f>
        <v>0</v>
      </c>
    </row>
    <row r="4307" spans="1:8" x14ac:dyDescent="0.2">
      <c r="A4307" s="6">
        <f t="shared" si="56"/>
        <v>609562</v>
      </c>
      <c r="B4307" s="6">
        <v>13</v>
      </c>
      <c r="C4307" s="123">
        <v>4</v>
      </c>
      <c r="D4307" s="119">
        <v>60</v>
      </c>
      <c r="E4307" s="119" t="s">
        <v>10094</v>
      </c>
      <c r="F4307" s="119"/>
      <c r="G4307" s="119"/>
      <c r="H4307" s="119">
        <f>IF('Раздел 2.1.3.3'!AD30&gt;='Раздел 2.1.3.3'!AD32,0,1)</f>
        <v>0</v>
      </c>
    </row>
    <row r="4308" spans="1:8" x14ac:dyDescent="0.2">
      <c r="A4308" s="6">
        <f t="shared" si="56"/>
        <v>609562</v>
      </c>
      <c r="B4308" s="6">
        <v>13</v>
      </c>
      <c r="C4308" s="124">
        <v>5</v>
      </c>
      <c r="D4308" s="125">
        <v>61</v>
      </c>
      <c r="E4308" s="125" t="s">
        <v>10095</v>
      </c>
      <c r="F4308" s="125"/>
      <c r="G4308" s="125"/>
      <c r="H4308" s="6">
        <f>IF('Раздел 2.1.3.3'!P30&gt;='Раздел 2.1.3.3'!P33,0,1)</f>
        <v>0</v>
      </c>
    </row>
    <row r="4309" spans="1:8" x14ac:dyDescent="0.2">
      <c r="A4309" s="6">
        <f t="shared" si="56"/>
        <v>609562</v>
      </c>
      <c r="B4309" s="6">
        <v>13</v>
      </c>
      <c r="C4309" s="122">
        <v>5</v>
      </c>
      <c r="D4309" s="7">
        <v>62</v>
      </c>
      <c r="E4309" s="7" t="s">
        <v>10096</v>
      </c>
      <c r="F4309" s="7"/>
      <c r="G4309" s="7"/>
      <c r="H4309" s="6">
        <f>IF('Раздел 2.1.3.3'!Q30&gt;='Раздел 2.1.3.3'!Q33,0,1)</f>
        <v>0</v>
      </c>
    </row>
    <row r="4310" spans="1:8" x14ac:dyDescent="0.2">
      <c r="A4310" s="6">
        <f t="shared" si="56"/>
        <v>609562</v>
      </c>
      <c r="B4310" s="6">
        <v>13</v>
      </c>
      <c r="C4310" s="122">
        <v>5</v>
      </c>
      <c r="D4310" s="7">
        <v>63</v>
      </c>
      <c r="E4310" s="7" t="s">
        <v>10097</v>
      </c>
      <c r="F4310" s="7"/>
      <c r="G4310" s="7"/>
      <c r="H4310" s="6">
        <f>IF('Раздел 2.1.3.3'!R30&gt;='Раздел 2.1.3.3'!R33,0,1)</f>
        <v>0</v>
      </c>
    </row>
    <row r="4311" spans="1:8" x14ac:dyDescent="0.2">
      <c r="A4311" s="6">
        <f t="shared" si="56"/>
        <v>609562</v>
      </c>
      <c r="B4311" s="6">
        <v>13</v>
      </c>
      <c r="C4311" s="122">
        <v>5</v>
      </c>
      <c r="D4311" s="7">
        <v>64</v>
      </c>
      <c r="E4311" s="7" t="s">
        <v>10098</v>
      </c>
      <c r="F4311" s="7"/>
      <c r="G4311" s="7"/>
      <c r="H4311" s="6">
        <f>IF('Раздел 2.1.3.3'!S30&gt;='Раздел 2.1.3.3'!S33,0,1)</f>
        <v>0</v>
      </c>
    </row>
    <row r="4312" spans="1:8" x14ac:dyDescent="0.2">
      <c r="A4312" s="6">
        <f t="shared" si="56"/>
        <v>609562</v>
      </c>
      <c r="B4312" s="6">
        <v>13</v>
      </c>
      <c r="C4312" s="122">
        <v>5</v>
      </c>
      <c r="D4312" s="7">
        <v>65</v>
      </c>
      <c r="E4312" s="7" t="s">
        <v>10099</v>
      </c>
      <c r="F4312" s="7"/>
      <c r="G4312" s="7"/>
      <c r="H4312" s="6">
        <f>IF('Раздел 2.1.3.3'!T30&gt;='Раздел 2.1.3.3'!T33,0,1)</f>
        <v>0</v>
      </c>
    </row>
    <row r="4313" spans="1:8" x14ac:dyDescent="0.2">
      <c r="A4313" s="6">
        <f t="shared" si="56"/>
        <v>609562</v>
      </c>
      <c r="B4313" s="6">
        <v>13</v>
      </c>
      <c r="C4313" s="122">
        <v>5</v>
      </c>
      <c r="D4313" s="7">
        <v>66</v>
      </c>
      <c r="E4313" s="7" t="s">
        <v>10100</v>
      </c>
      <c r="F4313" s="7"/>
      <c r="G4313" s="7"/>
      <c r="H4313" s="6">
        <f>IF('Раздел 2.1.3.3'!U30&gt;='Раздел 2.1.3.3'!U33,0,1)</f>
        <v>0</v>
      </c>
    </row>
    <row r="4314" spans="1:8" x14ac:dyDescent="0.2">
      <c r="A4314" s="6">
        <f t="shared" si="56"/>
        <v>609562</v>
      </c>
      <c r="B4314" s="6">
        <v>13</v>
      </c>
      <c r="C4314" s="122">
        <v>5</v>
      </c>
      <c r="D4314" s="7">
        <v>67</v>
      </c>
      <c r="E4314" s="7" t="s">
        <v>10101</v>
      </c>
      <c r="F4314" s="7"/>
      <c r="G4314" s="7"/>
      <c r="H4314" s="6">
        <f>IF('Раздел 2.1.3.3'!V30&gt;='Раздел 2.1.3.3'!V33,0,1)</f>
        <v>0</v>
      </c>
    </row>
    <row r="4315" spans="1:8" x14ac:dyDescent="0.2">
      <c r="A4315" s="6">
        <f t="shared" si="56"/>
        <v>609562</v>
      </c>
      <c r="B4315" s="6">
        <v>13</v>
      </c>
      <c r="C4315" s="122">
        <v>5</v>
      </c>
      <c r="D4315" s="7">
        <v>68</v>
      </c>
      <c r="E4315" s="7" t="s">
        <v>10102</v>
      </c>
      <c r="F4315" s="7"/>
      <c r="G4315" s="7"/>
      <c r="H4315" s="6">
        <f>IF('Раздел 2.1.3.3'!W30&gt;='Раздел 2.1.3.3'!W33,0,1)</f>
        <v>0</v>
      </c>
    </row>
    <row r="4316" spans="1:8" x14ac:dyDescent="0.2">
      <c r="A4316" s="6">
        <f t="shared" si="56"/>
        <v>609562</v>
      </c>
      <c r="B4316" s="6">
        <v>13</v>
      </c>
      <c r="C4316" s="122">
        <v>5</v>
      </c>
      <c r="D4316" s="7">
        <v>69</v>
      </c>
      <c r="E4316" s="7" t="s">
        <v>10103</v>
      </c>
      <c r="F4316" s="7"/>
      <c r="G4316" s="7"/>
      <c r="H4316" s="6">
        <f>IF('Раздел 2.1.3.3'!X30&gt;='Раздел 2.1.3.3'!X33,0,1)</f>
        <v>0</v>
      </c>
    </row>
    <row r="4317" spans="1:8" x14ac:dyDescent="0.2">
      <c r="A4317" s="6">
        <f t="shared" si="56"/>
        <v>609562</v>
      </c>
      <c r="B4317" s="6">
        <v>13</v>
      </c>
      <c r="C4317" s="122">
        <v>5</v>
      </c>
      <c r="D4317" s="7">
        <v>70</v>
      </c>
      <c r="E4317" s="7" t="s">
        <v>10104</v>
      </c>
      <c r="F4317" s="7"/>
      <c r="G4317" s="7"/>
      <c r="H4317" s="6">
        <f>IF('Раздел 2.1.3.3'!Y30&gt;='Раздел 2.1.3.3'!Y33,0,1)</f>
        <v>0</v>
      </c>
    </row>
    <row r="4318" spans="1:8" x14ac:dyDescent="0.2">
      <c r="A4318" s="6">
        <f t="shared" si="56"/>
        <v>609562</v>
      </c>
      <c r="B4318" s="6">
        <v>13</v>
      </c>
      <c r="C4318" s="122">
        <v>5</v>
      </c>
      <c r="D4318" s="7">
        <v>71</v>
      </c>
      <c r="E4318" s="7" t="s">
        <v>10105</v>
      </c>
      <c r="F4318" s="7"/>
      <c r="G4318" s="7"/>
      <c r="H4318" s="6">
        <f>IF('Раздел 2.1.3.3'!Z30&gt;='Раздел 2.1.3.3'!Z33,0,1)</f>
        <v>0</v>
      </c>
    </row>
    <row r="4319" spans="1:8" x14ac:dyDescent="0.2">
      <c r="A4319" s="6">
        <f t="shared" si="56"/>
        <v>609562</v>
      </c>
      <c r="B4319" s="6">
        <v>13</v>
      </c>
      <c r="C4319" s="122">
        <v>5</v>
      </c>
      <c r="D4319" s="7">
        <v>72</v>
      </c>
      <c r="E4319" s="7" t="s">
        <v>10106</v>
      </c>
      <c r="F4319" s="7"/>
      <c r="G4319" s="7"/>
      <c r="H4319" s="6">
        <f>IF('Раздел 2.1.3.3'!AA30&gt;='Раздел 2.1.3.3'!AA33,0,1)</f>
        <v>0</v>
      </c>
    </row>
    <row r="4320" spans="1:8" x14ac:dyDescent="0.2">
      <c r="A4320" s="6">
        <f t="shared" si="56"/>
        <v>609562</v>
      </c>
      <c r="B4320" s="6">
        <v>13</v>
      </c>
      <c r="C4320" s="122">
        <v>5</v>
      </c>
      <c r="D4320" s="7">
        <v>73</v>
      </c>
      <c r="E4320" s="7" t="s">
        <v>10107</v>
      </c>
      <c r="F4320" s="7"/>
      <c r="G4320" s="7"/>
      <c r="H4320" s="6">
        <f>IF('Раздел 2.1.3.3'!AB30&gt;='Раздел 2.1.3.3'!AB33,0,1)</f>
        <v>0</v>
      </c>
    </row>
    <row r="4321" spans="1:8" x14ac:dyDescent="0.2">
      <c r="A4321" s="6">
        <f t="shared" si="56"/>
        <v>609562</v>
      </c>
      <c r="B4321" s="6">
        <v>13</v>
      </c>
      <c r="C4321" s="122">
        <v>5</v>
      </c>
      <c r="D4321" s="7">
        <v>74</v>
      </c>
      <c r="E4321" s="7" t="s">
        <v>10108</v>
      </c>
      <c r="F4321" s="7"/>
      <c r="G4321" s="7"/>
      <c r="H4321" s="6">
        <f>IF('Раздел 2.1.3.3'!AC30&gt;='Раздел 2.1.3.3'!AC33,0,1)</f>
        <v>0</v>
      </c>
    </row>
    <row r="4322" spans="1:8" x14ac:dyDescent="0.2">
      <c r="A4322" s="6">
        <f t="shared" ref="A4322:A4385" si="57">P_3</f>
        <v>609562</v>
      </c>
      <c r="B4322" s="6">
        <v>13</v>
      </c>
      <c r="C4322" s="123">
        <v>5</v>
      </c>
      <c r="D4322" s="119">
        <v>75</v>
      </c>
      <c r="E4322" s="119" t="s">
        <v>10109</v>
      </c>
      <c r="F4322" s="119"/>
      <c r="G4322" s="119"/>
      <c r="H4322" s="119">
        <f>IF('Раздел 2.1.3.3'!AD30&gt;='Раздел 2.1.3.3'!AD33,0,1)</f>
        <v>0</v>
      </c>
    </row>
    <row r="4323" spans="1:8" x14ac:dyDescent="0.2">
      <c r="A4323" s="6">
        <f t="shared" si="57"/>
        <v>609562</v>
      </c>
      <c r="B4323" s="6">
        <v>13</v>
      </c>
      <c r="C4323" s="124">
        <v>6</v>
      </c>
      <c r="D4323" s="125">
        <v>76</v>
      </c>
      <c r="E4323" s="125" t="s">
        <v>10110</v>
      </c>
      <c r="F4323" s="125"/>
      <c r="G4323" s="125"/>
      <c r="H4323" s="125">
        <f>IF('Раздел 2.1.3.3'!P30&gt;='Раздел 2.1.3.3'!P36,0,1)</f>
        <v>0</v>
      </c>
    </row>
    <row r="4324" spans="1:8" x14ac:dyDescent="0.2">
      <c r="A4324" s="6">
        <f t="shared" si="57"/>
        <v>609562</v>
      </c>
      <c r="B4324" s="6">
        <v>13</v>
      </c>
      <c r="C4324" s="122">
        <v>6</v>
      </c>
      <c r="D4324" s="7">
        <v>77</v>
      </c>
      <c r="E4324" s="7" t="s">
        <v>10111</v>
      </c>
      <c r="F4324" s="7"/>
      <c r="G4324" s="7"/>
      <c r="H4324" s="7">
        <f>IF('Раздел 2.1.3.3'!Q30&gt;='Раздел 2.1.3.3'!Q36,0,1)</f>
        <v>0</v>
      </c>
    </row>
    <row r="4325" spans="1:8" x14ac:dyDescent="0.2">
      <c r="A4325" s="6">
        <f t="shared" si="57"/>
        <v>609562</v>
      </c>
      <c r="B4325" s="6">
        <v>13</v>
      </c>
      <c r="C4325" s="122">
        <v>6</v>
      </c>
      <c r="D4325" s="7">
        <v>78</v>
      </c>
      <c r="E4325" s="7" t="s">
        <v>10112</v>
      </c>
      <c r="F4325" s="7"/>
      <c r="G4325" s="7"/>
      <c r="H4325" s="7">
        <f>IF('Раздел 2.1.3.3'!R30&gt;='Раздел 2.1.3.3'!R36,0,1)</f>
        <v>0</v>
      </c>
    </row>
    <row r="4326" spans="1:8" x14ac:dyDescent="0.2">
      <c r="A4326" s="6">
        <f t="shared" si="57"/>
        <v>609562</v>
      </c>
      <c r="B4326" s="6">
        <v>13</v>
      </c>
      <c r="C4326" s="122">
        <v>6</v>
      </c>
      <c r="D4326" s="7">
        <v>79</v>
      </c>
      <c r="E4326" s="7" t="s">
        <v>10113</v>
      </c>
      <c r="F4326" s="7"/>
      <c r="G4326" s="7"/>
      <c r="H4326" s="7">
        <f>IF('Раздел 2.1.3.3'!S30&gt;='Раздел 2.1.3.3'!S36,0,1)</f>
        <v>0</v>
      </c>
    </row>
    <row r="4327" spans="1:8" x14ac:dyDescent="0.2">
      <c r="A4327" s="6">
        <f t="shared" si="57"/>
        <v>609562</v>
      </c>
      <c r="B4327" s="6">
        <v>13</v>
      </c>
      <c r="C4327" s="122">
        <v>6</v>
      </c>
      <c r="D4327" s="7">
        <v>80</v>
      </c>
      <c r="E4327" s="7" t="s">
        <v>10114</v>
      </c>
      <c r="F4327" s="7"/>
      <c r="G4327" s="7"/>
      <c r="H4327" s="7">
        <f>IF('Раздел 2.1.3.3'!T30&gt;='Раздел 2.1.3.3'!T36,0,1)</f>
        <v>0</v>
      </c>
    </row>
    <row r="4328" spans="1:8" x14ac:dyDescent="0.2">
      <c r="A4328" s="6">
        <f t="shared" si="57"/>
        <v>609562</v>
      </c>
      <c r="B4328" s="6">
        <v>13</v>
      </c>
      <c r="C4328" s="122">
        <v>6</v>
      </c>
      <c r="D4328" s="7">
        <v>81</v>
      </c>
      <c r="E4328" s="7" t="s">
        <v>10115</v>
      </c>
      <c r="F4328" s="7"/>
      <c r="G4328" s="7"/>
      <c r="H4328" s="7">
        <f>IF('Раздел 2.1.3.3'!U30&gt;='Раздел 2.1.3.3'!U36,0,1)</f>
        <v>0</v>
      </c>
    </row>
    <row r="4329" spans="1:8" x14ac:dyDescent="0.2">
      <c r="A4329" s="6">
        <f t="shared" si="57"/>
        <v>609562</v>
      </c>
      <c r="B4329" s="6">
        <v>13</v>
      </c>
      <c r="C4329" s="122">
        <v>6</v>
      </c>
      <c r="D4329" s="7">
        <v>82</v>
      </c>
      <c r="E4329" s="7" t="s">
        <v>10116</v>
      </c>
      <c r="F4329" s="7"/>
      <c r="G4329" s="7"/>
      <c r="H4329" s="7">
        <f>IF('Раздел 2.1.3.3'!V30&gt;='Раздел 2.1.3.3'!V36,0,1)</f>
        <v>0</v>
      </c>
    </row>
    <row r="4330" spans="1:8" x14ac:dyDescent="0.2">
      <c r="A4330" s="6">
        <f t="shared" si="57"/>
        <v>609562</v>
      </c>
      <c r="B4330" s="6">
        <v>13</v>
      </c>
      <c r="C4330" s="122">
        <v>6</v>
      </c>
      <c r="D4330" s="7">
        <v>83</v>
      </c>
      <c r="E4330" s="7" t="s">
        <v>10117</v>
      </c>
      <c r="F4330" s="7"/>
      <c r="G4330" s="7"/>
      <c r="H4330" s="7">
        <f>IF('Раздел 2.1.3.3'!W30&gt;='Раздел 2.1.3.3'!W36,0,1)</f>
        <v>0</v>
      </c>
    </row>
    <row r="4331" spans="1:8" x14ac:dyDescent="0.2">
      <c r="A4331" s="6">
        <f t="shared" si="57"/>
        <v>609562</v>
      </c>
      <c r="B4331" s="6">
        <v>13</v>
      </c>
      <c r="C4331" s="122">
        <v>6</v>
      </c>
      <c r="D4331" s="7">
        <v>84</v>
      </c>
      <c r="E4331" s="7" t="s">
        <v>10118</v>
      </c>
      <c r="F4331" s="7"/>
      <c r="G4331" s="7"/>
      <c r="H4331" s="7">
        <f>IF('Раздел 2.1.3.3'!X30&gt;='Раздел 2.1.3.3'!X36,0,1)</f>
        <v>0</v>
      </c>
    </row>
    <row r="4332" spans="1:8" x14ac:dyDescent="0.2">
      <c r="A4332" s="6">
        <f t="shared" si="57"/>
        <v>609562</v>
      </c>
      <c r="B4332" s="6">
        <v>13</v>
      </c>
      <c r="C4332" s="122">
        <v>6</v>
      </c>
      <c r="D4332" s="7">
        <v>85</v>
      </c>
      <c r="E4332" s="7" t="s">
        <v>10119</v>
      </c>
      <c r="F4332" s="7"/>
      <c r="G4332" s="7"/>
      <c r="H4332" s="7">
        <f>IF('Раздел 2.1.3.3'!Y30&gt;='Раздел 2.1.3.3'!Y36,0,1)</f>
        <v>0</v>
      </c>
    </row>
    <row r="4333" spans="1:8" x14ac:dyDescent="0.2">
      <c r="A4333" s="6">
        <f t="shared" si="57"/>
        <v>609562</v>
      </c>
      <c r="B4333" s="6">
        <v>13</v>
      </c>
      <c r="C4333" s="122">
        <v>6</v>
      </c>
      <c r="D4333" s="7">
        <v>86</v>
      </c>
      <c r="E4333" s="7" t="s">
        <v>10120</v>
      </c>
      <c r="F4333" s="7"/>
      <c r="G4333" s="7"/>
      <c r="H4333" s="7">
        <f>IF('Раздел 2.1.3.3'!Z30&gt;='Раздел 2.1.3.3'!Z36,0,1)</f>
        <v>0</v>
      </c>
    </row>
    <row r="4334" spans="1:8" x14ac:dyDescent="0.2">
      <c r="A4334" s="6">
        <f t="shared" si="57"/>
        <v>609562</v>
      </c>
      <c r="B4334" s="6">
        <v>13</v>
      </c>
      <c r="C4334" s="122">
        <v>6</v>
      </c>
      <c r="D4334" s="7">
        <v>87</v>
      </c>
      <c r="E4334" s="7" t="s">
        <v>10121</v>
      </c>
      <c r="F4334" s="7"/>
      <c r="G4334" s="7"/>
      <c r="H4334" s="7">
        <f>IF('Раздел 2.1.3.3'!AA30&gt;='Раздел 2.1.3.3'!AA36,0,1)</f>
        <v>0</v>
      </c>
    </row>
    <row r="4335" spans="1:8" x14ac:dyDescent="0.2">
      <c r="A4335" s="6">
        <f t="shared" si="57"/>
        <v>609562</v>
      </c>
      <c r="B4335" s="6">
        <v>13</v>
      </c>
      <c r="C4335" s="122">
        <v>6</v>
      </c>
      <c r="D4335" s="7">
        <v>88</v>
      </c>
      <c r="E4335" s="7" t="s">
        <v>10122</v>
      </c>
      <c r="F4335" s="7"/>
      <c r="G4335" s="7"/>
      <c r="H4335" s="7">
        <f>IF('Раздел 2.1.3.3'!AB30&gt;='Раздел 2.1.3.3'!AB36,0,1)</f>
        <v>0</v>
      </c>
    </row>
    <row r="4336" spans="1:8" x14ac:dyDescent="0.2">
      <c r="A4336" s="6">
        <f t="shared" si="57"/>
        <v>609562</v>
      </c>
      <c r="B4336" s="6">
        <v>13</v>
      </c>
      <c r="C4336" s="122">
        <v>6</v>
      </c>
      <c r="D4336" s="7">
        <v>89</v>
      </c>
      <c r="E4336" s="7" t="s">
        <v>10123</v>
      </c>
      <c r="F4336" s="7"/>
      <c r="G4336" s="7"/>
      <c r="H4336" s="7">
        <f>IF('Раздел 2.1.3.3'!AC30&gt;='Раздел 2.1.3.3'!AC36,0,1)</f>
        <v>0</v>
      </c>
    </row>
    <row r="4337" spans="1:8" x14ac:dyDescent="0.2">
      <c r="A4337" s="6">
        <f t="shared" si="57"/>
        <v>609562</v>
      </c>
      <c r="B4337" s="6">
        <v>13</v>
      </c>
      <c r="C4337" s="123">
        <v>6</v>
      </c>
      <c r="D4337" s="119">
        <v>90</v>
      </c>
      <c r="E4337" s="119" t="s">
        <v>10124</v>
      </c>
      <c r="F4337" s="119"/>
      <c r="G4337" s="119"/>
      <c r="H4337" s="119">
        <f>IF('Раздел 2.1.3.3'!AD30&gt;='Раздел 2.1.3.3'!AD36,0,1)</f>
        <v>0</v>
      </c>
    </row>
    <row r="4338" spans="1:8" x14ac:dyDescent="0.2">
      <c r="A4338" s="6">
        <f t="shared" si="57"/>
        <v>609562</v>
      </c>
      <c r="B4338" s="6">
        <v>13</v>
      </c>
      <c r="C4338" s="124">
        <v>7</v>
      </c>
      <c r="D4338" s="125">
        <v>91</v>
      </c>
      <c r="E4338" s="125" t="s">
        <v>10125</v>
      </c>
      <c r="F4338" s="125"/>
      <c r="G4338" s="125"/>
      <c r="H4338" s="125">
        <f>IF('Раздел 2.1.3.3'!P30&gt;='Раздел 2.1.3.3'!P37,0,1)</f>
        <v>0</v>
      </c>
    </row>
    <row r="4339" spans="1:8" x14ac:dyDescent="0.2">
      <c r="A4339" s="6">
        <f t="shared" si="57"/>
        <v>609562</v>
      </c>
      <c r="B4339" s="6">
        <v>13</v>
      </c>
      <c r="C4339" s="122">
        <v>7</v>
      </c>
      <c r="D4339" s="7">
        <v>92</v>
      </c>
      <c r="E4339" s="7" t="s">
        <v>10484</v>
      </c>
      <c r="F4339" s="7"/>
      <c r="G4339" s="7"/>
      <c r="H4339" s="7">
        <f>IF('Раздел 2.1.3.3'!Q30&gt;='Раздел 2.1.3.3'!Q37,0,1)</f>
        <v>0</v>
      </c>
    </row>
    <row r="4340" spans="1:8" x14ac:dyDescent="0.2">
      <c r="A4340" s="6">
        <f t="shared" si="57"/>
        <v>609562</v>
      </c>
      <c r="B4340" s="6">
        <v>13</v>
      </c>
      <c r="C4340" s="122">
        <v>7</v>
      </c>
      <c r="D4340" s="7">
        <v>93</v>
      </c>
      <c r="E4340" s="7" t="s">
        <v>10485</v>
      </c>
      <c r="F4340" s="7"/>
      <c r="G4340" s="7"/>
      <c r="H4340" s="7">
        <f>IF('Раздел 2.1.3.3'!R30&gt;='Раздел 2.1.3.3'!R37,0,1)</f>
        <v>0</v>
      </c>
    </row>
    <row r="4341" spans="1:8" x14ac:dyDescent="0.2">
      <c r="A4341" s="6">
        <f t="shared" si="57"/>
        <v>609562</v>
      </c>
      <c r="B4341" s="6">
        <v>13</v>
      </c>
      <c r="C4341" s="122">
        <v>7</v>
      </c>
      <c r="D4341" s="7">
        <v>94</v>
      </c>
      <c r="E4341" s="7" t="s">
        <v>10486</v>
      </c>
      <c r="F4341" s="7"/>
      <c r="G4341" s="7"/>
      <c r="H4341" s="7">
        <f>IF('Раздел 2.1.3.3'!S30&gt;='Раздел 2.1.3.3'!S37,0,1)</f>
        <v>0</v>
      </c>
    </row>
    <row r="4342" spans="1:8" x14ac:dyDescent="0.2">
      <c r="A4342" s="6">
        <f t="shared" si="57"/>
        <v>609562</v>
      </c>
      <c r="B4342" s="6">
        <v>13</v>
      </c>
      <c r="C4342" s="122">
        <v>7</v>
      </c>
      <c r="D4342" s="7">
        <v>95</v>
      </c>
      <c r="E4342" s="7" t="s">
        <v>10487</v>
      </c>
      <c r="F4342" s="7"/>
      <c r="G4342" s="7"/>
      <c r="H4342" s="7">
        <f>IF('Раздел 2.1.3.3'!T30&gt;='Раздел 2.1.3.3'!T37,0,1)</f>
        <v>0</v>
      </c>
    </row>
    <row r="4343" spans="1:8" x14ac:dyDescent="0.2">
      <c r="A4343" s="6">
        <f t="shared" si="57"/>
        <v>609562</v>
      </c>
      <c r="B4343" s="6">
        <v>13</v>
      </c>
      <c r="C4343" s="122">
        <v>7</v>
      </c>
      <c r="D4343" s="7">
        <v>96</v>
      </c>
      <c r="E4343" s="7" t="s">
        <v>10488</v>
      </c>
      <c r="F4343" s="7"/>
      <c r="G4343" s="7"/>
      <c r="H4343" s="7">
        <f>IF('Раздел 2.1.3.3'!U30&gt;='Раздел 2.1.3.3'!U37,0,1)</f>
        <v>0</v>
      </c>
    </row>
    <row r="4344" spans="1:8" x14ac:dyDescent="0.2">
      <c r="A4344" s="6">
        <f t="shared" si="57"/>
        <v>609562</v>
      </c>
      <c r="B4344" s="6">
        <v>13</v>
      </c>
      <c r="C4344" s="122">
        <v>7</v>
      </c>
      <c r="D4344" s="7">
        <v>97</v>
      </c>
      <c r="E4344" s="7" t="s">
        <v>10489</v>
      </c>
      <c r="F4344" s="7"/>
      <c r="G4344" s="7"/>
      <c r="H4344" s="7">
        <f>IF('Раздел 2.1.3.3'!V30&gt;='Раздел 2.1.3.3'!V37,0,1)</f>
        <v>0</v>
      </c>
    </row>
    <row r="4345" spans="1:8" x14ac:dyDescent="0.2">
      <c r="A4345" s="6">
        <f t="shared" si="57"/>
        <v>609562</v>
      </c>
      <c r="B4345" s="6">
        <v>13</v>
      </c>
      <c r="C4345" s="122">
        <v>7</v>
      </c>
      <c r="D4345" s="7">
        <v>98</v>
      </c>
      <c r="E4345" s="7" t="s">
        <v>10490</v>
      </c>
      <c r="F4345" s="7"/>
      <c r="G4345" s="7"/>
      <c r="H4345" s="7">
        <f>IF('Раздел 2.1.3.3'!W30&gt;='Раздел 2.1.3.3'!W37,0,1)</f>
        <v>0</v>
      </c>
    </row>
    <row r="4346" spans="1:8" x14ac:dyDescent="0.2">
      <c r="A4346" s="6">
        <f t="shared" si="57"/>
        <v>609562</v>
      </c>
      <c r="B4346" s="6">
        <v>13</v>
      </c>
      <c r="C4346" s="122">
        <v>7</v>
      </c>
      <c r="D4346" s="7">
        <v>99</v>
      </c>
      <c r="E4346" s="7" t="s">
        <v>10491</v>
      </c>
      <c r="F4346" s="7"/>
      <c r="G4346" s="7"/>
      <c r="H4346" s="7">
        <f>IF('Раздел 2.1.3.3'!X30&gt;='Раздел 2.1.3.3'!X37,0,1)</f>
        <v>0</v>
      </c>
    </row>
    <row r="4347" spans="1:8" x14ac:dyDescent="0.2">
      <c r="A4347" s="6">
        <f t="shared" si="57"/>
        <v>609562</v>
      </c>
      <c r="B4347" s="6">
        <v>13</v>
      </c>
      <c r="C4347" s="122">
        <v>7</v>
      </c>
      <c r="D4347" s="7">
        <v>100</v>
      </c>
      <c r="E4347" s="7" t="s">
        <v>10492</v>
      </c>
      <c r="F4347" s="7"/>
      <c r="G4347" s="7"/>
      <c r="H4347" s="7">
        <f>IF('Раздел 2.1.3.3'!Y30&gt;='Раздел 2.1.3.3'!Y37,0,1)</f>
        <v>0</v>
      </c>
    </row>
    <row r="4348" spans="1:8" x14ac:dyDescent="0.2">
      <c r="A4348" s="6">
        <f t="shared" si="57"/>
        <v>609562</v>
      </c>
      <c r="B4348" s="6">
        <v>13</v>
      </c>
      <c r="C4348" s="122">
        <v>7</v>
      </c>
      <c r="D4348" s="7">
        <v>101</v>
      </c>
      <c r="E4348" s="7" t="s">
        <v>10493</v>
      </c>
      <c r="F4348" s="7"/>
      <c r="G4348" s="7"/>
      <c r="H4348" s="7">
        <f>IF('Раздел 2.1.3.3'!Z30&gt;='Раздел 2.1.3.3'!Z37,0,1)</f>
        <v>0</v>
      </c>
    </row>
    <row r="4349" spans="1:8" x14ac:dyDescent="0.2">
      <c r="A4349" s="6">
        <f t="shared" si="57"/>
        <v>609562</v>
      </c>
      <c r="B4349" s="6">
        <v>13</v>
      </c>
      <c r="C4349" s="122">
        <v>7</v>
      </c>
      <c r="D4349" s="7">
        <v>102</v>
      </c>
      <c r="E4349" s="7" t="s">
        <v>10494</v>
      </c>
      <c r="F4349" s="7"/>
      <c r="G4349" s="7"/>
      <c r="H4349" s="7">
        <f>IF('Раздел 2.1.3.3'!AA30&gt;='Раздел 2.1.3.3'!AA37,0,1)</f>
        <v>0</v>
      </c>
    </row>
    <row r="4350" spans="1:8" x14ac:dyDescent="0.2">
      <c r="A4350" s="6">
        <f t="shared" si="57"/>
        <v>609562</v>
      </c>
      <c r="B4350" s="6">
        <v>13</v>
      </c>
      <c r="C4350" s="122">
        <v>7</v>
      </c>
      <c r="D4350" s="7">
        <v>103</v>
      </c>
      <c r="E4350" s="7" t="s">
        <v>10495</v>
      </c>
      <c r="F4350" s="7"/>
      <c r="G4350" s="7"/>
      <c r="H4350" s="7">
        <f>IF('Раздел 2.1.3.3'!AB30&gt;='Раздел 2.1.3.3'!AB37,0,1)</f>
        <v>0</v>
      </c>
    </row>
    <row r="4351" spans="1:8" x14ac:dyDescent="0.2">
      <c r="A4351" s="6">
        <f t="shared" si="57"/>
        <v>609562</v>
      </c>
      <c r="B4351" s="6">
        <v>13</v>
      </c>
      <c r="C4351" s="122">
        <v>7</v>
      </c>
      <c r="D4351" s="7">
        <v>104</v>
      </c>
      <c r="E4351" s="7" t="s">
        <v>10496</v>
      </c>
      <c r="F4351" s="7"/>
      <c r="G4351" s="7"/>
      <c r="H4351" s="7">
        <f>IF('Раздел 2.1.3.3'!AC30&gt;='Раздел 2.1.3.3'!AC37,0,1)</f>
        <v>0</v>
      </c>
    </row>
    <row r="4352" spans="1:8" x14ac:dyDescent="0.2">
      <c r="A4352" s="6">
        <f t="shared" si="57"/>
        <v>609562</v>
      </c>
      <c r="B4352" s="6">
        <v>13</v>
      </c>
      <c r="C4352" s="123">
        <v>7</v>
      </c>
      <c r="D4352" s="119">
        <v>105</v>
      </c>
      <c r="E4352" s="119" t="s">
        <v>10497</v>
      </c>
      <c r="F4352" s="119"/>
      <c r="G4352" s="119"/>
      <c r="H4352" s="119">
        <f>IF('Раздел 2.1.3.3'!AD30&gt;='Раздел 2.1.3.3'!AD37,0,1)</f>
        <v>0</v>
      </c>
    </row>
    <row r="4353" spans="1:8" x14ac:dyDescent="0.2">
      <c r="A4353" s="6">
        <f t="shared" si="57"/>
        <v>609562</v>
      </c>
      <c r="B4353" s="6">
        <v>13</v>
      </c>
      <c r="C4353" s="122">
        <v>8</v>
      </c>
      <c r="D4353" s="6">
        <v>106</v>
      </c>
      <c r="E4353" s="6" t="s">
        <v>10498</v>
      </c>
      <c r="H4353" s="6">
        <f>IF('Раздел 2.1.3.3'!P30&gt;='Раздел 2.1.3.3'!P38,0,1)</f>
        <v>0</v>
      </c>
    </row>
    <row r="4354" spans="1:8" x14ac:dyDescent="0.2">
      <c r="A4354" s="6">
        <f t="shared" si="57"/>
        <v>609562</v>
      </c>
      <c r="B4354" s="6">
        <v>13</v>
      </c>
      <c r="C4354" s="122">
        <v>8</v>
      </c>
      <c r="D4354" s="6">
        <v>107</v>
      </c>
      <c r="E4354" s="6" t="s">
        <v>10499</v>
      </c>
      <c r="H4354" s="6">
        <f>IF('Раздел 2.1.3.3'!Q30&gt;='Раздел 2.1.3.3'!Q38,0,1)</f>
        <v>0</v>
      </c>
    </row>
    <row r="4355" spans="1:8" x14ac:dyDescent="0.2">
      <c r="A4355" s="6">
        <f t="shared" si="57"/>
        <v>609562</v>
      </c>
      <c r="B4355" s="6">
        <v>13</v>
      </c>
      <c r="C4355" s="122">
        <v>8</v>
      </c>
      <c r="D4355" s="6">
        <v>108</v>
      </c>
      <c r="E4355" s="6" t="s">
        <v>10500</v>
      </c>
      <c r="H4355" s="6">
        <f>IF('Раздел 2.1.3.3'!R30&gt;='Раздел 2.1.3.3'!R38,0,1)</f>
        <v>0</v>
      </c>
    </row>
    <row r="4356" spans="1:8" x14ac:dyDescent="0.2">
      <c r="A4356" s="6">
        <f t="shared" si="57"/>
        <v>609562</v>
      </c>
      <c r="B4356" s="6">
        <v>13</v>
      </c>
      <c r="C4356" s="122">
        <v>8</v>
      </c>
      <c r="D4356" s="6">
        <v>109</v>
      </c>
      <c r="E4356" s="6" t="s">
        <v>10501</v>
      </c>
      <c r="H4356" s="6">
        <f>IF('Раздел 2.1.3.3'!S30&gt;='Раздел 2.1.3.3'!S38,0,1)</f>
        <v>0</v>
      </c>
    </row>
    <row r="4357" spans="1:8" x14ac:dyDescent="0.2">
      <c r="A4357" s="6">
        <f t="shared" si="57"/>
        <v>609562</v>
      </c>
      <c r="B4357" s="6">
        <v>13</v>
      </c>
      <c r="C4357" s="122">
        <v>8</v>
      </c>
      <c r="D4357" s="6">
        <v>110</v>
      </c>
      <c r="E4357" s="6" t="s">
        <v>10502</v>
      </c>
      <c r="H4357" s="6">
        <f>IF('Раздел 2.1.3.3'!T30&gt;='Раздел 2.1.3.3'!T38,0,1)</f>
        <v>0</v>
      </c>
    </row>
    <row r="4358" spans="1:8" x14ac:dyDescent="0.2">
      <c r="A4358" s="6">
        <f t="shared" si="57"/>
        <v>609562</v>
      </c>
      <c r="B4358" s="6">
        <v>13</v>
      </c>
      <c r="C4358" s="122">
        <v>8</v>
      </c>
      <c r="D4358" s="6">
        <v>111</v>
      </c>
      <c r="E4358" s="6" t="s">
        <v>10503</v>
      </c>
      <c r="H4358" s="6">
        <f>IF('Раздел 2.1.3.3'!U30&gt;='Раздел 2.1.3.3'!U38,0,1)</f>
        <v>0</v>
      </c>
    </row>
    <row r="4359" spans="1:8" x14ac:dyDescent="0.2">
      <c r="A4359" s="6">
        <f t="shared" si="57"/>
        <v>609562</v>
      </c>
      <c r="B4359" s="6">
        <v>13</v>
      </c>
      <c r="C4359" s="122">
        <v>8</v>
      </c>
      <c r="D4359" s="6">
        <v>112</v>
      </c>
      <c r="E4359" s="6" t="s">
        <v>10504</v>
      </c>
      <c r="H4359" s="6">
        <f>IF('Раздел 2.1.3.3'!V30&gt;='Раздел 2.1.3.3'!V38,0,1)</f>
        <v>0</v>
      </c>
    </row>
    <row r="4360" spans="1:8" x14ac:dyDescent="0.2">
      <c r="A4360" s="6">
        <f t="shared" si="57"/>
        <v>609562</v>
      </c>
      <c r="B4360" s="6">
        <v>13</v>
      </c>
      <c r="C4360" s="122">
        <v>8</v>
      </c>
      <c r="D4360" s="6">
        <v>113</v>
      </c>
      <c r="E4360" s="6" t="s">
        <v>10505</v>
      </c>
      <c r="H4360" s="6">
        <f>IF('Раздел 2.1.3.3'!W30&gt;='Раздел 2.1.3.3'!W38,0,1)</f>
        <v>0</v>
      </c>
    </row>
    <row r="4361" spans="1:8" x14ac:dyDescent="0.2">
      <c r="A4361" s="6">
        <f t="shared" si="57"/>
        <v>609562</v>
      </c>
      <c r="B4361" s="6">
        <v>13</v>
      </c>
      <c r="C4361" s="122">
        <v>8</v>
      </c>
      <c r="D4361" s="6">
        <v>114</v>
      </c>
      <c r="E4361" s="6" t="s">
        <v>10506</v>
      </c>
      <c r="H4361" s="6">
        <f>IF('Раздел 2.1.3.3'!X30&gt;='Раздел 2.1.3.3'!X38,0,1)</f>
        <v>0</v>
      </c>
    </row>
    <row r="4362" spans="1:8" x14ac:dyDescent="0.2">
      <c r="A4362" s="6">
        <f t="shared" si="57"/>
        <v>609562</v>
      </c>
      <c r="B4362" s="6">
        <v>13</v>
      </c>
      <c r="C4362" s="122">
        <v>8</v>
      </c>
      <c r="D4362" s="6">
        <v>115</v>
      </c>
      <c r="E4362" s="6" t="s">
        <v>10507</v>
      </c>
      <c r="H4362" s="6">
        <f>IF('Раздел 2.1.3.3'!Y30&gt;='Раздел 2.1.3.3'!Y38,0,1)</f>
        <v>0</v>
      </c>
    </row>
    <row r="4363" spans="1:8" x14ac:dyDescent="0.2">
      <c r="A4363" s="6">
        <f t="shared" si="57"/>
        <v>609562</v>
      </c>
      <c r="B4363" s="6">
        <v>13</v>
      </c>
      <c r="C4363" s="122">
        <v>8</v>
      </c>
      <c r="D4363" s="6">
        <v>116</v>
      </c>
      <c r="E4363" s="6" t="s">
        <v>10508</v>
      </c>
      <c r="H4363" s="6">
        <f>IF('Раздел 2.1.3.3'!Z30&gt;='Раздел 2.1.3.3'!Z38,0,1)</f>
        <v>0</v>
      </c>
    </row>
    <row r="4364" spans="1:8" x14ac:dyDescent="0.2">
      <c r="A4364" s="6">
        <f t="shared" si="57"/>
        <v>609562</v>
      </c>
      <c r="B4364" s="6">
        <v>13</v>
      </c>
      <c r="C4364" s="122">
        <v>8</v>
      </c>
      <c r="D4364" s="6">
        <v>117</v>
      </c>
      <c r="E4364" s="6" t="s">
        <v>10509</v>
      </c>
      <c r="H4364" s="6">
        <f>IF('Раздел 2.1.3.3'!AA30&gt;='Раздел 2.1.3.3'!AA38,0,1)</f>
        <v>0</v>
      </c>
    </row>
    <row r="4365" spans="1:8" x14ac:dyDescent="0.2">
      <c r="A4365" s="6">
        <f t="shared" si="57"/>
        <v>609562</v>
      </c>
      <c r="B4365" s="6">
        <v>13</v>
      </c>
      <c r="C4365" s="122">
        <v>8</v>
      </c>
      <c r="D4365" s="6">
        <v>118</v>
      </c>
      <c r="E4365" s="6" t="s">
        <v>10510</v>
      </c>
      <c r="H4365" s="6">
        <f>IF('Раздел 2.1.3.3'!AB30&gt;='Раздел 2.1.3.3'!AB38,0,1)</f>
        <v>0</v>
      </c>
    </row>
    <row r="4366" spans="1:8" x14ac:dyDescent="0.2">
      <c r="A4366" s="6">
        <f t="shared" si="57"/>
        <v>609562</v>
      </c>
      <c r="B4366" s="6">
        <v>13</v>
      </c>
      <c r="C4366" s="122">
        <v>8</v>
      </c>
      <c r="D4366" s="6">
        <v>119</v>
      </c>
      <c r="E4366" s="6" t="s">
        <v>10511</v>
      </c>
      <c r="H4366" s="6">
        <f>IF('Раздел 2.1.3.3'!AC30&gt;='Раздел 2.1.3.3'!AC38,0,1)</f>
        <v>0</v>
      </c>
    </row>
    <row r="4367" spans="1:8" x14ac:dyDescent="0.2">
      <c r="A4367" s="6">
        <f t="shared" si="57"/>
        <v>609562</v>
      </c>
      <c r="B4367" s="6">
        <v>13</v>
      </c>
      <c r="C4367" s="123">
        <v>8</v>
      </c>
      <c r="D4367" s="119">
        <v>120</v>
      </c>
      <c r="E4367" s="119" t="s">
        <v>10512</v>
      </c>
      <c r="F4367" s="119"/>
      <c r="G4367" s="119"/>
      <c r="H4367" s="119">
        <f>IF('Раздел 2.1.3.3'!AD30&gt;='Раздел 2.1.3.3'!AD38,0,1)</f>
        <v>0</v>
      </c>
    </row>
    <row r="4368" spans="1:8" x14ac:dyDescent="0.2">
      <c r="A4368" s="6">
        <f t="shared" si="57"/>
        <v>609562</v>
      </c>
      <c r="B4368" s="6">
        <v>13</v>
      </c>
      <c r="C4368" s="122">
        <v>9</v>
      </c>
      <c r="D4368" s="6">
        <v>121</v>
      </c>
      <c r="E4368" s="6" t="s">
        <v>12322</v>
      </c>
      <c r="H4368" s="6">
        <f>IF('Раздел 2.1.3.3'!P33&gt;='Раздел 2.1.3.3'!P34,0,1)</f>
        <v>0</v>
      </c>
    </row>
    <row r="4369" spans="1:8" x14ac:dyDescent="0.2">
      <c r="A4369" s="6">
        <f t="shared" si="57"/>
        <v>609562</v>
      </c>
      <c r="B4369" s="6">
        <v>13</v>
      </c>
      <c r="C4369" s="122">
        <v>9</v>
      </c>
      <c r="D4369" s="6">
        <v>122</v>
      </c>
      <c r="E4369" s="6" t="s">
        <v>12323</v>
      </c>
      <c r="H4369" s="6">
        <f>IF('Раздел 2.1.3.3'!Q33&gt;='Раздел 2.1.3.3'!Q34,0,1)</f>
        <v>0</v>
      </c>
    </row>
    <row r="4370" spans="1:8" x14ac:dyDescent="0.2">
      <c r="A4370" s="6">
        <f t="shared" si="57"/>
        <v>609562</v>
      </c>
      <c r="B4370" s="6">
        <v>13</v>
      </c>
      <c r="C4370" s="122">
        <v>9</v>
      </c>
      <c r="D4370" s="6">
        <v>123</v>
      </c>
      <c r="E4370" s="6" t="s">
        <v>12324</v>
      </c>
      <c r="H4370" s="6">
        <f>IF('Раздел 2.1.3.3'!R33&gt;='Раздел 2.1.3.3'!R34,0,1)</f>
        <v>0</v>
      </c>
    </row>
    <row r="4371" spans="1:8" x14ac:dyDescent="0.2">
      <c r="A4371" s="6">
        <f t="shared" si="57"/>
        <v>609562</v>
      </c>
      <c r="B4371" s="6">
        <v>13</v>
      </c>
      <c r="C4371" s="122">
        <v>9</v>
      </c>
      <c r="D4371" s="6">
        <v>124</v>
      </c>
      <c r="E4371" s="6" t="s">
        <v>12325</v>
      </c>
      <c r="H4371" s="6">
        <f>IF('Раздел 2.1.3.3'!S33&gt;='Раздел 2.1.3.3'!S34,0,1)</f>
        <v>0</v>
      </c>
    </row>
    <row r="4372" spans="1:8" x14ac:dyDescent="0.2">
      <c r="A4372" s="6">
        <f t="shared" si="57"/>
        <v>609562</v>
      </c>
      <c r="B4372" s="6">
        <v>13</v>
      </c>
      <c r="C4372" s="122">
        <v>9</v>
      </c>
      <c r="D4372" s="6">
        <v>125</v>
      </c>
      <c r="E4372" s="6" t="s">
        <v>12326</v>
      </c>
      <c r="H4372" s="6">
        <f>IF('Раздел 2.1.3.3'!T33&gt;='Раздел 2.1.3.3'!T34,0,1)</f>
        <v>0</v>
      </c>
    </row>
    <row r="4373" spans="1:8" x14ac:dyDescent="0.2">
      <c r="A4373" s="6">
        <f t="shared" si="57"/>
        <v>609562</v>
      </c>
      <c r="B4373" s="6">
        <v>13</v>
      </c>
      <c r="C4373" s="122">
        <v>9</v>
      </c>
      <c r="D4373" s="6">
        <v>126</v>
      </c>
      <c r="E4373" s="6" t="s">
        <v>10867</v>
      </c>
      <c r="H4373" s="6">
        <f>IF('Раздел 2.1.3.3'!U33&gt;='Раздел 2.1.3.3'!U34,0,1)</f>
        <v>0</v>
      </c>
    </row>
    <row r="4374" spans="1:8" x14ac:dyDescent="0.2">
      <c r="A4374" s="6">
        <f t="shared" si="57"/>
        <v>609562</v>
      </c>
      <c r="B4374" s="6">
        <v>13</v>
      </c>
      <c r="C4374" s="122">
        <v>9</v>
      </c>
      <c r="D4374" s="6">
        <v>127</v>
      </c>
      <c r="E4374" s="6" t="s">
        <v>10868</v>
      </c>
      <c r="H4374" s="6">
        <f>IF('Раздел 2.1.3.3'!V33&gt;='Раздел 2.1.3.3'!V34,0,1)</f>
        <v>0</v>
      </c>
    </row>
    <row r="4375" spans="1:8" x14ac:dyDescent="0.2">
      <c r="A4375" s="6">
        <f t="shared" si="57"/>
        <v>609562</v>
      </c>
      <c r="B4375" s="6">
        <v>13</v>
      </c>
      <c r="C4375" s="122">
        <v>9</v>
      </c>
      <c r="D4375" s="6">
        <v>128</v>
      </c>
      <c r="E4375" s="6" t="s">
        <v>10869</v>
      </c>
      <c r="H4375" s="6">
        <f>IF('Раздел 2.1.3.3'!W33&gt;='Раздел 2.1.3.3'!W34,0,1)</f>
        <v>0</v>
      </c>
    </row>
    <row r="4376" spans="1:8" x14ac:dyDescent="0.2">
      <c r="A4376" s="6">
        <f t="shared" si="57"/>
        <v>609562</v>
      </c>
      <c r="B4376" s="6">
        <v>13</v>
      </c>
      <c r="C4376" s="122">
        <v>9</v>
      </c>
      <c r="D4376" s="6">
        <v>129</v>
      </c>
      <c r="E4376" s="6" t="s">
        <v>10870</v>
      </c>
      <c r="H4376" s="6">
        <f>IF('Раздел 2.1.3.3'!X33&gt;='Раздел 2.1.3.3'!X34,0,1)</f>
        <v>0</v>
      </c>
    </row>
    <row r="4377" spans="1:8" x14ac:dyDescent="0.2">
      <c r="A4377" s="6">
        <f t="shared" si="57"/>
        <v>609562</v>
      </c>
      <c r="B4377" s="6">
        <v>13</v>
      </c>
      <c r="C4377" s="122">
        <v>9</v>
      </c>
      <c r="D4377" s="6">
        <v>130</v>
      </c>
      <c r="E4377" s="6" t="s">
        <v>10871</v>
      </c>
      <c r="H4377" s="6">
        <f>IF('Раздел 2.1.3.3'!Y33&gt;='Раздел 2.1.3.3'!Y34,0,1)</f>
        <v>0</v>
      </c>
    </row>
    <row r="4378" spans="1:8" x14ac:dyDescent="0.2">
      <c r="A4378" s="6">
        <f t="shared" si="57"/>
        <v>609562</v>
      </c>
      <c r="B4378" s="6">
        <v>13</v>
      </c>
      <c r="C4378" s="122">
        <v>9</v>
      </c>
      <c r="D4378" s="6">
        <v>131</v>
      </c>
      <c r="E4378" s="6" t="s">
        <v>9226</v>
      </c>
      <c r="H4378" s="6">
        <f>IF('Раздел 2.1.3.3'!Z33&gt;='Раздел 2.1.3.3'!Z34,0,1)</f>
        <v>0</v>
      </c>
    </row>
    <row r="4379" spans="1:8" x14ac:dyDescent="0.2">
      <c r="A4379" s="6">
        <f t="shared" si="57"/>
        <v>609562</v>
      </c>
      <c r="B4379" s="6">
        <v>13</v>
      </c>
      <c r="C4379" s="122">
        <v>9</v>
      </c>
      <c r="D4379" s="6">
        <v>132</v>
      </c>
      <c r="E4379" s="6" t="s">
        <v>10235</v>
      </c>
      <c r="H4379" s="6">
        <f>IF('Раздел 2.1.3.3'!AA33&gt;='Раздел 2.1.3.3'!AA34,0,1)</f>
        <v>0</v>
      </c>
    </row>
    <row r="4380" spans="1:8" x14ac:dyDescent="0.2">
      <c r="A4380" s="6">
        <f t="shared" si="57"/>
        <v>609562</v>
      </c>
      <c r="B4380" s="6">
        <v>13</v>
      </c>
      <c r="C4380" s="122">
        <v>9</v>
      </c>
      <c r="D4380" s="6">
        <v>133</v>
      </c>
      <c r="E4380" s="6" t="s">
        <v>10236</v>
      </c>
      <c r="H4380" s="6">
        <f>IF('Раздел 2.1.3.3'!AB33&gt;='Раздел 2.1.3.3'!AB34,0,1)</f>
        <v>0</v>
      </c>
    </row>
    <row r="4381" spans="1:8" x14ac:dyDescent="0.2">
      <c r="A4381" s="6">
        <f t="shared" si="57"/>
        <v>609562</v>
      </c>
      <c r="B4381" s="6">
        <v>13</v>
      </c>
      <c r="C4381" s="122">
        <v>9</v>
      </c>
      <c r="D4381" s="6">
        <v>134</v>
      </c>
      <c r="E4381" s="6" t="s">
        <v>10237</v>
      </c>
      <c r="H4381" s="6">
        <f>IF('Раздел 2.1.3.3'!AC33&gt;='Раздел 2.1.3.3'!AC34,0,1)</f>
        <v>0</v>
      </c>
    </row>
    <row r="4382" spans="1:8" x14ac:dyDescent="0.2">
      <c r="A4382" s="6">
        <f t="shared" si="57"/>
        <v>609562</v>
      </c>
      <c r="B4382" s="6">
        <v>13</v>
      </c>
      <c r="C4382" s="123">
        <v>9</v>
      </c>
      <c r="D4382" s="119">
        <v>135</v>
      </c>
      <c r="E4382" s="119" t="s">
        <v>10238</v>
      </c>
      <c r="F4382" s="119"/>
      <c r="G4382" s="119"/>
      <c r="H4382" s="119">
        <f>IF('Раздел 2.1.3.3'!AD33&gt;='Раздел 2.1.3.3'!AD34,0,1)</f>
        <v>0</v>
      </c>
    </row>
    <row r="4383" spans="1:8" x14ac:dyDescent="0.2">
      <c r="A4383" s="6">
        <f t="shared" si="57"/>
        <v>609562</v>
      </c>
      <c r="B4383" s="6">
        <v>13</v>
      </c>
      <c r="C4383" s="124">
        <v>10</v>
      </c>
      <c r="D4383" s="125">
        <v>136</v>
      </c>
      <c r="E4383" s="125" t="s">
        <v>10239</v>
      </c>
      <c r="F4383" s="125"/>
      <c r="G4383" s="125"/>
      <c r="H4383" s="125">
        <f>IF('Раздел 2.1.3.3'!P33&gt;='Раздел 2.1.3.3'!P35,0,1)</f>
        <v>0</v>
      </c>
    </row>
    <row r="4384" spans="1:8" x14ac:dyDescent="0.2">
      <c r="A4384" s="6">
        <f t="shared" si="57"/>
        <v>609562</v>
      </c>
      <c r="B4384" s="6">
        <v>13</v>
      </c>
      <c r="C4384" s="122">
        <v>10</v>
      </c>
      <c r="D4384" s="7">
        <v>137</v>
      </c>
      <c r="E4384" s="7" t="s">
        <v>10240</v>
      </c>
      <c r="F4384" s="7"/>
      <c r="G4384" s="7"/>
      <c r="H4384" s="7">
        <f>IF('Раздел 2.1.3.3'!Q33&gt;='Раздел 2.1.3.3'!Q35,0,1)</f>
        <v>0</v>
      </c>
    </row>
    <row r="4385" spans="1:8" x14ac:dyDescent="0.2">
      <c r="A4385" s="6">
        <f t="shared" si="57"/>
        <v>609562</v>
      </c>
      <c r="B4385" s="6">
        <v>13</v>
      </c>
      <c r="C4385" s="122">
        <v>10</v>
      </c>
      <c r="D4385" s="7">
        <v>138</v>
      </c>
      <c r="E4385" s="7" t="s">
        <v>10241</v>
      </c>
      <c r="F4385" s="7"/>
      <c r="G4385" s="7"/>
      <c r="H4385" s="7">
        <f>IF('Раздел 2.1.3.3'!R33&gt;='Раздел 2.1.3.3'!R35,0,1)</f>
        <v>0</v>
      </c>
    </row>
    <row r="4386" spans="1:8" x14ac:dyDescent="0.2">
      <c r="A4386" s="6">
        <f t="shared" ref="A4386:A4494" si="58">P_3</f>
        <v>609562</v>
      </c>
      <c r="B4386" s="6">
        <v>13</v>
      </c>
      <c r="C4386" s="122">
        <v>10</v>
      </c>
      <c r="D4386" s="7">
        <v>139</v>
      </c>
      <c r="E4386" s="7" t="s">
        <v>10882</v>
      </c>
      <c r="F4386" s="7"/>
      <c r="G4386" s="7"/>
      <c r="H4386" s="7">
        <f>IF('Раздел 2.1.3.3'!S33&gt;='Раздел 2.1.3.3'!S35,0,1)</f>
        <v>0</v>
      </c>
    </row>
    <row r="4387" spans="1:8" x14ac:dyDescent="0.2">
      <c r="A4387" s="6">
        <f t="shared" si="58"/>
        <v>609562</v>
      </c>
      <c r="B4387" s="6">
        <v>13</v>
      </c>
      <c r="C4387" s="122">
        <v>10</v>
      </c>
      <c r="D4387" s="7">
        <v>140</v>
      </c>
      <c r="E4387" s="7" t="s">
        <v>10883</v>
      </c>
      <c r="F4387" s="7"/>
      <c r="G4387" s="7"/>
      <c r="H4387" s="7">
        <f>IF('Раздел 2.1.3.3'!T33&gt;='Раздел 2.1.3.3'!T35,0,1)</f>
        <v>0</v>
      </c>
    </row>
    <row r="4388" spans="1:8" x14ac:dyDescent="0.2">
      <c r="A4388" s="6">
        <f t="shared" si="58"/>
        <v>609562</v>
      </c>
      <c r="B4388" s="6">
        <v>13</v>
      </c>
      <c r="C4388" s="122">
        <v>10</v>
      </c>
      <c r="D4388" s="7">
        <v>141</v>
      </c>
      <c r="E4388" s="7" t="s">
        <v>10884</v>
      </c>
      <c r="F4388" s="7"/>
      <c r="G4388" s="7"/>
      <c r="H4388" s="7">
        <f>IF('Раздел 2.1.3.3'!U33&gt;='Раздел 2.1.3.3'!U35,0,1)</f>
        <v>0</v>
      </c>
    </row>
    <row r="4389" spans="1:8" x14ac:dyDescent="0.2">
      <c r="A4389" s="6">
        <f t="shared" si="58"/>
        <v>609562</v>
      </c>
      <c r="B4389" s="6">
        <v>13</v>
      </c>
      <c r="C4389" s="122">
        <v>10</v>
      </c>
      <c r="D4389" s="7">
        <v>142</v>
      </c>
      <c r="E4389" s="7" t="s">
        <v>10885</v>
      </c>
      <c r="F4389" s="7"/>
      <c r="G4389" s="7"/>
      <c r="H4389" s="7">
        <f>IF('Раздел 2.1.3.3'!V33&gt;='Раздел 2.1.3.3'!V35,0,1)</f>
        <v>0</v>
      </c>
    </row>
    <row r="4390" spans="1:8" x14ac:dyDescent="0.2">
      <c r="A4390" s="6">
        <f t="shared" si="58"/>
        <v>609562</v>
      </c>
      <c r="B4390" s="6">
        <v>13</v>
      </c>
      <c r="C4390" s="122">
        <v>10</v>
      </c>
      <c r="D4390" s="7">
        <v>143</v>
      </c>
      <c r="E4390" s="7" t="s">
        <v>10886</v>
      </c>
      <c r="F4390" s="7"/>
      <c r="G4390" s="7"/>
      <c r="H4390" s="7">
        <f>IF('Раздел 2.1.3.3'!W33&gt;='Раздел 2.1.3.3'!W35,0,1)</f>
        <v>0</v>
      </c>
    </row>
    <row r="4391" spans="1:8" x14ac:dyDescent="0.2">
      <c r="A4391" s="6">
        <f t="shared" si="58"/>
        <v>609562</v>
      </c>
      <c r="B4391" s="6">
        <v>13</v>
      </c>
      <c r="C4391" s="122">
        <v>10</v>
      </c>
      <c r="D4391" s="7">
        <v>144</v>
      </c>
      <c r="E4391" s="7" t="s">
        <v>10887</v>
      </c>
      <c r="F4391" s="7"/>
      <c r="G4391" s="7"/>
      <c r="H4391" s="7">
        <f>IF('Раздел 2.1.3.3'!X33&gt;='Раздел 2.1.3.3'!X35,0,1)</f>
        <v>0</v>
      </c>
    </row>
    <row r="4392" spans="1:8" x14ac:dyDescent="0.2">
      <c r="A4392" s="6">
        <f t="shared" si="58"/>
        <v>609562</v>
      </c>
      <c r="B4392" s="6">
        <v>13</v>
      </c>
      <c r="C4392" s="122">
        <v>10</v>
      </c>
      <c r="D4392" s="7">
        <v>145</v>
      </c>
      <c r="E4392" s="7" t="s">
        <v>10888</v>
      </c>
      <c r="F4392" s="7"/>
      <c r="G4392" s="7"/>
      <c r="H4392" s="7">
        <f>IF('Раздел 2.1.3.3'!Y33&gt;='Раздел 2.1.3.3'!Y35,0,1)</f>
        <v>0</v>
      </c>
    </row>
    <row r="4393" spans="1:8" x14ac:dyDescent="0.2">
      <c r="A4393" s="6">
        <f t="shared" si="58"/>
        <v>609562</v>
      </c>
      <c r="B4393" s="6">
        <v>13</v>
      </c>
      <c r="C4393" s="122">
        <v>10</v>
      </c>
      <c r="D4393" s="7">
        <v>146</v>
      </c>
      <c r="E4393" s="7" t="s">
        <v>10248</v>
      </c>
      <c r="F4393" s="7"/>
      <c r="G4393" s="7"/>
      <c r="H4393" s="7">
        <f>IF('Раздел 2.1.3.3'!Z33&gt;='Раздел 2.1.3.3'!Z35,0,1)</f>
        <v>0</v>
      </c>
    </row>
    <row r="4394" spans="1:8" x14ac:dyDescent="0.2">
      <c r="A4394" s="6">
        <f t="shared" si="58"/>
        <v>609562</v>
      </c>
      <c r="B4394" s="6">
        <v>13</v>
      </c>
      <c r="C4394" s="122">
        <v>10</v>
      </c>
      <c r="D4394" s="7">
        <v>147</v>
      </c>
      <c r="E4394" s="7" t="s">
        <v>10249</v>
      </c>
      <c r="F4394" s="7"/>
      <c r="G4394" s="7"/>
      <c r="H4394" s="7">
        <f>IF('Раздел 2.1.3.3'!AA33&gt;='Раздел 2.1.3.3'!AA35,0,1)</f>
        <v>0</v>
      </c>
    </row>
    <row r="4395" spans="1:8" x14ac:dyDescent="0.2">
      <c r="A4395" s="6">
        <f t="shared" si="58"/>
        <v>609562</v>
      </c>
      <c r="B4395" s="6">
        <v>13</v>
      </c>
      <c r="C4395" s="122">
        <v>10</v>
      </c>
      <c r="D4395" s="7">
        <v>148</v>
      </c>
      <c r="E4395" s="7" t="s">
        <v>10250</v>
      </c>
      <c r="F4395" s="7"/>
      <c r="G4395" s="7"/>
      <c r="H4395" s="7">
        <f>IF('Раздел 2.1.3.3'!AB33&gt;='Раздел 2.1.3.3'!AB35,0,1)</f>
        <v>0</v>
      </c>
    </row>
    <row r="4396" spans="1:8" x14ac:dyDescent="0.2">
      <c r="A4396" s="6">
        <f t="shared" si="58"/>
        <v>609562</v>
      </c>
      <c r="B4396" s="6">
        <v>13</v>
      </c>
      <c r="C4396" s="122">
        <v>10</v>
      </c>
      <c r="D4396" s="7">
        <v>149</v>
      </c>
      <c r="E4396" s="7" t="s">
        <v>9588</v>
      </c>
      <c r="F4396" s="7"/>
      <c r="G4396" s="7"/>
      <c r="H4396" s="7">
        <f>IF('Раздел 2.1.3.3'!AC33&gt;='Раздел 2.1.3.3'!AC35,0,1)</f>
        <v>0</v>
      </c>
    </row>
    <row r="4397" spans="1:8" x14ac:dyDescent="0.2">
      <c r="A4397" s="6">
        <f t="shared" si="58"/>
        <v>609562</v>
      </c>
      <c r="B4397" s="6">
        <v>13</v>
      </c>
      <c r="C4397" s="123">
        <v>10</v>
      </c>
      <c r="D4397" s="119">
        <v>150</v>
      </c>
      <c r="E4397" s="119" t="s">
        <v>9589</v>
      </c>
      <c r="F4397" s="119"/>
      <c r="G4397" s="119"/>
      <c r="H4397" s="119">
        <f>IF('Раздел 2.1.3.3'!AD33&gt;='Раздел 2.1.3.3'!AD35,0,1)</f>
        <v>0</v>
      </c>
    </row>
    <row r="4398" spans="1:8" x14ac:dyDescent="0.2">
      <c r="A4398" s="6">
        <f t="shared" si="58"/>
        <v>609562</v>
      </c>
      <c r="B4398" s="6">
        <v>13</v>
      </c>
      <c r="C4398" s="124">
        <v>11</v>
      </c>
      <c r="D4398" s="125">
        <v>151</v>
      </c>
      <c r="E4398" s="125" t="s">
        <v>8356</v>
      </c>
      <c r="F4398" s="125"/>
      <c r="G4398" s="125"/>
      <c r="H4398" s="125">
        <f>IF('Раздел 2.1.3.3'!P38&gt;='Раздел 2.1.3.3'!P39,0,1)</f>
        <v>0</v>
      </c>
    </row>
    <row r="4399" spans="1:8" x14ac:dyDescent="0.2">
      <c r="A4399" s="6">
        <f t="shared" si="58"/>
        <v>609562</v>
      </c>
      <c r="B4399" s="6">
        <v>13</v>
      </c>
      <c r="C4399" s="122">
        <v>11</v>
      </c>
      <c r="D4399" s="7">
        <v>152</v>
      </c>
      <c r="E4399" s="7" t="s">
        <v>8357</v>
      </c>
      <c r="F4399" s="7"/>
      <c r="G4399" s="7"/>
      <c r="H4399" s="7">
        <f>IF('Раздел 2.1.3.3'!Q38&gt;='Раздел 2.1.3.3'!Q39,0,1)</f>
        <v>0</v>
      </c>
    </row>
    <row r="4400" spans="1:8" x14ac:dyDescent="0.2">
      <c r="A4400" s="6">
        <f t="shared" si="58"/>
        <v>609562</v>
      </c>
      <c r="B4400" s="6">
        <v>13</v>
      </c>
      <c r="C4400" s="122">
        <v>11</v>
      </c>
      <c r="D4400" s="7">
        <v>153</v>
      </c>
      <c r="E4400" s="7" t="s">
        <v>8358</v>
      </c>
      <c r="F4400" s="7"/>
      <c r="G4400" s="7"/>
      <c r="H4400" s="7">
        <f>IF('Раздел 2.1.3.3'!R38&gt;='Раздел 2.1.3.3'!R39,0,1)</f>
        <v>0</v>
      </c>
    </row>
    <row r="4401" spans="1:8" x14ac:dyDescent="0.2">
      <c r="A4401" s="6">
        <f t="shared" si="58"/>
        <v>609562</v>
      </c>
      <c r="B4401" s="6">
        <v>13</v>
      </c>
      <c r="C4401" s="122">
        <v>11</v>
      </c>
      <c r="D4401" s="7">
        <v>154</v>
      </c>
      <c r="E4401" s="7" t="s">
        <v>8359</v>
      </c>
      <c r="F4401" s="7"/>
      <c r="G4401" s="7"/>
      <c r="H4401" s="7">
        <f>IF('Раздел 2.1.3.3'!S38&gt;='Раздел 2.1.3.3'!S39,0,1)</f>
        <v>0</v>
      </c>
    </row>
    <row r="4402" spans="1:8" x14ac:dyDescent="0.2">
      <c r="A4402" s="6">
        <f t="shared" si="58"/>
        <v>609562</v>
      </c>
      <c r="B4402" s="6">
        <v>13</v>
      </c>
      <c r="C4402" s="122">
        <v>11</v>
      </c>
      <c r="D4402" s="7">
        <v>155</v>
      </c>
      <c r="E4402" s="7" t="s">
        <v>8360</v>
      </c>
      <c r="F4402" s="7"/>
      <c r="G4402" s="7"/>
      <c r="H4402" s="7">
        <f>IF('Раздел 2.1.3.3'!T38&gt;='Раздел 2.1.3.3'!T39,0,1)</f>
        <v>0</v>
      </c>
    </row>
    <row r="4403" spans="1:8" x14ac:dyDescent="0.2">
      <c r="A4403" s="6">
        <f t="shared" si="58"/>
        <v>609562</v>
      </c>
      <c r="B4403" s="6">
        <v>13</v>
      </c>
      <c r="C4403" s="122">
        <v>11</v>
      </c>
      <c r="D4403" s="7">
        <v>156</v>
      </c>
      <c r="E4403" s="7" t="s">
        <v>8361</v>
      </c>
      <c r="F4403" s="7"/>
      <c r="G4403" s="7"/>
      <c r="H4403" s="7">
        <f>IF('Раздел 2.1.3.3'!U38&gt;='Раздел 2.1.3.3'!U39,0,1)</f>
        <v>0</v>
      </c>
    </row>
    <row r="4404" spans="1:8" x14ac:dyDescent="0.2">
      <c r="A4404" s="6">
        <f t="shared" si="58"/>
        <v>609562</v>
      </c>
      <c r="B4404" s="6">
        <v>13</v>
      </c>
      <c r="C4404" s="122">
        <v>11</v>
      </c>
      <c r="D4404" s="7">
        <v>157</v>
      </c>
      <c r="E4404" s="7" t="s">
        <v>8362</v>
      </c>
      <c r="F4404" s="7"/>
      <c r="G4404" s="7"/>
      <c r="H4404" s="7">
        <f>IF('Раздел 2.1.3.3'!V38&gt;='Раздел 2.1.3.3'!V39,0,1)</f>
        <v>0</v>
      </c>
    </row>
    <row r="4405" spans="1:8" x14ac:dyDescent="0.2">
      <c r="A4405" s="6">
        <f t="shared" si="58"/>
        <v>609562</v>
      </c>
      <c r="B4405" s="6">
        <v>13</v>
      </c>
      <c r="C4405" s="122">
        <v>11</v>
      </c>
      <c r="D4405" s="7">
        <v>158</v>
      </c>
      <c r="E4405" s="7" t="s">
        <v>8363</v>
      </c>
      <c r="F4405" s="7"/>
      <c r="G4405" s="7"/>
      <c r="H4405" s="7">
        <f>IF('Раздел 2.1.3.3'!W38&gt;='Раздел 2.1.3.3'!W39,0,1)</f>
        <v>0</v>
      </c>
    </row>
    <row r="4406" spans="1:8" x14ac:dyDescent="0.2">
      <c r="A4406" s="6">
        <f t="shared" si="58"/>
        <v>609562</v>
      </c>
      <c r="B4406" s="6">
        <v>13</v>
      </c>
      <c r="C4406" s="122">
        <v>11</v>
      </c>
      <c r="D4406" s="7">
        <v>159</v>
      </c>
      <c r="E4406" s="7" t="s">
        <v>8369</v>
      </c>
      <c r="F4406" s="7"/>
      <c r="G4406" s="7"/>
      <c r="H4406" s="7">
        <f>IF('Раздел 2.1.3.3'!X38&gt;='Раздел 2.1.3.3'!X39,0,1)</f>
        <v>0</v>
      </c>
    </row>
    <row r="4407" spans="1:8" x14ac:dyDescent="0.2">
      <c r="A4407" s="6">
        <f t="shared" si="58"/>
        <v>609562</v>
      </c>
      <c r="B4407" s="6">
        <v>13</v>
      </c>
      <c r="C4407" s="122">
        <v>11</v>
      </c>
      <c r="D4407" s="7">
        <v>160</v>
      </c>
      <c r="E4407" s="7" t="s">
        <v>8370</v>
      </c>
      <c r="F4407" s="7"/>
      <c r="G4407" s="7"/>
      <c r="H4407" s="7">
        <f>IF('Раздел 2.1.3.3'!Y38&gt;='Раздел 2.1.3.3'!Y39,0,1)</f>
        <v>0</v>
      </c>
    </row>
    <row r="4408" spans="1:8" x14ac:dyDescent="0.2">
      <c r="A4408" s="6">
        <f t="shared" si="58"/>
        <v>609562</v>
      </c>
      <c r="B4408" s="6">
        <v>13</v>
      </c>
      <c r="C4408" s="122">
        <v>11</v>
      </c>
      <c r="D4408" s="7">
        <v>161</v>
      </c>
      <c r="E4408" s="7" t="s">
        <v>8371</v>
      </c>
      <c r="F4408" s="7"/>
      <c r="G4408" s="7"/>
      <c r="H4408" s="7">
        <f>IF('Раздел 2.1.3.3'!Z38&gt;='Раздел 2.1.3.3'!Z39,0,1)</f>
        <v>0</v>
      </c>
    </row>
    <row r="4409" spans="1:8" x14ac:dyDescent="0.2">
      <c r="A4409" s="6">
        <f t="shared" si="58"/>
        <v>609562</v>
      </c>
      <c r="B4409" s="6">
        <v>13</v>
      </c>
      <c r="C4409" s="122">
        <v>11</v>
      </c>
      <c r="D4409" s="7">
        <v>162</v>
      </c>
      <c r="E4409" s="7" t="s">
        <v>8372</v>
      </c>
      <c r="F4409" s="7"/>
      <c r="G4409" s="7"/>
      <c r="H4409" s="7">
        <f>IF('Раздел 2.1.3.3'!AA38&gt;='Раздел 2.1.3.3'!AA39,0,1)</f>
        <v>0</v>
      </c>
    </row>
    <row r="4410" spans="1:8" x14ac:dyDescent="0.2">
      <c r="A4410" s="6">
        <f t="shared" si="58"/>
        <v>609562</v>
      </c>
      <c r="B4410" s="6">
        <v>13</v>
      </c>
      <c r="C4410" s="122">
        <v>11</v>
      </c>
      <c r="D4410" s="7">
        <v>163</v>
      </c>
      <c r="E4410" s="7" t="s">
        <v>8373</v>
      </c>
      <c r="F4410" s="7"/>
      <c r="G4410" s="7"/>
      <c r="H4410" s="7">
        <f>IF('Раздел 2.1.3.3'!AB38&gt;='Раздел 2.1.3.3'!AB39,0,1)</f>
        <v>0</v>
      </c>
    </row>
    <row r="4411" spans="1:8" x14ac:dyDescent="0.2">
      <c r="A4411" s="6">
        <f t="shared" si="58"/>
        <v>609562</v>
      </c>
      <c r="B4411" s="6">
        <v>13</v>
      </c>
      <c r="C4411" s="122">
        <v>11</v>
      </c>
      <c r="D4411" s="7">
        <v>164</v>
      </c>
      <c r="E4411" s="7" t="s">
        <v>10857</v>
      </c>
      <c r="F4411" s="7"/>
      <c r="G4411" s="7"/>
      <c r="H4411" s="7">
        <f>IF('Раздел 2.1.3.3'!AC38&gt;='Раздел 2.1.3.3'!AC39,0,1)</f>
        <v>0</v>
      </c>
    </row>
    <row r="4412" spans="1:8" x14ac:dyDescent="0.2">
      <c r="A4412" s="6">
        <f t="shared" si="58"/>
        <v>609562</v>
      </c>
      <c r="B4412" s="6">
        <v>13</v>
      </c>
      <c r="C4412" s="123">
        <v>11</v>
      </c>
      <c r="D4412" s="119">
        <v>165</v>
      </c>
      <c r="E4412" s="119" t="s">
        <v>12321</v>
      </c>
      <c r="F4412" s="119"/>
      <c r="G4412" s="119"/>
      <c r="H4412" s="119">
        <f>IF('Раздел 2.1.3.3'!AD38&gt;='Раздел 2.1.3.3'!AD39,0,1)</f>
        <v>0</v>
      </c>
    </row>
    <row r="4413" spans="1:8" x14ac:dyDescent="0.2">
      <c r="A4413" s="6">
        <f t="shared" si="58"/>
        <v>609562</v>
      </c>
      <c r="B4413" s="6">
        <v>13</v>
      </c>
      <c r="C4413" s="122">
        <v>12</v>
      </c>
      <c r="D4413" s="6">
        <v>166</v>
      </c>
      <c r="E4413" s="125" t="s">
        <v>10158</v>
      </c>
      <c r="H4413" s="6">
        <f>IF('Раздел 2.1.3.3'!P21=SUM('Раздел 2.1.3.3'!Q21:AD21),0,1)</f>
        <v>0</v>
      </c>
    </row>
    <row r="4414" spans="1:8" x14ac:dyDescent="0.2">
      <c r="A4414" s="6">
        <f t="shared" si="58"/>
        <v>609562</v>
      </c>
      <c r="B4414" s="6">
        <v>13</v>
      </c>
      <c r="C4414" s="122">
        <v>12</v>
      </c>
      <c r="D4414" s="6">
        <v>167</v>
      </c>
      <c r="E4414" s="7" t="s">
        <v>10159</v>
      </c>
      <c r="H4414" s="6">
        <f>IF('Раздел 2.1.3.3'!P22=SUM('Раздел 2.1.3.3'!Q22:AD22),0,1)</f>
        <v>0</v>
      </c>
    </row>
    <row r="4415" spans="1:8" x14ac:dyDescent="0.2">
      <c r="A4415" s="6">
        <f t="shared" si="58"/>
        <v>609562</v>
      </c>
      <c r="B4415" s="6">
        <v>13</v>
      </c>
      <c r="C4415" s="122">
        <v>12</v>
      </c>
      <c r="D4415" s="6">
        <v>168</v>
      </c>
      <c r="E4415" s="7" t="s">
        <v>10160</v>
      </c>
      <c r="H4415" s="6">
        <f>IF('Раздел 2.1.3.3'!P23=SUM('Раздел 2.1.3.3'!Q23:AD23),0,1)</f>
        <v>0</v>
      </c>
    </row>
    <row r="4416" spans="1:8" x14ac:dyDescent="0.2">
      <c r="A4416" s="6">
        <f t="shared" si="58"/>
        <v>609562</v>
      </c>
      <c r="B4416" s="6">
        <v>13</v>
      </c>
      <c r="C4416" s="122">
        <v>12</v>
      </c>
      <c r="D4416" s="6">
        <v>169</v>
      </c>
      <c r="E4416" s="7" t="s">
        <v>10161</v>
      </c>
      <c r="H4416" s="6">
        <f>IF('Раздел 2.1.3.3'!P24=SUM('Раздел 2.1.3.3'!Q24:AD24),0,1)</f>
        <v>0</v>
      </c>
    </row>
    <row r="4417" spans="1:8" x14ac:dyDescent="0.2">
      <c r="A4417" s="6">
        <f t="shared" si="58"/>
        <v>609562</v>
      </c>
      <c r="B4417" s="6">
        <v>13</v>
      </c>
      <c r="C4417" s="122">
        <v>12</v>
      </c>
      <c r="D4417" s="6">
        <v>170</v>
      </c>
      <c r="E4417" s="7" t="s">
        <v>10162</v>
      </c>
      <c r="H4417" s="6">
        <f>IF('Раздел 2.1.3.3'!P25=SUM('Раздел 2.1.3.3'!Q25:AD25),0,1)</f>
        <v>0</v>
      </c>
    </row>
    <row r="4418" spans="1:8" x14ac:dyDescent="0.2">
      <c r="A4418" s="6">
        <f t="shared" si="58"/>
        <v>609562</v>
      </c>
      <c r="B4418" s="6">
        <v>13</v>
      </c>
      <c r="C4418" s="122">
        <v>12</v>
      </c>
      <c r="D4418" s="6">
        <v>171</v>
      </c>
      <c r="E4418" s="7" t="s">
        <v>9182</v>
      </c>
      <c r="H4418" s="6">
        <f>IF('Раздел 2.1.3.3'!P26=SUM('Раздел 2.1.3.3'!Q26:AD26),0,1)</f>
        <v>0</v>
      </c>
    </row>
    <row r="4419" spans="1:8" x14ac:dyDescent="0.2">
      <c r="A4419" s="6">
        <f t="shared" si="58"/>
        <v>609562</v>
      </c>
      <c r="B4419" s="6">
        <v>13</v>
      </c>
      <c r="C4419" s="122">
        <v>12</v>
      </c>
      <c r="D4419" s="6">
        <v>172</v>
      </c>
      <c r="E4419" s="7" t="s">
        <v>9183</v>
      </c>
      <c r="H4419" s="6">
        <f>IF('Раздел 2.1.3.3'!P27=SUM('Раздел 2.1.3.3'!Q27:AD27),0,1)</f>
        <v>0</v>
      </c>
    </row>
    <row r="4420" spans="1:8" x14ac:dyDescent="0.2">
      <c r="A4420" s="6">
        <f t="shared" si="58"/>
        <v>609562</v>
      </c>
      <c r="B4420" s="6">
        <v>13</v>
      </c>
      <c r="C4420" s="122">
        <v>12</v>
      </c>
      <c r="D4420" s="6">
        <v>173</v>
      </c>
      <c r="E4420" s="7" t="s">
        <v>9184</v>
      </c>
      <c r="H4420" s="6">
        <f>IF('Раздел 2.1.3.3'!P28=SUM('Раздел 2.1.3.3'!Q28:AD28),0,1)</f>
        <v>0</v>
      </c>
    </row>
    <row r="4421" spans="1:8" x14ac:dyDescent="0.2">
      <c r="A4421" s="6">
        <f t="shared" si="58"/>
        <v>609562</v>
      </c>
      <c r="B4421" s="6">
        <v>13</v>
      </c>
      <c r="C4421" s="122">
        <v>12</v>
      </c>
      <c r="D4421" s="6">
        <v>174</v>
      </c>
      <c r="E4421" s="7" t="s">
        <v>9185</v>
      </c>
      <c r="H4421" s="6">
        <f>IF('Раздел 2.1.3.3'!P29=SUM('Раздел 2.1.3.3'!Q29:AD29),0,1)</f>
        <v>0</v>
      </c>
    </row>
    <row r="4422" spans="1:8" x14ac:dyDescent="0.2">
      <c r="A4422" s="6">
        <f t="shared" si="58"/>
        <v>609562</v>
      </c>
      <c r="B4422" s="6">
        <v>13</v>
      </c>
      <c r="C4422" s="122">
        <v>12</v>
      </c>
      <c r="D4422" s="6">
        <v>175</v>
      </c>
      <c r="E4422" s="7" t="s">
        <v>9186</v>
      </c>
      <c r="H4422" s="6">
        <f>IF('Раздел 2.1.3.3'!P30=SUM('Раздел 2.1.3.3'!Q30:AD30),0,1)</f>
        <v>0</v>
      </c>
    </row>
    <row r="4423" spans="1:8" x14ac:dyDescent="0.2">
      <c r="A4423" s="6">
        <f t="shared" si="58"/>
        <v>609562</v>
      </c>
      <c r="B4423" s="6">
        <v>13</v>
      </c>
      <c r="C4423" s="122">
        <v>12</v>
      </c>
      <c r="D4423" s="6">
        <v>176</v>
      </c>
      <c r="E4423" s="7" t="s">
        <v>9187</v>
      </c>
      <c r="H4423" s="6">
        <f>IF('Раздел 2.1.3.3'!P31=SUM('Раздел 2.1.3.3'!Q31:AD31),0,1)</f>
        <v>0</v>
      </c>
    </row>
    <row r="4424" spans="1:8" x14ac:dyDescent="0.2">
      <c r="A4424" s="6">
        <f t="shared" si="58"/>
        <v>609562</v>
      </c>
      <c r="B4424" s="6">
        <v>13</v>
      </c>
      <c r="C4424" s="122">
        <v>12</v>
      </c>
      <c r="D4424" s="6">
        <v>177</v>
      </c>
      <c r="E4424" s="7" t="s">
        <v>9188</v>
      </c>
      <c r="H4424" s="6">
        <f>IF('Раздел 2.1.3.3'!P32=SUM('Раздел 2.1.3.3'!Q32:AD32),0,1)</f>
        <v>0</v>
      </c>
    </row>
    <row r="4425" spans="1:8" x14ac:dyDescent="0.2">
      <c r="A4425" s="6">
        <f t="shared" si="58"/>
        <v>609562</v>
      </c>
      <c r="B4425" s="6">
        <v>13</v>
      </c>
      <c r="C4425" s="122">
        <v>12</v>
      </c>
      <c r="D4425" s="6">
        <v>178</v>
      </c>
      <c r="E4425" s="7" t="s">
        <v>9189</v>
      </c>
      <c r="H4425" s="6">
        <f>IF('Раздел 2.1.3.3'!P33=SUM('Раздел 2.1.3.3'!Q33:AD33),0,1)</f>
        <v>0</v>
      </c>
    </row>
    <row r="4426" spans="1:8" x14ac:dyDescent="0.2">
      <c r="A4426" s="6">
        <f t="shared" si="58"/>
        <v>609562</v>
      </c>
      <c r="B4426" s="6">
        <v>13</v>
      </c>
      <c r="C4426" s="122">
        <v>12</v>
      </c>
      <c r="D4426" s="6">
        <v>179</v>
      </c>
      <c r="E4426" s="7" t="s">
        <v>9190</v>
      </c>
      <c r="H4426" s="6">
        <f>IF('Раздел 2.1.3.3'!P34=SUM('Раздел 2.1.3.3'!Q34:AD34),0,1)</f>
        <v>0</v>
      </c>
    </row>
    <row r="4427" spans="1:8" x14ac:dyDescent="0.2">
      <c r="A4427" s="6">
        <f t="shared" si="58"/>
        <v>609562</v>
      </c>
      <c r="B4427" s="6">
        <v>13</v>
      </c>
      <c r="C4427" s="122">
        <v>12</v>
      </c>
      <c r="D4427" s="6">
        <v>180</v>
      </c>
      <c r="E4427" s="7" t="s">
        <v>8352</v>
      </c>
      <c r="H4427" s="6">
        <f>IF('Раздел 2.1.3.3'!P35=SUM('Раздел 2.1.3.3'!Q35:AD35),0,1)</f>
        <v>0</v>
      </c>
    </row>
    <row r="4428" spans="1:8" x14ac:dyDescent="0.2">
      <c r="A4428" s="6">
        <f t="shared" si="58"/>
        <v>609562</v>
      </c>
      <c r="B4428" s="6">
        <v>13</v>
      </c>
      <c r="C4428" s="122">
        <v>12</v>
      </c>
      <c r="D4428" s="6">
        <v>181</v>
      </c>
      <c r="E4428" s="7" t="s">
        <v>8353</v>
      </c>
      <c r="H4428" s="6">
        <f>IF('Раздел 2.1.3.3'!P36=SUM('Раздел 2.1.3.3'!Q36:AD36),0,1)</f>
        <v>0</v>
      </c>
    </row>
    <row r="4429" spans="1:8" x14ac:dyDescent="0.2">
      <c r="A4429" s="6">
        <f t="shared" si="58"/>
        <v>609562</v>
      </c>
      <c r="B4429" s="6">
        <v>13</v>
      </c>
      <c r="C4429" s="122">
        <v>12</v>
      </c>
      <c r="D4429" s="6">
        <v>182</v>
      </c>
      <c r="E4429" s="7" t="s">
        <v>8354</v>
      </c>
      <c r="H4429" s="6">
        <f>IF('Раздел 2.1.3.3'!P37=SUM('Раздел 2.1.3.3'!Q37:AD37),0,1)</f>
        <v>0</v>
      </c>
    </row>
    <row r="4430" spans="1:8" x14ac:dyDescent="0.2">
      <c r="A4430" s="6">
        <f t="shared" si="58"/>
        <v>609562</v>
      </c>
      <c r="B4430" s="6">
        <v>13</v>
      </c>
      <c r="C4430" s="123">
        <v>12</v>
      </c>
      <c r="D4430" s="119">
        <v>183</v>
      </c>
      <c r="E4430" s="119" t="s">
        <v>8355</v>
      </c>
      <c r="F4430" s="119"/>
      <c r="G4430" s="119"/>
      <c r="H4430" s="119">
        <f>IF('Раздел 2.1.3.3'!P38=SUM('Раздел 2.1.3.3'!Q38:AD38),0,1)</f>
        <v>0</v>
      </c>
    </row>
    <row r="4431" spans="1:8" x14ac:dyDescent="0.2">
      <c r="A4431" s="132">
        <f t="shared" si="58"/>
        <v>609562</v>
      </c>
      <c r="B4431" s="132">
        <v>13</v>
      </c>
      <c r="C4431" s="133">
        <v>13</v>
      </c>
      <c r="D4431" s="132">
        <v>184</v>
      </c>
      <c r="E4431" s="133" t="s">
        <v>6241</v>
      </c>
      <c r="F4431" s="132"/>
      <c r="G4431" s="132"/>
      <c r="H4431" s="133">
        <f>IF('Раздел 2.1.3.3'!P31&gt;='Раздел 2.1.3.3'!P39,0,1)</f>
        <v>0</v>
      </c>
    </row>
    <row r="4432" spans="1:8" x14ac:dyDescent="0.2">
      <c r="A4432" s="132">
        <f t="shared" si="58"/>
        <v>609562</v>
      </c>
      <c r="B4432" s="132">
        <v>13</v>
      </c>
      <c r="C4432" s="133">
        <v>13</v>
      </c>
      <c r="D4432" s="132">
        <v>185</v>
      </c>
      <c r="E4432" s="133" t="s">
        <v>6242</v>
      </c>
      <c r="F4432" s="132"/>
      <c r="G4432" s="132"/>
      <c r="H4432" s="133">
        <f>IF('Раздел 2.1.3.3'!Q31&gt;='Раздел 2.1.3.3'!Q39,0,1)</f>
        <v>0</v>
      </c>
    </row>
    <row r="4433" spans="1:8" x14ac:dyDescent="0.2">
      <c r="A4433" s="132">
        <f t="shared" si="58"/>
        <v>609562</v>
      </c>
      <c r="B4433" s="132">
        <v>13</v>
      </c>
      <c r="C4433" s="133">
        <v>13</v>
      </c>
      <c r="D4433" s="132">
        <v>186</v>
      </c>
      <c r="E4433" s="133" t="s">
        <v>6243</v>
      </c>
      <c r="F4433" s="132"/>
      <c r="G4433" s="132"/>
      <c r="H4433" s="133">
        <f>IF('Раздел 2.1.3.3'!R31&gt;='Раздел 2.1.3.3'!R39,0,1)</f>
        <v>0</v>
      </c>
    </row>
    <row r="4434" spans="1:8" x14ac:dyDescent="0.2">
      <c r="A4434" s="132">
        <f t="shared" si="58"/>
        <v>609562</v>
      </c>
      <c r="B4434" s="132">
        <v>13</v>
      </c>
      <c r="C4434" s="133">
        <v>13</v>
      </c>
      <c r="D4434" s="132">
        <v>187</v>
      </c>
      <c r="E4434" s="133" t="s">
        <v>6244</v>
      </c>
      <c r="F4434" s="132"/>
      <c r="G4434" s="132"/>
      <c r="H4434" s="133">
        <f>IF('Раздел 2.1.3.3'!S31&gt;='Раздел 2.1.3.3'!S39,0,1)</f>
        <v>0</v>
      </c>
    </row>
    <row r="4435" spans="1:8" x14ac:dyDescent="0.2">
      <c r="A4435" s="132">
        <f t="shared" si="58"/>
        <v>609562</v>
      </c>
      <c r="B4435" s="132">
        <v>13</v>
      </c>
      <c r="C4435" s="133">
        <v>13</v>
      </c>
      <c r="D4435" s="132">
        <v>188</v>
      </c>
      <c r="E4435" s="133" t="s">
        <v>6245</v>
      </c>
      <c r="F4435" s="132"/>
      <c r="G4435" s="132"/>
      <c r="H4435" s="133">
        <f>IF('Раздел 2.1.3.3'!T31&gt;='Раздел 2.1.3.3'!T39,0,1)</f>
        <v>0</v>
      </c>
    </row>
    <row r="4436" spans="1:8" x14ac:dyDescent="0.2">
      <c r="A4436" s="132">
        <f t="shared" si="58"/>
        <v>609562</v>
      </c>
      <c r="B4436" s="132">
        <v>13</v>
      </c>
      <c r="C4436" s="133">
        <v>13</v>
      </c>
      <c r="D4436" s="132">
        <v>189</v>
      </c>
      <c r="E4436" s="133" t="s">
        <v>6246</v>
      </c>
      <c r="F4436" s="132"/>
      <c r="G4436" s="132"/>
      <c r="H4436" s="133">
        <f>IF('Раздел 2.1.3.3'!U31&gt;='Раздел 2.1.3.3'!U39,0,1)</f>
        <v>0</v>
      </c>
    </row>
    <row r="4437" spans="1:8" x14ac:dyDescent="0.2">
      <c r="A4437" s="132">
        <f t="shared" si="58"/>
        <v>609562</v>
      </c>
      <c r="B4437" s="132">
        <v>13</v>
      </c>
      <c r="C4437" s="133">
        <v>13</v>
      </c>
      <c r="D4437" s="132">
        <v>190</v>
      </c>
      <c r="E4437" s="133" t="s">
        <v>5848</v>
      </c>
      <c r="F4437" s="132"/>
      <c r="G4437" s="132"/>
      <c r="H4437" s="133">
        <f>IF('Раздел 2.1.3.3'!V31&gt;='Раздел 2.1.3.3'!V39,0,1)</f>
        <v>0</v>
      </c>
    </row>
    <row r="4438" spans="1:8" x14ac:dyDescent="0.2">
      <c r="A4438" s="132">
        <f t="shared" si="58"/>
        <v>609562</v>
      </c>
      <c r="B4438" s="132">
        <v>13</v>
      </c>
      <c r="C4438" s="133">
        <v>13</v>
      </c>
      <c r="D4438" s="132">
        <v>191</v>
      </c>
      <c r="E4438" s="133" t="s">
        <v>5849</v>
      </c>
      <c r="F4438" s="132"/>
      <c r="G4438" s="132"/>
      <c r="H4438" s="133">
        <f>IF('Раздел 2.1.3.3'!W31&gt;='Раздел 2.1.3.3'!W39,0,1)</f>
        <v>0</v>
      </c>
    </row>
    <row r="4439" spans="1:8" x14ac:dyDescent="0.2">
      <c r="A4439" s="132">
        <f t="shared" si="58"/>
        <v>609562</v>
      </c>
      <c r="B4439" s="132">
        <v>13</v>
      </c>
      <c r="C4439" s="133">
        <v>13</v>
      </c>
      <c r="D4439" s="132">
        <v>192</v>
      </c>
      <c r="E4439" s="133" t="s">
        <v>5850</v>
      </c>
      <c r="F4439" s="132"/>
      <c r="G4439" s="132"/>
      <c r="H4439" s="133">
        <f>IF('Раздел 2.1.3.3'!X31&gt;='Раздел 2.1.3.3'!X39,0,1)</f>
        <v>0</v>
      </c>
    </row>
    <row r="4440" spans="1:8" x14ac:dyDescent="0.2">
      <c r="A4440" s="132">
        <f t="shared" si="58"/>
        <v>609562</v>
      </c>
      <c r="B4440" s="132">
        <v>13</v>
      </c>
      <c r="C4440" s="133">
        <v>13</v>
      </c>
      <c r="D4440" s="132">
        <v>193</v>
      </c>
      <c r="E4440" s="133" t="s">
        <v>5851</v>
      </c>
      <c r="F4440" s="132"/>
      <c r="G4440" s="132"/>
      <c r="H4440" s="133">
        <f>IF('Раздел 2.1.3.3'!Y31&gt;='Раздел 2.1.3.3'!Y39,0,1)</f>
        <v>0</v>
      </c>
    </row>
    <row r="4441" spans="1:8" x14ac:dyDescent="0.2">
      <c r="A4441" s="132">
        <f t="shared" si="58"/>
        <v>609562</v>
      </c>
      <c r="B4441" s="132">
        <v>13</v>
      </c>
      <c r="C4441" s="133">
        <v>13</v>
      </c>
      <c r="D4441" s="132">
        <v>194</v>
      </c>
      <c r="E4441" s="133" t="s">
        <v>5852</v>
      </c>
      <c r="F4441" s="132"/>
      <c r="G4441" s="132"/>
      <c r="H4441" s="133">
        <f>IF('Раздел 2.1.3.3'!Z31&gt;='Раздел 2.1.3.3'!Z39,0,1)</f>
        <v>0</v>
      </c>
    </row>
    <row r="4442" spans="1:8" x14ac:dyDescent="0.2">
      <c r="A4442" s="132">
        <f t="shared" si="58"/>
        <v>609562</v>
      </c>
      <c r="B4442" s="132">
        <v>13</v>
      </c>
      <c r="C4442" s="133">
        <v>13</v>
      </c>
      <c r="D4442" s="132">
        <v>195</v>
      </c>
      <c r="E4442" s="133" t="s">
        <v>5853</v>
      </c>
      <c r="F4442" s="132"/>
      <c r="G4442" s="132"/>
      <c r="H4442" s="133">
        <f>IF('Раздел 2.1.3.3'!AA31&gt;='Раздел 2.1.3.3'!AA39,0,1)</f>
        <v>0</v>
      </c>
    </row>
    <row r="4443" spans="1:8" x14ac:dyDescent="0.2">
      <c r="A4443" s="132">
        <f t="shared" si="58"/>
        <v>609562</v>
      </c>
      <c r="B4443" s="132">
        <v>13</v>
      </c>
      <c r="C4443" s="133">
        <v>13</v>
      </c>
      <c r="D4443" s="132">
        <v>196</v>
      </c>
      <c r="E4443" s="133" t="s">
        <v>5854</v>
      </c>
      <c r="F4443" s="132"/>
      <c r="G4443" s="132"/>
      <c r="H4443" s="133">
        <f>IF('Раздел 2.1.3.3'!AB31&gt;='Раздел 2.1.3.3'!AB39,0,1)</f>
        <v>0</v>
      </c>
    </row>
    <row r="4444" spans="1:8" x14ac:dyDescent="0.2">
      <c r="A4444" s="132">
        <f t="shared" si="58"/>
        <v>609562</v>
      </c>
      <c r="B4444" s="132">
        <v>13</v>
      </c>
      <c r="C4444" s="133">
        <v>13</v>
      </c>
      <c r="D4444" s="132">
        <v>197</v>
      </c>
      <c r="E4444" s="133" t="s">
        <v>5855</v>
      </c>
      <c r="F4444" s="132"/>
      <c r="G4444" s="132"/>
      <c r="H4444" s="133">
        <f>IF('Раздел 2.1.3.3'!AC31&gt;='Раздел 2.1.3.3'!AC39,0,1)</f>
        <v>0</v>
      </c>
    </row>
    <row r="4445" spans="1:8" x14ac:dyDescent="0.2">
      <c r="A4445" s="132">
        <f t="shared" si="58"/>
        <v>609562</v>
      </c>
      <c r="B4445" s="132">
        <v>13</v>
      </c>
      <c r="C4445" s="134">
        <v>13</v>
      </c>
      <c r="D4445" s="134">
        <v>198</v>
      </c>
      <c r="E4445" s="134" t="s">
        <v>5856</v>
      </c>
      <c r="F4445" s="134"/>
      <c r="G4445" s="134"/>
      <c r="H4445" s="134">
        <f>IF('Раздел 2.1.3.3'!AD31&gt;='Раздел 2.1.3.3'!AD39,0,1)</f>
        <v>0</v>
      </c>
    </row>
    <row r="4446" spans="1:8" x14ac:dyDescent="0.2">
      <c r="A4446" s="6">
        <f t="shared" si="58"/>
        <v>609562</v>
      </c>
      <c r="B4446" s="6">
        <v>13</v>
      </c>
      <c r="C4446" s="122">
        <v>14</v>
      </c>
      <c r="D4446" s="6">
        <v>199</v>
      </c>
      <c r="E4446" s="125" t="s">
        <v>5857</v>
      </c>
      <c r="H4446" s="6">
        <f>IF('Раздел 2.1.3.3'!P30&gt;=SUM('Раздел 2.1.3.3'!P34:P37),0,1)</f>
        <v>0</v>
      </c>
    </row>
    <row r="4447" spans="1:8" x14ac:dyDescent="0.2">
      <c r="A4447" s="6">
        <f t="shared" si="58"/>
        <v>609562</v>
      </c>
      <c r="B4447" s="6">
        <v>13</v>
      </c>
      <c r="C4447" s="122">
        <v>14</v>
      </c>
      <c r="D4447" s="6">
        <v>200</v>
      </c>
      <c r="E4447" s="7" t="s">
        <v>5858</v>
      </c>
      <c r="H4447" s="6">
        <f>IF('Раздел 2.1.3.3'!Q30&gt;=SUM('Раздел 2.1.3.3'!Q34:Q37),0,1)</f>
        <v>0</v>
      </c>
    </row>
    <row r="4448" spans="1:8" x14ac:dyDescent="0.2">
      <c r="A4448" s="6">
        <f t="shared" si="58"/>
        <v>609562</v>
      </c>
      <c r="B4448" s="6">
        <v>13</v>
      </c>
      <c r="C4448" s="122">
        <v>14</v>
      </c>
      <c r="D4448" s="6">
        <v>201</v>
      </c>
      <c r="E4448" s="7" t="s">
        <v>5859</v>
      </c>
      <c r="H4448" s="6">
        <f>IF('Раздел 2.1.3.3'!R30&gt;=SUM('Раздел 2.1.3.3'!R34:R37),0,1)</f>
        <v>0</v>
      </c>
    </row>
    <row r="4449" spans="1:8" x14ac:dyDescent="0.2">
      <c r="A4449" s="6">
        <f t="shared" si="58"/>
        <v>609562</v>
      </c>
      <c r="B4449" s="6">
        <v>13</v>
      </c>
      <c r="C4449" s="122">
        <v>14</v>
      </c>
      <c r="D4449" s="6">
        <v>202</v>
      </c>
      <c r="E4449" s="7" t="s">
        <v>5860</v>
      </c>
      <c r="H4449" s="6">
        <f>IF('Раздел 2.1.3.3'!S30&gt;=SUM('Раздел 2.1.3.3'!S34:S37),0,1)</f>
        <v>0</v>
      </c>
    </row>
    <row r="4450" spans="1:8" x14ac:dyDescent="0.2">
      <c r="A4450" s="6">
        <f t="shared" si="58"/>
        <v>609562</v>
      </c>
      <c r="B4450" s="6">
        <v>13</v>
      </c>
      <c r="C4450" s="122">
        <v>14</v>
      </c>
      <c r="D4450" s="6">
        <v>203</v>
      </c>
      <c r="E4450" s="7" t="s">
        <v>5861</v>
      </c>
      <c r="H4450" s="6">
        <f>IF('Раздел 2.1.3.3'!T30&gt;=SUM('Раздел 2.1.3.3'!T34:T37),0,1)</f>
        <v>0</v>
      </c>
    </row>
    <row r="4451" spans="1:8" x14ac:dyDescent="0.2">
      <c r="A4451" s="6">
        <f t="shared" si="58"/>
        <v>609562</v>
      </c>
      <c r="B4451" s="6">
        <v>13</v>
      </c>
      <c r="C4451" s="122">
        <v>14</v>
      </c>
      <c r="D4451" s="6">
        <v>204</v>
      </c>
      <c r="E4451" s="7" t="s">
        <v>5862</v>
      </c>
      <c r="H4451" s="6">
        <f>IF('Раздел 2.1.3.3'!U30&gt;=SUM('Раздел 2.1.3.3'!U34:U37),0,1)</f>
        <v>0</v>
      </c>
    </row>
    <row r="4452" spans="1:8" x14ac:dyDescent="0.2">
      <c r="A4452" s="6">
        <f t="shared" si="58"/>
        <v>609562</v>
      </c>
      <c r="B4452" s="6">
        <v>13</v>
      </c>
      <c r="C4452" s="122">
        <v>14</v>
      </c>
      <c r="D4452" s="6">
        <v>205</v>
      </c>
      <c r="E4452" s="7" t="s">
        <v>5863</v>
      </c>
      <c r="H4452" s="6">
        <f>IF('Раздел 2.1.3.3'!V30&gt;=SUM('Раздел 2.1.3.3'!V34:V37),0,1)</f>
        <v>0</v>
      </c>
    </row>
    <row r="4453" spans="1:8" x14ac:dyDescent="0.2">
      <c r="A4453" s="6">
        <f t="shared" si="58"/>
        <v>609562</v>
      </c>
      <c r="B4453" s="6">
        <v>13</v>
      </c>
      <c r="C4453" s="122">
        <v>14</v>
      </c>
      <c r="D4453" s="6">
        <v>206</v>
      </c>
      <c r="E4453" s="7" t="s">
        <v>5864</v>
      </c>
      <c r="H4453" s="6">
        <f>IF('Раздел 2.1.3.3'!W30&gt;=SUM('Раздел 2.1.3.3'!W34:W37),0,1)</f>
        <v>0</v>
      </c>
    </row>
    <row r="4454" spans="1:8" x14ac:dyDescent="0.2">
      <c r="A4454" s="6">
        <f t="shared" si="58"/>
        <v>609562</v>
      </c>
      <c r="B4454" s="6">
        <v>13</v>
      </c>
      <c r="C4454" s="122">
        <v>14</v>
      </c>
      <c r="D4454" s="6">
        <v>207</v>
      </c>
      <c r="E4454" s="7" t="s">
        <v>5865</v>
      </c>
      <c r="H4454" s="6">
        <f>IF('Раздел 2.1.3.3'!X30&gt;=SUM('Раздел 2.1.3.3'!X34:X37),0,1)</f>
        <v>0</v>
      </c>
    </row>
    <row r="4455" spans="1:8" x14ac:dyDescent="0.2">
      <c r="A4455" s="6">
        <f t="shared" si="58"/>
        <v>609562</v>
      </c>
      <c r="B4455" s="6">
        <v>13</v>
      </c>
      <c r="C4455" s="122">
        <v>14</v>
      </c>
      <c r="D4455" s="6">
        <v>208</v>
      </c>
      <c r="E4455" s="7" t="s">
        <v>5072</v>
      </c>
      <c r="H4455" s="6">
        <f>IF('Раздел 2.1.3.3'!Y30&gt;=SUM('Раздел 2.1.3.3'!Y34:Y37),0,1)</f>
        <v>0</v>
      </c>
    </row>
    <row r="4456" spans="1:8" x14ac:dyDescent="0.2">
      <c r="A4456" s="6">
        <f t="shared" si="58"/>
        <v>609562</v>
      </c>
      <c r="B4456" s="6">
        <v>13</v>
      </c>
      <c r="C4456" s="122">
        <v>14</v>
      </c>
      <c r="D4456" s="6">
        <v>209</v>
      </c>
      <c r="E4456" s="7" t="s">
        <v>5073</v>
      </c>
      <c r="H4456" s="6">
        <f>IF('Раздел 2.1.3.3'!Z30&gt;=SUM('Раздел 2.1.3.3'!Z34:Z37),0,1)</f>
        <v>0</v>
      </c>
    </row>
    <row r="4457" spans="1:8" x14ac:dyDescent="0.2">
      <c r="A4457" s="6">
        <f t="shared" si="58"/>
        <v>609562</v>
      </c>
      <c r="B4457" s="6">
        <v>13</v>
      </c>
      <c r="C4457" s="122">
        <v>14</v>
      </c>
      <c r="D4457" s="6">
        <v>210</v>
      </c>
      <c r="E4457" s="7" t="s">
        <v>5074</v>
      </c>
      <c r="H4457" s="6">
        <f>IF('Раздел 2.1.3.3'!AA30&gt;=SUM('Раздел 2.1.3.3'!AA34:AA37),0,1)</f>
        <v>0</v>
      </c>
    </row>
    <row r="4458" spans="1:8" x14ac:dyDescent="0.2">
      <c r="A4458" s="6">
        <f t="shared" si="58"/>
        <v>609562</v>
      </c>
      <c r="B4458" s="6">
        <v>13</v>
      </c>
      <c r="C4458" s="122">
        <v>14</v>
      </c>
      <c r="D4458" s="6">
        <v>211</v>
      </c>
      <c r="E4458" s="7" t="s">
        <v>5871</v>
      </c>
      <c r="H4458" s="6">
        <f>IF('Раздел 2.1.3.3'!AB30&gt;=SUM('Раздел 2.1.3.3'!AB34:AB37),0,1)</f>
        <v>0</v>
      </c>
    </row>
    <row r="4459" spans="1:8" x14ac:dyDescent="0.2">
      <c r="A4459" s="6">
        <f t="shared" si="58"/>
        <v>609562</v>
      </c>
      <c r="B4459" s="6">
        <v>13</v>
      </c>
      <c r="C4459" s="122">
        <v>14</v>
      </c>
      <c r="D4459" s="6">
        <v>212</v>
      </c>
      <c r="E4459" s="7" t="s">
        <v>5872</v>
      </c>
      <c r="H4459" s="6">
        <f>IF('Раздел 2.1.3.3'!AC30&gt;=SUM('Раздел 2.1.3.3'!AC34:AC37),0,1)</f>
        <v>0</v>
      </c>
    </row>
    <row r="4460" spans="1:8" x14ac:dyDescent="0.2">
      <c r="A4460" s="6">
        <f t="shared" si="58"/>
        <v>609562</v>
      </c>
      <c r="B4460" s="6">
        <v>13</v>
      </c>
      <c r="C4460" s="123">
        <v>14</v>
      </c>
      <c r="D4460" s="119">
        <v>213</v>
      </c>
      <c r="E4460" s="119" t="s">
        <v>5873</v>
      </c>
      <c r="F4460" s="119"/>
      <c r="G4460" s="119"/>
      <c r="H4460" s="119">
        <f>IF('Раздел 2.1.3.3'!AD30&gt;=SUM('Раздел 2.1.3.3'!AD34:AD37),0,1)</f>
        <v>0</v>
      </c>
    </row>
    <row r="4461" spans="1:8" x14ac:dyDescent="0.2">
      <c r="A4461" s="6">
        <f t="shared" si="58"/>
        <v>609562</v>
      </c>
      <c r="B4461" s="6">
        <v>13</v>
      </c>
      <c r="C4461" s="122">
        <v>15</v>
      </c>
      <c r="D4461" s="6">
        <v>214</v>
      </c>
      <c r="E4461" s="7" t="s">
        <v>5874</v>
      </c>
      <c r="H4461" s="6">
        <f>IF('Раздел 2.1.3.3'!P33&gt;=SUM('Раздел 2.1.3.3'!P34:P35),0,1)</f>
        <v>0</v>
      </c>
    </row>
    <row r="4462" spans="1:8" x14ac:dyDescent="0.2">
      <c r="A4462" s="6">
        <f t="shared" si="58"/>
        <v>609562</v>
      </c>
      <c r="B4462" s="6">
        <v>13</v>
      </c>
      <c r="C4462" s="122">
        <v>15</v>
      </c>
      <c r="D4462" s="6">
        <v>215</v>
      </c>
      <c r="E4462" s="7" t="s">
        <v>5875</v>
      </c>
      <c r="H4462" s="6">
        <f>IF('Раздел 2.1.3.3'!Q33&gt;=SUM('Раздел 2.1.3.3'!Q34:Q35),0,1)</f>
        <v>0</v>
      </c>
    </row>
    <row r="4463" spans="1:8" x14ac:dyDescent="0.2">
      <c r="A4463" s="6">
        <f t="shared" si="58"/>
        <v>609562</v>
      </c>
      <c r="B4463" s="6">
        <v>13</v>
      </c>
      <c r="C4463" s="122">
        <v>15</v>
      </c>
      <c r="D4463" s="6">
        <v>216</v>
      </c>
      <c r="E4463" s="7" t="s">
        <v>5876</v>
      </c>
      <c r="H4463" s="6">
        <f>IF('Раздел 2.1.3.3'!R33&gt;=SUM('Раздел 2.1.3.3'!R34:R35),0,1)</f>
        <v>0</v>
      </c>
    </row>
    <row r="4464" spans="1:8" x14ac:dyDescent="0.2">
      <c r="A4464" s="6">
        <f t="shared" si="58"/>
        <v>609562</v>
      </c>
      <c r="B4464" s="6">
        <v>13</v>
      </c>
      <c r="C4464" s="122">
        <v>15</v>
      </c>
      <c r="D4464" s="6">
        <v>217</v>
      </c>
      <c r="E4464" s="7" t="s">
        <v>5877</v>
      </c>
      <c r="H4464" s="6">
        <f>IF('Раздел 2.1.3.3'!S33&gt;=SUM('Раздел 2.1.3.3'!S34:S35),0,1)</f>
        <v>0</v>
      </c>
    </row>
    <row r="4465" spans="1:8" x14ac:dyDescent="0.2">
      <c r="A4465" s="6">
        <f t="shared" si="58"/>
        <v>609562</v>
      </c>
      <c r="B4465" s="6">
        <v>13</v>
      </c>
      <c r="C4465" s="122">
        <v>15</v>
      </c>
      <c r="D4465" s="6">
        <v>218</v>
      </c>
      <c r="E4465" s="7" t="s">
        <v>5878</v>
      </c>
      <c r="H4465" s="6">
        <f>IF('Раздел 2.1.3.3'!T33&gt;=SUM('Раздел 2.1.3.3'!T34:T35),0,1)</f>
        <v>0</v>
      </c>
    </row>
    <row r="4466" spans="1:8" x14ac:dyDescent="0.2">
      <c r="A4466" s="6">
        <f t="shared" si="58"/>
        <v>609562</v>
      </c>
      <c r="B4466" s="6">
        <v>13</v>
      </c>
      <c r="C4466" s="122">
        <v>15</v>
      </c>
      <c r="D4466" s="6">
        <v>219</v>
      </c>
      <c r="E4466" s="7" t="s">
        <v>5879</v>
      </c>
      <c r="H4466" s="6">
        <f>IF('Раздел 2.1.3.3'!U33&gt;=SUM('Раздел 2.1.3.3'!U34:U35),0,1)</f>
        <v>0</v>
      </c>
    </row>
    <row r="4467" spans="1:8" x14ac:dyDescent="0.2">
      <c r="A4467" s="6">
        <f t="shared" si="58"/>
        <v>609562</v>
      </c>
      <c r="B4467" s="6">
        <v>13</v>
      </c>
      <c r="C4467" s="122">
        <v>15</v>
      </c>
      <c r="D4467" s="6">
        <v>220</v>
      </c>
      <c r="E4467" s="7" t="s">
        <v>5880</v>
      </c>
      <c r="H4467" s="6">
        <f>IF('Раздел 2.1.3.3'!V33&gt;=SUM('Раздел 2.1.3.3'!V34:V35),0,1)</f>
        <v>0</v>
      </c>
    </row>
    <row r="4468" spans="1:8" x14ac:dyDescent="0.2">
      <c r="A4468" s="6">
        <f t="shared" si="58"/>
        <v>609562</v>
      </c>
      <c r="B4468" s="6">
        <v>13</v>
      </c>
      <c r="C4468" s="122">
        <v>15</v>
      </c>
      <c r="D4468" s="6">
        <v>221</v>
      </c>
      <c r="E4468" s="7" t="s">
        <v>5094</v>
      </c>
      <c r="H4468" s="6">
        <f>IF('Раздел 2.1.3.3'!W33&gt;=SUM('Раздел 2.1.3.3'!W34:W35),0,1)</f>
        <v>0</v>
      </c>
    </row>
    <row r="4469" spans="1:8" x14ac:dyDescent="0.2">
      <c r="A4469" s="6">
        <f t="shared" si="58"/>
        <v>609562</v>
      </c>
      <c r="B4469" s="6">
        <v>13</v>
      </c>
      <c r="C4469" s="122">
        <v>15</v>
      </c>
      <c r="D4469" s="6">
        <v>222</v>
      </c>
      <c r="E4469" s="7" t="s">
        <v>5095</v>
      </c>
      <c r="H4469" s="6">
        <f>IF('Раздел 2.1.3.3'!X33&gt;=SUM('Раздел 2.1.3.3'!X34:X35),0,1)</f>
        <v>0</v>
      </c>
    </row>
    <row r="4470" spans="1:8" x14ac:dyDescent="0.2">
      <c r="A4470" s="6">
        <f t="shared" si="58"/>
        <v>609562</v>
      </c>
      <c r="B4470" s="6">
        <v>13</v>
      </c>
      <c r="C4470" s="122">
        <v>15</v>
      </c>
      <c r="D4470" s="6">
        <v>223</v>
      </c>
      <c r="E4470" s="7" t="s">
        <v>4281</v>
      </c>
      <c r="H4470" s="6">
        <f>IF('Раздел 2.1.3.3'!Y33&gt;=SUM('Раздел 2.1.3.3'!Y34:Y35),0,1)</f>
        <v>0</v>
      </c>
    </row>
    <row r="4471" spans="1:8" x14ac:dyDescent="0.2">
      <c r="A4471" s="6">
        <f t="shared" si="58"/>
        <v>609562</v>
      </c>
      <c r="B4471" s="6">
        <v>13</v>
      </c>
      <c r="C4471" s="122">
        <v>15</v>
      </c>
      <c r="D4471" s="6">
        <v>224</v>
      </c>
      <c r="E4471" s="7" t="s">
        <v>4282</v>
      </c>
      <c r="H4471" s="6">
        <f>IF('Раздел 2.1.3.3'!Z33&gt;=SUM('Раздел 2.1.3.3'!Z34:Z35),0,1)</f>
        <v>0</v>
      </c>
    </row>
    <row r="4472" spans="1:8" x14ac:dyDescent="0.2">
      <c r="A4472" s="6">
        <f t="shared" si="58"/>
        <v>609562</v>
      </c>
      <c r="B4472" s="6">
        <v>13</v>
      </c>
      <c r="C4472" s="122">
        <v>15</v>
      </c>
      <c r="D4472" s="6">
        <v>225</v>
      </c>
      <c r="E4472" s="7" t="s">
        <v>4283</v>
      </c>
      <c r="H4472" s="6">
        <f>IF('Раздел 2.1.3.3'!AA33&gt;=SUM('Раздел 2.1.3.3'!AA34:AA35),0,1)</f>
        <v>0</v>
      </c>
    </row>
    <row r="4473" spans="1:8" x14ac:dyDescent="0.2">
      <c r="A4473" s="6">
        <f t="shared" si="58"/>
        <v>609562</v>
      </c>
      <c r="B4473" s="6">
        <v>13</v>
      </c>
      <c r="C4473" s="122">
        <v>15</v>
      </c>
      <c r="D4473" s="6">
        <v>226</v>
      </c>
      <c r="E4473" s="7" t="s">
        <v>4284</v>
      </c>
      <c r="H4473" s="6">
        <f>IF('Раздел 2.1.3.3'!AB33&gt;=SUM('Раздел 2.1.3.3'!AB34:AB35),0,1)</f>
        <v>0</v>
      </c>
    </row>
    <row r="4474" spans="1:8" x14ac:dyDescent="0.2">
      <c r="A4474" s="6">
        <f t="shared" si="58"/>
        <v>609562</v>
      </c>
      <c r="B4474" s="6">
        <v>13</v>
      </c>
      <c r="C4474" s="122">
        <v>15</v>
      </c>
      <c r="D4474" s="6">
        <v>227</v>
      </c>
      <c r="E4474" s="7" t="s">
        <v>4285</v>
      </c>
      <c r="H4474" s="6">
        <f>IF('Раздел 2.1.3.3'!AC33&gt;=SUM('Раздел 2.1.3.3'!AC34:AC35),0,1)</f>
        <v>0</v>
      </c>
    </row>
    <row r="4475" spans="1:8" x14ac:dyDescent="0.2">
      <c r="A4475" s="6">
        <f t="shared" si="58"/>
        <v>609562</v>
      </c>
      <c r="B4475" s="119">
        <v>13</v>
      </c>
      <c r="C4475" s="123">
        <v>15</v>
      </c>
      <c r="D4475" s="119">
        <v>228</v>
      </c>
      <c r="E4475" s="119" t="s">
        <v>4286</v>
      </c>
      <c r="F4475" s="119"/>
      <c r="G4475" s="119"/>
      <c r="H4475" s="119">
        <f>IF('Раздел 2.1.3.3'!AD33&gt;=SUM('Раздел 2.1.3.3'!AD34:AD35),0,1)</f>
        <v>0</v>
      </c>
    </row>
    <row r="4476" spans="1:8" x14ac:dyDescent="0.2">
      <c r="A4476" s="117">
        <f t="shared" si="58"/>
        <v>609562</v>
      </c>
      <c r="B4476" s="117">
        <v>14</v>
      </c>
      <c r="C4476" s="117">
        <v>0</v>
      </c>
      <c r="D4476" s="117">
        <v>0</v>
      </c>
      <c r="E4476" s="117" t="str">
        <f>CONCATENATE("Количество ошибок в разделе 2.2.1: ",H4476)</f>
        <v>Количество ошибок в разделе 2.2.1: 0</v>
      </c>
      <c r="F4476" s="117"/>
      <c r="G4476" s="117"/>
      <c r="H4476" s="117">
        <f>SUM(H4477:H4546)</f>
        <v>0</v>
      </c>
    </row>
    <row r="4477" spans="1:8" x14ac:dyDescent="0.2">
      <c r="A4477" s="6">
        <f t="shared" si="58"/>
        <v>609562</v>
      </c>
      <c r="B4477" s="6">
        <v>14</v>
      </c>
      <c r="C4477" s="6">
        <v>1</v>
      </c>
      <c r="D4477" s="6">
        <v>1</v>
      </c>
      <c r="E4477" s="6" t="s">
        <v>13322</v>
      </c>
      <c r="H4477" s="6">
        <f>IF('Раздел 2.2.1'!P22&gt;=SUM('Раздел 2.2.1'!P23:P34),0,1)</f>
        <v>0</v>
      </c>
    </row>
    <row r="4478" spans="1:8" x14ac:dyDescent="0.2">
      <c r="A4478" s="6">
        <f t="shared" si="58"/>
        <v>609562</v>
      </c>
      <c r="B4478" s="6">
        <v>14</v>
      </c>
      <c r="C4478" s="6">
        <v>1</v>
      </c>
      <c r="D4478" s="6">
        <v>2</v>
      </c>
      <c r="E4478" s="6" t="s">
        <v>1320</v>
      </c>
      <c r="H4478" s="6">
        <f>IF('Раздел 2.2.1'!Q22&gt;=SUM('Раздел 2.2.1'!Q23:Q34),0,1)</f>
        <v>0</v>
      </c>
    </row>
    <row r="4479" spans="1:8" x14ac:dyDescent="0.2">
      <c r="A4479" s="6">
        <f t="shared" si="58"/>
        <v>609562</v>
      </c>
      <c r="B4479" s="6">
        <v>14</v>
      </c>
      <c r="C4479" s="6">
        <v>1</v>
      </c>
      <c r="D4479" s="6">
        <v>3</v>
      </c>
      <c r="E4479" s="6" t="s">
        <v>1321</v>
      </c>
      <c r="H4479" s="6">
        <f>IF('Раздел 2.2.1'!R22&gt;=SUM('Раздел 2.2.1'!R23:R34),0,1)</f>
        <v>0</v>
      </c>
    </row>
    <row r="4480" spans="1:8" x14ac:dyDescent="0.2">
      <c r="A4480" s="6">
        <f t="shared" si="58"/>
        <v>609562</v>
      </c>
      <c r="B4480" s="6">
        <v>14</v>
      </c>
      <c r="C4480" s="6">
        <v>1</v>
      </c>
      <c r="D4480" s="6">
        <v>4</v>
      </c>
      <c r="E4480" s="6" t="s">
        <v>1322</v>
      </c>
      <c r="H4480" s="6">
        <f>IF('Раздел 2.2.1'!S22&gt;=SUM('Раздел 2.2.1'!S23:S34),0,1)</f>
        <v>0</v>
      </c>
    </row>
    <row r="4481" spans="1:8" x14ac:dyDescent="0.2">
      <c r="A4481" s="6">
        <f t="shared" si="58"/>
        <v>609562</v>
      </c>
      <c r="B4481" s="6">
        <v>14</v>
      </c>
      <c r="C4481" s="6">
        <v>1</v>
      </c>
      <c r="D4481" s="6">
        <v>5</v>
      </c>
      <c r="E4481" s="6" t="s">
        <v>1323</v>
      </c>
      <c r="H4481" s="6">
        <f>IF('Раздел 2.2.1'!T22&gt;=SUM('Раздел 2.2.1'!T23:T34),0,1)</f>
        <v>0</v>
      </c>
    </row>
    <row r="4482" spans="1:8" x14ac:dyDescent="0.2">
      <c r="A4482" s="6">
        <f t="shared" si="58"/>
        <v>609562</v>
      </c>
      <c r="B4482" s="6">
        <v>14</v>
      </c>
      <c r="C4482" s="6">
        <v>1</v>
      </c>
      <c r="D4482" s="6">
        <v>6</v>
      </c>
      <c r="E4482" s="6" t="s">
        <v>1324</v>
      </c>
      <c r="H4482" s="6">
        <f>IF('Раздел 2.2.1'!U22&gt;=SUM('Раздел 2.2.1'!U23:U34),0,1)</f>
        <v>0</v>
      </c>
    </row>
    <row r="4483" spans="1:8" x14ac:dyDescent="0.2">
      <c r="A4483" s="6">
        <f t="shared" si="58"/>
        <v>609562</v>
      </c>
      <c r="B4483" s="6">
        <v>14</v>
      </c>
      <c r="C4483" s="6">
        <v>1</v>
      </c>
      <c r="D4483" s="6">
        <v>7</v>
      </c>
      <c r="E4483" s="6" t="s">
        <v>1325</v>
      </c>
      <c r="H4483" s="6">
        <f>IF('Раздел 2.2.1'!V22&gt;=SUM('Раздел 2.2.1'!V23:V34),0,1)</f>
        <v>0</v>
      </c>
    </row>
    <row r="4484" spans="1:8" x14ac:dyDescent="0.2">
      <c r="A4484" s="6">
        <f t="shared" si="58"/>
        <v>609562</v>
      </c>
      <c r="B4484" s="6">
        <v>14</v>
      </c>
      <c r="C4484" s="6">
        <v>1</v>
      </c>
      <c r="D4484" s="6">
        <v>8</v>
      </c>
      <c r="E4484" s="6" t="s">
        <v>1326</v>
      </c>
      <c r="H4484" s="6">
        <f>IF('Раздел 2.2.1'!W22&gt;=SUM('Раздел 2.2.1'!W23:W34),0,1)</f>
        <v>0</v>
      </c>
    </row>
    <row r="4485" spans="1:8" x14ac:dyDescent="0.2">
      <c r="A4485" s="6">
        <f t="shared" si="58"/>
        <v>609562</v>
      </c>
      <c r="B4485" s="6">
        <v>14</v>
      </c>
      <c r="C4485" s="6">
        <v>1</v>
      </c>
      <c r="D4485" s="6">
        <v>9</v>
      </c>
      <c r="E4485" s="6" t="s">
        <v>1327</v>
      </c>
      <c r="H4485" s="6">
        <f>IF('Раздел 2.2.1'!X22&gt;=SUM('Раздел 2.2.1'!X23:X34),0,1)</f>
        <v>0</v>
      </c>
    </row>
    <row r="4486" spans="1:8" x14ac:dyDescent="0.2">
      <c r="A4486" s="6">
        <f t="shared" si="58"/>
        <v>609562</v>
      </c>
      <c r="B4486" s="6">
        <v>14</v>
      </c>
      <c r="C4486" s="6">
        <v>1</v>
      </c>
      <c r="D4486" s="6">
        <v>10</v>
      </c>
      <c r="E4486" s="6" t="s">
        <v>1328</v>
      </c>
      <c r="H4486" s="6">
        <f>IF('Раздел 2.2.1'!Y22&gt;=SUM('Раздел 2.2.1'!Y23:Y34),0,1)</f>
        <v>0</v>
      </c>
    </row>
    <row r="4487" spans="1:8" x14ac:dyDescent="0.2">
      <c r="A4487" s="6">
        <f t="shared" si="58"/>
        <v>609562</v>
      </c>
      <c r="B4487" s="6">
        <v>14</v>
      </c>
      <c r="C4487" s="6">
        <v>1</v>
      </c>
      <c r="D4487" s="6">
        <v>11</v>
      </c>
      <c r="E4487" s="6" t="s">
        <v>1329</v>
      </c>
      <c r="H4487" s="6">
        <f>IF('Раздел 2.2.1'!Z22&gt;=SUM('Раздел 2.2.1'!Z23:Z34),0,1)</f>
        <v>0</v>
      </c>
    </row>
    <row r="4488" spans="1:8" x14ac:dyDescent="0.2">
      <c r="A4488" s="6">
        <f t="shared" si="58"/>
        <v>609562</v>
      </c>
      <c r="B4488" s="6">
        <v>14</v>
      </c>
      <c r="C4488" s="6">
        <v>1</v>
      </c>
      <c r="D4488" s="6">
        <v>12</v>
      </c>
      <c r="E4488" s="6" t="s">
        <v>1330</v>
      </c>
      <c r="H4488" s="6">
        <f>IF('Раздел 2.2.1'!AA22&gt;=SUM('Раздел 2.2.1'!AA23:AA34),0,1)</f>
        <v>0</v>
      </c>
    </row>
    <row r="4489" spans="1:8" x14ac:dyDescent="0.2">
      <c r="A4489" s="6">
        <f t="shared" si="58"/>
        <v>609562</v>
      </c>
      <c r="B4489" s="6">
        <v>14</v>
      </c>
      <c r="C4489" s="6">
        <v>1</v>
      </c>
      <c r="D4489" s="6">
        <v>13</v>
      </c>
      <c r="E4489" s="6" t="s">
        <v>1331</v>
      </c>
      <c r="H4489" s="6">
        <f>IF('Раздел 2.2.1'!AB22&gt;=SUM('Раздел 2.2.1'!AB23:AB34),0,1)</f>
        <v>0</v>
      </c>
    </row>
    <row r="4490" spans="1:8" x14ac:dyDescent="0.2">
      <c r="A4490" s="6">
        <f t="shared" si="58"/>
        <v>609562</v>
      </c>
      <c r="B4490" s="6">
        <v>14</v>
      </c>
      <c r="C4490" s="119">
        <v>1</v>
      </c>
      <c r="D4490" s="119">
        <v>14</v>
      </c>
      <c r="E4490" s="119" t="s">
        <v>1332</v>
      </c>
      <c r="F4490" s="119"/>
      <c r="G4490" s="119"/>
      <c r="H4490" s="119">
        <f>IF('Раздел 2.2.1'!AC22&gt;=SUM('Раздел 2.2.1'!AC23:AC34),0,1)</f>
        <v>0</v>
      </c>
    </row>
    <row r="4491" spans="1:8" x14ac:dyDescent="0.2">
      <c r="A4491" s="6">
        <f t="shared" si="58"/>
        <v>609562</v>
      </c>
      <c r="B4491" s="6">
        <v>14</v>
      </c>
      <c r="C4491" s="122">
        <v>2</v>
      </c>
      <c r="D4491" s="6">
        <v>15</v>
      </c>
      <c r="E4491" s="6" t="s">
        <v>13323</v>
      </c>
      <c r="H4491" s="6">
        <f>IF('Раздел 2.2.1'!P21=SUM('Раздел 2.2.1'!Q21:AC21),0,1)</f>
        <v>0</v>
      </c>
    </row>
    <row r="4492" spans="1:8" x14ac:dyDescent="0.2">
      <c r="A4492" s="6">
        <f t="shared" si="58"/>
        <v>609562</v>
      </c>
      <c r="B4492" s="6">
        <v>14</v>
      </c>
      <c r="C4492" s="122">
        <v>2</v>
      </c>
      <c r="D4492" s="6">
        <v>16</v>
      </c>
      <c r="E4492" s="6" t="s">
        <v>13324</v>
      </c>
      <c r="H4492" s="6">
        <f>IF('Раздел 2.2.1'!P22=SUM('Раздел 2.2.1'!Q22:AC22),0,1)</f>
        <v>0</v>
      </c>
    </row>
    <row r="4493" spans="1:8" x14ac:dyDescent="0.2">
      <c r="A4493" s="6">
        <f t="shared" si="58"/>
        <v>609562</v>
      </c>
      <c r="B4493" s="6">
        <v>14</v>
      </c>
      <c r="C4493" s="122">
        <v>2</v>
      </c>
      <c r="D4493" s="6">
        <v>17</v>
      </c>
      <c r="E4493" s="6" t="s">
        <v>13325</v>
      </c>
      <c r="H4493" s="6">
        <f>IF('Раздел 2.2.1'!P23=SUM('Раздел 2.2.1'!Q23:AC23),0,1)</f>
        <v>0</v>
      </c>
    </row>
    <row r="4494" spans="1:8" x14ac:dyDescent="0.2">
      <c r="A4494" s="6">
        <f t="shared" si="58"/>
        <v>609562</v>
      </c>
      <c r="B4494" s="6">
        <v>14</v>
      </c>
      <c r="C4494" s="122">
        <v>2</v>
      </c>
      <c r="D4494" s="6">
        <v>18</v>
      </c>
      <c r="E4494" s="6" t="s">
        <v>13326</v>
      </c>
      <c r="H4494" s="6">
        <f>IF('Раздел 2.2.1'!P24=SUM('Раздел 2.2.1'!Q24:AC24),0,1)</f>
        <v>0</v>
      </c>
    </row>
    <row r="4495" spans="1:8" x14ac:dyDescent="0.2">
      <c r="A4495" s="6">
        <f t="shared" ref="A4495:A4572" si="59">P_3</f>
        <v>609562</v>
      </c>
      <c r="B4495" s="6">
        <v>14</v>
      </c>
      <c r="C4495" s="122">
        <v>2</v>
      </c>
      <c r="D4495" s="6">
        <v>19</v>
      </c>
      <c r="E4495" s="6" t="s">
        <v>13327</v>
      </c>
      <c r="H4495" s="6">
        <f>IF('Раздел 2.2.1'!P25=SUM('Раздел 2.2.1'!Q25:AC25),0,1)</f>
        <v>0</v>
      </c>
    </row>
    <row r="4496" spans="1:8" x14ac:dyDescent="0.2">
      <c r="A4496" s="6">
        <f t="shared" si="59"/>
        <v>609562</v>
      </c>
      <c r="B4496" s="6">
        <v>14</v>
      </c>
      <c r="C4496" s="122">
        <v>2</v>
      </c>
      <c r="D4496" s="6">
        <v>20</v>
      </c>
      <c r="E4496" s="6" t="s">
        <v>12621</v>
      </c>
      <c r="H4496" s="6">
        <f>IF('Раздел 2.2.1'!P26=SUM('Раздел 2.2.1'!Q26:AC26),0,1)</f>
        <v>0</v>
      </c>
    </row>
    <row r="4497" spans="1:8" x14ac:dyDescent="0.2">
      <c r="A4497" s="6">
        <f t="shared" si="59"/>
        <v>609562</v>
      </c>
      <c r="B4497" s="6">
        <v>14</v>
      </c>
      <c r="C4497" s="122">
        <v>2</v>
      </c>
      <c r="D4497" s="6">
        <v>21</v>
      </c>
      <c r="E4497" s="6" t="s">
        <v>12622</v>
      </c>
      <c r="H4497" s="6">
        <f>IF('Раздел 2.2.1'!P27=SUM('Раздел 2.2.1'!Q27:AC27),0,1)</f>
        <v>0</v>
      </c>
    </row>
    <row r="4498" spans="1:8" x14ac:dyDescent="0.2">
      <c r="A4498" s="6">
        <f t="shared" si="59"/>
        <v>609562</v>
      </c>
      <c r="B4498" s="6">
        <v>14</v>
      </c>
      <c r="C4498" s="122">
        <v>2</v>
      </c>
      <c r="D4498" s="6">
        <v>22</v>
      </c>
      <c r="E4498" s="6" t="s">
        <v>12623</v>
      </c>
      <c r="H4498" s="6">
        <f>IF('Раздел 2.2.1'!P28=SUM('Раздел 2.2.1'!Q28:AC28),0,1)</f>
        <v>0</v>
      </c>
    </row>
    <row r="4499" spans="1:8" x14ac:dyDescent="0.2">
      <c r="A4499" s="6">
        <f t="shared" si="59"/>
        <v>609562</v>
      </c>
      <c r="B4499" s="6">
        <v>14</v>
      </c>
      <c r="C4499" s="122">
        <v>2</v>
      </c>
      <c r="D4499" s="6">
        <v>23</v>
      </c>
      <c r="E4499" s="6" t="s">
        <v>12624</v>
      </c>
      <c r="H4499" s="6">
        <f>IF('Раздел 2.2.1'!P29=SUM('Раздел 2.2.1'!Q29:AC29),0,1)</f>
        <v>0</v>
      </c>
    </row>
    <row r="4500" spans="1:8" x14ac:dyDescent="0.2">
      <c r="A4500" s="6">
        <f t="shared" si="59"/>
        <v>609562</v>
      </c>
      <c r="B4500" s="6">
        <v>14</v>
      </c>
      <c r="C4500" s="122">
        <v>2</v>
      </c>
      <c r="D4500" s="6">
        <v>24</v>
      </c>
      <c r="E4500" s="6" t="s">
        <v>12625</v>
      </c>
      <c r="H4500" s="6">
        <f>IF('Раздел 2.2.1'!P30=SUM('Раздел 2.2.1'!Q30:AC30),0,1)</f>
        <v>0</v>
      </c>
    </row>
    <row r="4501" spans="1:8" x14ac:dyDescent="0.2">
      <c r="A4501" s="6">
        <f t="shared" si="59"/>
        <v>609562</v>
      </c>
      <c r="B4501" s="6">
        <v>14</v>
      </c>
      <c r="C4501" s="122">
        <v>2</v>
      </c>
      <c r="D4501" s="6">
        <v>25</v>
      </c>
      <c r="E4501" s="6" t="s">
        <v>11182</v>
      </c>
      <c r="H4501" s="6">
        <f>IF('Раздел 2.2.1'!P31=SUM('Раздел 2.2.1'!Q31:AC31),0,1)</f>
        <v>0</v>
      </c>
    </row>
    <row r="4502" spans="1:8" x14ac:dyDescent="0.2">
      <c r="A4502" s="6">
        <f t="shared" si="59"/>
        <v>609562</v>
      </c>
      <c r="B4502" s="6">
        <v>14</v>
      </c>
      <c r="C4502" s="122">
        <v>2</v>
      </c>
      <c r="D4502" s="6">
        <v>26</v>
      </c>
      <c r="E4502" s="6" t="s">
        <v>11183</v>
      </c>
      <c r="H4502" s="6">
        <f>IF('Раздел 2.2.1'!P32=SUM('Раздел 2.2.1'!Q32:AC32),0,1)</f>
        <v>0</v>
      </c>
    </row>
    <row r="4503" spans="1:8" x14ac:dyDescent="0.2">
      <c r="A4503" s="6">
        <f t="shared" si="59"/>
        <v>609562</v>
      </c>
      <c r="B4503" s="6">
        <v>14</v>
      </c>
      <c r="C4503" s="122">
        <v>2</v>
      </c>
      <c r="D4503" s="6">
        <v>27</v>
      </c>
      <c r="E4503" s="6" t="s">
        <v>11184</v>
      </c>
      <c r="H4503" s="6">
        <f>IF('Раздел 2.2.1'!P33=SUM('Раздел 2.2.1'!Q33:AC33),0,1)</f>
        <v>0</v>
      </c>
    </row>
    <row r="4504" spans="1:8" x14ac:dyDescent="0.2">
      <c r="A4504" s="6">
        <f t="shared" si="59"/>
        <v>609562</v>
      </c>
      <c r="B4504" s="6">
        <v>14</v>
      </c>
      <c r="C4504" s="123">
        <v>2</v>
      </c>
      <c r="D4504" s="119">
        <v>28</v>
      </c>
      <c r="E4504" s="119" t="s">
        <v>11185</v>
      </c>
      <c r="F4504" s="119"/>
      <c r="G4504" s="119"/>
      <c r="H4504" s="119">
        <f>IF('Раздел 2.2.1'!P34=SUM('Раздел 2.2.1'!Q34:AC34),0,1)</f>
        <v>0</v>
      </c>
    </row>
    <row r="4505" spans="1:8" x14ac:dyDescent="0.2">
      <c r="A4505" s="6">
        <f t="shared" si="59"/>
        <v>609562</v>
      </c>
      <c r="B4505" s="6">
        <v>14</v>
      </c>
      <c r="C4505" s="122">
        <v>3</v>
      </c>
      <c r="D4505" s="6">
        <v>29</v>
      </c>
      <c r="E4505" s="6" t="s">
        <v>11186</v>
      </c>
      <c r="H4505" s="6">
        <f>IF('Раздел 2.2.1'!P21&gt;='Раздел 2.2.1'!AD21,0,1)</f>
        <v>0</v>
      </c>
    </row>
    <row r="4506" spans="1:8" x14ac:dyDescent="0.2">
      <c r="A4506" s="6">
        <f t="shared" si="59"/>
        <v>609562</v>
      </c>
      <c r="B4506" s="6">
        <v>14</v>
      </c>
      <c r="C4506" s="122">
        <v>3</v>
      </c>
      <c r="D4506" s="6">
        <v>30</v>
      </c>
      <c r="E4506" s="6" t="s">
        <v>9049</v>
      </c>
      <c r="H4506" s="6">
        <f>IF('Раздел 2.2.1'!P22&gt;='Раздел 2.2.1'!AD22,0,1)</f>
        <v>0</v>
      </c>
    </row>
    <row r="4507" spans="1:8" x14ac:dyDescent="0.2">
      <c r="A4507" s="6">
        <f t="shared" si="59"/>
        <v>609562</v>
      </c>
      <c r="B4507" s="6">
        <v>14</v>
      </c>
      <c r="C4507" s="122">
        <v>3</v>
      </c>
      <c r="D4507" s="6">
        <v>31</v>
      </c>
      <c r="E4507" s="6" t="s">
        <v>9050</v>
      </c>
      <c r="H4507" s="6">
        <f>IF('Раздел 2.2.1'!P23&gt;='Раздел 2.2.1'!AD23,0,1)</f>
        <v>0</v>
      </c>
    </row>
    <row r="4508" spans="1:8" x14ac:dyDescent="0.2">
      <c r="A4508" s="6">
        <f t="shared" si="59"/>
        <v>609562</v>
      </c>
      <c r="B4508" s="6">
        <v>14</v>
      </c>
      <c r="C4508" s="122">
        <v>3</v>
      </c>
      <c r="D4508" s="6">
        <v>32</v>
      </c>
      <c r="E4508" s="6" t="s">
        <v>10525</v>
      </c>
      <c r="H4508" s="6">
        <f>IF('Раздел 2.2.1'!P24&gt;='Раздел 2.2.1'!AD24,0,1)</f>
        <v>0</v>
      </c>
    </row>
    <row r="4509" spans="1:8" x14ac:dyDescent="0.2">
      <c r="A4509" s="6">
        <f t="shared" si="59"/>
        <v>609562</v>
      </c>
      <c r="B4509" s="6">
        <v>14</v>
      </c>
      <c r="C4509" s="122">
        <v>3</v>
      </c>
      <c r="D4509" s="6">
        <v>33</v>
      </c>
      <c r="E4509" s="6" t="s">
        <v>10526</v>
      </c>
      <c r="H4509" s="6">
        <f>IF('Раздел 2.2.1'!P25&gt;='Раздел 2.2.1'!AD25,0,1)</f>
        <v>0</v>
      </c>
    </row>
    <row r="4510" spans="1:8" x14ac:dyDescent="0.2">
      <c r="A4510" s="6">
        <f t="shared" si="59"/>
        <v>609562</v>
      </c>
      <c r="B4510" s="6">
        <v>14</v>
      </c>
      <c r="C4510" s="122">
        <v>3</v>
      </c>
      <c r="D4510" s="6">
        <v>34</v>
      </c>
      <c r="E4510" s="6" t="s">
        <v>8633</v>
      </c>
      <c r="H4510" s="6">
        <f>IF('Раздел 2.2.1'!P26&gt;='Раздел 2.2.1'!AD26,0,1)</f>
        <v>0</v>
      </c>
    </row>
    <row r="4511" spans="1:8" x14ac:dyDescent="0.2">
      <c r="A4511" s="6">
        <f t="shared" si="59"/>
        <v>609562</v>
      </c>
      <c r="B4511" s="6">
        <v>14</v>
      </c>
      <c r="C4511" s="122">
        <v>3</v>
      </c>
      <c r="D4511" s="6">
        <v>35</v>
      </c>
      <c r="E4511" s="6" t="s">
        <v>9481</v>
      </c>
      <c r="H4511" s="6">
        <f>IF('Раздел 2.2.1'!P27&gt;='Раздел 2.2.1'!AD27,0,1)</f>
        <v>0</v>
      </c>
    </row>
    <row r="4512" spans="1:8" x14ac:dyDescent="0.2">
      <c r="A4512" s="6">
        <f t="shared" si="59"/>
        <v>609562</v>
      </c>
      <c r="B4512" s="6">
        <v>14</v>
      </c>
      <c r="C4512" s="122">
        <v>3</v>
      </c>
      <c r="D4512" s="6">
        <v>36</v>
      </c>
      <c r="E4512" s="6" t="s">
        <v>9482</v>
      </c>
      <c r="H4512" s="6">
        <f>IF('Раздел 2.2.1'!P28&gt;='Раздел 2.2.1'!AD28,0,1)</f>
        <v>0</v>
      </c>
    </row>
    <row r="4513" spans="1:8" x14ac:dyDescent="0.2">
      <c r="A4513" s="6">
        <f t="shared" si="59"/>
        <v>609562</v>
      </c>
      <c r="B4513" s="6">
        <v>14</v>
      </c>
      <c r="C4513" s="122">
        <v>3</v>
      </c>
      <c r="D4513" s="6">
        <v>37</v>
      </c>
      <c r="E4513" s="6" t="s">
        <v>9483</v>
      </c>
      <c r="H4513" s="6">
        <f>IF('Раздел 2.2.1'!P29&gt;='Раздел 2.2.1'!AD29,0,1)</f>
        <v>0</v>
      </c>
    </row>
    <row r="4514" spans="1:8" x14ac:dyDescent="0.2">
      <c r="A4514" s="6">
        <f t="shared" si="59"/>
        <v>609562</v>
      </c>
      <c r="B4514" s="6">
        <v>14</v>
      </c>
      <c r="C4514" s="122">
        <v>3</v>
      </c>
      <c r="D4514" s="6">
        <v>38</v>
      </c>
      <c r="E4514" s="6" t="s">
        <v>9484</v>
      </c>
      <c r="H4514" s="6">
        <f>IF('Раздел 2.2.1'!P30&gt;='Раздел 2.2.1'!AD30,0,1)</f>
        <v>0</v>
      </c>
    </row>
    <row r="4515" spans="1:8" x14ac:dyDescent="0.2">
      <c r="A4515" s="6">
        <f t="shared" si="59"/>
        <v>609562</v>
      </c>
      <c r="B4515" s="6">
        <v>14</v>
      </c>
      <c r="C4515" s="122">
        <v>3</v>
      </c>
      <c r="D4515" s="6">
        <v>39</v>
      </c>
      <c r="E4515" s="6" t="s">
        <v>9485</v>
      </c>
      <c r="H4515" s="6">
        <f>IF('Раздел 2.2.1'!P31&gt;='Раздел 2.2.1'!AD31,0,1)</f>
        <v>0</v>
      </c>
    </row>
    <row r="4516" spans="1:8" x14ac:dyDescent="0.2">
      <c r="A4516" s="6">
        <f t="shared" si="59"/>
        <v>609562</v>
      </c>
      <c r="B4516" s="6">
        <v>14</v>
      </c>
      <c r="C4516" s="122">
        <v>3</v>
      </c>
      <c r="D4516" s="6">
        <v>40</v>
      </c>
      <c r="E4516" s="6" t="s">
        <v>9486</v>
      </c>
      <c r="H4516" s="6">
        <f>IF('Раздел 2.2.1'!P32&gt;='Раздел 2.2.1'!AD32,0,1)</f>
        <v>0</v>
      </c>
    </row>
    <row r="4517" spans="1:8" x14ac:dyDescent="0.2">
      <c r="A4517" s="6">
        <f t="shared" si="59"/>
        <v>609562</v>
      </c>
      <c r="B4517" s="6">
        <v>14</v>
      </c>
      <c r="C4517" s="122">
        <v>3</v>
      </c>
      <c r="D4517" s="6">
        <v>41</v>
      </c>
      <c r="E4517" s="6" t="s">
        <v>9487</v>
      </c>
      <c r="H4517" s="6">
        <f>IF('Раздел 2.2.1'!P33&gt;='Раздел 2.2.1'!AD33,0,1)</f>
        <v>0</v>
      </c>
    </row>
    <row r="4518" spans="1:8" x14ac:dyDescent="0.2">
      <c r="A4518" s="6">
        <f t="shared" si="59"/>
        <v>609562</v>
      </c>
      <c r="B4518" s="6">
        <v>14</v>
      </c>
      <c r="C4518" s="123">
        <v>3</v>
      </c>
      <c r="D4518" s="119">
        <v>42</v>
      </c>
      <c r="E4518" s="119" t="s">
        <v>9488</v>
      </c>
      <c r="F4518" s="119"/>
      <c r="G4518" s="119"/>
      <c r="H4518" s="119">
        <f>IF('Раздел 2.2.1'!P34&gt;='Раздел 2.2.1'!AD34,0,1)</f>
        <v>0</v>
      </c>
    </row>
    <row r="4519" spans="1:8" x14ac:dyDescent="0.2">
      <c r="A4519" s="6">
        <f t="shared" si="59"/>
        <v>609562</v>
      </c>
      <c r="B4519" s="6">
        <v>14</v>
      </c>
      <c r="C4519" s="122">
        <v>4</v>
      </c>
      <c r="D4519" s="6">
        <v>43</v>
      </c>
      <c r="E4519" s="6" t="s">
        <v>9051</v>
      </c>
      <c r="H4519" s="6">
        <f>IF('Раздел 2.2.1'!P21&gt;='Раздел 2.2.1'!AE21,0,1)</f>
        <v>0</v>
      </c>
    </row>
    <row r="4520" spans="1:8" x14ac:dyDescent="0.2">
      <c r="A4520" s="6">
        <f t="shared" si="59"/>
        <v>609562</v>
      </c>
      <c r="B4520" s="6">
        <v>14</v>
      </c>
      <c r="C4520" s="122">
        <v>4</v>
      </c>
      <c r="D4520" s="6">
        <v>44</v>
      </c>
      <c r="E4520" s="6" t="s">
        <v>9052</v>
      </c>
      <c r="H4520" s="6">
        <f>IF('Раздел 2.2.1'!P22&gt;='Раздел 2.2.1'!AE22,0,1)</f>
        <v>0</v>
      </c>
    </row>
    <row r="4521" spans="1:8" x14ac:dyDescent="0.2">
      <c r="A4521" s="6">
        <f t="shared" si="59"/>
        <v>609562</v>
      </c>
      <c r="B4521" s="6">
        <v>14</v>
      </c>
      <c r="C4521" s="122">
        <v>4</v>
      </c>
      <c r="D4521" s="6">
        <v>45</v>
      </c>
      <c r="E4521" s="6" t="s">
        <v>9995</v>
      </c>
      <c r="H4521" s="6">
        <f>IF('Раздел 2.2.1'!P23&gt;='Раздел 2.2.1'!AE23,0,1)</f>
        <v>0</v>
      </c>
    </row>
    <row r="4522" spans="1:8" x14ac:dyDescent="0.2">
      <c r="A4522" s="6">
        <f t="shared" si="59"/>
        <v>609562</v>
      </c>
      <c r="B4522" s="6">
        <v>14</v>
      </c>
      <c r="C4522" s="122">
        <v>4</v>
      </c>
      <c r="D4522" s="6">
        <v>46</v>
      </c>
      <c r="E4522" s="6" t="s">
        <v>9996</v>
      </c>
      <c r="H4522" s="6">
        <f>IF('Раздел 2.2.1'!P24&gt;='Раздел 2.2.1'!AE24,0,1)</f>
        <v>0</v>
      </c>
    </row>
    <row r="4523" spans="1:8" x14ac:dyDescent="0.2">
      <c r="A4523" s="6">
        <f t="shared" si="59"/>
        <v>609562</v>
      </c>
      <c r="B4523" s="6">
        <v>14</v>
      </c>
      <c r="C4523" s="122">
        <v>4</v>
      </c>
      <c r="D4523" s="6">
        <v>47</v>
      </c>
      <c r="E4523" s="6" t="s">
        <v>9997</v>
      </c>
      <c r="H4523" s="6">
        <f>IF('Раздел 2.2.1'!P25&gt;='Раздел 2.2.1'!AE25,0,1)</f>
        <v>0</v>
      </c>
    </row>
    <row r="4524" spans="1:8" x14ac:dyDescent="0.2">
      <c r="A4524" s="6">
        <f t="shared" si="59"/>
        <v>609562</v>
      </c>
      <c r="B4524" s="6">
        <v>14</v>
      </c>
      <c r="C4524" s="122">
        <v>4</v>
      </c>
      <c r="D4524" s="6">
        <v>48</v>
      </c>
      <c r="E4524" s="6" t="s">
        <v>9998</v>
      </c>
      <c r="H4524" s="6">
        <f>IF('Раздел 2.2.1'!P26&gt;='Раздел 2.2.1'!AE26,0,1)</f>
        <v>0</v>
      </c>
    </row>
    <row r="4525" spans="1:8" x14ac:dyDescent="0.2">
      <c r="A4525" s="6">
        <f t="shared" si="59"/>
        <v>609562</v>
      </c>
      <c r="B4525" s="6">
        <v>14</v>
      </c>
      <c r="C4525" s="122">
        <v>4</v>
      </c>
      <c r="D4525" s="6">
        <v>49</v>
      </c>
      <c r="E4525" s="6" t="s">
        <v>9999</v>
      </c>
      <c r="H4525" s="6">
        <f>IF('Раздел 2.2.1'!P27&gt;='Раздел 2.2.1'!AE27,0,1)</f>
        <v>0</v>
      </c>
    </row>
    <row r="4526" spans="1:8" x14ac:dyDescent="0.2">
      <c r="A4526" s="6">
        <f t="shared" si="59"/>
        <v>609562</v>
      </c>
      <c r="B4526" s="6">
        <v>14</v>
      </c>
      <c r="C4526" s="122">
        <v>4</v>
      </c>
      <c r="D4526" s="6">
        <v>50</v>
      </c>
      <c r="E4526" s="6" t="s">
        <v>10543</v>
      </c>
      <c r="H4526" s="6">
        <f>IF('Раздел 2.2.1'!P28&gt;='Раздел 2.2.1'!AE28,0,1)</f>
        <v>0</v>
      </c>
    </row>
    <row r="4527" spans="1:8" x14ac:dyDescent="0.2">
      <c r="A4527" s="6">
        <f t="shared" si="59"/>
        <v>609562</v>
      </c>
      <c r="B4527" s="6">
        <v>14</v>
      </c>
      <c r="C4527" s="122">
        <v>4</v>
      </c>
      <c r="D4527" s="6">
        <v>51</v>
      </c>
      <c r="E4527" s="6" t="s">
        <v>10544</v>
      </c>
      <c r="H4527" s="6">
        <f>IF('Раздел 2.2.1'!P29&gt;='Раздел 2.2.1'!AE29,0,1)</f>
        <v>0</v>
      </c>
    </row>
    <row r="4528" spans="1:8" x14ac:dyDescent="0.2">
      <c r="A4528" s="6">
        <f t="shared" si="59"/>
        <v>609562</v>
      </c>
      <c r="B4528" s="6">
        <v>14</v>
      </c>
      <c r="C4528" s="122">
        <v>4</v>
      </c>
      <c r="D4528" s="6">
        <v>52</v>
      </c>
      <c r="E4528" s="6" t="s">
        <v>10545</v>
      </c>
      <c r="H4528" s="6">
        <f>IF('Раздел 2.2.1'!P30&gt;='Раздел 2.2.1'!AE30,0,1)</f>
        <v>0</v>
      </c>
    </row>
    <row r="4529" spans="1:8" x14ac:dyDescent="0.2">
      <c r="A4529" s="6">
        <f t="shared" si="59"/>
        <v>609562</v>
      </c>
      <c r="B4529" s="6">
        <v>14</v>
      </c>
      <c r="C4529" s="122">
        <v>4</v>
      </c>
      <c r="D4529" s="6">
        <v>53</v>
      </c>
      <c r="E4529" s="6" t="s">
        <v>10546</v>
      </c>
      <c r="H4529" s="6">
        <f>IF('Раздел 2.2.1'!P31&gt;='Раздел 2.2.1'!AE31,0,1)</f>
        <v>0</v>
      </c>
    </row>
    <row r="4530" spans="1:8" x14ac:dyDescent="0.2">
      <c r="A4530" s="6">
        <f t="shared" si="59"/>
        <v>609562</v>
      </c>
      <c r="B4530" s="6">
        <v>14</v>
      </c>
      <c r="C4530" s="122">
        <v>4</v>
      </c>
      <c r="D4530" s="6">
        <v>54</v>
      </c>
      <c r="E4530" s="6" t="s">
        <v>10547</v>
      </c>
      <c r="H4530" s="6">
        <f>IF('Раздел 2.2.1'!P32&gt;='Раздел 2.2.1'!AE32,0,1)</f>
        <v>0</v>
      </c>
    </row>
    <row r="4531" spans="1:8" x14ac:dyDescent="0.2">
      <c r="A4531" s="6">
        <f t="shared" si="59"/>
        <v>609562</v>
      </c>
      <c r="B4531" s="6">
        <v>14</v>
      </c>
      <c r="C4531" s="122">
        <v>4</v>
      </c>
      <c r="D4531" s="6">
        <v>55</v>
      </c>
      <c r="E4531" s="6" t="s">
        <v>10548</v>
      </c>
      <c r="H4531" s="6">
        <f>IF('Раздел 2.2.1'!P33&gt;='Раздел 2.2.1'!AE33,0,1)</f>
        <v>0</v>
      </c>
    </row>
    <row r="4532" spans="1:8" x14ac:dyDescent="0.2">
      <c r="A4532" s="6">
        <f t="shared" si="59"/>
        <v>609562</v>
      </c>
      <c r="B4532" s="6">
        <v>14</v>
      </c>
      <c r="C4532" s="123">
        <v>4</v>
      </c>
      <c r="D4532" s="119">
        <v>56</v>
      </c>
      <c r="E4532" s="119" t="s">
        <v>10549</v>
      </c>
      <c r="F4532" s="119"/>
      <c r="G4532" s="119"/>
      <c r="H4532" s="119">
        <f>IF('Раздел 2.2.1'!P34&gt;='Раздел 2.2.1'!AE34,0,1)</f>
        <v>0</v>
      </c>
    </row>
    <row r="4533" spans="1:8" x14ac:dyDescent="0.2">
      <c r="A4533" s="132">
        <f t="shared" si="59"/>
        <v>609562</v>
      </c>
      <c r="B4533" s="132">
        <v>14</v>
      </c>
      <c r="C4533" s="133">
        <v>5</v>
      </c>
      <c r="D4533" s="132">
        <v>57</v>
      </c>
      <c r="E4533" s="132" t="s">
        <v>4287</v>
      </c>
      <c r="F4533" s="133"/>
      <c r="G4533" s="133"/>
      <c r="H4533" s="133">
        <f>IF('Раздел 2.2.1'!P21&gt;=SUM('Раздел 2.2.1'!AD21:AE21),0,1)</f>
        <v>0</v>
      </c>
    </row>
    <row r="4534" spans="1:8" x14ac:dyDescent="0.2">
      <c r="A4534" s="132">
        <f t="shared" si="59"/>
        <v>609562</v>
      </c>
      <c r="B4534" s="132">
        <v>14</v>
      </c>
      <c r="C4534" s="133">
        <v>5</v>
      </c>
      <c r="D4534" s="132">
        <v>58</v>
      </c>
      <c r="E4534" s="132" t="s">
        <v>5956</v>
      </c>
      <c r="F4534" s="133"/>
      <c r="G4534" s="133"/>
      <c r="H4534" s="133">
        <f>IF('Раздел 2.2.1'!P22&gt;=SUM('Раздел 2.2.1'!AD22:AE22),0,1)</f>
        <v>0</v>
      </c>
    </row>
    <row r="4535" spans="1:8" x14ac:dyDescent="0.2">
      <c r="A4535" s="132">
        <f t="shared" si="59"/>
        <v>609562</v>
      </c>
      <c r="B4535" s="132">
        <v>14</v>
      </c>
      <c r="C4535" s="133">
        <v>5</v>
      </c>
      <c r="D4535" s="132">
        <v>59</v>
      </c>
      <c r="E4535" s="132" t="s">
        <v>5957</v>
      </c>
      <c r="F4535" s="133"/>
      <c r="G4535" s="133"/>
      <c r="H4535" s="133">
        <f>IF('Раздел 2.2.1'!P23&gt;=SUM('Раздел 2.2.1'!AD23:AE23),0,1)</f>
        <v>0</v>
      </c>
    </row>
    <row r="4536" spans="1:8" x14ac:dyDescent="0.2">
      <c r="A4536" s="132">
        <f t="shared" si="59"/>
        <v>609562</v>
      </c>
      <c r="B4536" s="132">
        <v>14</v>
      </c>
      <c r="C4536" s="133">
        <v>5</v>
      </c>
      <c r="D4536" s="132">
        <v>60</v>
      </c>
      <c r="E4536" s="132" t="s">
        <v>5958</v>
      </c>
      <c r="F4536" s="133"/>
      <c r="G4536" s="133"/>
      <c r="H4536" s="133">
        <f>IF('Раздел 2.2.1'!P24&gt;=SUM('Раздел 2.2.1'!AD24:AE24),0,1)</f>
        <v>0</v>
      </c>
    </row>
    <row r="4537" spans="1:8" x14ac:dyDescent="0.2">
      <c r="A4537" s="132">
        <f t="shared" si="59"/>
        <v>609562</v>
      </c>
      <c r="B4537" s="132">
        <v>14</v>
      </c>
      <c r="C4537" s="133">
        <v>5</v>
      </c>
      <c r="D4537" s="132">
        <v>61</v>
      </c>
      <c r="E4537" s="132" t="s">
        <v>5959</v>
      </c>
      <c r="F4537" s="133"/>
      <c r="G4537" s="133"/>
      <c r="H4537" s="133">
        <f>IF('Раздел 2.2.1'!P25&gt;=SUM('Раздел 2.2.1'!AD25:AE25),0,1)</f>
        <v>0</v>
      </c>
    </row>
    <row r="4538" spans="1:8" x14ac:dyDescent="0.2">
      <c r="A4538" s="132">
        <f t="shared" si="59"/>
        <v>609562</v>
      </c>
      <c r="B4538" s="132">
        <v>14</v>
      </c>
      <c r="C4538" s="133">
        <v>5</v>
      </c>
      <c r="D4538" s="132">
        <v>62</v>
      </c>
      <c r="E4538" s="132" t="s">
        <v>5182</v>
      </c>
      <c r="F4538" s="133"/>
      <c r="G4538" s="133"/>
      <c r="H4538" s="133">
        <f>IF('Раздел 2.2.1'!P26&gt;=SUM('Раздел 2.2.1'!AD26:AE26),0,1)</f>
        <v>0</v>
      </c>
    </row>
    <row r="4539" spans="1:8" x14ac:dyDescent="0.2">
      <c r="A4539" s="132">
        <f t="shared" si="59"/>
        <v>609562</v>
      </c>
      <c r="B4539" s="132">
        <v>14</v>
      </c>
      <c r="C4539" s="133">
        <v>5</v>
      </c>
      <c r="D4539" s="132">
        <v>63</v>
      </c>
      <c r="E4539" s="132" t="s">
        <v>5183</v>
      </c>
      <c r="F4539" s="133"/>
      <c r="G4539" s="133"/>
      <c r="H4539" s="133">
        <f>IF('Раздел 2.2.1'!P27&gt;=SUM('Раздел 2.2.1'!AD27:AE27),0,1)</f>
        <v>0</v>
      </c>
    </row>
    <row r="4540" spans="1:8" x14ac:dyDescent="0.2">
      <c r="A4540" s="132">
        <f t="shared" si="59"/>
        <v>609562</v>
      </c>
      <c r="B4540" s="132">
        <v>14</v>
      </c>
      <c r="C4540" s="133">
        <v>5</v>
      </c>
      <c r="D4540" s="132">
        <v>64</v>
      </c>
      <c r="E4540" s="132" t="s">
        <v>3725</v>
      </c>
      <c r="F4540" s="133"/>
      <c r="G4540" s="133"/>
      <c r="H4540" s="133">
        <f>IF('Раздел 2.2.1'!P28&gt;=SUM('Раздел 2.2.1'!AD28:AE28),0,1)</f>
        <v>0</v>
      </c>
    </row>
    <row r="4541" spans="1:8" x14ac:dyDescent="0.2">
      <c r="A4541" s="132">
        <f t="shared" si="59"/>
        <v>609562</v>
      </c>
      <c r="B4541" s="132">
        <v>14</v>
      </c>
      <c r="C4541" s="133">
        <v>5</v>
      </c>
      <c r="D4541" s="132">
        <v>65</v>
      </c>
      <c r="E4541" s="132" t="s">
        <v>3726</v>
      </c>
      <c r="F4541" s="133"/>
      <c r="G4541" s="133"/>
      <c r="H4541" s="133">
        <f>IF('Раздел 2.2.1'!P29&gt;=SUM('Раздел 2.2.1'!AD29:AE29),0,1)</f>
        <v>0</v>
      </c>
    </row>
    <row r="4542" spans="1:8" x14ac:dyDescent="0.2">
      <c r="A4542" s="132">
        <f t="shared" si="59"/>
        <v>609562</v>
      </c>
      <c r="B4542" s="132">
        <v>14</v>
      </c>
      <c r="C4542" s="133">
        <v>5</v>
      </c>
      <c r="D4542" s="132">
        <v>66</v>
      </c>
      <c r="E4542" s="132" t="s">
        <v>3727</v>
      </c>
      <c r="F4542" s="133"/>
      <c r="G4542" s="133"/>
      <c r="H4542" s="133">
        <f>IF('Раздел 2.2.1'!P30&gt;=SUM('Раздел 2.2.1'!AD30:AE30),0,1)</f>
        <v>0</v>
      </c>
    </row>
    <row r="4543" spans="1:8" x14ac:dyDescent="0.2">
      <c r="A4543" s="132">
        <f t="shared" si="59"/>
        <v>609562</v>
      </c>
      <c r="B4543" s="132">
        <v>14</v>
      </c>
      <c r="C4543" s="133">
        <v>5</v>
      </c>
      <c r="D4543" s="132">
        <v>67</v>
      </c>
      <c r="E4543" s="132" t="s">
        <v>3728</v>
      </c>
      <c r="F4543" s="133"/>
      <c r="G4543" s="133"/>
      <c r="H4543" s="133">
        <f>IF('Раздел 2.2.1'!P31&gt;=SUM('Раздел 2.2.1'!AD31:AE31),0,1)</f>
        <v>0</v>
      </c>
    </row>
    <row r="4544" spans="1:8" x14ac:dyDescent="0.2">
      <c r="A4544" s="132">
        <f t="shared" si="59"/>
        <v>609562</v>
      </c>
      <c r="B4544" s="132">
        <v>14</v>
      </c>
      <c r="C4544" s="133">
        <v>5</v>
      </c>
      <c r="D4544" s="132">
        <v>68</v>
      </c>
      <c r="E4544" s="132" t="s">
        <v>3729</v>
      </c>
      <c r="F4544" s="133"/>
      <c r="G4544" s="133"/>
      <c r="H4544" s="133">
        <f>IF('Раздел 2.2.1'!P32&gt;=SUM('Раздел 2.2.1'!AD32:AE32),0,1)</f>
        <v>0</v>
      </c>
    </row>
    <row r="4545" spans="1:8" x14ac:dyDescent="0.2">
      <c r="A4545" s="132">
        <f t="shared" si="59"/>
        <v>609562</v>
      </c>
      <c r="B4545" s="132">
        <v>14</v>
      </c>
      <c r="C4545" s="133">
        <v>5</v>
      </c>
      <c r="D4545" s="132">
        <v>69</v>
      </c>
      <c r="E4545" s="132" t="s">
        <v>3730</v>
      </c>
      <c r="F4545" s="133"/>
      <c r="G4545" s="133"/>
      <c r="H4545" s="133">
        <f>IF('Раздел 2.2.1'!P33&gt;=SUM('Раздел 2.2.1'!AD33:AE33),0,1)</f>
        <v>0</v>
      </c>
    </row>
    <row r="4546" spans="1:8" x14ac:dyDescent="0.2">
      <c r="A4546" s="132">
        <f t="shared" si="59"/>
        <v>609562</v>
      </c>
      <c r="B4546" s="134">
        <v>14</v>
      </c>
      <c r="C4546" s="134">
        <v>5</v>
      </c>
      <c r="D4546" s="134">
        <v>70</v>
      </c>
      <c r="E4546" s="134" t="s">
        <v>3731</v>
      </c>
      <c r="F4546" s="134"/>
      <c r="G4546" s="134"/>
      <c r="H4546" s="134">
        <f>IF('Раздел 2.2.1'!P34&gt;=SUM('Раздел 2.2.1'!AD34:AE34),0,1)</f>
        <v>0</v>
      </c>
    </row>
    <row r="4547" spans="1:8" x14ac:dyDescent="0.2">
      <c r="A4547" s="117">
        <f t="shared" si="59"/>
        <v>609562</v>
      </c>
      <c r="B4547" s="117">
        <v>15</v>
      </c>
      <c r="C4547" s="117">
        <v>0</v>
      </c>
      <c r="D4547" s="117">
        <v>0</v>
      </c>
      <c r="E4547" s="117" t="str">
        <f>CONCATENATE("Количество ошибок в разделе 2.2.2: ",H4547)</f>
        <v>Количество ошибок в разделе 2.2.2: 0</v>
      </c>
      <c r="F4547" s="117"/>
      <c r="G4547" s="117"/>
      <c r="H4547" s="117">
        <f>SUM(H4548:H4617)</f>
        <v>0</v>
      </c>
    </row>
    <row r="4548" spans="1:8" x14ac:dyDescent="0.2">
      <c r="A4548" s="6">
        <f t="shared" si="59"/>
        <v>609562</v>
      </c>
      <c r="B4548" s="6">
        <v>15</v>
      </c>
      <c r="C4548" s="6">
        <v>1</v>
      </c>
      <c r="D4548" s="6">
        <v>1</v>
      </c>
      <c r="E4548" s="6" t="s">
        <v>10550</v>
      </c>
      <c r="H4548" s="6">
        <f>IF('Раздел 2.2.2'!P22&gt;=SUM('Раздел 2.2.2'!P23:P34),0,1)</f>
        <v>0</v>
      </c>
    </row>
    <row r="4549" spans="1:8" x14ac:dyDescent="0.2">
      <c r="A4549" s="6">
        <f t="shared" si="59"/>
        <v>609562</v>
      </c>
      <c r="B4549" s="6">
        <v>15</v>
      </c>
      <c r="C4549" s="6">
        <v>1</v>
      </c>
      <c r="D4549" s="6">
        <v>2</v>
      </c>
      <c r="E4549" s="6" t="s">
        <v>1333</v>
      </c>
      <c r="H4549" s="6">
        <f>IF('Раздел 2.2.2'!Q22&gt;=SUM('Раздел 2.2.2'!Q23:Q34),0,1)</f>
        <v>0</v>
      </c>
    </row>
    <row r="4550" spans="1:8" x14ac:dyDescent="0.2">
      <c r="A4550" s="6">
        <f t="shared" si="59"/>
        <v>609562</v>
      </c>
      <c r="B4550" s="6">
        <v>15</v>
      </c>
      <c r="C4550" s="6">
        <v>1</v>
      </c>
      <c r="D4550" s="6">
        <v>3</v>
      </c>
      <c r="E4550" s="6" t="s">
        <v>1334</v>
      </c>
      <c r="H4550" s="6">
        <f>IF('Раздел 2.2.2'!R22&gt;=SUM('Раздел 2.2.2'!R23:R34),0,1)</f>
        <v>0</v>
      </c>
    </row>
    <row r="4551" spans="1:8" x14ac:dyDescent="0.2">
      <c r="A4551" s="6">
        <f t="shared" si="59"/>
        <v>609562</v>
      </c>
      <c r="B4551" s="6">
        <v>15</v>
      </c>
      <c r="C4551" s="6">
        <v>1</v>
      </c>
      <c r="D4551" s="6">
        <v>4</v>
      </c>
      <c r="E4551" s="6" t="s">
        <v>1335</v>
      </c>
      <c r="H4551" s="6">
        <f>IF('Раздел 2.2.2'!S22&gt;=SUM('Раздел 2.2.2'!S23:S34),0,1)</f>
        <v>0</v>
      </c>
    </row>
    <row r="4552" spans="1:8" x14ac:dyDescent="0.2">
      <c r="A4552" s="6">
        <f t="shared" si="59"/>
        <v>609562</v>
      </c>
      <c r="B4552" s="6">
        <v>15</v>
      </c>
      <c r="C4552" s="6">
        <v>1</v>
      </c>
      <c r="D4552" s="6">
        <v>5</v>
      </c>
      <c r="E4552" s="6" t="s">
        <v>1336</v>
      </c>
      <c r="H4552" s="6">
        <f>IF('Раздел 2.2.2'!T22&gt;=SUM('Раздел 2.2.2'!T23:T34),0,1)</f>
        <v>0</v>
      </c>
    </row>
    <row r="4553" spans="1:8" x14ac:dyDescent="0.2">
      <c r="A4553" s="6">
        <f t="shared" si="59"/>
        <v>609562</v>
      </c>
      <c r="B4553" s="6">
        <v>15</v>
      </c>
      <c r="C4553" s="6">
        <v>1</v>
      </c>
      <c r="D4553" s="6">
        <v>6</v>
      </c>
      <c r="E4553" s="6" t="s">
        <v>1337</v>
      </c>
      <c r="H4553" s="6">
        <f>IF('Раздел 2.2.2'!U22&gt;=SUM('Раздел 2.2.2'!U23:U34),0,1)</f>
        <v>0</v>
      </c>
    </row>
    <row r="4554" spans="1:8" x14ac:dyDescent="0.2">
      <c r="A4554" s="6">
        <f t="shared" si="59"/>
        <v>609562</v>
      </c>
      <c r="B4554" s="6">
        <v>15</v>
      </c>
      <c r="C4554" s="6">
        <v>1</v>
      </c>
      <c r="D4554" s="6">
        <v>7</v>
      </c>
      <c r="E4554" s="6" t="s">
        <v>1338</v>
      </c>
      <c r="H4554" s="6">
        <f>IF('Раздел 2.2.2'!V22&gt;=SUM('Раздел 2.2.2'!V23:V34),0,1)</f>
        <v>0</v>
      </c>
    </row>
    <row r="4555" spans="1:8" x14ac:dyDescent="0.2">
      <c r="A4555" s="6">
        <f t="shared" si="59"/>
        <v>609562</v>
      </c>
      <c r="B4555" s="6">
        <v>15</v>
      </c>
      <c r="C4555" s="6">
        <v>1</v>
      </c>
      <c r="D4555" s="6">
        <v>8</v>
      </c>
      <c r="E4555" s="6" t="s">
        <v>1339</v>
      </c>
      <c r="H4555" s="6">
        <f>IF('Раздел 2.2.2'!W22&gt;=SUM('Раздел 2.2.2'!W23:W34),0,1)</f>
        <v>0</v>
      </c>
    </row>
    <row r="4556" spans="1:8" x14ac:dyDescent="0.2">
      <c r="A4556" s="6">
        <f t="shared" si="59"/>
        <v>609562</v>
      </c>
      <c r="B4556" s="6">
        <v>15</v>
      </c>
      <c r="C4556" s="6">
        <v>1</v>
      </c>
      <c r="D4556" s="6">
        <v>9</v>
      </c>
      <c r="E4556" s="6" t="s">
        <v>1340</v>
      </c>
      <c r="H4556" s="6">
        <f>IF('Раздел 2.2.2'!X22&gt;=SUM('Раздел 2.2.2'!X23:X34),0,1)</f>
        <v>0</v>
      </c>
    </row>
    <row r="4557" spans="1:8" x14ac:dyDescent="0.2">
      <c r="A4557" s="6">
        <f t="shared" si="59"/>
        <v>609562</v>
      </c>
      <c r="B4557" s="6">
        <v>15</v>
      </c>
      <c r="C4557" s="6">
        <v>1</v>
      </c>
      <c r="D4557" s="6">
        <v>10</v>
      </c>
      <c r="E4557" s="6" t="s">
        <v>1341</v>
      </c>
      <c r="H4557" s="6">
        <f>IF('Раздел 2.2.2'!Y22&gt;=SUM('Раздел 2.2.2'!Y23:Y34),0,1)</f>
        <v>0</v>
      </c>
    </row>
    <row r="4558" spans="1:8" x14ac:dyDescent="0.2">
      <c r="A4558" s="6">
        <f t="shared" si="59"/>
        <v>609562</v>
      </c>
      <c r="B4558" s="6">
        <v>15</v>
      </c>
      <c r="C4558" s="6">
        <v>1</v>
      </c>
      <c r="D4558" s="6">
        <v>11</v>
      </c>
      <c r="E4558" s="6" t="s">
        <v>2147</v>
      </c>
      <c r="H4558" s="6">
        <f>IF('Раздел 2.2.2'!Z22&gt;=SUM('Раздел 2.2.2'!Z23:Z34),0,1)</f>
        <v>0</v>
      </c>
    </row>
    <row r="4559" spans="1:8" x14ac:dyDescent="0.2">
      <c r="A4559" s="6">
        <f t="shared" si="59"/>
        <v>609562</v>
      </c>
      <c r="B4559" s="6">
        <v>15</v>
      </c>
      <c r="C4559" s="6">
        <v>1</v>
      </c>
      <c r="D4559" s="6">
        <v>12</v>
      </c>
      <c r="E4559" s="6" t="s">
        <v>2148</v>
      </c>
      <c r="H4559" s="6">
        <f>IF('Раздел 2.2.2'!AA22&gt;=SUM('Раздел 2.2.2'!AA23:AA34),0,1)</f>
        <v>0</v>
      </c>
    </row>
    <row r="4560" spans="1:8" x14ac:dyDescent="0.2">
      <c r="A4560" s="6">
        <f t="shared" si="59"/>
        <v>609562</v>
      </c>
      <c r="B4560" s="6">
        <v>15</v>
      </c>
      <c r="C4560" s="6">
        <v>1</v>
      </c>
      <c r="D4560" s="6">
        <v>13</v>
      </c>
      <c r="E4560" s="6" t="s">
        <v>2149</v>
      </c>
      <c r="H4560" s="6">
        <f>IF('Раздел 2.2.2'!AB22&gt;=SUM('Раздел 2.2.2'!AB23:AB34),0,1)</f>
        <v>0</v>
      </c>
    </row>
    <row r="4561" spans="1:8" x14ac:dyDescent="0.2">
      <c r="A4561" s="6">
        <f t="shared" si="59"/>
        <v>609562</v>
      </c>
      <c r="B4561" s="6">
        <v>15</v>
      </c>
      <c r="C4561" s="119">
        <v>1</v>
      </c>
      <c r="D4561" s="119">
        <v>14</v>
      </c>
      <c r="E4561" s="119" t="s">
        <v>2150</v>
      </c>
      <c r="F4561" s="119"/>
      <c r="G4561" s="119"/>
      <c r="H4561" s="119">
        <f>IF('Раздел 2.2.2'!AC22&gt;=SUM('Раздел 2.2.2'!AC23:AC34),0,1)</f>
        <v>0</v>
      </c>
    </row>
    <row r="4562" spans="1:8" x14ac:dyDescent="0.2">
      <c r="A4562" s="6">
        <f t="shared" si="59"/>
        <v>609562</v>
      </c>
      <c r="B4562" s="6">
        <v>15</v>
      </c>
      <c r="C4562" s="122">
        <v>2</v>
      </c>
      <c r="D4562" s="6">
        <v>15</v>
      </c>
      <c r="E4562" s="6" t="s">
        <v>9942</v>
      </c>
      <c r="H4562" s="6">
        <f>IF('Раздел 2.2.2'!P21=SUM('Раздел 2.2.2'!Q21:AC21),0,1)</f>
        <v>0</v>
      </c>
    </row>
    <row r="4563" spans="1:8" x14ac:dyDescent="0.2">
      <c r="A4563" s="6">
        <f t="shared" si="59"/>
        <v>609562</v>
      </c>
      <c r="B4563" s="6">
        <v>15</v>
      </c>
      <c r="C4563" s="122">
        <v>2</v>
      </c>
      <c r="D4563" s="6">
        <v>16</v>
      </c>
      <c r="E4563" s="6" t="s">
        <v>9943</v>
      </c>
      <c r="H4563" s="6">
        <f>IF('Раздел 2.2.2'!P22=SUM('Раздел 2.2.2'!Q22:AC22),0,1)</f>
        <v>0</v>
      </c>
    </row>
    <row r="4564" spans="1:8" x14ac:dyDescent="0.2">
      <c r="A4564" s="6">
        <f t="shared" si="59"/>
        <v>609562</v>
      </c>
      <c r="B4564" s="6">
        <v>15</v>
      </c>
      <c r="C4564" s="122">
        <v>2</v>
      </c>
      <c r="D4564" s="6">
        <v>17</v>
      </c>
      <c r="E4564" s="6" t="s">
        <v>9944</v>
      </c>
      <c r="H4564" s="6">
        <f>IF('Раздел 2.2.2'!P23=SUM('Раздел 2.2.2'!Q23:AC23),0,1)</f>
        <v>0</v>
      </c>
    </row>
    <row r="4565" spans="1:8" x14ac:dyDescent="0.2">
      <c r="A4565" s="6">
        <f t="shared" si="59"/>
        <v>609562</v>
      </c>
      <c r="B4565" s="6">
        <v>15</v>
      </c>
      <c r="C4565" s="122">
        <v>2</v>
      </c>
      <c r="D4565" s="6">
        <v>18</v>
      </c>
      <c r="E4565" s="6" t="s">
        <v>9945</v>
      </c>
      <c r="H4565" s="6">
        <f>IF('Раздел 2.2.2'!P24=SUM('Раздел 2.2.2'!Q24:AC24),0,1)</f>
        <v>0</v>
      </c>
    </row>
    <row r="4566" spans="1:8" x14ac:dyDescent="0.2">
      <c r="A4566" s="6">
        <f t="shared" si="59"/>
        <v>609562</v>
      </c>
      <c r="B4566" s="6">
        <v>15</v>
      </c>
      <c r="C4566" s="122">
        <v>2</v>
      </c>
      <c r="D4566" s="6">
        <v>19</v>
      </c>
      <c r="E4566" s="6" t="s">
        <v>9946</v>
      </c>
      <c r="H4566" s="6">
        <f>IF('Раздел 2.2.2'!P25=SUM('Раздел 2.2.2'!Q25:AC25),0,1)</f>
        <v>0</v>
      </c>
    </row>
    <row r="4567" spans="1:8" x14ac:dyDescent="0.2">
      <c r="A4567" s="6">
        <f t="shared" si="59"/>
        <v>609562</v>
      </c>
      <c r="B4567" s="6">
        <v>15</v>
      </c>
      <c r="C4567" s="122">
        <v>2</v>
      </c>
      <c r="D4567" s="6">
        <v>20</v>
      </c>
      <c r="E4567" s="6" t="s">
        <v>9947</v>
      </c>
      <c r="H4567" s="6">
        <f>IF('Раздел 2.2.2'!P26=SUM('Раздел 2.2.2'!Q26:AC26),0,1)</f>
        <v>0</v>
      </c>
    </row>
    <row r="4568" spans="1:8" x14ac:dyDescent="0.2">
      <c r="A4568" s="6">
        <f t="shared" si="59"/>
        <v>609562</v>
      </c>
      <c r="B4568" s="6">
        <v>15</v>
      </c>
      <c r="C4568" s="122">
        <v>2</v>
      </c>
      <c r="D4568" s="6">
        <v>21</v>
      </c>
      <c r="E4568" s="6" t="s">
        <v>9948</v>
      </c>
      <c r="H4568" s="6">
        <f>IF('Раздел 2.2.2'!P27=SUM('Раздел 2.2.2'!Q27:AC27),0,1)</f>
        <v>0</v>
      </c>
    </row>
    <row r="4569" spans="1:8" x14ac:dyDescent="0.2">
      <c r="A4569" s="6">
        <f t="shared" si="59"/>
        <v>609562</v>
      </c>
      <c r="B4569" s="6">
        <v>15</v>
      </c>
      <c r="C4569" s="122">
        <v>2</v>
      </c>
      <c r="D4569" s="6">
        <v>22</v>
      </c>
      <c r="E4569" s="6" t="s">
        <v>11139</v>
      </c>
      <c r="H4569" s="6">
        <f>IF('Раздел 2.2.2'!P28=SUM('Раздел 2.2.2'!Q28:AC28),0,1)</f>
        <v>0</v>
      </c>
    </row>
    <row r="4570" spans="1:8" x14ac:dyDescent="0.2">
      <c r="A4570" s="6">
        <f t="shared" si="59"/>
        <v>609562</v>
      </c>
      <c r="B4570" s="6">
        <v>15</v>
      </c>
      <c r="C4570" s="122">
        <v>2</v>
      </c>
      <c r="D4570" s="6">
        <v>23</v>
      </c>
      <c r="E4570" s="6" t="s">
        <v>11140</v>
      </c>
      <c r="H4570" s="6">
        <f>IF('Раздел 2.2.2'!P29=SUM('Раздел 2.2.2'!Q29:AC29),0,1)</f>
        <v>0</v>
      </c>
    </row>
    <row r="4571" spans="1:8" x14ac:dyDescent="0.2">
      <c r="A4571" s="6">
        <f t="shared" si="59"/>
        <v>609562</v>
      </c>
      <c r="B4571" s="6">
        <v>15</v>
      </c>
      <c r="C4571" s="122">
        <v>2</v>
      </c>
      <c r="D4571" s="6">
        <v>24</v>
      </c>
      <c r="E4571" s="6" t="s">
        <v>11141</v>
      </c>
      <c r="H4571" s="6">
        <f>IF('Раздел 2.2.2'!P30=SUM('Раздел 2.2.2'!Q30:AC30),0,1)</f>
        <v>0</v>
      </c>
    </row>
    <row r="4572" spans="1:8" x14ac:dyDescent="0.2">
      <c r="A4572" s="6">
        <f t="shared" si="59"/>
        <v>609562</v>
      </c>
      <c r="B4572" s="6">
        <v>15</v>
      </c>
      <c r="C4572" s="122">
        <v>2</v>
      </c>
      <c r="D4572" s="6">
        <v>25</v>
      </c>
      <c r="E4572" s="6" t="s">
        <v>11142</v>
      </c>
      <c r="H4572" s="6">
        <f>IF('Раздел 2.2.2'!P31=SUM('Раздел 2.2.2'!Q31:AC31),0,1)</f>
        <v>0</v>
      </c>
    </row>
    <row r="4573" spans="1:8" x14ac:dyDescent="0.2">
      <c r="A4573" s="6">
        <f t="shared" ref="A4573:A4650" si="60">P_3</f>
        <v>609562</v>
      </c>
      <c r="B4573" s="6">
        <v>15</v>
      </c>
      <c r="C4573" s="122">
        <v>2</v>
      </c>
      <c r="D4573" s="6">
        <v>26</v>
      </c>
      <c r="E4573" s="6" t="s">
        <v>11143</v>
      </c>
      <c r="H4573" s="6">
        <f>IF('Раздел 2.2.2'!P32=SUM('Раздел 2.2.2'!Q32:AC32),0,1)</f>
        <v>0</v>
      </c>
    </row>
    <row r="4574" spans="1:8" x14ac:dyDescent="0.2">
      <c r="A4574" s="6">
        <f t="shared" si="60"/>
        <v>609562</v>
      </c>
      <c r="B4574" s="6">
        <v>15</v>
      </c>
      <c r="C4574" s="122">
        <v>2</v>
      </c>
      <c r="D4574" s="6">
        <v>27</v>
      </c>
      <c r="E4574" s="6" t="s">
        <v>11144</v>
      </c>
      <c r="H4574" s="6">
        <f>IF('Раздел 2.2.2'!P33=SUM('Раздел 2.2.2'!Q33:AC33),0,1)</f>
        <v>0</v>
      </c>
    </row>
    <row r="4575" spans="1:8" x14ac:dyDescent="0.2">
      <c r="A4575" s="6">
        <f t="shared" si="60"/>
        <v>609562</v>
      </c>
      <c r="B4575" s="6">
        <v>15</v>
      </c>
      <c r="C4575" s="123">
        <v>2</v>
      </c>
      <c r="D4575" s="119">
        <v>28</v>
      </c>
      <c r="E4575" s="119" t="s">
        <v>11145</v>
      </c>
      <c r="F4575" s="119"/>
      <c r="G4575" s="119"/>
      <c r="H4575" s="119">
        <f>IF('Раздел 2.2.2'!P34=SUM('Раздел 2.2.2'!Q34:AC34),0,1)</f>
        <v>0</v>
      </c>
    </row>
    <row r="4576" spans="1:8" x14ac:dyDescent="0.2">
      <c r="A4576" s="6">
        <f t="shared" si="60"/>
        <v>609562</v>
      </c>
      <c r="B4576" s="6">
        <v>15</v>
      </c>
      <c r="C4576" s="122">
        <v>3</v>
      </c>
      <c r="D4576" s="6">
        <v>29</v>
      </c>
      <c r="E4576" s="6" t="s">
        <v>11146</v>
      </c>
      <c r="H4576" s="6">
        <f>IF('Раздел 2.2.2'!P21&gt;='Раздел 2.2.2'!AD21,0,1)</f>
        <v>0</v>
      </c>
    </row>
    <row r="4577" spans="1:8" x14ac:dyDescent="0.2">
      <c r="A4577" s="6">
        <f t="shared" si="60"/>
        <v>609562</v>
      </c>
      <c r="B4577" s="6">
        <v>15</v>
      </c>
      <c r="C4577" s="122">
        <v>3</v>
      </c>
      <c r="D4577" s="6">
        <v>30</v>
      </c>
      <c r="E4577" s="6" t="s">
        <v>11147</v>
      </c>
      <c r="H4577" s="6">
        <f>IF('Раздел 2.2.2'!P22&gt;='Раздел 2.2.2'!AD22,0,1)</f>
        <v>0</v>
      </c>
    </row>
    <row r="4578" spans="1:8" x14ac:dyDescent="0.2">
      <c r="A4578" s="6">
        <f t="shared" si="60"/>
        <v>609562</v>
      </c>
      <c r="B4578" s="6">
        <v>15</v>
      </c>
      <c r="C4578" s="122">
        <v>3</v>
      </c>
      <c r="D4578" s="6">
        <v>31</v>
      </c>
      <c r="E4578" s="6" t="s">
        <v>11148</v>
      </c>
      <c r="H4578" s="6">
        <f>IF('Раздел 2.2.2'!P23&gt;='Раздел 2.2.2'!AD23,0,1)</f>
        <v>0</v>
      </c>
    </row>
    <row r="4579" spans="1:8" x14ac:dyDescent="0.2">
      <c r="A4579" s="6">
        <f t="shared" si="60"/>
        <v>609562</v>
      </c>
      <c r="B4579" s="6">
        <v>15</v>
      </c>
      <c r="C4579" s="122">
        <v>3</v>
      </c>
      <c r="D4579" s="6">
        <v>32</v>
      </c>
      <c r="E4579" s="6" t="s">
        <v>11149</v>
      </c>
      <c r="H4579" s="6">
        <f>IF('Раздел 2.2.2'!P24&gt;='Раздел 2.2.2'!AD24,0,1)</f>
        <v>0</v>
      </c>
    </row>
    <row r="4580" spans="1:8" x14ac:dyDescent="0.2">
      <c r="A4580" s="6">
        <f t="shared" si="60"/>
        <v>609562</v>
      </c>
      <c r="B4580" s="6">
        <v>15</v>
      </c>
      <c r="C4580" s="122">
        <v>3</v>
      </c>
      <c r="D4580" s="6">
        <v>33</v>
      </c>
      <c r="E4580" s="6" t="s">
        <v>11150</v>
      </c>
      <c r="H4580" s="6">
        <f>IF('Раздел 2.2.2'!P25&gt;='Раздел 2.2.2'!AD25,0,1)</f>
        <v>0</v>
      </c>
    </row>
    <row r="4581" spans="1:8" x14ac:dyDescent="0.2">
      <c r="A4581" s="6">
        <f t="shared" si="60"/>
        <v>609562</v>
      </c>
      <c r="B4581" s="6">
        <v>15</v>
      </c>
      <c r="C4581" s="122">
        <v>3</v>
      </c>
      <c r="D4581" s="6">
        <v>34</v>
      </c>
      <c r="E4581" s="6" t="s">
        <v>11151</v>
      </c>
      <c r="H4581" s="6">
        <f>IF('Раздел 2.2.2'!P26&gt;='Раздел 2.2.2'!AD26,0,1)</f>
        <v>0</v>
      </c>
    </row>
    <row r="4582" spans="1:8" x14ac:dyDescent="0.2">
      <c r="A4582" s="6">
        <f t="shared" si="60"/>
        <v>609562</v>
      </c>
      <c r="B4582" s="6">
        <v>15</v>
      </c>
      <c r="C4582" s="122">
        <v>3</v>
      </c>
      <c r="D4582" s="6">
        <v>35</v>
      </c>
      <c r="E4582" s="6" t="s">
        <v>9266</v>
      </c>
      <c r="H4582" s="6">
        <f>IF('Раздел 2.2.2'!P27&gt;='Раздел 2.2.2'!AD27,0,1)</f>
        <v>0</v>
      </c>
    </row>
    <row r="4583" spans="1:8" x14ac:dyDescent="0.2">
      <c r="A4583" s="6">
        <f t="shared" si="60"/>
        <v>609562</v>
      </c>
      <c r="B4583" s="6">
        <v>15</v>
      </c>
      <c r="C4583" s="122">
        <v>3</v>
      </c>
      <c r="D4583" s="6">
        <v>36</v>
      </c>
      <c r="E4583" s="6" t="s">
        <v>9267</v>
      </c>
      <c r="H4583" s="6">
        <f>IF('Раздел 2.2.2'!P28&gt;='Раздел 2.2.2'!AD28,0,1)</f>
        <v>0</v>
      </c>
    </row>
    <row r="4584" spans="1:8" x14ac:dyDescent="0.2">
      <c r="A4584" s="6">
        <f t="shared" si="60"/>
        <v>609562</v>
      </c>
      <c r="B4584" s="6">
        <v>15</v>
      </c>
      <c r="C4584" s="122">
        <v>3</v>
      </c>
      <c r="D4584" s="6">
        <v>37</v>
      </c>
      <c r="E4584" s="6" t="s">
        <v>9268</v>
      </c>
      <c r="H4584" s="6">
        <f>IF('Раздел 2.2.2'!P29&gt;='Раздел 2.2.2'!AD29,0,1)</f>
        <v>0</v>
      </c>
    </row>
    <row r="4585" spans="1:8" x14ac:dyDescent="0.2">
      <c r="A4585" s="6">
        <f t="shared" si="60"/>
        <v>609562</v>
      </c>
      <c r="B4585" s="6">
        <v>15</v>
      </c>
      <c r="C4585" s="122">
        <v>3</v>
      </c>
      <c r="D4585" s="6">
        <v>38</v>
      </c>
      <c r="E4585" s="6" t="s">
        <v>9269</v>
      </c>
      <c r="H4585" s="6">
        <f>IF('Раздел 2.2.2'!P30&gt;='Раздел 2.2.2'!AD30,0,1)</f>
        <v>0</v>
      </c>
    </row>
    <row r="4586" spans="1:8" x14ac:dyDescent="0.2">
      <c r="A4586" s="6">
        <f t="shared" si="60"/>
        <v>609562</v>
      </c>
      <c r="B4586" s="6">
        <v>15</v>
      </c>
      <c r="C4586" s="122">
        <v>3</v>
      </c>
      <c r="D4586" s="6">
        <v>39</v>
      </c>
      <c r="E4586" s="6" t="s">
        <v>9270</v>
      </c>
      <c r="H4586" s="6">
        <f>IF('Раздел 2.2.2'!P31&gt;='Раздел 2.2.2'!AD31,0,1)</f>
        <v>0</v>
      </c>
    </row>
    <row r="4587" spans="1:8" x14ac:dyDescent="0.2">
      <c r="A4587" s="6">
        <f t="shared" si="60"/>
        <v>609562</v>
      </c>
      <c r="B4587" s="6">
        <v>15</v>
      </c>
      <c r="C4587" s="122">
        <v>3</v>
      </c>
      <c r="D4587" s="6">
        <v>40</v>
      </c>
      <c r="E4587" s="6" t="s">
        <v>6861</v>
      </c>
      <c r="H4587" s="6">
        <f>IF('Раздел 2.2.2'!P32&gt;='Раздел 2.2.2'!AD32,0,1)</f>
        <v>0</v>
      </c>
    </row>
    <row r="4588" spans="1:8" x14ac:dyDescent="0.2">
      <c r="A4588" s="6">
        <f t="shared" si="60"/>
        <v>609562</v>
      </c>
      <c r="B4588" s="6">
        <v>15</v>
      </c>
      <c r="C4588" s="122">
        <v>3</v>
      </c>
      <c r="D4588" s="6">
        <v>41</v>
      </c>
      <c r="E4588" s="6" t="s">
        <v>6862</v>
      </c>
      <c r="H4588" s="6">
        <f>IF('Раздел 2.2.2'!P33&gt;='Раздел 2.2.2'!AD33,0,1)</f>
        <v>0</v>
      </c>
    </row>
    <row r="4589" spans="1:8" x14ac:dyDescent="0.2">
      <c r="A4589" s="6">
        <f t="shared" si="60"/>
        <v>609562</v>
      </c>
      <c r="B4589" s="6">
        <v>15</v>
      </c>
      <c r="C4589" s="123">
        <v>3</v>
      </c>
      <c r="D4589" s="119">
        <v>42</v>
      </c>
      <c r="E4589" s="119" t="s">
        <v>6863</v>
      </c>
      <c r="F4589" s="119"/>
      <c r="G4589" s="119"/>
      <c r="H4589" s="119">
        <f>IF('Раздел 2.2.2'!P34&gt;='Раздел 2.2.2'!AD34,0,1)</f>
        <v>0</v>
      </c>
    </row>
    <row r="4590" spans="1:8" x14ac:dyDescent="0.2">
      <c r="A4590" s="6">
        <f t="shared" si="60"/>
        <v>609562</v>
      </c>
      <c r="B4590" s="6">
        <v>15</v>
      </c>
      <c r="C4590" s="122">
        <v>4</v>
      </c>
      <c r="D4590" s="6">
        <v>43</v>
      </c>
      <c r="E4590" s="6" t="s">
        <v>6864</v>
      </c>
      <c r="H4590" s="6">
        <f>IF('Раздел 2.2.2'!P21&gt;='Раздел 2.2.2'!AE21,0,1)</f>
        <v>0</v>
      </c>
    </row>
    <row r="4591" spans="1:8" x14ac:dyDescent="0.2">
      <c r="A4591" s="6">
        <f t="shared" si="60"/>
        <v>609562</v>
      </c>
      <c r="B4591" s="6">
        <v>15</v>
      </c>
      <c r="C4591" s="122">
        <v>4</v>
      </c>
      <c r="D4591" s="6">
        <v>44</v>
      </c>
      <c r="E4591" s="6" t="s">
        <v>7689</v>
      </c>
      <c r="H4591" s="6">
        <f>IF('Раздел 2.2.2'!P22&gt;='Раздел 2.2.2'!AE22,0,1)</f>
        <v>0</v>
      </c>
    </row>
    <row r="4592" spans="1:8" x14ac:dyDescent="0.2">
      <c r="A4592" s="6">
        <f t="shared" si="60"/>
        <v>609562</v>
      </c>
      <c r="B4592" s="6">
        <v>15</v>
      </c>
      <c r="C4592" s="122">
        <v>4</v>
      </c>
      <c r="D4592" s="6">
        <v>45</v>
      </c>
      <c r="E4592" s="6" t="s">
        <v>7690</v>
      </c>
      <c r="H4592" s="6">
        <f>IF('Раздел 2.2.2'!P23&gt;='Раздел 2.2.2'!AE23,0,1)</f>
        <v>0</v>
      </c>
    </row>
    <row r="4593" spans="1:8" x14ac:dyDescent="0.2">
      <c r="A4593" s="6">
        <f t="shared" si="60"/>
        <v>609562</v>
      </c>
      <c r="B4593" s="6">
        <v>15</v>
      </c>
      <c r="C4593" s="122">
        <v>4</v>
      </c>
      <c r="D4593" s="6">
        <v>46</v>
      </c>
      <c r="E4593" s="6" t="s">
        <v>7691</v>
      </c>
      <c r="H4593" s="6">
        <f>IF('Раздел 2.2.2'!P24&gt;='Раздел 2.2.2'!AE24,0,1)</f>
        <v>0</v>
      </c>
    </row>
    <row r="4594" spans="1:8" x14ac:dyDescent="0.2">
      <c r="A4594" s="6">
        <f t="shared" si="60"/>
        <v>609562</v>
      </c>
      <c r="B4594" s="6">
        <v>15</v>
      </c>
      <c r="C4594" s="122">
        <v>4</v>
      </c>
      <c r="D4594" s="6">
        <v>47</v>
      </c>
      <c r="E4594" s="6" t="s">
        <v>7692</v>
      </c>
      <c r="H4594" s="6">
        <f>IF('Раздел 2.2.2'!P25&gt;='Раздел 2.2.2'!AE25,0,1)</f>
        <v>0</v>
      </c>
    </row>
    <row r="4595" spans="1:8" x14ac:dyDescent="0.2">
      <c r="A4595" s="6">
        <f t="shared" si="60"/>
        <v>609562</v>
      </c>
      <c r="B4595" s="6">
        <v>15</v>
      </c>
      <c r="C4595" s="122">
        <v>4</v>
      </c>
      <c r="D4595" s="6">
        <v>48</v>
      </c>
      <c r="E4595" s="6" t="s">
        <v>7693</v>
      </c>
      <c r="H4595" s="6">
        <f>IF('Раздел 2.2.2'!P26&gt;='Раздел 2.2.2'!AE26,0,1)</f>
        <v>0</v>
      </c>
    </row>
    <row r="4596" spans="1:8" x14ac:dyDescent="0.2">
      <c r="A4596" s="6">
        <f t="shared" si="60"/>
        <v>609562</v>
      </c>
      <c r="B4596" s="6">
        <v>15</v>
      </c>
      <c r="C4596" s="122">
        <v>4</v>
      </c>
      <c r="D4596" s="6">
        <v>49</v>
      </c>
      <c r="E4596" s="6" t="s">
        <v>7694</v>
      </c>
      <c r="H4596" s="6">
        <f>IF('Раздел 2.2.2'!P27&gt;='Раздел 2.2.2'!AE27,0,1)</f>
        <v>0</v>
      </c>
    </row>
    <row r="4597" spans="1:8" x14ac:dyDescent="0.2">
      <c r="A4597" s="6">
        <f t="shared" si="60"/>
        <v>609562</v>
      </c>
      <c r="B4597" s="6">
        <v>15</v>
      </c>
      <c r="C4597" s="122">
        <v>4</v>
      </c>
      <c r="D4597" s="6">
        <v>50</v>
      </c>
      <c r="E4597" s="6" t="s">
        <v>7695</v>
      </c>
      <c r="H4597" s="6">
        <f>IF('Раздел 2.2.2'!P28&gt;='Раздел 2.2.2'!AE28,0,1)</f>
        <v>0</v>
      </c>
    </row>
    <row r="4598" spans="1:8" x14ac:dyDescent="0.2">
      <c r="A4598" s="6">
        <f t="shared" si="60"/>
        <v>609562</v>
      </c>
      <c r="B4598" s="6">
        <v>15</v>
      </c>
      <c r="C4598" s="122">
        <v>4</v>
      </c>
      <c r="D4598" s="6">
        <v>51</v>
      </c>
      <c r="E4598" s="6" t="s">
        <v>7696</v>
      </c>
      <c r="H4598" s="6">
        <f>IF('Раздел 2.2.2'!P29&gt;='Раздел 2.2.2'!AE29,0,1)</f>
        <v>0</v>
      </c>
    </row>
    <row r="4599" spans="1:8" x14ac:dyDescent="0.2">
      <c r="A4599" s="6">
        <f t="shared" si="60"/>
        <v>609562</v>
      </c>
      <c r="B4599" s="6">
        <v>15</v>
      </c>
      <c r="C4599" s="122">
        <v>4</v>
      </c>
      <c r="D4599" s="6">
        <v>52</v>
      </c>
      <c r="E4599" s="6" t="s">
        <v>7697</v>
      </c>
      <c r="H4599" s="6">
        <f>IF('Раздел 2.2.2'!P30&gt;='Раздел 2.2.2'!AE30,0,1)</f>
        <v>0</v>
      </c>
    </row>
    <row r="4600" spans="1:8" x14ac:dyDescent="0.2">
      <c r="A4600" s="6">
        <f t="shared" si="60"/>
        <v>609562</v>
      </c>
      <c r="B4600" s="6">
        <v>15</v>
      </c>
      <c r="C4600" s="122">
        <v>4</v>
      </c>
      <c r="D4600" s="6">
        <v>53</v>
      </c>
      <c r="E4600" s="6" t="s">
        <v>7698</v>
      </c>
      <c r="H4600" s="6">
        <f>IF('Раздел 2.2.2'!P31&gt;='Раздел 2.2.2'!AE31,0,1)</f>
        <v>0</v>
      </c>
    </row>
    <row r="4601" spans="1:8" x14ac:dyDescent="0.2">
      <c r="A4601" s="6">
        <f t="shared" si="60"/>
        <v>609562</v>
      </c>
      <c r="B4601" s="6">
        <v>15</v>
      </c>
      <c r="C4601" s="122">
        <v>4</v>
      </c>
      <c r="D4601" s="6">
        <v>54</v>
      </c>
      <c r="E4601" s="6" t="s">
        <v>7699</v>
      </c>
      <c r="H4601" s="6">
        <f>IF('Раздел 2.2.2'!P32&gt;='Раздел 2.2.2'!AE32,0,1)</f>
        <v>0</v>
      </c>
    </row>
    <row r="4602" spans="1:8" x14ac:dyDescent="0.2">
      <c r="A4602" s="6">
        <f t="shared" si="60"/>
        <v>609562</v>
      </c>
      <c r="B4602" s="6">
        <v>15</v>
      </c>
      <c r="C4602" s="122">
        <v>4</v>
      </c>
      <c r="D4602" s="6">
        <v>55</v>
      </c>
      <c r="E4602" s="6" t="s">
        <v>7700</v>
      </c>
      <c r="H4602" s="6">
        <f>IF('Раздел 2.2.2'!P33&gt;='Раздел 2.2.2'!AE33,0,1)</f>
        <v>0</v>
      </c>
    </row>
    <row r="4603" spans="1:8" x14ac:dyDescent="0.2">
      <c r="A4603" s="6">
        <f t="shared" si="60"/>
        <v>609562</v>
      </c>
      <c r="B4603" s="6">
        <v>15</v>
      </c>
      <c r="C4603" s="123">
        <v>4</v>
      </c>
      <c r="D4603" s="119">
        <v>56</v>
      </c>
      <c r="E4603" s="119" t="s">
        <v>8551</v>
      </c>
      <c r="F4603" s="119"/>
      <c r="G4603" s="119"/>
      <c r="H4603" s="119">
        <f>IF('Раздел 2.2.2'!P34&gt;='Раздел 2.2.2'!AE34,0,1)</f>
        <v>0</v>
      </c>
    </row>
    <row r="4604" spans="1:8" x14ac:dyDescent="0.2">
      <c r="A4604" s="132">
        <f t="shared" si="60"/>
        <v>609562</v>
      </c>
      <c r="B4604" s="132">
        <v>15</v>
      </c>
      <c r="C4604" s="133">
        <v>5</v>
      </c>
      <c r="D4604" s="132">
        <v>57</v>
      </c>
      <c r="E4604" s="132" t="s">
        <v>3732</v>
      </c>
      <c r="F4604" s="133"/>
      <c r="G4604" s="133"/>
      <c r="H4604" s="133">
        <f>IF('Раздел 2.2.2'!P21&gt;=SUM('Раздел 2.2.2'!AD21:AE21),0,1)</f>
        <v>0</v>
      </c>
    </row>
    <row r="4605" spans="1:8" x14ac:dyDescent="0.2">
      <c r="A4605" s="132">
        <f t="shared" si="60"/>
        <v>609562</v>
      </c>
      <c r="B4605" s="132">
        <v>15</v>
      </c>
      <c r="C4605" s="133">
        <v>5</v>
      </c>
      <c r="D4605" s="132">
        <v>58</v>
      </c>
      <c r="E4605" s="132" t="s">
        <v>3733</v>
      </c>
      <c r="F4605" s="133"/>
      <c r="G4605" s="133"/>
      <c r="H4605" s="133">
        <f>IF('Раздел 2.2.2'!P22&gt;=SUM('Раздел 2.2.2'!AD22:AE22),0,1)</f>
        <v>0</v>
      </c>
    </row>
    <row r="4606" spans="1:8" x14ac:dyDescent="0.2">
      <c r="A4606" s="132">
        <f t="shared" si="60"/>
        <v>609562</v>
      </c>
      <c r="B4606" s="132">
        <v>15</v>
      </c>
      <c r="C4606" s="133">
        <v>5</v>
      </c>
      <c r="D4606" s="132">
        <v>59</v>
      </c>
      <c r="E4606" s="132" t="s">
        <v>3734</v>
      </c>
      <c r="F4606" s="133"/>
      <c r="G4606" s="133"/>
      <c r="H4606" s="133">
        <f>IF('Раздел 2.2.2'!P23&gt;=SUM('Раздел 2.2.2'!AD23:AE23),0,1)</f>
        <v>0</v>
      </c>
    </row>
    <row r="4607" spans="1:8" x14ac:dyDescent="0.2">
      <c r="A4607" s="132">
        <f t="shared" si="60"/>
        <v>609562</v>
      </c>
      <c r="B4607" s="132">
        <v>15</v>
      </c>
      <c r="C4607" s="133">
        <v>5</v>
      </c>
      <c r="D4607" s="132">
        <v>60</v>
      </c>
      <c r="E4607" s="132" t="s">
        <v>5373</v>
      </c>
      <c r="F4607" s="133"/>
      <c r="G4607" s="133"/>
      <c r="H4607" s="133">
        <f>IF('Раздел 2.2.2'!P24&gt;=SUM('Раздел 2.2.2'!AD24:AE24),0,1)</f>
        <v>0</v>
      </c>
    </row>
    <row r="4608" spans="1:8" x14ac:dyDescent="0.2">
      <c r="A4608" s="132">
        <f t="shared" si="60"/>
        <v>609562</v>
      </c>
      <c r="B4608" s="132">
        <v>15</v>
      </c>
      <c r="C4608" s="133">
        <v>5</v>
      </c>
      <c r="D4608" s="132">
        <v>61</v>
      </c>
      <c r="E4608" s="132" t="s">
        <v>2962</v>
      </c>
      <c r="F4608" s="133"/>
      <c r="G4608" s="133"/>
      <c r="H4608" s="133">
        <f>IF('Раздел 2.2.2'!P25&gt;=SUM('Раздел 2.2.2'!AD25:AE25),0,1)</f>
        <v>0</v>
      </c>
    </row>
    <row r="4609" spans="1:8" x14ac:dyDescent="0.2">
      <c r="A4609" s="132">
        <f t="shared" si="60"/>
        <v>609562</v>
      </c>
      <c r="B4609" s="132">
        <v>15</v>
      </c>
      <c r="C4609" s="133">
        <v>5</v>
      </c>
      <c r="D4609" s="132">
        <v>62</v>
      </c>
      <c r="E4609" s="132" t="s">
        <v>2963</v>
      </c>
      <c r="F4609" s="133"/>
      <c r="G4609" s="133"/>
      <c r="H4609" s="133">
        <f>IF('Раздел 2.2.2'!P26&gt;=SUM('Раздел 2.2.2'!AD26:AE26),0,1)</f>
        <v>0</v>
      </c>
    </row>
    <row r="4610" spans="1:8" x14ac:dyDescent="0.2">
      <c r="A4610" s="132">
        <f t="shared" si="60"/>
        <v>609562</v>
      </c>
      <c r="B4610" s="132">
        <v>15</v>
      </c>
      <c r="C4610" s="133">
        <v>5</v>
      </c>
      <c r="D4610" s="132">
        <v>63</v>
      </c>
      <c r="E4610" s="132" t="s">
        <v>3735</v>
      </c>
      <c r="F4610" s="133"/>
      <c r="G4610" s="133"/>
      <c r="H4610" s="133">
        <f>IF('Раздел 2.2.2'!P27&gt;=SUM('Раздел 2.2.2'!AD27:AE27),0,1)</f>
        <v>0</v>
      </c>
    </row>
    <row r="4611" spans="1:8" x14ac:dyDescent="0.2">
      <c r="A4611" s="132">
        <f t="shared" si="60"/>
        <v>609562</v>
      </c>
      <c r="B4611" s="132">
        <v>15</v>
      </c>
      <c r="C4611" s="133">
        <v>5</v>
      </c>
      <c r="D4611" s="132">
        <v>64</v>
      </c>
      <c r="E4611" s="132" t="s">
        <v>3736</v>
      </c>
      <c r="F4611" s="133"/>
      <c r="G4611" s="133"/>
      <c r="H4611" s="133">
        <f>IF('Раздел 2.2.2'!P28&gt;=SUM('Раздел 2.2.2'!AD28:AE28),0,1)</f>
        <v>0</v>
      </c>
    </row>
    <row r="4612" spans="1:8" x14ac:dyDescent="0.2">
      <c r="A4612" s="132">
        <f t="shared" si="60"/>
        <v>609562</v>
      </c>
      <c r="B4612" s="132">
        <v>15</v>
      </c>
      <c r="C4612" s="133">
        <v>5</v>
      </c>
      <c r="D4612" s="132">
        <v>65</v>
      </c>
      <c r="E4612" s="132" t="s">
        <v>4562</v>
      </c>
      <c r="F4612" s="133"/>
      <c r="G4612" s="133"/>
      <c r="H4612" s="133">
        <f>IF('Раздел 2.2.2'!P29&gt;=SUM('Раздел 2.2.2'!AD29:AE29),0,1)</f>
        <v>0</v>
      </c>
    </row>
    <row r="4613" spans="1:8" x14ac:dyDescent="0.2">
      <c r="A4613" s="132">
        <f t="shared" si="60"/>
        <v>609562</v>
      </c>
      <c r="B4613" s="132">
        <v>15</v>
      </c>
      <c r="C4613" s="133">
        <v>5</v>
      </c>
      <c r="D4613" s="132">
        <v>66</v>
      </c>
      <c r="E4613" s="132" t="s">
        <v>4563</v>
      </c>
      <c r="F4613" s="133"/>
      <c r="G4613" s="133"/>
      <c r="H4613" s="133">
        <f>IF('Раздел 2.2.2'!P30&gt;=SUM('Раздел 2.2.2'!AD30:AE30),0,1)</f>
        <v>0</v>
      </c>
    </row>
    <row r="4614" spans="1:8" x14ac:dyDescent="0.2">
      <c r="A4614" s="132">
        <f t="shared" si="60"/>
        <v>609562</v>
      </c>
      <c r="B4614" s="132">
        <v>15</v>
      </c>
      <c r="C4614" s="133">
        <v>5</v>
      </c>
      <c r="D4614" s="132">
        <v>67</v>
      </c>
      <c r="E4614" s="132" t="s">
        <v>4564</v>
      </c>
      <c r="F4614" s="133"/>
      <c r="G4614" s="133"/>
      <c r="H4614" s="133">
        <f>IF('Раздел 2.2.2'!P31&gt;=SUM('Раздел 2.2.2'!AD31:AE31),0,1)</f>
        <v>0</v>
      </c>
    </row>
    <row r="4615" spans="1:8" x14ac:dyDescent="0.2">
      <c r="A4615" s="132">
        <f t="shared" si="60"/>
        <v>609562</v>
      </c>
      <c r="B4615" s="132">
        <v>15</v>
      </c>
      <c r="C4615" s="133">
        <v>5</v>
      </c>
      <c r="D4615" s="132">
        <v>68</v>
      </c>
      <c r="E4615" s="132" t="s">
        <v>4565</v>
      </c>
      <c r="F4615" s="133"/>
      <c r="G4615" s="133"/>
      <c r="H4615" s="133">
        <f>IF('Раздел 2.2.2'!P32&gt;=SUM('Раздел 2.2.2'!AD32:AE32),0,1)</f>
        <v>0</v>
      </c>
    </row>
    <row r="4616" spans="1:8" x14ac:dyDescent="0.2">
      <c r="A4616" s="132">
        <f t="shared" si="60"/>
        <v>609562</v>
      </c>
      <c r="B4616" s="132">
        <v>15</v>
      </c>
      <c r="C4616" s="133">
        <v>5</v>
      </c>
      <c r="D4616" s="132">
        <v>69</v>
      </c>
      <c r="E4616" s="132" t="s">
        <v>4566</v>
      </c>
      <c r="F4616" s="133"/>
      <c r="G4616" s="133"/>
      <c r="H4616" s="133">
        <f>IF('Раздел 2.2.2'!P33&gt;=SUM('Раздел 2.2.2'!AD33:AE33),0,1)</f>
        <v>0</v>
      </c>
    </row>
    <row r="4617" spans="1:8" x14ac:dyDescent="0.2">
      <c r="A4617" s="132">
        <f t="shared" si="60"/>
        <v>609562</v>
      </c>
      <c r="B4617" s="134">
        <v>15</v>
      </c>
      <c r="C4617" s="134">
        <v>5</v>
      </c>
      <c r="D4617" s="134">
        <v>70</v>
      </c>
      <c r="E4617" s="134" t="s">
        <v>4567</v>
      </c>
      <c r="F4617" s="134"/>
      <c r="G4617" s="134"/>
      <c r="H4617" s="134">
        <f>IF('Раздел 2.2.2'!P34&gt;=SUM('Раздел 2.2.2'!AD34:AE34),0,1)</f>
        <v>0</v>
      </c>
    </row>
    <row r="4618" spans="1:8" x14ac:dyDescent="0.2">
      <c r="A4618" s="117">
        <f t="shared" si="60"/>
        <v>609562</v>
      </c>
      <c r="B4618" s="117">
        <v>16</v>
      </c>
      <c r="C4618" s="117">
        <v>0</v>
      </c>
      <c r="D4618" s="117">
        <v>0</v>
      </c>
      <c r="E4618" s="117" t="str">
        <f>CONCATENATE("Количество ошибок в разделе 2.2.3: ",H4618)</f>
        <v>Количество ошибок в разделе 2.2.3: 0</v>
      </c>
      <c r="F4618" s="117"/>
      <c r="G4618" s="117"/>
      <c r="H4618" s="117">
        <f>SUM(H4619:H4688)</f>
        <v>0</v>
      </c>
    </row>
    <row r="4619" spans="1:8" x14ac:dyDescent="0.2">
      <c r="A4619" s="6">
        <f t="shared" si="60"/>
        <v>609562</v>
      </c>
      <c r="B4619" s="6">
        <v>16</v>
      </c>
      <c r="C4619" s="6">
        <v>1</v>
      </c>
      <c r="D4619" s="6">
        <v>1</v>
      </c>
      <c r="E4619" s="6" t="s">
        <v>8552</v>
      </c>
      <c r="H4619" s="6">
        <f>IF('Раздел 2.2.3'!P22&gt;=SUM('Раздел 2.2.3'!P23:P34),0,1)</f>
        <v>0</v>
      </c>
    </row>
    <row r="4620" spans="1:8" x14ac:dyDescent="0.2">
      <c r="A4620" s="6">
        <f t="shared" si="60"/>
        <v>609562</v>
      </c>
      <c r="B4620" s="6">
        <v>16</v>
      </c>
      <c r="C4620" s="6">
        <v>1</v>
      </c>
      <c r="D4620" s="6">
        <v>2</v>
      </c>
      <c r="E4620" s="6" t="s">
        <v>2151</v>
      </c>
      <c r="H4620" s="6">
        <f>IF('Раздел 2.2.3'!Q22&gt;=SUM('Раздел 2.2.3'!Q23:Q34),0,1)</f>
        <v>0</v>
      </c>
    </row>
    <row r="4621" spans="1:8" x14ac:dyDescent="0.2">
      <c r="A4621" s="6">
        <f t="shared" si="60"/>
        <v>609562</v>
      </c>
      <c r="B4621" s="6">
        <v>16</v>
      </c>
      <c r="C4621" s="6">
        <v>1</v>
      </c>
      <c r="D4621" s="6">
        <v>3</v>
      </c>
      <c r="E4621" s="6" t="s">
        <v>2152</v>
      </c>
      <c r="H4621" s="6">
        <f>IF('Раздел 2.2.3'!R22&gt;=SUM('Раздел 2.2.3'!R23:R34),0,1)</f>
        <v>0</v>
      </c>
    </row>
    <row r="4622" spans="1:8" x14ac:dyDescent="0.2">
      <c r="A4622" s="6">
        <f t="shared" si="60"/>
        <v>609562</v>
      </c>
      <c r="B4622" s="6">
        <v>16</v>
      </c>
      <c r="C4622" s="6">
        <v>1</v>
      </c>
      <c r="D4622" s="6">
        <v>4</v>
      </c>
      <c r="E4622" s="6" t="s">
        <v>2153</v>
      </c>
      <c r="H4622" s="6">
        <f>IF('Раздел 2.2.3'!S22&gt;=SUM('Раздел 2.2.3'!S23:S34),0,1)</f>
        <v>0</v>
      </c>
    </row>
    <row r="4623" spans="1:8" x14ac:dyDescent="0.2">
      <c r="A4623" s="6">
        <f t="shared" si="60"/>
        <v>609562</v>
      </c>
      <c r="B4623" s="6">
        <v>16</v>
      </c>
      <c r="C4623" s="6">
        <v>1</v>
      </c>
      <c r="D4623" s="6">
        <v>5</v>
      </c>
      <c r="E4623" s="6" t="s">
        <v>2154</v>
      </c>
      <c r="H4623" s="6">
        <f>IF('Раздел 2.2.3'!T22&gt;=SUM('Раздел 2.2.3'!T23:T34),0,1)</f>
        <v>0</v>
      </c>
    </row>
    <row r="4624" spans="1:8" x14ac:dyDescent="0.2">
      <c r="A4624" s="6">
        <f t="shared" si="60"/>
        <v>609562</v>
      </c>
      <c r="B4624" s="6">
        <v>16</v>
      </c>
      <c r="C4624" s="6">
        <v>1</v>
      </c>
      <c r="D4624" s="6">
        <v>6</v>
      </c>
      <c r="E4624" s="6" t="s">
        <v>2155</v>
      </c>
      <c r="H4624" s="6">
        <f>IF('Раздел 2.2.3'!U22&gt;=SUM('Раздел 2.2.3'!U23:U34),0,1)</f>
        <v>0</v>
      </c>
    </row>
    <row r="4625" spans="1:8" x14ac:dyDescent="0.2">
      <c r="A4625" s="6">
        <f t="shared" si="60"/>
        <v>609562</v>
      </c>
      <c r="B4625" s="6">
        <v>16</v>
      </c>
      <c r="C4625" s="6">
        <v>1</v>
      </c>
      <c r="D4625" s="6">
        <v>7</v>
      </c>
      <c r="E4625" s="6" t="s">
        <v>2156</v>
      </c>
      <c r="H4625" s="6">
        <f>IF('Раздел 2.2.3'!V22&gt;=SUM('Раздел 2.2.3'!V23:V34),0,1)</f>
        <v>0</v>
      </c>
    </row>
    <row r="4626" spans="1:8" x14ac:dyDescent="0.2">
      <c r="A4626" s="6">
        <f t="shared" si="60"/>
        <v>609562</v>
      </c>
      <c r="B4626" s="6">
        <v>16</v>
      </c>
      <c r="C4626" s="6">
        <v>1</v>
      </c>
      <c r="D4626" s="6">
        <v>8</v>
      </c>
      <c r="E4626" s="6" t="s">
        <v>2157</v>
      </c>
      <c r="H4626" s="6">
        <f>IF('Раздел 2.2.3'!W22&gt;=SUM('Раздел 2.2.3'!W23:W34),0,1)</f>
        <v>0</v>
      </c>
    </row>
    <row r="4627" spans="1:8" x14ac:dyDescent="0.2">
      <c r="A4627" s="6">
        <f t="shared" si="60"/>
        <v>609562</v>
      </c>
      <c r="B4627" s="6">
        <v>16</v>
      </c>
      <c r="C4627" s="6">
        <v>1</v>
      </c>
      <c r="D4627" s="6">
        <v>9</v>
      </c>
      <c r="E4627" s="6" t="s">
        <v>2158</v>
      </c>
      <c r="H4627" s="6">
        <f>IF('Раздел 2.2.3'!X22&gt;=SUM('Раздел 2.2.3'!X23:X34),0,1)</f>
        <v>0</v>
      </c>
    </row>
    <row r="4628" spans="1:8" x14ac:dyDescent="0.2">
      <c r="A4628" s="6">
        <f t="shared" si="60"/>
        <v>609562</v>
      </c>
      <c r="B4628" s="6">
        <v>16</v>
      </c>
      <c r="C4628" s="6">
        <v>1</v>
      </c>
      <c r="D4628" s="6">
        <v>10</v>
      </c>
      <c r="E4628" s="6" t="s">
        <v>2159</v>
      </c>
      <c r="H4628" s="6">
        <f>IF('Раздел 2.2.3'!Y22&gt;=SUM('Раздел 2.2.3'!Y23:Y34),0,1)</f>
        <v>0</v>
      </c>
    </row>
    <row r="4629" spans="1:8" x14ac:dyDescent="0.2">
      <c r="A4629" s="6">
        <f t="shared" si="60"/>
        <v>609562</v>
      </c>
      <c r="B4629" s="6">
        <v>16</v>
      </c>
      <c r="C4629" s="6">
        <v>1</v>
      </c>
      <c r="D4629" s="6">
        <v>11</v>
      </c>
      <c r="E4629" s="6" t="s">
        <v>2160</v>
      </c>
      <c r="H4629" s="6">
        <f>IF('Раздел 2.2.3'!Z22&gt;=SUM('Раздел 2.2.3'!Z23:Z34),0,1)</f>
        <v>0</v>
      </c>
    </row>
    <row r="4630" spans="1:8" x14ac:dyDescent="0.2">
      <c r="A4630" s="6">
        <f t="shared" si="60"/>
        <v>609562</v>
      </c>
      <c r="B4630" s="6">
        <v>16</v>
      </c>
      <c r="C4630" s="6">
        <v>1</v>
      </c>
      <c r="D4630" s="6">
        <v>12</v>
      </c>
      <c r="E4630" s="6" t="s">
        <v>1361</v>
      </c>
      <c r="H4630" s="6">
        <f>IF('Раздел 2.2.3'!AA22&gt;=SUM('Раздел 2.2.3'!AA23:AA34),0,1)</f>
        <v>0</v>
      </c>
    </row>
    <row r="4631" spans="1:8" x14ac:dyDescent="0.2">
      <c r="A4631" s="6">
        <f t="shared" si="60"/>
        <v>609562</v>
      </c>
      <c r="B4631" s="6">
        <v>16</v>
      </c>
      <c r="C4631" s="6">
        <v>1</v>
      </c>
      <c r="D4631" s="6">
        <v>13</v>
      </c>
      <c r="E4631" s="6" t="s">
        <v>1362</v>
      </c>
      <c r="H4631" s="6">
        <f>IF('Раздел 2.2.3'!AB22&gt;=SUM('Раздел 2.2.3'!AB23:AB34),0,1)</f>
        <v>0</v>
      </c>
    </row>
    <row r="4632" spans="1:8" x14ac:dyDescent="0.2">
      <c r="A4632" s="6">
        <f t="shared" si="60"/>
        <v>609562</v>
      </c>
      <c r="B4632" s="6">
        <v>16</v>
      </c>
      <c r="C4632" s="119">
        <v>1</v>
      </c>
      <c r="D4632" s="119">
        <v>14</v>
      </c>
      <c r="E4632" s="119" t="s">
        <v>1363</v>
      </c>
      <c r="F4632" s="119"/>
      <c r="G4632" s="119"/>
      <c r="H4632" s="119">
        <f>IF('Раздел 2.2.3'!AC22&gt;=SUM('Раздел 2.2.3'!AC23:AC34),0,1)</f>
        <v>0</v>
      </c>
    </row>
    <row r="4633" spans="1:8" x14ac:dyDescent="0.2">
      <c r="A4633" s="6">
        <f t="shared" si="60"/>
        <v>609562</v>
      </c>
      <c r="B4633" s="6">
        <v>16</v>
      </c>
      <c r="C4633" s="122">
        <v>2</v>
      </c>
      <c r="D4633" s="6">
        <v>15</v>
      </c>
      <c r="E4633" s="6" t="s">
        <v>8553</v>
      </c>
      <c r="H4633" s="6">
        <f>IF('Раздел 2.2.3'!P21=SUM('Раздел 2.2.3'!Q21:AC21),0,1)</f>
        <v>0</v>
      </c>
    </row>
    <row r="4634" spans="1:8" x14ac:dyDescent="0.2">
      <c r="A4634" s="6">
        <f t="shared" si="60"/>
        <v>609562</v>
      </c>
      <c r="B4634" s="6">
        <v>16</v>
      </c>
      <c r="C4634" s="122">
        <v>2</v>
      </c>
      <c r="D4634" s="6">
        <v>16</v>
      </c>
      <c r="E4634" s="6" t="s">
        <v>8474</v>
      </c>
      <c r="H4634" s="6">
        <f>IF('Раздел 2.2.3'!P22=SUM('Раздел 2.2.3'!Q22:AC22),0,1)</f>
        <v>0</v>
      </c>
    </row>
    <row r="4635" spans="1:8" x14ac:dyDescent="0.2">
      <c r="A4635" s="6">
        <f t="shared" si="60"/>
        <v>609562</v>
      </c>
      <c r="B4635" s="6">
        <v>16</v>
      </c>
      <c r="C4635" s="122">
        <v>2</v>
      </c>
      <c r="D4635" s="6">
        <v>17</v>
      </c>
      <c r="E4635" s="6" t="s">
        <v>7642</v>
      </c>
      <c r="H4635" s="6">
        <f>IF('Раздел 2.2.3'!P23=SUM('Раздел 2.2.3'!Q23:AC23),0,1)</f>
        <v>0</v>
      </c>
    </row>
    <row r="4636" spans="1:8" x14ac:dyDescent="0.2">
      <c r="A4636" s="6">
        <f t="shared" si="60"/>
        <v>609562</v>
      </c>
      <c r="B4636" s="6">
        <v>16</v>
      </c>
      <c r="C4636" s="122">
        <v>2</v>
      </c>
      <c r="D4636" s="6">
        <v>18</v>
      </c>
      <c r="E4636" s="6" t="s">
        <v>7643</v>
      </c>
      <c r="H4636" s="6">
        <f>IF('Раздел 2.2.3'!P24=SUM('Раздел 2.2.3'!Q24:AC24),0,1)</f>
        <v>0</v>
      </c>
    </row>
    <row r="4637" spans="1:8" x14ac:dyDescent="0.2">
      <c r="A4637" s="6">
        <f t="shared" si="60"/>
        <v>609562</v>
      </c>
      <c r="B4637" s="6">
        <v>16</v>
      </c>
      <c r="C4637" s="122">
        <v>2</v>
      </c>
      <c r="D4637" s="6">
        <v>19</v>
      </c>
      <c r="E4637" s="6" t="s">
        <v>7644</v>
      </c>
      <c r="H4637" s="6">
        <f>IF('Раздел 2.2.3'!P25=SUM('Раздел 2.2.3'!Q25:AC25),0,1)</f>
        <v>0</v>
      </c>
    </row>
    <row r="4638" spans="1:8" x14ac:dyDescent="0.2">
      <c r="A4638" s="6">
        <f t="shared" si="60"/>
        <v>609562</v>
      </c>
      <c r="B4638" s="6">
        <v>16</v>
      </c>
      <c r="C4638" s="122">
        <v>2</v>
      </c>
      <c r="D4638" s="6">
        <v>20</v>
      </c>
      <c r="E4638" s="6" t="s">
        <v>9047</v>
      </c>
      <c r="H4638" s="6">
        <f>IF('Раздел 2.2.3'!P26=SUM('Раздел 2.2.3'!Q26:AC26),0,1)</f>
        <v>0</v>
      </c>
    </row>
    <row r="4639" spans="1:8" x14ac:dyDescent="0.2">
      <c r="A4639" s="6">
        <f t="shared" si="60"/>
        <v>609562</v>
      </c>
      <c r="B4639" s="6">
        <v>16</v>
      </c>
      <c r="C4639" s="122">
        <v>2</v>
      </c>
      <c r="D4639" s="6">
        <v>21</v>
      </c>
      <c r="E4639" s="6" t="s">
        <v>9048</v>
      </c>
      <c r="H4639" s="6">
        <f>IF('Раздел 2.2.3'!P27=SUM('Раздел 2.2.3'!Q27:AC27),0,1)</f>
        <v>0</v>
      </c>
    </row>
    <row r="4640" spans="1:8" x14ac:dyDescent="0.2">
      <c r="A4640" s="6">
        <f t="shared" si="60"/>
        <v>609562</v>
      </c>
      <c r="B4640" s="6">
        <v>16</v>
      </c>
      <c r="C4640" s="122">
        <v>2</v>
      </c>
      <c r="D4640" s="6">
        <v>22</v>
      </c>
      <c r="E4640" s="6" t="s">
        <v>8221</v>
      </c>
      <c r="H4640" s="6">
        <f>IF('Раздел 2.2.3'!P28=SUM('Раздел 2.2.3'!Q28:AC28),0,1)</f>
        <v>0</v>
      </c>
    </row>
    <row r="4641" spans="1:8" x14ac:dyDescent="0.2">
      <c r="A4641" s="6">
        <f t="shared" si="60"/>
        <v>609562</v>
      </c>
      <c r="B4641" s="6">
        <v>16</v>
      </c>
      <c r="C4641" s="122">
        <v>2</v>
      </c>
      <c r="D4641" s="6">
        <v>23</v>
      </c>
      <c r="E4641" s="6" t="s">
        <v>8222</v>
      </c>
      <c r="H4641" s="6">
        <f>IF('Раздел 2.2.3'!P29=SUM('Раздел 2.2.3'!Q29:AC29),0,1)</f>
        <v>0</v>
      </c>
    </row>
    <row r="4642" spans="1:8" x14ac:dyDescent="0.2">
      <c r="A4642" s="6">
        <f t="shared" si="60"/>
        <v>609562</v>
      </c>
      <c r="B4642" s="6">
        <v>16</v>
      </c>
      <c r="C4642" s="122">
        <v>2</v>
      </c>
      <c r="D4642" s="6">
        <v>24</v>
      </c>
      <c r="E4642" s="6" t="s">
        <v>9053</v>
      </c>
      <c r="H4642" s="6">
        <f>IF('Раздел 2.2.3'!P30=SUM('Раздел 2.2.3'!Q30:AC30),0,1)</f>
        <v>0</v>
      </c>
    </row>
    <row r="4643" spans="1:8" x14ac:dyDescent="0.2">
      <c r="A4643" s="6">
        <f t="shared" si="60"/>
        <v>609562</v>
      </c>
      <c r="B4643" s="6">
        <v>16</v>
      </c>
      <c r="C4643" s="122">
        <v>2</v>
      </c>
      <c r="D4643" s="6">
        <v>25</v>
      </c>
      <c r="E4643" s="6" t="s">
        <v>9054</v>
      </c>
      <c r="H4643" s="6">
        <f>IF('Раздел 2.2.3'!P31=SUM('Раздел 2.2.3'!Q31:AC31),0,1)</f>
        <v>0</v>
      </c>
    </row>
    <row r="4644" spans="1:8" x14ac:dyDescent="0.2">
      <c r="A4644" s="6">
        <f t="shared" si="60"/>
        <v>609562</v>
      </c>
      <c r="B4644" s="6">
        <v>16</v>
      </c>
      <c r="C4644" s="122">
        <v>2</v>
      </c>
      <c r="D4644" s="6">
        <v>26</v>
      </c>
      <c r="E4644" s="6" t="s">
        <v>9055</v>
      </c>
      <c r="H4644" s="6">
        <f>IF('Раздел 2.2.3'!P32=SUM('Раздел 2.2.3'!Q32:AC32),0,1)</f>
        <v>0</v>
      </c>
    </row>
    <row r="4645" spans="1:8" x14ac:dyDescent="0.2">
      <c r="A4645" s="6">
        <f t="shared" si="60"/>
        <v>609562</v>
      </c>
      <c r="B4645" s="6">
        <v>16</v>
      </c>
      <c r="C4645" s="122">
        <v>2</v>
      </c>
      <c r="D4645" s="6">
        <v>27</v>
      </c>
      <c r="E4645" s="6" t="s">
        <v>9056</v>
      </c>
      <c r="H4645" s="6">
        <f>IF('Раздел 2.2.3'!P33=SUM('Раздел 2.2.3'!Q33:AC33),0,1)</f>
        <v>0</v>
      </c>
    </row>
    <row r="4646" spans="1:8" x14ac:dyDescent="0.2">
      <c r="A4646" s="6">
        <f t="shared" si="60"/>
        <v>609562</v>
      </c>
      <c r="B4646" s="6">
        <v>16</v>
      </c>
      <c r="C4646" s="123">
        <v>2</v>
      </c>
      <c r="D4646" s="119">
        <v>28</v>
      </c>
      <c r="E4646" s="119" t="s">
        <v>9057</v>
      </c>
      <c r="F4646" s="119"/>
      <c r="G4646" s="119"/>
      <c r="H4646" s="119">
        <f>IF('Раздел 2.2.3'!P34=SUM('Раздел 2.2.3'!Q34:AC34),0,1)</f>
        <v>0</v>
      </c>
    </row>
    <row r="4647" spans="1:8" x14ac:dyDescent="0.2">
      <c r="A4647" s="6">
        <f t="shared" si="60"/>
        <v>609562</v>
      </c>
      <c r="B4647" s="6">
        <v>16</v>
      </c>
      <c r="C4647" s="122">
        <v>3</v>
      </c>
      <c r="D4647" s="6">
        <v>29</v>
      </c>
      <c r="E4647" s="6" t="s">
        <v>9058</v>
      </c>
      <c r="H4647" s="6">
        <f>IF('Раздел 2.2.3'!P21&gt;='Раздел 2.2.3'!AD21,0,1)</f>
        <v>0</v>
      </c>
    </row>
    <row r="4648" spans="1:8" x14ac:dyDescent="0.2">
      <c r="A4648" s="6">
        <f t="shared" si="60"/>
        <v>609562</v>
      </c>
      <c r="B4648" s="6">
        <v>16</v>
      </c>
      <c r="C4648" s="122">
        <v>3</v>
      </c>
      <c r="D4648" s="6">
        <v>30</v>
      </c>
      <c r="E4648" s="6" t="s">
        <v>9059</v>
      </c>
      <c r="H4648" s="6">
        <f>IF('Раздел 2.2.3'!P22&gt;='Раздел 2.2.3'!AD22,0,1)</f>
        <v>0</v>
      </c>
    </row>
    <row r="4649" spans="1:8" x14ac:dyDescent="0.2">
      <c r="A4649" s="6">
        <f t="shared" si="60"/>
        <v>609562</v>
      </c>
      <c r="B4649" s="6">
        <v>16</v>
      </c>
      <c r="C4649" s="122">
        <v>3</v>
      </c>
      <c r="D4649" s="6">
        <v>31</v>
      </c>
      <c r="E4649" s="6" t="s">
        <v>9060</v>
      </c>
      <c r="H4649" s="6">
        <f>IF('Раздел 2.2.3'!P23&gt;='Раздел 2.2.3'!AD23,0,1)</f>
        <v>0</v>
      </c>
    </row>
    <row r="4650" spans="1:8" x14ac:dyDescent="0.2">
      <c r="A4650" s="6">
        <f t="shared" si="60"/>
        <v>609562</v>
      </c>
      <c r="B4650" s="6">
        <v>16</v>
      </c>
      <c r="C4650" s="122">
        <v>3</v>
      </c>
      <c r="D4650" s="6">
        <v>32</v>
      </c>
      <c r="E4650" s="6" t="s">
        <v>10002</v>
      </c>
      <c r="H4650" s="6">
        <f>IF('Раздел 2.2.3'!P24&gt;='Раздел 2.2.3'!AD24,0,1)</f>
        <v>0</v>
      </c>
    </row>
    <row r="4651" spans="1:8" x14ac:dyDescent="0.2">
      <c r="A4651" s="6">
        <f t="shared" ref="A4651:A4728" si="61">P_3</f>
        <v>609562</v>
      </c>
      <c r="B4651" s="6">
        <v>16</v>
      </c>
      <c r="C4651" s="122">
        <v>3</v>
      </c>
      <c r="D4651" s="6">
        <v>33</v>
      </c>
      <c r="E4651" s="6" t="s">
        <v>10003</v>
      </c>
      <c r="H4651" s="6">
        <f>IF('Раздел 2.2.3'!P25&gt;='Раздел 2.2.3'!AD25,0,1)</f>
        <v>0</v>
      </c>
    </row>
    <row r="4652" spans="1:8" x14ac:dyDescent="0.2">
      <c r="A4652" s="6">
        <f t="shared" si="61"/>
        <v>609562</v>
      </c>
      <c r="B4652" s="6">
        <v>16</v>
      </c>
      <c r="C4652" s="122">
        <v>3</v>
      </c>
      <c r="D4652" s="6">
        <v>34</v>
      </c>
      <c r="E4652" s="6" t="s">
        <v>10004</v>
      </c>
      <c r="H4652" s="6">
        <f>IF('Раздел 2.2.3'!P26&gt;='Раздел 2.2.3'!AD26,0,1)</f>
        <v>0</v>
      </c>
    </row>
    <row r="4653" spans="1:8" x14ac:dyDescent="0.2">
      <c r="A4653" s="6">
        <f t="shared" si="61"/>
        <v>609562</v>
      </c>
      <c r="B4653" s="6">
        <v>16</v>
      </c>
      <c r="C4653" s="122">
        <v>3</v>
      </c>
      <c r="D4653" s="6">
        <v>35</v>
      </c>
      <c r="E4653" s="6" t="s">
        <v>10005</v>
      </c>
      <c r="H4653" s="6">
        <f>IF('Раздел 2.2.3'!P27&gt;='Раздел 2.2.3'!AD27,0,1)</f>
        <v>0</v>
      </c>
    </row>
    <row r="4654" spans="1:8" x14ac:dyDescent="0.2">
      <c r="A4654" s="6">
        <f t="shared" si="61"/>
        <v>609562</v>
      </c>
      <c r="B4654" s="6">
        <v>16</v>
      </c>
      <c r="C4654" s="122">
        <v>3</v>
      </c>
      <c r="D4654" s="6">
        <v>36</v>
      </c>
      <c r="E4654" s="6" t="s">
        <v>10006</v>
      </c>
      <c r="H4654" s="6">
        <f>IF('Раздел 2.2.3'!P28&gt;='Раздел 2.2.3'!AD28,0,1)</f>
        <v>0</v>
      </c>
    </row>
    <row r="4655" spans="1:8" x14ac:dyDescent="0.2">
      <c r="A4655" s="6">
        <f t="shared" si="61"/>
        <v>609562</v>
      </c>
      <c r="B4655" s="6">
        <v>16</v>
      </c>
      <c r="C4655" s="122">
        <v>3</v>
      </c>
      <c r="D4655" s="6">
        <v>37</v>
      </c>
      <c r="E4655" s="6" t="s">
        <v>10007</v>
      </c>
      <c r="H4655" s="6">
        <f>IF('Раздел 2.2.3'!P29&gt;='Раздел 2.2.3'!AD29,0,1)</f>
        <v>0</v>
      </c>
    </row>
    <row r="4656" spans="1:8" x14ac:dyDescent="0.2">
      <c r="A4656" s="6">
        <f t="shared" si="61"/>
        <v>609562</v>
      </c>
      <c r="B4656" s="6">
        <v>16</v>
      </c>
      <c r="C4656" s="122">
        <v>3</v>
      </c>
      <c r="D4656" s="6">
        <v>38</v>
      </c>
      <c r="E4656" s="6" t="s">
        <v>10008</v>
      </c>
      <c r="H4656" s="6">
        <f>IF('Раздел 2.2.3'!P30&gt;='Раздел 2.2.3'!AD30,0,1)</f>
        <v>0</v>
      </c>
    </row>
    <row r="4657" spans="1:8" x14ac:dyDescent="0.2">
      <c r="A4657" s="6">
        <f t="shared" si="61"/>
        <v>609562</v>
      </c>
      <c r="B4657" s="6">
        <v>16</v>
      </c>
      <c r="C4657" s="122">
        <v>3</v>
      </c>
      <c r="D4657" s="6">
        <v>39</v>
      </c>
      <c r="E4657" s="6" t="s">
        <v>10009</v>
      </c>
      <c r="H4657" s="6">
        <f>IF('Раздел 2.2.3'!P31&gt;='Раздел 2.2.3'!AD31,0,1)</f>
        <v>0</v>
      </c>
    </row>
    <row r="4658" spans="1:8" x14ac:dyDescent="0.2">
      <c r="A4658" s="6">
        <f t="shared" si="61"/>
        <v>609562</v>
      </c>
      <c r="B4658" s="6">
        <v>16</v>
      </c>
      <c r="C4658" s="122">
        <v>3</v>
      </c>
      <c r="D4658" s="6">
        <v>40</v>
      </c>
      <c r="E4658" s="6" t="s">
        <v>10010</v>
      </c>
      <c r="H4658" s="6">
        <f>IF('Раздел 2.2.3'!P32&gt;='Раздел 2.2.3'!AD32,0,1)</f>
        <v>0</v>
      </c>
    </row>
    <row r="4659" spans="1:8" x14ac:dyDescent="0.2">
      <c r="A4659" s="6">
        <f t="shared" si="61"/>
        <v>609562</v>
      </c>
      <c r="B4659" s="6">
        <v>16</v>
      </c>
      <c r="C4659" s="122">
        <v>3</v>
      </c>
      <c r="D4659" s="6">
        <v>41</v>
      </c>
      <c r="E4659" s="6" t="s">
        <v>10011</v>
      </c>
      <c r="H4659" s="6">
        <f>IF('Раздел 2.2.3'!P33&gt;='Раздел 2.2.3'!AD33,0,1)</f>
        <v>0</v>
      </c>
    </row>
    <row r="4660" spans="1:8" x14ac:dyDescent="0.2">
      <c r="A4660" s="6">
        <f t="shared" si="61"/>
        <v>609562</v>
      </c>
      <c r="B4660" s="6">
        <v>16</v>
      </c>
      <c r="C4660" s="123">
        <v>3</v>
      </c>
      <c r="D4660" s="119">
        <v>42</v>
      </c>
      <c r="E4660" s="119" t="s">
        <v>10012</v>
      </c>
      <c r="F4660" s="119"/>
      <c r="G4660" s="119"/>
      <c r="H4660" s="119">
        <f>IF('Раздел 2.2.3'!P34&gt;='Раздел 2.2.3'!AD34,0,1)</f>
        <v>0</v>
      </c>
    </row>
    <row r="4661" spans="1:8" x14ac:dyDescent="0.2">
      <c r="A4661" s="6">
        <f t="shared" si="61"/>
        <v>609562</v>
      </c>
      <c r="B4661" s="6">
        <v>16</v>
      </c>
      <c r="C4661" s="122">
        <v>4</v>
      </c>
      <c r="D4661" s="6">
        <v>43</v>
      </c>
      <c r="E4661" s="6" t="s">
        <v>10013</v>
      </c>
      <c r="H4661" s="6">
        <f>IF('Раздел 2.2.3'!P21&gt;='Раздел 2.2.3'!AE21,0,1)</f>
        <v>0</v>
      </c>
    </row>
    <row r="4662" spans="1:8" x14ac:dyDescent="0.2">
      <c r="A4662" s="6">
        <f t="shared" si="61"/>
        <v>609562</v>
      </c>
      <c r="B4662" s="6">
        <v>16</v>
      </c>
      <c r="C4662" s="122">
        <v>4</v>
      </c>
      <c r="D4662" s="6">
        <v>44</v>
      </c>
      <c r="E4662" s="6" t="s">
        <v>10014</v>
      </c>
      <c r="H4662" s="6">
        <f>IF('Раздел 2.2.3'!P22&gt;='Раздел 2.2.3'!AE22,0,1)</f>
        <v>0</v>
      </c>
    </row>
    <row r="4663" spans="1:8" x14ac:dyDescent="0.2">
      <c r="A4663" s="6">
        <f t="shared" si="61"/>
        <v>609562</v>
      </c>
      <c r="B4663" s="6">
        <v>16</v>
      </c>
      <c r="C4663" s="122">
        <v>4</v>
      </c>
      <c r="D4663" s="6">
        <v>45</v>
      </c>
      <c r="E4663" s="6" t="s">
        <v>10015</v>
      </c>
      <c r="H4663" s="6">
        <f>IF('Раздел 2.2.3'!P23&gt;='Раздел 2.2.3'!AE23,0,1)</f>
        <v>0</v>
      </c>
    </row>
    <row r="4664" spans="1:8" x14ac:dyDescent="0.2">
      <c r="A4664" s="6">
        <f t="shared" si="61"/>
        <v>609562</v>
      </c>
      <c r="B4664" s="6">
        <v>16</v>
      </c>
      <c r="C4664" s="122">
        <v>4</v>
      </c>
      <c r="D4664" s="6">
        <v>46</v>
      </c>
      <c r="E4664" s="6" t="s">
        <v>10016</v>
      </c>
      <c r="H4664" s="6">
        <f>IF('Раздел 2.2.3'!P24&gt;='Раздел 2.2.3'!AE24,0,1)</f>
        <v>0</v>
      </c>
    </row>
    <row r="4665" spans="1:8" x14ac:dyDescent="0.2">
      <c r="A4665" s="6">
        <f t="shared" si="61"/>
        <v>609562</v>
      </c>
      <c r="B4665" s="6">
        <v>16</v>
      </c>
      <c r="C4665" s="122">
        <v>4</v>
      </c>
      <c r="D4665" s="6">
        <v>47</v>
      </c>
      <c r="E4665" s="6" t="s">
        <v>10017</v>
      </c>
      <c r="H4665" s="6">
        <f>IF('Раздел 2.2.3'!P25&gt;='Раздел 2.2.3'!AE25,0,1)</f>
        <v>0</v>
      </c>
    </row>
    <row r="4666" spans="1:8" x14ac:dyDescent="0.2">
      <c r="A4666" s="6">
        <f t="shared" si="61"/>
        <v>609562</v>
      </c>
      <c r="B4666" s="6">
        <v>16</v>
      </c>
      <c r="C4666" s="122">
        <v>4</v>
      </c>
      <c r="D4666" s="6">
        <v>48</v>
      </c>
      <c r="E4666" s="6" t="s">
        <v>10018</v>
      </c>
      <c r="H4666" s="6">
        <f>IF('Раздел 2.2.3'!P26&gt;='Раздел 2.2.3'!AE26,0,1)</f>
        <v>0</v>
      </c>
    </row>
    <row r="4667" spans="1:8" x14ac:dyDescent="0.2">
      <c r="A4667" s="6">
        <f t="shared" si="61"/>
        <v>609562</v>
      </c>
      <c r="B4667" s="6">
        <v>16</v>
      </c>
      <c r="C4667" s="122">
        <v>4</v>
      </c>
      <c r="D4667" s="6">
        <v>49</v>
      </c>
      <c r="E4667" s="6" t="s">
        <v>10019</v>
      </c>
      <c r="H4667" s="6">
        <f>IF('Раздел 2.2.3'!P27&gt;='Раздел 2.2.3'!AE27,0,1)</f>
        <v>0</v>
      </c>
    </row>
    <row r="4668" spans="1:8" x14ac:dyDescent="0.2">
      <c r="A4668" s="6">
        <f t="shared" si="61"/>
        <v>609562</v>
      </c>
      <c r="B4668" s="6">
        <v>16</v>
      </c>
      <c r="C4668" s="122">
        <v>4</v>
      </c>
      <c r="D4668" s="6">
        <v>50</v>
      </c>
      <c r="E4668" s="6" t="s">
        <v>10020</v>
      </c>
      <c r="H4668" s="6">
        <f>IF('Раздел 2.2.3'!P28&gt;='Раздел 2.2.3'!AE28,0,1)</f>
        <v>0</v>
      </c>
    </row>
    <row r="4669" spans="1:8" x14ac:dyDescent="0.2">
      <c r="A4669" s="6">
        <f t="shared" si="61"/>
        <v>609562</v>
      </c>
      <c r="B4669" s="6">
        <v>16</v>
      </c>
      <c r="C4669" s="122">
        <v>4</v>
      </c>
      <c r="D4669" s="6">
        <v>51</v>
      </c>
      <c r="E4669" s="6" t="s">
        <v>10021</v>
      </c>
      <c r="H4669" s="6">
        <f>IF('Раздел 2.2.3'!P29&gt;='Раздел 2.2.3'!AE29,0,1)</f>
        <v>0</v>
      </c>
    </row>
    <row r="4670" spans="1:8" x14ac:dyDescent="0.2">
      <c r="A4670" s="6">
        <f t="shared" si="61"/>
        <v>609562</v>
      </c>
      <c r="B4670" s="6">
        <v>16</v>
      </c>
      <c r="C4670" s="122">
        <v>4</v>
      </c>
      <c r="D4670" s="6">
        <v>52</v>
      </c>
      <c r="E4670" s="6" t="s">
        <v>10022</v>
      </c>
      <c r="H4670" s="6">
        <f>IF('Раздел 2.2.3'!P30&gt;='Раздел 2.2.3'!AE30,0,1)</f>
        <v>0</v>
      </c>
    </row>
    <row r="4671" spans="1:8" x14ac:dyDescent="0.2">
      <c r="A4671" s="6">
        <f t="shared" si="61"/>
        <v>609562</v>
      </c>
      <c r="B4671" s="6">
        <v>16</v>
      </c>
      <c r="C4671" s="122">
        <v>4</v>
      </c>
      <c r="D4671" s="6">
        <v>53</v>
      </c>
      <c r="E4671" s="6" t="s">
        <v>10023</v>
      </c>
      <c r="H4671" s="6">
        <f>IF('Раздел 2.2.3'!P31&gt;='Раздел 2.2.3'!AE31,0,1)</f>
        <v>0</v>
      </c>
    </row>
    <row r="4672" spans="1:8" x14ac:dyDescent="0.2">
      <c r="A4672" s="6">
        <f t="shared" si="61"/>
        <v>609562</v>
      </c>
      <c r="B4672" s="6">
        <v>16</v>
      </c>
      <c r="C4672" s="122">
        <v>4</v>
      </c>
      <c r="D4672" s="6">
        <v>54</v>
      </c>
      <c r="E4672" s="6" t="s">
        <v>11864</v>
      </c>
      <c r="H4672" s="6">
        <f>IF('Раздел 2.2.3'!P32&gt;='Раздел 2.2.3'!AE32,0,1)</f>
        <v>0</v>
      </c>
    </row>
    <row r="4673" spans="1:8" x14ac:dyDescent="0.2">
      <c r="A4673" s="6">
        <f t="shared" si="61"/>
        <v>609562</v>
      </c>
      <c r="B4673" s="6">
        <v>16</v>
      </c>
      <c r="C4673" s="122">
        <v>4</v>
      </c>
      <c r="D4673" s="6">
        <v>55</v>
      </c>
      <c r="E4673" s="6" t="s">
        <v>11865</v>
      </c>
      <c r="H4673" s="6">
        <f>IF('Раздел 2.2.3'!P33&gt;='Раздел 2.2.3'!AE33,0,1)</f>
        <v>0</v>
      </c>
    </row>
    <row r="4674" spans="1:8" x14ac:dyDescent="0.2">
      <c r="A4674" s="6">
        <f t="shared" si="61"/>
        <v>609562</v>
      </c>
      <c r="B4674" s="6">
        <v>16</v>
      </c>
      <c r="C4674" s="123">
        <v>4</v>
      </c>
      <c r="D4674" s="119">
        <v>56</v>
      </c>
      <c r="E4674" s="119" t="s">
        <v>11866</v>
      </c>
      <c r="F4674" s="119"/>
      <c r="G4674" s="119"/>
      <c r="H4674" s="119">
        <f>IF('Раздел 2.2.3'!P34&gt;='Раздел 2.2.3'!AE34,0,1)</f>
        <v>0</v>
      </c>
    </row>
    <row r="4675" spans="1:8" x14ac:dyDescent="0.2">
      <c r="A4675" s="132">
        <f t="shared" si="61"/>
        <v>609562</v>
      </c>
      <c r="B4675" s="132">
        <v>16</v>
      </c>
      <c r="C4675" s="133">
        <v>5</v>
      </c>
      <c r="D4675" s="132">
        <v>57</v>
      </c>
      <c r="E4675" s="132" t="s">
        <v>4568</v>
      </c>
      <c r="F4675" s="133"/>
      <c r="G4675" s="133"/>
      <c r="H4675" s="133">
        <f>IF('Раздел 2.2.3'!P21&gt;=SUM('Раздел 2.2.3'!AD21:AE21),0,1)</f>
        <v>0</v>
      </c>
    </row>
    <row r="4676" spans="1:8" x14ac:dyDescent="0.2">
      <c r="A4676" s="132">
        <f t="shared" si="61"/>
        <v>609562</v>
      </c>
      <c r="B4676" s="132">
        <v>16</v>
      </c>
      <c r="C4676" s="133">
        <v>5</v>
      </c>
      <c r="D4676" s="132">
        <v>58</v>
      </c>
      <c r="E4676" s="132" t="s">
        <v>4569</v>
      </c>
      <c r="F4676" s="133"/>
      <c r="G4676" s="133"/>
      <c r="H4676" s="133">
        <f>IF('Раздел 2.2.3'!P22&gt;=SUM('Раздел 2.2.3'!AD22:AE22),0,1)</f>
        <v>0</v>
      </c>
    </row>
    <row r="4677" spans="1:8" x14ac:dyDescent="0.2">
      <c r="A4677" s="132">
        <f t="shared" si="61"/>
        <v>609562</v>
      </c>
      <c r="B4677" s="132">
        <v>16</v>
      </c>
      <c r="C4677" s="133">
        <v>5</v>
      </c>
      <c r="D4677" s="132">
        <v>59</v>
      </c>
      <c r="E4677" s="132" t="s">
        <v>4570</v>
      </c>
      <c r="F4677" s="133"/>
      <c r="G4677" s="133"/>
      <c r="H4677" s="133">
        <f>IF('Раздел 2.2.3'!P23&gt;=SUM('Раздел 2.2.3'!AD23:AE23),0,1)</f>
        <v>0</v>
      </c>
    </row>
    <row r="4678" spans="1:8" x14ac:dyDescent="0.2">
      <c r="A4678" s="132">
        <f t="shared" si="61"/>
        <v>609562</v>
      </c>
      <c r="B4678" s="132">
        <v>16</v>
      </c>
      <c r="C4678" s="133">
        <v>5</v>
      </c>
      <c r="D4678" s="132">
        <v>60</v>
      </c>
      <c r="E4678" s="132" t="s">
        <v>4571</v>
      </c>
      <c r="F4678" s="133"/>
      <c r="G4678" s="133"/>
      <c r="H4678" s="133">
        <f>IF('Раздел 2.2.3'!P24&gt;=SUM('Раздел 2.2.3'!AD24:AE24),0,1)</f>
        <v>0</v>
      </c>
    </row>
    <row r="4679" spans="1:8" x14ac:dyDescent="0.2">
      <c r="A4679" s="132">
        <f t="shared" si="61"/>
        <v>609562</v>
      </c>
      <c r="B4679" s="132">
        <v>16</v>
      </c>
      <c r="C4679" s="133">
        <v>5</v>
      </c>
      <c r="D4679" s="132">
        <v>61</v>
      </c>
      <c r="E4679" s="132" t="s">
        <v>4572</v>
      </c>
      <c r="F4679" s="133"/>
      <c r="G4679" s="133"/>
      <c r="H4679" s="133">
        <f>IF('Раздел 2.2.3'!P25&gt;=SUM('Раздел 2.2.3'!AD25:AE25),0,1)</f>
        <v>0</v>
      </c>
    </row>
    <row r="4680" spans="1:8" x14ac:dyDescent="0.2">
      <c r="A4680" s="132">
        <f t="shared" si="61"/>
        <v>609562</v>
      </c>
      <c r="B4680" s="132">
        <v>16</v>
      </c>
      <c r="C4680" s="133">
        <v>5</v>
      </c>
      <c r="D4680" s="132">
        <v>62</v>
      </c>
      <c r="E4680" s="132" t="s">
        <v>4573</v>
      </c>
      <c r="F4680" s="133"/>
      <c r="G4680" s="133"/>
      <c r="H4680" s="133">
        <f>IF('Раздел 2.2.3'!P26&gt;=SUM('Раздел 2.2.3'!AD26:AE26),0,1)</f>
        <v>0</v>
      </c>
    </row>
    <row r="4681" spans="1:8" x14ac:dyDescent="0.2">
      <c r="A4681" s="132">
        <f t="shared" si="61"/>
        <v>609562</v>
      </c>
      <c r="B4681" s="132">
        <v>16</v>
      </c>
      <c r="C4681" s="133">
        <v>5</v>
      </c>
      <c r="D4681" s="132">
        <v>63</v>
      </c>
      <c r="E4681" s="132" t="s">
        <v>4574</v>
      </c>
      <c r="F4681" s="133"/>
      <c r="G4681" s="133"/>
      <c r="H4681" s="133">
        <f>IF('Раздел 2.2.3'!P27&gt;=SUM('Раздел 2.2.3'!AD27:AE27),0,1)</f>
        <v>0</v>
      </c>
    </row>
    <row r="4682" spans="1:8" x14ac:dyDescent="0.2">
      <c r="A4682" s="132">
        <f t="shared" si="61"/>
        <v>609562</v>
      </c>
      <c r="B4682" s="132">
        <v>16</v>
      </c>
      <c r="C4682" s="133">
        <v>5</v>
      </c>
      <c r="D4682" s="132">
        <v>64</v>
      </c>
      <c r="E4682" s="132" t="s">
        <v>4575</v>
      </c>
      <c r="F4682" s="133"/>
      <c r="G4682" s="133"/>
      <c r="H4682" s="133">
        <f>IF('Раздел 2.2.3'!P28&gt;=SUM('Раздел 2.2.3'!AD28:AE28),0,1)</f>
        <v>0</v>
      </c>
    </row>
    <row r="4683" spans="1:8" x14ac:dyDescent="0.2">
      <c r="A4683" s="132">
        <f t="shared" si="61"/>
        <v>609562</v>
      </c>
      <c r="B4683" s="132">
        <v>16</v>
      </c>
      <c r="C4683" s="133">
        <v>5</v>
      </c>
      <c r="D4683" s="132">
        <v>65</v>
      </c>
      <c r="E4683" s="132" t="s">
        <v>4576</v>
      </c>
      <c r="F4683" s="133"/>
      <c r="G4683" s="133"/>
      <c r="H4683" s="133">
        <f>IF('Раздел 2.2.3'!P29&gt;=SUM('Раздел 2.2.3'!AD29:AE29),0,1)</f>
        <v>0</v>
      </c>
    </row>
    <row r="4684" spans="1:8" x14ac:dyDescent="0.2">
      <c r="A4684" s="132">
        <f t="shared" si="61"/>
        <v>609562</v>
      </c>
      <c r="B4684" s="132">
        <v>16</v>
      </c>
      <c r="C4684" s="133">
        <v>5</v>
      </c>
      <c r="D4684" s="132">
        <v>66</v>
      </c>
      <c r="E4684" s="132" t="s">
        <v>4577</v>
      </c>
      <c r="F4684" s="133"/>
      <c r="G4684" s="133"/>
      <c r="H4684" s="133">
        <f>IF('Раздел 2.2.3'!P30&gt;=SUM('Раздел 2.2.3'!AD30:AE30),0,1)</f>
        <v>0</v>
      </c>
    </row>
    <row r="4685" spans="1:8" x14ac:dyDescent="0.2">
      <c r="A4685" s="132">
        <f t="shared" si="61"/>
        <v>609562</v>
      </c>
      <c r="B4685" s="132">
        <v>16</v>
      </c>
      <c r="C4685" s="133">
        <v>5</v>
      </c>
      <c r="D4685" s="132">
        <v>67</v>
      </c>
      <c r="E4685" s="132" t="s">
        <v>4578</v>
      </c>
      <c r="F4685" s="133"/>
      <c r="G4685" s="133"/>
      <c r="H4685" s="133">
        <f>IF('Раздел 2.2.3'!P31&gt;=SUM('Раздел 2.2.3'!AD31:AE31),0,1)</f>
        <v>0</v>
      </c>
    </row>
    <row r="4686" spans="1:8" x14ac:dyDescent="0.2">
      <c r="A4686" s="132">
        <f t="shared" si="61"/>
        <v>609562</v>
      </c>
      <c r="B4686" s="132">
        <v>16</v>
      </c>
      <c r="C4686" s="133">
        <v>5</v>
      </c>
      <c r="D4686" s="132">
        <v>68</v>
      </c>
      <c r="E4686" s="132" t="s">
        <v>4579</v>
      </c>
      <c r="F4686" s="133"/>
      <c r="G4686" s="133"/>
      <c r="H4686" s="133">
        <f>IF('Раздел 2.2.3'!P32&gt;=SUM('Раздел 2.2.3'!AD32:AE32),0,1)</f>
        <v>0</v>
      </c>
    </row>
    <row r="4687" spans="1:8" x14ac:dyDescent="0.2">
      <c r="A4687" s="132">
        <f t="shared" si="61"/>
        <v>609562</v>
      </c>
      <c r="B4687" s="132">
        <v>16</v>
      </c>
      <c r="C4687" s="133">
        <v>5</v>
      </c>
      <c r="D4687" s="132">
        <v>69</v>
      </c>
      <c r="E4687" s="132" t="s">
        <v>4580</v>
      </c>
      <c r="F4687" s="133"/>
      <c r="G4687" s="133"/>
      <c r="H4687" s="133">
        <f>IF('Раздел 2.2.3'!P33&gt;=SUM('Раздел 2.2.3'!AD33:AE33),0,1)</f>
        <v>0</v>
      </c>
    </row>
    <row r="4688" spans="1:8" x14ac:dyDescent="0.2">
      <c r="A4688" s="132">
        <f t="shared" si="61"/>
        <v>609562</v>
      </c>
      <c r="B4688" s="134">
        <v>16</v>
      </c>
      <c r="C4688" s="134">
        <v>5</v>
      </c>
      <c r="D4688" s="134">
        <v>70</v>
      </c>
      <c r="E4688" s="134" t="s">
        <v>4581</v>
      </c>
      <c r="F4688" s="134"/>
      <c r="G4688" s="134"/>
      <c r="H4688" s="134">
        <f>IF('Раздел 2.2.3'!P34&gt;=SUM('Раздел 2.2.3'!AD34:AE34),0,1)</f>
        <v>0</v>
      </c>
    </row>
    <row r="4689" spans="1:8" x14ac:dyDescent="0.2">
      <c r="A4689" s="117">
        <f t="shared" si="61"/>
        <v>609562</v>
      </c>
      <c r="B4689" s="117">
        <v>17</v>
      </c>
      <c r="C4689" s="117">
        <v>0</v>
      </c>
      <c r="D4689" s="117">
        <v>0</v>
      </c>
      <c r="E4689" s="117" t="str">
        <f>CONCATENATE("Количество ошибок в разделе 2.3.1: ",H4689)</f>
        <v>Количество ошибок в разделе 2.3.1: 0</v>
      </c>
      <c r="F4689" s="117"/>
      <c r="G4689" s="117"/>
      <c r="H4689" s="117">
        <f>SUM(H4690:H4935)</f>
        <v>0</v>
      </c>
    </row>
    <row r="4690" spans="1:8" x14ac:dyDescent="0.2">
      <c r="A4690" s="6">
        <f t="shared" si="61"/>
        <v>609562</v>
      </c>
      <c r="B4690" s="6">
        <v>17</v>
      </c>
      <c r="C4690" s="6">
        <v>1</v>
      </c>
      <c r="D4690" s="6">
        <v>1</v>
      </c>
      <c r="E4690" s="6" t="s">
        <v>11867</v>
      </c>
      <c r="H4690" s="6">
        <f>IF('Раздел 2.3.1'!P21&gt;='Раздел 2.3.1'!P22,0,1)</f>
        <v>0</v>
      </c>
    </row>
    <row r="4691" spans="1:8" x14ac:dyDescent="0.2">
      <c r="A4691" s="6">
        <f t="shared" si="61"/>
        <v>609562</v>
      </c>
      <c r="B4691" s="6">
        <v>17</v>
      </c>
      <c r="C4691" s="6">
        <v>1</v>
      </c>
      <c r="D4691" s="6">
        <v>2</v>
      </c>
      <c r="E4691" s="6" t="s">
        <v>1364</v>
      </c>
      <c r="H4691" s="6">
        <f>IF('Раздел 2.3.1'!Q21&gt;='Раздел 2.3.1'!Q22,0,1)</f>
        <v>0</v>
      </c>
    </row>
    <row r="4692" spans="1:8" x14ac:dyDescent="0.2">
      <c r="A4692" s="6">
        <f t="shared" si="61"/>
        <v>609562</v>
      </c>
      <c r="B4692" s="6">
        <v>17</v>
      </c>
      <c r="C4692" s="6">
        <v>1</v>
      </c>
      <c r="D4692" s="6">
        <v>3</v>
      </c>
      <c r="E4692" s="6" t="s">
        <v>612</v>
      </c>
      <c r="H4692" s="6">
        <f>IF('Раздел 2.3.1'!R21&gt;='Раздел 2.3.1'!R22,0,1)</f>
        <v>0</v>
      </c>
    </row>
    <row r="4693" spans="1:8" x14ac:dyDescent="0.2">
      <c r="A4693" s="6">
        <f t="shared" si="61"/>
        <v>609562</v>
      </c>
      <c r="B4693" s="6">
        <v>17</v>
      </c>
      <c r="C4693" s="6">
        <v>1</v>
      </c>
      <c r="D4693" s="6">
        <v>4</v>
      </c>
      <c r="E4693" s="6" t="s">
        <v>613</v>
      </c>
      <c r="H4693" s="6">
        <f>IF('Раздел 2.3.1'!S21&gt;='Раздел 2.3.1'!S22,0,1)</f>
        <v>0</v>
      </c>
    </row>
    <row r="4694" spans="1:8" x14ac:dyDescent="0.2">
      <c r="A4694" s="6">
        <f t="shared" si="61"/>
        <v>609562</v>
      </c>
      <c r="B4694" s="6">
        <v>17</v>
      </c>
      <c r="C4694" s="6">
        <v>1</v>
      </c>
      <c r="D4694" s="6">
        <v>5</v>
      </c>
      <c r="E4694" s="6" t="s">
        <v>614</v>
      </c>
      <c r="H4694" s="6">
        <f>IF('Раздел 2.3.1'!T21&gt;='Раздел 2.3.1'!T22,0,1)</f>
        <v>0</v>
      </c>
    </row>
    <row r="4695" spans="1:8" x14ac:dyDescent="0.2">
      <c r="A4695" s="6">
        <f t="shared" si="61"/>
        <v>609562</v>
      </c>
      <c r="B4695" s="6">
        <v>17</v>
      </c>
      <c r="C4695" s="6">
        <v>1</v>
      </c>
      <c r="D4695" s="6">
        <v>6</v>
      </c>
      <c r="E4695" s="6" t="s">
        <v>615</v>
      </c>
      <c r="H4695" s="6">
        <f>IF('Раздел 2.3.1'!U21&gt;='Раздел 2.3.1'!U22,0,1)</f>
        <v>0</v>
      </c>
    </row>
    <row r="4696" spans="1:8" x14ac:dyDescent="0.2">
      <c r="A4696" s="6">
        <f t="shared" si="61"/>
        <v>609562</v>
      </c>
      <c r="B4696" s="6">
        <v>17</v>
      </c>
      <c r="C4696" s="6">
        <v>1</v>
      </c>
      <c r="D4696" s="6">
        <v>7</v>
      </c>
      <c r="E4696" s="6" t="s">
        <v>616</v>
      </c>
      <c r="H4696" s="6">
        <f>IF('Раздел 2.3.1'!V21&gt;='Раздел 2.3.1'!V22,0,1)</f>
        <v>0</v>
      </c>
    </row>
    <row r="4697" spans="1:8" x14ac:dyDescent="0.2">
      <c r="A4697" s="6">
        <f t="shared" si="61"/>
        <v>609562</v>
      </c>
      <c r="B4697" s="6">
        <v>17</v>
      </c>
      <c r="C4697" s="6">
        <v>1</v>
      </c>
      <c r="D4697" s="6">
        <v>8</v>
      </c>
      <c r="E4697" s="6" t="s">
        <v>617</v>
      </c>
      <c r="H4697" s="6">
        <f>IF('Раздел 2.3.1'!W21&gt;='Раздел 2.3.1'!W22,0,1)</f>
        <v>0</v>
      </c>
    </row>
    <row r="4698" spans="1:8" x14ac:dyDescent="0.2">
      <c r="A4698" s="6">
        <f t="shared" si="61"/>
        <v>609562</v>
      </c>
      <c r="B4698" s="6">
        <v>17</v>
      </c>
      <c r="C4698" s="6">
        <v>1</v>
      </c>
      <c r="D4698" s="6">
        <v>9</v>
      </c>
      <c r="E4698" s="6" t="s">
        <v>618</v>
      </c>
      <c r="H4698" s="6">
        <f>IF('Раздел 2.3.1'!X21&gt;='Раздел 2.3.1'!X22,0,1)</f>
        <v>0</v>
      </c>
    </row>
    <row r="4699" spans="1:8" x14ac:dyDescent="0.2">
      <c r="A4699" s="6">
        <f t="shared" si="61"/>
        <v>609562</v>
      </c>
      <c r="B4699" s="6">
        <v>17</v>
      </c>
      <c r="C4699" s="6">
        <v>1</v>
      </c>
      <c r="D4699" s="6">
        <v>10</v>
      </c>
      <c r="E4699" s="6" t="s">
        <v>619</v>
      </c>
      <c r="H4699" s="6">
        <f>IF('Раздел 2.3.1'!Y21&gt;='Раздел 2.3.1'!Y22,0,1)</f>
        <v>0</v>
      </c>
    </row>
    <row r="4700" spans="1:8" x14ac:dyDescent="0.2">
      <c r="A4700" s="6">
        <f t="shared" si="61"/>
        <v>609562</v>
      </c>
      <c r="B4700" s="6">
        <v>17</v>
      </c>
      <c r="C4700" s="6">
        <v>1</v>
      </c>
      <c r="D4700" s="6">
        <v>11</v>
      </c>
      <c r="E4700" s="6" t="s">
        <v>620</v>
      </c>
      <c r="H4700" s="6">
        <f>IF('Раздел 2.3.1'!Z21&gt;='Раздел 2.3.1'!Z22,0,1)</f>
        <v>0</v>
      </c>
    </row>
    <row r="4701" spans="1:8" x14ac:dyDescent="0.2">
      <c r="A4701" s="6">
        <f t="shared" si="61"/>
        <v>609562</v>
      </c>
      <c r="B4701" s="6">
        <v>17</v>
      </c>
      <c r="C4701" s="119">
        <v>1</v>
      </c>
      <c r="D4701" s="119">
        <v>12</v>
      </c>
      <c r="E4701" s="119" t="s">
        <v>621</v>
      </c>
      <c r="F4701" s="119"/>
      <c r="G4701" s="119"/>
      <c r="H4701" s="119">
        <f>IF('Раздел 2.3.1'!AA21&gt;='Раздел 2.3.1'!AA22,0,1)</f>
        <v>0</v>
      </c>
    </row>
    <row r="4702" spans="1:8" x14ac:dyDescent="0.2">
      <c r="A4702" s="6">
        <f t="shared" si="61"/>
        <v>609562</v>
      </c>
      <c r="B4702" s="6">
        <v>17</v>
      </c>
      <c r="C4702" s="6">
        <v>2</v>
      </c>
      <c r="D4702" s="6">
        <v>13</v>
      </c>
      <c r="E4702" s="6" t="s">
        <v>13632</v>
      </c>
      <c r="H4702" s="6">
        <f>IF('Раздел 2.3.1'!P21&gt;='Раздел 2.3.1'!P23,0,1)</f>
        <v>0</v>
      </c>
    </row>
    <row r="4703" spans="1:8" x14ac:dyDescent="0.2">
      <c r="A4703" s="6">
        <f t="shared" si="61"/>
        <v>609562</v>
      </c>
      <c r="B4703" s="6">
        <v>17</v>
      </c>
      <c r="C4703" s="6">
        <v>2</v>
      </c>
      <c r="D4703" s="6">
        <v>14</v>
      </c>
      <c r="E4703" s="6" t="s">
        <v>622</v>
      </c>
      <c r="H4703" s="6">
        <f>IF('Раздел 2.3.1'!Q21&gt;='Раздел 2.3.1'!Q23,0,1)</f>
        <v>0</v>
      </c>
    </row>
    <row r="4704" spans="1:8" x14ac:dyDescent="0.2">
      <c r="A4704" s="6">
        <f t="shared" si="61"/>
        <v>609562</v>
      </c>
      <c r="B4704" s="6">
        <v>17</v>
      </c>
      <c r="C4704" s="6">
        <v>2</v>
      </c>
      <c r="D4704" s="6">
        <v>15</v>
      </c>
      <c r="E4704" s="6" t="s">
        <v>623</v>
      </c>
      <c r="H4704" s="6">
        <f>IF('Раздел 2.3.1'!R21&gt;='Раздел 2.3.1'!R23,0,1)</f>
        <v>0</v>
      </c>
    </row>
    <row r="4705" spans="1:8" x14ac:dyDescent="0.2">
      <c r="A4705" s="6">
        <f t="shared" si="61"/>
        <v>609562</v>
      </c>
      <c r="B4705" s="6">
        <v>17</v>
      </c>
      <c r="C4705" s="6">
        <v>2</v>
      </c>
      <c r="D4705" s="6">
        <v>16</v>
      </c>
      <c r="E4705" s="6" t="s">
        <v>624</v>
      </c>
      <c r="H4705" s="6">
        <f>IF('Раздел 2.3.1'!S21&gt;='Раздел 2.3.1'!S23,0,1)</f>
        <v>0</v>
      </c>
    </row>
    <row r="4706" spans="1:8" x14ac:dyDescent="0.2">
      <c r="A4706" s="6">
        <f t="shared" si="61"/>
        <v>609562</v>
      </c>
      <c r="B4706" s="6">
        <v>17</v>
      </c>
      <c r="C4706" s="6">
        <v>2</v>
      </c>
      <c r="D4706" s="6">
        <v>17</v>
      </c>
      <c r="E4706" s="6" t="s">
        <v>625</v>
      </c>
      <c r="H4706" s="6">
        <f>IF('Раздел 2.3.1'!T21&gt;='Раздел 2.3.1'!T23,0,1)</f>
        <v>0</v>
      </c>
    </row>
    <row r="4707" spans="1:8" x14ac:dyDescent="0.2">
      <c r="A4707" s="6">
        <f t="shared" si="61"/>
        <v>609562</v>
      </c>
      <c r="B4707" s="6">
        <v>17</v>
      </c>
      <c r="C4707" s="6">
        <v>2</v>
      </c>
      <c r="D4707" s="6">
        <v>18</v>
      </c>
      <c r="E4707" s="6" t="s">
        <v>626</v>
      </c>
      <c r="H4707" s="6">
        <f>IF('Раздел 2.3.1'!U21&gt;='Раздел 2.3.1'!U23,0,1)</f>
        <v>0</v>
      </c>
    </row>
    <row r="4708" spans="1:8" x14ac:dyDescent="0.2">
      <c r="A4708" s="6">
        <f t="shared" si="61"/>
        <v>609562</v>
      </c>
      <c r="B4708" s="6">
        <v>17</v>
      </c>
      <c r="C4708" s="6">
        <v>2</v>
      </c>
      <c r="D4708" s="6">
        <v>19</v>
      </c>
      <c r="E4708" s="6" t="s">
        <v>627</v>
      </c>
      <c r="H4708" s="6">
        <f>IF('Раздел 2.3.1'!V21&gt;='Раздел 2.3.1'!V23,0,1)</f>
        <v>0</v>
      </c>
    </row>
    <row r="4709" spans="1:8" x14ac:dyDescent="0.2">
      <c r="A4709" s="6">
        <f t="shared" si="61"/>
        <v>609562</v>
      </c>
      <c r="B4709" s="6">
        <v>17</v>
      </c>
      <c r="C4709" s="6">
        <v>2</v>
      </c>
      <c r="D4709" s="6">
        <v>20</v>
      </c>
      <c r="E4709" s="6" t="s">
        <v>628</v>
      </c>
      <c r="H4709" s="6">
        <f>IF('Раздел 2.3.1'!W21&gt;='Раздел 2.3.1'!W23,0,1)</f>
        <v>0</v>
      </c>
    </row>
    <row r="4710" spans="1:8" x14ac:dyDescent="0.2">
      <c r="A4710" s="6">
        <f t="shared" si="61"/>
        <v>609562</v>
      </c>
      <c r="B4710" s="6">
        <v>17</v>
      </c>
      <c r="C4710" s="6">
        <v>2</v>
      </c>
      <c r="D4710" s="6">
        <v>21</v>
      </c>
      <c r="E4710" s="6" t="s">
        <v>629</v>
      </c>
      <c r="H4710" s="6">
        <f>IF('Раздел 2.3.1'!X21&gt;='Раздел 2.3.1'!X23,0,1)</f>
        <v>0</v>
      </c>
    </row>
    <row r="4711" spans="1:8" x14ac:dyDescent="0.2">
      <c r="A4711" s="6">
        <f t="shared" si="61"/>
        <v>609562</v>
      </c>
      <c r="B4711" s="6">
        <v>17</v>
      </c>
      <c r="C4711" s="6">
        <v>2</v>
      </c>
      <c r="D4711" s="6">
        <v>22</v>
      </c>
      <c r="E4711" s="6" t="s">
        <v>630</v>
      </c>
      <c r="H4711" s="6">
        <f>IF('Раздел 2.3.1'!Y21&gt;='Раздел 2.3.1'!Y23,0,1)</f>
        <v>0</v>
      </c>
    </row>
    <row r="4712" spans="1:8" x14ac:dyDescent="0.2">
      <c r="A4712" s="6">
        <f t="shared" si="61"/>
        <v>609562</v>
      </c>
      <c r="B4712" s="6">
        <v>17</v>
      </c>
      <c r="C4712" s="6">
        <v>2</v>
      </c>
      <c r="D4712" s="6">
        <v>23</v>
      </c>
      <c r="E4712" s="6" t="s">
        <v>631</v>
      </c>
      <c r="H4712" s="6">
        <f>IF('Раздел 2.3.1'!Z21&gt;='Раздел 2.3.1'!Z23,0,1)</f>
        <v>0</v>
      </c>
    </row>
    <row r="4713" spans="1:8" x14ac:dyDescent="0.2">
      <c r="A4713" s="6">
        <f t="shared" si="61"/>
        <v>609562</v>
      </c>
      <c r="B4713" s="6">
        <v>17</v>
      </c>
      <c r="C4713" s="119">
        <v>2</v>
      </c>
      <c r="D4713" s="119">
        <v>24</v>
      </c>
      <c r="E4713" s="119" t="s">
        <v>632</v>
      </c>
      <c r="F4713" s="119"/>
      <c r="G4713" s="119"/>
      <c r="H4713" s="119">
        <f>IF('Раздел 2.3.1'!AA21&gt;='Раздел 2.3.1'!AA23,0,1)</f>
        <v>0</v>
      </c>
    </row>
    <row r="4714" spans="1:8" x14ac:dyDescent="0.2">
      <c r="A4714" s="6">
        <f t="shared" si="61"/>
        <v>609562</v>
      </c>
      <c r="B4714" s="6">
        <v>17</v>
      </c>
      <c r="C4714" s="6">
        <v>3</v>
      </c>
      <c r="D4714" s="6">
        <v>25</v>
      </c>
      <c r="E4714" s="6" t="s">
        <v>16163</v>
      </c>
      <c r="H4714" s="6">
        <f>IF('Раздел 2.3.1'!P21&gt;='Раздел 2.3.1'!P24,0,1)</f>
        <v>0</v>
      </c>
    </row>
    <row r="4715" spans="1:8" x14ac:dyDescent="0.2">
      <c r="A4715" s="6">
        <f t="shared" si="61"/>
        <v>609562</v>
      </c>
      <c r="B4715" s="6">
        <v>17</v>
      </c>
      <c r="C4715" s="6">
        <v>3</v>
      </c>
      <c r="D4715" s="6">
        <v>26</v>
      </c>
      <c r="E4715" s="6" t="s">
        <v>633</v>
      </c>
      <c r="H4715" s="6">
        <f>IF('Раздел 2.3.1'!Q21&gt;='Раздел 2.3.1'!Q24,0,1)</f>
        <v>0</v>
      </c>
    </row>
    <row r="4716" spans="1:8" x14ac:dyDescent="0.2">
      <c r="A4716" s="6">
        <f t="shared" si="61"/>
        <v>609562</v>
      </c>
      <c r="B4716" s="6">
        <v>17</v>
      </c>
      <c r="C4716" s="6">
        <v>3</v>
      </c>
      <c r="D4716" s="6">
        <v>27</v>
      </c>
      <c r="E4716" s="6" t="s">
        <v>634</v>
      </c>
      <c r="H4716" s="6">
        <f>IF('Раздел 2.3.1'!R21&gt;='Раздел 2.3.1'!R24,0,1)</f>
        <v>0</v>
      </c>
    </row>
    <row r="4717" spans="1:8" x14ac:dyDescent="0.2">
      <c r="A4717" s="6">
        <f t="shared" si="61"/>
        <v>609562</v>
      </c>
      <c r="B4717" s="6">
        <v>17</v>
      </c>
      <c r="C4717" s="6">
        <v>3</v>
      </c>
      <c r="D4717" s="6">
        <v>28</v>
      </c>
      <c r="E4717" s="6" t="s">
        <v>1381</v>
      </c>
      <c r="H4717" s="6">
        <f>IF('Раздел 2.3.1'!S21&gt;='Раздел 2.3.1'!S24,0,1)</f>
        <v>0</v>
      </c>
    </row>
    <row r="4718" spans="1:8" x14ac:dyDescent="0.2">
      <c r="A4718" s="6">
        <f t="shared" si="61"/>
        <v>609562</v>
      </c>
      <c r="B4718" s="6">
        <v>17</v>
      </c>
      <c r="C4718" s="6">
        <v>3</v>
      </c>
      <c r="D4718" s="6">
        <v>29</v>
      </c>
      <c r="E4718" s="6" t="s">
        <v>1382</v>
      </c>
      <c r="H4718" s="6">
        <f>IF('Раздел 2.3.1'!T21&gt;='Раздел 2.3.1'!T24,0,1)</f>
        <v>0</v>
      </c>
    </row>
    <row r="4719" spans="1:8" x14ac:dyDescent="0.2">
      <c r="A4719" s="6">
        <f t="shared" si="61"/>
        <v>609562</v>
      </c>
      <c r="B4719" s="6">
        <v>17</v>
      </c>
      <c r="C4719" s="6">
        <v>3</v>
      </c>
      <c r="D4719" s="6">
        <v>30</v>
      </c>
      <c r="E4719" s="6" t="s">
        <v>371</v>
      </c>
      <c r="H4719" s="6">
        <f>IF('Раздел 2.3.1'!U21&gt;='Раздел 2.3.1'!U24,0,1)</f>
        <v>0</v>
      </c>
    </row>
    <row r="4720" spans="1:8" x14ac:dyDescent="0.2">
      <c r="A4720" s="6">
        <f t="shared" si="61"/>
        <v>609562</v>
      </c>
      <c r="B4720" s="6">
        <v>17</v>
      </c>
      <c r="C4720" s="6">
        <v>3</v>
      </c>
      <c r="D4720" s="6">
        <v>31</v>
      </c>
      <c r="E4720" s="6" t="s">
        <v>372</v>
      </c>
      <c r="H4720" s="6">
        <f>IF('Раздел 2.3.1'!V21&gt;='Раздел 2.3.1'!V24,0,1)</f>
        <v>0</v>
      </c>
    </row>
    <row r="4721" spans="1:8" x14ac:dyDescent="0.2">
      <c r="A4721" s="6">
        <f t="shared" si="61"/>
        <v>609562</v>
      </c>
      <c r="B4721" s="6">
        <v>17</v>
      </c>
      <c r="C4721" s="6">
        <v>3</v>
      </c>
      <c r="D4721" s="6">
        <v>32</v>
      </c>
      <c r="E4721" s="6" t="s">
        <v>373</v>
      </c>
      <c r="H4721" s="6">
        <f>IF('Раздел 2.3.1'!W21&gt;='Раздел 2.3.1'!W24,0,1)</f>
        <v>0</v>
      </c>
    </row>
    <row r="4722" spans="1:8" x14ac:dyDescent="0.2">
      <c r="A4722" s="6">
        <f t="shared" si="61"/>
        <v>609562</v>
      </c>
      <c r="B4722" s="6">
        <v>17</v>
      </c>
      <c r="C4722" s="6">
        <v>3</v>
      </c>
      <c r="D4722" s="6">
        <v>33</v>
      </c>
      <c r="E4722" s="6" t="s">
        <v>374</v>
      </c>
      <c r="H4722" s="6">
        <f>IF('Раздел 2.3.1'!X21&gt;='Раздел 2.3.1'!X24,0,1)</f>
        <v>0</v>
      </c>
    </row>
    <row r="4723" spans="1:8" x14ac:dyDescent="0.2">
      <c r="A4723" s="6">
        <f t="shared" si="61"/>
        <v>609562</v>
      </c>
      <c r="B4723" s="6">
        <v>17</v>
      </c>
      <c r="C4723" s="6">
        <v>3</v>
      </c>
      <c r="D4723" s="6">
        <v>34</v>
      </c>
      <c r="E4723" s="6" t="s">
        <v>375</v>
      </c>
      <c r="H4723" s="6">
        <f>IF('Раздел 2.3.1'!Y21&gt;='Раздел 2.3.1'!Y24,0,1)</f>
        <v>0</v>
      </c>
    </row>
    <row r="4724" spans="1:8" x14ac:dyDescent="0.2">
      <c r="A4724" s="6">
        <f t="shared" si="61"/>
        <v>609562</v>
      </c>
      <c r="B4724" s="6">
        <v>17</v>
      </c>
      <c r="C4724" s="6">
        <v>3</v>
      </c>
      <c r="D4724" s="6">
        <v>35</v>
      </c>
      <c r="E4724" s="6" t="s">
        <v>376</v>
      </c>
      <c r="H4724" s="6">
        <f>IF('Раздел 2.3.1'!Z21&gt;='Раздел 2.3.1'!Z24,0,1)</f>
        <v>0</v>
      </c>
    </row>
    <row r="4725" spans="1:8" x14ac:dyDescent="0.2">
      <c r="A4725" s="6">
        <f t="shared" si="61"/>
        <v>609562</v>
      </c>
      <c r="B4725" s="6">
        <v>17</v>
      </c>
      <c r="C4725" s="119">
        <v>3</v>
      </c>
      <c r="D4725" s="119">
        <v>36</v>
      </c>
      <c r="E4725" s="119" t="s">
        <v>377</v>
      </c>
      <c r="F4725" s="119"/>
      <c r="G4725" s="119"/>
      <c r="H4725" s="119">
        <f>IF('Раздел 2.3.1'!AA21&gt;='Раздел 2.3.1'!AA24,0,1)</f>
        <v>0</v>
      </c>
    </row>
    <row r="4726" spans="1:8" x14ac:dyDescent="0.2">
      <c r="A4726" s="6">
        <f t="shared" si="61"/>
        <v>609562</v>
      </c>
      <c r="B4726" s="6">
        <v>17</v>
      </c>
      <c r="C4726" s="122">
        <v>4</v>
      </c>
      <c r="D4726" s="6">
        <v>37</v>
      </c>
      <c r="E4726" s="6" t="s">
        <v>16164</v>
      </c>
      <c r="F4726" s="7"/>
      <c r="G4726" s="7"/>
      <c r="H4726" s="6">
        <f>IF('Раздел 2.3.1'!P21&gt;='Раздел 2.3.1'!P25,0,1)</f>
        <v>0</v>
      </c>
    </row>
    <row r="4727" spans="1:8" x14ac:dyDescent="0.2">
      <c r="A4727" s="6">
        <f t="shared" si="61"/>
        <v>609562</v>
      </c>
      <c r="B4727" s="6">
        <v>17</v>
      </c>
      <c r="C4727" s="122">
        <v>4</v>
      </c>
      <c r="D4727" s="6">
        <v>38</v>
      </c>
      <c r="E4727" s="6" t="s">
        <v>378</v>
      </c>
      <c r="F4727" s="7"/>
      <c r="G4727" s="7"/>
      <c r="H4727" s="6">
        <f>IF('Раздел 2.3.1'!Q21&gt;='Раздел 2.3.1'!Q25,0,1)</f>
        <v>0</v>
      </c>
    </row>
    <row r="4728" spans="1:8" x14ac:dyDescent="0.2">
      <c r="A4728" s="6">
        <f t="shared" si="61"/>
        <v>609562</v>
      </c>
      <c r="B4728" s="6">
        <v>17</v>
      </c>
      <c r="C4728" s="122">
        <v>4</v>
      </c>
      <c r="D4728" s="6">
        <v>39</v>
      </c>
      <c r="E4728" s="6" t="s">
        <v>379</v>
      </c>
      <c r="F4728" s="7"/>
      <c r="G4728" s="7"/>
      <c r="H4728" s="6">
        <f>IF('Раздел 2.3.1'!R21&gt;='Раздел 2.3.1'!R25,0,1)</f>
        <v>0</v>
      </c>
    </row>
    <row r="4729" spans="1:8" x14ac:dyDescent="0.2">
      <c r="A4729" s="6">
        <f t="shared" ref="A4729:A4760" si="62">P_3</f>
        <v>609562</v>
      </c>
      <c r="B4729" s="6">
        <v>17</v>
      </c>
      <c r="C4729" s="122">
        <v>4</v>
      </c>
      <c r="D4729" s="6">
        <v>40</v>
      </c>
      <c r="E4729" s="6" t="s">
        <v>380</v>
      </c>
      <c r="F4729" s="7"/>
      <c r="G4729" s="7"/>
      <c r="H4729" s="6">
        <f>IF('Раздел 2.3.1'!S21&gt;='Раздел 2.3.1'!S25,0,1)</f>
        <v>0</v>
      </c>
    </row>
    <row r="4730" spans="1:8" x14ac:dyDescent="0.2">
      <c r="A4730" s="6">
        <f t="shared" si="62"/>
        <v>609562</v>
      </c>
      <c r="B4730" s="6">
        <v>17</v>
      </c>
      <c r="C4730" s="122">
        <v>4</v>
      </c>
      <c r="D4730" s="6">
        <v>41</v>
      </c>
      <c r="E4730" s="6" t="s">
        <v>381</v>
      </c>
      <c r="F4730" s="7"/>
      <c r="G4730" s="7"/>
      <c r="H4730" s="6">
        <f>IF('Раздел 2.3.1'!T21&gt;='Раздел 2.3.1'!T25,0,1)</f>
        <v>0</v>
      </c>
    </row>
    <row r="4731" spans="1:8" x14ac:dyDescent="0.2">
      <c r="A4731" s="6">
        <f t="shared" si="62"/>
        <v>609562</v>
      </c>
      <c r="B4731" s="6">
        <v>17</v>
      </c>
      <c r="C4731" s="122">
        <v>4</v>
      </c>
      <c r="D4731" s="6">
        <v>42</v>
      </c>
      <c r="E4731" s="6" t="s">
        <v>382</v>
      </c>
      <c r="F4731" s="7"/>
      <c r="G4731" s="7"/>
      <c r="H4731" s="6">
        <f>IF('Раздел 2.3.1'!U21&gt;='Раздел 2.3.1'!U25,0,1)</f>
        <v>0</v>
      </c>
    </row>
    <row r="4732" spans="1:8" x14ac:dyDescent="0.2">
      <c r="A4732" s="6">
        <f t="shared" si="62"/>
        <v>609562</v>
      </c>
      <c r="B4732" s="6">
        <v>17</v>
      </c>
      <c r="C4732" s="122">
        <v>4</v>
      </c>
      <c r="D4732" s="6">
        <v>43</v>
      </c>
      <c r="E4732" s="6" t="s">
        <v>383</v>
      </c>
      <c r="F4732" s="7"/>
      <c r="G4732" s="7"/>
      <c r="H4732" s="6">
        <f>IF('Раздел 2.3.1'!V21&gt;='Раздел 2.3.1'!V25,0,1)</f>
        <v>0</v>
      </c>
    </row>
    <row r="4733" spans="1:8" x14ac:dyDescent="0.2">
      <c r="A4733" s="6">
        <f t="shared" si="62"/>
        <v>609562</v>
      </c>
      <c r="B4733" s="6">
        <v>17</v>
      </c>
      <c r="C4733" s="122">
        <v>4</v>
      </c>
      <c r="D4733" s="6">
        <v>44</v>
      </c>
      <c r="E4733" s="6" t="s">
        <v>384</v>
      </c>
      <c r="F4733" s="7"/>
      <c r="G4733" s="7"/>
      <c r="H4733" s="6">
        <f>IF('Раздел 2.3.1'!W21&gt;='Раздел 2.3.1'!W25,0,1)</f>
        <v>0</v>
      </c>
    </row>
    <row r="4734" spans="1:8" x14ac:dyDescent="0.2">
      <c r="A4734" s="6">
        <f t="shared" si="62"/>
        <v>609562</v>
      </c>
      <c r="B4734" s="6">
        <v>17</v>
      </c>
      <c r="C4734" s="122">
        <v>4</v>
      </c>
      <c r="D4734" s="6">
        <v>45</v>
      </c>
      <c r="E4734" s="6" t="s">
        <v>385</v>
      </c>
      <c r="F4734" s="7"/>
      <c r="G4734" s="7"/>
      <c r="H4734" s="6">
        <f>IF('Раздел 2.3.1'!X21&gt;='Раздел 2.3.1'!X25,0,1)</f>
        <v>0</v>
      </c>
    </row>
    <row r="4735" spans="1:8" x14ac:dyDescent="0.2">
      <c r="A4735" s="6">
        <f t="shared" si="62"/>
        <v>609562</v>
      </c>
      <c r="B4735" s="6">
        <v>17</v>
      </c>
      <c r="C4735" s="122">
        <v>4</v>
      </c>
      <c r="D4735" s="6">
        <v>46</v>
      </c>
      <c r="E4735" s="6" t="s">
        <v>386</v>
      </c>
      <c r="F4735" s="7"/>
      <c r="G4735" s="7"/>
      <c r="H4735" s="6">
        <f>IF('Раздел 2.3.1'!Y21&gt;='Раздел 2.3.1'!Y25,0,1)</f>
        <v>0</v>
      </c>
    </row>
    <row r="4736" spans="1:8" x14ac:dyDescent="0.2">
      <c r="A4736" s="6">
        <f t="shared" si="62"/>
        <v>609562</v>
      </c>
      <c r="B4736" s="6">
        <v>17</v>
      </c>
      <c r="C4736" s="122">
        <v>4</v>
      </c>
      <c r="D4736" s="6">
        <v>47</v>
      </c>
      <c r="E4736" s="6" t="s">
        <v>387</v>
      </c>
      <c r="F4736" s="7"/>
      <c r="G4736" s="7"/>
      <c r="H4736" s="6">
        <f>IF('Раздел 2.3.1'!Z21&gt;='Раздел 2.3.1'!Z25,0,1)</f>
        <v>0</v>
      </c>
    </row>
    <row r="4737" spans="1:8" x14ac:dyDescent="0.2">
      <c r="A4737" s="6">
        <f t="shared" si="62"/>
        <v>609562</v>
      </c>
      <c r="B4737" s="6">
        <v>17</v>
      </c>
      <c r="C4737" s="123">
        <v>4</v>
      </c>
      <c r="D4737" s="119">
        <v>48</v>
      </c>
      <c r="E4737" s="119" t="s">
        <v>388</v>
      </c>
      <c r="F4737" s="119"/>
      <c r="G4737" s="119"/>
      <c r="H4737" s="119">
        <f>IF('Раздел 2.3.1'!AA21&gt;='Раздел 2.3.1'!AA25,0,1)</f>
        <v>0</v>
      </c>
    </row>
    <row r="4738" spans="1:8" x14ac:dyDescent="0.2">
      <c r="A4738" s="6">
        <f t="shared" si="62"/>
        <v>609562</v>
      </c>
      <c r="B4738" s="6">
        <v>17</v>
      </c>
      <c r="C4738" s="122">
        <v>5</v>
      </c>
      <c r="D4738" s="6">
        <v>49</v>
      </c>
      <c r="E4738" s="6" t="s">
        <v>16984</v>
      </c>
      <c r="F4738" s="7"/>
      <c r="G4738" s="7"/>
      <c r="H4738" s="6">
        <f>IF('Раздел 2.3.1'!P21&gt;='Раздел 2.3.1'!P26,0,1)</f>
        <v>0</v>
      </c>
    </row>
    <row r="4739" spans="1:8" x14ac:dyDescent="0.2">
      <c r="A4739" s="6">
        <f t="shared" si="62"/>
        <v>609562</v>
      </c>
      <c r="B4739" s="6">
        <v>17</v>
      </c>
      <c r="C4739" s="122">
        <v>5</v>
      </c>
      <c r="D4739" s="6">
        <v>50</v>
      </c>
      <c r="E4739" s="6" t="s">
        <v>389</v>
      </c>
      <c r="F4739" s="7"/>
      <c r="G4739" s="7"/>
      <c r="H4739" s="6">
        <f>IF('Раздел 2.3.1'!Q21&gt;='Раздел 2.3.1'!Q26,0,1)</f>
        <v>0</v>
      </c>
    </row>
    <row r="4740" spans="1:8" x14ac:dyDescent="0.2">
      <c r="A4740" s="6">
        <f t="shared" si="62"/>
        <v>609562</v>
      </c>
      <c r="B4740" s="6">
        <v>17</v>
      </c>
      <c r="C4740" s="122">
        <v>5</v>
      </c>
      <c r="D4740" s="6">
        <v>51</v>
      </c>
      <c r="E4740" s="6" t="s">
        <v>390</v>
      </c>
      <c r="F4740" s="7"/>
      <c r="G4740" s="7"/>
      <c r="H4740" s="6">
        <f>IF('Раздел 2.3.1'!R21&gt;='Раздел 2.3.1'!R26,0,1)</f>
        <v>0</v>
      </c>
    </row>
    <row r="4741" spans="1:8" x14ac:dyDescent="0.2">
      <c r="A4741" s="6">
        <f t="shared" si="62"/>
        <v>609562</v>
      </c>
      <c r="B4741" s="6">
        <v>17</v>
      </c>
      <c r="C4741" s="122">
        <v>5</v>
      </c>
      <c r="D4741" s="6">
        <v>52</v>
      </c>
      <c r="E4741" s="6" t="s">
        <v>635</v>
      </c>
      <c r="F4741" s="7"/>
      <c r="G4741" s="7"/>
      <c r="H4741" s="6">
        <f>IF('Раздел 2.3.1'!S21&gt;='Раздел 2.3.1'!S26,0,1)</f>
        <v>0</v>
      </c>
    </row>
    <row r="4742" spans="1:8" x14ac:dyDescent="0.2">
      <c r="A4742" s="6">
        <f t="shared" si="62"/>
        <v>609562</v>
      </c>
      <c r="B4742" s="6">
        <v>17</v>
      </c>
      <c r="C4742" s="122">
        <v>5</v>
      </c>
      <c r="D4742" s="6">
        <v>53</v>
      </c>
      <c r="E4742" s="6" t="s">
        <v>636</v>
      </c>
      <c r="F4742" s="7"/>
      <c r="G4742" s="7"/>
      <c r="H4742" s="6">
        <f>IF('Раздел 2.3.1'!T21&gt;='Раздел 2.3.1'!T26,0,1)</f>
        <v>0</v>
      </c>
    </row>
    <row r="4743" spans="1:8" x14ac:dyDescent="0.2">
      <c r="A4743" s="6">
        <f t="shared" si="62"/>
        <v>609562</v>
      </c>
      <c r="B4743" s="6">
        <v>17</v>
      </c>
      <c r="C4743" s="122">
        <v>5</v>
      </c>
      <c r="D4743" s="6">
        <v>54</v>
      </c>
      <c r="E4743" s="6" t="s">
        <v>637</v>
      </c>
      <c r="F4743" s="7"/>
      <c r="G4743" s="7"/>
      <c r="H4743" s="6">
        <f>IF('Раздел 2.3.1'!U21&gt;='Раздел 2.3.1'!U26,0,1)</f>
        <v>0</v>
      </c>
    </row>
    <row r="4744" spans="1:8" x14ac:dyDescent="0.2">
      <c r="A4744" s="6">
        <f t="shared" si="62"/>
        <v>609562</v>
      </c>
      <c r="B4744" s="6">
        <v>17</v>
      </c>
      <c r="C4744" s="122">
        <v>5</v>
      </c>
      <c r="D4744" s="6">
        <v>55</v>
      </c>
      <c r="E4744" s="6" t="s">
        <v>638</v>
      </c>
      <c r="F4744" s="7"/>
      <c r="G4744" s="7"/>
      <c r="H4744" s="6">
        <f>IF('Раздел 2.3.1'!V21&gt;='Раздел 2.3.1'!V26,0,1)</f>
        <v>0</v>
      </c>
    </row>
    <row r="4745" spans="1:8" x14ac:dyDescent="0.2">
      <c r="A4745" s="6">
        <f t="shared" si="62"/>
        <v>609562</v>
      </c>
      <c r="B4745" s="6">
        <v>17</v>
      </c>
      <c r="C4745" s="122">
        <v>5</v>
      </c>
      <c r="D4745" s="6">
        <v>56</v>
      </c>
      <c r="E4745" s="6" t="s">
        <v>639</v>
      </c>
      <c r="F4745" s="7"/>
      <c r="G4745" s="7"/>
      <c r="H4745" s="6">
        <f>IF('Раздел 2.3.1'!W21&gt;='Раздел 2.3.1'!W26,0,1)</f>
        <v>0</v>
      </c>
    </row>
    <row r="4746" spans="1:8" x14ac:dyDescent="0.2">
      <c r="A4746" s="6">
        <f t="shared" si="62"/>
        <v>609562</v>
      </c>
      <c r="B4746" s="6">
        <v>17</v>
      </c>
      <c r="C4746" s="122">
        <v>5</v>
      </c>
      <c r="D4746" s="6">
        <v>57</v>
      </c>
      <c r="E4746" s="6" t="s">
        <v>640</v>
      </c>
      <c r="F4746" s="7"/>
      <c r="G4746" s="7"/>
      <c r="H4746" s="6">
        <f>IF('Раздел 2.3.1'!X21&gt;='Раздел 2.3.1'!X26,0,1)</f>
        <v>0</v>
      </c>
    </row>
    <row r="4747" spans="1:8" x14ac:dyDescent="0.2">
      <c r="A4747" s="6">
        <f t="shared" si="62"/>
        <v>609562</v>
      </c>
      <c r="B4747" s="6">
        <v>17</v>
      </c>
      <c r="C4747" s="122">
        <v>5</v>
      </c>
      <c r="D4747" s="6">
        <v>58</v>
      </c>
      <c r="E4747" s="6" t="s">
        <v>641</v>
      </c>
      <c r="F4747" s="7"/>
      <c r="G4747" s="7"/>
      <c r="H4747" s="6">
        <f>IF('Раздел 2.3.1'!Y21&gt;='Раздел 2.3.1'!Y26,0,1)</f>
        <v>0</v>
      </c>
    </row>
    <row r="4748" spans="1:8" x14ac:dyDescent="0.2">
      <c r="A4748" s="6">
        <f t="shared" si="62"/>
        <v>609562</v>
      </c>
      <c r="B4748" s="6">
        <v>17</v>
      </c>
      <c r="C4748" s="122">
        <v>5</v>
      </c>
      <c r="D4748" s="6">
        <v>59</v>
      </c>
      <c r="E4748" s="6" t="s">
        <v>642</v>
      </c>
      <c r="F4748" s="7"/>
      <c r="G4748" s="7"/>
      <c r="H4748" s="6">
        <f>IF('Раздел 2.3.1'!Z21&gt;='Раздел 2.3.1'!Z26,0,1)</f>
        <v>0</v>
      </c>
    </row>
    <row r="4749" spans="1:8" x14ac:dyDescent="0.2">
      <c r="A4749" s="6">
        <f t="shared" si="62"/>
        <v>609562</v>
      </c>
      <c r="B4749" s="6">
        <v>17</v>
      </c>
      <c r="C4749" s="123">
        <v>5</v>
      </c>
      <c r="D4749" s="119">
        <v>60</v>
      </c>
      <c r="E4749" s="119" t="s">
        <v>643</v>
      </c>
      <c r="F4749" s="119"/>
      <c r="G4749" s="119"/>
      <c r="H4749" s="119">
        <f>IF('Раздел 2.3.1'!AA21&gt;='Раздел 2.3.1'!AA26,0,1)</f>
        <v>0</v>
      </c>
    </row>
    <row r="4750" spans="1:8" x14ac:dyDescent="0.2">
      <c r="A4750" s="6">
        <f t="shared" si="62"/>
        <v>609562</v>
      </c>
      <c r="B4750" s="6">
        <v>17</v>
      </c>
      <c r="C4750" s="6">
        <v>6</v>
      </c>
      <c r="D4750" s="6">
        <v>61</v>
      </c>
      <c r="E4750" s="6" t="s">
        <v>16985</v>
      </c>
      <c r="F4750" s="7"/>
      <c r="G4750" s="7"/>
      <c r="H4750" s="6">
        <f>IF('Раздел 2.3.1'!P21&gt;='Раздел 2.3.1'!P27,0,1)</f>
        <v>0</v>
      </c>
    </row>
    <row r="4751" spans="1:8" x14ac:dyDescent="0.2">
      <c r="A4751" s="6">
        <f t="shared" si="62"/>
        <v>609562</v>
      </c>
      <c r="B4751" s="6">
        <v>17</v>
      </c>
      <c r="C4751" s="6">
        <v>6</v>
      </c>
      <c r="D4751" s="6">
        <v>62</v>
      </c>
      <c r="E4751" s="6" t="s">
        <v>644</v>
      </c>
      <c r="F4751" s="7"/>
      <c r="G4751" s="7"/>
      <c r="H4751" s="6">
        <f>IF('Раздел 2.3.1'!Q21&gt;='Раздел 2.3.1'!Q27,0,1)</f>
        <v>0</v>
      </c>
    </row>
    <row r="4752" spans="1:8" x14ac:dyDescent="0.2">
      <c r="A4752" s="6">
        <f t="shared" si="62"/>
        <v>609562</v>
      </c>
      <c r="B4752" s="6">
        <v>17</v>
      </c>
      <c r="C4752" s="6">
        <v>6</v>
      </c>
      <c r="D4752" s="6">
        <v>63</v>
      </c>
      <c r="E4752" s="6" t="s">
        <v>645</v>
      </c>
      <c r="F4752" s="7"/>
      <c r="G4752" s="7"/>
      <c r="H4752" s="6">
        <f>IF('Раздел 2.3.1'!R21&gt;='Раздел 2.3.1'!R27,0,1)</f>
        <v>0</v>
      </c>
    </row>
    <row r="4753" spans="1:8" x14ac:dyDescent="0.2">
      <c r="A4753" s="6">
        <f t="shared" si="62"/>
        <v>609562</v>
      </c>
      <c r="B4753" s="6">
        <v>17</v>
      </c>
      <c r="C4753" s="6">
        <v>6</v>
      </c>
      <c r="D4753" s="6">
        <v>64</v>
      </c>
      <c r="E4753" s="6" t="s">
        <v>646</v>
      </c>
      <c r="F4753" s="7"/>
      <c r="G4753" s="7"/>
      <c r="H4753" s="6">
        <f>IF('Раздел 2.3.1'!S21&gt;='Раздел 2.3.1'!S27,0,1)</f>
        <v>0</v>
      </c>
    </row>
    <row r="4754" spans="1:8" x14ac:dyDescent="0.2">
      <c r="A4754" s="6">
        <f t="shared" si="62"/>
        <v>609562</v>
      </c>
      <c r="B4754" s="6">
        <v>17</v>
      </c>
      <c r="C4754" s="6">
        <v>6</v>
      </c>
      <c r="D4754" s="6">
        <v>65</v>
      </c>
      <c r="E4754" s="6" t="s">
        <v>647</v>
      </c>
      <c r="F4754" s="7"/>
      <c r="G4754" s="7"/>
      <c r="H4754" s="6">
        <f>IF('Раздел 2.3.1'!T21&gt;='Раздел 2.3.1'!T27,0,1)</f>
        <v>0</v>
      </c>
    </row>
    <row r="4755" spans="1:8" x14ac:dyDescent="0.2">
      <c r="A4755" s="6">
        <f t="shared" si="62"/>
        <v>609562</v>
      </c>
      <c r="B4755" s="6">
        <v>17</v>
      </c>
      <c r="C4755" s="6">
        <v>6</v>
      </c>
      <c r="D4755" s="6">
        <v>66</v>
      </c>
      <c r="E4755" s="6" t="s">
        <v>648</v>
      </c>
      <c r="F4755" s="7"/>
      <c r="G4755" s="7"/>
      <c r="H4755" s="6">
        <f>IF('Раздел 2.3.1'!U21&gt;='Раздел 2.3.1'!U27,0,1)</f>
        <v>0</v>
      </c>
    </row>
    <row r="4756" spans="1:8" x14ac:dyDescent="0.2">
      <c r="A4756" s="6">
        <f t="shared" si="62"/>
        <v>609562</v>
      </c>
      <c r="B4756" s="6">
        <v>17</v>
      </c>
      <c r="C4756" s="6">
        <v>6</v>
      </c>
      <c r="D4756" s="6">
        <v>67</v>
      </c>
      <c r="E4756" s="6" t="s">
        <v>649</v>
      </c>
      <c r="F4756" s="7"/>
      <c r="G4756" s="7"/>
      <c r="H4756" s="6">
        <f>IF('Раздел 2.3.1'!V21&gt;='Раздел 2.3.1'!V27,0,1)</f>
        <v>0</v>
      </c>
    </row>
    <row r="4757" spans="1:8" x14ac:dyDescent="0.2">
      <c r="A4757" s="6">
        <f t="shared" si="62"/>
        <v>609562</v>
      </c>
      <c r="B4757" s="6">
        <v>17</v>
      </c>
      <c r="C4757" s="6">
        <v>6</v>
      </c>
      <c r="D4757" s="6">
        <v>68</v>
      </c>
      <c r="E4757" s="6" t="s">
        <v>650</v>
      </c>
      <c r="F4757" s="7"/>
      <c r="G4757" s="7"/>
      <c r="H4757" s="6">
        <f>IF('Раздел 2.3.1'!W21&gt;='Раздел 2.3.1'!W27,0,1)</f>
        <v>0</v>
      </c>
    </row>
    <row r="4758" spans="1:8" x14ac:dyDescent="0.2">
      <c r="A4758" s="6">
        <f t="shared" si="62"/>
        <v>609562</v>
      </c>
      <c r="B4758" s="6">
        <v>17</v>
      </c>
      <c r="C4758" s="6">
        <v>6</v>
      </c>
      <c r="D4758" s="6">
        <v>69</v>
      </c>
      <c r="E4758" s="6" t="s">
        <v>651</v>
      </c>
      <c r="F4758" s="7"/>
      <c r="G4758" s="7"/>
      <c r="H4758" s="6">
        <f>IF('Раздел 2.3.1'!X21&gt;='Раздел 2.3.1'!X27,0,1)</f>
        <v>0</v>
      </c>
    </row>
    <row r="4759" spans="1:8" x14ac:dyDescent="0.2">
      <c r="A4759" s="6">
        <f t="shared" si="62"/>
        <v>609562</v>
      </c>
      <c r="B4759" s="6">
        <v>17</v>
      </c>
      <c r="C4759" s="6">
        <v>6</v>
      </c>
      <c r="D4759" s="6">
        <v>70</v>
      </c>
      <c r="E4759" s="6" t="s">
        <v>652</v>
      </c>
      <c r="F4759" s="7"/>
      <c r="G4759" s="7"/>
      <c r="H4759" s="6">
        <f>IF('Раздел 2.3.1'!Y21&gt;='Раздел 2.3.1'!Y27,0,1)</f>
        <v>0</v>
      </c>
    </row>
    <row r="4760" spans="1:8" x14ac:dyDescent="0.2">
      <c r="A4760" s="6">
        <f t="shared" si="62"/>
        <v>609562</v>
      </c>
      <c r="B4760" s="6">
        <v>17</v>
      </c>
      <c r="C4760" s="6">
        <v>6</v>
      </c>
      <c r="D4760" s="6">
        <v>71</v>
      </c>
      <c r="E4760" s="6" t="s">
        <v>653</v>
      </c>
      <c r="F4760" s="7"/>
      <c r="G4760" s="7"/>
      <c r="H4760" s="6">
        <f>IF('Раздел 2.3.1'!Z21&gt;='Раздел 2.3.1'!Z27,0,1)</f>
        <v>0</v>
      </c>
    </row>
    <row r="4761" spans="1:8" x14ac:dyDescent="0.2">
      <c r="A4761" s="6">
        <f t="shared" ref="A4761:A4792" si="63">P_3</f>
        <v>609562</v>
      </c>
      <c r="B4761" s="6">
        <v>17</v>
      </c>
      <c r="C4761" s="119">
        <v>6</v>
      </c>
      <c r="D4761" s="119">
        <v>72</v>
      </c>
      <c r="E4761" s="119" t="s">
        <v>1394</v>
      </c>
      <c r="F4761" s="119"/>
      <c r="G4761" s="119"/>
      <c r="H4761" s="119">
        <f>IF('Раздел 2.3.1'!AA21&gt;='Раздел 2.3.1'!AA27,0,1)</f>
        <v>0</v>
      </c>
    </row>
    <row r="4762" spans="1:8" x14ac:dyDescent="0.2">
      <c r="A4762" s="6">
        <f t="shared" si="63"/>
        <v>609562</v>
      </c>
      <c r="B4762" s="6">
        <v>17</v>
      </c>
      <c r="C4762" s="6">
        <v>7</v>
      </c>
      <c r="D4762" s="6">
        <v>73</v>
      </c>
      <c r="E4762" s="6" t="s">
        <v>15622</v>
      </c>
      <c r="H4762" s="6">
        <f>IF('Раздел 2.3.1'!P24&gt;='Раздел 2.3.1'!P28,0,1)</f>
        <v>0</v>
      </c>
    </row>
    <row r="4763" spans="1:8" x14ac:dyDescent="0.2">
      <c r="A4763" s="6">
        <f t="shared" si="63"/>
        <v>609562</v>
      </c>
      <c r="B4763" s="6">
        <v>17</v>
      </c>
      <c r="C4763" s="6">
        <v>7</v>
      </c>
      <c r="D4763" s="6">
        <v>74</v>
      </c>
      <c r="E4763" s="6" t="s">
        <v>1395</v>
      </c>
      <c r="H4763" s="6">
        <f>IF('Раздел 2.3.1'!Q24&gt;='Раздел 2.3.1'!Q28,0,1)</f>
        <v>0</v>
      </c>
    </row>
    <row r="4764" spans="1:8" x14ac:dyDescent="0.2">
      <c r="A4764" s="6">
        <f t="shared" si="63"/>
        <v>609562</v>
      </c>
      <c r="B4764" s="6">
        <v>17</v>
      </c>
      <c r="C4764" s="6">
        <v>7</v>
      </c>
      <c r="D4764" s="6">
        <v>75</v>
      </c>
      <c r="E4764" s="6" t="s">
        <v>1396</v>
      </c>
      <c r="H4764" s="6">
        <f>IF('Раздел 2.3.1'!R24&gt;='Раздел 2.3.1'!R28,0,1)</f>
        <v>0</v>
      </c>
    </row>
    <row r="4765" spans="1:8" x14ac:dyDescent="0.2">
      <c r="A4765" s="6">
        <f t="shared" si="63"/>
        <v>609562</v>
      </c>
      <c r="B4765" s="6">
        <v>17</v>
      </c>
      <c r="C4765" s="6">
        <v>7</v>
      </c>
      <c r="D4765" s="6">
        <v>76</v>
      </c>
      <c r="E4765" s="6" t="s">
        <v>1397</v>
      </c>
      <c r="H4765" s="6">
        <f>IF('Раздел 2.3.1'!S24&gt;='Раздел 2.3.1'!S28,0,1)</f>
        <v>0</v>
      </c>
    </row>
    <row r="4766" spans="1:8" x14ac:dyDescent="0.2">
      <c r="A4766" s="6">
        <f t="shared" si="63"/>
        <v>609562</v>
      </c>
      <c r="B4766" s="6">
        <v>17</v>
      </c>
      <c r="C4766" s="6">
        <v>7</v>
      </c>
      <c r="D4766" s="6">
        <v>77</v>
      </c>
      <c r="E4766" s="6" t="s">
        <v>2210</v>
      </c>
      <c r="H4766" s="6">
        <f>IF('Раздел 2.3.1'!T24&gt;='Раздел 2.3.1'!T28,0,1)</f>
        <v>0</v>
      </c>
    </row>
    <row r="4767" spans="1:8" x14ac:dyDescent="0.2">
      <c r="A4767" s="6">
        <f t="shared" si="63"/>
        <v>609562</v>
      </c>
      <c r="B4767" s="6">
        <v>17</v>
      </c>
      <c r="C4767" s="6">
        <v>7</v>
      </c>
      <c r="D4767" s="6">
        <v>78</v>
      </c>
      <c r="E4767" s="6" t="s">
        <v>2211</v>
      </c>
      <c r="H4767" s="6">
        <f>IF('Раздел 2.3.1'!U24&gt;='Раздел 2.3.1'!U28,0,1)</f>
        <v>0</v>
      </c>
    </row>
    <row r="4768" spans="1:8" x14ac:dyDescent="0.2">
      <c r="A4768" s="6">
        <f t="shared" si="63"/>
        <v>609562</v>
      </c>
      <c r="B4768" s="6">
        <v>17</v>
      </c>
      <c r="C4768" s="6">
        <v>7</v>
      </c>
      <c r="D4768" s="6">
        <v>79</v>
      </c>
      <c r="E4768" s="6" t="s">
        <v>2212</v>
      </c>
      <c r="H4768" s="6">
        <f>IF('Раздел 2.3.1'!V24&gt;='Раздел 2.3.1'!V28,0,1)</f>
        <v>0</v>
      </c>
    </row>
    <row r="4769" spans="1:8" x14ac:dyDescent="0.2">
      <c r="A4769" s="6">
        <f t="shared" si="63"/>
        <v>609562</v>
      </c>
      <c r="B4769" s="6">
        <v>17</v>
      </c>
      <c r="C4769" s="6">
        <v>7</v>
      </c>
      <c r="D4769" s="6">
        <v>80</v>
      </c>
      <c r="E4769" s="6" t="s">
        <v>2213</v>
      </c>
      <c r="H4769" s="6">
        <f>IF('Раздел 2.3.1'!W24&gt;='Раздел 2.3.1'!W28,0,1)</f>
        <v>0</v>
      </c>
    </row>
    <row r="4770" spans="1:8" x14ac:dyDescent="0.2">
      <c r="A4770" s="6">
        <f t="shared" si="63"/>
        <v>609562</v>
      </c>
      <c r="B4770" s="6">
        <v>17</v>
      </c>
      <c r="C4770" s="6">
        <v>7</v>
      </c>
      <c r="D4770" s="6">
        <v>81</v>
      </c>
      <c r="E4770" s="6" t="s">
        <v>2214</v>
      </c>
      <c r="H4770" s="6">
        <f>IF('Раздел 2.3.1'!X24&gt;='Раздел 2.3.1'!X28,0,1)</f>
        <v>0</v>
      </c>
    </row>
    <row r="4771" spans="1:8" x14ac:dyDescent="0.2">
      <c r="A4771" s="6">
        <f t="shared" si="63"/>
        <v>609562</v>
      </c>
      <c r="B4771" s="6">
        <v>17</v>
      </c>
      <c r="C4771" s="6">
        <v>7</v>
      </c>
      <c r="D4771" s="6">
        <v>82</v>
      </c>
      <c r="E4771" s="6" t="s">
        <v>2215</v>
      </c>
      <c r="H4771" s="6">
        <f>IF('Раздел 2.3.1'!Y24&gt;='Раздел 2.3.1'!Y28,0,1)</f>
        <v>0</v>
      </c>
    </row>
    <row r="4772" spans="1:8" x14ac:dyDescent="0.2">
      <c r="A4772" s="6">
        <f t="shared" si="63"/>
        <v>609562</v>
      </c>
      <c r="B4772" s="6">
        <v>17</v>
      </c>
      <c r="C4772" s="6">
        <v>7</v>
      </c>
      <c r="D4772" s="6">
        <v>83</v>
      </c>
      <c r="E4772" s="6" t="s">
        <v>2216</v>
      </c>
      <c r="H4772" s="6">
        <f>IF('Раздел 2.3.1'!Z24&gt;='Раздел 2.3.1'!Z28,0,1)</f>
        <v>0</v>
      </c>
    </row>
    <row r="4773" spans="1:8" x14ac:dyDescent="0.2">
      <c r="A4773" s="6">
        <f t="shared" si="63"/>
        <v>609562</v>
      </c>
      <c r="B4773" s="6">
        <v>17</v>
      </c>
      <c r="C4773" s="119">
        <v>7</v>
      </c>
      <c r="D4773" s="119">
        <v>84</v>
      </c>
      <c r="E4773" s="119" t="s">
        <v>2217</v>
      </c>
      <c r="F4773" s="119"/>
      <c r="G4773" s="119"/>
      <c r="H4773" s="119">
        <f>IF('Раздел 2.3.1'!AA24&gt;='Раздел 2.3.1'!AA28,0,1)</f>
        <v>0</v>
      </c>
    </row>
    <row r="4774" spans="1:8" x14ac:dyDescent="0.2">
      <c r="A4774" s="6">
        <f t="shared" si="63"/>
        <v>609562</v>
      </c>
      <c r="B4774" s="6">
        <v>17</v>
      </c>
      <c r="C4774" s="6">
        <v>8</v>
      </c>
      <c r="D4774" s="6">
        <v>85</v>
      </c>
      <c r="E4774" s="6" t="s">
        <v>14313</v>
      </c>
      <c r="H4774" s="6">
        <f>IF('Раздел 2.3.1'!P25&gt;='Раздел 2.3.1'!P29,0,1)</f>
        <v>0</v>
      </c>
    </row>
    <row r="4775" spans="1:8" x14ac:dyDescent="0.2">
      <c r="A4775" s="6">
        <f t="shared" si="63"/>
        <v>609562</v>
      </c>
      <c r="B4775" s="6">
        <v>17</v>
      </c>
      <c r="C4775" s="6">
        <v>8</v>
      </c>
      <c r="D4775" s="6">
        <v>86</v>
      </c>
      <c r="E4775" s="6" t="s">
        <v>2218</v>
      </c>
      <c r="H4775" s="6">
        <f>IF('Раздел 2.3.1'!Q25&gt;='Раздел 2.3.1'!Q29,0,1)</f>
        <v>0</v>
      </c>
    </row>
    <row r="4776" spans="1:8" x14ac:dyDescent="0.2">
      <c r="A4776" s="6">
        <f t="shared" si="63"/>
        <v>609562</v>
      </c>
      <c r="B4776" s="6">
        <v>17</v>
      </c>
      <c r="C4776" s="6">
        <v>8</v>
      </c>
      <c r="D4776" s="6">
        <v>87</v>
      </c>
      <c r="E4776" s="6" t="s">
        <v>2219</v>
      </c>
      <c r="H4776" s="6">
        <f>IF('Раздел 2.3.1'!R25&gt;='Раздел 2.3.1'!R29,0,1)</f>
        <v>0</v>
      </c>
    </row>
    <row r="4777" spans="1:8" x14ac:dyDescent="0.2">
      <c r="A4777" s="6">
        <f t="shared" si="63"/>
        <v>609562</v>
      </c>
      <c r="B4777" s="6">
        <v>17</v>
      </c>
      <c r="C4777" s="6">
        <v>8</v>
      </c>
      <c r="D4777" s="6">
        <v>88</v>
      </c>
      <c r="E4777" s="6" t="s">
        <v>2220</v>
      </c>
      <c r="H4777" s="6">
        <f>IF('Раздел 2.3.1'!S25&gt;='Раздел 2.3.1'!S29,0,1)</f>
        <v>0</v>
      </c>
    </row>
    <row r="4778" spans="1:8" x14ac:dyDescent="0.2">
      <c r="A4778" s="6">
        <f t="shared" si="63"/>
        <v>609562</v>
      </c>
      <c r="B4778" s="6">
        <v>17</v>
      </c>
      <c r="C4778" s="6">
        <v>8</v>
      </c>
      <c r="D4778" s="6">
        <v>89</v>
      </c>
      <c r="E4778" s="6" t="s">
        <v>1430</v>
      </c>
      <c r="H4778" s="6">
        <f>IF('Раздел 2.3.1'!T25&gt;='Раздел 2.3.1'!T29,0,1)</f>
        <v>0</v>
      </c>
    </row>
    <row r="4779" spans="1:8" x14ac:dyDescent="0.2">
      <c r="A4779" s="6">
        <f t="shared" si="63"/>
        <v>609562</v>
      </c>
      <c r="B4779" s="6">
        <v>17</v>
      </c>
      <c r="C4779" s="6">
        <v>8</v>
      </c>
      <c r="D4779" s="6">
        <v>90</v>
      </c>
      <c r="E4779" s="6" t="s">
        <v>1431</v>
      </c>
      <c r="H4779" s="6">
        <f>IF('Раздел 2.3.1'!U25&gt;='Раздел 2.3.1'!U29,0,1)</f>
        <v>0</v>
      </c>
    </row>
    <row r="4780" spans="1:8" x14ac:dyDescent="0.2">
      <c r="A4780" s="6">
        <f t="shared" si="63"/>
        <v>609562</v>
      </c>
      <c r="B4780" s="6">
        <v>17</v>
      </c>
      <c r="C4780" s="6">
        <v>8</v>
      </c>
      <c r="D4780" s="6">
        <v>91</v>
      </c>
      <c r="E4780" s="6" t="s">
        <v>1432</v>
      </c>
      <c r="H4780" s="6">
        <f>IF('Раздел 2.3.1'!V25&gt;='Раздел 2.3.1'!V29,0,1)</f>
        <v>0</v>
      </c>
    </row>
    <row r="4781" spans="1:8" x14ac:dyDescent="0.2">
      <c r="A4781" s="6">
        <f t="shared" si="63"/>
        <v>609562</v>
      </c>
      <c r="B4781" s="6">
        <v>17</v>
      </c>
      <c r="C4781" s="6">
        <v>8</v>
      </c>
      <c r="D4781" s="6">
        <v>92</v>
      </c>
      <c r="E4781" s="6" t="s">
        <v>1433</v>
      </c>
      <c r="H4781" s="6">
        <f>IF('Раздел 2.3.1'!W25&gt;='Раздел 2.3.1'!W29,0,1)</f>
        <v>0</v>
      </c>
    </row>
    <row r="4782" spans="1:8" x14ac:dyDescent="0.2">
      <c r="A4782" s="6">
        <f t="shared" si="63"/>
        <v>609562</v>
      </c>
      <c r="B4782" s="6">
        <v>17</v>
      </c>
      <c r="C4782" s="6">
        <v>8</v>
      </c>
      <c r="D4782" s="6">
        <v>93</v>
      </c>
      <c r="E4782" s="6" t="s">
        <v>1434</v>
      </c>
      <c r="H4782" s="6">
        <f>IF('Раздел 2.3.1'!X25&gt;='Раздел 2.3.1'!X29,0,1)</f>
        <v>0</v>
      </c>
    </row>
    <row r="4783" spans="1:8" x14ac:dyDescent="0.2">
      <c r="A4783" s="6">
        <f t="shared" si="63"/>
        <v>609562</v>
      </c>
      <c r="B4783" s="6">
        <v>17</v>
      </c>
      <c r="C4783" s="6">
        <v>8</v>
      </c>
      <c r="D4783" s="6">
        <v>94</v>
      </c>
      <c r="E4783" s="6" t="s">
        <v>1435</v>
      </c>
      <c r="H4783" s="6">
        <f>IF('Раздел 2.3.1'!Y25&gt;='Раздел 2.3.1'!Y29,0,1)</f>
        <v>0</v>
      </c>
    </row>
    <row r="4784" spans="1:8" x14ac:dyDescent="0.2">
      <c r="A4784" s="6">
        <f t="shared" si="63"/>
        <v>609562</v>
      </c>
      <c r="B4784" s="6">
        <v>17</v>
      </c>
      <c r="C4784" s="6">
        <v>8</v>
      </c>
      <c r="D4784" s="6">
        <v>95</v>
      </c>
      <c r="E4784" s="6" t="s">
        <v>1436</v>
      </c>
      <c r="H4784" s="6">
        <f>IF('Раздел 2.3.1'!Z25&gt;='Раздел 2.3.1'!Z29,0,1)</f>
        <v>0</v>
      </c>
    </row>
    <row r="4785" spans="1:8" x14ac:dyDescent="0.2">
      <c r="A4785" s="6">
        <f t="shared" si="63"/>
        <v>609562</v>
      </c>
      <c r="B4785" s="6">
        <v>17</v>
      </c>
      <c r="C4785" s="119">
        <v>8</v>
      </c>
      <c r="D4785" s="119">
        <v>96</v>
      </c>
      <c r="E4785" s="119" t="s">
        <v>1437</v>
      </c>
      <c r="F4785" s="119"/>
      <c r="G4785" s="119"/>
      <c r="H4785" s="119">
        <f>IF('Раздел 2.3.1'!AA25&gt;='Раздел 2.3.1'!AA29,0,1)</f>
        <v>0</v>
      </c>
    </row>
    <row r="4786" spans="1:8" x14ac:dyDescent="0.2">
      <c r="A4786" s="6">
        <f t="shared" si="63"/>
        <v>609562</v>
      </c>
      <c r="B4786" s="6">
        <v>17</v>
      </c>
      <c r="C4786" s="6">
        <v>9</v>
      </c>
      <c r="D4786" s="6">
        <v>97</v>
      </c>
      <c r="E4786" s="6" t="s">
        <v>13205</v>
      </c>
      <c r="H4786" s="6">
        <f>IF('Раздел 2.3.1'!P21&gt;='Раздел 2.3.1'!Q21,0,1)</f>
        <v>0</v>
      </c>
    </row>
    <row r="4787" spans="1:8" x14ac:dyDescent="0.2">
      <c r="A4787" s="6">
        <f t="shared" si="63"/>
        <v>609562</v>
      </c>
      <c r="B4787" s="6">
        <v>17</v>
      </c>
      <c r="C4787" s="6">
        <v>9</v>
      </c>
      <c r="D4787" s="6">
        <v>98</v>
      </c>
      <c r="E4787" s="6" t="s">
        <v>13206</v>
      </c>
      <c r="H4787" s="6">
        <f>IF('Раздел 2.3.1'!P22&gt;='Раздел 2.3.1'!Q22,0,1)</f>
        <v>0</v>
      </c>
    </row>
    <row r="4788" spans="1:8" x14ac:dyDescent="0.2">
      <c r="A4788" s="6">
        <f t="shared" si="63"/>
        <v>609562</v>
      </c>
      <c r="B4788" s="6">
        <v>17</v>
      </c>
      <c r="C4788" s="6">
        <v>9</v>
      </c>
      <c r="D4788" s="6">
        <v>99</v>
      </c>
      <c r="E4788" s="6" t="s">
        <v>13207</v>
      </c>
      <c r="H4788" s="6">
        <f>IF('Раздел 2.3.1'!P23&gt;='Раздел 2.3.1'!Q23,0,1)</f>
        <v>0</v>
      </c>
    </row>
    <row r="4789" spans="1:8" x14ac:dyDescent="0.2">
      <c r="A4789" s="6">
        <f t="shared" si="63"/>
        <v>609562</v>
      </c>
      <c r="B4789" s="6">
        <v>17</v>
      </c>
      <c r="C4789" s="6">
        <v>9</v>
      </c>
      <c r="D4789" s="6">
        <v>100</v>
      </c>
      <c r="E4789" s="6" t="s">
        <v>13208</v>
      </c>
      <c r="H4789" s="6">
        <f>IF('Раздел 2.3.1'!P24&gt;='Раздел 2.3.1'!Q24,0,1)</f>
        <v>0</v>
      </c>
    </row>
    <row r="4790" spans="1:8" x14ac:dyDescent="0.2">
      <c r="A4790" s="6">
        <f t="shared" si="63"/>
        <v>609562</v>
      </c>
      <c r="B4790" s="6">
        <v>17</v>
      </c>
      <c r="C4790" s="6">
        <v>9</v>
      </c>
      <c r="D4790" s="6">
        <v>101</v>
      </c>
      <c r="E4790" s="6" t="s">
        <v>13209</v>
      </c>
      <c r="H4790" s="6">
        <f>IF('Раздел 2.3.1'!P25&gt;='Раздел 2.3.1'!Q25,0,1)</f>
        <v>0</v>
      </c>
    </row>
    <row r="4791" spans="1:8" x14ac:dyDescent="0.2">
      <c r="A4791" s="6">
        <f t="shared" si="63"/>
        <v>609562</v>
      </c>
      <c r="B4791" s="6">
        <v>17</v>
      </c>
      <c r="C4791" s="6">
        <v>9</v>
      </c>
      <c r="D4791" s="6">
        <v>102</v>
      </c>
      <c r="E4791" s="6" t="s">
        <v>13210</v>
      </c>
      <c r="H4791" s="6">
        <f>IF('Раздел 2.3.1'!P26&gt;='Раздел 2.3.1'!Q26,0,1)</f>
        <v>0</v>
      </c>
    </row>
    <row r="4792" spans="1:8" x14ac:dyDescent="0.2">
      <c r="A4792" s="6">
        <f t="shared" si="63"/>
        <v>609562</v>
      </c>
      <c r="B4792" s="6">
        <v>17</v>
      </c>
      <c r="C4792" s="6">
        <v>9</v>
      </c>
      <c r="D4792" s="6">
        <v>103</v>
      </c>
      <c r="E4792" s="6" t="s">
        <v>11503</v>
      </c>
      <c r="H4792" s="6">
        <f>IF('Раздел 2.3.1'!P27&gt;='Раздел 2.3.1'!Q27,0,1)</f>
        <v>0</v>
      </c>
    </row>
    <row r="4793" spans="1:8" x14ac:dyDescent="0.2">
      <c r="A4793" s="6">
        <f t="shared" ref="A4793:A4824" si="64">P_3</f>
        <v>609562</v>
      </c>
      <c r="B4793" s="6">
        <v>17</v>
      </c>
      <c r="C4793" s="6">
        <v>9</v>
      </c>
      <c r="D4793" s="6">
        <v>104</v>
      </c>
      <c r="E4793" s="6" t="s">
        <v>11504</v>
      </c>
      <c r="H4793" s="6">
        <f>IF('Раздел 2.3.1'!P28&gt;='Раздел 2.3.1'!Q28,0,1)</f>
        <v>0</v>
      </c>
    </row>
    <row r="4794" spans="1:8" x14ac:dyDescent="0.2">
      <c r="A4794" s="6">
        <f t="shared" si="64"/>
        <v>609562</v>
      </c>
      <c r="B4794" s="6">
        <v>17</v>
      </c>
      <c r="C4794" s="119">
        <v>9</v>
      </c>
      <c r="D4794" s="119">
        <v>105</v>
      </c>
      <c r="E4794" s="119" t="s">
        <v>11505</v>
      </c>
      <c r="F4794" s="119"/>
      <c r="G4794" s="119"/>
      <c r="H4794" s="119">
        <f>IF('Раздел 2.3.1'!P29&gt;='Раздел 2.3.1'!Q29,0,1)</f>
        <v>0</v>
      </c>
    </row>
    <row r="4795" spans="1:8" x14ac:dyDescent="0.2">
      <c r="A4795" s="6">
        <f t="shared" si="64"/>
        <v>609562</v>
      </c>
      <c r="B4795" s="6">
        <v>17</v>
      </c>
      <c r="C4795" s="6">
        <v>1</v>
      </c>
      <c r="D4795" s="6">
        <v>106</v>
      </c>
      <c r="E4795" s="6" t="s">
        <v>11506</v>
      </c>
      <c r="H4795" s="6">
        <f>IF('Раздел 2.3.1'!P21&gt;='Раздел 2.3.1'!T21,0,1)</f>
        <v>0</v>
      </c>
    </row>
    <row r="4796" spans="1:8" x14ac:dyDescent="0.2">
      <c r="A4796" s="6">
        <f t="shared" si="64"/>
        <v>609562</v>
      </c>
      <c r="B4796" s="6">
        <v>17</v>
      </c>
      <c r="C4796" s="6">
        <v>10</v>
      </c>
      <c r="D4796" s="6">
        <v>107</v>
      </c>
      <c r="E4796" s="6" t="s">
        <v>11507</v>
      </c>
      <c r="H4796" s="6">
        <f>IF('Раздел 2.3.1'!P22&gt;='Раздел 2.3.1'!T22,0,1)</f>
        <v>0</v>
      </c>
    </row>
    <row r="4797" spans="1:8" x14ac:dyDescent="0.2">
      <c r="A4797" s="6">
        <f t="shared" si="64"/>
        <v>609562</v>
      </c>
      <c r="B4797" s="6">
        <v>17</v>
      </c>
      <c r="C4797" s="6">
        <v>10</v>
      </c>
      <c r="D4797" s="6">
        <v>108</v>
      </c>
      <c r="E4797" s="6" t="s">
        <v>11508</v>
      </c>
      <c r="H4797" s="6">
        <f>IF('Раздел 2.3.1'!P23&gt;='Раздел 2.3.1'!T23,0,1)</f>
        <v>0</v>
      </c>
    </row>
    <row r="4798" spans="1:8" x14ac:dyDescent="0.2">
      <c r="A4798" s="6">
        <f t="shared" si="64"/>
        <v>609562</v>
      </c>
      <c r="B4798" s="6">
        <v>17</v>
      </c>
      <c r="C4798" s="6">
        <v>10</v>
      </c>
      <c r="D4798" s="6">
        <v>109</v>
      </c>
      <c r="E4798" s="6" t="s">
        <v>11509</v>
      </c>
      <c r="H4798" s="6">
        <f>IF('Раздел 2.3.1'!P24&gt;='Раздел 2.3.1'!T24,0,1)</f>
        <v>0</v>
      </c>
    </row>
    <row r="4799" spans="1:8" x14ac:dyDescent="0.2">
      <c r="A4799" s="6">
        <f t="shared" si="64"/>
        <v>609562</v>
      </c>
      <c r="B4799" s="6">
        <v>17</v>
      </c>
      <c r="C4799" s="6">
        <v>10</v>
      </c>
      <c r="D4799" s="6">
        <v>110</v>
      </c>
      <c r="E4799" s="6" t="s">
        <v>11510</v>
      </c>
      <c r="H4799" s="6">
        <f>IF('Раздел 2.3.1'!P25&gt;='Раздел 2.3.1'!T25,0,1)</f>
        <v>0</v>
      </c>
    </row>
    <row r="4800" spans="1:8" x14ac:dyDescent="0.2">
      <c r="A4800" s="6">
        <f t="shared" si="64"/>
        <v>609562</v>
      </c>
      <c r="B4800" s="6">
        <v>17</v>
      </c>
      <c r="C4800" s="6">
        <v>10</v>
      </c>
      <c r="D4800" s="6">
        <v>111</v>
      </c>
      <c r="E4800" s="6" t="s">
        <v>14357</v>
      </c>
      <c r="H4800" s="6">
        <f>IF('Раздел 2.3.1'!P26&gt;='Раздел 2.3.1'!T26,0,1)</f>
        <v>0</v>
      </c>
    </row>
    <row r="4801" spans="1:8" x14ac:dyDescent="0.2">
      <c r="A4801" s="6">
        <f t="shared" si="64"/>
        <v>609562</v>
      </c>
      <c r="B4801" s="6">
        <v>17</v>
      </c>
      <c r="C4801" s="6">
        <v>10</v>
      </c>
      <c r="D4801" s="6">
        <v>112</v>
      </c>
      <c r="E4801" s="6" t="s">
        <v>14358</v>
      </c>
      <c r="H4801" s="6">
        <f>IF('Раздел 2.3.1'!P27&gt;='Раздел 2.3.1'!T27,0,1)</f>
        <v>0</v>
      </c>
    </row>
    <row r="4802" spans="1:8" x14ac:dyDescent="0.2">
      <c r="A4802" s="6">
        <f t="shared" si="64"/>
        <v>609562</v>
      </c>
      <c r="B4802" s="6">
        <v>17</v>
      </c>
      <c r="C4802" s="6">
        <v>10</v>
      </c>
      <c r="D4802" s="6">
        <v>113</v>
      </c>
      <c r="E4802" s="6" t="s">
        <v>14359</v>
      </c>
      <c r="H4802" s="6">
        <f>IF('Раздел 2.3.1'!P28&gt;='Раздел 2.3.1'!T28,0,1)</f>
        <v>0</v>
      </c>
    </row>
    <row r="4803" spans="1:8" x14ac:dyDescent="0.2">
      <c r="A4803" s="6">
        <f t="shared" si="64"/>
        <v>609562</v>
      </c>
      <c r="B4803" s="6">
        <v>17</v>
      </c>
      <c r="C4803" s="119">
        <v>10</v>
      </c>
      <c r="D4803" s="119">
        <v>114</v>
      </c>
      <c r="E4803" s="119" t="s">
        <v>14360</v>
      </c>
      <c r="F4803" s="119"/>
      <c r="G4803" s="119"/>
      <c r="H4803" s="119">
        <f>IF('Раздел 2.3.1'!P29&gt;='Раздел 2.3.1'!T29,0,1)</f>
        <v>0</v>
      </c>
    </row>
    <row r="4804" spans="1:8" x14ac:dyDescent="0.2">
      <c r="A4804" s="6">
        <f t="shared" si="64"/>
        <v>609562</v>
      </c>
      <c r="B4804" s="6">
        <v>17</v>
      </c>
      <c r="C4804" s="6">
        <v>11</v>
      </c>
      <c r="D4804" s="6">
        <v>115</v>
      </c>
      <c r="E4804" s="6" t="s">
        <v>14361</v>
      </c>
      <c r="H4804" s="6">
        <f>IF('Раздел 2.3.1'!P21&gt;='Раздел 2.3.1'!U21,0,1)</f>
        <v>0</v>
      </c>
    </row>
    <row r="4805" spans="1:8" x14ac:dyDescent="0.2">
      <c r="A4805" s="6">
        <f t="shared" si="64"/>
        <v>609562</v>
      </c>
      <c r="B4805" s="6">
        <v>17</v>
      </c>
      <c r="C4805" s="6">
        <v>11</v>
      </c>
      <c r="D4805" s="6">
        <v>116</v>
      </c>
      <c r="E4805" s="6" t="s">
        <v>14362</v>
      </c>
      <c r="H4805" s="6">
        <f>IF('Раздел 2.3.1'!P22&gt;='Раздел 2.3.1'!U22,0,1)</f>
        <v>0</v>
      </c>
    </row>
    <row r="4806" spans="1:8" x14ac:dyDescent="0.2">
      <c r="A4806" s="6">
        <f t="shared" si="64"/>
        <v>609562</v>
      </c>
      <c r="B4806" s="6">
        <v>17</v>
      </c>
      <c r="C4806" s="6">
        <v>11</v>
      </c>
      <c r="D4806" s="6">
        <v>117</v>
      </c>
      <c r="E4806" s="6" t="s">
        <v>14363</v>
      </c>
      <c r="H4806" s="6">
        <f>IF('Раздел 2.3.1'!P23&gt;='Раздел 2.3.1'!U23,0,1)</f>
        <v>0</v>
      </c>
    </row>
    <row r="4807" spans="1:8" x14ac:dyDescent="0.2">
      <c r="A4807" s="6">
        <f t="shared" si="64"/>
        <v>609562</v>
      </c>
      <c r="B4807" s="6">
        <v>17</v>
      </c>
      <c r="C4807" s="6">
        <v>11</v>
      </c>
      <c r="D4807" s="6">
        <v>118</v>
      </c>
      <c r="E4807" s="6" t="s">
        <v>14364</v>
      </c>
      <c r="H4807" s="6">
        <f>IF('Раздел 2.3.1'!P24&gt;='Раздел 2.3.1'!U24,0,1)</f>
        <v>0</v>
      </c>
    </row>
    <row r="4808" spans="1:8" x14ac:dyDescent="0.2">
      <c r="A4808" s="6">
        <f t="shared" si="64"/>
        <v>609562</v>
      </c>
      <c r="B4808" s="6">
        <v>17</v>
      </c>
      <c r="C4808" s="6">
        <v>11</v>
      </c>
      <c r="D4808" s="6">
        <v>119</v>
      </c>
      <c r="E4808" s="6" t="s">
        <v>14365</v>
      </c>
      <c r="H4808" s="6">
        <f>IF('Раздел 2.3.1'!P25&gt;='Раздел 2.3.1'!U25,0,1)</f>
        <v>0</v>
      </c>
    </row>
    <row r="4809" spans="1:8" x14ac:dyDescent="0.2">
      <c r="A4809" s="6">
        <f t="shared" si="64"/>
        <v>609562</v>
      </c>
      <c r="B4809" s="6">
        <v>17</v>
      </c>
      <c r="C4809" s="6">
        <v>11</v>
      </c>
      <c r="D4809" s="6">
        <v>120</v>
      </c>
      <c r="E4809" s="6" t="s">
        <v>14366</v>
      </c>
      <c r="H4809" s="6">
        <f>IF('Раздел 2.3.1'!P26&gt;='Раздел 2.3.1'!U26,0,1)</f>
        <v>0</v>
      </c>
    </row>
    <row r="4810" spans="1:8" x14ac:dyDescent="0.2">
      <c r="A4810" s="6">
        <f t="shared" si="64"/>
        <v>609562</v>
      </c>
      <c r="B4810" s="6">
        <v>17</v>
      </c>
      <c r="C4810" s="6">
        <v>11</v>
      </c>
      <c r="D4810" s="6">
        <v>121</v>
      </c>
      <c r="E4810" s="6" t="s">
        <v>14367</v>
      </c>
      <c r="H4810" s="6">
        <f>IF('Раздел 2.3.1'!P27&gt;='Раздел 2.3.1'!U27,0,1)</f>
        <v>0</v>
      </c>
    </row>
    <row r="4811" spans="1:8" x14ac:dyDescent="0.2">
      <c r="A4811" s="6">
        <f t="shared" si="64"/>
        <v>609562</v>
      </c>
      <c r="B4811" s="6">
        <v>17</v>
      </c>
      <c r="C4811" s="6">
        <v>11</v>
      </c>
      <c r="D4811" s="6">
        <v>122</v>
      </c>
      <c r="E4811" s="6" t="s">
        <v>14368</v>
      </c>
      <c r="H4811" s="6">
        <f>IF('Раздел 2.3.1'!P28&gt;='Раздел 2.3.1'!U28,0,1)</f>
        <v>0</v>
      </c>
    </row>
    <row r="4812" spans="1:8" x14ac:dyDescent="0.2">
      <c r="A4812" s="6">
        <f t="shared" si="64"/>
        <v>609562</v>
      </c>
      <c r="B4812" s="6">
        <v>17</v>
      </c>
      <c r="C4812" s="119">
        <v>11</v>
      </c>
      <c r="D4812" s="119">
        <v>123</v>
      </c>
      <c r="E4812" s="119" t="s">
        <v>14369</v>
      </c>
      <c r="F4812" s="119"/>
      <c r="G4812" s="119"/>
      <c r="H4812" s="119">
        <f>IF('Раздел 2.3.1'!P29&gt;='Раздел 2.3.1'!U29,0,1)</f>
        <v>0</v>
      </c>
    </row>
    <row r="4813" spans="1:8" x14ac:dyDescent="0.2">
      <c r="A4813" s="6">
        <f t="shared" si="64"/>
        <v>609562</v>
      </c>
      <c r="B4813" s="6">
        <v>17</v>
      </c>
      <c r="C4813" s="6">
        <v>12</v>
      </c>
      <c r="D4813" s="6">
        <v>124</v>
      </c>
      <c r="E4813" s="6" t="s">
        <v>14370</v>
      </c>
      <c r="H4813" s="6">
        <f>IF('Раздел 2.3.1'!Q21&gt;='Раздел 2.3.1'!R21,0,1)</f>
        <v>0</v>
      </c>
    </row>
    <row r="4814" spans="1:8" x14ac:dyDescent="0.2">
      <c r="A4814" s="6">
        <f t="shared" si="64"/>
        <v>609562</v>
      </c>
      <c r="B4814" s="6">
        <v>17</v>
      </c>
      <c r="C4814" s="6">
        <v>12</v>
      </c>
      <c r="D4814" s="6">
        <v>125</v>
      </c>
      <c r="E4814" s="6" t="s">
        <v>14371</v>
      </c>
      <c r="H4814" s="6">
        <f>IF('Раздел 2.3.1'!Q22&gt;='Раздел 2.3.1'!R22,0,1)</f>
        <v>0</v>
      </c>
    </row>
    <row r="4815" spans="1:8" x14ac:dyDescent="0.2">
      <c r="A4815" s="6">
        <f t="shared" si="64"/>
        <v>609562</v>
      </c>
      <c r="B4815" s="6">
        <v>17</v>
      </c>
      <c r="C4815" s="6">
        <v>12</v>
      </c>
      <c r="D4815" s="6">
        <v>126</v>
      </c>
      <c r="E4815" s="6" t="s">
        <v>14372</v>
      </c>
      <c r="H4815" s="6">
        <f>IF('Раздел 2.3.1'!Q23&gt;='Раздел 2.3.1'!R23,0,1)</f>
        <v>0</v>
      </c>
    </row>
    <row r="4816" spans="1:8" x14ac:dyDescent="0.2">
      <c r="A4816" s="6">
        <f t="shared" si="64"/>
        <v>609562</v>
      </c>
      <c r="B4816" s="6">
        <v>17</v>
      </c>
      <c r="C4816" s="6">
        <v>12</v>
      </c>
      <c r="D4816" s="6">
        <v>127</v>
      </c>
      <c r="E4816" s="6" t="s">
        <v>14373</v>
      </c>
      <c r="H4816" s="6">
        <f>IF('Раздел 2.3.1'!Q24&gt;='Раздел 2.3.1'!R24,0,1)</f>
        <v>0</v>
      </c>
    </row>
    <row r="4817" spans="1:8" x14ac:dyDescent="0.2">
      <c r="A4817" s="6">
        <f t="shared" si="64"/>
        <v>609562</v>
      </c>
      <c r="B4817" s="6">
        <v>17</v>
      </c>
      <c r="C4817" s="6">
        <v>12</v>
      </c>
      <c r="D4817" s="6">
        <v>128</v>
      </c>
      <c r="E4817" s="6" t="s">
        <v>14374</v>
      </c>
      <c r="H4817" s="6">
        <f>IF('Раздел 2.3.1'!Q25&gt;='Раздел 2.3.1'!R25,0,1)</f>
        <v>0</v>
      </c>
    </row>
    <row r="4818" spans="1:8" x14ac:dyDescent="0.2">
      <c r="A4818" s="6">
        <f t="shared" si="64"/>
        <v>609562</v>
      </c>
      <c r="B4818" s="6">
        <v>17</v>
      </c>
      <c r="C4818" s="6">
        <v>12</v>
      </c>
      <c r="D4818" s="6">
        <v>129</v>
      </c>
      <c r="E4818" s="6" t="s">
        <v>14375</v>
      </c>
      <c r="H4818" s="6">
        <f>IF('Раздел 2.3.1'!Q26&gt;='Раздел 2.3.1'!R26,0,1)</f>
        <v>0</v>
      </c>
    </row>
    <row r="4819" spans="1:8" x14ac:dyDescent="0.2">
      <c r="A4819" s="6">
        <f t="shared" si="64"/>
        <v>609562</v>
      </c>
      <c r="B4819" s="6">
        <v>17</v>
      </c>
      <c r="C4819" s="6">
        <v>12</v>
      </c>
      <c r="D4819" s="6">
        <v>130</v>
      </c>
      <c r="E4819" s="6" t="s">
        <v>14376</v>
      </c>
      <c r="H4819" s="6">
        <f>IF('Раздел 2.3.1'!Q27&gt;='Раздел 2.3.1'!R27,0,1)</f>
        <v>0</v>
      </c>
    </row>
    <row r="4820" spans="1:8" x14ac:dyDescent="0.2">
      <c r="A4820" s="6">
        <f t="shared" si="64"/>
        <v>609562</v>
      </c>
      <c r="B4820" s="6">
        <v>17</v>
      </c>
      <c r="C4820" s="6">
        <v>12</v>
      </c>
      <c r="D4820" s="6">
        <v>131</v>
      </c>
      <c r="E4820" s="6" t="s">
        <v>14377</v>
      </c>
      <c r="H4820" s="6">
        <f>IF('Раздел 2.3.1'!Q28&gt;='Раздел 2.3.1'!R28,0,1)</f>
        <v>0</v>
      </c>
    </row>
    <row r="4821" spans="1:8" x14ac:dyDescent="0.2">
      <c r="A4821" s="6">
        <f t="shared" si="64"/>
        <v>609562</v>
      </c>
      <c r="B4821" s="6">
        <v>17</v>
      </c>
      <c r="C4821" s="119">
        <v>12</v>
      </c>
      <c r="D4821" s="119">
        <v>132</v>
      </c>
      <c r="E4821" s="119" t="s">
        <v>14378</v>
      </c>
      <c r="F4821" s="119"/>
      <c r="G4821" s="119"/>
      <c r="H4821" s="119">
        <f>IF('Раздел 2.3.1'!Q29&gt;='Раздел 2.3.1'!R29,0,1)</f>
        <v>0</v>
      </c>
    </row>
    <row r="4822" spans="1:8" x14ac:dyDescent="0.2">
      <c r="A4822" s="6">
        <f t="shared" si="64"/>
        <v>609562</v>
      </c>
      <c r="B4822" s="6">
        <v>17</v>
      </c>
      <c r="C4822" s="6">
        <v>13</v>
      </c>
      <c r="D4822" s="6">
        <v>133</v>
      </c>
      <c r="E4822" s="6" t="s">
        <v>14379</v>
      </c>
      <c r="H4822" s="6">
        <f>IF('Раздел 2.3.1'!Q21&gt;='Раздел 2.3.1'!S21,0,1)</f>
        <v>0</v>
      </c>
    </row>
    <row r="4823" spans="1:8" x14ac:dyDescent="0.2">
      <c r="A4823" s="6">
        <f t="shared" si="64"/>
        <v>609562</v>
      </c>
      <c r="B4823" s="6">
        <v>17</v>
      </c>
      <c r="C4823" s="6">
        <v>13</v>
      </c>
      <c r="D4823" s="6">
        <v>134</v>
      </c>
      <c r="E4823" s="6" t="s">
        <v>14380</v>
      </c>
      <c r="H4823" s="6">
        <f>IF('Раздел 2.3.1'!Q22&gt;='Раздел 2.3.1'!S22,0,1)</f>
        <v>0</v>
      </c>
    </row>
    <row r="4824" spans="1:8" x14ac:dyDescent="0.2">
      <c r="A4824" s="6">
        <f t="shared" si="64"/>
        <v>609562</v>
      </c>
      <c r="B4824" s="6">
        <v>17</v>
      </c>
      <c r="C4824" s="6">
        <v>13</v>
      </c>
      <c r="D4824" s="6">
        <v>135</v>
      </c>
      <c r="E4824" s="6" t="s">
        <v>14381</v>
      </c>
      <c r="H4824" s="6">
        <f>IF('Раздел 2.3.1'!Q23&gt;='Раздел 2.3.1'!S23,0,1)</f>
        <v>0</v>
      </c>
    </row>
    <row r="4825" spans="1:8" x14ac:dyDescent="0.2">
      <c r="A4825" s="6">
        <f t="shared" ref="A4825:A4856" si="65">P_3</f>
        <v>609562</v>
      </c>
      <c r="B4825" s="6">
        <v>17</v>
      </c>
      <c r="C4825" s="6">
        <v>13</v>
      </c>
      <c r="D4825" s="6">
        <v>136</v>
      </c>
      <c r="E4825" s="6" t="s">
        <v>15730</v>
      </c>
      <c r="H4825" s="6">
        <f>IF('Раздел 2.3.1'!Q24&gt;='Раздел 2.3.1'!S24,0,1)</f>
        <v>0</v>
      </c>
    </row>
    <row r="4826" spans="1:8" x14ac:dyDescent="0.2">
      <c r="A4826" s="6">
        <f t="shared" si="65"/>
        <v>609562</v>
      </c>
      <c r="B4826" s="6">
        <v>17</v>
      </c>
      <c r="C4826" s="6">
        <v>13</v>
      </c>
      <c r="D4826" s="6">
        <v>137</v>
      </c>
      <c r="E4826" s="6" t="s">
        <v>15731</v>
      </c>
      <c r="H4826" s="6">
        <f>IF('Раздел 2.3.1'!Q25&gt;='Раздел 2.3.1'!S25,0,1)</f>
        <v>0</v>
      </c>
    </row>
    <row r="4827" spans="1:8" x14ac:dyDescent="0.2">
      <c r="A4827" s="6">
        <f t="shared" si="65"/>
        <v>609562</v>
      </c>
      <c r="B4827" s="6">
        <v>17</v>
      </c>
      <c r="C4827" s="6">
        <v>13</v>
      </c>
      <c r="D4827" s="6">
        <v>138</v>
      </c>
      <c r="E4827" s="6" t="s">
        <v>15732</v>
      </c>
      <c r="H4827" s="6">
        <f>IF('Раздел 2.3.1'!Q26&gt;='Раздел 2.3.1'!S26,0,1)</f>
        <v>0</v>
      </c>
    </row>
    <row r="4828" spans="1:8" x14ac:dyDescent="0.2">
      <c r="A4828" s="6">
        <f t="shared" si="65"/>
        <v>609562</v>
      </c>
      <c r="B4828" s="6">
        <v>17</v>
      </c>
      <c r="C4828" s="6">
        <v>13</v>
      </c>
      <c r="D4828" s="6">
        <v>139</v>
      </c>
      <c r="E4828" s="6" t="s">
        <v>15733</v>
      </c>
      <c r="H4828" s="6">
        <f>IF('Раздел 2.3.1'!Q27&gt;='Раздел 2.3.1'!S27,0,1)</f>
        <v>0</v>
      </c>
    </row>
    <row r="4829" spans="1:8" x14ac:dyDescent="0.2">
      <c r="A4829" s="6">
        <f t="shared" si="65"/>
        <v>609562</v>
      </c>
      <c r="B4829" s="6">
        <v>17</v>
      </c>
      <c r="C4829" s="6">
        <v>13</v>
      </c>
      <c r="D4829" s="6">
        <v>140</v>
      </c>
      <c r="E4829" s="6" t="s">
        <v>15734</v>
      </c>
      <c r="H4829" s="6">
        <f>IF('Раздел 2.3.1'!Q28&gt;='Раздел 2.3.1'!S28,0,1)</f>
        <v>0</v>
      </c>
    </row>
    <row r="4830" spans="1:8" x14ac:dyDescent="0.2">
      <c r="A4830" s="6">
        <f t="shared" si="65"/>
        <v>609562</v>
      </c>
      <c r="B4830" s="6">
        <v>17</v>
      </c>
      <c r="C4830" s="119">
        <v>13</v>
      </c>
      <c r="D4830" s="119">
        <v>141</v>
      </c>
      <c r="E4830" s="119" t="s">
        <v>15735</v>
      </c>
      <c r="F4830" s="119"/>
      <c r="G4830" s="119"/>
      <c r="H4830" s="119">
        <f>IF('Раздел 2.3.1'!Q29&gt;='Раздел 2.3.1'!S29,0,1)</f>
        <v>0</v>
      </c>
    </row>
    <row r="4831" spans="1:8" x14ac:dyDescent="0.2">
      <c r="A4831" s="6">
        <f t="shared" si="65"/>
        <v>609562</v>
      </c>
      <c r="B4831" s="6">
        <v>17</v>
      </c>
      <c r="C4831" s="6">
        <v>14</v>
      </c>
      <c r="D4831" s="6">
        <v>142</v>
      </c>
      <c r="E4831" s="6" t="s">
        <v>15736</v>
      </c>
      <c r="H4831" s="6">
        <f>IF('Раздел 2.3.1'!V21&gt;='Раздел 2.3.1'!W21,0,1)</f>
        <v>0</v>
      </c>
    </row>
    <row r="4832" spans="1:8" x14ac:dyDescent="0.2">
      <c r="A4832" s="6">
        <f t="shared" si="65"/>
        <v>609562</v>
      </c>
      <c r="B4832" s="6">
        <v>17</v>
      </c>
      <c r="C4832" s="6">
        <v>14</v>
      </c>
      <c r="D4832" s="6">
        <v>143</v>
      </c>
      <c r="E4832" s="6" t="s">
        <v>15737</v>
      </c>
      <c r="H4832" s="6">
        <f>IF('Раздел 2.3.1'!V22&gt;='Раздел 2.3.1'!W22,0,1)</f>
        <v>0</v>
      </c>
    </row>
    <row r="4833" spans="1:8" x14ac:dyDescent="0.2">
      <c r="A4833" s="6">
        <f t="shared" si="65"/>
        <v>609562</v>
      </c>
      <c r="B4833" s="6">
        <v>17</v>
      </c>
      <c r="C4833" s="6">
        <v>14</v>
      </c>
      <c r="D4833" s="6">
        <v>144</v>
      </c>
      <c r="E4833" s="6" t="s">
        <v>15738</v>
      </c>
      <c r="H4833" s="6">
        <f>IF('Раздел 2.3.1'!V23&gt;='Раздел 2.3.1'!W23,0,1)</f>
        <v>0</v>
      </c>
    </row>
    <row r="4834" spans="1:8" x14ac:dyDescent="0.2">
      <c r="A4834" s="6">
        <f t="shared" si="65"/>
        <v>609562</v>
      </c>
      <c r="B4834" s="6">
        <v>17</v>
      </c>
      <c r="C4834" s="6">
        <v>14</v>
      </c>
      <c r="D4834" s="6">
        <v>145</v>
      </c>
      <c r="E4834" s="6" t="s">
        <v>15739</v>
      </c>
      <c r="H4834" s="6">
        <f>IF('Раздел 2.3.1'!V24&gt;='Раздел 2.3.1'!W24,0,1)</f>
        <v>0</v>
      </c>
    </row>
    <row r="4835" spans="1:8" x14ac:dyDescent="0.2">
      <c r="A4835" s="6">
        <f t="shared" si="65"/>
        <v>609562</v>
      </c>
      <c r="B4835" s="6">
        <v>17</v>
      </c>
      <c r="C4835" s="6">
        <v>14</v>
      </c>
      <c r="D4835" s="6">
        <v>146</v>
      </c>
      <c r="E4835" s="6" t="s">
        <v>15494</v>
      </c>
      <c r="H4835" s="6">
        <f>IF('Раздел 2.3.1'!V25&gt;='Раздел 2.3.1'!W25,0,1)</f>
        <v>0</v>
      </c>
    </row>
    <row r="4836" spans="1:8" x14ac:dyDescent="0.2">
      <c r="A4836" s="6">
        <f t="shared" si="65"/>
        <v>609562</v>
      </c>
      <c r="B4836" s="6">
        <v>17</v>
      </c>
      <c r="C4836" s="6">
        <v>14</v>
      </c>
      <c r="D4836" s="6">
        <v>147</v>
      </c>
      <c r="E4836" s="6" t="s">
        <v>15495</v>
      </c>
      <c r="H4836" s="6">
        <f>IF('Раздел 2.3.1'!V26&gt;='Раздел 2.3.1'!W26,0,1)</f>
        <v>0</v>
      </c>
    </row>
    <row r="4837" spans="1:8" x14ac:dyDescent="0.2">
      <c r="A4837" s="6">
        <f t="shared" si="65"/>
        <v>609562</v>
      </c>
      <c r="B4837" s="6">
        <v>17</v>
      </c>
      <c r="C4837" s="6">
        <v>14</v>
      </c>
      <c r="D4837" s="6">
        <v>148</v>
      </c>
      <c r="E4837" s="6" t="s">
        <v>15496</v>
      </c>
      <c r="H4837" s="6">
        <f>IF('Раздел 2.3.1'!V27&gt;='Раздел 2.3.1'!W27,0,1)</f>
        <v>0</v>
      </c>
    </row>
    <row r="4838" spans="1:8" x14ac:dyDescent="0.2">
      <c r="A4838" s="6">
        <f t="shared" si="65"/>
        <v>609562</v>
      </c>
      <c r="B4838" s="6">
        <v>17</v>
      </c>
      <c r="C4838" s="6">
        <v>14</v>
      </c>
      <c r="D4838" s="6">
        <v>149</v>
      </c>
      <c r="E4838" s="6" t="s">
        <v>15497</v>
      </c>
      <c r="H4838" s="6">
        <f>IF('Раздел 2.3.1'!V28&gt;='Раздел 2.3.1'!W28,0,1)</f>
        <v>0</v>
      </c>
    </row>
    <row r="4839" spans="1:8" x14ac:dyDescent="0.2">
      <c r="A4839" s="6">
        <f t="shared" si="65"/>
        <v>609562</v>
      </c>
      <c r="B4839" s="6">
        <v>17</v>
      </c>
      <c r="C4839" s="119">
        <v>14</v>
      </c>
      <c r="D4839" s="119">
        <v>150</v>
      </c>
      <c r="E4839" s="119" t="s">
        <v>15498</v>
      </c>
      <c r="F4839" s="119"/>
      <c r="G4839" s="119"/>
      <c r="H4839" s="119">
        <f>IF('Раздел 2.3.1'!V29&gt;='Раздел 2.3.1'!W29,0,1)</f>
        <v>0</v>
      </c>
    </row>
    <row r="4840" spans="1:8" x14ac:dyDescent="0.2">
      <c r="A4840" s="6">
        <f t="shared" si="65"/>
        <v>609562</v>
      </c>
      <c r="B4840" s="6">
        <v>17</v>
      </c>
      <c r="C4840" s="7">
        <v>15</v>
      </c>
      <c r="D4840" s="7">
        <v>151</v>
      </c>
      <c r="E4840" s="6" t="s">
        <v>15499</v>
      </c>
      <c r="H4840" s="6">
        <f>IF('Раздел 2.3.1'!V21&gt;='Раздел 2.3.1'!Z21,0,1)</f>
        <v>0</v>
      </c>
    </row>
    <row r="4841" spans="1:8" x14ac:dyDescent="0.2">
      <c r="A4841" s="6">
        <f t="shared" si="65"/>
        <v>609562</v>
      </c>
      <c r="B4841" s="6">
        <v>17</v>
      </c>
      <c r="C4841" s="7">
        <v>15</v>
      </c>
      <c r="D4841" s="7">
        <v>152</v>
      </c>
      <c r="E4841" s="6" t="s">
        <v>15500</v>
      </c>
      <c r="H4841" s="6">
        <f>IF('Раздел 2.3.1'!V22&gt;='Раздел 2.3.1'!Z22,0,1)</f>
        <v>0</v>
      </c>
    </row>
    <row r="4842" spans="1:8" x14ac:dyDescent="0.2">
      <c r="A4842" s="6">
        <f t="shared" si="65"/>
        <v>609562</v>
      </c>
      <c r="B4842" s="6">
        <v>17</v>
      </c>
      <c r="C4842" s="7">
        <v>15</v>
      </c>
      <c r="D4842" s="7">
        <v>153</v>
      </c>
      <c r="E4842" s="6" t="s">
        <v>16716</v>
      </c>
      <c r="H4842" s="6">
        <f>IF('Раздел 2.3.1'!V23&gt;='Раздел 2.3.1'!Z23,0,1)</f>
        <v>0</v>
      </c>
    </row>
    <row r="4843" spans="1:8" x14ac:dyDescent="0.2">
      <c r="A4843" s="6">
        <f t="shared" si="65"/>
        <v>609562</v>
      </c>
      <c r="B4843" s="6">
        <v>17</v>
      </c>
      <c r="C4843" s="7">
        <v>15</v>
      </c>
      <c r="D4843" s="7">
        <v>154</v>
      </c>
      <c r="E4843" s="6" t="s">
        <v>16717</v>
      </c>
      <c r="H4843" s="6">
        <f>IF('Раздел 2.3.1'!V24&gt;='Раздел 2.3.1'!Z24,0,1)</f>
        <v>0</v>
      </c>
    </row>
    <row r="4844" spans="1:8" x14ac:dyDescent="0.2">
      <c r="A4844" s="6">
        <f t="shared" si="65"/>
        <v>609562</v>
      </c>
      <c r="B4844" s="6">
        <v>17</v>
      </c>
      <c r="C4844" s="7">
        <v>15</v>
      </c>
      <c r="D4844" s="7">
        <v>155</v>
      </c>
      <c r="E4844" s="6" t="s">
        <v>16718</v>
      </c>
      <c r="H4844" s="6">
        <f>IF('Раздел 2.3.1'!V25&gt;='Раздел 2.3.1'!Z25,0,1)</f>
        <v>0</v>
      </c>
    </row>
    <row r="4845" spans="1:8" x14ac:dyDescent="0.2">
      <c r="A4845" s="6">
        <f t="shared" si="65"/>
        <v>609562</v>
      </c>
      <c r="B4845" s="6">
        <v>17</v>
      </c>
      <c r="C4845" s="7">
        <v>15</v>
      </c>
      <c r="D4845" s="7">
        <v>156</v>
      </c>
      <c r="E4845" s="6" t="s">
        <v>16719</v>
      </c>
      <c r="H4845" s="6">
        <f>IF('Раздел 2.3.1'!V26&gt;='Раздел 2.3.1'!Z26,0,1)</f>
        <v>0</v>
      </c>
    </row>
    <row r="4846" spans="1:8" x14ac:dyDescent="0.2">
      <c r="A4846" s="6">
        <f t="shared" si="65"/>
        <v>609562</v>
      </c>
      <c r="B4846" s="6">
        <v>17</v>
      </c>
      <c r="C4846" s="7">
        <v>15</v>
      </c>
      <c r="D4846" s="7">
        <v>157</v>
      </c>
      <c r="E4846" s="6" t="s">
        <v>16720</v>
      </c>
      <c r="H4846" s="6">
        <f>IF('Раздел 2.3.1'!V27&gt;='Раздел 2.3.1'!Z27,0,1)</f>
        <v>0</v>
      </c>
    </row>
    <row r="4847" spans="1:8" x14ac:dyDescent="0.2">
      <c r="A4847" s="6">
        <f t="shared" si="65"/>
        <v>609562</v>
      </c>
      <c r="B4847" s="6">
        <v>17</v>
      </c>
      <c r="C4847" s="7">
        <v>15</v>
      </c>
      <c r="D4847" s="7">
        <v>158</v>
      </c>
      <c r="E4847" s="6" t="s">
        <v>16721</v>
      </c>
      <c r="H4847" s="6">
        <f>IF('Раздел 2.3.1'!V28&gt;='Раздел 2.3.1'!Z28,0,1)</f>
        <v>0</v>
      </c>
    </row>
    <row r="4848" spans="1:8" x14ac:dyDescent="0.2">
      <c r="A4848" s="6">
        <f t="shared" si="65"/>
        <v>609562</v>
      </c>
      <c r="B4848" s="6">
        <v>17</v>
      </c>
      <c r="C4848" s="119">
        <v>15</v>
      </c>
      <c r="D4848" s="119">
        <v>159</v>
      </c>
      <c r="E4848" s="119" t="s">
        <v>16722</v>
      </c>
      <c r="F4848" s="119"/>
      <c r="G4848" s="119"/>
      <c r="H4848" s="119">
        <f>IF('Раздел 2.3.1'!V29&gt;='Раздел 2.3.1'!Z29,0,1)</f>
        <v>0</v>
      </c>
    </row>
    <row r="4849" spans="1:8" x14ac:dyDescent="0.2">
      <c r="A4849" s="6">
        <f t="shared" si="65"/>
        <v>609562</v>
      </c>
      <c r="B4849" s="6">
        <v>17</v>
      </c>
      <c r="C4849" s="7">
        <v>16</v>
      </c>
      <c r="D4849" s="7">
        <v>160</v>
      </c>
      <c r="E4849" s="6" t="s">
        <v>16723</v>
      </c>
      <c r="F4849" s="7"/>
      <c r="G4849" s="7"/>
      <c r="H4849" s="7">
        <f>IF('Раздел 2.3.1'!V21&gt;='Раздел 2.3.1'!AA21,0,1)</f>
        <v>0</v>
      </c>
    </row>
    <row r="4850" spans="1:8" x14ac:dyDescent="0.2">
      <c r="A4850" s="6">
        <f t="shared" si="65"/>
        <v>609562</v>
      </c>
      <c r="B4850" s="6">
        <v>17</v>
      </c>
      <c r="C4850" s="7">
        <v>16</v>
      </c>
      <c r="D4850" s="7">
        <v>161</v>
      </c>
      <c r="E4850" s="6" t="s">
        <v>16724</v>
      </c>
      <c r="F4850" s="7"/>
      <c r="G4850" s="7"/>
      <c r="H4850" s="7">
        <f>IF('Раздел 2.3.1'!V22&gt;='Раздел 2.3.1'!AA22,0,1)</f>
        <v>0</v>
      </c>
    </row>
    <row r="4851" spans="1:8" x14ac:dyDescent="0.2">
      <c r="A4851" s="6">
        <f t="shared" si="65"/>
        <v>609562</v>
      </c>
      <c r="B4851" s="6">
        <v>17</v>
      </c>
      <c r="C4851" s="7">
        <v>16</v>
      </c>
      <c r="D4851" s="7">
        <v>162</v>
      </c>
      <c r="E4851" s="6" t="s">
        <v>16725</v>
      </c>
      <c r="F4851" s="7"/>
      <c r="G4851" s="7"/>
      <c r="H4851" s="7">
        <f>IF('Раздел 2.3.1'!V23&gt;='Раздел 2.3.1'!AA23,0,1)</f>
        <v>0</v>
      </c>
    </row>
    <row r="4852" spans="1:8" x14ac:dyDescent="0.2">
      <c r="A4852" s="6">
        <f t="shared" si="65"/>
        <v>609562</v>
      </c>
      <c r="B4852" s="6">
        <v>17</v>
      </c>
      <c r="C4852" s="7">
        <v>16</v>
      </c>
      <c r="D4852" s="7">
        <v>163</v>
      </c>
      <c r="E4852" s="6" t="s">
        <v>16726</v>
      </c>
      <c r="F4852" s="7"/>
      <c r="G4852" s="7"/>
      <c r="H4852" s="7">
        <f>IF('Раздел 2.3.1'!V24&gt;='Раздел 2.3.1'!AA24,0,1)</f>
        <v>0</v>
      </c>
    </row>
    <row r="4853" spans="1:8" x14ac:dyDescent="0.2">
      <c r="A4853" s="6">
        <f t="shared" si="65"/>
        <v>609562</v>
      </c>
      <c r="B4853" s="6">
        <v>17</v>
      </c>
      <c r="C4853" s="7">
        <v>16</v>
      </c>
      <c r="D4853" s="7">
        <v>164</v>
      </c>
      <c r="E4853" s="6" t="s">
        <v>16727</v>
      </c>
      <c r="F4853" s="7"/>
      <c r="G4853" s="7"/>
      <c r="H4853" s="7">
        <f>IF('Раздел 2.3.1'!V25&gt;='Раздел 2.3.1'!AA25,0,1)</f>
        <v>0</v>
      </c>
    </row>
    <row r="4854" spans="1:8" x14ac:dyDescent="0.2">
      <c r="A4854" s="6">
        <f t="shared" si="65"/>
        <v>609562</v>
      </c>
      <c r="B4854" s="6">
        <v>17</v>
      </c>
      <c r="C4854" s="7">
        <v>16</v>
      </c>
      <c r="D4854" s="7">
        <v>165</v>
      </c>
      <c r="E4854" s="6" t="s">
        <v>16728</v>
      </c>
      <c r="F4854" s="7"/>
      <c r="G4854" s="7"/>
      <c r="H4854" s="7">
        <f>IF('Раздел 2.3.1'!V26&gt;='Раздел 2.3.1'!AA26,0,1)</f>
        <v>0</v>
      </c>
    </row>
    <row r="4855" spans="1:8" x14ac:dyDescent="0.2">
      <c r="A4855" s="6">
        <f t="shared" si="65"/>
        <v>609562</v>
      </c>
      <c r="B4855" s="6">
        <v>17</v>
      </c>
      <c r="C4855" s="7">
        <v>16</v>
      </c>
      <c r="D4855" s="7">
        <v>166</v>
      </c>
      <c r="E4855" s="6" t="s">
        <v>16729</v>
      </c>
      <c r="F4855" s="7"/>
      <c r="G4855" s="7"/>
      <c r="H4855" s="7">
        <f>IF('Раздел 2.3.1'!V27&gt;='Раздел 2.3.1'!AA27,0,1)</f>
        <v>0</v>
      </c>
    </row>
    <row r="4856" spans="1:8" x14ac:dyDescent="0.2">
      <c r="A4856" s="6">
        <f t="shared" si="65"/>
        <v>609562</v>
      </c>
      <c r="B4856" s="6">
        <v>17</v>
      </c>
      <c r="C4856" s="7">
        <v>16</v>
      </c>
      <c r="D4856" s="7">
        <v>167</v>
      </c>
      <c r="E4856" s="6" t="s">
        <v>16730</v>
      </c>
      <c r="F4856" s="7"/>
      <c r="G4856" s="7"/>
      <c r="H4856" s="7">
        <f>IF('Раздел 2.3.1'!V28&gt;='Раздел 2.3.1'!AA28,0,1)</f>
        <v>0</v>
      </c>
    </row>
    <row r="4857" spans="1:8" x14ac:dyDescent="0.2">
      <c r="A4857" s="6">
        <f t="shared" ref="A4857:A4888" si="66">P_3</f>
        <v>609562</v>
      </c>
      <c r="B4857" s="6">
        <v>17</v>
      </c>
      <c r="C4857" s="119">
        <v>16</v>
      </c>
      <c r="D4857" s="119">
        <v>168</v>
      </c>
      <c r="E4857" s="119" t="s">
        <v>16731</v>
      </c>
      <c r="F4857" s="119"/>
      <c r="G4857" s="119"/>
      <c r="H4857" s="119">
        <f>IF('Раздел 2.3.1'!V29&gt;='Раздел 2.3.1'!AA29,0,1)</f>
        <v>0</v>
      </c>
    </row>
    <row r="4858" spans="1:8" x14ac:dyDescent="0.2">
      <c r="A4858" s="6">
        <f t="shared" si="66"/>
        <v>609562</v>
      </c>
      <c r="B4858" s="6">
        <v>17</v>
      </c>
      <c r="C4858" s="6">
        <v>17</v>
      </c>
      <c r="D4858" s="6">
        <v>169</v>
      </c>
      <c r="E4858" s="6" t="s">
        <v>16732</v>
      </c>
      <c r="H4858" s="6">
        <f>IF('Раздел 2.3.1'!W21&gt;='Раздел 2.3.1'!X21,0,1)</f>
        <v>0</v>
      </c>
    </row>
    <row r="4859" spans="1:8" x14ac:dyDescent="0.2">
      <c r="A4859" s="6">
        <f t="shared" si="66"/>
        <v>609562</v>
      </c>
      <c r="B4859" s="6">
        <v>17</v>
      </c>
      <c r="C4859" s="6">
        <v>17</v>
      </c>
      <c r="D4859" s="6">
        <v>170</v>
      </c>
      <c r="E4859" s="6" t="s">
        <v>16733</v>
      </c>
      <c r="H4859" s="6">
        <f>IF('Раздел 2.3.1'!W22&gt;='Раздел 2.3.1'!X22,0,1)</f>
        <v>0</v>
      </c>
    </row>
    <row r="4860" spans="1:8" x14ac:dyDescent="0.2">
      <c r="A4860" s="6">
        <f t="shared" si="66"/>
        <v>609562</v>
      </c>
      <c r="B4860" s="6">
        <v>17</v>
      </c>
      <c r="C4860" s="6">
        <v>17</v>
      </c>
      <c r="D4860" s="6">
        <v>171</v>
      </c>
      <c r="E4860" s="6" t="s">
        <v>16734</v>
      </c>
      <c r="H4860" s="6">
        <f>IF('Раздел 2.3.1'!W23&gt;='Раздел 2.3.1'!X23,0,1)</f>
        <v>0</v>
      </c>
    </row>
    <row r="4861" spans="1:8" x14ac:dyDescent="0.2">
      <c r="A4861" s="6">
        <f t="shared" si="66"/>
        <v>609562</v>
      </c>
      <c r="B4861" s="6">
        <v>17</v>
      </c>
      <c r="C4861" s="6">
        <v>17</v>
      </c>
      <c r="D4861" s="6">
        <v>172</v>
      </c>
      <c r="E4861" s="6" t="s">
        <v>16735</v>
      </c>
      <c r="H4861" s="6">
        <f>IF('Раздел 2.3.1'!W24&gt;='Раздел 2.3.1'!X24,0,1)</f>
        <v>0</v>
      </c>
    </row>
    <row r="4862" spans="1:8" x14ac:dyDescent="0.2">
      <c r="A4862" s="6">
        <f t="shared" si="66"/>
        <v>609562</v>
      </c>
      <c r="B4862" s="6">
        <v>17</v>
      </c>
      <c r="C4862" s="6">
        <v>17</v>
      </c>
      <c r="D4862" s="6">
        <v>173</v>
      </c>
      <c r="E4862" s="6" t="s">
        <v>16736</v>
      </c>
      <c r="H4862" s="6">
        <f>IF('Раздел 2.3.1'!W25&gt;='Раздел 2.3.1'!X25,0,1)</f>
        <v>0</v>
      </c>
    </row>
    <row r="4863" spans="1:8" x14ac:dyDescent="0.2">
      <c r="A4863" s="6">
        <f t="shared" si="66"/>
        <v>609562</v>
      </c>
      <c r="B4863" s="6">
        <v>17</v>
      </c>
      <c r="C4863" s="6">
        <v>17</v>
      </c>
      <c r="D4863" s="6">
        <v>174</v>
      </c>
      <c r="E4863" s="6" t="s">
        <v>16737</v>
      </c>
      <c r="H4863" s="6">
        <f>IF('Раздел 2.3.1'!W26&gt;='Раздел 2.3.1'!X26,0,1)</f>
        <v>0</v>
      </c>
    </row>
    <row r="4864" spans="1:8" x14ac:dyDescent="0.2">
      <c r="A4864" s="6">
        <f t="shared" si="66"/>
        <v>609562</v>
      </c>
      <c r="B4864" s="6">
        <v>17</v>
      </c>
      <c r="C4864" s="6">
        <v>17</v>
      </c>
      <c r="D4864" s="6">
        <v>175</v>
      </c>
      <c r="E4864" s="6" t="s">
        <v>16738</v>
      </c>
      <c r="H4864" s="6">
        <f>IF('Раздел 2.3.1'!W27&gt;='Раздел 2.3.1'!X27,0,1)</f>
        <v>0</v>
      </c>
    </row>
    <row r="4865" spans="1:8" x14ac:dyDescent="0.2">
      <c r="A4865" s="6">
        <f t="shared" si="66"/>
        <v>609562</v>
      </c>
      <c r="B4865" s="6">
        <v>17</v>
      </c>
      <c r="C4865" s="6">
        <v>17</v>
      </c>
      <c r="D4865" s="6">
        <v>176</v>
      </c>
      <c r="E4865" s="6" t="s">
        <v>16739</v>
      </c>
      <c r="H4865" s="6">
        <f>IF('Раздел 2.3.1'!W28&gt;='Раздел 2.3.1'!X28,0,1)</f>
        <v>0</v>
      </c>
    </row>
    <row r="4866" spans="1:8" x14ac:dyDescent="0.2">
      <c r="A4866" s="6">
        <f t="shared" si="66"/>
        <v>609562</v>
      </c>
      <c r="B4866" s="6">
        <v>17</v>
      </c>
      <c r="C4866" s="119">
        <v>17</v>
      </c>
      <c r="D4866" s="119">
        <v>177</v>
      </c>
      <c r="E4866" s="119" t="s">
        <v>16740</v>
      </c>
      <c r="F4866" s="119"/>
      <c r="G4866" s="119"/>
      <c r="H4866" s="119">
        <f>IF('Раздел 2.3.1'!W29&gt;='Раздел 2.3.1'!X29,0,1)</f>
        <v>0</v>
      </c>
    </row>
    <row r="4867" spans="1:8" x14ac:dyDescent="0.2">
      <c r="A4867" s="6">
        <f t="shared" si="66"/>
        <v>609562</v>
      </c>
      <c r="B4867" s="6">
        <v>17</v>
      </c>
      <c r="C4867" s="6">
        <v>18</v>
      </c>
      <c r="D4867" s="6">
        <v>178</v>
      </c>
      <c r="E4867" s="6" t="s">
        <v>16741</v>
      </c>
      <c r="H4867" s="6">
        <f>IF('Раздел 2.3.1'!W21&gt;='Раздел 2.3.1'!Y21,0,1)</f>
        <v>0</v>
      </c>
    </row>
    <row r="4868" spans="1:8" x14ac:dyDescent="0.2">
      <c r="A4868" s="6">
        <f t="shared" si="66"/>
        <v>609562</v>
      </c>
      <c r="B4868" s="6">
        <v>17</v>
      </c>
      <c r="C4868" s="6">
        <v>18</v>
      </c>
      <c r="D4868" s="6">
        <v>179</v>
      </c>
      <c r="E4868" s="6" t="s">
        <v>16742</v>
      </c>
      <c r="H4868" s="6">
        <f>IF('Раздел 2.3.1'!W22&gt;='Раздел 2.3.1'!Y22,0,1)</f>
        <v>0</v>
      </c>
    </row>
    <row r="4869" spans="1:8" x14ac:dyDescent="0.2">
      <c r="A4869" s="6">
        <f t="shared" si="66"/>
        <v>609562</v>
      </c>
      <c r="B4869" s="6">
        <v>17</v>
      </c>
      <c r="C4869" s="6">
        <v>18</v>
      </c>
      <c r="D4869" s="6">
        <v>180</v>
      </c>
      <c r="E4869" s="6" t="s">
        <v>16743</v>
      </c>
      <c r="H4869" s="6">
        <f>IF('Раздел 2.3.1'!W23&gt;='Раздел 2.3.1'!Y23,0,1)</f>
        <v>0</v>
      </c>
    </row>
    <row r="4870" spans="1:8" x14ac:dyDescent="0.2">
      <c r="A4870" s="6">
        <f t="shared" si="66"/>
        <v>609562</v>
      </c>
      <c r="B4870" s="6">
        <v>17</v>
      </c>
      <c r="C4870" s="6">
        <v>18</v>
      </c>
      <c r="D4870" s="6">
        <v>181</v>
      </c>
      <c r="E4870" s="6" t="s">
        <v>16744</v>
      </c>
      <c r="H4870" s="6">
        <f>IF('Раздел 2.3.1'!W24&gt;='Раздел 2.3.1'!Y24,0,1)</f>
        <v>0</v>
      </c>
    </row>
    <row r="4871" spans="1:8" x14ac:dyDescent="0.2">
      <c r="A4871" s="6">
        <f t="shared" si="66"/>
        <v>609562</v>
      </c>
      <c r="B4871" s="6">
        <v>17</v>
      </c>
      <c r="C4871" s="6">
        <v>18</v>
      </c>
      <c r="D4871" s="6">
        <v>182</v>
      </c>
      <c r="E4871" s="6" t="s">
        <v>16745</v>
      </c>
      <c r="H4871" s="6">
        <f>IF('Раздел 2.3.1'!W25&gt;='Раздел 2.3.1'!Y25,0,1)</f>
        <v>0</v>
      </c>
    </row>
    <row r="4872" spans="1:8" x14ac:dyDescent="0.2">
      <c r="A4872" s="6">
        <f t="shared" si="66"/>
        <v>609562</v>
      </c>
      <c r="B4872" s="6">
        <v>17</v>
      </c>
      <c r="C4872" s="6">
        <v>18</v>
      </c>
      <c r="D4872" s="6">
        <v>183</v>
      </c>
      <c r="E4872" s="6" t="s">
        <v>16746</v>
      </c>
      <c r="H4872" s="6">
        <f>IF('Раздел 2.3.1'!W26&gt;='Раздел 2.3.1'!Y26,0,1)</f>
        <v>0</v>
      </c>
    </row>
    <row r="4873" spans="1:8" x14ac:dyDescent="0.2">
      <c r="A4873" s="6">
        <f t="shared" si="66"/>
        <v>609562</v>
      </c>
      <c r="B4873" s="6">
        <v>17</v>
      </c>
      <c r="C4873" s="6">
        <v>18</v>
      </c>
      <c r="D4873" s="6">
        <v>184</v>
      </c>
      <c r="E4873" s="6" t="s">
        <v>16747</v>
      </c>
      <c r="H4873" s="6">
        <f>IF('Раздел 2.3.1'!W27&gt;='Раздел 2.3.1'!Y27,0,1)</f>
        <v>0</v>
      </c>
    </row>
    <row r="4874" spans="1:8" x14ac:dyDescent="0.2">
      <c r="A4874" s="6">
        <f t="shared" si="66"/>
        <v>609562</v>
      </c>
      <c r="B4874" s="6">
        <v>17</v>
      </c>
      <c r="C4874" s="6">
        <v>18</v>
      </c>
      <c r="D4874" s="6">
        <v>185</v>
      </c>
      <c r="E4874" s="6" t="s">
        <v>16748</v>
      </c>
      <c r="H4874" s="6">
        <f>IF('Раздел 2.3.1'!W28&gt;='Раздел 2.3.1'!Y28,0,1)</f>
        <v>0</v>
      </c>
    </row>
    <row r="4875" spans="1:8" x14ac:dyDescent="0.2">
      <c r="A4875" s="6">
        <f t="shared" si="66"/>
        <v>609562</v>
      </c>
      <c r="B4875" s="6">
        <v>17</v>
      </c>
      <c r="C4875" s="119">
        <v>18</v>
      </c>
      <c r="D4875" s="119">
        <v>186</v>
      </c>
      <c r="E4875" s="119" t="s">
        <v>16749</v>
      </c>
      <c r="F4875" s="119"/>
      <c r="G4875" s="119"/>
      <c r="H4875" s="119">
        <f>IF('Раздел 2.3.1'!W29&gt;='Раздел 2.3.1'!Y29,0,1)</f>
        <v>0</v>
      </c>
    </row>
    <row r="4876" spans="1:8" x14ac:dyDescent="0.2">
      <c r="A4876" s="6">
        <f t="shared" si="66"/>
        <v>609562</v>
      </c>
      <c r="B4876" s="6">
        <v>17</v>
      </c>
      <c r="C4876" s="6">
        <v>19</v>
      </c>
      <c r="D4876" s="6">
        <v>187</v>
      </c>
      <c r="E4876" s="6" t="s">
        <v>16750</v>
      </c>
      <c r="H4876" s="6">
        <f>IF('Раздел 2.3.1'!P28&lt;=SUM('Раздел 2.3.1'!P26:P27),0,1)</f>
        <v>0</v>
      </c>
    </row>
    <row r="4877" spans="1:8" x14ac:dyDescent="0.2">
      <c r="A4877" s="6">
        <f t="shared" si="66"/>
        <v>609562</v>
      </c>
      <c r="B4877" s="6">
        <v>17</v>
      </c>
      <c r="C4877" s="6">
        <v>19</v>
      </c>
      <c r="D4877" s="6">
        <v>188</v>
      </c>
      <c r="E4877" s="6" t="s">
        <v>16751</v>
      </c>
      <c r="H4877" s="6">
        <f>IF('Раздел 2.3.1'!Q28&lt;=SUM('Раздел 2.3.1'!Q26:Q27),0,1)</f>
        <v>0</v>
      </c>
    </row>
    <row r="4878" spans="1:8" x14ac:dyDescent="0.2">
      <c r="A4878" s="6">
        <f t="shared" si="66"/>
        <v>609562</v>
      </c>
      <c r="B4878" s="6">
        <v>17</v>
      </c>
      <c r="C4878" s="6">
        <v>19</v>
      </c>
      <c r="D4878" s="6">
        <v>189</v>
      </c>
      <c r="E4878" s="6" t="s">
        <v>16752</v>
      </c>
      <c r="H4878" s="6">
        <f>IF('Раздел 2.3.1'!R28&lt;=SUM('Раздел 2.3.1'!R26:R27),0,1)</f>
        <v>0</v>
      </c>
    </row>
    <row r="4879" spans="1:8" x14ac:dyDescent="0.2">
      <c r="A4879" s="6">
        <f t="shared" si="66"/>
        <v>609562</v>
      </c>
      <c r="B4879" s="6">
        <v>17</v>
      </c>
      <c r="C4879" s="6">
        <v>19</v>
      </c>
      <c r="D4879" s="6">
        <v>190</v>
      </c>
      <c r="E4879" s="6" t="s">
        <v>16753</v>
      </c>
      <c r="H4879" s="6">
        <f>IF('Раздел 2.3.1'!S28&lt;=SUM('Раздел 2.3.1'!S26:S27),0,1)</f>
        <v>0</v>
      </c>
    </row>
    <row r="4880" spans="1:8" x14ac:dyDescent="0.2">
      <c r="A4880" s="6">
        <f t="shared" si="66"/>
        <v>609562</v>
      </c>
      <c r="B4880" s="6">
        <v>17</v>
      </c>
      <c r="C4880" s="6">
        <v>19</v>
      </c>
      <c r="D4880" s="6">
        <v>191</v>
      </c>
      <c r="E4880" s="6" t="s">
        <v>16754</v>
      </c>
      <c r="H4880" s="6">
        <f>IF('Раздел 2.3.1'!T28&lt;=SUM('Раздел 2.3.1'!T26:T27),0,1)</f>
        <v>0</v>
      </c>
    </row>
    <row r="4881" spans="1:8" x14ac:dyDescent="0.2">
      <c r="A4881" s="6">
        <f t="shared" si="66"/>
        <v>609562</v>
      </c>
      <c r="B4881" s="6">
        <v>17</v>
      </c>
      <c r="C4881" s="6">
        <v>19</v>
      </c>
      <c r="D4881" s="6">
        <v>192</v>
      </c>
      <c r="E4881" s="6" t="s">
        <v>18425</v>
      </c>
      <c r="H4881" s="6">
        <f>IF('Раздел 2.3.1'!U28&lt;=SUM('Раздел 2.3.1'!U26:U27),0,1)</f>
        <v>0</v>
      </c>
    </row>
    <row r="4882" spans="1:8" x14ac:dyDescent="0.2">
      <c r="A4882" s="6">
        <f t="shared" si="66"/>
        <v>609562</v>
      </c>
      <c r="B4882" s="6">
        <v>17</v>
      </c>
      <c r="C4882" s="6">
        <v>19</v>
      </c>
      <c r="D4882" s="6">
        <v>193</v>
      </c>
      <c r="E4882" s="6" t="s">
        <v>18426</v>
      </c>
      <c r="H4882" s="6">
        <f>IF('Раздел 2.3.1'!V28&lt;=SUM('Раздел 2.3.1'!V26:V27),0,1)</f>
        <v>0</v>
      </c>
    </row>
    <row r="4883" spans="1:8" x14ac:dyDescent="0.2">
      <c r="A4883" s="6">
        <f t="shared" si="66"/>
        <v>609562</v>
      </c>
      <c r="B4883" s="6">
        <v>17</v>
      </c>
      <c r="C4883" s="6">
        <v>19</v>
      </c>
      <c r="D4883" s="6">
        <v>194</v>
      </c>
      <c r="E4883" s="6" t="s">
        <v>18427</v>
      </c>
      <c r="H4883" s="6">
        <f>IF('Раздел 2.3.1'!W28&lt;=SUM('Раздел 2.3.1'!W26:W27),0,1)</f>
        <v>0</v>
      </c>
    </row>
    <row r="4884" spans="1:8" x14ac:dyDescent="0.2">
      <c r="A4884" s="6">
        <f t="shared" si="66"/>
        <v>609562</v>
      </c>
      <c r="B4884" s="6">
        <v>17</v>
      </c>
      <c r="C4884" s="6">
        <v>19</v>
      </c>
      <c r="D4884" s="6">
        <v>195</v>
      </c>
      <c r="E4884" s="6" t="s">
        <v>18428</v>
      </c>
      <c r="H4884" s="6">
        <f>IF('Раздел 2.3.1'!X28&lt;=SUM('Раздел 2.3.1'!X26:X27),0,1)</f>
        <v>0</v>
      </c>
    </row>
    <row r="4885" spans="1:8" x14ac:dyDescent="0.2">
      <c r="A4885" s="6">
        <f t="shared" si="66"/>
        <v>609562</v>
      </c>
      <c r="B4885" s="6">
        <v>17</v>
      </c>
      <c r="C4885" s="6">
        <v>19</v>
      </c>
      <c r="D4885" s="6">
        <v>196</v>
      </c>
      <c r="E4885" s="6" t="s">
        <v>18429</v>
      </c>
      <c r="H4885" s="6">
        <f>IF('Раздел 2.3.1'!Y28&lt;=SUM('Раздел 2.3.1'!Y26:Y27),0,1)</f>
        <v>0</v>
      </c>
    </row>
    <row r="4886" spans="1:8" x14ac:dyDescent="0.2">
      <c r="A4886" s="6">
        <f t="shared" si="66"/>
        <v>609562</v>
      </c>
      <c r="B4886" s="6">
        <v>17</v>
      </c>
      <c r="C4886" s="6">
        <v>19</v>
      </c>
      <c r="D4886" s="6">
        <v>197</v>
      </c>
      <c r="E4886" s="6" t="s">
        <v>18430</v>
      </c>
      <c r="H4886" s="6">
        <f>IF('Раздел 2.3.1'!Z28&lt;=SUM('Раздел 2.3.1'!Z26:Z27),0,1)</f>
        <v>0</v>
      </c>
    </row>
    <row r="4887" spans="1:8" x14ac:dyDescent="0.2">
      <c r="A4887" s="6">
        <f t="shared" si="66"/>
        <v>609562</v>
      </c>
      <c r="B4887" s="6">
        <v>17</v>
      </c>
      <c r="C4887" s="119">
        <v>19</v>
      </c>
      <c r="D4887" s="119">
        <v>198</v>
      </c>
      <c r="E4887" s="119" t="s">
        <v>19219</v>
      </c>
      <c r="F4887" s="119"/>
      <c r="G4887" s="119"/>
      <c r="H4887" s="119">
        <f>IF('Раздел 2.3.1'!AA28&lt;=SUM('Раздел 2.3.1'!AA26:AA27),0,1)</f>
        <v>0</v>
      </c>
    </row>
    <row r="4888" spans="1:8" x14ac:dyDescent="0.2">
      <c r="A4888" s="6">
        <f t="shared" si="66"/>
        <v>609562</v>
      </c>
      <c r="B4888" s="6">
        <v>17</v>
      </c>
      <c r="C4888" s="7">
        <v>20</v>
      </c>
      <c r="D4888" s="7">
        <v>199</v>
      </c>
      <c r="E4888" s="7" t="s">
        <v>19220</v>
      </c>
      <c r="F4888" s="7"/>
      <c r="G4888" s="7"/>
      <c r="H4888" s="7">
        <f>IF('Раздел 2.3.1'!P29&lt;=SUM('Раздел 2.3.1'!P26:P27),0,1)</f>
        <v>0</v>
      </c>
    </row>
    <row r="4889" spans="1:8" x14ac:dyDescent="0.2">
      <c r="A4889" s="6">
        <f t="shared" ref="A4889:A4935" si="67">P_3</f>
        <v>609562</v>
      </c>
      <c r="B4889" s="6">
        <v>17</v>
      </c>
      <c r="C4889" s="7">
        <v>20</v>
      </c>
      <c r="D4889" s="7">
        <v>200</v>
      </c>
      <c r="E4889" s="7" t="s">
        <v>19221</v>
      </c>
      <c r="F4889" s="7"/>
      <c r="G4889" s="7"/>
      <c r="H4889" s="7">
        <f>IF('Раздел 2.3.1'!Q29&lt;=SUM('Раздел 2.3.1'!Q26:Q27),0,1)</f>
        <v>0</v>
      </c>
    </row>
    <row r="4890" spans="1:8" x14ac:dyDescent="0.2">
      <c r="A4890" s="6">
        <f t="shared" si="67"/>
        <v>609562</v>
      </c>
      <c r="B4890" s="6">
        <v>17</v>
      </c>
      <c r="C4890" s="7">
        <v>20</v>
      </c>
      <c r="D4890" s="7">
        <v>201</v>
      </c>
      <c r="E4890" s="7" t="s">
        <v>19222</v>
      </c>
      <c r="F4890" s="7"/>
      <c r="G4890" s="7"/>
      <c r="H4890" s="7">
        <f>IF('Раздел 2.3.1'!R29&lt;=SUM('Раздел 2.3.1'!R26:R27),0,1)</f>
        <v>0</v>
      </c>
    </row>
    <row r="4891" spans="1:8" x14ac:dyDescent="0.2">
      <c r="A4891" s="6">
        <f t="shared" si="67"/>
        <v>609562</v>
      </c>
      <c r="B4891" s="6">
        <v>17</v>
      </c>
      <c r="C4891" s="7">
        <v>20</v>
      </c>
      <c r="D4891" s="7">
        <v>202</v>
      </c>
      <c r="E4891" s="7" t="s">
        <v>19223</v>
      </c>
      <c r="F4891" s="7"/>
      <c r="G4891" s="7"/>
      <c r="H4891" s="7">
        <f>IF('Раздел 2.3.1'!S29&lt;=SUM('Раздел 2.3.1'!S26:S27),0,1)</f>
        <v>0</v>
      </c>
    </row>
    <row r="4892" spans="1:8" x14ac:dyDescent="0.2">
      <c r="A4892" s="6">
        <f t="shared" si="67"/>
        <v>609562</v>
      </c>
      <c r="B4892" s="6">
        <v>17</v>
      </c>
      <c r="C4892" s="7">
        <v>20</v>
      </c>
      <c r="D4892" s="7">
        <v>203</v>
      </c>
      <c r="E4892" s="7" t="s">
        <v>19224</v>
      </c>
      <c r="F4892" s="7"/>
      <c r="G4892" s="7"/>
      <c r="H4892" s="7">
        <f>IF('Раздел 2.3.1'!T29&lt;=SUM('Раздел 2.3.1'!T26:T27),0,1)</f>
        <v>0</v>
      </c>
    </row>
    <row r="4893" spans="1:8" x14ac:dyDescent="0.2">
      <c r="A4893" s="6">
        <f t="shared" si="67"/>
        <v>609562</v>
      </c>
      <c r="B4893" s="6">
        <v>17</v>
      </c>
      <c r="C4893" s="7">
        <v>20</v>
      </c>
      <c r="D4893" s="7">
        <v>204</v>
      </c>
      <c r="E4893" s="7" t="s">
        <v>19225</v>
      </c>
      <c r="F4893" s="7"/>
      <c r="G4893" s="7"/>
      <c r="H4893" s="7">
        <f>IF('Раздел 2.3.1'!U29&lt;=SUM('Раздел 2.3.1'!U26:U27),0,1)</f>
        <v>0</v>
      </c>
    </row>
    <row r="4894" spans="1:8" x14ac:dyDescent="0.2">
      <c r="A4894" s="6">
        <f t="shared" si="67"/>
        <v>609562</v>
      </c>
      <c r="B4894" s="6">
        <v>17</v>
      </c>
      <c r="C4894" s="7">
        <v>20</v>
      </c>
      <c r="D4894" s="7">
        <v>205</v>
      </c>
      <c r="E4894" s="7" t="s">
        <v>19226</v>
      </c>
      <c r="F4894" s="7"/>
      <c r="G4894" s="7"/>
      <c r="H4894" s="7">
        <f>IF('Раздел 2.3.1'!V29&lt;=SUM('Раздел 2.3.1'!V26:V27),0,1)</f>
        <v>0</v>
      </c>
    </row>
    <row r="4895" spans="1:8" x14ac:dyDescent="0.2">
      <c r="A4895" s="6">
        <f t="shared" si="67"/>
        <v>609562</v>
      </c>
      <c r="B4895" s="6">
        <v>17</v>
      </c>
      <c r="C4895" s="7">
        <v>20</v>
      </c>
      <c r="D4895" s="7">
        <v>206</v>
      </c>
      <c r="E4895" s="7" t="s">
        <v>17495</v>
      </c>
      <c r="F4895" s="7"/>
      <c r="G4895" s="7"/>
      <c r="H4895" s="7">
        <f>IF('Раздел 2.3.1'!W29&lt;=SUM('Раздел 2.3.1'!W26:W27),0,1)</f>
        <v>0</v>
      </c>
    </row>
    <row r="4896" spans="1:8" x14ac:dyDescent="0.2">
      <c r="A4896" s="6">
        <f t="shared" si="67"/>
        <v>609562</v>
      </c>
      <c r="B4896" s="6">
        <v>17</v>
      </c>
      <c r="C4896" s="7">
        <v>20</v>
      </c>
      <c r="D4896" s="7">
        <v>207</v>
      </c>
      <c r="E4896" s="7" t="s">
        <v>17496</v>
      </c>
      <c r="F4896" s="7"/>
      <c r="G4896" s="7"/>
      <c r="H4896" s="7">
        <f>IF('Раздел 2.3.1'!X29&lt;=SUM('Раздел 2.3.1'!X26:X27),0,1)</f>
        <v>0</v>
      </c>
    </row>
    <row r="4897" spans="1:8" x14ac:dyDescent="0.2">
      <c r="A4897" s="6">
        <f t="shared" si="67"/>
        <v>609562</v>
      </c>
      <c r="B4897" s="6">
        <v>17</v>
      </c>
      <c r="C4897" s="7">
        <v>20</v>
      </c>
      <c r="D4897" s="7">
        <v>208</v>
      </c>
      <c r="E4897" s="7" t="s">
        <v>17497</v>
      </c>
      <c r="F4897" s="7"/>
      <c r="G4897" s="7"/>
      <c r="H4897" s="7">
        <f>IF('Раздел 2.3.1'!Y29&lt;=SUM('Раздел 2.3.1'!Y26:Y27),0,1)</f>
        <v>0</v>
      </c>
    </row>
    <row r="4898" spans="1:8" x14ac:dyDescent="0.2">
      <c r="A4898" s="6">
        <f t="shared" si="67"/>
        <v>609562</v>
      </c>
      <c r="B4898" s="6">
        <v>17</v>
      </c>
      <c r="C4898" s="7">
        <v>20</v>
      </c>
      <c r="D4898" s="7">
        <v>209</v>
      </c>
      <c r="E4898" s="7" t="s">
        <v>17498</v>
      </c>
      <c r="F4898" s="7"/>
      <c r="G4898" s="7"/>
      <c r="H4898" s="7">
        <f>IF('Раздел 2.3.1'!Z29&lt;=SUM('Раздел 2.3.1'!Z26:Z27),0,1)</f>
        <v>0</v>
      </c>
    </row>
    <row r="4899" spans="1:8" x14ac:dyDescent="0.2">
      <c r="A4899" s="6">
        <f t="shared" si="67"/>
        <v>609562</v>
      </c>
      <c r="B4899" s="6">
        <v>17</v>
      </c>
      <c r="C4899" s="119">
        <v>20</v>
      </c>
      <c r="D4899" s="119">
        <v>210</v>
      </c>
      <c r="E4899" s="119" t="s">
        <v>17499</v>
      </c>
      <c r="F4899" s="119"/>
      <c r="G4899" s="119"/>
      <c r="H4899" s="119">
        <f>IF('Раздел 2.3.1'!AA29&lt;=SUM('Раздел 2.3.1'!AA26:AA27),0,1)</f>
        <v>0</v>
      </c>
    </row>
    <row r="4900" spans="1:8" x14ac:dyDescent="0.2">
      <c r="A4900" s="6">
        <f t="shared" si="67"/>
        <v>609562</v>
      </c>
      <c r="B4900" s="6">
        <v>17</v>
      </c>
      <c r="C4900" s="7">
        <v>21</v>
      </c>
      <c r="D4900" s="7">
        <v>211</v>
      </c>
      <c r="E4900" s="132" t="s">
        <v>3780</v>
      </c>
      <c r="F4900" s="7"/>
      <c r="G4900" s="7"/>
      <c r="H4900" s="7">
        <f>IF('Раздел 2.3.1'!P21&gt;=SUM('Раздел 2.3.1'!R21:U21),0,1)</f>
        <v>0</v>
      </c>
    </row>
    <row r="4901" spans="1:8" x14ac:dyDescent="0.2">
      <c r="A4901" s="6">
        <f t="shared" si="67"/>
        <v>609562</v>
      </c>
      <c r="B4901" s="6">
        <v>17</v>
      </c>
      <c r="C4901" s="7">
        <v>21</v>
      </c>
      <c r="D4901" s="7">
        <v>212</v>
      </c>
      <c r="E4901" s="132" t="s">
        <v>4602</v>
      </c>
      <c r="F4901" s="7"/>
      <c r="G4901" s="7"/>
      <c r="H4901" s="7">
        <f>IF('Раздел 2.3.1'!P22&gt;=SUM('Раздел 2.3.1'!R22:U22),0,1)</f>
        <v>0</v>
      </c>
    </row>
    <row r="4902" spans="1:8" x14ac:dyDescent="0.2">
      <c r="A4902" s="6">
        <f t="shared" si="67"/>
        <v>609562</v>
      </c>
      <c r="B4902" s="6">
        <v>17</v>
      </c>
      <c r="C4902" s="7">
        <v>21</v>
      </c>
      <c r="D4902" s="7">
        <v>213</v>
      </c>
      <c r="E4902" s="132" t="s">
        <v>4603</v>
      </c>
      <c r="F4902" s="7"/>
      <c r="G4902" s="7"/>
      <c r="H4902" s="7">
        <f>IF('Раздел 2.3.1'!P23&gt;=SUM('Раздел 2.3.1'!R23:U23),0,1)</f>
        <v>0</v>
      </c>
    </row>
    <row r="4903" spans="1:8" x14ac:dyDescent="0.2">
      <c r="A4903" s="6">
        <f t="shared" si="67"/>
        <v>609562</v>
      </c>
      <c r="B4903" s="6">
        <v>17</v>
      </c>
      <c r="C4903" s="7">
        <v>21</v>
      </c>
      <c r="D4903" s="7">
        <v>214</v>
      </c>
      <c r="E4903" s="132" t="s">
        <v>4604</v>
      </c>
      <c r="F4903" s="7"/>
      <c r="G4903" s="7"/>
      <c r="H4903" s="7">
        <f>IF('Раздел 2.3.1'!P24&gt;=SUM('Раздел 2.3.1'!R24:U24),0,1)</f>
        <v>0</v>
      </c>
    </row>
    <row r="4904" spans="1:8" x14ac:dyDescent="0.2">
      <c r="A4904" s="6">
        <f t="shared" si="67"/>
        <v>609562</v>
      </c>
      <c r="B4904" s="6">
        <v>17</v>
      </c>
      <c r="C4904" s="7">
        <v>21</v>
      </c>
      <c r="D4904" s="7">
        <v>215</v>
      </c>
      <c r="E4904" s="132" t="s">
        <v>4605</v>
      </c>
      <c r="F4904" s="7"/>
      <c r="G4904" s="7"/>
      <c r="H4904" s="7">
        <f>IF('Раздел 2.3.1'!P25&gt;=SUM('Раздел 2.3.1'!R25:U25),0,1)</f>
        <v>0</v>
      </c>
    </row>
    <row r="4905" spans="1:8" x14ac:dyDescent="0.2">
      <c r="A4905" s="6">
        <f t="shared" si="67"/>
        <v>609562</v>
      </c>
      <c r="B4905" s="6">
        <v>17</v>
      </c>
      <c r="C4905" s="7">
        <v>21</v>
      </c>
      <c r="D4905" s="7">
        <v>216</v>
      </c>
      <c r="E4905" s="132" t="s">
        <v>4606</v>
      </c>
      <c r="F4905" s="7"/>
      <c r="G4905" s="7"/>
      <c r="H4905" s="7">
        <f>IF('Раздел 2.3.1'!P26&gt;=SUM('Раздел 2.3.1'!R26:U26),0,1)</f>
        <v>0</v>
      </c>
    </row>
    <row r="4906" spans="1:8" x14ac:dyDescent="0.2">
      <c r="A4906" s="6">
        <f t="shared" si="67"/>
        <v>609562</v>
      </c>
      <c r="B4906" s="6">
        <v>17</v>
      </c>
      <c r="C4906" s="7">
        <v>21</v>
      </c>
      <c r="D4906" s="7">
        <v>217</v>
      </c>
      <c r="E4906" s="132" t="s">
        <v>4607</v>
      </c>
      <c r="F4906" s="7"/>
      <c r="G4906" s="7"/>
      <c r="H4906" s="7">
        <f>IF('Раздел 2.3.1'!P27&gt;=SUM('Раздел 2.3.1'!R27:U27),0,1)</f>
        <v>0</v>
      </c>
    </row>
    <row r="4907" spans="1:8" x14ac:dyDescent="0.2">
      <c r="A4907" s="6">
        <f t="shared" si="67"/>
        <v>609562</v>
      </c>
      <c r="B4907" s="6">
        <v>17</v>
      </c>
      <c r="C4907" s="7">
        <v>21</v>
      </c>
      <c r="D4907" s="7">
        <v>218</v>
      </c>
      <c r="E4907" s="132" t="s">
        <v>4608</v>
      </c>
      <c r="F4907" s="7"/>
      <c r="G4907" s="7"/>
      <c r="H4907" s="7">
        <f>IF('Раздел 2.3.1'!P28&gt;=SUM('Раздел 2.3.1'!R28:U28),0,1)</f>
        <v>0</v>
      </c>
    </row>
    <row r="4908" spans="1:8" x14ac:dyDescent="0.2">
      <c r="A4908" s="6">
        <f t="shared" si="67"/>
        <v>609562</v>
      </c>
      <c r="B4908" s="6">
        <v>17</v>
      </c>
      <c r="C4908" s="119">
        <v>21</v>
      </c>
      <c r="D4908" s="119">
        <v>219</v>
      </c>
      <c r="E4908" s="134" t="s">
        <v>4609</v>
      </c>
      <c r="F4908" s="119"/>
      <c r="G4908" s="119"/>
      <c r="H4908" s="119">
        <f>IF('Раздел 2.3.1'!P29&gt;=SUM('Раздел 2.3.1'!R29:U29),0,1)</f>
        <v>0</v>
      </c>
    </row>
    <row r="4909" spans="1:8" x14ac:dyDescent="0.2">
      <c r="A4909" s="6">
        <f t="shared" si="67"/>
        <v>609562</v>
      </c>
      <c r="B4909" s="6">
        <v>17</v>
      </c>
      <c r="C4909" s="7">
        <v>22</v>
      </c>
      <c r="D4909" s="7">
        <v>220</v>
      </c>
      <c r="E4909" s="136" t="s">
        <v>4610</v>
      </c>
      <c r="F4909" s="7"/>
      <c r="G4909" s="7"/>
      <c r="H4909" s="7">
        <f>IF('Раздел 2.3.1'!Q21&gt;=SUM('Раздел 2.3.1'!R21:S21),0,1)</f>
        <v>0</v>
      </c>
    </row>
    <row r="4910" spans="1:8" x14ac:dyDescent="0.2">
      <c r="A4910" s="6">
        <f t="shared" si="67"/>
        <v>609562</v>
      </c>
      <c r="B4910" s="6">
        <v>17</v>
      </c>
      <c r="C4910" s="7">
        <v>22</v>
      </c>
      <c r="D4910" s="7">
        <v>221</v>
      </c>
      <c r="E4910" s="136" t="s">
        <v>4611</v>
      </c>
      <c r="F4910" s="7"/>
      <c r="G4910" s="7"/>
      <c r="H4910" s="7">
        <f>IF('Раздел 2.3.1'!Q22&gt;=SUM('Раздел 2.3.1'!R22:S22),0,1)</f>
        <v>0</v>
      </c>
    </row>
    <row r="4911" spans="1:8" x14ac:dyDescent="0.2">
      <c r="A4911" s="6">
        <f t="shared" si="67"/>
        <v>609562</v>
      </c>
      <c r="B4911" s="6">
        <v>17</v>
      </c>
      <c r="C4911" s="7">
        <v>22</v>
      </c>
      <c r="D4911" s="7">
        <v>222</v>
      </c>
      <c r="E4911" s="136" t="s">
        <v>4612</v>
      </c>
      <c r="F4911" s="7"/>
      <c r="G4911" s="7"/>
      <c r="H4911" s="7">
        <f>IF('Раздел 2.3.1'!Q23&gt;=SUM('Раздел 2.3.1'!R23:S23),0,1)</f>
        <v>0</v>
      </c>
    </row>
    <row r="4912" spans="1:8" x14ac:dyDescent="0.2">
      <c r="A4912" s="6">
        <f t="shared" si="67"/>
        <v>609562</v>
      </c>
      <c r="B4912" s="6">
        <v>17</v>
      </c>
      <c r="C4912" s="7">
        <v>22</v>
      </c>
      <c r="D4912" s="7">
        <v>223</v>
      </c>
      <c r="E4912" s="136" t="s">
        <v>4613</v>
      </c>
      <c r="F4912" s="7"/>
      <c r="G4912" s="7"/>
      <c r="H4912" s="7">
        <f>IF('Раздел 2.3.1'!Q24&gt;=SUM('Раздел 2.3.1'!R24:S24),0,1)</f>
        <v>0</v>
      </c>
    </row>
    <row r="4913" spans="1:8" x14ac:dyDescent="0.2">
      <c r="A4913" s="6">
        <f t="shared" si="67"/>
        <v>609562</v>
      </c>
      <c r="B4913" s="6">
        <v>17</v>
      </c>
      <c r="C4913" s="7">
        <v>22</v>
      </c>
      <c r="D4913" s="7">
        <v>224</v>
      </c>
      <c r="E4913" s="136" t="s">
        <v>4614</v>
      </c>
      <c r="F4913" s="7"/>
      <c r="G4913" s="7"/>
      <c r="H4913" s="7">
        <f>IF('Раздел 2.3.1'!Q25&gt;=SUM('Раздел 2.3.1'!R25:S25),0,1)</f>
        <v>0</v>
      </c>
    </row>
    <row r="4914" spans="1:8" x14ac:dyDescent="0.2">
      <c r="A4914" s="6">
        <f t="shared" si="67"/>
        <v>609562</v>
      </c>
      <c r="B4914" s="6">
        <v>17</v>
      </c>
      <c r="C4914" s="7">
        <v>22</v>
      </c>
      <c r="D4914" s="7">
        <v>225</v>
      </c>
      <c r="E4914" s="136" t="s">
        <v>4615</v>
      </c>
      <c r="F4914" s="7"/>
      <c r="G4914" s="7"/>
      <c r="H4914" s="7">
        <f>IF('Раздел 2.3.1'!Q26&gt;=SUM('Раздел 2.3.1'!R26:S26),0,1)</f>
        <v>0</v>
      </c>
    </row>
    <row r="4915" spans="1:8" x14ac:dyDescent="0.2">
      <c r="A4915" s="6">
        <f t="shared" si="67"/>
        <v>609562</v>
      </c>
      <c r="B4915" s="6">
        <v>17</v>
      </c>
      <c r="C4915" s="7">
        <v>22</v>
      </c>
      <c r="D4915" s="7">
        <v>226</v>
      </c>
      <c r="E4915" s="136" t="s">
        <v>4616</v>
      </c>
      <c r="F4915" s="7"/>
      <c r="G4915" s="7"/>
      <c r="H4915" s="7">
        <f>IF('Раздел 2.3.1'!Q27&gt;=SUM('Раздел 2.3.1'!R27:S27),0,1)</f>
        <v>0</v>
      </c>
    </row>
    <row r="4916" spans="1:8" x14ac:dyDescent="0.2">
      <c r="A4916" s="6">
        <f t="shared" si="67"/>
        <v>609562</v>
      </c>
      <c r="B4916" s="6">
        <v>17</v>
      </c>
      <c r="C4916" s="7">
        <v>22</v>
      </c>
      <c r="D4916" s="7">
        <v>227</v>
      </c>
      <c r="E4916" s="136" t="s">
        <v>4617</v>
      </c>
      <c r="F4916" s="7"/>
      <c r="G4916" s="7"/>
      <c r="H4916" s="7">
        <f>IF('Раздел 2.3.1'!Q28&gt;=SUM('Раздел 2.3.1'!R28:S28),0,1)</f>
        <v>0</v>
      </c>
    </row>
    <row r="4917" spans="1:8" x14ac:dyDescent="0.2">
      <c r="A4917" s="6">
        <f t="shared" si="67"/>
        <v>609562</v>
      </c>
      <c r="B4917" s="6">
        <v>17</v>
      </c>
      <c r="C4917" s="119">
        <v>22</v>
      </c>
      <c r="D4917" s="119">
        <v>228</v>
      </c>
      <c r="E4917" s="123" t="s">
        <v>4618</v>
      </c>
      <c r="F4917" s="119"/>
      <c r="G4917" s="119"/>
      <c r="H4917" s="119">
        <f>IF('Раздел 2.3.1'!Q29&gt;=SUM('Раздел 2.3.1'!R29:S29),0,1)</f>
        <v>0</v>
      </c>
    </row>
    <row r="4918" spans="1:8" x14ac:dyDescent="0.2">
      <c r="A4918" s="6">
        <f t="shared" si="67"/>
        <v>609562</v>
      </c>
      <c r="B4918" s="6">
        <v>17</v>
      </c>
      <c r="C4918" s="7">
        <v>23</v>
      </c>
      <c r="D4918" s="7">
        <v>229</v>
      </c>
      <c r="E4918" s="136" t="s">
        <v>4582</v>
      </c>
      <c r="F4918" s="7"/>
      <c r="G4918" s="7"/>
      <c r="H4918" s="7">
        <f>IF('Раздел 2.3.1'!V21&gt;=SUM('Раздел 2.3.1'!X21:AA21),0,1)</f>
        <v>0</v>
      </c>
    </row>
    <row r="4919" spans="1:8" x14ac:dyDescent="0.2">
      <c r="A4919" s="6">
        <f t="shared" si="67"/>
        <v>609562</v>
      </c>
      <c r="B4919" s="6">
        <v>17</v>
      </c>
      <c r="C4919" s="7">
        <v>23</v>
      </c>
      <c r="D4919" s="7">
        <v>230</v>
      </c>
      <c r="E4919" s="136" t="s">
        <v>4583</v>
      </c>
      <c r="F4919" s="7"/>
      <c r="G4919" s="7"/>
      <c r="H4919" s="7">
        <f>IF('Раздел 2.3.1'!V22&gt;=SUM('Раздел 2.3.1'!X22:AA22),0,1)</f>
        <v>0</v>
      </c>
    </row>
    <row r="4920" spans="1:8" x14ac:dyDescent="0.2">
      <c r="A4920" s="6">
        <f t="shared" si="67"/>
        <v>609562</v>
      </c>
      <c r="B4920" s="6">
        <v>17</v>
      </c>
      <c r="C4920" s="7">
        <v>23</v>
      </c>
      <c r="D4920" s="7">
        <v>231</v>
      </c>
      <c r="E4920" s="136" t="s">
        <v>4584</v>
      </c>
      <c r="F4920" s="7"/>
      <c r="G4920" s="7"/>
      <c r="H4920" s="7">
        <f>IF('Раздел 2.3.1'!V23&gt;=SUM('Раздел 2.3.1'!X23:AA23),0,1)</f>
        <v>0</v>
      </c>
    </row>
    <row r="4921" spans="1:8" x14ac:dyDescent="0.2">
      <c r="A4921" s="6">
        <f t="shared" si="67"/>
        <v>609562</v>
      </c>
      <c r="B4921" s="6">
        <v>17</v>
      </c>
      <c r="C4921" s="7">
        <v>23</v>
      </c>
      <c r="D4921" s="7">
        <v>232</v>
      </c>
      <c r="E4921" s="136" t="s">
        <v>4585</v>
      </c>
      <c r="F4921" s="7"/>
      <c r="G4921" s="7"/>
      <c r="H4921" s="7">
        <f>IF('Раздел 2.3.1'!V24&gt;=SUM('Раздел 2.3.1'!X24:AA24),0,1)</f>
        <v>0</v>
      </c>
    </row>
    <row r="4922" spans="1:8" x14ac:dyDescent="0.2">
      <c r="A4922" s="6">
        <f t="shared" si="67"/>
        <v>609562</v>
      </c>
      <c r="B4922" s="6">
        <v>17</v>
      </c>
      <c r="C4922" s="7">
        <v>23</v>
      </c>
      <c r="D4922" s="7">
        <v>233</v>
      </c>
      <c r="E4922" s="136" t="s">
        <v>4586</v>
      </c>
      <c r="F4922" s="7"/>
      <c r="G4922" s="7"/>
      <c r="H4922" s="7">
        <f>IF('Раздел 2.3.1'!V25&gt;=SUM('Раздел 2.3.1'!X25:AA25),0,1)</f>
        <v>0</v>
      </c>
    </row>
    <row r="4923" spans="1:8" x14ac:dyDescent="0.2">
      <c r="A4923" s="6">
        <f t="shared" si="67"/>
        <v>609562</v>
      </c>
      <c r="B4923" s="6">
        <v>17</v>
      </c>
      <c r="C4923" s="7">
        <v>23</v>
      </c>
      <c r="D4923" s="7">
        <v>234</v>
      </c>
      <c r="E4923" s="136" t="s">
        <v>4587</v>
      </c>
      <c r="F4923" s="7"/>
      <c r="G4923" s="7"/>
      <c r="H4923" s="7">
        <f>IF('Раздел 2.3.1'!V26&gt;=SUM('Раздел 2.3.1'!X26:AA26),0,1)</f>
        <v>0</v>
      </c>
    </row>
    <row r="4924" spans="1:8" x14ac:dyDescent="0.2">
      <c r="A4924" s="6">
        <f t="shared" si="67"/>
        <v>609562</v>
      </c>
      <c r="B4924" s="6">
        <v>17</v>
      </c>
      <c r="C4924" s="7">
        <v>23</v>
      </c>
      <c r="D4924" s="7">
        <v>235</v>
      </c>
      <c r="E4924" s="136" t="s">
        <v>4588</v>
      </c>
      <c r="F4924" s="7"/>
      <c r="G4924" s="7"/>
      <c r="H4924" s="7">
        <f>IF('Раздел 2.3.1'!V27&gt;=SUM('Раздел 2.3.1'!X27:AA27),0,1)</f>
        <v>0</v>
      </c>
    </row>
    <row r="4925" spans="1:8" x14ac:dyDescent="0.2">
      <c r="A4925" s="6">
        <f t="shared" si="67"/>
        <v>609562</v>
      </c>
      <c r="B4925" s="6">
        <v>17</v>
      </c>
      <c r="C4925" s="7">
        <v>23</v>
      </c>
      <c r="D4925" s="7">
        <v>236</v>
      </c>
      <c r="E4925" s="136" t="s">
        <v>4589</v>
      </c>
      <c r="F4925" s="7"/>
      <c r="G4925" s="7"/>
      <c r="H4925" s="7">
        <f>IF('Раздел 2.3.1'!V28&gt;=SUM('Раздел 2.3.1'!X28:AA28),0,1)</f>
        <v>0</v>
      </c>
    </row>
    <row r="4926" spans="1:8" x14ac:dyDescent="0.2">
      <c r="A4926" s="6">
        <f t="shared" si="67"/>
        <v>609562</v>
      </c>
      <c r="B4926" s="6">
        <v>17</v>
      </c>
      <c r="C4926" s="119">
        <v>23</v>
      </c>
      <c r="D4926" s="119">
        <v>237</v>
      </c>
      <c r="E4926" s="123" t="s">
        <v>4590</v>
      </c>
      <c r="F4926" s="119"/>
      <c r="G4926" s="119"/>
      <c r="H4926" s="119">
        <f>IF('Раздел 2.3.1'!V29&gt;=SUM('Раздел 2.3.1'!X29:AA29),0,1)</f>
        <v>0</v>
      </c>
    </row>
    <row r="4927" spans="1:8" x14ac:dyDescent="0.2">
      <c r="A4927" s="6">
        <f t="shared" si="67"/>
        <v>609562</v>
      </c>
      <c r="B4927" s="6">
        <v>17</v>
      </c>
      <c r="C4927" s="7">
        <v>24</v>
      </c>
      <c r="D4927" s="7">
        <v>238</v>
      </c>
      <c r="E4927" s="136" t="s">
        <v>4591</v>
      </c>
      <c r="F4927" s="125"/>
      <c r="G4927" s="125"/>
      <c r="H4927" s="125">
        <f>IF('Раздел 2.3.1'!W21&gt;=SUM('Раздел 2.3.1'!X21:Y21),0,1)</f>
        <v>0</v>
      </c>
    </row>
    <row r="4928" spans="1:8" x14ac:dyDescent="0.2">
      <c r="A4928" s="6">
        <f t="shared" si="67"/>
        <v>609562</v>
      </c>
      <c r="B4928" s="6">
        <v>17</v>
      </c>
      <c r="C4928" s="7">
        <v>24</v>
      </c>
      <c r="D4928" s="7">
        <v>239</v>
      </c>
      <c r="E4928" s="136" t="s">
        <v>4592</v>
      </c>
      <c r="F4928" s="7"/>
      <c r="G4928" s="7"/>
      <c r="H4928" s="7">
        <f>IF('Раздел 2.3.1'!W22&gt;=SUM('Раздел 2.3.1'!X22:Y22),0,1)</f>
        <v>0</v>
      </c>
    </row>
    <row r="4929" spans="1:8" x14ac:dyDescent="0.2">
      <c r="A4929" s="6">
        <f t="shared" si="67"/>
        <v>609562</v>
      </c>
      <c r="B4929" s="6">
        <v>17</v>
      </c>
      <c r="C4929" s="7">
        <v>24</v>
      </c>
      <c r="D4929" s="7">
        <v>240</v>
      </c>
      <c r="E4929" s="136" t="s">
        <v>4593</v>
      </c>
      <c r="F4929" s="7"/>
      <c r="G4929" s="7"/>
      <c r="H4929" s="7">
        <f>IF('Раздел 2.3.1'!W23&gt;=SUM('Раздел 2.3.1'!X23:Y23),0,1)</f>
        <v>0</v>
      </c>
    </row>
    <row r="4930" spans="1:8" x14ac:dyDescent="0.2">
      <c r="A4930" s="6">
        <f t="shared" si="67"/>
        <v>609562</v>
      </c>
      <c r="B4930" s="6">
        <v>17</v>
      </c>
      <c r="C4930" s="7">
        <v>24</v>
      </c>
      <c r="D4930" s="7">
        <v>241</v>
      </c>
      <c r="E4930" s="136" t="s">
        <v>4594</v>
      </c>
      <c r="F4930" s="7"/>
      <c r="G4930" s="7"/>
      <c r="H4930" s="7">
        <f>IF('Раздел 2.3.1'!W24&gt;=SUM('Раздел 2.3.1'!X24:Y24),0,1)</f>
        <v>0</v>
      </c>
    </row>
    <row r="4931" spans="1:8" x14ac:dyDescent="0.2">
      <c r="A4931" s="6">
        <f t="shared" si="67"/>
        <v>609562</v>
      </c>
      <c r="B4931" s="6">
        <v>17</v>
      </c>
      <c r="C4931" s="7">
        <v>24</v>
      </c>
      <c r="D4931" s="7">
        <v>242</v>
      </c>
      <c r="E4931" s="136" t="s">
        <v>4595</v>
      </c>
      <c r="F4931" s="7"/>
      <c r="G4931" s="7"/>
      <c r="H4931" s="7">
        <f>IF('Раздел 2.3.1'!W25&gt;=SUM('Раздел 2.3.1'!X25:Y25),0,1)</f>
        <v>0</v>
      </c>
    </row>
    <row r="4932" spans="1:8" x14ac:dyDescent="0.2">
      <c r="A4932" s="6">
        <f t="shared" si="67"/>
        <v>609562</v>
      </c>
      <c r="B4932" s="6">
        <v>17</v>
      </c>
      <c r="C4932" s="7">
        <v>24</v>
      </c>
      <c r="D4932" s="7">
        <v>243</v>
      </c>
      <c r="E4932" s="136" t="s">
        <v>4596</v>
      </c>
      <c r="F4932" s="7"/>
      <c r="G4932" s="7"/>
      <c r="H4932" s="7">
        <f>IF('Раздел 2.3.1'!W26&gt;=SUM('Раздел 2.3.1'!X26:Y26),0,1)</f>
        <v>0</v>
      </c>
    </row>
    <row r="4933" spans="1:8" x14ac:dyDescent="0.2">
      <c r="A4933" s="6">
        <f t="shared" si="67"/>
        <v>609562</v>
      </c>
      <c r="B4933" s="6">
        <v>17</v>
      </c>
      <c r="C4933" s="7">
        <v>24</v>
      </c>
      <c r="D4933" s="7">
        <v>244</v>
      </c>
      <c r="E4933" s="136" t="s">
        <v>4597</v>
      </c>
      <c r="F4933" s="7"/>
      <c r="G4933" s="7"/>
      <c r="H4933" s="7">
        <f>IF('Раздел 2.3.1'!W27&gt;=SUM('Раздел 2.3.1'!X27:Y27),0,1)</f>
        <v>0</v>
      </c>
    </row>
    <row r="4934" spans="1:8" x14ac:dyDescent="0.2">
      <c r="A4934" s="6">
        <f t="shared" si="67"/>
        <v>609562</v>
      </c>
      <c r="B4934" s="6">
        <v>17</v>
      </c>
      <c r="C4934" s="7">
        <v>24</v>
      </c>
      <c r="D4934" s="7">
        <v>245</v>
      </c>
      <c r="E4934" s="136" t="s">
        <v>4598</v>
      </c>
      <c r="F4934" s="7"/>
      <c r="G4934" s="7"/>
      <c r="H4934" s="7">
        <f>IF('Раздел 2.3.1'!W28&gt;=SUM('Раздел 2.3.1'!X28:Y28),0,1)</f>
        <v>0</v>
      </c>
    </row>
    <row r="4935" spans="1:8" x14ac:dyDescent="0.2">
      <c r="A4935" s="6">
        <f t="shared" si="67"/>
        <v>609562</v>
      </c>
      <c r="B4935" s="119">
        <v>17</v>
      </c>
      <c r="C4935" s="119">
        <v>24</v>
      </c>
      <c r="D4935" s="119">
        <v>246</v>
      </c>
      <c r="E4935" s="123" t="s">
        <v>4599</v>
      </c>
      <c r="F4935" s="119"/>
      <c r="G4935" s="119"/>
      <c r="H4935" s="119">
        <f>IF('Раздел 2.3.1'!W29&gt;=SUM('Раздел 2.3.1'!X29:Y29),0,1)</f>
        <v>0</v>
      </c>
    </row>
    <row r="4936" spans="1:8" x14ac:dyDescent="0.2">
      <c r="A4936" s="117">
        <f t="shared" ref="A4936:A4975" si="68">P_3</f>
        <v>609562</v>
      </c>
      <c r="B4936" s="117">
        <v>18</v>
      </c>
      <c r="C4936" s="117">
        <v>0</v>
      </c>
      <c r="D4936" s="117">
        <v>0</v>
      </c>
      <c r="E4936" s="117" t="str">
        <f>CONCATENATE("Количество ошибок в разделе 2.3.2: ",H4936)</f>
        <v>Количество ошибок в разделе 2.3.2: 0</v>
      </c>
      <c r="F4936" s="117"/>
      <c r="G4936" s="117"/>
      <c r="H4936" s="117">
        <f>SUM(H4937:H5182)</f>
        <v>0</v>
      </c>
    </row>
    <row r="4937" spans="1:8" x14ac:dyDescent="0.2">
      <c r="A4937" s="6">
        <f t="shared" si="68"/>
        <v>609562</v>
      </c>
      <c r="B4937" s="6">
        <v>18</v>
      </c>
      <c r="C4937" s="6">
        <v>1</v>
      </c>
      <c r="D4937" s="6">
        <v>1</v>
      </c>
      <c r="E4937" s="6" t="s">
        <v>17500</v>
      </c>
      <c r="H4937" s="6">
        <f>IF('Раздел 2.3.2'!P21&gt;='Раздел 2.3.2'!P22,0,1)</f>
        <v>0</v>
      </c>
    </row>
    <row r="4938" spans="1:8" x14ac:dyDescent="0.2">
      <c r="A4938" s="6">
        <f t="shared" si="68"/>
        <v>609562</v>
      </c>
      <c r="B4938" s="6">
        <v>18</v>
      </c>
      <c r="C4938" s="6">
        <v>1</v>
      </c>
      <c r="D4938" s="6">
        <v>2</v>
      </c>
      <c r="E4938" s="6" t="s">
        <v>1438</v>
      </c>
      <c r="H4938" s="6">
        <f>IF('Раздел 2.3.2'!Q21&gt;='Раздел 2.3.2'!Q22,0,1)</f>
        <v>0</v>
      </c>
    </row>
    <row r="4939" spans="1:8" x14ac:dyDescent="0.2">
      <c r="A4939" s="6">
        <f t="shared" si="68"/>
        <v>609562</v>
      </c>
      <c r="B4939" s="6">
        <v>18</v>
      </c>
      <c r="C4939" s="6">
        <v>1</v>
      </c>
      <c r="D4939" s="6">
        <v>3</v>
      </c>
      <c r="E4939" s="6" t="s">
        <v>1439</v>
      </c>
      <c r="H4939" s="6">
        <f>IF('Раздел 2.3.2'!R21&gt;='Раздел 2.3.2'!R22,0,1)</f>
        <v>0</v>
      </c>
    </row>
    <row r="4940" spans="1:8" x14ac:dyDescent="0.2">
      <c r="A4940" s="6">
        <f t="shared" si="68"/>
        <v>609562</v>
      </c>
      <c r="B4940" s="6">
        <v>18</v>
      </c>
      <c r="C4940" s="6">
        <v>1</v>
      </c>
      <c r="D4940" s="6">
        <v>4</v>
      </c>
      <c r="E4940" s="6" t="s">
        <v>1440</v>
      </c>
      <c r="H4940" s="6">
        <f>IF('Раздел 2.3.2'!S21&gt;='Раздел 2.3.2'!S22,0,1)</f>
        <v>0</v>
      </c>
    </row>
    <row r="4941" spans="1:8" x14ac:dyDescent="0.2">
      <c r="A4941" s="6">
        <f t="shared" si="68"/>
        <v>609562</v>
      </c>
      <c r="B4941" s="6">
        <v>18</v>
      </c>
      <c r="C4941" s="6">
        <v>1</v>
      </c>
      <c r="D4941" s="6">
        <v>5</v>
      </c>
      <c r="E4941" s="6" t="s">
        <v>1441</v>
      </c>
      <c r="H4941" s="6">
        <f>IF('Раздел 2.3.2'!T21&gt;='Раздел 2.3.2'!T22,0,1)</f>
        <v>0</v>
      </c>
    </row>
    <row r="4942" spans="1:8" x14ac:dyDescent="0.2">
      <c r="A4942" s="6">
        <f t="shared" si="68"/>
        <v>609562</v>
      </c>
      <c r="B4942" s="6">
        <v>18</v>
      </c>
      <c r="C4942" s="6">
        <v>1</v>
      </c>
      <c r="D4942" s="6">
        <v>6</v>
      </c>
      <c r="E4942" s="6" t="s">
        <v>1442</v>
      </c>
      <c r="H4942" s="6">
        <f>IF('Раздел 2.3.2'!U21&gt;='Раздел 2.3.2'!U22,0,1)</f>
        <v>0</v>
      </c>
    </row>
    <row r="4943" spans="1:8" x14ac:dyDescent="0.2">
      <c r="A4943" s="6">
        <f t="shared" si="68"/>
        <v>609562</v>
      </c>
      <c r="B4943" s="6">
        <v>18</v>
      </c>
      <c r="C4943" s="6">
        <v>1</v>
      </c>
      <c r="D4943" s="6">
        <v>7</v>
      </c>
      <c r="E4943" s="6" t="s">
        <v>1443</v>
      </c>
      <c r="H4943" s="6">
        <f>IF('Раздел 2.3.2'!V21&gt;='Раздел 2.3.2'!V22,0,1)</f>
        <v>0</v>
      </c>
    </row>
    <row r="4944" spans="1:8" x14ac:dyDescent="0.2">
      <c r="A4944" s="6">
        <f t="shared" si="68"/>
        <v>609562</v>
      </c>
      <c r="B4944" s="6">
        <v>18</v>
      </c>
      <c r="C4944" s="6">
        <v>1</v>
      </c>
      <c r="D4944" s="6">
        <v>8</v>
      </c>
      <c r="E4944" s="6" t="s">
        <v>1444</v>
      </c>
      <c r="H4944" s="6">
        <f>IF('Раздел 2.3.2'!W21&gt;='Раздел 2.3.2'!W22,0,1)</f>
        <v>0</v>
      </c>
    </row>
    <row r="4945" spans="1:8" x14ac:dyDescent="0.2">
      <c r="A4945" s="6">
        <f t="shared" si="68"/>
        <v>609562</v>
      </c>
      <c r="B4945" s="6">
        <v>18</v>
      </c>
      <c r="C4945" s="6">
        <v>1</v>
      </c>
      <c r="D4945" s="6">
        <v>9</v>
      </c>
      <c r="E4945" s="6" t="s">
        <v>1445</v>
      </c>
      <c r="H4945" s="6">
        <f>IF('Раздел 2.3.2'!X21&gt;='Раздел 2.3.2'!X22,0,1)</f>
        <v>0</v>
      </c>
    </row>
    <row r="4946" spans="1:8" x14ac:dyDescent="0.2">
      <c r="A4946" s="6">
        <f t="shared" si="68"/>
        <v>609562</v>
      </c>
      <c r="B4946" s="6">
        <v>18</v>
      </c>
      <c r="C4946" s="6">
        <v>1</v>
      </c>
      <c r="D4946" s="6">
        <v>10</v>
      </c>
      <c r="E4946" s="6" t="s">
        <v>1446</v>
      </c>
      <c r="H4946" s="6">
        <f>IF('Раздел 2.3.2'!Y21&gt;='Раздел 2.3.2'!Y22,0,1)</f>
        <v>0</v>
      </c>
    </row>
    <row r="4947" spans="1:8" x14ac:dyDescent="0.2">
      <c r="A4947" s="6">
        <f t="shared" si="68"/>
        <v>609562</v>
      </c>
      <c r="B4947" s="6">
        <v>18</v>
      </c>
      <c r="C4947" s="6">
        <v>1</v>
      </c>
      <c r="D4947" s="6">
        <v>11</v>
      </c>
      <c r="E4947" s="6" t="s">
        <v>1447</v>
      </c>
      <c r="H4947" s="6">
        <f>IF('Раздел 2.3.2'!Z21&gt;='Раздел 2.3.2'!Z22,0,1)</f>
        <v>0</v>
      </c>
    </row>
    <row r="4948" spans="1:8" x14ac:dyDescent="0.2">
      <c r="A4948" s="6">
        <f t="shared" si="68"/>
        <v>609562</v>
      </c>
      <c r="B4948" s="6">
        <v>18</v>
      </c>
      <c r="C4948" s="119">
        <v>1</v>
      </c>
      <c r="D4948" s="119">
        <v>12</v>
      </c>
      <c r="E4948" s="119" t="s">
        <v>1448</v>
      </c>
      <c r="F4948" s="119"/>
      <c r="G4948" s="119"/>
      <c r="H4948" s="119">
        <f>IF('Раздел 2.3.2'!AA21&gt;='Раздел 2.3.2'!AA22,0,1)</f>
        <v>0</v>
      </c>
    </row>
    <row r="4949" spans="1:8" x14ac:dyDescent="0.2">
      <c r="A4949" s="6">
        <f t="shared" si="68"/>
        <v>609562</v>
      </c>
      <c r="B4949" s="6">
        <v>18</v>
      </c>
      <c r="C4949" s="6">
        <v>2</v>
      </c>
      <c r="D4949" s="6">
        <v>13</v>
      </c>
      <c r="E4949" s="6" t="s">
        <v>17501</v>
      </c>
      <c r="H4949" s="6">
        <f>IF('Раздел 2.3.2'!P21&gt;='Раздел 2.3.2'!P23,0,1)</f>
        <v>0</v>
      </c>
    </row>
    <row r="4950" spans="1:8" x14ac:dyDescent="0.2">
      <c r="A4950" s="6">
        <f t="shared" si="68"/>
        <v>609562</v>
      </c>
      <c r="B4950" s="6">
        <v>18</v>
      </c>
      <c r="C4950" s="6">
        <v>2</v>
      </c>
      <c r="D4950" s="6">
        <v>14</v>
      </c>
      <c r="E4950" s="6" t="s">
        <v>1449</v>
      </c>
      <c r="H4950" s="6">
        <f>IF('Раздел 2.3.2'!Q21&gt;='Раздел 2.3.2'!Q23,0,1)</f>
        <v>0</v>
      </c>
    </row>
    <row r="4951" spans="1:8" x14ac:dyDescent="0.2">
      <c r="A4951" s="6">
        <f t="shared" si="68"/>
        <v>609562</v>
      </c>
      <c r="B4951" s="6">
        <v>18</v>
      </c>
      <c r="C4951" s="6">
        <v>2</v>
      </c>
      <c r="D4951" s="6">
        <v>15</v>
      </c>
      <c r="E4951" s="6" t="s">
        <v>1450</v>
      </c>
      <c r="H4951" s="6">
        <f>IF('Раздел 2.3.2'!R21&gt;='Раздел 2.3.2'!R23,0,1)</f>
        <v>0</v>
      </c>
    </row>
    <row r="4952" spans="1:8" x14ac:dyDescent="0.2">
      <c r="A4952" s="6">
        <f t="shared" si="68"/>
        <v>609562</v>
      </c>
      <c r="B4952" s="6">
        <v>18</v>
      </c>
      <c r="C4952" s="6">
        <v>2</v>
      </c>
      <c r="D4952" s="6">
        <v>16</v>
      </c>
      <c r="E4952" s="6" t="s">
        <v>1451</v>
      </c>
      <c r="H4952" s="6">
        <f>IF('Раздел 2.3.2'!S21&gt;='Раздел 2.3.2'!S23,0,1)</f>
        <v>0</v>
      </c>
    </row>
    <row r="4953" spans="1:8" x14ac:dyDescent="0.2">
      <c r="A4953" s="6">
        <f t="shared" si="68"/>
        <v>609562</v>
      </c>
      <c r="B4953" s="6">
        <v>18</v>
      </c>
      <c r="C4953" s="6">
        <v>2</v>
      </c>
      <c r="D4953" s="6">
        <v>17</v>
      </c>
      <c r="E4953" s="6" t="s">
        <v>1452</v>
      </c>
      <c r="H4953" s="6">
        <f>IF('Раздел 2.3.2'!T21&gt;='Раздел 2.3.2'!T23,0,1)</f>
        <v>0</v>
      </c>
    </row>
    <row r="4954" spans="1:8" x14ac:dyDescent="0.2">
      <c r="A4954" s="6">
        <f t="shared" si="68"/>
        <v>609562</v>
      </c>
      <c r="B4954" s="6">
        <v>18</v>
      </c>
      <c r="C4954" s="6">
        <v>2</v>
      </c>
      <c r="D4954" s="6">
        <v>18</v>
      </c>
      <c r="E4954" s="6" t="s">
        <v>1453</v>
      </c>
      <c r="H4954" s="6">
        <f>IF('Раздел 2.3.2'!U21&gt;='Раздел 2.3.2'!U23,0,1)</f>
        <v>0</v>
      </c>
    </row>
    <row r="4955" spans="1:8" x14ac:dyDescent="0.2">
      <c r="A4955" s="6">
        <f t="shared" si="68"/>
        <v>609562</v>
      </c>
      <c r="B4955" s="6">
        <v>18</v>
      </c>
      <c r="C4955" s="6">
        <v>2</v>
      </c>
      <c r="D4955" s="6">
        <v>19</v>
      </c>
      <c r="E4955" s="6" t="s">
        <v>1454</v>
      </c>
      <c r="H4955" s="6">
        <f>IF('Раздел 2.3.2'!V21&gt;='Раздел 2.3.2'!V23,0,1)</f>
        <v>0</v>
      </c>
    </row>
    <row r="4956" spans="1:8" x14ac:dyDescent="0.2">
      <c r="A4956" s="6">
        <f t="shared" si="68"/>
        <v>609562</v>
      </c>
      <c r="B4956" s="6">
        <v>18</v>
      </c>
      <c r="C4956" s="6">
        <v>2</v>
      </c>
      <c r="D4956" s="6">
        <v>20</v>
      </c>
      <c r="E4956" s="6" t="s">
        <v>1455</v>
      </c>
      <c r="H4956" s="6">
        <f>IF('Раздел 2.3.2'!W21&gt;='Раздел 2.3.2'!W23,0,1)</f>
        <v>0</v>
      </c>
    </row>
    <row r="4957" spans="1:8" x14ac:dyDescent="0.2">
      <c r="A4957" s="6">
        <f t="shared" si="68"/>
        <v>609562</v>
      </c>
      <c r="B4957" s="6">
        <v>18</v>
      </c>
      <c r="C4957" s="6">
        <v>2</v>
      </c>
      <c r="D4957" s="6">
        <v>21</v>
      </c>
      <c r="E4957" s="6" t="s">
        <v>1456</v>
      </c>
      <c r="H4957" s="6">
        <f>IF('Раздел 2.3.2'!X21&gt;='Раздел 2.3.2'!X23,0,1)</f>
        <v>0</v>
      </c>
    </row>
    <row r="4958" spans="1:8" x14ac:dyDescent="0.2">
      <c r="A4958" s="6">
        <f t="shared" si="68"/>
        <v>609562</v>
      </c>
      <c r="B4958" s="6">
        <v>18</v>
      </c>
      <c r="C4958" s="6">
        <v>2</v>
      </c>
      <c r="D4958" s="6">
        <v>22</v>
      </c>
      <c r="E4958" s="6" t="s">
        <v>1457</v>
      </c>
      <c r="H4958" s="6">
        <f>IF('Раздел 2.3.2'!Y21&gt;='Раздел 2.3.2'!Y23,0,1)</f>
        <v>0</v>
      </c>
    </row>
    <row r="4959" spans="1:8" x14ac:dyDescent="0.2">
      <c r="A4959" s="6">
        <f t="shared" si="68"/>
        <v>609562</v>
      </c>
      <c r="B4959" s="6">
        <v>18</v>
      </c>
      <c r="C4959" s="6">
        <v>2</v>
      </c>
      <c r="D4959" s="6">
        <v>23</v>
      </c>
      <c r="E4959" s="6" t="s">
        <v>1458</v>
      </c>
      <c r="H4959" s="6">
        <f>IF('Раздел 2.3.2'!Z21&gt;='Раздел 2.3.2'!Z23,0,1)</f>
        <v>0</v>
      </c>
    </row>
    <row r="4960" spans="1:8" x14ac:dyDescent="0.2">
      <c r="A4960" s="6">
        <f t="shared" si="68"/>
        <v>609562</v>
      </c>
      <c r="B4960" s="6">
        <v>18</v>
      </c>
      <c r="C4960" s="119">
        <v>2</v>
      </c>
      <c r="D4960" s="119">
        <v>24</v>
      </c>
      <c r="E4960" s="119" t="s">
        <v>1459</v>
      </c>
      <c r="F4960" s="119"/>
      <c r="G4960" s="119"/>
      <c r="H4960" s="119">
        <f>IF('Раздел 2.3.2'!AA21&gt;='Раздел 2.3.2'!AA23,0,1)</f>
        <v>0</v>
      </c>
    </row>
    <row r="4961" spans="1:8" x14ac:dyDescent="0.2">
      <c r="A4961" s="6">
        <f t="shared" si="68"/>
        <v>609562</v>
      </c>
      <c r="B4961" s="6">
        <v>18</v>
      </c>
      <c r="C4961" s="6">
        <v>3</v>
      </c>
      <c r="D4961" s="6">
        <v>25</v>
      </c>
      <c r="E4961" s="6" t="s">
        <v>19228</v>
      </c>
      <c r="H4961" s="6">
        <f>IF('Раздел 2.3.2'!P21&gt;='Раздел 2.3.2'!P24,0,1)</f>
        <v>0</v>
      </c>
    </row>
    <row r="4962" spans="1:8" x14ac:dyDescent="0.2">
      <c r="A4962" s="6">
        <f t="shared" si="68"/>
        <v>609562</v>
      </c>
      <c r="B4962" s="6">
        <v>18</v>
      </c>
      <c r="C4962" s="6">
        <v>3</v>
      </c>
      <c r="D4962" s="6">
        <v>26</v>
      </c>
      <c r="E4962" s="6" t="s">
        <v>1460</v>
      </c>
      <c r="H4962" s="6">
        <f>IF('Раздел 2.3.2'!Q21&gt;='Раздел 2.3.2'!Q24,0,1)</f>
        <v>0</v>
      </c>
    </row>
    <row r="4963" spans="1:8" x14ac:dyDescent="0.2">
      <c r="A4963" s="6">
        <f t="shared" si="68"/>
        <v>609562</v>
      </c>
      <c r="B4963" s="6">
        <v>18</v>
      </c>
      <c r="C4963" s="6">
        <v>3</v>
      </c>
      <c r="D4963" s="6">
        <v>27</v>
      </c>
      <c r="E4963" s="6" t="s">
        <v>1461</v>
      </c>
      <c r="H4963" s="6">
        <f>IF('Раздел 2.3.2'!R21&gt;='Раздел 2.3.2'!R24,0,1)</f>
        <v>0</v>
      </c>
    </row>
    <row r="4964" spans="1:8" x14ac:dyDescent="0.2">
      <c r="A4964" s="6">
        <f t="shared" si="68"/>
        <v>609562</v>
      </c>
      <c r="B4964" s="6">
        <v>18</v>
      </c>
      <c r="C4964" s="6">
        <v>3</v>
      </c>
      <c r="D4964" s="6">
        <v>28</v>
      </c>
      <c r="E4964" s="6" t="s">
        <v>1462</v>
      </c>
      <c r="H4964" s="6">
        <f>IF('Раздел 2.3.2'!S21&gt;='Раздел 2.3.2'!S24,0,1)</f>
        <v>0</v>
      </c>
    </row>
    <row r="4965" spans="1:8" x14ac:dyDescent="0.2">
      <c r="A4965" s="6">
        <f t="shared" si="68"/>
        <v>609562</v>
      </c>
      <c r="B4965" s="6">
        <v>18</v>
      </c>
      <c r="C4965" s="6">
        <v>3</v>
      </c>
      <c r="D4965" s="6">
        <v>29</v>
      </c>
      <c r="E4965" s="6" t="s">
        <v>1463</v>
      </c>
      <c r="H4965" s="6">
        <f>IF('Раздел 2.3.2'!T21&gt;='Раздел 2.3.2'!T24,0,1)</f>
        <v>0</v>
      </c>
    </row>
    <row r="4966" spans="1:8" x14ac:dyDescent="0.2">
      <c r="A4966" s="6">
        <f t="shared" si="68"/>
        <v>609562</v>
      </c>
      <c r="B4966" s="6">
        <v>18</v>
      </c>
      <c r="C4966" s="6">
        <v>3</v>
      </c>
      <c r="D4966" s="6">
        <v>30</v>
      </c>
      <c r="E4966" s="6" t="s">
        <v>1464</v>
      </c>
      <c r="H4966" s="6">
        <f>IF('Раздел 2.3.2'!U21&gt;='Раздел 2.3.2'!U24,0,1)</f>
        <v>0</v>
      </c>
    </row>
    <row r="4967" spans="1:8" x14ac:dyDescent="0.2">
      <c r="A4967" s="6">
        <f t="shared" si="68"/>
        <v>609562</v>
      </c>
      <c r="B4967" s="6">
        <v>18</v>
      </c>
      <c r="C4967" s="6">
        <v>3</v>
      </c>
      <c r="D4967" s="6">
        <v>31</v>
      </c>
      <c r="E4967" s="6" t="s">
        <v>1465</v>
      </c>
      <c r="H4967" s="6">
        <f>IF('Раздел 2.3.2'!V21&gt;='Раздел 2.3.2'!V24,0,1)</f>
        <v>0</v>
      </c>
    </row>
    <row r="4968" spans="1:8" x14ac:dyDescent="0.2">
      <c r="A4968" s="6">
        <f t="shared" si="68"/>
        <v>609562</v>
      </c>
      <c r="B4968" s="6">
        <v>18</v>
      </c>
      <c r="C4968" s="6">
        <v>3</v>
      </c>
      <c r="D4968" s="6">
        <v>32</v>
      </c>
      <c r="E4968" s="6" t="s">
        <v>1466</v>
      </c>
      <c r="H4968" s="6">
        <f>IF('Раздел 2.3.2'!W21&gt;='Раздел 2.3.2'!W24,0,1)</f>
        <v>0</v>
      </c>
    </row>
    <row r="4969" spans="1:8" x14ac:dyDescent="0.2">
      <c r="A4969" s="6">
        <f t="shared" si="68"/>
        <v>609562</v>
      </c>
      <c r="B4969" s="6">
        <v>18</v>
      </c>
      <c r="C4969" s="6">
        <v>3</v>
      </c>
      <c r="D4969" s="6">
        <v>33</v>
      </c>
      <c r="E4969" s="6" t="s">
        <v>1467</v>
      </c>
      <c r="H4969" s="6">
        <f>IF('Раздел 2.3.2'!X21&gt;='Раздел 2.3.2'!X24,0,1)</f>
        <v>0</v>
      </c>
    </row>
    <row r="4970" spans="1:8" x14ac:dyDescent="0.2">
      <c r="A4970" s="6">
        <f t="shared" si="68"/>
        <v>609562</v>
      </c>
      <c r="B4970" s="6">
        <v>18</v>
      </c>
      <c r="C4970" s="6">
        <v>3</v>
      </c>
      <c r="D4970" s="6">
        <v>34</v>
      </c>
      <c r="E4970" s="6" t="s">
        <v>1468</v>
      </c>
      <c r="H4970" s="6">
        <f>IF('Раздел 2.3.2'!Y21&gt;='Раздел 2.3.2'!Y24,0,1)</f>
        <v>0</v>
      </c>
    </row>
    <row r="4971" spans="1:8" x14ac:dyDescent="0.2">
      <c r="A4971" s="6">
        <f t="shared" si="68"/>
        <v>609562</v>
      </c>
      <c r="B4971" s="6">
        <v>18</v>
      </c>
      <c r="C4971" s="6">
        <v>3</v>
      </c>
      <c r="D4971" s="6">
        <v>35</v>
      </c>
      <c r="E4971" s="6" t="s">
        <v>1469</v>
      </c>
      <c r="H4971" s="6">
        <f>IF('Раздел 2.3.2'!Z21&gt;='Раздел 2.3.2'!Z24,0,1)</f>
        <v>0</v>
      </c>
    </row>
    <row r="4972" spans="1:8" x14ac:dyDescent="0.2">
      <c r="A4972" s="6">
        <f t="shared" si="68"/>
        <v>609562</v>
      </c>
      <c r="B4972" s="6">
        <v>18</v>
      </c>
      <c r="C4972" s="119">
        <v>3</v>
      </c>
      <c r="D4972" s="119">
        <v>36</v>
      </c>
      <c r="E4972" s="119" t="s">
        <v>1470</v>
      </c>
      <c r="F4972" s="119"/>
      <c r="G4972" s="119"/>
      <c r="H4972" s="119">
        <f>IF('Раздел 2.3.2'!AA21&gt;='Раздел 2.3.2'!AA24,0,1)</f>
        <v>0</v>
      </c>
    </row>
    <row r="4973" spans="1:8" x14ac:dyDescent="0.2">
      <c r="A4973" s="6">
        <f t="shared" si="68"/>
        <v>609562</v>
      </c>
      <c r="B4973" s="6">
        <v>18</v>
      </c>
      <c r="C4973" s="122">
        <v>4</v>
      </c>
      <c r="D4973" s="6">
        <v>37</v>
      </c>
      <c r="E4973" s="6" t="s">
        <v>19229</v>
      </c>
      <c r="F4973" s="7"/>
      <c r="G4973" s="7"/>
      <c r="H4973" s="6">
        <f>IF('Раздел 2.3.2'!P21&gt;='Раздел 2.3.2'!P25,0,1)</f>
        <v>0</v>
      </c>
    </row>
    <row r="4974" spans="1:8" x14ac:dyDescent="0.2">
      <c r="A4974" s="6">
        <f t="shared" si="68"/>
        <v>609562</v>
      </c>
      <c r="B4974" s="6">
        <v>18</v>
      </c>
      <c r="C4974" s="122">
        <v>4</v>
      </c>
      <c r="D4974" s="6">
        <v>38</v>
      </c>
      <c r="E4974" s="6" t="s">
        <v>1471</v>
      </c>
      <c r="F4974" s="7"/>
      <c r="G4974" s="7"/>
      <c r="H4974" s="6">
        <f>IF('Раздел 2.3.2'!Q21&gt;='Раздел 2.3.2'!Q25,0,1)</f>
        <v>0</v>
      </c>
    </row>
    <row r="4975" spans="1:8" x14ac:dyDescent="0.2">
      <c r="A4975" s="6">
        <f t="shared" si="68"/>
        <v>609562</v>
      </c>
      <c r="B4975" s="6">
        <v>18</v>
      </c>
      <c r="C4975" s="122">
        <v>4</v>
      </c>
      <c r="D4975" s="6">
        <v>39</v>
      </c>
      <c r="E4975" s="6" t="s">
        <v>1472</v>
      </c>
      <c r="F4975" s="7"/>
      <c r="G4975" s="7"/>
      <c r="H4975" s="6">
        <f>IF('Раздел 2.3.2'!R21&gt;='Раздел 2.3.2'!R25,0,1)</f>
        <v>0</v>
      </c>
    </row>
    <row r="4976" spans="1:8" x14ac:dyDescent="0.2">
      <c r="A4976" s="6">
        <f t="shared" ref="A4976:A5007" si="69">P_3</f>
        <v>609562</v>
      </c>
      <c r="B4976" s="6">
        <v>18</v>
      </c>
      <c r="C4976" s="122">
        <v>4</v>
      </c>
      <c r="D4976" s="6">
        <v>40</v>
      </c>
      <c r="E4976" s="6" t="s">
        <v>1473</v>
      </c>
      <c r="F4976" s="7"/>
      <c r="G4976" s="7"/>
      <c r="H4976" s="6">
        <f>IF('Раздел 2.3.2'!S21&gt;='Раздел 2.3.2'!S25,0,1)</f>
        <v>0</v>
      </c>
    </row>
    <row r="4977" spans="1:8" x14ac:dyDescent="0.2">
      <c r="A4977" s="6">
        <f t="shared" si="69"/>
        <v>609562</v>
      </c>
      <c r="B4977" s="6">
        <v>18</v>
      </c>
      <c r="C4977" s="122">
        <v>4</v>
      </c>
      <c r="D4977" s="6">
        <v>41</v>
      </c>
      <c r="E4977" s="6" t="s">
        <v>1474</v>
      </c>
      <c r="F4977" s="7"/>
      <c r="G4977" s="7"/>
      <c r="H4977" s="6">
        <f>IF('Раздел 2.3.2'!T21&gt;='Раздел 2.3.2'!T25,0,1)</f>
        <v>0</v>
      </c>
    </row>
    <row r="4978" spans="1:8" x14ac:dyDescent="0.2">
      <c r="A4978" s="6">
        <f t="shared" si="69"/>
        <v>609562</v>
      </c>
      <c r="B4978" s="6">
        <v>18</v>
      </c>
      <c r="C4978" s="122">
        <v>4</v>
      </c>
      <c r="D4978" s="6">
        <v>42</v>
      </c>
      <c r="E4978" s="6" t="s">
        <v>1475</v>
      </c>
      <c r="F4978" s="7"/>
      <c r="G4978" s="7"/>
      <c r="H4978" s="6">
        <f>IF('Раздел 2.3.2'!U21&gt;='Раздел 2.3.2'!U25,0,1)</f>
        <v>0</v>
      </c>
    </row>
    <row r="4979" spans="1:8" x14ac:dyDescent="0.2">
      <c r="A4979" s="6">
        <f t="shared" si="69"/>
        <v>609562</v>
      </c>
      <c r="B4979" s="6">
        <v>18</v>
      </c>
      <c r="C4979" s="122">
        <v>4</v>
      </c>
      <c r="D4979" s="6">
        <v>43</v>
      </c>
      <c r="E4979" s="6" t="s">
        <v>1476</v>
      </c>
      <c r="F4979" s="7"/>
      <c r="G4979" s="7"/>
      <c r="H4979" s="6">
        <f>IF('Раздел 2.3.2'!V21&gt;='Раздел 2.3.2'!V25,0,1)</f>
        <v>0</v>
      </c>
    </row>
    <row r="4980" spans="1:8" x14ac:dyDescent="0.2">
      <c r="A4980" s="6">
        <f t="shared" si="69"/>
        <v>609562</v>
      </c>
      <c r="B4980" s="6">
        <v>18</v>
      </c>
      <c r="C4980" s="122">
        <v>4</v>
      </c>
      <c r="D4980" s="6">
        <v>44</v>
      </c>
      <c r="E4980" s="6" t="s">
        <v>1477</v>
      </c>
      <c r="F4980" s="7"/>
      <c r="G4980" s="7"/>
      <c r="H4980" s="6">
        <f>IF('Раздел 2.3.2'!W21&gt;='Раздел 2.3.2'!W25,0,1)</f>
        <v>0</v>
      </c>
    </row>
    <row r="4981" spans="1:8" x14ac:dyDescent="0.2">
      <c r="A4981" s="6">
        <f t="shared" si="69"/>
        <v>609562</v>
      </c>
      <c r="B4981" s="6">
        <v>18</v>
      </c>
      <c r="C4981" s="122">
        <v>4</v>
      </c>
      <c r="D4981" s="6">
        <v>45</v>
      </c>
      <c r="E4981" s="6" t="s">
        <v>1478</v>
      </c>
      <c r="F4981" s="7"/>
      <c r="G4981" s="7"/>
      <c r="H4981" s="6">
        <f>IF('Раздел 2.3.2'!X21&gt;='Раздел 2.3.2'!X25,0,1)</f>
        <v>0</v>
      </c>
    </row>
    <row r="4982" spans="1:8" x14ac:dyDescent="0.2">
      <c r="A4982" s="6">
        <f t="shared" si="69"/>
        <v>609562</v>
      </c>
      <c r="B4982" s="6">
        <v>18</v>
      </c>
      <c r="C4982" s="122">
        <v>4</v>
      </c>
      <c r="D4982" s="6">
        <v>46</v>
      </c>
      <c r="E4982" s="6" t="s">
        <v>1479</v>
      </c>
      <c r="F4982" s="7"/>
      <c r="G4982" s="7"/>
      <c r="H4982" s="6">
        <f>IF('Раздел 2.3.2'!Y21&gt;='Раздел 2.3.2'!Y25,0,1)</f>
        <v>0</v>
      </c>
    </row>
    <row r="4983" spans="1:8" x14ac:dyDescent="0.2">
      <c r="A4983" s="6">
        <f t="shared" si="69"/>
        <v>609562</v>
      </c>
      <c r="B4983" s="6">
        <v>18</v>
      </c>
      <c r="C4983" s="122">
        <v>4</v>
      </c>
      <c r="D4983" s="6">
        <v>47</v>
      </c>
      <c r="E4983" s="6" t="s">
        <v>1480</v>
      </c>
      <c r="F4983" s="7"/>
      <c r="G4983" s="7"/>
      <c r="H4983" s="6">
        <f>IF('Раздел 2.3.2'!Z21&gt;='Раздел 2.3.2'!Z25,0,1)</f>
        <v>0</v>
      </c>
    </row>
    <row r="4984" spans="1:8" x14ac:dyDescent="0.2">
      <c r="A4984" s="6">
        <f t="shared" si="69"/>
        <v>609562</v>
      </c>
      <c r="B4984" s="6">
        <v>18</v>
      </c>
      <c r="C4984" s="123">
        <v>4</v>
      </c>
      <c r="D4984" s="119">
        <v>48</v>
      </c>
      <c r="E4984" s="119" t="s">
        <v>1481</v>
      </c>
      <c r="F4984" s="119"/>
      <c r="G4984" s="119"/>
      <c r="H4984" s="119">
        <f>IF('Раздел 2.3.2'!AA21&gt;='Раздел 2.3.2'!AA25,0,1)</f>
        <v>0</v>
      </c>
    </row>
    <row r="4985" spans="1:8" x14ac:dyDescent="0.2">
      <c r="A4985" s="6">
        <f t="shared" si="69"/>
        <v>609562</v>
      </c>
      <c r="B4985" s="6">
        <v>18</v>
      </c>
      <c r="C4985" s="122">
        <v>5</v>
      </c>
      <c r="D4985" s="6">
        <v>49</v>
      </c>
      <c r="E4985" s="6" t="s">
        <v>19230</v>
      </c>
      <c r="F4985" s="7"/>
      <c r="G4985" s="7"/>
      <c r="H4985" s="6">
        <f>IF('Раздел 2.3.2'!P21&gt;='Раздел 2.3.2'!P26,0,1)</f>
        <v>0</v>
      </c>
    </row>
    <row r="4986" spans="1:8" x14ac:dyDescent="0.2">
      <c r="A4986" s="6">
        <f t="shared" si="69"/>
        <v>609562</v>
      </c>
      <c r="B4986" s="6">
        <v>18</v>
      </c>
      <c r="C4986" s="122">
        <v>5</v>
      </c>
      <c r="D4986" s="6">
        <v>50</v>
      </c>
      <c r="E4986" s="6" t="s">
        <v>1482</v>
      </c>
      <c r="F4986" s="7"/>
      <c r="G4986" s="7"/>
      <c r="H4986" s="6">
        <f>IF('Раздел 2.3.2'!Q21&gt;='Раздел 2.3.2'!Q26,0,1)</f>
        <v>0</v>
      </c>
    </row>
    <row r="4987" spans="1:8" x14ac:dyDescent="0.2">
      <c r="A4987" s="6">
        <f t="shared" si="69"/>
        <v>609562</v>
      </c>
      <c r="B4987" s="6">
        <v>18</v>
      </c>
      <c r="C4987" s="122">
        <v>5</v>
      </c>
      <c r="D4987" s="6">
        <v>51</v>
      </c>
      <c r="E4987" s="6" t="s">
        <v>1483</v>
      </c>
      <c r="F4987" s="7"/>
      <c r="G4987" s="7"/>
      <c r="H4987" s="6">
        <f>IF('Раздел 2.3.2'!R21&gt;='Раздел 2.3.2'!R26,0,1)</f>
        <v>0</v>
      </c>
    </row>
    <row r="4988" spans="1:8" x14ac:dyDescent="0.2">
      <c r="A4988" s="6">
        <f t="shared" si="69"/>
        <v>609562</v>
      </c>
      <c r="B4988" s="6">
        <v>18</v>
      </c>
      <c r="C4988" s="122">
        <v>5</v>
      </c>
      <c r="D4988" s="6">
        <v>52</v>
      </c>
      <c r="E4988" s="6" t="s">
        <v>1485</v>
      </c>
      <c r="F4988" s="7"/>
      <c r="G4988" s="7"/>
      <c r="H4988" s="6">
        <f>IF('Раздел 2.3.2'!S21&gt;='Раздел 2.3.2'!S26,0,1)</f>
        <v>0</v>
      </c>
    </row>
    <row r="4989" spans="1:8" x14ac:dyDescent="0.2">
      <c r="A4989" s="6">
        <f t="shared" si="69"/>
        <v>609562</v>
      </c>
      <c r="B4989" s="6">
        <v>18</v>
      </c>
      <c r="C4989" s="122">
        <v>5</v>
      </c>
      <c r="D4989" s="6">
        <v>53</v>
      </c>
      <c r="E4989" s="6" t="s">
        <v>1486</v>
      </c>
      <c r="F4989" s="7"/>
      <c r="G4989" s="7"/>
      <c r="H4989" s="6">
        <f>IF('Раздел 2.3.2'!T21&gt;='Раздел 2.3.2'!T26,0,1)</f>
        <v>0</v>
      </c>
    </row>
    <row r="4990" spans="1:8" x14ac:dyDescent="0.2">
      <c r="A4990" s="6">
        <f t="shared" si="69"/>
        <v>609562</v>
      </c>
      <c r="B4990" s="6">
        <v>18</v>
      </c>
      <c r="C4990" s="122">
        <v>5</v>
      </c>
      <c r="D4990" s="6">
        <v>54</v>
      </c>
      <c r="E4990" s="6" t="s">
        <v>1487</v>
      </c>
      <c r="F4990" s="7"/>
      <c r="G4990" s="7"/>
      <c r="H4990" s="6">
        <f>IF('Раздел 2.3.2'!U21&gt;='Раздел 2.3.2'!U26,0,1)</f>
        <v>0</v>
      </c>
    </row>
    <row r="4991" spans="1:8" x14ac:dyDescent="0.2">
      <c r="A4991" s="6">
        <f t="shared" si="69"/>
        <v>609562</v>
      </c>
      <c r="B4991" s="6">
        <v>18</v>
      </c>
      <c r="C4991" s="122">
        <v>5</v>
      </c>
      <c r="D4991" s="6">
        <v>55</v>
      </c>
      <c r="E4991" s="6" t="s">
        <v>1488</v>
      </c>
      <c r="F4991" s="7"/>
      <c r="G4991" s="7"/>
      <c r="H4991" s="6">
        <f>IF('Раздел 2.3.2'!V21&gt;='Раздел 2.3.2'!V26,0,1)</f>
        <v>0</v>
      </c>
    </row>
    <row r="4992" spans="1:8" x14ac:dyDescent="0.2">
      <c r="A4992" s="6">
        <f t="shared" si="69"/>
        <v>609562</v>
      </c>
      <c r="B4992" s="6">
        <v>18</v>
      </c>
      <c r="C4992" s="122">
        <v>5</v>
      </c>
      <c r="D4992" s="6">
        <v>56</v>
      </c>
      <c r="E4992" s="6" t="s">
        <v>1489</v>
      </c>
      <c r="F4992" s="7"/>
      <c r="G4992" s="7"/>
      <c r="H4992" s="6">
        <f>IF('Раздел 2.3.2'!W21&gt;='Раздел 2.3.2'!W26,0,1)</f>
        <v>0</v>
      </c>
    </row>
    <row r="4993" spans="1:8" x14ac:dyDescent="0.2">
      <c r="A4993" s="6">
        <f t="shared" si="69"/>
        <v>609562</v>
      </c>
      <c r="B4993" s="6">
        <v>18</v>
      </c>
      <c r="C4993" s="122">
        <v>5</v>
      </c>
      <c r="D4993" s="6">
        <v>57</v>
      </c>
      <c r="E4993" s="6" t="s">
        <v>1490</v>
      </c>
      <c r="F4993" s="7"/>
      <c r="G4993" s="7"/>
      <c r="H4993" s="6">
        <f>IF('Раздел 2.3.2'!X21&gt;='Раздел 2.3.2'!X26,0,1)</f>
        <v>0</v>
      </c>
    </row>
    <row r="4994" spans="1:8" x14ac:dyDescent="0.2">
      <c r="A4994" s="6">
        <f t="shared" si="69"/>
        <v>609562</v>
      </c>
      <c r="B4994" s="6">
        <v>18</v>
      </c>
      <c r="C4994" s="122">
        <v>5</v>
      </c>
      <c r="D4994" s="6">
        <v>58</v>
      </c>
      <c r="E4994" s="6" t="s">
        <v>1491</v>
      </c>
      <c r="F4994" s="7"/>
      <c r="G4994" s="7"/>
      <c r="H4994" s="6">
        <f>IF('Раздел 2.3.2'!Y21&gt;='Раздел 2.3.2'!Y26,0,1)</f>
        <v>0</v>
      </c>
    </row>
    <row r="4995" spans="1:8" x14ac:dyDescent="0.2">
      <c r="A4995" s="6">
        <f t="shared" si="69"/>
        <v>609562</v>
      </c>
      <c r="B4995" s="6">
        <v>18</v>
      </c>
      <c r="C4995" s="122">
        <v>5</v>
      </c>
      <c r="D4995" s="6">
        <v>59</v>
      </c>
      <c r="E4995" s="6" t="s">
        <v>1492</v>
      </c>
      <c r="F4995" s="7"/>
      <c r="G4995" s="7"/>
      <c r="H4995" s="6">
        <f>IF('Раздел 2.3.2'!Z21&gt;='Раздел 2.3.2'!Z26,0,1)</f>
        <v>0</v>
      </c>
    </row>
    <row r="4996" spans="1:8" x14ac:dyDescent="0.2">
      <c r="A4996" s="6">
        <f t="shared" si="69"/>
        <v>609562</v>
      </c>
      <c r="B4996" s="6">
        <v>18</v>
      </c>
      <c r="C4996" s="123">
        <v>5</v>
      </c>
      <c r="D4996" s="119">
        <v>60</v>
      </c>
      <c r="E4996" s="119" t="s">
        <v>1493</v>
      </c>
      <c r="F4996" s="119"/>
      <c r="G4996" s="119"/>
      <c r="H4996" s="119">
        <f>IF('Раздел 2.3.2'!AA21&gt;='Раздел 2.3.2'!AA26,0,1)</f>
        <v>0</v>
      </c>
    </row>
    <row r="4997" spans="1:8" x14ac:dyDescent="0.2">
      <c r="A4997" s="6">
        <f t="shared" si="69"/>
        <v>609562</v>
      </c>
      <c r="B4997" s="6">
        <v>18</v>
      </c>
      <c r="C4997" s="6">
        <v>6</v>
      </c>
      <c r="D4997" s="6">
        <v>61</v>
      </c>
      <c r="E4997" s="6" t="s">
        <v>18707</v>
      </c>
      <c r="F4997" s="7"/>
      <c r="G4997" s="7"/>
      <c r="H4997" s="6">
        <f>IF('Раздел 2.3.2'!P21&gt;='Раздел 2.3.2'!P27,0,1)</f>
        <v>0</v>
      </c>
    </row>
    <row r="4998" spans="1:8" x14ac:dyDescent="0.2">
      <c r="A4998" s="6">
        <f t="shared" si="69"/>
        <v>609562</v>
      </c>
      <c r="B4998" s="6">
        <v>18</v>
      </c>
      <c r="C4998" s="6">
        <v>6</v>
      </c>
      <c r="D4998" s="6">
        <v>62</v>
      </c>
      <c r="E4998" s="6" t="s">
        <v>1494</v>
      </c>
      <c r="F4998" s="7"/>
      <c r="G4998" s="7"/>
      <c r="H4998" s="6">
        <f>IF('Раздел 2.3.2'!Q21&gt;='Раздел 2.3.2'!Q27,0,1)</f>
        <v>0</v>
      </c>
    </row>
    <row r="4999" spans="1:8" x14ac:dyDescent="0.2">
      <c r="A4999" s="6">
        <f t="shared" si="69"/>
        <v>609562</v>
      </c>
      <c r="B4999" s="6">
        <v>18</v>
      </c>
      <c r="C4999" s="6">
        <v>6</v>
      </c>
      <c r="D4999" s="6">
        <v>63</v>
      </c>
      <c r="E4999" s="6" t="s">
        <v>1495</v>
      </c>
      <c r="F4999" s="7"/>
      <c r="G4999" s="7"/>
      <c r="H4999" s="6">
        <f>IF('Раздел 2.3.2'!R21&gt;='Раздел 2.3.2'!R27,0,1)</f>
        <v>0</v>
      </c>
    </row>
    <row r="5000" spans="1:8" x14ac:dyDescent="0.2">
      <c r="A5000" s="6">
        <f t="shared" si="69"/>
        <v>609562</v>
      </c>
      <c r="B5000" s="6">
        <v>18</v>
      </c>
      <c r="C5000" s="6">
        <v>6</v>
      </c>
      <c r="D5000" s="6">
        <v>64</v>
      </c>
      <c r="E5000" s="6" t="s">
        <v>1496</v>
      </c>
      <c r="F5000" s="7"/>
      <c r="G5000" s="7"/>
      <c r="H5000" s="6">
        <f>IF('Раздел 2.3.2'!S21&gt;='Раздел 2.3.2'!S27,0,1)</f>
        <v>0</v>
      </c>
    </row>
    <row r="5001" spans="1:8" x14ac:dyDescent="0.2">
      <c r="A5001" s="6">
        <f t="shared" si="69"/>
        <v>609562</v>
      </c>
      <c r="B5001" s="6">
        <v>18</v>
      </c>
      <c r="C5001" s="6">
        <v>6</v>
      </c>
      <c r="D5001" s="6">
        <v>65</v>
      </c>
      <c r="E5001" s="6" t="s">
        <v>1497</v>
      </c>
      <c r="F5001" s="7"/>
      <c r="G5001" s="7"/>
      <c r="H5001" s="6">
        <f>IF('Раздел 2.3.2'!T21&gt;='Раздел 2.3.2'!T27,0,1)</f>
        <v>0</v>
      </c>
    </row>
    <row r="5002" spans="1:8" x14ac:dyDescent="0.2">
      <c r="A5002" s="6">
        <f t="shared" si="69"/>
        <v>609562</v>
      </c>
      <c r="B5002" s="6">
        <v>18</v>
      </c>
      <c r="C5002" s="6">
        <v>6</v>
      </c>
      <c r="D5002" s="6">
        <v>66</v>
      </c>
      <c r="E5002" s="6" t="s">
        <v>1498</v>
      </c>
      <c r="F5002" s="7"/>
      <c r="G5002" s="7"/>
      <c r="H5002" s="6">
        <f>IF('Раздел 2.3.2'!U21&gt;='Раздел 2.3.2'!U27,0,1)</f>
        <v>0</v>
      </c>
    </row>
    <row r="5003" spans="1:8" x14ac:dyDescent="0.2">
      <c r="A5003" s="6">
        <f t="shared" si="69"/>
        <v>609562</v>
      </c>
      <c r="B5003" s="6">
        <v>18</v>
      </c>
      <c r="C5003" s="6">
        <v>6</v>
      </c>
      <c r="D5003" s="6">
        <v>67</v>
      </c>
      <c r="E5003" s="6" t="s">
        <v>1499</v>
      </c>
      <c r="F5003" s="7"/>
      <c r="G5003" s="7"/>
      <c r="H5003" s="6">
        <f>IF('Раздел 2.3.2'!V21&gt;='Раздел 2.3.2'!V27,0,1)</f>
        <v>0</v>
      </c>
    </row>
    <row r="5004" spans="1:8" x14ac:dyDescent="0.2">
      <c r="A5004" s="6">
        <f t="shared" si="69"/>
        <v>609562</v>
      </c>
      <c r="B5004" s="6">
        <v>18</v>
      </c>
      <c r="C5004" s="6">
        <v>6</v>
      </c>
      <c r="D5004" s="6">
        <v>68</v>
      </c>
      <c r="E5004" s="6" t="s">
        <v>1500</v>
      </c>
      <c r="F5004" s="7"/>
      <c r="G5004" s="7"/>
      <c r="H5004" s="6">
        <f>IF('Раздел 2.3.2'!W21&gt;='Раздел 2.3.2'!W27,0,1)</f>
        <v>0</v>
      </c>
    </row>
    <row r="5005" spans="1:8" x14ac:dyDescent="0.2">
      <c r="A5005" s="6">
        <f t="shared" si="69"/>
        <v>609562</v>
      </c>
      <c r="B5005" s="6">
        <v>18</v>
      </c>
      <c r="C5005" s="6">
        <v>6</v>
      </c>
      <c r="D5005" s="6">
        <v>69</v>
      </c>
      <c r="E5005" s="6" t="s">
        <v>1501</v>
      </c>
      <c r="F5005" s="7"/>
      <c r="G5005" s="7"/>
      <c r="H5005" s="6">
        <f>IF('Раздел 2.3.2'!X21&gt;='Раздел 2.3.2'!X27,0,1)</f>
        <v>0</v>
      </c>
    </row>
    <row r="5006" spans="1:8" x14ac:dyDescent="0.2">
      <c r="A5006" s="6">
        <f t="shared" si="69"/>
        <v>609562</v>
      </c>
      <c r="B5006" s="6">
        <v>18</v>
      </c>
      <c r="C5006" s="6">
        <v>6</v>
      </c>
      <c r="D5006" s="6">
        <v>70</v>
      </c>
      <c r="E5006" s="6" t="s">
        <v>1502</v>
      </c>
      <c r="F5006" s="7"/>
      <c r="G5006" s="7"/>
      <c r="H5006" s="6">
        <f>IF('Раздел 2.3.2'!Y21&gt;='Раздел 2.3.2'!Y27,0,1)</f>
        <v>0</v>
      </c>
    </row>
    <row r="5007" spans="1:8" x14ac:dyDescent="0.2">
      <c r="A5007" s="6">
        <f t="shared" si="69"/>
        <v>609562</v>
      </c>
      <c r="B5007" s="6">
        <v>18</v>
      </c>
      <c r="C5007" s="6">
        <v>6</v>
      </c>
      <c r="D5007" s="6">
        <v>71</v>
      </c>
      <c r="E5007" s="6" t="s">
        <v>230</v>
      </c>
      <c r="F5007" s="7"/>
      <c r="G5007" s="7"/>
      <c r="H5007" s="6">
        <f>IF('Раздел 2.3.2'!Z21&gt;='Раздел 2.3.2'!Z27,0,1)</f>
        <v>0</v>
      </c>
    </row>
    <row r="5008" spans="1:8" x14ac:dyDescent="0.2">
      <c r="A5008" s="6">
        <f t="shared" ref="A5008:A5039" si="70">P_3</f>
        <v>609562</v>
      </c>
      <c r="B5008" s="6">
        <v>18</v>
      </c>
      <c r="C5008" s="119">
        <v>6</v>
      </c>
      <c r="D5008" s="119">
        <v>72</v>
      </c>
      <c r="E5008" s="119" t="s">
        <v>231</v>
      </c>
      <c r="F5008" s="119"/>
      <c r="G5008" s="119"/>
      <c r="H5008" s="119">
        <f>IF('Раздел 2.3.2'!AA21&gt;='Раздел 2.3.2'!AA27,0,1)</f>
        <v>0</v>
      </c>
    </row>
    <row r="5009" spans="1:8" x14ac:dyDescent="0.2">
      <c r="A5009" s="6">
        <f t="shared" si="70"/>
        <v>609562</v>
      </c>
      <c r="B5009" s="6">
        <v>18</v>
      </c>
      <c r="C5009" s="6">
        <v>7</v>
      </c>
      <c r="D5009" s="6">
        <v>73</v>
      </c>
      <c r="E5009" s="6" t="s">
        <v>16986</v>
      </c>
      <c r="H5009" s="6">
        <f>IF('Раздел 2.3.2'!P24&gt;='Раздел 2.3.2'!P28,0,1)</f>
        <v>0</v>
      </c>
    </row>
    <row r="5010" spans="1:8" x14ac:dyDescent="0.2">
      <c r="A5010" s="6">
        <f t="shared" si="70"/>
        <v>609562</v>
      </c>
      <c r="B5010" s="6">
        <v>18</v>
      </c>
      <c r="C5010" s="6">
        <v>7</v>
      </c>
      <c r="D5010" s="6">
        <v>74</v>
      </c>
      <c r="E5010" s="6" t="s">
        <v>232</v>
      </c>
      <c r="H5010" s="6">
        <f>IF('Раздел 2.3.2'!Q24&gt;='Раздел 2.3.2'!Q28,0,1)</f>
        <v>0</v>
      </c>
    </row>
    <row r="5011" spans="1:8" x14ac:dyDescent="0.2">
      <c r="A5011" s="6">
        <f t="shared" si="70"/>
        <v>609562</v>
      </c>
      <c r="B5011" s="6">
        <v>18</v>
      </c>
      <c r="C5011" s="6">
        <v>7</v>
      </c>
      <c r="D5011" s="6">
        <v>75</v>
      </c>
      <c r="E5011" s="6" t="s">
        <v>233</v>
      </c>
      <c r="H5011" s="6">
        <f>IF('Раздел 2.3.2'!R24&gt;='Раздел 2.3.2'!R28,0,1)</f>
        <v>0</v>
      </c>
    </row>
    <row r="5012" spans="1:8" x14ac:dyDescent="0.2">
      <c r="A5012" s="6">
        <f t="shared" si="70"/>
        <v>609562</v>
      </c>
      <c r="B5012" s="6">
        <v>18</v>
      </c>
      <c r="C5012" s="6">
        <v>7</v>
      </c>
      <c r="D5012" s="6">
        <v>76</v>
      </c>
      <c r="E5012" s="6" t="s">
        <v>1731</v>
      </c>
      <c r="H5012" s="6">
        <f>IF('Раздел 2.3.2'!S24&gt;='Раздел 2.3.2'!S28,0,1)</f>
        <v>0</v>
      </c>
    </row>
    <row r="5013" spans="1:8" x14ac:dyDescent="0.2">
      <c r="A5013" s="6">
        <f t="shared" si="70"/>
        <v>609562</v>
      </c>
      <c r="B5013" s="6">
        <v>18</v>
      </c>
      <c r="C5013" s="6">
        <v>7</v>
      </c>
      <c r="D5013" s="6">
        <v>77</v>
      </c>
      <c r="E5013" s="6" t="s">
        <v>1732</v>
      </c>
      <c r="H5013" s="6">
        <f>IF('Раздел 2.3.2'!T24&gt;='Раздел 2.3.2'!T28,0,1)</f>
        <v>0</v>
      </c>
    </row>
    <row r="5014" spans="1:8" x14ac:dyDescent="0.2">
      <c r="A5014" s="6">
        <f t="shared" si="70"/>
        <v>609562</v>
      </c>
      <c r="B5014" s="6">
        <v>18</v>
      </c>
      <c r="C5014" s="6">
        <v>7</v>
      </c>
      <c r="D5014" s="6">
        <v>78</v>
      </c>
      <c r="E5014" s="6" t="s">
        <v>1733</v>
      </c>
      <c r="H5014" s="6">
        <f>IF('Раздел 2.3.2'!U24&gt;='Раздел 2.3.2'!U28,0,1)</f>
        <v>0</v>
      </c>
    </row>
    <row r="5015" spans="1:8" x14ac:dyDescent="0.2">
      <c r="A5015" s="6">
        <f t="shared" si="70"/>
        <v>609562</v>
      </c>
      <c r="B5015" s="6">
        <v>18</v>
      </c>
      <c r="C5015" s="6">
        <v>7</v>
      </c>
      <c r="D5015" s="6">
        <v>79</v>
      </c>
      <c r="E5015" s="6" t="s">
        <v>1734</v>
      </c>
      <c r="H5015" s="6">
        <f>IF('Раздел 2.3.2'!V24&gt;='Раздел 2.3.2'!V28,0,1)</f>
        <v>0</v>
      </c>
    </row>
    <row r="5016" spans="1:8" x14ac:dyDescent="0.2">
      <c r="A5016" s="6">
        <f t="shared" si="70"/>
        <v>609562</v>
      </c>
      <c r="B5016" s="6">
        <v>18</v>
      </c>
      <c r="C5016" s="6">
        <v>7</v>
      </c>
      <c r="D5016" s="6">
        <v>80</v>
      </c>
      <c r="E5016" s="6" t="s">
        <v>1735</v>
      </c>
      <c r="H5016" s="6">
        <f>IF('Раздел 2.3.2'!W24&gt;='Раздел 2.3.2'!W28,0,1)</f>
        <v>0</v>
      </c>
    </row>
    <row r="5017" spans="1:8" x14ac:dyDescent="0.2">
      <c r="A5017" s="6">
        <f t="shared" si="70"/>
        <v>609562</v>
      </c>
      <c r="B5017" s="6">
        <v>18</v>
      </c>
      <c r="C5017" s="6">
        <v>7</v>
      </c>
      <c r="D5017" s="6">
        <v>81</v>
      </c>
      <c r="E5017" s="6" t="s">
        <v>1736</v>
      </c>
      <c r="H5017" s="6">
        <f>IF('Раздел 2.3.2'!X24&gt;='Раздел 2.3.2'!X28,0,1)</f>
        <v>0</v>
      </c>
    </row>
    <row r="5018" spans="1:8" x14ac:dyDescent="0.2">
      <c r="A5018" s="6">
        <f t="shared" si="70"/>
        <v>609562</v>
      </c>
      <c r="B5018" s="6">
        <v>18</v>
      </c>
      <c r="C5018" s="6">
        <v>7</v>
      </c>
      <c r="D5018" s="6">
        <v>82</v>
      </c>
      <c r="E5018" s="6" t="s">
        <v>1737</v>
      </c>
      <c r="H5018" s="6">
        <f>IF('Раздел 2.3.2'!Y24&gt;='Раздел 2.3.2'!Y28,0,1)</f>
        <v>0</v>
      </c>
    </row>
    <row r="5019" spans="1:8" x14ac:dyDescent="0.2">
      <c r="A5019" s="6">
        <f t="shared" si="70"/>
        <v>609562</v>
      </c>
      <c r="B5019" s="6">
        <v>18</v>
      </c>
      <c r="C5019" s="6">
        <v>7</v>
      </c>
      <c r="D5019" s="6">
        <v>83</v>
      </c>
      <c r="E5019" s="6" t="s">
        <v>1738</v>
      </c>
      <c r="H5019" s="6">
        <f>IF('Раздел 2.3.2'!Z24&gt;='Раздел 2.3.2'!Z28,0,1)</f>
        <v>0</v>
      </c>
    </row>
    <row r="5020" spans="1:8" x14ac:dyDescent="0.2">
      <c r="A5020" s="6">
        <f t="shared" si="70"/>
        <v>609562</v>
      </c>
      <c r="B5020" s="6">
        <v>18</v>
      </c>
      <c r="C5020" s="119">
        <v>7</v>
      </c>
      <c r="D5020" s="119">
        <v>84</v>
      </c>
      <c r="E5020" s="119" t="s">
        <v>1739</v>
      </c>
      <c r="F5020" s="119"/>
      <c r="G5020" s="119"/>
      <c r="H5020" s="119">
        <f>IF('Раздел 2.3.2'!AA24&gt;='Раздел 2.3.2'!AA28,0,1)</f>
        <v>0</v>
      </c>
    </row>
    <row r="5021" spans="1:8" x14ac:dyDescent="0.2">
      <c r="A5021" s="6">
        <f t="shared" si="70"/>
        <v>609562</v>
      </c>
      <c r="B5021" s="6">
        <v>18</v>
      </c>
      <c r="C5021" s="6">
        <v>8</v>
      </c>
      <c r="D5021" s="6">
        <v>85</v>
      </c>
      <c r="E5021" s="6" t="s">
        <v>16987</v>
      </c>
      <c r="H5021" s="6">
        <f>IF('Раздел 2.3.2'!P25&gt;='Раздел 2.3.2'!P29,0,1)</f>
        <v>0</v>
      </c>
    </row>
    <row r="5022" spans="1:8" x14ac:dyDescent="0.2">
      <c r="A5022" s="6">
        <f t="shared" si="70"/>
        <v>609562</v>
      </c>
      <c r="B5022" s="6">
        <v>18</v>
      </c>
      <c r="C5022" s="6">
        <v>8</v>
      </c>
      <c r="D5022" s="6">
        <v>86</v>
      </c>
      <c r="E5022" s="6" t="s">
        <v>1740</v>
      </c>
      <c r="H5022" s="6">
        <f>IF('Раздел 2.3.2'!Q25&gt;='Раздел 2.3.2'!Q29,0,1)</f>
        <v>0</v>
      </c>
    </row>
    <row r="5023" spans="1:8" x14ac:dyDescent="0.2">
      <c r="A5023" s="6">
        <f t="shared" si="70"/>
        <v>609562</v>
      </c>
      <c r="B5023" s="6">
        <v>18</v>
      </c>
      <c r="C5023" s="6">
        <v>8</v>
      </c>
      <c r="D5023" s="6">
        <v>87</v>
      </c>
      <c r="E5023" s="6" t="s">
        <v>1741</v>
      </c>
      <c r="H5023" s="6">
        <f>IF('Раздел 2.3.2'!R25&gt;='Раздел 2.3.2'!R29,0,1)</f>
        <v>0</v>
      </c>
    </row>
    <row r="5024" spans="1:8" x14ac:dyDescent="0.2">
      <c r="A5024" s="6">
        <f t="shared" si="70"/>
        <v>609562</v>
      </c>
      <c r="B5024" s="6">
        <v>18</v>
      </c>
      <c r="C5024" s="6">
        <v>8</v>
      </c>
      <c r="D5024" s="6">
        <v>88</v>
      </c>
      <c r="E5024" s="6" t="s">
        <v>1742</v>
      </c>
      <c r="H5024" s="6">
        <f>IF('Раздел 2.3.2'!S25&gt;='Раздел 2.3.2'!S29,0,1)</f>
        <v>0</v>
      </c>
    </row>
    <row r="5025" spans="1:8" x14ac:dyDescent="0.2">
      <c r="A5025" s="6">
        <f t="shared" si="70"/>
        <v>609562</v>
      </c>
      <c r="B5025" s="6">
        <v>18</v>
      </c>
      <c r="C5025" s="6">
        <v>8</v>
      </c>
      <c r="D5025" s="6">
        <v>89</v>
      </c>
      <c r="E5025" s="6" t="s">
        <v>1743</v>
      </c>
      <c r="H5025" s="6">
        <f>IF('Раздел 2.3.2'!T25&gt;='Раздел 2.3.2'!T29,0,1)</f>
        <v>0</v>
      </c>
    </row>
    <row r="5026" spans="1:8" x14ac:dyDescent="0.2">
      <c r="A5026" s="6">
        <f t="shared" si="70"/>
        <v>609562</v>
      </c>
      <c r="B5026" s="6">
        <v>18</v>
      </c>
      <c r="C5026" s="6">
        <v>8</v>
      </c>
      <c r="D5026" s="6">
        <v>90</v>
      </c>
      <c r="E5026" s="6" t="s">
        <v>1744</v>
      </c>
      <c r="H5026" s="6">
        <f>IF('Раздел 2.3.2'!U25&gt;='Раздел 2.3.2'!U29,0,1)</f>
        <v>0</v>
      </c>
    </row>
    <row r="5027" spans="1:8" x14ac:dyDescent="0.2">
      <c r="A5027" s="6">
        <f t="shared" si="70"/>
        <v>609562</v>
      </c>
      <c r="B5027" s="6">
        <v>18</v>
      </c>
      <c r="C5027" s="6">
        <v>8</v>
      </c>
      <c r="D5027" s="6">
        <v>91</v>
      </c>
      <c r="E5027" s="6" t="s">
        <v>1745</v>
      </c>
      <c r="H5027" s="6">
        <f>IF('Раздел 2.3.2'!V25&gt;='Раздел 2.3.2'!V29,0,1)</f>
        <v>0</v>
      </c>
    </row>
    <row r="5028" spans="1:8" x14ac:dyDescent="0.2">
      <c r="A5028" s="6">
        <f t="shared" si="70"/>
        <v>609562</v>
      </c>
      <c r="B5028" s="6">
        <v>18</v>
      </c>
      <c r="C5028" s="6">
        <v>8</v>
      </c>
      <c r="D5028" s="6">
        <v>92</v>
      </c>
      <c r="E5028" s="6" t="s">
        <v>1746</v>
      </c>
      <c r="H5028" s="6">
        <f>IF('Раздел 2.3.2'!W25&gt;='Раздел 2.3.2'!W29,0,1)</f>
        <v>0</v>
      </c>
    </row>
    <row r="5029" spans="1:8" x14ac:dyDescent="0.2">
      <c r="A5029" s="6">
        <f t="shared" si="70"/>
        <v>609562</v>
      </c>
      <c r="B5029" s="6">
        <v>18</v>
      </c>
      <c r="C5029" s="6">
        <v>8</v>
      </c>
      <c r="D5029" s="6">
        <v>93</v>
      </c>
      <c r="E5029" s="6" t="s">
        <v>1747</v>
      </c>
      <c r="H5029" s="6">
        <f>IF('Раздел 2.3.2'!X25&gt;='Раздел 2.3.2'!X29,0,1)</f>
        <v>0</v>
      </c>
    </row>
    <row r="5030" spans="1:8" x14ac:dyDescent="0.2">
      <c r="A5030" s="6">
        <f t="shared" si="70"/>
        <v>609562</v>
      </c>
      <c r="B5030" s="6">
        <v>18</v>
      </c>
      <c r="C5030" s="6">
        <v>8</v>
      </c>
      <c r="D5030" s="6">
        <v>94</v>
      </c>
      <c r="E5030" s="6" t="s">
        <v>1748</v>
      </c>
      <c r="H5030" s="6">
        <f>IF('Раздел 2.3.2'!Y25&gt;='Раздел 2.3.2'!Y29,0,1)</f>
        <v>0</v>
      </c>
    </row>
    <row r="5031" spans="1:8" x14ac:dyDescent="0.2">
      <c r="A5031" s="6">
        <f t="shared" si="70"/>
        <v>609562</v>
      </c>
      <c r="B5031" s="6">
        <v>18</v>
      </c>
      <c r="C5031" s="6">
        <v>8</v>
      </c>
      <c r="D5031" s="6">
        <v>95</v>
      </c>
      <c r="E5031" s="6" t="s">
        <v>1749</v>
      </c>
      <c r="H5031" s="6">
        <f>IF('Раздел 2.3.2'!Z25&gt;='Раздел 2.3.2'!Z29,0,1)</f>
        <v>0</v>
      </c>
    </row>
    <row r="5032" spans="1:8" x14ac:dyDescent="0.2">
      <c r="A5032" s="6">
        <f t="shared" si="70"/>
        <v>609562</v>
      </c>
      <c r="B5032" s="6">
        <v>18</v>
      </c>
      <c r="C5032" s="119">
        <v>8</v>
      </c>
      <c r="D5032" s="119">
        <v>96</v>
      </c>
      <c r="E5032" s="119" t="s">
        <v>1750</v>
      </c>
      <c r="F5032" s="119"/>
      <c r="G5032" s="119"/>
      <c r="H5032" s="119">
        <f>IF('Раздел 2.3.2'!AA25&gt;='Раздел 2.3.2'!AA29,0,1)</f>
        <v>0</v>
      </c>
    </row>
    <row r="5033" spans="1:8" x14ac:dyDescent="0.2">
      <c r="A5033" s="6">
        <f t="shared" si="70"/>
        <v>609562</v>
      </c>
      <c r="B5033" s="6">
        <v>18</v>
      </c>
      <c r="C5033" s="6">
        <v>9</v>
      </c>
      <c r="D5033" s="6">
        <v>97</v>
      </c>
      <c r="E5033" s="6" t="s">
        <v>16988</v>
      </c>
      <c r="H5033" s="6">
        <f>IF('Раздел 2.3.2'!P21&gt;='Раздел 2.3.2'!Q21,0,1)</f>
        <v>0</v>
      </c>
    </row>
    <row r="5034" spans="1:8" x14ac:dyDescent="0.2">
      <c r="A5034" s="6">
        <f t="shared" si="70"/>
        <v>609562</v>
      </c>
      <c r="B5034" s="6">
        <v>18</v>
      </c>
      <c r="C5034" s="6">
        <v>9</v>
      </c>
      <c r="D5034" s="6">
        <v>98</v>
      </c>
      <c r="E5034" s="6" t="s">
        <v>16989</v>
      </c>
      <c r="H5034" s="6">
        <f>IF('Раздел 2.3.2'!P22&gt;='Раздел 2.3.2'!Q22,0,1)</f>
        <v>0</v>
      </c>
    </row>
    <row r="5035" spans="1:8" x14ac:dyDescent="0.2">
      <c r="A5035" s="6">
        <f t="shared" si="70"/>
        <v>609562</v>
      </c>
      <c r="B5035" s="6">
        <v>18</v>
      </c>
      <c r="C5035" s="6">
        <v>9</v>
      </c>
      <c r="D5035" s="6">
        <v>99</v>
      </c>
      <c r="E5035" s="6" t="s">
        <v>16990</v>
      </c>
      <c r="H5035" s="6">
        <f>IF('Раздел 2.3.2'!P23&gt;='Раздел 2.3.2'!Q23,0,1)</f>
        <v>0</v>
      </c>
    </row>
    <row r="5036" spans="1:8" x14ac:dyDescent="0.2">
      <c r="A5036" s="6">
        <f t="shared" si="70"/>
        <v>609562</v>
      </c>
      <c r="B5036" s="6">
        <v>18</v>
      </c>
      <c r="C5036" s="6">
        <v>9</v>
      </c>
      <c r="D5036" s="6">
        <v>100</v>
      </c>
      <c r="E5036" s="6" t="s">
        <v>16991</v>
      </c>
      <c r="H5036" s="6">
        <f>IF('Раздел 2.3.2'!P24&gt;='Раздел 2.3.2'!Q24,0,1)</f>
        <v>0</v>
      </c>
    </row>
    <row r="5037" spans="1:8" x14ac:dyDescent="0.2">
      <c r="A5037" s="6">
        <f t="shared" si="70"/>
        <v>609562</v>
      </c>
      <c r="B5037" s="6">
        <v>18</v>
      </c>
      <c r="C5037" s="6">
        <v>9</v>
      </c>
      <c r="D5037" s="6">
        <v>101</v>
      </c>
      <c r="E5037" s="6" t="s">
        <v>16992</v>
      </c>
      <c r="H5037" s="6">
        <f>IF('Раздел 2.3.2'!P25&gt;='Раздел 2.3.2'!Q25,0,1)</f>
        <v>0</v>
      </c>
    </row>
    <row r="5038" spans="1:8" x14ac:dyDescent="0.2">
      <c r="A5038" s="6">
        <f t="shared" si="70"/>
        <v>609562</v>
      </c>
      <c r="B5038" s="6">
        <v>18</v>
      </c>
      <c r="C5038" s="6">
        <v>9</v>
      </c>
      <c r="D5038" s="6">
        <v>102</v>
      </c>
      <c r="E5038" s="6" t="s">
        <v>16993</v>
      </c>
      <c r="H5038" s="6">
        <f>IF('Раздел 2.3.2'!P26&gt;='Раздел 2.3.2'!Q26,0,1)</f>
        <v>0</v>
      </c>
    </row>
    <row r="5039" spans="1:8" x14ac:dyDescent="0.2">
      <c r="A5039" s="6">
        <f t="shared" si="70"/>
        <v>609562</v>
      </c>
      <c r="B5039" s="6">
        <v>18</v>
      </c>
      <c r="C5039" s="6">
        <v>9</v>
      </c>
      <c r="D5039" s="6">
        <v>103</v>
      </c>
      <c r="E5039" s="6" t="s">
        <v>16994</v>
      </c>
      <c r="H5039" s="6">
        <f>IF('Раздел 2.3.2'!P27&gt;='Раздел 2.3.2'!Q27,0,1)</f>
        <v>0</v>
      </c>
    </row>
    <row r="5040" spans="1:8" x14ac:dyDescent="0.2">
      <c r="A5040" s="6">
        <f t="shared" ref="A5040:A5071" si="71">P_3</f>
        <v>609562</v>
      </c>
      <c r="B5040" s="6">
        <v>18</v>
      </c>
      <c r="C5040" s="6">
        <v>9</v>
      </c>
      <c r="D5040" s="6">
        <v>104</v>
      </c>
      <c r="E5040" s="6" t="s">
        <v>16995</v>
      </c>
      <c r="H5040" s="6">
        <f>IF('Раздел 2.3.2'!P28&gt;='Раздел 2.3.2'!Q28,0,1)</f>
        <v>0</v>
      </c>
    </row>
    <row r="5041" spans="1:8" x14ac:dyDescent="0.2">
      <c r="A5041" s="6">
        <f t="shared" si="71"/>
        <v>609562</v>
      </c>
      <c r="B5041" s="6">
        <v>18</v>
      </c>
      <c r="C5041" s="119">
        <v>9</v>
      </c>
      <c r="D5041" s="119">
        <v>105</v>
      </c>
      <c r="E5041" s="119" t="s">
        <v>16996</v>
      </c>
      <c r="F5041" s="119"/>
      <c r="G5041" s="119"/>
      <c r="H5041" s="119">
        <f>IF('Раздел 2.3.2'!P29&gt;='Раздел 2.3.2'!Q29,0,1)</f>
        <v>0</v>
      </c>
    </row>
    <row r="5042" spans="1:8" x14ac:dyDescent="0.2">
      <c r="A5042" s="6">
        <f t="shared" si="71"/>
        <v>609562</v>
      </c>
      <c r="B5042" s="6">
        <v>18</v>
      </c>
      <c r="C5042" s="6">
        <v>1</v>
      </c>
      <c r="D5042" s="6">
        <v>106</v>
      </c>
      <c r="E5042" s="6" t="s">
        <v>16997</v>
      </c>
      <c r="H5042" s="6">
        <f>IF('Раздел 2.3.2'!P21&gt;='Раздел 2.3.2'!T21,0,1)</f>
        <v>0</v>
      </c>
    </row>
    <row r="5043" spans="1:8" x14ac:dyDescent="0.2">
      <c r="A5043" s="6">
        <f t="shared" si="71"/>
        <v>609562</v>
      </c>
      <c r="B5043" s="6">
        <v>18</v>
      </c>
      <c r="C5043" s="6">
        <v>10</v>
      </c>
      <c r="D5043" s="6">
        <v>107</v>
      </c>
      <c r="E5043" s="6" t="s">
        <v>16998</v>
      </c>
      <c r="H5043" s="6">
        <f>IF('Раздел 2.3.2'!P22&gt;='Раздел 2.3.2'!T22,0,1)</f>
        <v>0</v>
      </c>
    </row>
    <row r="5044" spans="1:8" x14ac:dyDescent="0.2">
      <c r="A5044" s="6">
        <f t="shared" si="71"/>
        <v>609562</v>
      </c>
      <c r="B5044" s="6">
        <v>18</v>
      </c>
      <c r="C5044" s="6">
        <v>10</v>
      </c>
      <c r="D5044" s="6">
        <v>108</v>
      </c>
      <c r="E5044" s="6" t="s">
        <v>16999</v>
      </c>
      <c r="H5044" s="6">
        <f>IF('Раздел 2.3.2'!P23&gt;='Раздел 2.3.2'!T23,0,1)</f>
        <v>0</v>
      </c>
    </row>
    <row r="5045" spans="1:8" x14ac:dyDescent="0.2">
      <c r="A5045" s="6">
        <f t="shared" si="71"/>
        <v>609562</v>
      </c>
      <c r="B5045" s="6">
        <v>18</v>
      </c>
      <c r="C5045" s="6">
        <v>10</v>
      </c>
      <c r="D5045" s="6">
        <v>109</v>
      </c>
      <c r="E5045" s="6" t="s">
        <v>17000</v>
      </c>
      <c r="H5045" s="6">
        <f>IF('Раздел 2.3.2'!P24&gt;='Раздел 2.3.2'!T24,0,1)</f>
        <v>0</v>
      </c>
    </row>
    <row r="5046" spans="1:8" x14ac:dyDescent="0.2">
      <c r="A5046" s="6">
        <f t="shared" si="71"/>
        <v>609562</v>
      </c>
      <c r="B5046" s="6">
        <v>18</v>
      </c>
      <c r="C5046" s="6">
        <v>10</v>
      </c>
      <c r="D5046" s="6">
        <v>110</v>
      </c>
      <c r="E5046" s="6" t="s">
        <v>17001</v>
      </c>
      <c r="H5046" s="6">
        <f>IF('Раздел 2.3.2'!P25&gt;='Раздел 2.3.2'!T25,0,1)</f>
        <v>0</v>
      </c>
    </row>
    <row r="5047" spans="1:8" x14ac:dyDescent="0.2">
      <c r="A5047" s="6">
        <f t="shared" si="71"/>
        <v>609562</v>
      </c>
      <c r="B5047" s="6">
        <v>18</v>
      </c>
      <c r="C5047" s="6">
        <v>10</v>
      </c>
      <c r="D5047" s="6">
        <v>111</v>
      </c>
      <c r="E5047" s="6" t="s">
        <v>17002</v>
      </c>
      <c r="H5047" s="6">
        <f>IF('Раздел 2.3.2'!P26&gt;='Раздел 2.3.2'!T26,0,1)</f>
        <v>0</v>
      </c>
    </row>
    <row r="5048" spans="1:8" x14ac:dyDescent="0.2">
      <c r="A5048" s="6">
        <f t="shared" si="71"/>
        <v>609562</v>
      </c>
      <c r="B5048" s="6">
        <v>18</v>
      </c>
      <c r="C5048" s="6">
        <v>10</v>
      </c>
      <c r="D5048" s="6">
        <v>112</v>
      </c>
      <c r="E5048" s="6" t="s">
        <v>17003</v>
      </c>
      <c r="H5048" s="6">
        <f>IF('Раздел 2.3.2'!P27&gt;='Раздел 2.3.2'!T27,0,1)</f>
        <v>0</v>
      </c>
    </row>
    <row r="5049" spans="1:8" x14ac:dyDescent="0.2">
      <c r="A5049" s="6">
        <f t="shared" si="71"/>
        <v>609562</v>
      </c>
      <c r="B5049" s="6">
        <v>18</v>
      </c>
      <c r="C5049" s="6">
        <v>10</v>
      </c>
      <c r="D5049" s="6">
        <v>113</v>
      </c>
      <c r="E5049" s="6" t="s">
        <v>17004</v>
      </c>
      <c r="H5049" s="6">
        <f>IF('Раздел 2.3.2'!P28&gt;='Раздел 2.3.2'!T28,0,1)</f>
        <v>0</v>
      </c>
    </row>
    <row r="5050" spans="1:8" x14ac:dyDescent="0.2">
      <c r="A5050" s="6">
        <f t="shared" si="71"/>
        <v>609562</v>
      </c>
      <c r="B5050" s="6">
        <v>18</v>
      </c>
      <c r="C5050" s="119">
        <v>10</v>
      </c>
      <c r="D5050" s="119">
        <v>114</v>
      </c>
      <c r="E5050" s="119" t="s">
        <v>17005</v>
      </c>
      <c r="F5050" s="119"/>
      <c r="G5050" s="119"/>
      <c r="H5050" s="119">
        <f>IF('Раздел 2.3.2'!P29&gt;='Раздел 2.3.2'!T29,0,1)</f>
        <v>0</v>
      </c>
    </row>
    <row r="5051" spans="1:8" x14ac:dyDescent="0.2">
      <c r="A5051" s="6">
        <f t="shared" si="71"/>
        <v>609562</v>
      </c>
      <c r="B5051" s="6">
        <v>18</v>
      </c>
      <c r="C5051" s="6">
        <v>11</v>
      </c>
      <c r="D5051" s="6">
        <v>115</v>
      </c>
      <c r="E5051" s="6" t="s">
        <v>17006</v>
      </c>
      <c r="H5051" s="6">
        <f>IF('Раздел 2.3.2'!P21&gt;='Раздел 2.3.2'!U21,0,1)</f>
        <v>0</v>
      </c>
    </row>
    <row r="5052" spans="1:8" x14ac:dyDescent="0.2">
      <c r="A5052" s="6">
        <f t="shared" si="71"/>
        <v>609562</v>
      </c>
      <c r="B5052" s="6">
        <v>18</v>
      </c>
      <c r="C5052" s="6">
        <v>11</v>
      </c>
      <c r="D5052" s="6">
        <v>116</v>
      </c>
      <c r="E5052" s="6" t="s">
        <v>17007</v>
      </c>
      <c r="H5052" s="6">
        <f>IF('Раздел 2.3.2'!P22&gt;='Раздел 2.3.2'!U22,0,1)</f>
        <v>0</v>
      </c>
    </row>
    <row r="5053" spans="1:8" x14ac:dyDescent="0.2">
      <c r="A5053" s="6">
        <f t="shared" si="71"/>
        <v>609562</v>
      </c>
      <c r="B5053" s="6">
        <v>18</v>
      </c>
      <c r="C5053" s="6">
        <v>11</v>
      </c>
      <c r="D5053" s="6">
        <v>117</v>
      </c>
      <c r="E5053" s="6" t="s">
        <v>17008</v>
      </c>
      <c r="H5053" s="6">
        <f>IF('Раздел 2.3.2'!P23&gt;='Раздел 2.3.2'!U23,0,1)</f>
        <v>0</v>
      </c>
    </row>
    <row r="5054" spans="1:8" x14ac:dyDescent="0.2">
      <c r="A5054" s="6">
        <f t="shared" si="71"/>
        <v>609562</v>
      </c>
      <c r="B5054" s="6">
        <v>18</v>
      </c>
      <c r="C5054" s="6">
        <v>11</v>
      </c>
      <c r="D5054" s="6">
        <v>118</v>
      </c>
      <c r="E5054" s="6" t="s">
        <v>17009</v>
      </c>
      <c r="H5054" s="6">
        <f>IF('Раздел 2.3.2'!P24&gt;='Раздел 2.3.2'!U24,0,1)</f>
        <v>0</v>
      </c>
    </row>
    <row r="5055" spans="1:8" x14ac:dyDescent="0.2">
      <c r="A5055" s="6">
        <f t="shared" si="71"/>
        <v>609562</v>
      </c>
      <c r="B5055" s="6">
        <v>18</v>
      </c>
      <c r="C5055" s="6">
        <v>11</v>
      </c>
      <c r="D5055" s="6">
        <v>119</v>
      </c>
      <c r="E5055" s="6" t="s">
        <v>17010</v>
      </c>
      <c r="H5055" s="6">
        <f>IF('Раздел 2.3.2'!P25&gt;='Раздел 2.3.2'!U25,0,1)</f>
        <v>0</v>
      </c>
    </row>
    <row r="5056" spans="1:8" x14ac:dyDescent="0.2">
      <c r="A5056" s="6">
        <f t="shared" si="71"/>
        <v>609562</v>
      </c>
      <c r="B5056" s="6">
        <v>18</v>
      </c>
      <c r="C5056" s="6">
        <v>11</v>
      </c>
      <c r="D5056" s="6">
        <v>120</v>
      </c>
      <c r="E5056" s="6" t="s">
        <v>17011</v>
      </c>
      <c r="H5056" s="6">
        <f>IF('Раздел 2.3.2'!P26&gt;='Раздел 2.3.2'!U26,0,1)</f>
        <v>0</v>
      </c>
    </row>
    <row r="5057" spans="1:8" x14ac:dyDescent="0.2">
      <c r="A5057" s="6">
        <f t="shared" si="71"/>
        <v>609562</v>
      </c>
      <c r="B5057" s="6">
        <v>18</v>
      </c>
      <c r="C5057" s="6">
        <v>11</v>
      </c>
      <c r="D5057" s="6">
        <v>121</v>
      </c>
      <c r="E5057" s="6" t="s">
        <v>17012</v>
      </c>
      <c r="H5057" s="6">
        <f>IF('Раздел 2.3.2'!P27&gt;='Раздел 2.3.2'!U27,0,1)</f>
        <v>0</v>
      </c>
    </row>
    <row r="5058" spans="1:8" x14ac:dyDescent="0.2">
      <c r="A5058" s="6">
        <f t="shared" si="71"/>
        <v>609562</v>
      </c>
      <c r="B5058" s="6">
        <v>18</v>
      </c>
      <c r="C5058" s="6">
        <v>11</v>
      </c>
      <c r="D5058" s="6">
        <v>122</v>
      </c>
      <c r="E5058" s="6" t="s">
        <v>17987</v>
      </c>
      <c r="H5058" s="6">
        <f>IF('Раздел 2.3.2'!P28&gt;='Раздел 2.3.2'!U28,0,1)</f>
        <v>0</v>
      </c>
    </row>
    <row r="5059" spans="1:8" x14ac:dyDescent="0.2">
      <c r="A5059" s="6">
        <f t="shared" si="71"/>
        <v>609562</v>
      </c>
      <c r="B5059" s="6">
        <v>18</v>
      </c>
      <c r="C5059" s="119">
        <v>11</v>
      </c>
      <c r="D5059" s="119">
        <v>123</v>
      </c>
      <c r="E5059" s="119" t="s">
        <v>17988</v>
      </c>
      <c r="F5059" s="119"/>
      <c r="G5059" s="119"/>
      <c r="H5059" s="119">
        <f>IF('Раздел 2.3.2'!P29&gt;='Раздел 2.3.2'!U29,0,1)</f>
        <v>0</v>
      </c>
    </row>
    <row r="5060" spans="1:8" x14ac:dyDescent="0.2">
      <c r="A5060" s="6">
        <f t="shared" si="71"/>
        <v>609562</v>
      </c>
      <c r="B5060" s="6">
        <v>18</v>
      </c>
      <c r="C5060" s="6">
        <v>12</v>
      </c>
      <c r="D5060" s="6">
        <v>124</v>
      </c>
      <c r="E5060" s="6" t="s">
        <v>17989</v>
      </c>
      <c r="H5060" s="6">
        <f>IF('Раздел 2.3.2'!Q21&gt;='Раздел 2.3.2'!R21,0,1)</f>
        <v>0</v>
      </c>
    </row>
    <row r="5061" spans="1:8" x14ac:dyDescent="0.2">
      <c r="A5061" s="6">
        <f t="shared" si="71"/>
        <v>609562</v>
      </c>
      <c r="B5061" s="6">
        <v>18</v>
      </c>
      <c r="C5061" s="6">
        <v>12</v>
      </c>
      <c r="D5061" s="6">
        <v>125</v>
      </c>
      <c r="E5061" s="6" t="s">
        <v>17990</v>
      </c>
      <c r="H5061" s="6">
        <f>IF('Раздел 2.3.2'!Q22&gt;='Раздел 2.3.2'!R22,0,1)</f>
        <v>0</v>
      </c>
    </row>
    <row r="5062" spans="1:8" x14ac:dyDescent="0.2">
      <c r="A5062" s="6">
        <f t="shared" si="71"/>
        <v>609562</v>
      </c>
      <c r="B5062" s="6">
        <v>18</v>
      </c>
      <c r="C5062" s="6">
        <v>12</v>
      </c>
      <c r="D5062" s="6">
        <v>126</v>
      </c>
      <c r="E5062" s="6" t="s">
        <v>17991</v>
      </c>
      <c r="H5062" s="6">
        <f>IF('Раздел 2.3.2'!Q23&gt;='Раздел 2.3.2'!R23,0,1)</f>
        <v>0</v>
      </c>
    </row>
    <row r="5063" spans="1:8" x14ac:dyDescent="0.2">
      <c r="A5063" s="6">
        <f t="shared" si="71"/>
        <v>609562</v>
      </c>
      <c r="B5063" s="6">
        <v>18</v>
      </c>
      <c r="C5063" s="6">
        <v>12</v>
      </c>
      <c r="D5063" s="6">
        <v>127</v>
      </c>
      <c r="E5063" s="6" t="s">
        <v>17992</v>
      </c>
      <c r="H5063" s="6">
        <f>IF('Раздел 2.3.2'!Q24&gt;='Раздел 2.3.2'!R24,0,1)</f>
        <v>0</v>
      </c>
    </row>
    <row r="5064" spans="1:8" x14ac:dyDescent="0.2">
      <c r="A5064" s="6">
        <f t="shared" si="71"/>
        <v>609562</v>
      </c>
      <c r="B5064" s="6">
        <v>18</v>
      </c>
      <c r="C5064" s="6">
        <v>12</v>
      </c>
      <c r="D5064" s="6">
        <v>128</v>
      </c>
      <c r="E5064" s="6" t="s">
        <v>17993</v>
      </c>
      <c r="H5064" s="6">
        <f>IF('Раздел 2.3.2'!Q25&gt;='Раздел 2.3.2'!R25,0,1)</f>
        <v>0</v>
      </c>
    </row>
    <row r="5065" spans="1:8" x14ac:dyDescent="0.2">
      <c r="A5065" s="6">
        <f t="shared" si="71"/>
        <v>609562</v>
      </c>
      <c r="B5065" s="6">
        <v>18</v>
      </c>
      <c r="C5065" s="6">
        <v>12</v>
      </c>
      <c r="D5065" s="6">
        <v>129</v>
      </c>
      <c r="E5065" s="6" t="s">
        <v>17994</v>
      </c>
      <c r="H5065" s="6">
        <f>IF('Раздел 2.3.2'!Q26&gt;='Раздел 2.3.2'!R26,0,1)</f>
        <v>0</v>
      </c>
    </row>
    <row r="5066" spans="1:8" x14ac:dyDescent="0.2">
      <c r="A5066" s="6">
        <f t="shared" si="71"/>
        <v>609562</v>
      </c>
      <c r="B5066" s="6">
        <v>18</v>
      </c>
      <c r="C5066" s="6">
        <v>12</v>
      </c>
      <c r="D5066" s="6">
        <v>130</v>
      </c>
      <c r="E5066" s="6" t="s">
        <v>17995</v>
      </c>
      <c r="H5066" s="6">
        <f>IF('Раздел 2.3.2'!Q27&gt;='Раздел 2.3.2'!R27,0,1)</f>
        <v>0</v>
      </c>
    </row>
    <row r="5067" spans="1:8" x14ac:dyDescent="0.2">
      <c r="A5067" s="6">
        <f t="shared" si="71"/>
        <v>609562</v>
      </c>
      <c r="B5067" s="6">
        <v>18</v>
      </c>
      <c r="C5067" s="6">
        <v>12</v>
      </c>
      <c r="D5067" s="6">
        <v>131</v>
      </c>
      <c r="E5067" s="6" t="s">
        <v>17996</v>
      </c>
      <c r="H5067" s="6">
        <f>IF('Раздел 2.3.2'!Q28&gt;='Раздел 2.3.2'!R28,0,1)</f>
        <v>0</v>
      </c>
    </row>
    <row r="5068" spans="1:8" x14ac:dyDescent="0.2">
      <c r="A5068" s="6">
        <f t="shared" si="71"/>
        <v>609562</v>
      </c>
      <c r="B5068" s="6">
        <v>18</v>
      </c>
      <c r="C5068" s="119">
        <v>12</v>
      </c>
      <c r="D5068" s="119">
        <v>132</v>
      </c>
      <c r="E5068" s="119" t="s">
        <v>17997</v>
      </c>
      <c r="F5068" s="119"/>
      <c r="G5068" s="119"/>
      <c r="H5068" s="119">
        <f>IF('Раздел 2.3.2'!Q29&gt;='Раздел 2.3.2'!R29,0,1)</f>
        <v>0</v>
      </c>
    </row>
    <row r="5069" spans="1:8" x14ac:dyDescent="0.2">
      <c r="A5069" s="6">
        <f t="shared" si="71"/>
        <v>609562</v>
      </c>
      <c r="B5069" s="6">
        <v>18</v>
      </c>
      <c r="C5069" s="6">
        <v>13</v>
      </c>
      <c r="D5069" s="6">
        <v>133</v>
      </c>
      <c r="E5069" s="6" t="s">
        <v>17998</v>
      </c>
      <c r="H5069" s="6">
        <f>IF('Раздел 2.3.2'!Q21&gt;='Раздел 2.3.2'!S21,0,1)</f>
        <v>0</v>
      </c>
    </row>
    <row r="5070" spans="1:8" x14ac:dyDescent="0.2">
      <c r="A5070" s="6">
        <f t="shared" si="71"/>
        <v>609562</v>
      </c>
      <c r="B5070" s="6">
        <v>18</v>
      </c>
      <c r="C5070" s="6">
        <v>13</v>
      </c>
      <c r="D5070" s="6">
        <v>134</v>
      </c>
      <c r="E5070" s="6" t="s">
        <v>17999</v>
      </c>
      <c r="H5070" s="6">
        <f>IF('Раздел 2.3.2'!Q22&gt;='Раздел 2.3.2'!S22,0,1)</f>
        <v>0</v>
      </c>
    </row>
    <row r="5071" spans="1:8" x14ac:dyDescent="0.2">
      <c r="A5071" s="6">
        <f t="shared" si="71"/>
        <v>609562</v>
      </c>
      <c r="B5071" s="6">
        <v>18</v>
      </c>
      <c r="C5071" s="6">
        <v>13</v>
      </c>
      <c r="D5071" s="6">
        <v>135</v>
      </c>
      <c r="E5071" s="6" t="s">
        <v>18000</v>
      </c>
      <c r="H5071" s="6">
        <f>IF('Раздел 2.3.2'!Q23&gt;='Раздел 2.3.2'!S23,0,1)</f>
        <v>0</v>
      </c>
    </row>
    <row r="5072" spans="1:8" x14ac:dyDescent="0.2">
      <c r="A5072" s="6">
        <f t="shared" ref="A5072:A5103" si="72">P_3</f>
        <v>609562</v>
      </c>
      <c r="B5072" s="6">
        <v>18</v>
      </c>
      <c r="C5072" s="6">
        <v>13</v>
      </c>
      <c r="D5072" s="6">
        <v>136</v>
      </c>
      <c r="E5072" s="6" t="s">
        <v>18001</v>
      </c>
      <c r="H5072" s="6">
        <f>IF('Раздел 2.3.2'!Q24&gt;='Раздел 2.3.2'!S24,0,1)</f>
        <v>0</v>
      </c>
    </row>
    <row r="5073" spans="1:8" x14ac:dyDescent="0.2">
      <c r="A5073" s="6">
        <f t="shared" si="72"/>
        <v>609562</v>
      </c>
      <c r="B5073" s="6">
        <v>18</v>
      </c>
      <c r="C5073" s="6">
        <v>13</v>
      </c>
      <c r="D5073" s="6">
        <v>137</v>
      </c>
      <c r="E5073" s="6" t="s">
        <v>18002</v>
      </c>
      <c r="H5073" s="6">
        <f>IF('Раздел 2.3.2'!Q25&gt;='Раздел 2.3.2'!S25,0,1)</f>
        <v>0</v>
      </c>
    </row>
    <row r="5074" spans="1:8" x14ac:dyDescent="0.2">
      <c r="A5074" s="6">
        <f t="shared" si="72"/>
        <v>609562</v>
      </c>
      <c r="B5074" s="6">
        <v>18</v>
      </c>
      <c r="C5074" s="6">
        <v>13</v>
      </c>
      <c r="D5074" s="6">
        <v>138</v>
      </c>
      <c r="E5074" s="6" t="s">
        <v>18003</v>
      </c>
      <c r="H5074" s="6">
        <f>IF('Раздел 2.3.2'!Q26&gt;='Раздел 2.3.2'!S26,0,1)</f>
        <v>0</v>
      </c>
    </row>
    <row r="5075" spans="1:8" x14ac:dyDescent="0.2">
      <c r="A5075" s="6">
        <f t="shared" si="72"/>
        <v>609562</v>
      </c>
      <c r="B5075" s="6">
        <v>18</v>
      </c>
      <c r="C5075" s="6">
        <v>13</v>
      </c>
      <c r="D5075" s="6">
        <v>139</v>
      </c>
      <c r="E5075" s="6" t="s">
        <v>16175</v>
      </c>
      <c r="H5075" s="6">
        <f>IF('Раздел 2.3.2'!Q27&gt;='Раздел 2.3.2'!S27,0,1)</f>
        <v>0</v>
      </c>
    </row>
    <row r="5076" spans="1:8" x14ac:dyDescent="0.2">
      <c r="A5076" s="6">
        <f t="shared" si="72"/>
        <v>609562</v>
      </c>
      <c r="B5076" s="6">
        <v>18</v>
      </c>
      <c r="C5076" s="6">
        <v>13</v>
      </c>
      <c r="D5076" s="6">
        <v>140</v>
      </c>
      <c r="E5076" s="6" t="s">
        <v>16176</v>
      </c>
      <c r="H5076" s="6">
        <f>IF('Раздел 2.3.2'!Q28&gt;='Раздел 2.3.2'!S28,0,1)</f>
        <v>0</v>
      </c>
    </row>
    <row r="5077" spans="1:8" x14ac:dyDescent="0.2">
      <c r="A5077" s="6">
        <f t="shared" si="72"/>
        <v>609562</v>
      </c>
      <c r="B5077" s="6">
        <v>18</v>
      </c>
      <c r="C5077" s="119">
        <v>13</v>
      </c>
      <c r="D5077" s="119">
        <v>141</v>
      </c>
      <c r="E5077" s="119" t="s">
        <v>16177</v>
      </c>
      <c r="F5077" s="119"/>
      <c r="G5077" s="119"/>
      <c r="H5077" s="119">
        <f>IF('Раздел 2.3.2'!Q29&gt;='Раздел 2.3.2'!S29,0,1)</f>
        <v>0</v>
      </c>
    </row>
    <row r="5078" spans="1:8" x14ac:dyDescent="0.2">
      <c r="A5078" s="6">
        <f t="shared" si="72"/>
        <v>609562</v>
      </c>
      <c r="B5078" s="6">
        <v>18</v>
      </c>
      <c r="C5078" s="6">
        <v>14</v>
      </c>
      <c r="D5078" s="6">
        <v>142</v>
      </c>
      <c r="E5078" s="6" t="s">
        <v>17251</v>
      </c>
      <c r="H5078" s="6">
        <f>IF('Раздел 2.3.2'!V21&gt;='Раздел 2.3.2'!W21,0,1)</f>
        <v>0</v>
      </c>
    </row>
    <row r="5079" spans="1:8" x14ac:dyDescent="0.2">
      <c r="A5079" s="6">
        <f t="shared" si="72"/>
        <v>609562</v>
      </c>
      <c r="B5079" s="6">
        <v>18</v>
      </c>
      <c r="C5079" s="6">
        <v>14</v>
      </c>
      <c r="D5079" s="6">
        <v>143</v>
      </c>
      <c r="E5079" s="6" t="s">
        <v>17252</v>
      </c>
      <c r="H5079" s="6">
        <f>IF('Раздел 2.3.2'!V22&gt;='Раздел 2.3.2'!W22,0,1)</f>
        <v>0</v>
      </c>
    </row>
    <row r="5080" spans="1:8" x14ac:dyDescent="0.2">
      <c r="A5080" s="6">
        <f t="shared" si="72"/>
        <v>609562</v>
      </c>
      <c r="B5080" s="6">
        <v>18</v>
      </c>
      <c r="C5080" s="6">
        <v>14</v>
      </c>
      <c r="D5080" s="6">
        <v>144</v>
      </c>
      <c r="E5080" s="6" t="s">
        <v>17253</v>
      </c>
      <c r="H5080" s="6">
        <f>IF('Раздел 2.3.2'!V23&gt;='Раздел 2.3.2'!W23,0,1)</f>
        <v>0</v>
      </c>
    </row>
    <row r="5081" spans="1:8" x14ac:dyDescent="0.2">
      <c r="A5081" s="6">
        <f t="shared" si="72"/>
        <v>609562</v>
      </c>
      <c r="B5081" s="6">
        <v>18</v>
      </c>
      <c r="C5081" s="6">
        <v>14</v>
      </c>
      <c r="D5081" s="6">
        <v>145</v>
      </c>
      <c r="E5081" s="6" t="s">
        <v>17254</v>
      </c>
      <c r="H5081" s="6">
        <f>IF('Раздел 2.3.2'!V24&gt;='Раздел 2.3.2'!W24,0,1)</f>
        <v>0</v>
      </c>
    </row>
    <row r="5082" spans="1:8" x14ac:dyDescent="0.2">
      <c r="A5082" s="6">
        <f t="shared" si="72"/>
        <v>609562</v>
      </c>
      <c r="B5082" s="6">
        <v>18</v>
      </c>
      <c r="C5082" s="6">
        <v>14</v>
      </c>
      <c r="D5082" s="6">
        <v>146</v>
      </c>
      <c r="E5082" s="6" t="s">
        <v>17255</v>
      </c>
      <c r="H5082" s="6">
        <f>IF('Раздел 2.3.2'!V25&gt;='Раздел 2.3.2'!W25,0,1)</f>
        <v>0</v>
      </c>
    </row>
    <row r="5083" spans="1:8" x14ac:dyDescent="0.2">
      <c r="A5083" s="6">
        <f t="shared" si="72"/>
        <v>609562</v>
      </c>
      <c r="B5083" s="6">
        <v>18</v>
      </c>
      <c r="C5083" s="6">
        <v>14</v>
      </c>
      <c r="D5083" s="6">
        <v>147</v>
      </c>
      <c r="E5083" s="6" t="s">
        <v>17256</v>
      </c>
      <c r="H5083" s="6">
        <f>IF('Раздел 2.3.2'!V26&gt;='Раздел 2.3.2'!W26,0,1)</f>
        <v>0</v>
      </c>
    </row>
    <row r="5084" spans="1:8" x14ac:dyDescent="0.2">
      <c r="A5084" s="6">
        <f t="shared" si="72"/>
        <v>609562</v>
      </c>
      <c r="B5084" s="6">
        <v>18</v>
      </c>
      <c r="C5084" s="6">
        <v>14</v>
      </c>
      <c r="D5084" s="6">
        <v>148</v>
      </c>
      <c r="E5084" s="6" t="s">
        <v>17257</v>
      </c>
      <c r="H5084" s="6">
        <f>IF('Раздел 2.3.2'!V27&gt;='Раздел 2.3.2'!W27,0,1)</f>
        <v>0</v>
      </c>
    </row>
    <row r="5085" spans="1:8" x14ac:dyDescent="0.2">
      <c r="A5085" s="6">
        <f t="shared" si="72"/>
        <v>609562</v>
      </c>
      <c r="B5085" s="6">
        <v>18</v>
      </c>
      <c r="C5085" s="6">
        <v>14</v>
      </c>
      <c r="D5085" s="6">
        <v>149</v>
      </c>
      <c r="E5085" s="6" t="s">
        <v>17258</v>
      </c>
      <c r="H5085" s="6">
        <f>IF('Раздел 2.3.2'!V28&gt;='Раздел 2.3.2'!W28,0,1)</f>
        <v>0</v>
      </c>
    </row>
    <row r="5086" spans="1:8" x14ac:dyDescent="0.2">
      <c r="A5086" s="6">
        <f t="shared" si="72"/>
        <v>609562</v>
      </c>
      <c r="B5086" s="6">
        <v>18</v>
      </c>
      <c r="C5086" s="119">
        <v>14</v>
      </c>
      <c r="D5086" s="119">
        <v>150</v>
      </c>
      <c r="E5086" s="119" t="s">
        <v>17259</v>
      </c>
      <c r="F5086" s="119"/>
      <c r="G5086" s="119"/>
      <c r="H5086" s="119">
        <f>IF('Раздел 2.3.2'!V29&gt;='Раздел 2.3.2'!W29,0,1)</f>
        <v>0</v>
      </c>
    </row>
    <row r="5087" spans="1:8" x14ac:dyDescent="0.2">
      <c r="A5087" s="6">
        <f t="shared" si="72"/>
        <v>609562</v>
      </c>
      <c r="B5087" s="6">
        <v>18</v>
      </c>
      <c r="C5087" s="7">
        <v>15</v>
      </c>
      <c r="D5087" s="7">
        <v>151</v>
      </c>
      <c r="E5087" s="6" t="s">
        <v>17260</v>
      </c>
      <c r="H5087" s="6">
        <f>IF('Раздел 2.3.2'!V21&gt;='Раздел 2.3.2'!Z21,0,1)</f>
        <v>0</v>
      </c>
    </row>
    <row r="5088" spans="1:8" x14ac:dyDescent="0.2">
      <c r="A5088" s="6">
        <f t="shared" si="72"/>
        <v>609562</v>
      </c>
      <c r="B5088" s="6">
        <v>18</v>
      </c>
      <c r="C5088" s="7">
        <v>15</v>
      </c>
      <c r="D5088" s="7">
        <v>152</v>
      </c>
      <c r="E5088" s="6" t="s">
        <v>18823</v>
      </c>
      <c r="H5088" s="6">
        <f>IF('Раздел 2.3.2'!V22&gt;='Раздел 2.3.2'!Z22,0,1)</f>
        <v>0</v>
      </c>
    </row>
    <row r="5089" spans="1:8" x14ac:dyDescent="0.2">
      <c r="A5089" s="6">
        <f t="shared" si="72"/>
        <v>609562</v>
      </c>
      <c r="B5089" s="6">
        <v>18</v>
      </c>
      <c r="C5089" s="7">
        <v>15</v>
      </c>
      <c r="D5089" s="7">
        <v>153</v>
      </c>
      <c r="E5089" s="6" t="s">
        <v>18824</v>
      </c>
      <c r="H5089" s="6">
        <f>IF('Раздел 2.3.2'!V23&gt;='Раздел 2.3.2'!Z23,0,1)</f>
        <v>0</v>
      </c>
    </row>
    <row r="5090" spans="1:8" x14ac:dyDescent="0.2">
      <c r="A5090" s="6">
        <f t="shared" si="72"/>
        <v>609562</v>
      </c>
      <c r="B5090" s="6">
        <v>18</v>
      </c>
      <c r="C5090" s="7">
        <v>15</v>
      </c>
      <c r="D5090" s="7">
        <v>154</v>
      </c>
      <c r="E5090" s="6" t="s">
        <v>18825</v>
      </c>
      <c r="H5090" s="6">
        <f>IF('Раздел 2.3.2'!V24&gt;='Раздел 2.3.2'!Z24,0,1)</f>
        <v>0</v>
      </c>
    </row>
    <row r="5091" spans="1:8" x14ac:dyDescent="0.2">
      <c r="A5091" s="6">
        <f t="shared" si="72"/>
        <v>609562</v>
      </c>
      <c r="B5091" s="6">
        <v>18</v>
      </c>
      <c r="C5091" s="7">
        <v>15</v>
      </c>
      <c r="D5091" s="7">
        <v>155</v>
      </c>
      <c r="E5091" s="6" t="s">
        <v>18826</v>
      </c>
      <c r="H5091" s="6">
        <f>IF('Раздел 2.3.2'!V25&gt;='Раздел 2.3.2'!Z25,0,1)</f>
        <v>0</v>
      </c>
    </row>
    <row r="5092" spans="1:8" x14ac:dyDescent="0.2">
      <c r="A5092" s="6">
        <f t="shared" si="72"/>
        <v>609562</v>
      </c>
      <c r="B5092" s="6">
        <v>18</v>
      </c>
      <c r="C5092" s="7">
        <v>15</v>
      </c>
      <c r="D5092" s="7">
        <v>156</v>
      </c>
      <c r="E5092" s="6" t="s">
        <v>18827</v>
      </c>
      <c r="H5092" s="6">
        <f>IF('Раздел 2.3.2'!V26&gt;='Раздел 2.3.2'!Z26,0,1)</f>
        <v>0</v>
      </c>
    </row>
    <row r="5093" spans="1:8" x14ac:dyDescent="0.2">
      <c r="A5093" s="6">
        <f t="shared" si="72"/>
        <v>609562</v>
      </c>
      <c r="B5093" s="6">
        <v>18</v>
      </c>
      <c r="C5093" s="7">
        <v>15</v>
      </c>
      <c r="D5093" s="7">
        <v>157</v>
      </c>
      <c r="E5093" s="6" t="s">
        <v>18828</v>
      </c>
      <c r="H5093" s="6">
        <f>IF('Раздел 2.3.2'!V27&gt;='Раздел 2.3.2'!Z27,0,1)</f>
        <v>0</v>
      </c>
    </row>
    <row r="5094" spans="1:8" x14ac:dyDescent="0.2">
      <c r="A5094" s="6">
        <f t="shared" si="72"/>
        <v>609562</v>
      </c>
      <c r="B5094" s="6">
        <v>18</v>
      </c>
      <c r="C5094" s="7">
        <v>15</v>
      </c>
      <c r="D5094" s="7">
        <v>158</v>
      </c>
      <c r="E5094" s="6" t="s">
        <v>18829</v>
      </c>
      <c r="H5094" s="6">
        <f>IF('Раздел 2.3.2'!V28&gt;='Раздел 2.3.2'!Z28,0,1)</f>
        <v>0</v>
      </c>
    </row>
    <row r="5095" spans="1:8" x14ac:dyDescent="0.2">
      <c r="A5095" s="6">
        <f t="shared" si="72"/>
        <v>609562</v>
      </c>
      <c r="B5095" s="6">
        <v>18</v>
      </c>
      <c r="C5095" s="119">
        <v>15</v>
      </c>
      <c r="D5095" s="119">
        <v>159</v>
      </c>
      <c r="E5095" s="119" t="s">
        <v>18830</v>
      </c>
      <c r="F5095" s="119"/>
      <c r="G5095" s="119"/>
      <c r="H5095" s="119">
        <f>IF('Раздел 2.3.2'!V29&gt;='Раздел 2.3.2'!Z29,0,1)</f>
        <v>0</v>
      </c>
    </row>
    <row r="5096" spans="1:8" x14ac:dyDescent="0.2">
      <c r="A5096" s="6">
        <f t="shared" si="72"/>
        <v>609562</v>
      </c>
      <c r="B5096" s="6">
        <v>18</v>
      </c>
      <c r="C5096" s="7">
        <v>16</v>
      </c>
      <c r="D5096" s="7">
        <v>160</v>
      </c>
      <c r="E5096" s="6" t="s">
        <v>17288</v>
      </c>
      <c r="F5096" s="7"/>
      <c r="G5096" s="7"/>
      <c r="H5096" s="7">
        <f>IF('Раздел 2.3.2'!V21&gt;='Раздел 2.3.2'!AA21,0,1)</f>
        <v>0</v>
      </c>
    </row>
    <row r="5097" spans="1:8" x14ac:dyDescent="0.2">
      <c r="A5097" s="6">
        <f t="shared" si="72"/>
        <v>609562</v>
      </c>
      <c r="B5097" s="6">
        <v>18</v>
      </c>
      <c r="C5097" s="7">
        <v>16</v>
      </c>
      <c r="D5097" s="7">
        <v>161</v>
      </c>
      <c r="E5097" s="6" t="s">
        <v>17289</v>
      </c>
      <c r="F5097" s="7"/>
      <c r="G5097" s="7"/>
      <c r="H5097" s="7">
        <f>IF('Раздел 2.3.2'!V22&gt;='Раздел 2.3.2'!AA22,0,1)</f>
        <v>0</v>
      </c>
    </row>
    <row r="5098" spans="1:8" x14ac:dyDescent="0.2">
      <c r="A5098" s="6">
        <f t="shared" si="72"/>
        <v>609562</v>
      </c>
      <c r="B5098" s="6">
        <v>18</v>
      </c>
      <c r="C5098" s="7">
        <v>16</v>
      </c>
      <c r="D5098" s="7">
        <v>162</v>
      </c>
      <c r="E5098" s="6" t="s">
        <v>17290</v>
      </c>
      <c r="F5098" s="7"/>
      <c r="G5098" s="7"/>
      <c r="H5098" s="7">
        <f>IF('Раздел 2.3.2'!V23&gt;='Раздел 2.3.2'!AA23,0,1)</f>
        <v>0</v>
      </c>
    </row>
    <row r="5099" spans="1:8" x14ac:dyDescent="0.2">
      <c r="A5099" s="6">
        <f t="shared" si="72"/>
        <v>609562</v>
      </c>
      <c r="B5099" s="6">
        <v>18</v>
      </c>
      <c r="C5099" s="7">
        <v>16</v>
      </c>
      <c r="D5099" s="7">
        <v>163</v>
      </c>
      <c r="E5099" s="6" t="s">
        <v>17291</v>
      </c>
      <c r="F5099" s="7"/>
      <c r="G5099" s="7"/>
      <c r="H5099" s="7">
        <f>IF('Раздел 2.3.2'!V24&gt;='Раздел 2.3.2'!AA24,0,1)</f>
        <v>0</v>
      </c>
    </row>
    <row r="5100" spans="1:8" x14ac:dyDescent="0.2">
      <c r="A5100" s="6">
        <f t="shared" si="72"/>
        <v>609562</v>
      </c>
      <c r="B5100" s="6">
        <v>18</v>
      </c>
      <c r="C5100" s="7">
        <v>16</v>
      </c>
      <c r="D5100" s="7">
        <v>164</v>
      </c>
      <c r="E5100" s="6" t="s">
        <v>17292</v>
      </c>
      <c r="F5100" s="7"/>
      <c r="G5100" s="7"/>
      <c r="H5100" s="7">
        <f>IF('Раздел 2.3.2'!V25&gt;='Раздел 2.3.2'!AA25,0,1)</f>
        <v>0</v>
      </c>
    </row>
    <row r="5101" spans="1:8" x14ac:dyDescent="0.2">
      <c r="A5101" s="6">
        <f t="shared" si="72"/>
        <v>609562</v>
      </c>
      <c r="B5101" s="6">
        <v>18</v>
      </c>
      <c r="C5101" s="7">
        <v>16</v>
      </c>
      <c r="D5101" s="7">
        <v>165</v>
      </c>
      <c r="E5101" s="6" t="s">
        <v>17293</v>
      </c>
      <c r="F5101" s="7"/>
      <c r="G5101" s="7"/>
      <c r="H5101" s="7">
        <f>IF('Раздел 2.3.2'!V26&gt;='Раздел 2.3.2'!AA26,0,1)</f>
        <v>0</v>
      </c>
    </row>
    <row r="5102" spans="1:8" x14ac:dyDescent="0.2">
      <c r="A5102" s="6">
        <f t="shared" si="72"/>
        <v>609562</v>
      </c>
      <c r="B5102" s="6">
        <v>18</v>
      </c>
      <c r="C5102" s="7">
        <v>16</v>
      </c>
      <c r="D5102" s="7">
        <v>166</v>
      </c>
      <c r="E5102" s="6" t="s">
        <v>17294</v>
      </c>
      <c r="F5102" s="7"/>
      <c r="G5102" s="7"/>
      <c r="H5102" s="7">
        <f>IF('Раздел 2.3.2'!V27&gt;='Раздел 2.3.2'!AA27,0,1)</f>
        <v>0</v>
      </c>
    </row>
    <row r="5103" spans="1:8" x14ac:dyDescent="0.2">
      <c r="A5103" s="6">
        <f t="shared" si="72"/>
        <v>609562</v>
      </c>
      <c r="B5103" s="6">
        <v>18</v>
      </c>
      <c r="C5103" s="7">
        <v>16</v>
      </c>
      <c r="D5103" s="7">
        <v>167</v>
      </c>
      <c r="E5103" s="6" t="s">
        <v>17295</v>
      </c>
      <c r="F5103" s="7"/>
      <c r="G5103" s="7"/>
      <c r="H5103" s="7">
        <f>IF('Раздел 2.3.2'!V28&gt;='Раздел 2.3.2'!AA28,0,1)</f>
        <v>0</v>
      </c>
    </row>
    <row r="5104" spans="1:8" x14ac:dyDescent="0.2">
      <c r="A5104" s="6">
        <f t="shared" ref="A5104:A5135" si="73">P_3</f>
        <v>609562</v>
      </c>
      <c r="B5104" s="6">
        <v>18</v>
      </c>
      <c r="C5104" s="119">
        <v>16</v>
      </c>
      <c r="D5104" s="119">
        <v>168</v>
      </c>
      <c r="E5104" s="119" t="s">
        <v>17296</v>
      </c>
      <c r="F5104" s="119"/>
      <c r="G5104" s="119"/>
      <c r="H5104" s="119">
        <f>IF('Раздел 2.3.2'!V29&gt;='Раздел 2.3.2'!AA29,0,1)</f>
        <v>0</v>
      </c>
    </row>
    <row r="5105" spans="1:8" x14ac:dyDescent="0.2">
      <c r="A5105" s="6">
        <f t="shared" si="73"/>
        <v>609562</v>
      </c>
      <c r="B5105" s="6">
        <v>18</v>
      </c>
      <c r="C5105" s="6">
        <v>17</v>
      </c>
      <c r="D5105" s="6">
        <v>169</v>
      </c>
      <c r="E5105" s="6" t="s">
        <v>17297</v>
      </c>
      <c r="H5105" s="6">
        <f>IF('Раздел 2.3.2'!W21&gt;='Раздел 2.3.2'!X21,0,1)</f>
        <v>0</v>
      </c>
    </row>
    <row r="5106" spans="1:8" x14ac:dyDescent="0.2">
      <c r="A5106" s="6">
        <f t="shared" si="73"/>
        <v>609562</v>
      </c>
      <c r="B5106" s="6">
        <v>18</v>
      </c>
      <c r="C5106" s="6">
        <v>17</v>
      </c>
      <c r="D5106" s="6">
        <v>170</v>
      </c>
      <c r="E5106" s="6" t="s">
        <v>17298</v>
      </c>
      <c r="H5106" s="6">
        <f>IF('Раздел 2.3.2'!W22&gt;='Раздел 2.3.2'!X22,0,1)</f>
        <v>0</v>
      </c>
    </row>
    <row r="5107" spans="1:8" x14ac:dyDescent="0.2">
      <c r="A5107" s="6">
        <f t="shared" si="73"/>
        <v>609562</v>
      </c>
      <c r="B5107" s="6">
        <v>18</v>
      </c>
      <c r="C5107" s="6">
        <v>17</v>
      </c>
      <c r="D5107" s="6">
        <v>171</v>
      </c>
      <c r="E5107" s="6" t="s">
        <v>17299</v>
      </c>
      <c r="H5107" s="6">
        <f>IF('Раздел 2.3.2'!W23&gt;='Раздел 2.3.2'!X23,0,1)</f>
        <v>0</v>
      </c>
    </row>
    <row r="5108" spans="1:8" x14ac:dyDescent="0.2">
      <c r="A5108" s="6">
        <f t="shared" si="73"/>
        <v>609562</v>
      </c>
      <c r="B5108" s="6">
        <v>18</v>
      </c>
      <c r="C5108" s="6">
        <v>17</v>
      </c>
      <c r="D5108" s="6">
        <v>172</v>
      </c>
      <c r="E5108" s="6" t="s">
        <v>17300</v>
      </c>
      <c r="H5108" s="6">
        <f>IF('Раздел 2.3.2'!W24&gt;='Раздел 2.3.2'!X24,0,1)</f>
        <v>0</v>
      </c>
    </row>
    <row r="5109" spans="1:8" x14ac:dyDescent="0.2">
      <c r="A5109" s="6">
        <f t="shared" si="73"/>
        <v>609562</v>
      </c>
      <c r="B5109" s="6">
        <v>18</v>
      </c>
      <c r="C5109" s="6">
        <v>17</v>
      </c>
      <c r="D5109" s="6">
        <v>173</v>
      </c>
      <c r="E5109" s="6" t="s">
        <v>17301</v>
      </c>
      <c r="H5109" s="6">
        <f>IF('Раздел 2.3.2'!W25&gt;='Раздел 2.3.2'!X25,0,1)</f>
        <v>0</v>
      </c>
    </row>
    <row r="5110" spans="1:8" x14ac:dyDescent="0.2">
      <c r="A5110" s="6">
        <f t="shared" si="73"/>
        <v>609562</v>
      </c>
      <c r="B5110" s="6">
        <v>18</v>
      </c>
      <c r="C5110" s="6">
        <v>17</v>
      </c>
      <c r="D5110" s="6">
        <v>174</v>
      </c>
      <c r="E5110" s="6" t="s">
        <v>17302</v>
      </c>
      <c r="H5110" s="6">
        <f>IF('Раздел 2.3.2'!W26&gt;='Раздел 2.3.2'!X26,0,1)</f>
        <v>0</v>
      </c>
    </row>
    <row r="5111" spans="1:8" x14ac:dyDescent="0.2">
      <c r="A5111" s="6">
        <f t="shared" si="73"/>
        <v>609562</v>
      </c>
      <c r="B5111" s="6">
        <v>18</v>
      </c>
      <c r="C5111" s="6">
        <v>17</v>
      </c>
      <c r="D5111" s="6">
        <v>175</v>
      </c>
      <c r="E5111" s="6" t="s">
        <v>17303</v>
      </c>
      <c r="H5111" s="6">
        <f>IF('Раздел 2.3.2'!W27&gt;='Раздел 2.3.2'!X27,0,1)</f>
        <v>0</v>
      </c>
    </row>
    <row r="5112" spans="1:8" x14ac:dyDescent="0.2">
      <c r="A5112" s="6">
        <f t="shared" si="73"/>
        <v>609562</v>
      </c>
      <c r="B5112" s="6">
        <v>18</v>
      </c>
      <c r="C5112" s="6">
        <v>17</v>
      </c>
      <c r="D5112" s="6">
        <v>176</v>
      </c>
      <c r="E5112" s="6" t="s">
        <v>17304</v>
      </c>
      <c r="H5112" s="6">
        <f>IF('Раздел 2.3.2'!W28&gt;='Раздел 2.3.2'!X28,0,1)</f>
        <v>0</v>
      </c>
    </row>
    <row r="5113" spans="1:8" x14ac:dyDescent="0.2">
      <c r="A5113" s="6">
        <f t="shared" si="73"/>
        <v>609562</v>
      </c>
      <c r="B5113" s="6">
        <v>18</v>
      </c>
      <c r="C5113" s="119">
        <v>17</v>
      </c>
      <c r="D5113" s="119">
        <v>177</v>
      </c>
      <c r="E5113" s="119" t="s">
        <v>17305</v>
      </c>
      <c r="F5113" s="119"/>
      <c r="G5113" s="119"/>
      <c r="H5113" s="119">
        <f>IF('Раздел 2.3.2'!W29&gt;='Раздел 2.3.2'!X29,0,1)</f>
        <v>0</v>
      </c>
    </row>
    <row r="5114" spans="1:8" x14ac:dyDescent="0.2">
      <c r="A5114" s="6">
        <f t="shared" si="73"/>
        <v>609562</v>
      </c>
      <c r="B5114" s="6">
        <v>18</v>
      </c>
      <c r="C5114" s="6">
        <v>18</v>
      </c>
      <c r="D5114" s="6">
        <v>178</v>
      </c>
      <c r="E5114" s="6" t="s">
        <v>17306</v>
      </c>
      <c r="H5114" s="6">
        <f>IF('Раздел 2.3.2'!W21&gt;='Раздел 2.3.2'!Y21,0,1)</f>
        <v>0</v>
      </c>
    </row>
    <row r="5115" spans="1:8" x14ac:dyDescent="0.2">
      <c r="A5115" s="6">
        <f t="shared" si="73"/>
        <v>609562</v>
      </c>
      <c r="B5115" s="6">
        <v>18</v>
      </c>
      <c r="C5115" s="6">
        <v>18</v>
      </c>
      <c r="D5115" s="6">
        <v>179</v>
      </c>
      <c r="E5115" s="6" t="s">
        <v>17307</v>
      </c>
      <c r="H5115" s="6">
        <f>IF('Раздел 2.3.2'!W22&gt;='Раздел 2.3.2'!Y22,0,1)</f>
        <v>0</v>
      </c>
    </row>
    <row r="5116" spans="1:8" x14ac:dyDescent="0.2">
      <c r="A5116" s="6">
        <f t="shared" si="73"/>
        <v>609562</v>
      </c>
      <c r="B5116" s="6">
        <v>18</v>
      </c>
      <c r="C5116" s="6">
        <v>18</v>
      </c>
      <c r="D5116" s="6">
        <v>180</v>
      </c>
      <c r="E5116" s="6" t="s">
        <v>17308</v>
      </c>
      <c r="H5116" s="6">
        <f>IF('Раздел 2.3.2'!W23&gt;='Раздел 2.3.2'!Y23,0,1)</f>
        <v>0</v>
      </c>
    </row>
    <row r="5117" spans="1:8" x14ac:dyDescent="0.2">
      <c r="A5117" s="6">
        <f t="shared" si="73"/>
        <v>609562</v>
      </c>
      <c r="B5117" s="6">
        <v>18</v>
      </c>
      <c r="C5117" s="6">
        <v>18</v>
      </c>
      <c r="D5117" s="6">
        <v>181</v>
      </c>
      <c r="E5117" s="6" t="s">
        <v>17309</v>
      </c>
      <c r="H5117" s="6">
        <f>IF('Раздел 2.3.2'!W24&gt;='Раздел 2.3.2'!Y24,0,1)</f>
        <v>0</v>
      </c>
    </row>
    <row r="5118" spans="1:8" x14ac:dyDescent="0.2">
      <c r="A5118" s="6">
        <f t="shared" si="73"/>
        <v>609562</v>
      </c>
      <c r="B5118" s="6">
        <v>18</v>
      </c>
      <c r="C5118" s="6">
        <v>18</v>
      </c>
      <c r="D5118" s="6">
        <v>182</v>
      </c>
      <c r="E5118" s="6" t="s">
        <v>17310</v>
      </c>
      <c r="H5118" s="6">
        <f>IF('Раздел 2.3.2'!W25&gt;='Раздел 2.3.2'!Y25,0,1)</f>
        <v>0</v>
      </c>
    </row>
    <row r="5119" spans="1:8" x14ac:dyDescent="0.2">
      <c r="A5119" s="6">
        <f t="shared" si="73"/>
        <v>609562</v>
      </c>
      <c r="B5119" s="6">
        <v>18</v>
      </c>
      <c r="C5119" s="6">
        <v>18</v>
      </c>
      <c r="D5119" s="6">
        <v>183</v>
      </c>
      <c r="E5119" s="6" t="s">
        <v>17311</v>
      </c>
      <c r="H5119" s="6">
        <f>IF('Раздел 2.3.2'!W26&gt;='Раздел 2.3.2'!Y26,0,1)</f>
        <v>0</v>
      </c>
    </row>
    <row r="5120" spans="1:8" x14ac:dyDescent="0.2">
      <c r="A5120" s="6">
        <f t="shared" si="73"/>
        <v>609562</v>
      </c>
      <c r="B5120" s="6">
        <v>18</v>
      </c>
      <c r="C5120" s="6">
        <v>18</v>
      </c>
      <c r="D5120" s="6">
        <v>184</v>
      </c>
      <c r="E5120" s="6" t="s">
        <v>17312</v>
      </c>
      <c r="H5120" s="6">
        <f>IF('Раздел 2.3.2'!W27&gt;='Раздел 2.3.2'!Y27,0,1)</f>
        <v>0</v>
      </c>
    </row>
    <row r="5121" spans="1:8" x14ac:dyDescent="0.2">
      <c r="A5121" s="6">
        <f t="shared" si="73"/>
        <v>609562</v>
      </c>
      <c r="B5121" s="6">
        <v>18</v>
      </c>
      <c r="C5121" s="6">
        <v>18</v>
      </c>
      <c r="D5121" s="6">
        <v>185</v>
      </c>
      <c r="E5121" s="6" t="s">
        <v>17313</v>
      </c>
      <c r="H5121" s="6">
        <f>IF('Раздел 2.3.2'!W28&gt;='Раздел 2.3.2'!Y28,0,1)</f>
        <v>0</v>
      </c>
    </row>
    <row r="5122" spans="1:8" x14ac:dyDescent="0.2">
      <c r="A5122" s="6">
        <f t="shared" si="73"/>
        <v>609562</v>
      </c>
      <c r="B5122" s="6">
        <v>18</v>
      </c>
      <c r="C5122" s="119">
        <v>18</v>
      </c>
      <c r="D5122" s="119">
        <v>186</v>
      </c>
      <c r="E5122" s="119" t="s">
        <v>17314</v>
      </c>
      <c r="F5122" s="119"/>
      <c r="G5122" s="119"/>
      <c r="H5122" s="119">
        <f>IF('Раздел 2.3.2'!W29&gt;='Раздел 2.3.2'!Y29,0,1)</f>
        <v>0</v>
      </c>
    </row>
    <row r="5123" spans="1:8" x14ac:dyDescent="0.2">
      <c r="A5123" s="6">
        <f t="shared" si="73"/>
        <v>609562</v>
      </c>
      <c r="B5123" s="6">
        <v>18</v>
      </c>
      <c r="C5123" s="6">
        <v>19</v>
      </c>
      <c r="D5123" s="6">
        <v>187</v>
      </c>
      <c r="E5123" s="6" t="s">
        <v>16217</v>
      </c>
      <c r="H5123" s="6">
        <f>IF('Раздел 2.3.2'!P28&lt;=SUM('Раздел 2.3.2'!P26:P27),0,1)</f>
        <v>0</v>
      </c>
    </row>
    <row r="5124" spans="1:8" x14ac:dyDescent="0.2">
      <c r="A5124" s="6">
        <f t="shared" si="73"/>
        <v>609562</v>
      </c>
      <c r="B5124" s="6">
        <v>18</v>
      </c>
      <c r="C5124" s="6">
        <v>19</v>
      </c>
      <c r="D5124" s="6">
        <v>188</v>
      </c>
      <c r="E5124" s="6" t="s">
        <v>16218</v>
      </c>
      <c r="H5124" s="6">
        <f>IF('Раздел 2.3.2'!Q28&lt;=SUM('Раздел 2.3.2'!Q26:Q27),0,1)</f>
        <v>0</v>
      </c>
    </row>
    <row r="5125" spans="1:8" x14ac:dyDescent="0.2">
      <c r="A5125" s="6">
        <f t="shared" si="73"/>
        <v>609562</v>
      </c>
      <c r="B5125" s="6">
        <v>18</v>
      </c>
      <c r="C5125" s="6">
        <v>19</v>
      </c>
      <c r="D5125" s="6">
        <v>189</v>
      </c>
      <c r="E5125" s="6" t="s">
        <v>16219</v>
      </c>
      <c r="H5125" s="6">
        <f>IF('Раздел 2.3.2'!R28&lt;=SUM('Раздел 2.3.2'!R26:R27),0,1)</f>
        <v>0</v>
      </c>
    </row>
    <row r="5126" spans="1:8" x14ac:dyDescent="0.2">
      <c r="A5126" s="6">
        <f t="shared" si="73"/>
        <v>609562</v>
      </c>
      <c r="B5126" s="6">
        <v>18</v>
      </c>
      <c r="C5126" s="6">
        <v>19</v>
      </c>
      <c r="D5126" s="6">
        <v>190</v>
      </c>
      <c r="E5126" s="6" t="s">
        <v>16220</v>
      </c>
      <c r="H5126" s="6">
        <f>IF('Раздел 2.3.2'!S28&lt;=SUM('Раздел 2.3.2'!S26:S27),0,1)</f>
        <v>0</v>
      </c>
    </row>
    <row r="5127" spans="1:8" x14ac:dyDescent="0.2">
      <c r="A5127" s="6">
        <f t="shared" si="73"/>
        <v>609562</v>
      </c>
      <c r="B5127" s="6">
        <v>18</v>
      </c>
      <c r="C5127" s="6">
        <v>19</v>
      </c>
      <c r="D5127" s="6">
        <v>191</v>
      </c>
      <c r="E5127" s="6" t="s">
        <v>16221</v>
      </c>
      <c r="H5127" s="6">
        <f>IF('Раздел 2.3.2'!T28&lt;=SUM('Раздел 2.3.2'!T26:T27),0,1)</f>
        <v>0</v>
      </c>
    </row>
    <row r="5128" spans="1:8" x14ac:dyDescent="0.2">
      <c r="A5128" s="6">
        <f t="shared" si="73"/>
        <v>609562</v>
      </c>
      <c r="B5128" s="6">
        <v>18</v>
      </c>
      <c r="C5128" s="6">
        <v>19</v>
      </c>
      <c r="D5128" s="6">
        <v>192</v>
      </c>
      <c r="E5128" s="6" t="s">
        <v>16222</v>
      </c>
      <c r="H5128" s="6">
        <f>IF('Раздел 2.3.2'!U28&lt;=SUM('Раздел 2.3.2'!U26:U27),0,1)</f>
        <v>0</v>
      </c>
    </row>
    <row r="5129" spans="1:8" x14ac:dyDescent="0.2">
      <c r="A5129" s="6">
        <f t="shared" si="73"/>
        <v>609562</v>
      </c>
      <c r="B5129" s="6">
        <v>18</v>
      </c>
      <c r="C5129" s="6">
        <v>19</v>
      </c>
      <c r="D5129" s="6">
        <v>193</v>
      </c>
      <c r="E5129" s="6" t="s">
        <v>16223</v>
      </c>
      <c r="H5129" s="6">
        <f>IF('Раздел 2.3.2'!V28&lt;=SUM('Раздел 2.3.2'!V26:V27),0,1)</f>
        <v>0</v>
      </c>
    </row>
    <row r="5130" spans="1:8" x14ac:dyDescent="0.2">
      <c r="A5130" s="6">
        <f t="shared" si="73"/>
        <v>609562</v>
      </c>
      <c r="B5130" s="6">
        <v>18</v>
      </c>
      <c r="C5130" s="6">
        <v>19</v>
      </c>
      <c r="D5130" s="6">
        <v>194</v>
      </c>
      <c r="E5130" s="6" t="s">
        <v>16224</v>
      </c>
      <c r="H5130" s="6">
        <f>IF('Раздел 2.3.2'!W28&lt;=SUM('Раздел 2.3.2'!W26:W27),0,1)</f>
        <v>0</v>
      </c>
    </row>
    <row r="5131" spans="1:8" x14ac:dyDescent="0.2">
      <c r="A5131" s="6">
        <f t="shared" si="73"/>
        <v>609562</v>
      </c>
      <c r="B5131" s="6">
        <v>18</v>
      </c>
      <c r="C5131" s="6">
        <v>19</v>
      </c>
      <c r="D5131" s="6">
        <v>195</v>
      </c>
      <c r="E5131" s="6" t="s">
        <v>16225</v>
      </c>
      <c r="H5131" s="6">
        <f>IF('Раздел 2.3.2'!X28&lt;=SUM('Раздел 2.3.2'!X26:X27),0,1)</f>
        <v>0</v>
      </c>
    </row>
    <row r="5132" spans="1:8" x14ac:dyDescent="0.2">
      <c r="A5132" s="6">
        <f t="shared" si="73"/>
        <v>609562</v>
      </c>
      <c r="B5132" s="6">
        <v>18</v>
      </c>
      <c r="C5132" s="6">
        <v>19</v>
      </c>
      <c r="D5132" s="6">
        <v>196</v>
      </c>
      <c r="E5132" s="6" t="s">
        <v>16226</v>
      </c>
      <c r="H5132" s="6">
        <f>IF('Раздел 2.3.2'!Y28&lt;=SUM('Раздел 2.3.2'!Y26:Y27),0,1)</f>
        <v>0</v>
      </c>
    </row>
    <row r="5133" spans="1:8" x14ac:dyDescent="0.2">
      <c r="A5133" s="6">
        <f t="shared" si="73"/>
        <v>609562</v>
      </c>
      <c r="B5133" s="6">
        <v>18</v>
      </c>
      <c r="C5133" s="6">
        <v>19</v>
      </c>
      <c r="D5133" s="6">
        <v>197</v>
      </c>
      <c r="E5133" s="6" t="s">
        <v>16227</v>
      </c>
      <c r="H5133" s="6">
        <f>IF('Раздел 2.3.2'!Z28&lt;=SUM('Раздел 2.3.2'!Z26:Z27),0,1)</f>
        <v>0</v>
      </c>
    </row>
    <row r="5134" spans="1:8" x14ac:dyDescent="0.2">
      <c r="A5134" s="6">
        <f t="shared" si="73"/>
        <v>609562</v>
      </c>
      <c r="B5134" s="6">
        <v>18</v>
      </c>
      <c r="C5134" s="119">
        <v>19</v>
      </c>
      <c r="D5134" s="119">
        <v>198</v>
      </c>
      <c r="E5134" s="119" t="s">
        <v>16228</v>
      </c>
      <c r="F5134" s="119"/>
      <c r="G5134" s="119"/>
      <c r="H5134" s="119">
        <f>IF('Раздел 2.3.2'!AA28&lt;=SUM('Раздел 2.3.2'!AA26:AA27),0,1)</f>
        <v>0</v>
      </c>
    </row>
    <row r="5135" spans="1:8" x14ac:dyDescent="0.2">
      <c r="A5135" s="6">
        <f t="shared" si="73"/>
        <v>609562</v>
      </c>
      <c r="B5135" s="6">
        <v>18</v>
      </c>
      <c r="C5135" s="7">
        <v>20</v>
      </c>
      <c r="D5135" s="7">
        <v>199</v>
      </c>
      <c r="E5135" s="7" t="s">
        <v>16236</v>
      </c>
      <c r="F5135" s="7"/>
      <c r="G5135" s="7"/>
      <c r="H5135" s="7">
        <f>IF('Раздел 2.3.2'!P29&lt;=SUM('Раздел 2.3.2'!P26:P27),0,1)</f>
        <v>0</v>
      </c>
    </row>
    <row r="5136" spans="1:8" x14ac:dyDescent="0.2">
      <c r="A5136" s="6">
        <f t="shared" ref="A5136:A5182" si="74">P_3</f>
        <v>609562</v>
      </c>
      <c r="B5136" s="6">
        <v>18</v>
      </c>
      <c r="C5136" s="7">
        <v>20</v>
      </c>
      <c r="D5136" s="7">
        <v>200</v>
      </c>
      <c r="E5136" s="7" t="s">
        <v>16237</v>
      </c>
      <c r="F5136" s="7"/>
      <c r="G5136" s="7"/>
      <c r="H5136" s="7">
        <f>IF('Раздел 2.3.2'!Q29&lt;=SUM('Раздел 2.3.2'!Q26:Q27),0,1)</f>
        <v>0</v>
      </c>
    </row>
    <row r="5137" spans="1:8" x14ac:dyDescent="0.2">
      <c r="A5137" s="6">
        <f t="shared" si="74"/>
        <v>609562</v>
      </c>
      <c r="B5137" s="6">
        <v>18</v>
      </c>
      <c r="C5137" s="7">
        <v>20</v>
      </c>
      <c r="D5137" s="7">
        <v>201</v>
      </c>
      <c r="E5137" s="7" t="s">
        <v>16301</v>
      </c>
      <c r="F5137" s="7"/>
      <c r="G5137" s="7"/>
      <c r="H5137" s="7">
        <f>IF('Раздел 2.3.2'!R29&lt;=SUM('Раздел 2.3.2'!R26:R27),0,1)</f>
        <v>0</v>
      </c>
    </row>
    <row r="5138" spans="1:8" x14ac:dyDescent="0.2">
      <c r="A5138" s="6">
        <f t="shared" si="74"/>
        <v>609562</v>
      </c>
      <c r="B5138" s="6">
        <v>18</v>
      </c>
      <c r="C5138" s="7">
        <v>20</v>
      </c>
      <c r="D5138" s="7">
        <v>202</v>
      </c>
      <c r="E5138" s="7" t="s">
        <v>16302</v>
      </c>
      <c r="F5138" s="7"/>
      <c r="G5138" s="7"/>
      <c r="H5138" s="7">
        <f>IF('Раздел 2.3.2'!S29&lt;=SUM('Раздел 2.3.2'!S26:S27),0,1)</f>
        <v>0</v>
      </c>
    </row>
    <row r="5139" spans="1:8" x14ac:dyDescent="0.2">
      <c r="A5139" s="6">
        <f t="shared" si="74"/>
        <v>609562</v>
      </c>
      <c r="B5139" s="6">
        <v>18</v>
      </c>
      <c r="C5139" s="7">
        <v>20</v>
      </c>
      <c r="D5139" s="7">
        <v>203</v>
      </c>
      <c r="E5139" s="7" t="s">
        <v>16303</v>
      </c>
      <c r="F5139" s="7"/>
      <c r="G5139" s="7"/>
      <c r="H5139" s="7">
        <f>IF('Раздел 2.3.2'!T29&lt;=SUM('Раздел 2.3.2'!T26:T27),0,1)</f>
        <v>0</v>
      </c>
    </row>
    <row r="5140" spans="1:8" x14ac:dyDescent="0.2">
      <c r="A5140" s="6">
        <f t="shared" si="74"/>
        <v>609562</v>
      </c>
      <c r="B5140" s="6">
        <v>18</v>
      </c>
      <c r="C5140" s="7">
        <v>20</v>
      </c>
      <c r="D5140" s="7">
        <v>204</v>
      </c>
      <c r="E5140" s="7" t="s">
        <v>16304</v>
      </c>
      <c r="F5140" s="7"/>
      <c r="G5140" s="7"/>
      <c r="H5140" s="7">
        <f>IF('Раздел 2.3.2'!U29&lt;=SUM('Раздел 2.3.2'!U26:U27),0,1)</f>
        <v>0</v>
      </c>
    </row>
    <row r="5141" spans="1:8" x14ac:dyDescent="0.2">
      <c r="A5141" s="6">
        <f t="shared" si="74"/>
        <v>609562</v>
      </c>
      <c r="B5141" s="6">
        <v>18</v>
      </c>
      <c r="C5141" s="7">
        <v>20</v>
      </c>
      <c r="D5141" s="7">
        <v>205</v>
      </c>
      <c r="E5141" s="7" t="s">
        <v>16305</v>
      </c>
      <c r="F5141" s="7"/>
      <c r="G5141" s="7"/>
      <c r="H5141" s="7">
        <f>IF('Раздел 2.3.2'!V29&lt;=SUM('Раздел 2.3.2'!V26:V27),0,1)</f>
        <v>0</v>
      </c>
    </row>
    <row r="5142" spans="1:8" x14ac:dyDescent="0.2">
      <c r="A5142" s="6">
        <f t="shared" si="74"/>
        <v>609562</v>
      </c>
      <c r="B5142" s="6">
        <v>18</v>
      </c>
      <c r="C5142" s="7">
        <v>20</v>
      </c>
      <c r="D5142" s="7">
        <v>206</v>
      </c>
      <c r="E5142" s="7" t="s">
        <v>16306</v>
      </c>
      <c r="F5142" s="7"/>
      <c r="G5142" s="7"/>
      <c r="H5142" s="7">
        <f>IF('Раздел 2.3.2'!W29&lt;=SUM('Раздел 2.3.2'!W26:W27),0,1)</f>
        <v>0</v>
      </c>
    </row>
    <row r="5143" spans="1:8" x14ac:dyDescent="0.2">
      <c r="A5143" s="6">
        <f t="shared" si="74"/>
        <v>609562</v>
      </c>
      <c r="B5143" s="6">
        <v>18</v>
      </c>
      <c r="C5143" s="7">
        <v>20</v>
      </c>
      <c r="D5143" s="7">
        <v>207</v>
      </c>
      <c r="E5143" s="7" t="s">
        <v>16307</v>
      </c>
      <c r="F5143" s="7"/>
      <c r="G5143" s="7"/>
      <c r="H5143" s="7">
        <f>IF('Раздел 2.3.2'!X29&lt;=SUM('Раздел 2.3.2'!X26:X27),0,1)</f>
        <v>0</v>
      </c>
    </row>
    <row r="5144" spans="1:8" x14ac:dyDescent="0.2">
      <c r="A5144" s="6">
        <f t="shared" si="74"/>
        <v>609562</v>
      </c>
      <c r="B5144" s="6">
        <v>18</v>
      </c>
      <c r="C5144" s="7">
        <v>20</v>
      </c>
      <c r="D5144" s="7">
        <v>208</v>
      </c>
      <c r="E5144" s="7" t="s">
        <v>16308</v>
      </c>
      <c r="F5144" s="7"/>
      <c r="G5144" s="7"/>
      <c r="H5144" s="7">
        <f>IF('Раздел 2.3.2'!Y29&lt;=SUM('Раздел 2.3.2'!Y26:Y27),0,1)</f>
        <v>0</v>
      </c>
    </row>
    <row r="5145" spans="1:8" x14ac:dyDescent="0.2">
      <c r="A5145" s="6">
        <f t="shared" si="74"/>
        <v>609562</v>
      </c>
      <c r="B5145" s="6">
        <v>18</v>
      </c>
      <c r="C5145" s="7">
        <v>20</v>
      </c>
      <c r="D5145" s="7">
        <v>209</v>
      </c>
      <c r="E5145" s="7" t="s">
        <v>16309</v>
      </c>
      <c r="F5145" s="7"/>
      <c r="G5145" s="7"/>
      <c r="H5145" s="7">
        <f>IF('Раздел 2.3.2'!Z29&lt;=SUM('Раздел 2.3.2'!Z26:Z27),0,1)</f>
        <v>0</v>
      </c>
    </row>
    <row r="5146" spans="1:8" x14ac:dyDescent="0.2">
      <c r="A5146" s="6">
        <f t="shared" si="74"/>
        <v>609562</v>
      </c>
      <c r="B5146" s="6">
        <v>18</v>
      </c>
      <c r="C5146" s="119">
        <v>20</v>
      </c>
      <c r="D5146" s="119">
        <v>210</v>
      </c>
      <c r="E5146" s="119" t="s">
        <v>16310</v>
      </c>
      <c r="F5146" s="119"/>
      <c r="G5146" s="119"/>
      <c r="H5146" s="119">
        <f>IF('Раздел 2.3.2'!AA29&lt;=SUM('Раздел 2.3.2'!AA26:AA27),0,1)</f>
        <v>0</v>
      </c>
    </row>
    <row r="5147" spans="1:8" x14ac:dyDescent="0.2">
      <c r="A5147" s="6">
        <f t="shared" si="74"/>
        <v>609562</v>
      </c>
      <c r="B5147" s="6">
        <v>18</v>
      </c>
      <c r="C5147" s="7">
        <v>21</v>
      </c>
      <c r="D5147" s="7">
        <v>211</v>
      </c>
      <c r="E5147" s="132" t="s">
        <v>4619</v>
      </c>
      <c r="F5147" s="7"/>
      <c r="G5147" s="7"/>
      <c r="H5147" s="7">
        <f>IF('Раздел 2.3.2'!P21&gt;=SUM('Раздел 2.3.2'!R21:U21),0,1)</f>
        <v>0</v>
      </c>
    </row>
    <row r="5148" spans="1:8" x14ac:dyDescent="0.2">
      <c r="A5148" s="6">
        <f t="shared" si="74"/>
        <v>609562</v>
      </c>
      <c r="B5148" s="6">
        <v>18</v>
      </c>
      <c r="C5148" s="7">
        <v>21</v>
      </c>
      <c r="D5148" s="7">
        <v>212</v>
      </c>
      <c r="E5148" s="132" t="s">
        <v>4620</v>
      </c>
      <c r="F5148" s="7"/>
      <c r="G5148" s="7"/>
      <c r="H5148" s="7">
        <f>IF('Раздел 2.3.2'!P22&gt;=SUM('Раздел 2.3.2'!R22:U22),0,1)</f>
        <v>0</v>
      </c>
    </row>
    <row r="5149" spans="1:8" x14ac:dyDescent="0.2">
      <c r="A5149" s="6">
        <f t="shared" si="74"/>
        <v>609562</v>
      </c>
      <c r="B5149" s="6">
        <v>18</v>
      </c>
      <c r="C5149" s="7">
        <v>21</v>
      </c>
      <c r="D5149" s="7">
        <v>213</v>
      </c>
      <c r="E5149" s="132" t="s">
        <v>4621</v>
      </c>
      <c r="F5149" s="7"/>
      <c r="G5149" s="7"/>
      <c r="H5149" s="7">
        <f>IF('Раздел 2.3.2'!P23&gt;=SUM('Раздел 2.3.2'!R23:U23),0,1)</f>
        <v>0</v>
      </c>
    </row>
    <row r="5150" spans="1:8" x14ac:dyDescent="0.2">
      <c r="A5150" s="6">
        <f t="shared" si="74"/>
        <v>609562</v>
      </c>
      <c r="B5150" s="6">
        <v>18</v>
      </c>
      <c r="C5150" s="7">
        <v>21</v>
      </c>
      <c r="D5150" s="7">
        <v>214</v>
      </c>
      <c r="E5150" s="132" t="s">
        <v>4622</v>
      </c>
      <c r="F5150" s="7"/>
      <c r="G5150" s="7"/>
      <c r="H5150" s="7">
        <f>IF('Раздел 2.3.2'!P24&gt;=SUM('Раздел 2.3.2'!R24:U24),0,1)</f>
        <v>0</v>
      </c>
    </row>
    <row r="5151" spans="1:8" x14ac:dyDescent="0.2">
      <c r="A5151" s="6">
        <f t="shared" si="74"/>
        <v>609562</v>
      </c>
      <c r="B5151" s="6">
        <v>18</v>
      </c>
      <c r="C5151" s="7">
        <v>21</v>
      </c>
      <c r="D5151" s="7">
        <v>215</v>
      </c>
      <c r="E5151" s="132" t="s">
        <v>4450</v>
      </c>
      <c r="F5151" s="7"/>
      <c r="G5151" s="7"/>
      <c r="H5151" s="7">
        <f>IF('Раздел 2.3.2'!P25&gt;=SUM('Раздел 2.3.2'!R25:U25),0,1)</f>
        <v>0</v>
      </c>
    </row>
    <row r="5152" spans="1:8" x14ac:dyDescent="0.2">
      <c r="A5152" s="6">
        <f t="shared" si="74"/>
        <v>609562</v>
      </c>
      <c r="B5152" s="6">
        <v>18</v>
      </c>
      <c r="C5152" s="7">
        <v>21</v>
      </c>
      <c r="D5152" s="7">
        <v>216</v>
      </c>
      <c r="E5152" s="132" t="s">
        <v>3624</v>
      </c>
      <c r="F5152" s="7"/>
      <c r="G5152" s="7"/>
      <c r="H5152" s="7">
        <f>IF('Раздел 2.3.2'!P26&gt;=SUM('Раздел 2.3.2'!R26:U26),0,1)</f>
        <v>0</v>
      </c>
    </row>
    <row r="5153" spans="1:8" x14ac:dyDescent="0.2">
      <c r="A5153" s="6">
        <f t="shared" si="74"/>
        <v>609562</v>
      </c>
      <c r="B5153" s="6">
        <v>18</v>
      </c>
      <c r="C5153" s="7">
        <v>21</v>
      </c>
      <c r="D5153" s="7">
        <v>217</v>
      </c>
      <c r="E5153" s="132" t="s">
        <v>3625</v>
      </c>
      <c r="F5153" s="7"/>
      <c r="G5153" s="7"/>
      <c r="H5153" s="7">
        <f>IF('Раздел 2.3.2'!P27&gt;=SUM('Раздел 2.3.2'!R27:U27),0,1)</f>
        <v>0</v>
      </c>
    </row>
    <row r="5154" spans="1:8" x14ac:dyDescent="0.2">
      <c r="A5154" s="6">
        <f t="shared" si="74"/>
        <v>609562</v>
      </c>
      <c r="B5154" s="6">
        <v>18</v>
      </c>
      <c r="C5154" s="7">
        <v>21</v>
      </c>
      <c r="D5154" s="7">
        <v>218</v>
      </c>
      <c r="E5154" s="132" t="s">
        <v>3626</v>
      </c>
      <c r="F5154" s="7"/>
      <c r="G5154" s="7"/>
      <c r="H5154" s="7">
        <f>IF('Раздел 2.3.2'!P28&gt;=SUM('Раздел 2.3.2'!R28:U28),0,1)</f>
        <v>0</v>
      </c>
    </row>
    <row r="5155" spans="1:8" x14ac:dyDescent="0.2">
      <c r="A5155" s="6">
        <f t="shared" si="74"/>
        <v>609562</v>
      </c>
      <c r="B5155" s="6">
        <v>18</v>
      </c>
      <c r="C5155" s="119">
        <v>21</v>
      </c>
      <c r="D5155" s="119">
        <v>219</v>
      </c>
      <c r="E5155" s="134" t="s">
        <v>3627</v>
      </c>
      <c r="F5155" s="119"/>
      <c r="G5155" s="119"/>
      <c r="H5155" s="119">
        <f>IF('Раздел 2.3.2'!P29&gt;=SUM('Раздел 2.3.2'!R29:U29),0,1)</f>
        <v>0</v>
      </c>
    </row>
    <row r="5156" spans="1:8" x14ac:dyDescent="0.2">
      <c r="A5156" s="6">
        <f t="shared" si="74"/>
        <v>609562</v>
      </c>
      <c r="B5156" s="6">
        <v>18</v>
      </c>
      <c r="C5156" s="7">
        <v>22</v>
      </c>
      <c r="D5156" s="7">
        <v>220</v>
      </c>
      <c r="E5156" s="136" t="s">
        <v>3628</v>
      </c>
      <c r="F5156" s="7"/>
      <c r="G5156" s="7"/>
      <c r="H5156" s="7">
        <f>IF('Раздел 2.3.2'!Q21&gt;=SUM('Раздел 2.3.2'!R21:S21),0,1)</f>
        <v>0</v>
      </c>
    </row>
    <row r="5157" spans="1:8" x14ac:dyDescent="0.2">
      <c r="A5157" s="6">
        <f t="shared" si="74"/>
        <v>609562</v>
      </c>
      <c r="B5157" s="6">
        <v>18</v>
      </c>
      <c r="C5157" s="7">
        <v>22</v>
      </c>
      <c r="D5157" s="7">
        <v>221</v>
      </c>
      <c r="E5157" s="136" t="s">
        <v>3629</v>
      </c>
      <c r="F5157" s="7"/>
      <c r="G5157" s="7"/>
      <c r="H5157" s="7">
        <f>IF('Раздел 2.3.2'!Q22&gt;=SUM('Раздел 2.3.2'!R22:S22),0,1)</f>
        <v>0</v>
      </c>
    </row>
    <row r="5158" spans="1:8" x14ac:dyDescent="0.2">
      <c r="A5158" s="6">
        <f t="shared" si="74"/>
        <v>609562</v>
      </c>
      <c r="B5158" s="6">
        <v>18</v>
      </c>
      <c r="C5158" s="7">
        <v>22</v>
      </c>
      <c r="D5158" s="7">
        <v>222</v>
      </c>
      <c r="E5158" s="136" t="s">
        <v>4637</v>
      </c>
      <c r="F5158" s="7"/>
      <c r="G5158" s="7"/>
      <c r="H5158" s="7">
        <f>IF('Раздел 2.3.2'!Q23&gt;=SUM('Раздел 2.3.2'!R23:S23),0,1)</f>
        <v>0</v>
      </c>
    </row>
    <row r="5159" spans="1:8" x14ac:dyDescent="0.2">
      <c r="A5159" s="6">
        <f t="shared" si="74"/>
        <v>609562</v>
      </c>
      <c r="B5159" s="6">
        <v>18</v>
      </c>
      <c r="C5159" s="7">
        <v>22</v>
      </c>
      <c r="D5159" s="7">
        <v>223</v>
      </c>
      <c r="E5159" s="136" t="s">
        <v>4638</v>
      </c>
      <c r="F5159" s="7"/>
      <c r="G5159" s="7"/>
      <c r="H5159" s="7">
        <f>IF('Раздел 2.3.2'!Q24&gt;=SUM('Раздел 2.3.2'!R24:S24),0,1)</f>
        <v>0</v>
      </c>
    </row>
    <row r="5160" spans="1:8" x14ac:dyDescent="0.2">
      <c r="A5160" s="6">
        <f t="shared" si="74"/>
        <v>609562</v>
      </c>
      <c r="B5160" s="6">
        <v>18</v>
      </c>
      <c r="C5160" s="7">
        <v>22</v>
      </c>
      <c r="D5160" s="7">
        <v>224</v>
      </c>
      <c r="E5160" s="136" t="s">
        <v>4639</v>
      </c>
      <c r="F5160" s="7"/>
      <c r="G5160" s="7"/>
      <c r="H5160" s="7">
        <f>IF('Раздел 2.3.2'!Q25&gt;=SUM('Раздел 2.3.2'!R25:S25),0,1)</f>
        <v>0</v>
      </c>
    </row>
    <row r="5161" spans="1:8" x14ac:dyDescent="0.2">
      <c r="A5161" s="6">
        <f t="shared" si="74"/>
        <v>609562</v>
      </c>
      <c r="B5161" s="6">
        <v>18</v>
      </c>
      <c r="C5161" s="7">
        <v>22</v>
      </c>
      <c r="D5161" s="7">
        <v>225</v>
      </c>
      <c r="E5161" s="136" t="s">
        <v>4640</v>
      </c>
      <c r="F5161" s="7"/>
      <c r="G5161" s="7"/>
      <c r="H5161" s="7">
        <f>IF('Раздел 2.3.2'!Q26&gt;=SUM('Раздел 2.3.2'!R26:S26),0,1)</f>
        <v>0</v>
      </c>
    </row>
    <row r="5162" spans="1:8" x14ac:dyDescent="0.2">
      <c r="A5162" s="6">
        <f t="shared" si="74"/>
        <v>609562</v>
      </c>
      <c r="B5162" s="6">
        <v>18</v>
      </c>
      <c r="C5162" s="7">
        <v>22</v>
      </c>
      <c r="D5162" s="7">
        <v>226</v>
      </c>
      <c r="E5162" s="136" t="s">
        <v>4641</v>
      </c>
      <c r="F5162" s="7"/>
      <c r="G5162" s="7"/>
      <c r="H5162" s="7">
        <f>IF('Раздел 2.3.2'!Q27&gt;=SUM('Раздел 2.3.2'!R27:S27),0,1)</f>
        <v>0</v>
      </c>
    </row>
    <row r="5163" spans="1:8" x14ac:dyDescent="0.2">
      <c r="A5163" s="6">
        <f t="shared" si="74"/>
        <v>609562</v>
      </c>
      <c r="B5163" s="6">
        <v>18</v>
      </c>
      <c r="C5163" s="7">
        <v>22</v>
      </c>
      <c r="D5163" s="7">
        <v>227</v>
      </c>
      <c r="E5163" s="136" t="s">
        <v>4642</v>
      </c>
      <c r="F5163" s="7"/>
      <c r="G5163" s="7"/>
      <c r="H5163" s="7">
        <f>IF('Раздел 2.3.2'!Q28&gt;=SUM('Раздел 2.3.2'!R28:S28),0,1)</f>
        <v>0</v>
      </c>
    </row>
    <row r="5164" spans="1:8" x14ac:dyDescent="0.2">
      <c r="A5164" s="6">
        <f t="shared" si="74"/>
        <v>609562</v>
      </c>
      <c r="B5164" s="6">
        <v>18</v>
      </c>
      <c r="C5164" s="119">
        <v>22</v>
      </c>
      <c r="D5164" s="119">
        <v>228</v>
      </c>
      <c r="E5164" s="123" t="s">
        <v>4643</v>
      </c>
      <c r="F5164" s="119"/>
      <c r="G5164" s="119"/>
      <c r="H5164" s="119">
        <f>IF('Раздел 2.3.2'!Q29&gt;=SUM('Раздел 2.3.2'!R29:S29),0,1)</f>
        <v>0</v>
      </c>
    </row>
    <row r="5165" spans="1:8" x14ac:dyDescent="0.2">
      <c r="A5165" s="6">
        <f t="shared" si="74"/>
        <v>609562</v>
      </c>
      <c r="B5165" s="6">
        <v>18</v>
      </c>
      <c r="C5165" s="7">
        <v>23</v>
      </c>
      <c r="D5165" s="7">
        <v>229</v>
      </c>
      <c r="E5165" s="136" t="s">
        <v>4644</v>
      </c>
      <c r="F5165" s="7"/>
      <c r="G5165" s="7"/>
      <c r="H5165" s="7">
        <f>IF('Раздел 2.3.2'!V21&gt;=SUM('Раздел 2.3.2'!X21:AA21),0,1)</f>
        <v>0</v>
      </c>
    </row>
    <row r="5166" spans="1:8" x14ac:dyDescent="0.2">
      <c r="A5166" s="6">
        <f t="shared" si="74"/>
        <v>609562</v>
      </c>
      <c r="B5166" s="6">
        <v>18</v>
      </c>
      <c r="C5166" s="7">
        <v>23</v>
      </c>
      <c r="D5166" s="7">
        <v>230</v>
      </c>
      <c r="E5166" s="136" t="s">
        <v>4645</v>
      </c>
      <c r="F5166" s="7"/>
      <c r="G5166" s="7"/>
      <c r="H5166" s="7">
        <f>IF('Раздел 2.3.2'!V22&gt;=SUM('Раздел 2.3.2'!X22:AA22),0,1)</f>
        <v>0</v>
      </c>
    </row>
    <row r="5167" spans="1:8" x14ac:dyDescent="0.2">
      <c r="A5167" s="6">
        <f t="shared" si="74"/>
        <v>609562</v>
      </c>
      <c r="B5167" s="6">
        <v>18</v>
      </c>
      <c r="C5167" s="7">
        <v>23</v>
      </c>
      <c r="D5167" s="7">
        <v>231</v>
      </c>
      <c r="E5167" s="136" t="s">
        <v>4646</v>
      </c>
      <c r="F5167" s="7"/>
      <c r="G5167" s="7"/>
      <c r="H5167" s="7">
        <f>IF('Раздел 2.3.2'!V23&gt;=SUM('Раздел 2.3.2'!X23:AA23),0,1)</f>
        <v>0</v>
      </c>
    </row>
    <row r="5168" spans="1:8" x14ac:dyDescent="0.2">
      <c r="A5168" s="6">
        <f t="shared" si="74"/>
        <v>609562</v>
      </c>
      <c r="B5168" s="6">
        <v>18</v>
      </c>
      <c r="C5168" s="7">
        <v>23</v>
      </c>
      <c r="D5168" s="7">
        <v>232</v>
      </c>
      <c r="E5168" s="136" t="s">
        <v>4647</v>
      </c>
      <c r="F5168" s="7"/>
      <c r="G5168" s="7"/>
      <c r="H5168" s="7">
        <f>IF('Раздел 2.3.2'!V24&gt;=SUM('Раздел 2.3.2'!X24:AA24),0,1)</f>
        <v>0</v>
      </c>
    </row>
    <row r="5169" spans="1:8" x14ac:dyDescent="0.2">
      <c r="A5169" s="6">
        <f t="shared" si="74"/>
        <v>609562</v>
      </c>
      <c r="B5169" s="6">
        <v>18</v>
      </c>
      <c r="C5169" s="7">
        <v>23</v>
      </c>
      <c r="D5169" s="7">
        <v>233</v>
      </c>
      <c r="E5169" s="136" t="s">
        <v>4648</v>
      </c>
      <c r="F5169" s="7"/>
      <c r="G5169" s="7"/>
      <c r="H5169" s="7">
        <f>IF('Раздел 2.3.2'!V25&gt;=SUM('Раздел 2.3.2'!X25:AA25),0,1)</f>
        <v>0</v>
      </c>
    </row>
    <row r="5170" spans="1:8" x14ac:dyDescent="0.2">
      <c r="A5170" s="6">
        <f t="shared" si="74"/>
        <v>609562</v>
      </c>
      <c r="B5170" s="6">
        <v>18</v>
      </c>
      <c r="C5170" s="7">
        <v>23</v>
      </c>
      <c r="D5170" s="7">
        <v>234</v>
      </c>
      <c r="E5170" s="136" t="s">
        <v>4649</v>
      </c>
      <c r="F5170" s="7"/>
      <c r="G5170" s="7"/>
      <c r="H5170" s="7">
        <f>IF('Раздел 2.3.2'!V26&gt;=SUM('Раздел 2.3.2'!X26:AA26),0,1)</f>
        <v>0</v>
      </c>
    </row>
    <row r="5171" spans="1:8" x14ac:dyDescent="0.2">
      <c r="A5171" s="6">
        <f t="shared" si="74"/>
        <v>609562</v>
      </c>
      <c r="B5171" s="6">
        <v>18</v>
      </c>
      <c r="C5171" s="7">
        <v>23</v>
      </c>
      <c r="D5171" s="7">
        <v>235</v>
      </c>
      <c r="E5171" s="136" t="s">
        <v>4473</v>
      </c>
      <c r="F5171" s="7"/>
      <c r="G5171" s="7"/>
      <c r="H5171" s="7">
        <f>IF('Раздел 2.3.2'!V27&gt;=SUM('Раздел 2.3.2'!X27:AA27),0,1)</f>
        <v>0</v>
      </c>
    </row>
    <row r="5172" spans="1:8" x14ac:dyDescent="0.2">
      <c r="A5172" s="6">
        <f t="shared" si="74"/>
        <v>609562</v>
      </c>
      <c r="B5172" s="6">
        <v>18</v>
      </c>
      <c r="C5172" s="7">
        <v>23</v>
      </c>
      <c r="D5172" s="7">
        <v>236</v>
      </c>
      <c r="E5172" s="136" t="s">
        <v>4474</v>
      </c>
      <c r="F5172" s="7"/>
      <c r="G5172" s="7"/>
      <c r="H5172" s="7">
        <f>IF('Раздел 2.3.2'!V28&gt;=SUM('Раздел 2.3.2'!X28:AA28),0,1)</f>
        <v>0</v>
      </c>
    </row>
    <row r="5173" spans="1:8" x14ac:dyDescent="0.2">
      <c r="A5173" s="6">
        <f t="shared" si="74"/>
        <v>609562</v>
      </c>
      <c r="B5173" s="6">
        <v>18</v>
      </c>
      <c r="C5173" s="119">
        <v>23</v>
      </c>
      <c r="D5173" s="119">
        <v>237</v>
      </c>
      <c r="E5173" s="123" t="s">
        <v>4475</v>
      </c>
      <c r="F5173" s="119"/>
      <c r="G5173" s="119"/>
      <c r="H5173" s="119">
        <f>IF('Раздел 2.3.2'!V29&gt;=SUM('Раздел 2.3.2'!X29:AA29),0,1)</f>
        <v>0</v>
      </c>
    </row>
    <row r="5174" spans="1:8" x14ac:dyDescent="0.2">
      <c r="A5174" s="6">
        <f t="shared" si="74"/>
        <v>609562</v>
      </c>
      <c r="B5174" s="6">
        <v>18</v>
      </c>
      <c r="C5174" s="7">
        <v>24</v>
      </c>
      <c r="D5174" s="7">
        <v>238</v>
      </c>
      <c r="E5174" s="136" t="s">
        <v>4476</v>
      </c>
      <c r="F5174" s="125"/>
      <c r="G5174" s="125"/>
      <c r="H5174" s="125">
        <f>IF('Раздел 2.3.2'!W21&gt;=SUM('Раздел 2.3.2'!X21:Y21),0,1)</f>
        <v>0</v>
      </c>
    </row>
    <row r="5175" spans="1:8" x14ac:dyDescent="0.2">
      <c r="A5175" s="6">
        <f t="shared" si="74"/>
        <v>609562</v>
      </c>
      <c r="B5175" s="6">
        <v>18</v>
      </c>
      <c r="C5175" s="7">
        <v>24</v>
      </c>
      <c r="D5175" s="7">
        <v>239</v>
      </c>
      <c r="E5175" s="136" t="s">
        <v>4477</v>
      </c>
      <c r="F5175" s="7"/>
      <c r="G5175" s="7"/>
      <c r="H5175" s="7">
        <f>IF('Раздел 2.3.2'!W22&gt;=SUM('Раздел 2.3.2'!X22:Y22),0,1)</f>
        <v>0</v>
      </c>
    </row>
    <row r="5176" spans="1:8" x14ac:dyDescent="0.2">
      <c r="A5176" s="6">
        <f t="shared" si="74"/>
        <v>609562</v>
      </c>
      <c r="B5176" s="6">
        <v>18</v>
      </c>
      <c r="C5176" s="7">
        <v>24</v>
      </c>
      <c r="D5176" s="7">
        <v>240</v>
      </c>
      <c r="E5176" s="136" t="s">
        <v>4478</v>
      </c>
      <c r="F5176" s="7"/>
      <c r="G5176" s="7"/>
      <c r="H5176" s="7">
        <f>IF('Раздел 2.3.2'!W23&gt;=SUM('Раздел 2.3.2'!X23:Y23),0,1)</f>
        <v>0</v>
      </c>
    </row>
    <row r="5177" spans="1:8" x14ac:dyDescent="0.2">
      <c r="A5177" s="6">
        <f t="shared" si="74"/>
        <v>609562</v>
      </c>
      <c r="B5177" s="6">
        <v>18</v>
      </c>
      <c r="C5177" s="7">
        <v>24</v>
      </c>
      <c r="D5177" s="7">
        <v>241</v>
      </c>
      <c r="E5177" s="136" t="s">
        <v>5289</v>
      </c>
      <c r="F5177" s="7"/>
      <c r="G5177" s="7"/>
      <c r="H5177" s="7">
        <f>IF('Раздел 2.3.2'!W24&gt;=SUM('Раздел 2.3.2'!X24:Y24),0,1)</f>
        <v>0</v>
      </c>
    </row>
    <row r="5178" spans="1:8" x14ac:dyDescent="0.2">
      <c r="A5178" s="6">
        <f t="shared" si="74"/>
        <v>609562</v>
      </c>
      <c r="B5178" s="6">
        <v>18</v>
      </c>
      <c r="C5178" s="7">
        <v>24</v>
      </c>
      <c r="D5178" s="7">
        <v>242</v>
      </c>
      <c r="E5178" s="136" t="s">
        <v>5290</v>
      </c>
      <c r="F5178" s="7"/>
      <c r="G5178" s="7"/>
      <c r="H5178" s="7">
        <f>IF('Раздел 2.3.2'!W25&gt;=SUM('Раздел 2.3.2'!X25:Y25),0,1)</f>
        <v>0</v>
      </c>
    </row>
    <row r="5179" spans="1:8" x14ac:dyDescent="0.2">
      <c r="A5179" s="6">
        <f t="shared" si="74"/>
        <v>609562</v>
      </c>
      <c r="B5179" s="6">
        <v>18</v>
      </c>
      <c r="C5179" s="7">
        <v>24</v>
      </c>
      <c r="D5179" s="7">
        <v>243</v>
      </c>
      <c r="E5179" s="136" t="s">
        <v>5291</v>
      </c>
      <c r="F5179" s="7"/>
      <c r="G5179" s="7"/>
      <c r="H5179" s="7">
        <f>IF('Раздел 2.3.2'!W26&gt;=SUM('Раздел 2.3.2'!X26:Y26),0,1)</f>
        <v>0</v>
      </c>
    </row>
    <row r="5180" spans="1:8" x14ac:dyDescent="0.2">
      <c r="A5180" s="6">
        <f t="shared" si="74"/>
        <v>609562</v>
      </c>
      <c r="B5180" s="6">
        <v>18</v>
      </c>
      <c r="C5180" s="7">
        <v>24</v>
      </c>
      <c r="D5180" s="7">
        <v>244</v>
      </c>
      <c r="E5180" s="136" t="s">
        <v>5292</v>
      </c>
      <c r="F5180" s="7"/>
      <c r="G5180" s="7"/>
      <c r="H5180" s="7">
        <f>IF('Раздел 2.3.2'!W27&gt;=SUM('Раздел 2.3.2'!X27:Y27),0,1)</f>
        <v>0</v>
      </c>
    </row>
    <row r="5181" spans="1:8" x14ac:dyDescent="0.2">
      <c r="A5181" s="6">
        <f t="shared" si="74"/>
        <v>609562</v>
      </c>
      <c r="B5181" s="6">
        <v>18</v>
      </c>
      <c r="C5181" s="7">
        <v>24</v>
      </c>
      <c r="D5181" s="7">
        <v>245</v>
      </c>
      <c r="E5181" s="136" t="s">
        <v>5293</v>
      </c>
      <c r="F5181" s="7"/>
      <c r="G5181" s="7"/>
      <c r="H5181" s="7">
        <f>IF('Раздел 2.3.2'!W28&gt;=SUM('Раздел 2.3.2'!X28:Y28),0,1)</f>
        <v>0</v>
      </c>
    </row>
    <row r="5182" spans="1:8" x14ac:dyDescent="0.2">
      <c r="A5182" s="6">
        <f t="shared" si="74"/>
        <v>609562</v>
      </c>
      <c r="B5182" s="119">
        <v>18</v>
      </c>
      <c r="C5182" s="119">
        <v>24</v>
      </c>
      <c r="D5182" s="119">
        <v>246</v>
      </c>
      <c r="E5182" s="123" t="s">
        <v>5294</v>
      </c>
      <c r="F5182" s="119"/>
      <c r="G5182" s="119"/>
      <c r="H5182" s="119">
        <f>IF('Раздел 2.3.2'!W29&gt;=SUM('Раздел 2.3.2'!X29:Y29),0,1)</f>
        <v>0</v>
      </c>
    </row>
    <row r="5183" spans="1:8" x14ac:dyDescent="0.2">
      <c r="A5183" s="117">
        <f t="shared" ref="A5183:A5222" si="75">P_3</f>
        <v>609562</v>
      </c>
      <c r="B5183" s="117">
        <v>19</v>
      </c>
      <c r="C5183" s="117">
        <v>0</v>
      </c>
      <c r="D5183" s="117">
        <v>0</v>
      </c>
      <c r="E5183" s="117" t="str">
        <f>CONCATENATE("Количество ошибок в разделе 2.3.3: ",H5183)</f>
        <v>Количество ошибок в разделе 2.3.3: 0</v>
      </c>
      <c r="F5183" s="117"/>
      <c r="G5183" s="117"/>
      <c r="H5183" s="117">
        <f>SUM(H5184:H5429)</f>
        <v>0</v>
      </c>
    </row>
    <row r="5184" spans="1:8" x14ac:dyDescent="0.2">
      <c r="A5184" s="6">
        <f t="shared" si="75"/>
        <v>609562</v>
      </c>
      <c r="B5184" s="6">
        <v>19</v>
      </c>
      <c r="C5184" s="6">
        <v>1</v>
      </c>
      <c r="D5184" s="6">
        <v>1</v>
      </c>
      <c r="E5184" s="6" t="s">
        <v>16311</v>
      </c>
      <c r="H5184" s="6">
        <f>IF('Раздел 2.3.3'!P21&gt;='Раздел 2.3.3'!P22,0,1)</f>
        <v>0</v>
      </c>
    </row>
    <row r="5185" spans="1:8" x14ac:dyDescent="0.2">
      <c r="A5185" s="6">
        <f t="shared" si="75"/>
        <v>609562</v>
      </c>
      <c r="B5185" s="6">
        <v>19</v>
      </c>
      <c r="C5185" s="6">
        <v>1</v>
      </c>
      <c r="D5185" s="6">
        <v>2</v>
      </c>
      <c r="E5185" s="6" t="s">
        <v>958</v>
      </c>
      <c r="H5185" s="6">
        <f>IF('Раздел 2.3.3'!Q21&gt;='Раздел 2.3.3'!Q22,0,1)</f>
        <v>0</v>
      </c>
    </row>
    <row r="5186" spans="1:8" x14ac:dyDescent="0.2">
      <c r="A5186" s="6">
        <f t="shared" si="75"/>
        <v>609562</v>
      </c>
      <c r="B5186" s="6">
        <v>19</v>
      </c>
      <c r="C5186" s="6">
        <v>1</v>
      </c>
      <c r="D5186" s="6">
        <v>3</v>
      </c>
      <c r="E5186" s="6" t="s">
        <v>959</v>
      </c>
      <c r="H5186" s="6">
        <f>IF('Раздел 2.3.3'!R21&gt;='Раздел 2.3.3'!R22,0,1)</f>
        <v>0</v>
      </c>
    </row>
    <row r="5187" spans="1:8" x14ac:dyDescent="0.2">
      <c r="A5187" s="6">
        <f t="shared" si="75"/>
        <v>609562</v>
      </c>
      <c r="B5187" s="6">
        <v>19</v>
      </c>
      <c r="C5187" s="6">
        <v>1</v>
      </c>
      <c r="D5187" s="6">
        <v>4</v>
      </c>
      <c r="E5187" s="6" t="s">
        <v>960</v>
      </c>
      <c r="H5187" s="6">
        <f>IF('Раздел 2.3.3'!S21&gt;='Раздел 2.3.3'!S22,0,1)</f>
        <v>0</v>
      </c>
    </row>
    <row r="5188" spans="1:8" x14ac:dyDescent="0.2">
      <c r="A5188" s="6">
        <f t="shared" si="75"/>
        <v>609562</v>
      </c>
      <c r="B5188" s="6">
        <v>19</v>
      </c>
      <c r="C5188" s="6">
        <v>1</v>
      </c>
      <c r="D5188" s="6">
        <v>5</v>
      </c>
      <c r="E5188" s="6" t="s">
        <v>961</v>
      </c>
      <c r="H5188" s="6">
        <f>IF('Раздел 2.3.3'!T21&gt;='Раздел 2.3.3'!T22,0,1)</f>
        <v>0</v>
      </c>
    </row>
    <row r="5189" spans="1:8" x14ac:dyDescent="0.2">
      <c r="A5189" s="6">
        <f t="shared" si="75"/>
        <v>609562</v>
      </c>
      <c r="B5189" s="6">
        <v>19</v>
      </c>
      <c r="C5189" s="6">
        <v>1</v>
      </c>
      <c r="D5189" s="6">
        <v>6</v>
      </c>
      <c r="E5189" s="6" t="s">
        <v>962</v>
      </c>
      <c r="H5189" s="6">
        <f>IF('Раздел 2.3.3'!U21&gt;='Раздел 2.3.3'!U22,0,1)</f>
        <v>0</v>
      </c>
    </row>
    <row r="5190" spans="1:8" x14ac:dyDescent="0.2">
      <c r="A5190" s="6">
        <f t="shared" si="75"/>
        <v>609562</v>
      </c>
      <c r="B5190" s="6">
        <v>19</v>
      </c>
      <c r="C5190" s="6">
        <v>1</v>
      </c>
      <c r="D5190" s="6">
        <v>7</v>
      </c>
      <c r="E5190" s="6" t="s">
        <v>963</v>
      </c>
      <c r="H5190" s="6">
        <f>IF('Раздел 2.3.3'!V21&gt;='Раздел 2.3.3'!V22,0,1)</f>
        <v>0</v>
      </c>
    </row>
    <row r="5191" spans="1:8" x14ac:dyDescent="0.2">
      <c r="A5191" s="6">
        <f t="shared" si="75"/>
        <v>609562</v>
      </c>
      <c r="B5191" s="6">
        <v>19</v>
      </c>
      <c r="C5191" s="6">
        <v>1</v>
      </c>
      <c r="D5191" s="6">
        <v>8</v>
      </c>
      <c r="E5191" s="6" t="s">
        <v>964</v>
      </c>
      <c r="H5191" s="6">
        <f>IF('Раздел 2.3.3'!W21&gt;='Раздел 2.3.3'!W22,0,1)</f>
        <v>0</v>
      </c>
    </row>
    <row r="5192" spans="1:8" x14ac:dyDescent="0.2">
      <c r="A5192" s="6">
        <f t="shared" si="75"/>
        <v>609562</v>
      </c>
      <c r="B5192" s="6">
        <v>19</v>
      </c>
      <c r="C5192" s="6">
        <v>1</v>
      </c>
      <c r="D5192" s="6">
        <v>9</v>
      </c>
      <c r="E5192" s="6" t="s">
        <v>244</v>
      </c>
      <c r="H5192" s="6">
        <f>IF('Раздел 2.3.3'!X21&gt;='Раздел 2.3.3'!X22,0,1)</f>
        <v>0</v>
      </c>
    </row>
    <row r="5193" spans="1:8" x14ac:dyDescent="0.2">
      <c r="A5193" s="6">
        <f t="shared" si="75"/>
        <v>609562</v>
      </c>
      <c r="B5193" s="6">
        <v>19</v>
      </c>
      <c r="C5193" s="6">
        <v>1</v>
      </c>
      <c r="D5193" s="6">
        <v>10</v>
      </c>
      <c r="E5193" s="6" t="s">
        <v>245</v>
      </c>
      <c r="H5193" s="6">
        <f>IF('Раздел 2.3.3'!Y21&gt;='Раздел 2.3.3'!Y22,0,1)</f>
        <v>0</v>
      </c>
    </row>
    <row r="5194" spans="1:8" x14ac:dyDescent="0.2">
      <c r="A5194" s="6">
        <f t="shared" si="75"/>
        <v>609562</v>
      </c>
      <c r="B5194" s="6">
        <v>19</v>
      </c>
      <c r="C5194" s="6">
        <v>1</v>
      </c>
      <c r="D5194" s="6">
        <v>11</v>
      </c>
      <c r="E5194" s="6" t="s">
        <v>246</v>
      </c>
      <c r="H5194" s="6">
        <f>IF('Раздел 2.3.3'!Z21&gt;='Раздел 2.3.3'!Z22,0,1)</f>
        <v>0</v>
      </c>
    </row>
    <row r="5195" spans="1:8" x14ac:dyDescent="0.2">
      <c r="A5195" s="6">
        <f t="shared" si="75"/>
        <v>609562</v>
      </c>
      <c r="B5195" s="6">
        <v>19</v>
      </c>
      <c r="C5195" s="119">
        <v>1</v>
      </c>
      <c r="D5195" s="119">
        <v>12</v>
      </c>
      <c r="E5195" s="119" t="s">
        <v>247</v>
      </c>
      <c r="F5195" s="119"/>
      <c r="G5195" s="119"/>
      <c r="H5195" s="119">
        <f>IF('Раздел 2.3.3'!AA21&gt;='Раздел 2.3.3'!AA22,0,1)</f>
        <v>0</v>
      </c>
    </row>
    <row r="5196" spans="1:8" x14ac:dyDescent="0.2">
      <c r="A5196" s="6">
        <f t="shared" si="75"/>
        <v>609562</v>
      </c>
      <c r="B5196" s="6">
        <v>19</v>
      </c>
      <c r="C5196" s="6">
        <v>2</v>
      </c>
      <c r="D5196" s="6">
        <v>13</v>
      </c>
      <c r="E5196" s="6" t="s">
        <v>16542</v>
      </c>
      <c r="H5196" s="6">
        <f>IF('Раздел 2.3.3'!P21&gt;='Раздел 2.3.3'!P23,0,1)</f>
        <v>0</v>
      </c>
    </row>
    <row r="5197" spans="1:8" x14ac:dyDescent="0.2">
      <c r="A5197" s="6">
        <f t="shared" si="75"/>
        <v>609562</v>
      </c>
      <c r="B5197" s="6">
        <v>19</v>
      </c>
      <c r="C5197" s="6">
        <v>2</v>
      </c>
      <c r="D5197" s="6">
        <v>14</v>
      </c>
      <c r="E5197" s="6" t="s">
        <v>248</v>
      </c>
      <c r="H5197" s="6">
        <f>IF('Раздел 2.3.3'!Q21&gt;='Раздел 2.3.3'!Q23,0,1)</f>
        <v>0</v>
      </c>
    </row>
    <row r="5198" spans="1:8" x14ac:dyDescent="0.2">
      <c r="A5198" s="6">
        <f t="shared" si="75"/>
        <v>609562</v>
      </c>
      <c r="B5198" s="6">
        <v>19</v>
      </c>
      <c r="C5198" s="6">
        <v>2</v>
      </c>
      <c r="D5198" s="6">
        <v>15</v>
      </c>
      <c r="E5198" s="6" t="s">
        <v>249</v>
      </c>
      <c r="H5198" s="6">
        <f>IF('Раздел 2.3.3'!R21&gt;='Раздел 2.3.3'!R23,0,1)</f>
        <v>0</v>
      </c>
    </row>
    <row r="5199" spans="1:8" x14ac:dyDescent="0.2">
      <c r="A5199" s="6">
        <f t="shared" si="75"/>
        <v>609562</v>
      </c>
      <c r="B5199" s="6">
        <v>19</v>
      </c>
      <c r="C5199" s="6">
        <v>2</v>
      </c>
      <c r="D5199" s="6">
        <v>16</v>
      </c>
      <c r="E5199" s="6" t="s">
        <v>250</v>
      </c>
      <c r="H5199" s="6">
        <f>IF('Раздел 2.3.3'!S21&gt;='Раздел 2.3.3'!S23,0,1)</f>
        <v>0</v>
      </c>
    </row>
    <row r="5200" spans="1:8" x14ac:dyDescent="0.2">
      <c r="A5200" s="6">
        <f t="shared" si="75"/>
        <v>609562</v>
      </c>
      <c r="B5200" s="6">
        <v>19</v>
      </c>
      <c r="C5200" s="6">
        <v>2</v>
      </c>
      <c r="D5200" s="6">
        <v>17</v>
      </c>
      <c r="E5200" s="6" t="s">
        <v>251</v>
      </c>
      <c r="H5200" s="6">
        <f>IF('Раздел 2.3.3'!T21&gt;='Раздел 2.3.3'!T23,0,1)</f>
        <v>0</v>
      </c>
    </row>
    <row r="5201" spans="1:8" x14ac:dyDescent="0.2">
      <c r="A5201" s="6">
        <f t="shared" si="75"/>
        <v>609562</v>
      </c>
      <c r="B5201" s="6">
        <v>19</v>
      </c>
      <c r="C5201" s="6">
        <v>2</v>
      </c>
      <c r="D5201" s="6">
        <v>18</v>
      </c>
      <c r="E5201" s="6" t="s">
        <v>252</v>
      </c>
      <c r="H5201" s="6">
        <f>IF('Раздел 2.3.3'!U21&gt;='Раздел 2.3.3'!U23,0,1)</f>
        <v>0</v>
      </c>
    </row>
    <row r="5202" spans="1:8" x14ac:dyDescent="0.2">
      <c r="A5202" s="6">
        <f t="shared" si="75"/>
        <v>609562</v>
      </c>
      <c r="B5202" s="6">
        <v>19</v>
      </c>
      <c r="C5202" s="6">
        <v>2</v>
      </c>
      <c r="D5202" s="6">
        <v>19</v>
      </c>
      <c r="E5202" s="6" t="s">
        <v>253</v>
      </c>
      <c r="H5202" s="6">
        <f>IF('Раздел 2.3.3'!V21&gt;='Раздел 2.3.3'!V23,0,1)</f>
        <v>0</v>
      </c>
    </row>
    <row r="5203" spans="1:8" x14ac:dyDescent="0.2">
      <c r="A5203" s="6">
        <f t="shared" si="75"/>
        <v>609562</v>
      </c>
      <c r="B5203" s="6">
        <v>19</v>
      </c>
      <c r="C5203" s="6">
        <v>2</v>
      </c>
      <c r="D5203" s="6">
        <v>20</v>
      </c>
      <c r="E5203" s="6" t="s">
        <v>254</v>
      </c>
      <c r="H5203" s="6">
        <f>IF('Раздел 2.3.3'!W21&gt;='Раздел 2.3.3'!W23,0,1)</f>
        <v>0</v>
      </c>
    </row>
    <row r="5204" spans="1:8" x14ac:dyDescent="0.2">
      <c r="A5204" s="6">
        <f t="shared" si="75"/>
        <v>609562</v>
      </c>
      <c r="B5204" s="6">
        <v>19</v>
      </c>
      <c r="C5204" s="6">
        <v>2</v>
      </c>
      <c r="D5204" s="6">
        <v>21</v>
      </c>
      <c r="E5204" s="6" t="s">
        <v>255</v>
      </c>
      <c r="H5204" s="6">
        <f>IF('Раздел 2.3.3'!X21&gt;='Раздел 2.3.3'!X23,0,1)</f>
        <v>0</v>
      </c>
    </row>
    <row r="5205" spans="1:8" x14ac:dyDescent="0.2">
      <c r="A5205" s="6">
        <f t="shared" si="75"/>
        <v>609562</v>
      </c>
      <c r="B5205" s="6">
        <v>19</v>
      </c>
      <c r="C5205" s="6">
        <v>2</v>
      </c>
      <c r="D5205" s="6">
        <v>22</v>
      </c>
      <c r="E5205" s="6" t="s">
        <v>256</v>
      </c>
      <c r="H5205" s="6">
        <f>IF('Раздел 2.3.3'!Y21&gt;='Раздел 2.3.3'!Y23,0,1)</f>
        <v>0</v>
      </c>
    </row>
    <row r="5206" spans="1:8" x14ac:dyDescent="0.2">
      <c r="A5206" s="6">
        <f t="shared" si="75"/>
        <v>609562</v>
      </c>
      <c r="B5206" s="6">
        <v>19</v>
      </c>
      <c r="C5206" s="6">
        <v>2</v>
      </c>
      <c r="D5206" s="6">
        <v>23</v>
      </c>
      <c r="E5206" s="6" t="s">
        <v>257</v>
      </c>
      <c r="H5206" s="6">
        <f>IF('Раздел 2.3.3'!Z21&gt;='Раздел 2.3.3'!Z23,0,1)</f>
        <v>0</v>
      </c>
    </row>
    <row r="5207" spans="1:8" x14ac:dyDescent="0.2">
      <c r="A5207" s="6">
        <f t="shared" si="75"/>
        <v>609562</v>
      </c>
      <c r="B5207" s="6">
        <v>19</v>
      </c>
      <c r="C5207" s="119">
        <v>2</v>
      </c>
      <c r="D5207" s="119">
        <v>24</v>
      </c>
      <c r="E5207" s="119" t="s">
        <v>258</v>
      </c>
      <c r="F5207" s="119"/>
      <c r="G5207" s="119"/>
      <c r="H5207" s="119">
        <f>IF('Раздел 2.3.3'!AA21&gt;='Раздел 2.3.3'!AA23,0,1)</f>
        <v>0</v>
      </c>
    </row>
    <row r="5208" spans="1:8" x14ac:dyDescent="0.2">
      <c r="A5208" s="6">
        <f t="shared" si="75"/>
        <v>609562</v>
      </c>
      <c r="B5208" s="6">
        <v>19</v>
      </c>
      <c r="C5208" s="6">
        <v>3</v>
      </c>
      <c r="D5208" s="6">
        <v>25</v>
      </c>
      <c r="E5208" s="6" t="s">
        <v>14283</v>
      </c>
      <c r="H5208" s="6">
        <f>IF('Раздел 2.3.3'!P21&gt;='Раздел 2.3.3'!P24,0,1)</f>
        <v>0</v>
      </c>
    </row>
    <row r="5209" spans="1:8" x14ac:dyDescent="0.2">
      <c r="A5209" s="6">
        <f t="shared" si="75"/>
        <v>609562</v>
      </c>
      <c r="B5209" s="6">
        <v>19</v>
      </c>
      <c r="C5209" s="6">
        <v>3</v>
      </c>
      <c r="D5209" s="6">
        <v>26</v>
      </c>
      <c r="E5209" s="6" t="s">
        <v>259</v>
      </c>
      <c r="H5209" s="6">
        <f>IF('Раздел 2.3.3'!Q21&gt;='Раздел 2.3.3'!Q24,0,1)</f>
        <v>0</v>
      </c>
    </row>
    <row r="5210" spans="1:8" x14ac:dyDescent="0.2">
      <c r="A5210" s="6">
        <f t="shared" si="75"/>
        <v>609562</v>
      </c>
      <c r="B5210" s="6">
        <v>19</v>
      </c>
      <c r="C5210" s="6">
        <v>3</v>
      </c>
      <c r="D5210" s="6">
        <v>27</v>
      </c>
      <c r="E5210" s="6" t="s">
        <v>260</v>
      </c>
      <c r="H5210" s="6">
        <f>IF('Раздел 2.3.3'!R21&gt;='Раздел 2.3.3'!R24,0,1)</f>
        <v>0</v>
      </c>
    </row>
    <row r="5211" spans="1:8" x14ac:dyDescent="0.2">
      <c r="A5211" s="6">
        <f t="shared" si="75"/>
        <v>609562</v>
      </c>
      <c r="B5211" s="6">
        <v>19</v>
      </c>
      <c r="C5211" s="6">
        <v>3</v>
      </c>
      <c r="D5211" s="6">
        <v>28</v>
      </c>
      <c r="E5211" s="6" t="s">
        <v>261</v>
      </c>
      <c r="H5211" s="6">
        <f>IF('Раздел 2.3.3'!S21&gt;='Раздел 2.3.3'!S24,0,1)</f>
        <v>0</v>
      </c>
    </row>
    <row r="5212" spans="1:8" x14ac:dyDescent="0.2">
      <c r="A5212" s="6">
        <f t="shared" si="75"/>
        <v>609562</v>
      </c>
      <c r="B5212" s="6">
        <v>19</v>
      </c>
      <c r="C5212" s="6">
        <v>3</v>
      </c>
      <c r="D5212" s="6">
        <v>29</v>
      </c>
      <c r="E5212" s="6" t="s">
        <v>262</v>
      </c>
      <c r="H5212" s="6">
        <f>IF('Раздел 2.3.3'!T21&gt;='Раздел 2.3.3'!T24,0,1)</f>
        <v>0</v>
      </c>
    </row>
    <row r="5213" spans="1:8" x14ac:dyDescent="0.2">
      <c r="A5213" s="6">
        <f t="shared" si="75"/>
        <v>609562</v>
      </c>
      <c r="B5213" s="6">
        <v>19</v>
      </c>
      <c r="C5213" s="6">
        <v>3</v>
      </c>
      <c r="D5213" s="6">
        <v>30</v>
      </c>
      <c r="E5213" s="6" t="s">
        <v>263</v>
      </c>
      <c r="H5213" s="6">
        <f>IF('Раздел 2.3.3'!U21&gt;='Раздел 2.3.3'!U24,0,1)</f>
        <v>0</v>
      </c>
    </row>
    <row r="5214" spans="1:8" x14ac:dyDescent="0.2">
      <c r="A5214" s="6">
        <f t="shared" si="75"/>
        <v>609562</v>
      </c>
      <c r="B5214" s="6">
        <v>19</v>
      </c>
      <c r="C5214" s="6">
        <v>3</v>
      </c>
      <c r="D5214" s="6">
        <v>31</v>
      </c>
      <c r="E5214" s="6" t="s">
        <v>264</v>
      </c>
      <c r="H5214" s="6">
        <f>IF('Раздел 2.3.3'!V21&gt;='Раздел 2.3.3'!V24,0,1)</f>
        <v>0</v>
      </c>
    </row>
    <row r="5215" spans="1:8" x14ac:dyDescent="0.2">
      <c r="A5215" s="6">
        <f t="shared" si="75"/>
        <v>609562</v>
      </c>
      <c r="B5215" s="6">
        <v>19</v>
      </c>
      <c r="C5215" s="6">
        <v>3</v>
      </c>
      <c r="D5215" s="6">
        <v>32</v>
      </c>
      <c r="E5215" s="6" t="s">
        <v>265</v>
      </c>
      <c r="H5215" s="6">
        <f>IF('Раздел 2.3.3'!W21&gt;='Раздел 2.3.3'!W24,0,1)</f>
        <v>0</v>
      </c>
    </row>
    <row r="5216" spans="1:8" x14ac:dyDescent="0.2">
      <c r="A5216" s="6">
        <f t="shared" si="75"/>
        <v>609562</v>
      </c>
      <c r="B5216" s="6">
        <v>19</v>
      </c>
      <c r="C5216" s="6">
        <v>3</v>
      </c>
      <c r="D5216" s="6">
        <v>33</v>
      </c>
      <c r="E5216" s="6" t="s">
        <v>266</v>
      </c>
      <c r="H5216" s="6">
        <f>IF('Раздел 2.3.3'!X21&gt;='Раздел 2.3.3'!X24,0,1)</f>
        <v>0</v>
      </c>
    </row>
    <row r="5217" spans="1:8" x14ac:dyDescent="0.2">
      <c r="A5217" s="6">
        <f t="shared" si="75"/>
        <v>609562</v>
      </c>
      <c r="B5217" s="6">
        <v>19</v>
      </c>
      <c r="C5217" s="6">
        <v>3</v>
      </c>
      <c r="D5217" s="6">
        <v>34</v>
      </c>
      <c r="E5217" s="6" t="s">
        <v>267</v>
      </c>
      <c r="H5217" s="6">
        <f>IF('Раздел 2.3.3'!Y21&gt;='Раздел 2.3.3'!Y24,0,1)</f>
        <v>0</v>
      </c>
    </row>
    <row r="5218" spans="1:8" x14ac:dyDescent="0.2">
      <c r="A5218" s="6">
        <f t="shared" si="75"/>
        <v>609562</v>
      </c>
      <c r="B5218" s="6">
        <v>19</v>
      </c>
      <c r="C5218" s="6">
        <v>3</v>
      </c>
      <c r="D5218" s="6">
        <v>35</v>
      </c>
      <c r="E5218" s="6" t="s">
        <v>729</v>
      </c>
      <c r="H5218" s="6">
        <f>IF('Раздел 2.3.3'!Z21&gt;='Раздел 2.3.3'!Z24,0,1)</f>
        <v>0</v>
      </c>
    </row>
    <row r="5219" spans="1:8" x14ac:dyDescent="0.2">
      <c r="A5219" s="6">
        <f t="shared" si="75"/>
        <v>609562</v>
      </c>
      <c r="B5219" s="6">
        <v>19</v>
      </c>
      <c r="C5219" s="119">
        <v>3</v>
      </c>
      <c r="D5219" s="119">
        <v>36</v>
      </c>
      <c r="E5219" s="119" t="s">
        <v>730</v>
      </c>
      <c r="F5219" s="119"/>
      <c r="G5219" s="119"/>
      <c r="H5219" s="119">
        <f>IF('Раздел 2.3.3'!AA21&gt;='Раздел 2.3.3'!AA24,0,1)</f>
        <v>0</v>
      </c>
    </row>
    <row r="5220" spans="1:8" x14ac:dyDescent="0.2">
      <c r="A5220" s="6">
        <f t="shared" si="75"/>
        <v>609562</v>
      </c>
      <c r="B5220" s="6">
        <v>19</v>
      </c>
      <c r="C5220" s="122">
        <v>4</v>
      </c>
      <c r="D5220" s="6">
        <v>37</v>
      </c>
      <c r="E5220" s="6" t="s">
        <v>13153</v>
      </c>
      <c r="F5220" s="7"/>
      <c r="G5220" s="7"/>
      <c r="H5220" s="6">
        <f>IF('Раздел 2.3.3'!P21&gt;='Раздел 2.3.3'!P25,0,1)</f>
        <v>0</v>
      </c>
    </row>
    <row r="5221" spans="1:8" x14ac:dyDescent="0.2">
      <c r="A5221" s="6">
        <f t="shared" si="75"/>
        <v>609562</v>
      </c>
      <c r="B5221" s="6">
        <v>19</v>
      </c>
      <c r="C5221" s="122">
        <v>4</v>
      </c>
      <c r="D5221" s="6">
        <v>38</v>
      </c>
      <c r="E5221" s="6" t="s">
        <v>731</v>
      </c>
      <c r="F5221" s="7"/>
      <c r="G5221" s="7"/>
      <c r="H5221" s="6">
        <f>IF('Раздел 2.3.3'!Q21&gt;='Раздел 2.3.3'!Q25,0,1)</f>
        <v>0</v>
      </c>
    </row>
    <row r="5222" spans="1:8" x14ac:dyDescent="0.2">
      <c r="A5222" s="6">
        <f t="shared" si="75"/>
        <v>609562</v>
      </c>
      <c r="B5222" s="6">
        <v>19</v>
      </c>
      <c r="C5222" s="122">
        <v>4</v>
      </c>
      <c r="D5222" s="6">
        <v>39</v>
      </c>
      <c r="E5222" s="6" t="s">
        <v>732</v>
      </c>
      <c r="F5222" s="7"/>
      <c r="G5222" s="7"/>
      <c r="H5222" s="6">
        <f>IF('Раздел 2.3.3'!R21&gt;='Раздел 2.3.3'!R25,0,1)</f>
        <v>0</v>
      </c>
    </row>
    <row r="5223" spans="1:8" x14ac:dyDescent="0.2">
      <c r="A5223" s="6">
        <f t="shared" ref="A5223:A5254" si="76">P_3</f>
        <v>609562</v>
      </c>
      <c r="B5223" s="6">
        <v>19</v>
      </c>
      <c r="C5223" s="122">
        <v>4</v>
      </c>
      <c r="D5223" s="6">
        <v>40</v>
      </c>
      <c r="E5223" s="6" t="s">
        <v>733</v>
      </c>
      <c r="F5223" s="7"/>
      <c r="G5223" s="7"/>
      <c r="H5223" s="6">
        <f>IF('Раздел 2.3.3'!S21&gt;='Раздел 2.3.3'!S25,0,1)</f>
        <v>0</v>
      </c>
    </row>
    <row r="5224" spans="1:8" x14ac:dyDescent="0.2">
      <c r="A5224" s="6">
        <f t="shared" si="76"/>
        <v>609562</v>
      </c>
      <c r="B5224" s="6">
        <v>19</v>
      </c>
      <c r="C5224" s="122">
        <v>4</v>
      </c>
      <c r="D5224" s="6">
        <v>41</v>
      </c>
      <c r="E5224" s="6" t="s">
        <v>734</v>
      </c>
      <c r="F5224" s="7"/>
      <c r="G5224" s="7"/>
      <c r="H5224" s="6">
        <f>IF('Раздел 2.3.3'!T21&gt;='Раздел 2.3.3'!T25,0,1)</f>
        <v>0</v>
      </c>
    </row>
    <row r="5225" spans="1:8" x14ac:dyDescent="0.2">
      <c r="A5225" s="6">
        <f t="shared" si="76"/>
        <v>609562</v>
      </c>
      <c r="B5225" s="6">
        <v>19</v>
      </c>
      <c r="C5225" s="122">
        <v>4</v>
      </c>
      <c r="D5225" s="6">
        <v>42</v>
      </c>
      <c r="E5225" s="6" t="s">
        <v>735</v>
      </c>
      <c r="F5225" s="7"/>
      <c r="G5225" s="7"/>
      <c r="H5225" s="6">
        <f>IF('Раздел 2.3.3'!U21&gt;='Раздел 2.3.3'!U25,0,1)</f>
        <v>0</v>
      </c>
    </row>
    <row r="5226" spans="1:8" x14ac:dyDescent="0.2">
      <c r="A5226" s="6">
        <f t="shared" si="76"/>
        <v>609562</v>
      </c>
      <c r="B5226" s="6">
        <v>19</v>
      </c>
      <c r="C5226" s="122">
        <v>4</v>
      </c>
      <c r="D5226" s="6">
        <v>43</v>
      </c>
      <c r="E5226" s="6" t="s">
        <v>736</v>
      </c>
      <c r="F5226" s="7"/>
      <c r="G5226" s="7"/>
      <c r="H5226" s="6">
        <f>IF('Раздел 2.3.3'!V21&gt;='Раздел 2.3.3'!V25,0,1)</f>
        <v>0</v>
      </c>
    </row>
    <row r="5227" spans="1:8" x14ac:dyDescent="0.2">
      <c r="A5227" s="6">
        <f t="shared" si="76"/>
        <v>609562</v>
      </c>
      <c r="B5227" s="6">
        <v>19</v>
      </c>
      <c r="C5227" s="122">
        <v>4</v>
      </c>
      <c r="D5227" s="6">
        <v>44</v>
      </c>
      <c r="E5227" s="6" t="s">
        <v>737</v>
      </c>
      <c r="F5227" s="7"/>
      <c r="G5227" s="7"/>
      <c r="H5227" s="6">
        <f>IF('Раздел 2.3.3'!W21&gt;='Раздел 2.3.3'!W25,0,1)</f>
        <v>0</v>
      </c>
    </row>
    <row r="5228" spans="1:8" x14ac:dyDescent="0.2">
      <c r="A5228" s="6">
        <f t="shared" si="76"/>
        <v>609562</v>
      </c>
      <c r="B5228" s="6">
        <v>19</v>
      </c>
      <c r="C5228" s="122">
        <v>4</v>
      </c>
      <c r="D5228" s="6">
        <v>45</v>
      </c>
      <c r="E5228" s="6" t="s">
        <v>738</v>
      </c>
      <c r="F5228" s="7"/>
      <c r="G5228" s="7"/>
      <c r="H5228" s="6">
        <f>IF('Раздел 2.3.3'!X21&gt;='Раздел 2.3.3'!X25,0,1)</f>
        <v>0</v>
      </c>
    </row>
    <row r="5229" spans="1:8" x14ac:dyDescent="0.2">
      <c r="A5229" s="6">
        <f t="shared" si="76"/>
        <v>609562</v>
      </c>
      <c r="B5229" s="6">
        <v>19</v>
      </c>
      <c r="C5229" s="122">
        <v>4</v>
      </c>
      <c r="D5229" s="6">
        <v>46</v>
      </c>
      <c r="E5229" s="6" t="s">
        <v>739</v>
      </c>
      <c r="F5229" s="7"/>
      <c r="G5229" s="7"/>
      <c r="H5229" s="6">
        <f>IF('Раздел 2.3.3'!Y21&gt;='Раздел 2.3.3'!Y25,0,1)</f>
        <v>0</v>
      </c>
    </row>
    <row r="5230" spans="1:8" x14ac:dyDescent="0.2">
      <c r="A5230" s="6">
        <f t="shared" si="76"/>
        <v>609562</v>
      </c>
      <c r="B5230" s="6">
        <v>19</v>
      </c>
      <c r="C5230" s="122">
        <v>4</v>
      </c>
      <c r="D5230" s="6">
        <v>47</v>
      </c>
      <c r="E5230" s="6" t="s">
        <v>268</v>
      </c>
      <c r="F5230" s="7"/>
      <c r="G5230" s="7"/>
      <c r="H5230" s="6">
        <f>IF('Раздел 2.3.3'!Z21&gt;='Раздел 2.3.3'!Z25,0,1)</f>
        <v>0</v>
      </c>
    </row>
    <row r="5231" spans="1:8" x14ac:dyDescent="0.2">
      <c r="A5231" s="6">
        <f t="shared" si="76"/>
        <v>609562</v>
      </c>
      <c r="B5231" s="6">
        <v>19</v>
      </c>
      <c r="C5231" s="123">
        <v>4</v>
      </c>
      <c r="D5231" s="119">
        <v>48</v>
      </c>
      <c r="E5231" s="119" t="s">
        <v>269</v>
      </c>
      <c r="F5231" s="119"/>
      <c r="G5231" s="119"/>
      <c r="H5231" s="119">
        <f>IF('Раздел 2.3.3'!AA21&gt;='Раздел 2.3.3'!AA25,0,1)</f>
        <v>0</v>
      </c>
    </row>
    <row r="5232" spans="1:8" x14ac:dyDescent="0.2">
      <c r="A5232" s="6">
        <f t="shared" si="76"/>
        <v>609562</v>
      </c>
      <c r="B5232" s="6">
        <v>19</v>
      </c>
      <c r="C5232" s="122">
        <v>5</v>
      </c>
      <c r="D5232" s="6">
        <v>49</v>
      </c>
      <c r="E5232" s="6" t="s">
        <v>13154</v>
      </c>
      <c r="F5232" s="7"/>
      <c r="G5232" s="7"/>
      <c r="H5232" s="6">
        <f>IF('Раздел 2.3.3'!P21&gt;='Раздел 2.3.3'!P26,0,1)</f>
        <v>0</v>
      </c>
    </row>
    <row r="5233" spans="1:8" x14ac:dyDescent="0.2">
      <c r="A5233" s="6">
        <f t="shared" si="76"/>
        <v>609562</v>
      </c>
      <c r="B5233" s="6">
        <v>19</v>
      </c>
      <c r="C5233" s="122">
        <v>5</v>
      </c>
      <c r="D5233" s="6">
        <v>50</v>
      </c>
      <c r="E5233" s="6" t="s">
        <v>270</v>
      </c>
      <c r="F5233" s="7"/>
      <c r="G5233" s="7"/>
      <c r="H5233" s="6">
        <f>IF('Раздел 2.3.3'!Q21&gt;='Раздел 2.3.3'!Q26,0,1)</f>
        <v>0</v>
      </c>
    </row>
    <row r="5234" spans="1:8" x14ac:dyDescent="0.2">
      <c r="A5234" s="6">
        <f t="shared" si="76"/>
        <v>609562</v>
      </c>
      <c r="B5234" s="6">
        <v>19</v>
      </c>
      <c r="C5234" s="122">
        <v>5</v>
      </c>
      <c r="D5234" s="6">
        <v>51</v>
      </c>
      <c r="E5234" s="6" t="s">
        <v>271</v>
      </c>
      <c r="F5234" s="7"/>
      <c r="G5234" s="7"/>
      <c r="H5234" s="6">
        <f>IF('Раздел 2.3.3'!R21&gt;='Раздел 2.3.3'!R26,0,1)</f>
        <v>0</v>
      </c>
    </row>
    <row r="5235" spans="1:8" x14ac:dyDescent="0.2">
      <c r="A5235" s="6">
        <f t="shared" si="76"/>
        <v>609562</v>
      </c>
      <c r="B5235" s="6">
        <v>19</v>
      </c>
      <c r="C5235" s="122">
        <v>5</v>
      </c>
      <c r="D5235" s="6">
        <v>52</v>
      </c>
      <c r="E5235" s="6" t="s">
        <v>272</v>
      </c>
      <c r="F5235" s="7"/>
      <c r="G5235" s="7"/>
      <c r="H5235" s="6">
        <f>IF('Раздел 2.3.3'!S21&gt;='Раздел 2.3.3'!S26,0,1)</f>
        <v>0</v>
      </c>
    </row>
    <row r="5236" spans="1:8" x14ac:dyDescent="0.2">
      <c r="A5236" s="6">
        <f t="shared" si="76"/>
        <v>609562</v>
      </c>
      <c r="B5236" s="6">
        <v>19</v>
      </c>
      <c r="C5236" s="122">
        <v>5</v>
      </c>
      <c r="D5236" s="6">
        <v>53</v>
      </c>
      <c r="E5236" s="6" t="s">
        <v>273</v>
      </c>
      <c r="F5236" s="7"/>
      <c r="G5236" s="7"/>
      <c r="H5236" s="6">
        <f>IF('Раздел 2.3.3'!T21&gt;='Раздел 2.3.3'!T26,0,1)</f>
        <v>0</v>
      </c>
    </row>
    <row r="5237" spans="1:8" x14ac:dyDescent="0.2">
      <c r="A5237" s="6">
        <f t="shared" si="76"/>
        <v>609562</v>
      </c>
      <c r="B5237" s="6">
        <v>19</v>
      </c>
      <c r="C5237" s="122">
        <v>5</v>
      </c>
      <c r="D5237" s="6">
        <v>54</v>
      </c>
      <c r="E5237" s="6" t="s">
        <v>274</v>
      </c>
      <c r="F5237" s="7"/>
      <c r="G5237" s="7"/>
      <c r="H5237" s="6">
        <f>IF('Раздел 2.3.3'!U21&gt;='Раздел 2.3.3'!U26,0,1)</f>
        <v>0</v>
      </c>
    </row>
    <row r="5238" spans="1:8" x14ac:dyDescent="0.2">
      <c r="A5238" s="6">
        <f t="shared" si="76"/>
        <v>609562</v>
      </c>
      <c r="B5238" s="6">
        <v>19</v>
      </c>
      <c r="C5238" s="122">
        <v>5</v>
      </c>
      <c r="D5238" s="6">
        <v>55</v>
      </c>
      <c r="E5238" s="6" t="s">
        <v>275</v>
      </c>
      <c r="F5238" s="7"/>
      <c r="G5238" s="7"/>
      <c r="H5238" s="6">
        <f>IF('Раздел 2.3.3'!V21&gt;='Раздел 2.3.3'!V26,0,1)</f>
        <v>0</v>
      </c>
    </row>
    <row r="5239" spans="1:8" x14ac:dyDescent="0.2">
      <c r="A5239" s="6">
        <f t="shared" si="76"/>
        <v>609562</v>
      </c>
      <c r="B5239" s="6">
        <v>19</v>
      </c>
      <c r="C5239" s="122">
        <v>5</v>
      </c>
      <c r="D5239" s="6">
        <v>56</v>
      </c>
      <c r="E5239" s="6" t="s">
        <v>276</v>
      </c>
      <c r="F5239" s="7"/>
      <c r="G5239" s="7"/>
      <c r="H5239" s="6">
        <f>IF('Раздел 2.3.3'!W21&gt;='Раздел 2.3.3'!W26,0,1)</f>
        <v>0</v>
      </c>
    </row>
    <row r="5240" spans="1:8" x14ac:dyDescent="0.2">
      <c r="A5240" s="6">
        <f t="shared" si="76"/>
        <v>609562</v>
      </c>
      <c r="B5240" s="6">
        <v>19</v>
      </c>
      <c r="C5240" s="122">
        <v>5</v>
      </c>
      <c r="D5240" s="6">
        <v>57</v>
      </c>
      <c r="E5240" s="6" t="s">
        <v>277</v>
      </c>
      <c r="F5240" s="7"/>
      <c r="G5240" s="7"/>
      <c r="H5240" s="6">
        <f>IF('Раздел 2.3.3'!X21&gt;='Раздел 2.3.3'!X26,0,1)</f>
        <v>0</v>
      </c>
    </row>
    <row r="5241" spans="1:8" x14ac:dyDescent="0.2">
      <c r="A5241" s="6">
        <f t="shared" si="76"/>
        <v>609562</v>
      </c>
      <c r="B5241" s="6">
        <v>19</v>
      </c>
      <c r="C5241" s="122">
        <v>5</v>
      </c>
      <c r="D5241" s="6">
        <v>58</v>
      </c>
      <c r="E5241" s="6" t="s">
        <v>278</v>
      </c>
      <c r="F5241" s="7"/>
      <c r="G5241" s="7"/>
      <c r="H5241" s="6">
        <f>IF('Раздел 2.3.3'!Y21&gt;='Раздел 2.3.3'!Y26,0,1)</f>
        <v>0</v>
      </c>
    </row>
    <row r="5242" spans="1:8" x14ac:dyDescent="0.2">
      <c r="A5242" s="6">
        <f t="shared" si="76"/>
        <v>609562</v>
      </c>
      <c r="B5242" s="6">
        <v>19</v>
      </c>
      <c r="C5242" s="122">
        <v>5</v>
      </c>
      <c r="D5242" s="6">
        <v>59</v>
      </c>
      <c r="E5242" s="6" t="s">
        <v>279</v>
      </c>
      <c r="F5242" s="7"/>
      <c r="G5242" s="7"/>
      <c r="H5242" s="6">
        <f>IF('Раздел 2.3.3'!Z21&gt;='Раздел 2.3.3'!Z26,0,1)</f>
        <v>0</v>
      </c>
    </row>
    <row r="5243" spans="1:8" x14ac:dyDescent="0.2">
      <c r="A5243" s="6">
        <f t="shared" si="76"/>
        <v>609562</v>
      </c>
      <c r="B5243" s="6">
        <v>19</v>
      </c>
      <c r="C5243" s="123">
        <v>5</v>
      </c>
      <c r="D5243" s="119">
        <v>60</v>
      </c>
      <c r="E5243" s="119" t="s">
        <v>280</v>
      </c>
      <c r="F5243" s="119"/>
      <c r="G5243" s="119"/>
      <c r="H5243" s="119">
        <f>IF('Раздел 2.3.3'!AA21&gt;='Раздел 2.3.3'!AA26,0,1)</f>
        <v>0</v>
      </c>
    </row>
    <row r="5244" spans="1:8" x14ac:dyDescent="0.2">
      <c r="A5244" s="6">
        <f t="shared" si="76"/>
        <v>609562</v>
      </c>
      <c r="B5244" s="6">
        <v>19</v>
      </c>
      <c r="C5244" s="6">
        <v>6</v>
      </c>
      <c r="D5244" s="6">
        <v>61</v>
      </c>
      <c r="E5244" s="6" t="s">
        <v>14293</v>
      </c>
      <c r="F5244" s="7"/>
      <c r="G5244" s="7"/>
      <c r="H5244" s="6">
        <f>IF('Раздел 2.3.3'!P21&gt;='Раздел 2.3.3'!P27,0,1)</f>
        <v>0</v>
      </c>
    </row>
    <row r="5245" spans="1:8" x14ac:dyDescent="0.2">
      <c r="A5245" s="6">
        <f t="shared" si="76"/>
        <v>609562</v>
      </c>
      <c r="B5245" s="6">
        <v>19</v>
      </c>
      <c r="C5245" s="6">
        <v>6</v>
      </c>
      <c r="D5245" s="6">
        <v>62</v>
      </c>
      <c r="E5245" s="6" t="s">
        <v>281</v>
      </c>
      <c r="F5245" s="7"/>
      <c r="G5245" s="7"/>
      <c r="H5245" s="6">
        <f>IF('Раздел 2.3.3'!Q21&gt;='Раздел 2.3.3'!Q27,0,1)</f>
        <v>0</v>
      </c>
    </row>
    <row r="5246" spans="1:8" x14ac:dyDescent="0.2">
      <c r="A5246" s="6">
        <f t="shared" si="76"/>
        <v>609562</v>
      </c>
      <c r="B5246" s="6">
        <v>19</v>
      </c>
      <c r="C5246" s="6">
        <v>6</v>
      </c>
      <c r="D5246" s="6">
        <v>63</v>
      </c>
      <c r="E5246" s="6" t="s">
        <v>282</v>
      </c>
      <c r="F5246" s="7"/>
      <c r="G5246" s="7"/>
      <c r="H5246" s="6">
        <f>IF('Раздел 2.3.3'!R21&gt;='Раздел 2.3.3'!R27,0,1)</f>
        <v>0</v>
      </c>
    </row>
    <row r="5247" spans="1:8" x14ac:dyDescent="0.2">
      <c r="A5247" s="6">
        <f t="shared" si="76"/>
        <v>609562</v>
      </c>
      <c r="B5247" s="6">
        <v>19</v>
      </c>
      <c r="C5247" s="6">
        <v>6</v>
      </c>
      <c r="D5247" s="6">
        <v>64</v>
      </c>
      <c r="E5247" s="6" t="s">
        <v>283</v>
      </c>
      <c r="F5247" s="7"/>
      <c r="G5247" s="7"/>
      <c r="H5247" s="6">
        <f>IF('Раздел 2.3.3'!S21&gt;='Раздел 2.3.3'!S27,0,1)</f>
        <v>0</v>
      </c>
    </row>
    <row r="5248" spans="1:8" x14ac:dyDescent="0.2">
      <c r="A5248" s="6">
        <f t="shared" si="76"/>
        <v>609562</v>
      </c>
      <c r="B5248" s="6">
        <v>19</v>
      </c>
      <c r="C5248" s="6">
        <v>6</v>
      </c>
      <c r="D5248" s="6">
        <v>65</v>
      </c>
      <c r="E5248" s="6" t="s">
        <v>284</v>
      </c>
      <c r="F5248" s="7"/>
      <c r="G5248" s="7"/>
      <c r="H5248" s="6">
        <f>IF('Раздел 2.3.3'!T21&gt;='Раздел 2.3.3'!T27,0,1)</f>
        <v>0</v>
      </c>
    </row>
    <row r="5249" spans="1:8" x14ac:dyDescent="0.2">
      <c r="A5249" s="6">
        <f t="shared" si="76"/>
        <v>609562</v>
      </c>
      <c r="B5249" s="6">
        <v>19</v>
      </c>
      <c r="C5249" s="6">
        <v>6</v>
      </c>
      <c r="D5249" s="6">
        <v>66</v>
      </c>
      <c r="E5249" s="6" t="s">
        <v>285</v>
      </c>
      <c r="F5249" s="7"/>
      <c r="G5249" s="7"/>
      <c r="H5249" s="6">
        <f>IF('Раздел 2.3.3'!U21&gt;='Раздел 2.3.3'!U27,0,1)</f>
        <v>0</v>
      </c>
    </row>
    <row r="5250" spans="1:8" x14ac:dyDescent="0.2">
      <c r="A5250" s="6">
        <f t="shared" si="76"/>
        <v>609562</v>
      </c>
      <c r="B5250" s="6">
        <v>19</v>
      </c>
      <c r="C5250" s="6">
        <v>6</v>
      </c>
      <c r="D5250" s="6">
        <v>67</v>
      </c>
      <c r="E5250" s="6" t="s">
        <v>286</v>
      </c>
      <c r="F5250" s="7"/>
      <c r="G5250" s="7"/>
      <c r="H5250" s="6">
        <f>IF('Раздел 2.3.3'!V21&gt;='Раздел 2.3.3'!V27,0,1)</f>
        <v>0</v>
      </c>
    </row>
    <row r="5251" spans="1:8" x14ac:dyDescent="0.2">
      <c r="A5251" s="6">
        <f t="shared" si="76"/>
        <v>609562</v>
      </c>
      <c r="B5251" s="6">
        <v>19</v>
      </c>
      <c r="C5251" s="6">
        <v>6</v>
      </c>
      <c r="D5251" s="6">
        <v>68</v>
      </c>
      <c r="E5251" s="6" t="s">
        <v>1003</v>
      </c>
      <c r="F5251" s="7"/>
      <c r="G5251" s="7"/>
      <c r="H5251" s="6">
        <f>IF('Раздел 2.3.3'!W21&gt;='Раздел 2.3.3'!W27,0,1)</f>
        <v>0</v>
      </c>
    </row>
    <row r="5252" spans="1:8" x14ac:dyDescent="0.2">
      <c r="A5252" s="6">
        <f t="shared" si="76"/>
        <v>609562</v>
      </c>
      <c r="B5252" s="6">
        <v>19</v>
      </c>
      <c r="C5252" s="6">
        <v>6</v>
      </c>
      <c r="D5252" s="6">
        <v>69</v>
      </c>
      <c r="E5252" s="6" t="s">
        <v>1004</v>
      </c>
      <c r="F5252" s="7"/>
      <c r="G5252" s="7"/>
      <c r="H5252" s="6">
        <f>IF('Раздел 2.3.3'!X21&gt;='Раздел 2.3.3'!X27,0,1)</f>
        <v>0</v>
      </c>
    </row>
    <row r="5253" spans="1:8" x14ac:dyDescent="0.2">
      <c r="A5253" s="6">
        <f t="shared" si="76"/>
        <v>609562</v>
      </c>
      <c r="B5253" s="6">
        <v>19</v>
      </c>
      <c r="C5253" s="6">
        <v>6</v>
      </c>
      <c r="D5253" s="6">
        <v>70</v>
      </c>
      <c r="E5253" s="6" t="s">
        <v>1005</v>
      </c>
      <c r="F5253" s="7"/>
      <c r="G5253" s="7"/>
      <c r="H5253" s="6">
        <f>IF('Раздел 2.3.3'!Y21&gt;='Раздел 2.3.3'!Y27,0,1)</f>
        <v>0</v>
      </c>
    </row>
    <row r="5254" spans="1:8" x14ac:dyDescent="0.2">
      <c r="A5254" s="6">
        <f t="shared" si="76"/>
        <v>609562</v>
      </c>
      <c r="B5254" s="6">
        <v>19</v>
      </c>
      <c r="C5254" s="6">
        <v>6</v>
      </c>
      <c r="D5254" s="6">
        <v>71</v>
      </c>
      <c r="E5254" s="6" t="s">
        <v>1006</v>
      </c>
      <c r="F5254" s="7"/>
      <c r="G5254" s="7"/>
      <c r="H5254" s="6">
        <f>IF('Раздел 2.3.3'!Z21&gt;='Раздел 2.3.3'!Z27,0,1)</f>
        <v>0</v>
      </c>
    </row>
    <row r="5255" spans="1:8" x14ac:dyDescent="0.2">
      <c r="A5255" s="6">
        <f t="shared" ref="A5255:A5286" si="77">P_3</f>
        <v>609562</v>
      </c>
      <c r="B5255" s="6">
        <v>19</v>
      </c>
      <c r="C5255" s="119">
        <v>6</v>
      </c>
      <c r="D5255" s="119">
        <v>72</v>
      </c>
      <c r="E5255" s="119" t="s">
        <v>1007</v>
      </c>
      <c r="F5255" s="119"/>
      <c r="G5255" s="119"/>
      <c r="H5255" s="119">
        <f>IF('Раздел 2.3.3'!AA21&gt;='Раздел 2.3.3'!AA27,0,1)</f>
        <v>0</v>
      </c>
    </row>
    <row r="5256" spans="1:8" x14ac:dyDescent="0.2">
      <c r="A5256" s="6">
        <f t="shared" si="77"/>
        <v>609562</v>
      </c>
      <c r="B5256" s="6">
        <v>19</v>
      </c>
      <c r="C5256" s="6">
        <v>7</v>
      </c>
      <c r="D5256" s="6">
        <v>73</v>
      </c>
      <c r="E5256" s="6" t="s">
        <v>14294</v>
      </c>
      <c r="H5256" s="6">
        <f>IF('Раздел 2.3.3'!P24&gt;='Раздел 2.3.3'!P28,0,1)</f>
        <v>0</v>
      </c>
    </row>
    <row r="5257" spans="1:8" x14ac:dyDescent="0.2">
      <c r="A5257" s="6">
        <f t="shared" si="77"/>
        <v>609562</v>
      </c>
      <c r="B5257" s="6">
        <v>19</v>
      </c>
      <c r="C5257" s="6">
        <v>7</v>
      </c>
      <c r="D5257" s="6">
        <v>74</v>
      </c>
      <c r="E5257" s="6" t="s">
        <v>1008</v>
      </c>
      <c r="H5257" s="6">
        <f>IF('Раздел 2.3.3'!Q24&gt;='Раздел 2.3.3'!Q28,0,1)</f>
        <v>0</v>
      </c>
    </row>
    <row r="5258" spans="1:8" x14ac:dyDescent="0.2">
      <c r="A5258" s="6">
        <f t="shared" si="77"/>
        <v>609562</v>
      </c>
      <c r="B5258" s="6">
        <v>19</v>
      </c>
      <c r="C5258" s="6">
        <v>7</v>
      </c>
      <c r="D5258" s="6">
        <v>75</v>
      </c>
      <c r="E5258" s="6" t="s">
        <v>1009</v>
      </c>
      <c r="H5258" s="6">
        <f>IF('Раздел 2.3.3'!R24&gt;='Раздел 2.3.3'!R28,0,1)</f>
        <v>0</v>
      </c>
    </row>
    <row r="5259" spans="1:8" x14ac:dyDescent="0.2">
      <c r="A5259" s="6">
        <f t="shared" si="77"/>
        <v>609562</v>
      </c>
      <c r="B5259" s="6">
        <v>19</v>
      </c>
      <c r="C5259" s="6">
        <v>7</v>
      </c>
      <c r="D5259" s="6">
        <v>76</v>
      </c>
      <c r="E5259" s="6" t="s">
        <v>1010</v>
      </c>
      <c r="H5259" s="6">
        <f>IF('Раздел 2.3.3'!S24&gt;='Раздел 2.3.3'!S28,0,1)</f>
        <v>0</v>
      </c>
    </row>
    <row r="5260" spans="1:8" x14ac:dyDescent="0.2">
      <c r="A5260" s="6">
        <f t="shared" si="77"/>
        <v>609562</v>
      </c>
      <c r="B5260" s="6">
        <v>19</v>
      </c>
      <c r="C5260" s="6">
        <v>7</v>
      </c>
      <c r="D5260" s="6">
        <v>77</v>
      </c>
      <c r="E5260" s="6" t="s">
        <v>1011</v>
      </c>
      <c r="H5260" s="6">
        <f>IF('Раздел 2.3.3'!T24&gt;='Раздел 2.3.3'!T28,0,1)</f>
        <v>0</v>
      </c>
    </row>
    <row r="5261" spans="1:8" x14ac:dyDescent="0.2">
      <c r="A5261" s="6">
        <f t="shared" si="77"/>
        <v>609562</v>
      </c>
      <c r="B5261" s="6">
        <v>19</v>
      </c>
      <c r="C5261" s="6">
        <v>7</v>
      </c>
      <c r="D5261" s="6">
        <v>78</v>
      </c>
      <c r="E5261" s="6" t="s">
        <v>1012</v>
      </c>
      <c r="H5261" s="6">
        <f>IF('Раздел 2.3.3'!U24&gt;='Раздел 2.3.3'!U28,0,1)</f>
        <v>0</v>
      </c>
    </row>
    <row r="5262" spans="1:8" x14ac:dyDescent="0.2">
      <c r="A5262" s="6">
        <f t="shared" si="77"/>
        <v>609562</v>
      </c>
      <c r="B5262" s="6">
        <v>19</v>
      </c>
      <c r="C5262" s="6">
        <v>7</v>
      </c>
      <c r="D5262" s="6">
        <v>79</v>
      </c>
      <c r="E5262" s="6" t="s">
        <v>1013</v>
      </c>
      <c r="H5262" s="6">
        <f>IF('Раздел 2.3.3'!V24&gt;='Раздел 2.3.3'!V28,0,1)</f>
        <v>0</v>
      </c>
    </row>
    <row r="5263" spans="1:8" x14ac:dyDescent="0.2">
      <c r="A5263" s="6">
        <f t="shared" si="77"/>
        <v>609562</v>
      </c>
      <c r="B5263" s="6">
        <v>19</v>
      </c>
      <c r="C5263" s="6">
        <v>7</v>
      </c>
      <c r="D5263" s="6">
        <v>80</v>
      </c>
      <c r="E5263" s="6" t="s">
        <v>1014</v>
      </c>
      <c r="H5263" s="6">
        <f>IF('Раздел 2.3.3'!W24&gt;='Раздел 2.3.3'!W28,0,1)</f>
        <v>0</v>
      </c>
    </row>
    <row r="5264" spans="1:8" x14ac:dyDescent="0.2">
      <c r="A5264" s="6">
        <f t="shared" si="77"/>
        <v>609562</v>
      </c>
      <c r="B5264" s="6">
        <v>19</v>
      </c>
      <c r="C5264" s="6">
        <v>7</v>
      </c>
      <c r="D5264" s="6">
        <v>81</v>
      </c>
      <c r="E5264" s="6" t="s">
        <v>1015</v>
      </c>
      <c r="H5264" s="6">
        <f>IF('Раздел 2.3.3'!X24&gt;='Раздел 2.3.3'!X28,0,1)</f>
        <v>0</v>
      </c>
    </row>
    <row r="5265" spans="1:8" x14ac:dyDescent="0.2">
      <c r="A5265" s="6">
        <f t="shared" si="77"/>
        <v>609562</v>
      </c>
      <c r="B5265" s="6">
        <v>19</v>
      </c>
      <c r="C5265" s="6">
        <v>7</v>
      </c>
      <c r="D5265" s="6">
        <v>82</v>
      </c>
      <c r="E5265" s="6" t="s">
        <v>1016</v>
      </c>
      <c r="H5265" s="6">
        <f>IF('Раздел 2.3.3'!Y24&gt;='Раздел 2.3.3'!Y28,0,1)</f>
        <v>0</v>
      </c>
    </row>
    <row r="5266" spans="1:8" x14ac:dyDescent="0.2">
      <c r="A5266" s="6">
        <f t="shared" si="77"/>
        <v>609562</v>
      </c>
      <c r="B5266" s="6">
        <v>19</v>
      </c>
      <c r="C5266" s="6">
        <v>7</v>
      </c>
      <c r="D5266" s="6">
        <v>83</v>
      </c>
      <c r="E5266" s="6" t="s">
        <v>1815</v>
      </c>
      <c r="H5266" s="6">
        <f>IF('Раздел 2.3.3'!Z24&gt;='Раздел 2.3.3'!Z28,0,1)</f>
        <v>0</v>
      </c>
    </row>
    <row r="5267" spans="1:8" x14ac:dyDescent="0.2">
      <c r="A5267" s="6">
        <f t="shared" si="77"/>
        <v>609562</v>
      </c>
      <c r="B5267" s="6">
        <v>19</v>
      </c>
      <c r="C5267" s="119">
        <v>7</v>
      </c>
      <c r="D5267" s="119">
        <v>84</v>
      </c>
      <c r="E5267" s="119" t="s">
        <v>1816</v>
      </c>
      <c r="F5267" s="119"/>
      <c r="G5267" s="119"/>
      <c r="H5267" s="119">
        <f>IF('Раздел 2.3.3'!AA24&gt;='Раздел 2.3.3'!AA28,0,1)</f>
        <v>0</v>
      </c>
    </row>
    <row r="5268" spans="1:8" x14ac:dyDescent="0.2">
      <c r="A5268" s="6">
        <f t="shared" si="77"/>
        <v>609562</v>
      </c>
      <c r="B5268" s="6">
        <v>19</v>
      </c>
      <c r="C5268" s="6">
        <v>8</v>
      </c>
      <c r="D5268" s="6">
        <v>85</v>
      </c>
      <c r="E5268" s="6" t="s">
        <v>14295</v>
      </c>
      <c r="H5268" s="6">
        <f>IF('Раздел 2.3.3'!P25&gt;='Раздел 2.3.3'!P29,0,1)</f>
        <v>0</v>
      </c>
    </row>
    <row r="5269" spans="1:8" x14ac:dyDescent="0.2">
      <c r="A5269" s="6">
        <f t="shared" si="77"/>
        <v>609562</v>
      </c>
      <c r="B5269" s="6">
        <v>19</v>
      </c>
      <c r="C5269" s="6">
        <v>8</v>
      </c>
      <c r="D5269" s="6">
        <v>86</v>
      </c>
      <c r="E5269" s="6" t="s">
        <v>1817</v>
      </c>
      <c r="H5269" s="6">
        <f>IF('Раздел 2.3.3'!Q25&gt;='Раздел 2.3.3'!Q29,0,1)</f>
        <v>0</v>
      </c>
    </row>
    <row r="5270" spans="1:8" x14ac:dyDescent="0.2">
      <c r="A5270" s="6">
        <f t="shared" si="77"/>
        <v>609562</v>
      </c>
      <c r="B5270" s="6">
        <v>19</v>
      </c>
      <c r="C5270" s="6">
        <v>8</v>
      </c>
      <c r="D5270" s="6">
        <v>87</v>
      </c>
      <c r="E5270" s="6" t="s">
        <v>1818</v>
      </c>
      <c r="H5270" s="6">
        <f>IF('Раздел 2.3.3'!R25&gt;='Раздел 2.3.3'!R29,0,1)</f>
        <v>0</v>
      </c>
    </row>
    <row r="5271" spans="1:8" x14ac:dyDescent="0.2">
      <c r="A5271" s="6">
        <f t="shared" si="77"/>
        <v>609562</v>
      </c>
      <c r="B5271" s="6">
        <v>19</v>
      </c>
      <c r="C5271" s="6">
        <v>8</v>
      </c>
      <c r="D5271" s="6">
        <v>88</v>
      </c>
      <c r="E5271" s="6" t="s">
        <v>1819</v>
      </c>
      <c r="H5271" s="6">
        <f>IF('Раздел 2.3.3'!S25&gt;='Раздел 2.3.3'!S29,0,1)</f>
        <v>0</v>
      </c>
    </row>
    <row r="5272" spans="1:8" x14ac:dyDescent="0.2">
      <c r="A5272" s="6">
        <f t="shared" si="77"/>
        <v>609562</v>
      </c>
      <c r="B5272" s="6">
        <v>19</v>
      </c>
      <c r="C5272" s="6">
        <v>8</v>
      </c>
      <c r="D5272" s="6">
        <v>89</v>
      </c>
      <c r="E5272" s="6" t="s">
        <v>1820</v>
      </c>
      <c r="H5272" s="6">
        <f>IF('Раздел 2.3.3'!T25&gt;='Раздел 2.3.3'!T29,0,1)</f>
        <v>0</v>
      </c>
    </row>
    <row r="5273" spans="1:8" x14ac:dyDescent="0.2">
      <c r="A5273" s="6">
        <f t="shared" si="77"/>
        <v>609562</v>
      </c>
      <c r="B5273" s="6">
        <v>19</v>
      </c>
      <c r="C5273" s="6">
        <v>8</v>
      </c>
      <c r="D5273" s="6">
        <v>90</v>
      </c>
      <c r="E5273" s="6" t="s">
        <v>1821</v>
      </c>
      <c r="H5273" s="6">
        <f>IF('Раздел 2.3.3'!U25&gt;='Раздел 2.3.3'!U29,0,1)</f>
        <v>0</v>
      </c>
    </row>
    <row r="5274" spans="1:8" x14ac:dyDescent="0.2">
      <c r="A5274" s="6">
        <f t="shared" si="77"/>
        <v>609562</v>
      </c>
      <c r="B5274" s="6">
        <v>19</v>
      </c>
      <c r="C5274" s="6">
        <v>8</v>
      </c>
      <c r="D5274" s="6">
        <v>91</v>
      </c>
      <c r="E5274" s="6" t="s">
        <v>1822</v>
      </c>
      <c r="H5274" s="6">
        <f>IF('Раздел 2.3.3'!V25&gt;='Раздел 2.3.3'!V29,0,1)</f>
        <v>0</v>
      </c>
    </row>
    <row r="5275" spans="1:8" x14ac:dyDescent="0.2">
      <c r="A5275" s="6">
        <f t="shared" si="77"/>
        <v>609562</v>
      </c>
      <c r="B5275" s="6">
        <v>19</v>
      </c>
      <c r="C5275" s="6">
        <v>8</v>
      </c>
      <c r="D5275" s="6">
        <v>92</v>
      </c>
      <c r="E5275" s="6" t="s">
        <v>1823</v>
      </c>
      <c r="H5275" s="6">
        <f>IF('Раздел 2.3.3'!W25&gt;='Раздел 2.3.3'!W29,0,1)</f>
        <v>0</v>
      </c>
    </row>
    <row r="5276" spans="1:8" x14ac:dyDescent="0.2">
      <c r="A5276" s="6">
        <f t="shared" si="77"/>
        <v>609562</v>
      </c>
      <c r="B5276" s="6">
        <v>19</v>
      </c>
      <c r="C5276" s="6">
        <v>8</v>
      </c>
      <c r="D5276" s="6">
        <v>93</v>
      </c>
      <c r="E5276" s="6" t="s">
        <v>1824</v>
      </c>
      <c r="H5276" s="6">
        <f>IF('Раздел 2.3.3'!X25&gt;='Раздел 2.3.3'!X29,0,1)</f>
        <v>0</v>
      </c>
    </row>
    <row r="5277" spans="1:8" x14ac:dyDescent="0.2">
      <c r="A5277" s="6">
        <f t="shared" si="77"/>
        <v>609562</v>
      </c>
      <c r="B5277" s="6">
        <v>19</v>
      </c>
      <c r="C5277" s="6">
        <v>8</v>
      </c>
      <c r="D5277" s="6">
        <v>94</v>
      </c>
      <c r="E5277" s="6" t="s">
        <v>1825</v>
      </c>
      <c r="H5277" s="6">
        <f>IF('Раздел 2.3.3'!Y25&gt;='Раздел 2.3.3'!Y29,0,1)</f>
        <v>0</v>
      </c>
    </row>
    <row r="5278" spans="1:8" x14ac:dyDescent="0.2">
      <c r="A5278" s="6">
        <f t="shared" si="77"/>
        <v>609562</v>
      </c>
      <c r="B5278" s="6">
        <v>19</v>
      </c>
      <c r="C5278" s="6">
        <v>8</v>
      </c>
      <c r="D5278" s="6">
        <v>95</v>
      </c>
      <c r="E5278" s="6" t="s">
        <v>1826</v>
      </c>
      <c r="H5278" s="6">
        <f>IF('Раздел 2.3.3'!Z25&gt;='Раздел 2.3.3'!Z29,0,1)</f>
        <v>0</v>
      </c>
    </row>
    <row r="5279" spans="1:8" x14ac:dyDescent="0.2">
      <c r="A5279" s="6">
        <f t="shared" si="77"/>
        <v>609562</v>
      </c>
      <c r="B5279" s="6">
        <v>19</v>
      </c>
      <c r="C5279" s="119">
        <v>8</v>
      </c>
      <c r="D5279" s="119">
        <v>96</v>
      </c>
      <c r="E5279" s="119" t="s">
        <v>1827</v>
      </c>
      <c r="F5279" s="119"/>
      <c r="G5279" s="119"/>
      <c r="H5279" s="119">
        <f>IF('Раздел 2.3.3'!AA25&gt;='Раздел 2.3.3'!AA29,0,1)</f>
        <v>0</v>
      </c>
    </row>
    <row r="5280" spans="1:8" x14ac:dyDescent="0.2">
      <c r="A5280" s="6">
        <f t="shared" si="77"/>
        <v>609562</v>
      </c>
      <c r="B5280" s="6">
        <v>19</v>
      </c>
      <c r="C5280" s="6">
        <v>9</v>
      </c>
      <c r="D5280" s="6">
        <v>97</v>
      </c>
      <c r="E5280" s="6" t="s">
        <v>16132</v>
      </c>
      <c r="H5280" s="6">
        <f>IF('Раздел 2.3.3'!P21&gt;='Раздел 2.3.3'!Q21,0,1)</f>
        <v>0</v>
      </c>
    </row>
    <row r="5281" spans="1:8" x14ac:dyDescent="0.2">
      <c r="A5281" s="6">
        <f t="shared" si="77"/>
        <v>609562</v>
      </c>
      <c r="B5281" s="6">
        <v>19</v>
      </c>
      <c r="C5281" s="6">
        <v>9</v>
      </c>
      <c r="D5281" s="6">
        <v>98</v>
      </c>
      <c r="E5281" s="6" t="s">
        <v>16133</v>
      </c>
      <c r="H5281" s="6">
        <f>IF('Раздел 2.3.3'!P22&gt;='Раздел 2.3.3'!Q22,0,1)</f>
        <v>0</v>
      </c>
    </row>
    <row r="5282" spans="1:8" x14ac:dyDescent="0.2">
      <c r="A5282" s="6">
        <f t="shared" si="77"/>
        <v>609562</v>
      </c>
      <c r="B5282" s="6">
        <v>19</v>
      </c>
      <c r="C5282" s="6">
        <v>9</v>
      </c>
      <c r="D5282" s="6">
        <v>99</v>
      </c>
      <c r="E5282" s="6" t="s">
        <v>16134</v>
      </c>
      <c r="H5282" s="6">
        <f>IF('Раздел 2.3.3'!P23&gt;='Раздел 2.3.3'!Q23,0,1)</f>
        <v>0</v>
      </c>
    </row>
    <row r="5283" spans="1:8" x14ac:dyDescent="0.2">
      <c r="A5283" s="6">
        <f t="shared" si="77"/>
        <v>609562</v>
      </c>
      <c r="B5283" s="6">
        <v>19</v>
      </c>
      <c r="C5283" s="6">
        <v>9</v>
      </c>
      <c r="D5283" s="6">
        <v>100</v>
      </c>
      <c r="E5283" s="6" t="s">
        <v>16135</v>
      </c>
      <c r="H5283" s="6">
        <f>IF('Раздел 2.3.3'!P24&gt;='Раздел 2.3.3'!Q24,0,1)</f>
        <v>0</v>
      </c>
    </row>
    <row r="5284" spans="1:8" x14ac:dyDescent="0.2">
      <c r="A5284" s="6">
        <f t="shared" si="77"/>
        <v>609562</v>
      </c>
      <c r="B5284" s="6">
        <v>19</v>
      </c>
      <c r="C5284" s="6">
        <v>9</v>
      </c>
      <c r="D5284" s="6">
        <v>101</v>
      </c>
      <c r="E5284" s="6" t="s">
        <v>16136</v>
      </c>
      <c r="H5284" s="6">
        <f>IF('Раздел 2.3.3'!P25&gt;='Раздел 2.3.3'!Q25,0,1)</f>
        <v>0</v>
      </c>
    </row>
    <row r="5285" spans="1:8" x14ac:dyDescent="0.2">
      <c r="A5285" s="6">
        <f t="shared" si="77"/>
        <v>609562</v>
      </c>
      <c r="B5285" s="6">
        <v>19</v>
      </c>
      <c r="C5285" s="6">
        <v>9</v>
      </c>
      <c r="D5285" s="6">
        <v>102</v>
      </c>
      <c r="E5285" s="6" t="s">
        <v>16137</v>
      </c>
      <c r="H5285" s="6">
        <f>IF('Раздел 2.3.3'!P26&gt;='Раздел 2.3.3'!Q26,0,1)</f>
        <v>0</v>
      </c>
    </row>
    <row r="5286" spans="1:8" x14ac:dyDescent="0.2">
      <c r="A5286" s="6">
        <f t="shared" si="77"/>
        <v>609562</v>
      </c>
      <c r="B5286" s="6">
        <v>19</v>
      </c>
      <c r="C5286" s="6">
        <v>9</v>
      </c>
      <c r="D5286" s="6">
        <v>103</v>
      </c>
      <c r="E5286" s="6" t="s">
        <v>16138</v>
      </c>
      <c r="H5286" s="6">
        <f>IF('Раздел 2.3.3'!P27&gt;='Раздел 2.3.3'!Q27,0,1)</f>
        <v>0</v>
      </c>
    </row>
    <row r="5287" spans="1:8" x14ac:dyDescent="0.2">
      <c r="A5287" s="6">
        <f t="shared" ref="A5287:A5318" si="78">P_3</f>
        <v>609562</v>
      </c>
      <c r="B5287" s="6">
        <v>19</v>
      </c>
      <c r="C5287" s="6">
        <v>9</v>
      </c>
      <c r="D5287" s="6">
        <v>104</v>
      </c>
      <c r="E5287" s="6" t="s">
        <v>16139</v>
      </c>
      <c r="H5287" s="6">
        <f>IF('Раздел 2.3.3'!P28&gt;='Раздел 2.3.3'!Q28,0,1)</f>
        <v>0</v>
      </c>
    </row>
    <row r="5288" spans="1:8" x14ac:dyDescent="0.2">
      <c r="A5288" s="6">
        <f t="shared" si="78"/>
        <v>609562</v>
      </c>
      <c r="B5288" s="6">
        <v>19</v>
      </c>
      <c r="C5288" s="119">
        <v>9</v>
      </c>
      <c r="D5288" s="119">
        <v>105</v>
      </c>
      <c r="E5288" s="119" t="s">
        <v>16140</v>
      </c>
      <c r="F5288" s="119"/>
      <c r="G5288" s="119"/>
      <c r="H5288" s="119">
        <f>IF('Раздел 2.3.3'!P29&gt;='Раздел 2.3.3'!Q29,0,1)</f>
        <v>0</v>
      </c>
    </row>
    <row r="5289" spans="1:8" x14ac:dyDescent="0.2">
      <c r="A5289" s="6">
        <f t="shared" si="78"/>
        <v>609562</v>
      </c>
      <c r="B5289" s="6">
        <v>19</v>
      </c>
      <c r="C5289" s="6">
        <v>1</v>
      </c>
      <c r="D5289" s="6">
        <v>106</v>
      </c>
      <c r="E5289" s="6" t="s">
        <v>16141</v>
      </c>
      <c r="H5289" s="6">
        <f>IF('Раздел 2.3.3'!P21&gt;='Раздел 2.3.3'!T21,0,1)</f>
        <v>0</v>
      </c>
    </row>
    <row r="5290" spans="1:8" x14ac:dyDescent="0.2">
      <c r="A5290" s="6">
        <f t="shared" si="78"/>
        <v>609562</v>
      </c>
      <c r="B5290" s="6">
        <v>19</v>
      </c>
      <c r="C5290" s="6">
        <v>10</v>
      </c>
      <c r="D5290" s="6">
        <v>107</v>
      </c>
      <c r="E5290" s="6" t="s">
        <v>16142</v>
      </c>
      <c r="H5290" s="6">
        <f>IF('Раздел 2.3.3'!P22&gt;='Раздел 2.3.3'!T22,0,1)</f>
        <v>0</v>
      </c>
    </row>
    <row r="5291" spans="1:8" x14ac:dyDescent="0.2">
      <c r="A5291" s="6">
        <f t="shared" si="78"/>
        <v>609562</v>
      </c>
      <c r="B5291" s="6">
        <v>19</v>
      </c>
      <c r="C5291" s="6">
        <v>10</v>
      </c>
      <c r="D5291" s="6">
        <v>108</v>
      </c>
      <c r="E5291" s="6" t="s">
        <v>16143</v>
      </c>
      <c r="H5291" s="6">
        <f>IF('Раздел 2.3.3'!P23&gt;='Раздел 2.3.3'!T23,0,1)</f>
        <v>0</v>
      </c>
    </row>
    <row r="5292" spans="1:8" x14ac:dyDescent="0.2">
      <c r="A5292" s="6">
        <f t="shared" si="78"/>
        <v>609562</v>
      </c>
      <c r="B5292" s="6">
        <v>19</v>
      </c>
      <c r="C5292" s="6">
        <v>10</v>
      </c>
      <c r="D5292" s="6">
        <v>109</v>
      </c>
      <c r="E5292" s="6" t="s">
        <v>16144</v>
      </c>
      <c r="H5292" s="6">
        <f>IF('Раздел 2.3.3'!P24&gt;='Раздел 2.3.3'!T24,0,1)</f>
        <v>0</v>
      </c>
    </row>
    <row r="5293" spans="1:8" x14ac:dyDescent="0.2">
      <c r="A5293" s="6">
        <f t="shared" si="78"/>
        <v>609562</v>
      </c>
      <c r="B5293" s="6">
        <v>19</v>
      </c>
      <c r="C5293" s="6">
        <v>10</v>
      </c>
      <c r="D5293" s="6">
        <v>110</v>
      </c>
      <c r="E5293" s="6" t="s">
        <v>16145</v>
      </c>
      <c r="H5293" s="6">
        <f>IF('Раздел 2.3.3'!P25&gt;='Раздел 2.3.3'!T25,0,1)</f>
        <v>0</v>
      </c>
    </row>
    <row r="5294" spans="1:8" x14ac:dyDescent="0.2">
      <c r="A5294" s="6">
        <f t="shared" si="78"/>
        <v>609562</v>
      </c>
      <c r="B5294" s="6">
        <v>19</v>
      </c>
      <c r="C5294" s="6">
        <v>10</v>
      </c>
      <c r="D5294" s="6">
        <v>111</v>
      </c>
      <c r="E5294" s="6" t="s">
        <v>16146</v>
      </c>
      <c r="H5294" s="6">
        <f>IF('Раздел 2.3.3'!P26&gt;='Раздел 2.3.3'!T26,0,1)</f>
        <v>0</v>
      </c>
    </row>
    <row r="5295" spans="1:8" x14ac:dyDescent="0.2">
      <c r="A5295" s="6">
        <f t="shared" si="78"/>
        <v>609562</v>
      </c>
      <c r="B5295" s="6">
        <v>19</v>
      </c>
      <c r="C5295" s="6">
        <v>10</v>
      </c>
      <c r="D5295" s="6">
        <v>112</v>
      </c>
      <c r="E5295" s="6" t="s">
        <v>16147</v>
      </c>
      <c r="H5295" s="6">
        <f>IF('Раздел 2.3.3'!P27&gt;='Раздел 2.3.3'!T27,0,1)</f>
        <v>0</v>
      </c>
    </row>
    <row r="5296" spans="1:8" x14ac:dyDescent="0.2">
      <c r="A5296" s="6">
        <f t="shared" si="78"/>
        <v>609562</v>
      </c>
      <c r="B5296" s="6">
        <v>19</v>
      </c>
      <c r="C5296" s="6">
        <v>10</v>
      </c>
      <c r="D5296" s="6">
        <v>113</v>
      </c>
      <c r="E5296" s="6" t="s">
        <v>14829</v>
      </c>
      <c r="H5296" s="6">
        <f>IF('Раздел 2.3.3'!P28&gt;='Раздел 2.3.3'!T28,0,1)</f>
        <v>0</v>
      </c>
    </row>
    <row r="5297" spans="1:8" x14ac:dyDescent="0.2">
      <c r="A5297" s="6">
        <f t="shared" si="78"/>
        <v>609562</v>
      </c>
      <c r="B5297" s="6">
        <v>19</v>
      </c>
      <c r="C5297" s="119">
        <v>10</v>
      </c>
      <c r="D5297" s="119">
        <v>114</v>
      </c>
      <c r="E5297" s="119" t="s">
        <v>14830</v>
      </c>
      <c r="F5297" s="119"/>
      <c r="G5297" s="119"/>
      <c r="H5297" s="119">
        <f>IF('Раздел 2.3.3'!P29&gt;='Раздел 2.3.3'!T29,0,1)</f>
        <v>0</v>
      </c>
    </row>
    <row r="5298" spans="1:8" x14ac:dyDescent="0.2">
      <c r="A5298" s="6">
        <f t="shared" si="78"/>
        <v>609562</v>
      </c>
      <c r="B5298" s="6">
        <v>19</v>
      </c>
      <c r="C5298" s="6">
        <v>11</v>
      </c>
      <c r="D5298" s="6">
        <v>115</v>
      </c>
      <c r="E5298" s="6" t="s">
        <v>14831</v>
      </c>
      <c r="H5298" s="6">
        <f>IF('Раздел 2.3.3'!P21&gt;='Раздел 2.3.3'!U21,0,1)</f>
        <v>0</v>
      </c>
    </row>
    <row r="5299" spans="1:8" x14ac:dyDescent="0.2">
      <c r="A5299" s="6">
        <f t="shared" si="78"/>
        <v>609562</v>
      </c>
      <c r="B5299" s="6">
        <v>19</v>
      </c>
      <c r="C5299" s="6">
        <v>11</v>
      </c>
      <c r="D5299" s="6">
        <v>116</v>
      </c>
      <c r="E5299" s="6" t="s">
        <v>14832</v>
      </c>
      <c r="H5299" s="6">
        <f>IF('Раздел 2.3.3'!P22&gt;='Раздел 2.3.3'!U22,0,1)</f>
        <v>0</v>
      </c>
    </row>
    <row r="5300" spans="1:8" x14ac:dyDescent="0.2">
      <c r="A5300" s="6">
        <f t="shared" si="78"/>
        <v>609562</v>
      </c>
      <c r="B5300" s="6">
        <v>19</v>
      </c>
      <c r="C5300" s="6">
        <v>11</v>
      </c>
      <c r="D5300" s="6">
        <v>117</v>
      </c>
      <c r="E5300" s="6" t="s">
        <v>14833</v>
      </c>
      <c r="H5300" s="6">
        <f>IF('Раздел 2.3.3'!P23&gt;='Раздел 2.3.3'!U23,0,1)</f>
        <v>0</v>
      </c>
    </row>
    <row r="5301" spans="1:8" x14ac:dyDescent="0.2">
      <c r="A5301" s="6">
        <f t="shared" si="78"/>
        <v>609562</v>
      </c>
      <c r="B5301" s="6">
        <v>19</v>
      </c>
      <c r="C5301" s="6">
        <v>11</v>
      </c>
      <c r="D5301" s="6">
        <v>118</v>
      </c>
      <c r="E5301" s="6" t="s">
        <v>14834</v>
      </c>
      <c r="H5301" s="6">
        <f>IF('Раздел 2.3.3'!P24&gt;='Раздел 2.3.3'!U24,0,1)</f>
        <v>0</v>
      </c>
    </row>
    <row r="5302" spans="1:8" x14ac:dyDescent="0.2">
      <c r="A5302" s="6">
        <f t="shared" si="78"/>
        <v>609562</v>
      </c>
      <c r="B5302" s="6">
        <v>19</v>
      </c>
      <c r="C5302" s="6">
        <v>11</v>
      </c>
      <c r="D5302" s="6">
        <v>119</v>
      </c>
      <c r="E5302" s="6" t="s">
        <v>14835</v>
      </c>
      <c r="H5302" s="6">
        <f>IF('Раздел 2.3.3'!P25&gt;='Раздел 2.3.3'!U25,0,1)</f>
        <v>0</v>
      </c>
    </row>
    <row r="5303" spans="1:8" x14ac:dyDescent="0.2">
      <c r="A5303" s="6">
        <f t="shared" si="78"/>
        <v>609562</v>
      </c>
      <c r="B5303" s="6">
        <v>19</v>
      </c>
      <c r="C5303" s="6">
        <v>11</v>
      </c>
      <c r="D5303" s="6">
        <v>120</v>
      </c>
      <c r="E5303" s="6" t="s">
        <v>14836</v>
      </c>
      <c r="H5303" s="6">
        <f>IF('Раздел 2.3.3'!P26&gt;='Раздел 2.3.3'!U26,0,1)</f>
        <v>0</v>
      </c>
    </row>
    <row r="5304" spans="1:8" x14ac:dyDescent="0.2">
      <c r="A5304" s="6">
        <f t="shared" si="78"/>
        <v>609562</v>
      </c>
      <c r="B5304" s="6">
        <v>19</v>
      </c>
      <c r="C5304" s="6">
        <v>11</v>
      </c>
      <c r="D5304" s="6">
        <v>121</v>
      </c>
      <c r="E5304" s="6" t="s">
        <v>14837</v>
      </c>
      <c r="H5304" s="6">
        <f>IF('Раздел 2.3.3'!P27&gt;='Раздел 2.3.3'!U27,0,1)</f>
        <v>0</v>
      </c>
    </row>
    <row r="5305" spans="1:8" x14ac:dyDescent="0.2">
      <c r="A5305" s="6">
        <f t="shared" si="78"/>
        <v>609562</v>
      </c>
      <c r="B5305" s="6">
        <v>19</v>
      </c>
      <c r="C5305" s="6">
        <v>11</v>
      </c>
      <c r="D5305" s="6">
        <v>122</v>
      </c>
      <c r="E5305" s="6" t="s">
        <v>14838</v>
      </c>
      <c r="H5305" s="6">
        <f>IF('Раздел 2.3.3'!P28&gt;='Раздел 2.3.3'!U28,0,1)</f>
        <v>0</v>
      </c>
    </row>
    <row r="5306" spans="1:8" x14ac:dyDescent="0.2">
      <c r="A5306" s="6">
        <f t="shared" si="78"/>
        <v>609562</v>
      </c>
      <c r="B5306" s="6">
        <v>19</v>
      </c>
      <c r="C5306" s="119">
        <v>11</v>
      </c>
      <c r="D5306" s="119">
        <v>123</v>
      </c>
      <c r="E5306" s="119" t="s">
        <v>14839</v>
      </c>
      <c r="F5306" s="119"/>
      <c r="G5306" s="119"/>
      <c r="H5306" s="119">
        <f>IF('Раздел 2.3.3'!P29&gt;='Раздел 2.3.3'!U29,0,1)</f>
        <v>0</v>
      </c>
    </row>
    <row r="5307" spans="1:8" x14ac:dyDescent="0.2">
      <c r="A5307" s="6">
        <f t="shared" si="78"/>
        <v>609562</v>
      </c>
      <c r="B5307" s="6">
        <v>19</v>
      </c>
      <c r="C5307" s="6">
        <v>12</v>
      </c>
      <c r="D5307" s="6">
        <v>124</v>
      </c>
      <c r="E5307" s="6" t="s">
        <v>14840</v>
      </c>
      <c r="H5307" s="6">
        <f>IF('Раздел 2.3.3'!Q21&gt;='Раздел 2.3.3'!R21,0,1)</f>
        <v>0</v>
      </c>
    </row>
    <row r="5308" spans="1:8" x14ac:dyDescent="0.2">
      <c r="A5308" s="6">
        <f t="shared" si="78"/>
        <v>609562</v>
      </c>
      <c r="B5308" s="6">
        <v>19</v>
      </c>
      <c r="C5308" s="6">
        <v>12</v>
      </c>
      <c r="D5308" s="6">
        <v>125</v>
      </c>
      <c r="E5308" s="6" t="s">
        <v>14841</v>
      </c>
      <c r="H5308" s="6">
        <f>IF('Раздел 2.3.3'!Q22&gt;='Раздел 2.3.3'!R22,0,1)</f>
        <v>0</v>
      </c>
    </row>
    <row r="5309" spans="1:8" x14ac:dyDescent="0.2">
      <c r="A5309" s="6">
        <f t="shared" si="78"/>
        <v>609562</v>
      </c>
      <c r="B5309" s="6">
        <v>19</v>
      </c>
      <c r="C5309" s="6">
        <v>12</v>
      </c>
      <c r="D5309" s="6">
        <v>126</v>
      </c>
      <c r="E5309" s="6" t="s">
        <v>14842</v>
      </c>
      <c r="H5309" s="6">
        <f>IF('Раздел 2.3.3'!Q23&gt;='Раздел 2.3.3'!R23,0,1)</f>
        <v>0</v>
      </c>
    </row>
    <row r="5310" spans="1:8" x14ac:dyDescent="0.2">
      <c r="A5310" s="6">
        <f t="shared" si="78"/>
        <v>609562</v>
      </c>
      <c r="B5310" s="6">
        <v>19</v>
      </c>
      <c r="C5310" s="6">
        <v>12</v>
      </c>
      <c r="D5310" s="6">
        <v>127</v>
      </c>
      <c r="E5310" s="6" t="s">
        <v>14843</v>
      </c>
      <c r="H5310" s="6">
        <f>IF('Раздел 2.3.3'!Q24&gt;='Раздел 2.3.3'!R24,0,1)</f>
        <v>0</v>
      </c>
    </row>
    <row r="5311" spans="1:8" x14ac:dyDescent="0.2">
      <c r="A5311" s="6">
        <f t="shared" si="78"/>
        <v>609562</v>
      </c>
      <c r="B5311" s="6">
        <v>19</v>
      </c>
      <c r="C5311" s="6">
        <v>12</v>
      </c>
      <c r="D5311" s="6">
        <v>128</v>
      </c>
      <c r="E5311" s="6" t="s">
        <v>14844</v>
      </c>
      <c r="H5311" s="6">
        <f>IF('Раздел 2.3.3'!Q25&gt;='Раздел 2.3.3'!R25,0,1)</f>
        <v>0</v>
      </c>
    </row>
    <row r="5312" spans="1:8" x14ac:dyDescent="0.2">
      <c r="A5312" s="6">
        <f t="shared" si="78"/>
        <v>609562</v>
      </c>
      <c r="B5312" s="6">
        <v>19</v>
      </c>
      <c r="C5312" s="6">
        <v>12</v>
      </c>
      <c r="D5312" s="6">
        <v>129</v>
      </c>
      <c r="E5312" s="6" t="s">
        <v>15103</v>
      </c>
      <c r="H5312" s="6">
        <f>IF('Раздел 2.3.3'!Q26&gt;='Раздел 2.3.3'!R26,0,1)</f>
        <v>0</v>
      </c>
    </row>
    <row r="5313" spans="1:8" x14ac:dyDescent="0.2">
      <c r="A5313" s="6">
        <f t="shared" si="78"/>
        <v>609562</v>
      </c>
      <c r="B5313" s="6">
        <v>19</v>
      </c>
      <c r="C5313" s="6">
        <v>12</v>
      </c>
      <c r="D5313" s="6">
        <v>130</v>
      </c>
      <c r="E5313" s="6" t="s">
        <v>15104</v>
      </c>
      <c r="H5313" s="6">
        <f>IF('Раздел 2.3.3'!Q27&gt;='Раздел 2.3.3'!R27,0,1)</f>
        <v>0</v>
      </c>
    </row>
    <row r="5314" spans="1:8" x14ac:dyDescent="0.2">
      <c r="A5314" s="6">
        <f t="shared" si="78"/>
        <v>609562</v>
      </c>
      <c r="B5314" s="6">
        <v>19</v>
      </c>
      <c r="C5314" s="6">
        <v>12</v>
      </c>
      <c r="D5314" s="6">
        <v>131</v>
      </c>
      <c r="E5314" s="6" t="s">
        <v>15105</v>
      </c>
      <c r="H5314" s="6">
        <f>IF('Раздел 2.3.3'!Q28&gt;='Раздел 2.3.3'!R28,0,1)</f>
        <v>0</v>
      </c>
    </row>
    <row r="5315" spans="1:8" x14ac:dyDescent="0.2">
      <c r="A5315" s="6">
        <f t="shared" si="78"/>
        <v>609562</v>
      </c>
      <c r="B5315" s="6">
        <v>19</v>
      </c>
      <c r="C5315" s="119">
        <v>12</v>
      </c>
      <c r="D5315" s="119">
        <v>132</v>
      </c>
      <c r="E5315" s="119" t="s">
        <v>15106</v>
      </c>
      <c r="F5315" s="119"/>
      <c r="G5315" s="119"/>
      <c r="H5315" s="119">
        <f>IF('Раздел 2.3.3'!Q29&gt;='Раздел 2.3.3'!R29,0,1)</f>
        <v>0</v>
      </c>
    </row>
    <row r="5316" spans="1:8" x14ac:dyDescent="0.2">
      <c r="A5316" s="6">
        <f t="shared" si="78"/>
        <v>609562</v>
      </c>
      <c r="B5316" s="6">
        <v>19</v>
      </c>
      <c r="C5316" s="6">
        <v>13</v>
      </c>
      <c r="D5316" s="6">
        <v>133</v>
      </c>
      <c r="E5316" s="6" t="s">
        <v>15107</v>
      </c>
      <c r="H5316" s="6">
        <f>IF('Раздел 2.3.3'!Q21&gt;='Раздел 2.3.3'!S21,0,1)</f>
        <v>0</v>
      </c>
    </row>
    <row r="5317" spans="1:8" x14ac:dyDescent="0.2">
      <c r="A5317" s="6">
        <f t="shared" si="78"/>
        <v>609562</v>
      </c>
      <c r="B5317" s="6">
        <v>19</v>
      </c>
      <c r="C5317" s="6">
        <v>13</v>
      </c>
      <c r="D5317" s="6">
        <v>134</v>
      </c>
      <c r="E5317" s="6" t="s">
        <v>15108</v>
      </c>
      <c r="H5317" s="6">
        <f>IF('Раздел 2.3.3'!Q22&gt;='Раздел 2.3.3'!S22,0,1)</f>
        <v>0</v>
      </c>
    </row>
    <row r="5318" spans="1:8" x14ac:dyDescent="0.2">
      <c r="A5318" s="6">
        <f t="shared" si="78"/>
        <v>609562</v>
      </c>
      <c r="B5318" s="6">
        <v>19</v>
      </c>
      <c r="C5318" s="6">
        <v>13</v>
      </c>
      <c r="D5318" s="6">
        <v>135</v>
      </c>
      <c r="E5318" s="6" t="s">
        <v>15109</v>
      </c>
      <c r="H5318" s="6">
        <f>IF('Раздел 2.3.3'!Q23&gt;='Раздел 2.3.3'!S23,0,1)</f>
        <v>0</v>
      </c>
    </row>
    <row r="5319" spans="1:8" x14ac:dyDescent="0.2">
      <c r="A5319" s="6">
        <f t="shared" ref="A5319:A5350" si="79">P_3</f>
        <v>609562</v>
      </c>
      <c r="B5319" s="6">
        <v>19</v>
      </c>
      <c r="C5319" s="6">
        <v>13</v>
      </c>
      <c r="D5319" s="6">
        <v>136</v>
      </c>
      <c r="E5319" s="6" t="s">
        <v>15110</v>
      </c>
      <c r="H5319" s="6">
        <f>IF('Раздел 2.3.3'!Q24&gt;='Раздел 2.3.3'!S24,0,1)</f>
        <v>0</v>
      </c>
    </row>
    <row r="5320" spans="1:8" x14ac:dyDescent="0.2">
      <c r="A5320" s="6">
        <f t="shared" si="79"/>
        <v>609562</v>
      </c>
      <c r="B5320" s="6">
        <v>19</v>
      </c>
      <c r="C5320" s="6">
        <v>13</v>
      </c>
      <c r="D5320" s="6">
        <v>137</v>
      </c>
      <c r="E5320" s="6" t="s">
        <v>15111</v>
      </c>
      <c r="H5320" s="6">
        <f>IF('Раздел 2.3.3'!Q25&gt;='Раздел 2.3.3'!S25,0,1)</f>
        <v>0</v>
      </c>
    </row>
    <row r="5321" spans="1:8" x14ac:dyDescent="0.2">
      <c r="A5321" s="6">
        <f t="shared" si="79"/>
        <v>609562</v>
      </c>
      <c r="B5321" s="6">
        <v>19</v>
      </c>
      <c r="C5321" s="6">
        <v>13</v>
      </c>
      <c r="D5321" s="6">
        <v>138</v>
      </c>
      <c r="E5321" s="6" t="s">
        <v>15112</v>
      </c>
      <c r="H5321" s="6">
        <f>IF('Раздел 2.3.3'!Q26&gt;='Раздел 2.3.3'!S26,0,1)</f>
        <v>0</v>
      </c>
    </row>
    <row r="5322" spans="1:8" x14ac:dyDescent="0.2">
      <c r="A5322" s="6">
        <f t="shared" si="79"/>
        <v>609562</v>
      </c>
      <c r="B5322" s="6">
        <v>19</v>
      </c>
      <c r="C5322" s="6">
        <v>13</v>
      </c>
      <c r="D5322" s="6">
        <v>139</v>
      </c>
      <c r="E5322" s="6" t="s">
        <v>15113</v>
      </c>
      <c r="H5322" s="6">
        <f>IF('Раздел 2.3.3'!Q27&gt;='Раздел 2.3.3'!S27,0,1)</f>
        <v>0</v>
      </c>
    </row>
    <row r="5323" spans="1:8" x14ac:dyDescent="0.2">
      <c r="A5323" s="6">
        <f t="shared" si="79"/>
        <v>609562</v>
      </c>
      <c r="B5323" s="6">
        <v>19</v>
      </c>
      <c r="C5323" s="6">
        <v>13</v>
      </c>
      <c r="D5323" s="6">
        <v>140</v>
      </c>
      <c r="E5323" s="6" t="s">
        <v>15114</v>
      </c>
      <c r="H5323" s="6">
        <f>IF('Раздел 2.3.3'!Q28&gt;='Раздел 2.3.3'!S28,0,1)</f>
        <v>0</v>
      </c>
    </row>
    <row r="5324" spans="1:8" x14ac:dyDescent="0.2">
      <c r="A5324" s="6">
        <f t="shared" si="79"/>
        <v>609562</v>
      </c>
      <c r="B5324" s="6">
        <v>19</v>
      </c>
      <c r="C5324" s="119">
        <v>13</v>
      </c>
      <c r="D5324" s="119">
        <v>141</v>
      </c>
      <c r="E5324" s="119" t="s">
        <v>13811</v>
      </c>
      <c r="F5324" s="119"/>
      <c r="G5324" s="119"/>
      <c r="H5324" s="119">
        <f>IF('Раздел 2.3.3'!Q29&gt;='Раздел 2.3.3'!S29,0,1)</f>
        <v>0</v>
      </c>
    </row>
    <row r="5325" spans="1:8" x14ac:dyDescent="0.2">
      <c r="A5325" s="6">
        <f t="shared" si="79"/>
        <v>609562</v>
      </c>
      <c r="B5325" s="6">
        <v>19</v>
      </c>
      <c r="C5325" s="6">
        <v>14</v>
      </c>
      <c r="D5325" s="6">
        <v>142</v>
      </c>
      <c r="E5325" s="6" t="s">
        <v>13812</v>
      </c>
      <c r="H5325" s="6">
        <f>IF('Раздел 2.3.3'!V21&gt;='Раздел 2.3.3'!W21,0,1)</f>
        <v>0</v>
      </c>
    </row>
    <row r="5326" spans="1:8" x14ac:dyDescent="0.2">
      <c r="A5326" s="6">
        <f t="shared" si="79"/>
        <v>609562</v>
      </c>
      <c r="B5326" s="6">
        <v>19</v>
      </c>
      <c r="C5326" s="6">
        <v>14</v>
      </c>
      <c r="D5326" s="6">
        <v>143</v>
      </c>
      <c r="E5326" s="6" t="s">
        <v>13813</v>
      </c>
      <c r="H5326" s="6">
        <f>IF('Раздел 2.3.3'!V22&gt;='Раздел 2.3.3'!W22,0,1)</f>
        <v>0</v>
      </c>
    </row>
    <row r="5327" spans="1:8" x14ac:dyDescent="0.2">
      <c r="A5327" s="6">
        <f t="shared" si="79"/>
        <v>609562</v>
      </c>
      <c r="B5327" s="6">
        <v>19</v>
      </c>
      <c r="C5327" s="6">
        <v>14</v>
      </c>
      <c r="D5327" s="6">
        <v>144</v>
      </c>
      <c r="E5327" s="6" t="s">
        <v>13814</v>
      </c>
      <c r="H5327" s="6">
        <f>IF('Раздел 2.3.3'!V23&gt;='Раздел 2.3.3'!W23,0,1)</f>
        <v>0</v>
      </c>
    </row>
    <row r="5328" spans="1:8" x14ac:dyDescent="0.2">
      <c r="A5328" s="6">
        <f t="shared" si="79"/>
        <v>609562</v>
      </c>
      <c r="B5328" s="6">
        <v>19</v>
      </c>
      <c r="C5328" s="6">
        <v>14</v>
      </c>
      <c r="D5328" s="6">
        <v>145</v>
      </c>
      <c r="E5328" s="6" t="s">
        <v>13815</v>
      </c>
      <c r="H5328" s="6">
        <f>IF('Раздел 2.3.3'!V24&gt;='Раздел 2.3.3'!W24,0,1)</f>
        <v>0</v>
      </c>
    </row>
    <row r="5329" spans="1:8" x14ac:dyDescent="0.2">
      <c r="A5329" s="6">
        <f t="shared" si="79"/>
        <v>609562</v>
      </c>
      <c r="B5329" s="6">
        <v>19</v>
      </c>
      <c r="C5329" s="6">
        <v>14</v>
      </c>
      <c r="D5329" s="6">
        <v>146</v>
      </c>
      <c r="E5329" s="6" t="s">
        <v>13816</v>
      </c>
      <c r="H5329" s="6">
        <f>IF('Раздел 2.3.3'!V25&gt;='Раздел 2.3.3'!W25,0,1)</f>
        <v>0</v>
      </c>
    </row>
    <row r="5330" spans="1:8" x14ac:dyDescent="0.2">
      <c r="A5330" s="6">
        <f t="shared" si="79"/>
        <v>609562</v>
      </c>
      <c r="B5330" s="6">
        <v>19</v>
      </c>
      <c r="C5330" s="6">
        <v>14</v>
      </c>
      <c r="D5330" s="6">
        <v>147</v>
      </c>
      <c r="E5330" s="6" t="s">
        <v>13817</v>
      </c>
      <c r="H5330" s="6">
        <f>IF('Раздел 2.3.3'!V26&gt;='Раздел 2.3.3'!W26,0,1)</f>
        <v>0</v>
      </c>
    </row>
    <row r="5331" spans="1:8" x14ac:dyDescent="0.2">
      <c r="A5331" s="6">
        <f t="shared" si="79"/>
        <v>609562</v>
      </c>
      <c r="B5331" s="6">
        <v>19</v>
      </c>
      <c r="C5331" s="6">
        <v>14</v>
      </c>
      <c r="D5331" s="6">
        <v>148</v>
      </c>
      <c r="E5331" s="6" t="s">
        <v>16192</v>
      </c>
      <c r="H5331" s="6">
        <f>IF('Раздел 2.3.3'!V27&gt;='Раздел 2.3.3'!W27,0,1)</f>
        <v>0</v>
      </c>
    </row>
    <row r="5332" spans="1:8" x14ac:dyDescent="0.2">
      <c r="A5332" s="6">
        <f t="shared" si="79"/>
        <v>609562</v>
      </c>
      <c r="B5332" s="6">
        <v>19</v>
      </c>
      <c r="C5332" s="6">
        <v>14</v>
      </c>
      <c r="D5332" s="6">
        <v>149</v>
      </c>
      <c r="E5332" s="6" t="s">
        <v>16193</v>
      </c>
      <c r="H5332" s="6">
        <f>IF('Раздел 2.3.3'!V28&gt;='Раздел 2.3.3'!W28,0,1)</f>
        <v>0</v>
      </c>
    </row>
    <row r="5333" spans="1:8" x14ac:dyDescent="0.2">
      <c r="A5333" s="6">
        <f t="shared" si="79"/>
        <v>609562</v>
      </c>
      <c r="B5333" s="6">
        <v>19</v>
      </c>
      <c r="C5333" s="119">
        <v>14</v>
      </c>
      <c r="D5333" s="119">
        <v>150</v>
      </c>
      <c r="E5333" s="119" t="s">
        <v>16194</v>
      </c>
      <c r="F5333" s="119"/>
      <c r="G5333" s="119"/>
      <c r="H5333" s="119">
        <f>IF('Раздел 2.3.3'!V29&gt;='Раздел 2.3.3'!W29,0,1)</f>
        <v>0</v>
      </c>
    </row>
    <row r="5334" spans="1:8" x14ac:dyDescent="0.2">
      <c r="A5334" s="6">
        <f t="shared" si="79"/>
        <v>609562</v>
      </c>
      <c r="B5334" s="6">
        <v>19</v>
      </c>
      <c r="C5334" s="7">
        <v>15</v>
      </c>
      <c r="D5334" s="7">
        <v>151</v>
      </c>
      <c r="E5334" s="6" t="s">
        <v>16195</v>
      </c>
      <c r="H5334" s="6">
        <f>IF('Раздел 2.3.3'!V21&gt;='Раздел 2.3.3'!Z21,0,1)</f>
        <v>0</v>
      </c>
    </row>
    <row r="5335" spans="1:8" x14ac:dyDescent="0.2">
      <c r="A5335" s="6">
        <f t="shared" si="79"/>
        <v>609562</v>
      </c>
      <c r="B5335" s="6">
        <v>19</v>
      </c>
      <c r="C5335" s="7">
        <v>15</v>
      </c>
      <c r="D5335" s="7">
        <v>152</v>
      </c>
      <c r="E5335" s="6" t="s">
        <v>16196</v>
      </c>
      <c r="H5335" s="6">
        <f>IF('Раздел 2.3.3'!V22&gt;='Раздел 2.3.3'!Z22,0,1)</f>
        <v>0</v>
      </c>
    </row>
    <row r="5336" spans="1:8" x14ac:dyDescent="0.2">
      <c r="A5336" s="6">
        <f t="shared" si="79"/>
        <v>609562</v>
      </c>
      <c r="B5336" s="6">
        <v>19</v>
      </c>
      <c r="C5336" s="7">
        <v>15</v>
      </c>
      <c r="D5336" s="7">
        <v>153</v>
      </c>
      <c r="E5336" s="6" t="s">
        <v>16197</v>
      </c>
      <c r="H5336" s="6">
        <f>IF('Раздел 2.3.3'!V23&gt;='Раздел 2.3.3'!Z23,0,1)</f>
        <v>0</v>
      </c>
    </row>
    <row r="5337" spans="1:8" x14ac:dyDescent="0.2">
      <c r="A5337" s="6">
        <f t="shared" si="79"/>
        <v>609562</v>
      </c>
      <c r="B5337" s="6">
        <v>19</v>
      </c>
      <c r="C5337" s="7">
        <v>15</v>
      </c>
      <c r="D5337" s="7">
        <v>154</v>
      </c>
      <c r="E5337" s="6" t="s">
        <v>16198</v>
      </c>
      <c r="H5337" s="6">
        <f>IF('Раздел 2.3.3'!V24&gt;='Раздел 2.3.3'!Z24,0,1)</f>
        <v>0</v>
      </c>
    </row>
    <row r="5338" spans="1:8" x14ac:dyDescent="0.2">
      <c r="A5338" s="6">
        <f t="shared" si="79"/>
        <v>609562</v>
      </c>
      <c r="B5338" s="6">
        <v>19</v>
      </c>
      <c r="C5338" s="7">
        <v>15</v>
      </c>
      <c r="D5338" s="7">
        <v>155</v>
      </c>
      <c r="E5338" s="6" t="s">
        <v>16199</v>
      </c>
      <c r="H5338" s="6">
        <f>IF('Раздел 2.3.3'!V25&gt;='Раздел 2.3.3'!Z25,0,1)</f>
        <v>0</v>
      </c>
    </row>
    <row r="5339" spans="1:8" x14ac:dyDescent="0.2">
      <c r="A5339" s="6">
        <f t="shared" si="79"/>
        <v>609562</v>
      </c>
      <c r="B5339" s="6">
        <v>19</v>
      </c>
      <c r="C5339" s="7">
        <v>15</v>
      </c>
      <c r="D5339" s="7">
        <v>156</v>
      </c>
      <c r="E5339" s="6" t="s">
        <v>16200</v>
      </c>
      <c r="H5339" s="6">
        <f>IF('Раздел 2.3.3'!V26&gt;='Раздел 2.3.3'!Z26,0,1)</f>
        <v>0</v>
      </c>
    </row>
    <row r="5340" spans="1:8" x14ac:dyDescent="0.2">
      <c r="A5340" s="6">
        <f t="shared" si="79"/>
        <v>609562</v>
      </c>
      <c r="B5340" s="6">
        <v>19</v>
      </c>
      <c r="C5340" s="7">
        <v>15</v>
      </c>
      <c r="D5340" s="7">
        <v>157</v>
      </c>
      <c r="E5340" s="6" t="s">
        <v>16201</v>
      </c>
      <c r="H5340" s="6">
        <f>IF('Раздел 2.3.3'!V27&gt;='Раздел 2.3.3'!Z27,0,1)</f>
        <v>0</v>
      </c>
    </row>
    <row r="5341" spans="1:8" x14ac:dyDescent="0.2">
      <c r="A5341" s="6">
        <f t="shared" si="79"/>
        <v>609562</v>
      </c>
      <c r="B5341" s="6">
        <v>19</v>
      </c>
      <c r="C5341" s="7">
        <v>15</v>
      </c>
      <c r="D5341" s="7">
        <v>158</v>
      </c>
      <c r="E5341" s="6" t="s">
        <v>16202</v>
      </c>
      <c r="H5341" s="6">
        <f>IF('Раздел 2.3.3'!V28&gt;='Раздел 2.3.3'!Z28,0,1)</f>
        <v>0</v>
      </c>
    </row>
    <row r="5342" spans="1:8" x14ac:dyDescent="0.2">
      <c r="A5342" s="6">
        <f t="shared" si="79"/>
        <v>609562</v>
      </c>
      <c r="B5342" s="6">
        <v>19</v>
      </c>
      <c r="C5342" s="119">
        <v>15</v>
      </c>
      <c r="D5342" s="119">
        <v>159</v>
      </c>
      <c r="E5342" s="119" t="s">
        <v>16203</v>
      </c>
      <c r="F5342" s="119"/>
      <c r="G5342" s="119"/>
      <c r="H5342" s="119">
        <f>IF('Раздел 2.3.3'!V29&gt;='Раздел 2.3.3'!Z29,0,1)</f>
        <v>0</v>
      </c>
    </row>
    <row r="5343" spans="1:8" x14ac:dyDescent="0.2">
      <c r="A5343" s="6">
        <f t="shared" si="79"/>
        <v>609562</v>
      </c>
      <c r="B5343" s="6">
        <v>19</v>
      </c>
      <c r="C5343" s="7">
        <v>16</v>
      </c>
      <c r="D5343" s="7">
        <v>160</v>
      </c>
      <c r="E5343" s="6" t="s">
        <v>16204</v>
      </c>
      <c r="F5343" s="7"/>
      <c r="G5343" s="7"/>
      <c r="H5343" s="7">
        <f>IF('Раздел 2.3.3'!V21&gt;='Раздел 2.3.3'!AA21,0,1)</f>
        <v>0</v>
      </c>
    </row>
    <row r="5344" spans="1:8" x14ac:dyDescent="0.2">
      <c r="A5344" s="6">
        <f t="shared" si="79"/>
        <v>609562</v>
      </c>
      <c r="B5344" s="6">
        <v>19</v>
      </c>
      <c r="C5344" s="7">
        <v>16</v>
      </c>
      <c r="D5344" s="7">
        <v>161</v>
      </c>
      <c r="E5344" s="6" t="s">
        <v>16205</v>
      </c>
      <c r="F5344" s="7"/>
      <c r="G5344" s="7"/>
      <c r="H5344" s="7">
        <f>IF('Раздел 2.3.3'!V22&gt;='Раздел 2.3.3'!AA22,0,1)</f>
        <v>0</v>
      </c>
    </row>
    <row r="5345" spans="1:8" x14ac:dyDescent="0.2">
      <c r="A5345" s="6">
        <f t="shared" si="79"/>
        <v>609562</v>
      </c>
      <c r="B5345" s="6">
        <v>19</v>
      </c>
      <c r="C5345" s="7">
        <v>16</v>
      </c>
      <c r="D5345" s="7">
        <v>162</v>
      </c>
      <c r="E5345" s="6" t="s">
        <v>16206</v>
      </c>
      <c r="F5345" s="7"/>
      <c r="G5345" s="7"/>
      <c r="H5345" s="7">
        <f>IF('Раздел 2.3.3'!V23&gt;='Раздел 2.3.3'!AA23,0,1)</f>
        <v>0</v>
      </c>
    </row>
    <row r="5346" spans="1:8" x14ac:dyDescent="0.2">
      <c r="A5346" s="6">
        <f t="shared" si="79"/>
        <v>609562</v>
      </c>
      <c r="B5346" s="6">
        <v>19</v>
      </c>
      <c r="C5346" s="7">
        <v>16</v>
      </c>
      <c r="D5346" s="7">
        <v>163</v>
      </c>
      <c r="E5346" s="6" t="s">
        <v>16207</v>
      </c>
      <c r="F5346" s="7"/>
      <c r="G5346" s="7"/>
      <c r="H5346" s="7">
        <f>IF('Раздел 2.3.3'!V24&gt;='Раздел 2.3.3'!AA24,0,1)</f>
        <v>0</v>
      </c>
    </row>
    <row r="5347" spans="1:8" x14ac:dyDescent="0.2">
      <c r="A5347" s="6">
        <f t="shared" si="79"/>
        <v>609562</v>
      </c>
      <c r="B5347" s="6">
        <v>19</v>
      </c>
      <c r="C5347" s="7">
        <v>16</v>
      </c>
      <c r="D5347" s="7">
        <v>164</v>
      </c>
      <c r="E5347" s="6" t="s">
        <v>16208</v>
      </c>
      <c r="F5347" s="7"/>
      <c r="G5347" s="7"/>
      <c r="H5347" s="7">
        <f>IF('Раздел 2.3.3'!V25&gt;='Раздел 2.3.3'!AA25,0,1)</f>
        <v>0</v>
      </c>
    </row>
    <row r="5348" spans="1:8" x14ac:dyDescent="0.2">
      <c r="A5348" s="6">
        <f t="shared" si="79"/>
        <v>609562</v>
      </c>
      <c r="B5348" s="6">
        <v>19</v>
      </c>
      <c r="C5348" s="7">
        <v>16</v>
      </c>
      <c r="D5348" s="7">
        <v>165</v>
      </c>
      <c r="E5348" s="6" t="s">
        <v>16209</v>
      </c>
      <c r="F5348" s="7"/>
      <c r="G5348" s="7"/>
      <c r="H5348" s="7">
        <f>IF('Раздел 2.3.3'!V26&gt;='Раздел 2.3.3'!AA26,0,1)</f>
        <v>0</v>
      </c>
    </row>
    <row r="5349" spans="1:8" x14ac:dyDescent="0.2">
      <c r="A5349" s="6">
        <f t="shared" si="79"/>
        <v>609562</v>
      </c>
      <c r="B5349" s="6">
        <v>19</v>
      </c>
      <c r="C5349" s="7">
        <v>16</v>
      </c>
      <c r="D5349" s="7">
        <v>166</v>
      </c>
      <c r="E5349" s="6" t="s">
        <v>16210</v>
      </c>
      <c r="F5349" s="7"/>
      <c r="G5349" s="7"/>
      <c r="H5349" s="7">
        <f>IF('Раздел 2.3.3'!V27&gt;='Раздел 2.3.3'!AA27,0,1)</f>
        <v>0</v>
      </c>
    </row>
    <row r="5350" spans="1:8" x14ac:dyDescent="0.2">
      <c r="A5350" s="6">
        <f t="shared" si="79"/>
        <v>609562</v>
      </c>
      <c r="B5350" s="6">
        <v>19</v>
      </c>
      <c r="C5350" s="7">
        <v>16</v>
      </c>
      <c r="D5350" s="7">
        <v>167</v>
      </c>
      <c r="E5350" s="6" t="s">
        <v>16211</v>
      </c>
      <c r="F5350" s="7"/>
      <c r="G5350" s="7"/>
      <c r="H5350" s="7">
        <f>IF('Раздел 2.3.3'!V28&gt;='Раздел 2.3.3'!AA28,0,1)</f>
        <v>0</v>
      </c>
    </row>
    <row r="5351" spans="1:8" x14ac:dyDescent="0.2">
      <c r="A5351" s="6">
        <f t="shared" ref="A5351:A5382" si="80">P_3</f>
        <v>609562</v>
      </c>
      <c r="B5351" s="6">
        <v>19</v>
      </c>
      <c r="C5351" s="119">
        <v>16</v>
      </c>
      <c r="D5351" s="119">
        <v>168</v>
      </c>
      <c r="E5351" s="119" t="s">
        <v>16212</v>
      </c>
      <c r="F5351" s="119"/>
      <c r="G5351" s="119"/>
      <c r="H5351" s="119">
        <f>IF('Раздел 2.3.3'!V29&gt;='Раздел 2.3.3'!AA29,0,1)</f>
        <v>0</v>
      </c>
    </row>
    <row r="5352" spans="1:8" x14ac:dyDescent="0.2">
      <c r="A5352" s="6">
        <f t="shared" si="80"/>
        <v>609562</v>
      </c>
      <c r="B5352" s="6">
        <v>19</v>
      </c>
      <c r="C5352" s="6">
        <v>17</v>
      </c>
      <c r="D5352" s="6">
        <v>169</v>
      </c>
      <c r="E5352" s="6" t="s">
        <v>16213</v>
      </c>
      <c r="H5352" s="6">
        <f>IF('Раздел 2.3.3'!W21&gt;='Раздел 2.3.3'!X21,0,1)</f>
        <v>0</v>
      </c>
    </row>
    <row r="5353" spans="1:8" x14ac:dyDescent="0.2">
      <c r="A5353" s="6">
        <f t="shared" si="80"/>
        <v>609562</v>
      </c>
      <c r="B5353" s="6">
        <v>19</v>
      </c>
      <c r="C5353" s="6">
        <v>17</v>
      </c>
      <c r="D5353" s="6">
        <v>170</v>
      </c>
      <c r="E5353" s="6" t="s">
        <v>16214</v>
      </c>
      <c r="H5353" s="6">
        <f>IF('Раздел 2.3.3'!W22&gt;='Раздел 2.3.3'!X22,0,1)</f>
        <v>0</v>
      </c>
    </row>
    <row r="5354" spans="1:8" x14ac:dyDescent="0.2">
      <c r="A5354" s="6">
        <f t="shared" si="80"/>
        <v>609562</v>
      </c>
      <c r="B5354" s="6">
        <v>19</v>
      </c>
      <c r="C5354" s="6">
        <v>17</v>
      </c>
      <c r="D5354" s="6">
        <v>171</v>
      </c>
      <c r="E5354" s="6" t="s">
        <v>16215</v>
      </c>
      <c r="H5354" s="6">
        <f>IF('Раздел 2.3.3'!W23&gt;='Раздел 2.3.3'!X23,0,1)</f>
        <v>0</v>
      </c>
    </row>
    <row r="5355" spans="1:8" x14ac:dyDescent="0.2">
      <c r="A5355" s="6">
        <f t="shared" si="80"/>
        <v>609562</v>
      </c>
      <c r="B5355" s="6">
        <v>19</v>
      </c>
      <c r="C5355" s="6">
        <v>17</v>
      </c>
      <c r="D5355" s="6">
        <v>172</v>
      </c>
      <c r="E5355" s="6" t="s">
        <v>16216</v>
      </c>
      <c r="H5355" s="6">
        <f>IF('Раздел 2.3.3'!W24&gt;='Раздел 2.3.3'!X24,0,1)</f>
        <v>0</v>
      </c>
    </row>
    <row r="5356" spans="1:8" x14ac:dyDescent="0.2">
      <c r="A5356" s="6">
        <f t="shared" si="80"/>
        <v>609562</v>
      </c>
      <c r="B5356" s="6">
        <v>19</v>
      </c>
      <c r="C5356" s="6">
        <v>17</v>
      </c>
      <c r="D5356" s="6">
        <v>173</v>
      </c>
      <c r="E5356" s="6" t="s">
        <v>14928</v>
      </c>
      <c r="H5356" s="6">
        <f>IF('Раздел 2.3.3'!W25&gt;='Раздел 2.3.3'!X25,0,1)</f>
        <v>0</v>
      </c>
    </row>
    <row r="5357" spans="1:8" x14ac:dyDescent="0.2">
      <c r="A5357" s="6">
        <f t="shared" si="80"/>
        <v>609562</v>
      </c>
      <c r="B5357" s="6">
        <v>19</v>
      </c>
      <c r="C5357" s="6">
        <v>17</v>
      </c>
      <c r="D5357" s="6">
        <v>174</v>
      </c>
      <c r="E5357" s="6" t="s">
        <v>14929</v>
      </c>
      <c r="H5357" s="6">
        <f>IF('Раздел 2.3.3'!W26&gt;='Раздел 2.3.3'!X26,0,1)</f>
        <v>0</v>
      </c>
    </row>
    <row r="5358" spans="1:8" x14ac:dyDescent="0.2">
      <c r="A5358" s="6">
        <f t="shared" si="80"/>
        <v>609562</v>
      </c>
      <c r="B5358" s="6">
        <v>19</v>
      </c>
      <c r="C5358" s="6">
        <v>17</v>
      </c>
      <c r="D5358" s="6">
        <v>175</v>
      </c>
      <c r="E5358" s="6" t="s">
        <v>14930</v>
      </c>
      <c r="H5358" s="6">
        <f>IF('Раздел 2.3.3'!W27&gt;='Раздел 2.3.3'!X27,0,1)</f>
        <v>0</v>
      </c>
    </row>
    <row r="5359" spans="1:8" x14ac:dyDescent="0.2">
      <c r="A5359" s="6">
        <f t="shared" si="80"/>
        <v>609562</v>
      </c>
      <c r="B5359" s="6">
        <v>19</v>
      </c>
      <c r="C5359" s="6">
        <v>17</v>
      </c>
      <c r="D5359" s="6">
        <v>176</v>
      </c>
      <c r="E5359" s="6" t="s">
        <v>14931</v>
      </c>
      <c r="H5359" s="6">
        <f>IF('Раздел 2.3.3'!W28&gt;='Раздел 2.3.3'!X28,0,1)</f>
        <v>0</v>
      </c>
    </row>
    <row r="5360" spans="1:8" x14ac:dyDescent="0.2">
      <c r="A5360" s="6">
        <f t="shared" si="80"/>
        <v>609562</v>
      </c>
      <c r="B5360" s="6">
        <v>19</v>
      </c>
      <c r="C5360" s="119">
        <v>17</v>
      </c>
      <c r="D5360" s="119">
        <v>177</v>
      </c>
      <c r="E5360" s="119" t="s">
        <v>14932</v>
      </c>
      <c r="F5360" s="119"/>
      <c r="G5360" s="119"/>
      <c r="H5360" s="119">
        <f>IF('Раздел 2.3.3'!W29&gt;='Раздел 2.3.3'!X29,0,1)</f>
        <v>0</v>
      </c>
    </row>
    <row r="5361" spans="1:8" x14ac:dyDescent="0.2">
      <c r="A5361" s="6">
        <f t="shared" si="80"/>
        <v>609562</v>
      </c>
      <c r="B5361" s="6">
        <v>19</v>
      </c>
      <c r="C5361" s="6">
        <v>18</v>
      </c>
      <c r="D5361" s="6">
        <v>178</v>
      </c>
      <c r="E5361" s="6" t="s">
        <v>14933</v>
      </c>
      <c r="H5361" s="6">
        <f>IF('Раздел 2.3.3'!W21&gt;='Раздел 2.3.3'!Y21,0,1)</f>
        <v>0</v>
      </c>
    </row>
    <row r="5362" spans="1:8" x14ac:dyDescent="0.2">
      <c r="A5362" s="6">
        <f t="shared" si="80"/>
        <v>609562</v>
      </c>
      <c r="B5362" s="6">
        <v>19</v>
      </c>
      <c r="C5362" s="6">
        <v>18</v>
      </c>
      <c r="D5362" s="6">
        <v>179</v>
      </c>
      <c r="E5362" s="6" t="s">
        <v>14934</v>
      </c>
      <c r="H5362" s="6">
        <f>IF('Раздел 2.3.3'!W22&gt;='Раздел 2.3.3'!Y22,0,1)</f>
        <v>0</v>
      </c>
    </row>
    <row r="5363" spans="1:8" x14ac:dyDescent="0.2">
      <c r="A5363" s="6">
        <f t="shared" si="80"/>
        <v>609562</v>
      </c>
      <c r="B5363" s="6">
        <v>19</v>
      </c>
      <c r="C5363" s="6">
        <v>18</v>
      </c>
      <c r="D5363" s="6">
        <v>180</v>
      </c>
      <c r="E5363" s="6" t="s">
        <v>14935</v>
      </c>
      <c r="H5363" s="6">
        <f>IF('Раздел 2.3.3'!W23&gt;='Раздел 2.3.3'!Y23,0,1)</f>
        <v>0</v>
      </c>
    </row>
    <row r="5364" spans="1:8" x14ac:dyDescent="0.2">
      <c r="A5364" s="6">
        <f t="shared" si="80"/>
        <v>609562</v>
      </c>
      <c r="B5364" s="6">
        <v>19</v>
      </c>
      <c r="C5364" s="6">
        <v>18</v>
      </c>
      <c r="D5364" s="6">
        <v>181</v>
      </c>
      <c r="E5364" s="6" t="s">
        <v>14936</v>
      </c>
      <c r="H5364" s="6">
        <f>IF('Раздел 2.3.3'!W24&gt;='Раздел 2.3.3'!Y24,0,1)</f>
        <v>0</v>
      </c>
    </row>
    <row r="5365" spans="1:8" x14ac:dyDescent="0.2">
      <c r="A5365" s="6">
        <f t="shared" si="80"/>
        <v>609562</v>
      </c>
      <c r="B5365" s="6">
        <v>19</v>
      </c>
      <c r="C5365" s="6">
        <v>18</v>
      </c>
      <c r="D5365" s="6">
        <v>182</v>
      </c>
      <c r="E5365" s="6" t="s">
        <v>14937</v>
      </c>
      <c r="H5365" s="6">
        <f>IF('Раздел 2.3.3'!W25&gt;='Раздел 2.3.3'!Y25,0,1)</f>
        <v>0</v>
      </c>
    </row>
    <row r="5366" spans="1:8" x14ac:dyDescent="0.2">
      <c r="A5366" s="6">
        <f t="shared" si="80"/>
        <v>609562</v>
      </c>
      <c r="B5366" s="6">
        <v>19</v>
      </c>
      <c r="C5366" s="6">
        <v>18</v>
      </c>
      <c r="D5366" s="6">
        <v>183</v>
      </c>
      <c r="E5366" s="6" t="s">
        <v>14938</v>
      </c>
      <c r="H5366" s="6">
        <f>IF('Раздел 2.3.3'!W26&gt;='Раздел 2.3.3'!Y26,0,1)</f>
        <v>0</v>
      </c>
    </row>
    <row r="5367" spans="1:8" x14ac:dyDescent="0.2">
      <c r="A5367" s="6">
        <f t="shared" si="80"/>
        <v>609562</v>
      </c>
      <c r="B5367" s="6">
        <v>19</v>
      </c>
      <c r="C5367" s="6">
        <v>18</v>
      </c>
      <c r="D5367" s="6">
        <v>184</v>
      </c>
      <c r="E5367" s="6" t="s">
        <v>14939</v>
      </c>
      <c r="H5367" s="6">
        <f>IF('Раздел 2.3.3'!W27&gt;='Раздел 2.3.3'!Y27,0,1)</f>
        <v>0</v>
      </c>
    </row>
    <row r="5368" spans="1:8" x14ac:dyDescent="0.2">
      <c r="A5368" s="6">
        <f t="shared" si="80"/>
        <v>609562</v>
      </c>
      <c r="B5368" s="6">
        <v>19</v>
      </c>
      <c r="C5368" s="6">
        <v>18</v>
      </c>
      <c r="D5368" s="6">
        <v>185</v>
      </c>
      <c r="E5368" s="6" t="s">
        <v>14940</v>
      </c>
      <c r="H5368" s="6">
        <f>IF('Раздел 2.3.3'!W28&gt;='Раздел 2.3.3'!Y28,0,1)</f>
        <v>0</v>
      </c>
    </row>
    <row r="5369" spans="1:8" x14ac:dyDescent="0.2">
      <c r="A5369" s="6">
        <f t="shared" si="80"/>
        <v>609562</v>
      </c>
      <c r="B5369" s="6">
        <v>19</v>
      </c>
      <c r="C5369" s="119">
        <v>18</v>
      </c>
      <c r="D5369" s="119">
        <v>186</v>
      </c>
      <c r="E5369" s="119" t="s">
        <v>14941</v>
      </c>
      <c r="F5369" s="119"/>
      <c r="G5369" s="119"/>
      <c r="H5369" s="119">
        <f>IF('Раздел 2.3.3'!W29&gt;='Раздел 2.3.3'!Y29,0,1)</f>
        <v>0</v>
      </c>
    </row>
    <row r="5370" spans="1:8" x14ac:dyDescent="0.2">
      <c r="A5370" s="6">
        <f t="shared" si="80"/>
        <v>609562</v>
      </c>
      <c r="B5370" s="6">
        <v>19</v>
      </c>
      <c r="C5370" s="6">
        <v>19</v>
      </c>
      <c r="D5370" s="6">
        <v>187</v>
      </c>
      <c r="E5370" s="6" t="s">
        <v>17189</v>
      </c>
      <c r="H5370" s="6">
        <f>IF('Раздел 2.3.3'!P28&lt;=SUM('Раздел 2.3.3'!P26:P27),0,1)</f>
        <v>0</v>
      </c>
    </row>
    <row r="5371" spans="1:8" x14ac:dyDescent="0.2">
      <c r="A5371" s="6">
        <f t="shared" si="80"/>
        <v>609562</v>
      </c>
      <c r="B5371" s="6">
        <v>19</v>
      </c>
      <c r="C5371" s="6">
        <v>19</v>
      </c>
      <c r="D5371" s="6">
        <v>188</v>
      </c>
      <c r="E5371" s="6" t="s">
        <v>17190</v>
      </c>
      <c r="H5371" s="6">
        <f>IF('Раздел 2.3.3'!Q28&lt;=SUM('Раздел 2.3.3'!Q26:Q27),0,1)</f>
        <v>0</v>
      </c>
    </row>
    <row r="5372" spans="1:8" x14ac:dyDescent="0.2">
      <c r="A5372" s="6">
        <f t="shared" si="80"/>
        <v>609562</v>
      </c>
      <c r="B5372" s="6">
        <v>19</v>
      </c>
      <c r="C5372" s="6">
        <v>19</v>
      </c>
      <c r="D5372" s="6">
        <v>189</v>
      </c>
      <c r="E5372" s="6" t="s">
        <v>17191</v>
      </c>
      <c r="H5372" s="6">
        <f>IF('Раздел 2.3.3'!R28&lt;=SUM('Раздел 2.3.3'!R26:R27),0,1)</f>
        <v>0</v>
      </c>
    </row>
    <row r="5373" spans="1:8" x14ac:dyDescent="0.2">
      <c r="A5373" s="6">
        <f t="shared" si="80"/>
        <v>609562</v>
      </c>
      <c r="B5373" s="6">
        <v>19</v>
      </c>
      <c r="C5373" s="6">
        <v>19</v>
      </c>
      <c r="D5373" s="6">
        <v>190</v>
      </c>
      <c r="E5373" s="6" t="s">
        <v>17192</v>
      </c>
      <c r="H5373" s="6">
        <f>IF('Раздел 2.3.3'!S28&lt;=SUM('Раздел 2.3.3'!S26:S27),0,1)</f>
        <v>0</v>
      </c>
    </row>
    <row r="5374" spans="1:8" x14ac:dyDescent="0.2">
      <c r="A5374" s="6">
        <f t="shared" si="80"/>
        <v>609562</v>
      </c>
      <c r="B5374" s="6">
        <v>19</v>
      </c>
      <c r="C5374" s="6">
        <v>19</v>
      </c>
      <c r="D5374" s="6">
        <v>191</v>
      </c>
      <c r="E5374" s="6" t="s">
        <v>17193</v>
      </c>
      <c r="H5374" s="6">
        <f>IF('Раздел 2.3.3'!T28&lt;=SUM('Раздел 2.3.3'!T26:T27),0,1)</f>
        <v>0</v>
      </c>
    </row>
    <row r="5375" spans="1:8" x14ac:dyDescent="0.2">
      <c r="A5375" s="6">
        <f t="shared" si="80"/>
        <v>609562</v>
      </c>
      <c r="B5375" s="6">
        <v>19</v>
      </c>
      <c r="C5375" s="6">
        <v>19</v>
      </c>
      <c r="D5375" s="6">
        <v>192</v>
      </c>
      <c r="E5375" s="6" t="s">
        <v>17194</v>
      </c>
      <c r="H5375" s="6">
        <f>IF('Раздел 2.3.3'!U28&lt;=SUM('Раздел 2.3.3'!U26:U27),0,1)</f>
        <v>0</v>
      </c>
    </row>
    <row r="5376" spans="1:8" x14ac:dyDescent="0.2">
      <c r="A5376" s="6">
        <f t="shared" si="80"/>
        <v>609562</v>
      </c>
      <c r="B5376" s="6">
        <v>19</v>
      </c>
      <c r="C5376" s="6">
        <v>19</v>
      </c>
      <c r="D5376" s="6">
        <v>193</v>
      </c>
      <c r="E5376" s="6" t="s">
        <v>17195</v>
      </c>
      <c r="H5376" s="6">
        <f>IF('Раздел 2.3.3'!V28&lt;=SUM('Раздел 2.3.3'!V26:V27),0,1)</f>
        <v>0</v>
      </c>
    </row>
    <row r="5377" spans="1:8" x14ac:dyDescent="0.2">
      <c r="A5377" s="6">
        <f t="shared" si="80"/>
        <v>609562</v>
      </c>
      <c r="B5377" s="6">
        <v>19</v>
      </c>
      <c r="C5377" s="6">
        <v>19</v>
      </c>
      <c r="D5377" s="6">
        <v>194</v>
      </c>
      <c r="E5377" s="6" t="s">
        <v>17196</v>
      </c>
      <c r="H5377" s="6">
        <f>IF('Раздел 2.3.3'!W28&lt;=SUM('Раздел 2.3.3'!W26:W27),0,1)</f>
        <v>0</v>
      </c>
    </row>
    <row r="5378" spans="1:8" x14ac:dyDescent="0.2">
      <c r="A5378" s="6">
        <f t="shared" si="80"/>
        <v>609562</v>
      </c>
      <c r="B5378" s="6">
        <v>19</v>
      </c>
      <c r="C5378" s="6">
        <v>19</v>
      </c>
      <c r="D5378" s="6">
        <v>195</v>
      </c>
      <c r="E5378" s="6" t="s">
        <v>17197</v>
      </c>
      <c r="H5378" s="6">
        <f>IF('Раздел 2.3.3'!X28&lt;=SUM('Раздел 2.3.3'!X26:X27),0,1)</f>
        <v>0</v>
      </c>
    </row>
    <row r="5379" spans="1:8" x14ac:dyDescent="0.2">
      <c r="A5379" s="6">
        <f t="shared" si="80"/>
        <v>609562</v>
      </c>
      <c r="B5379" s="6">
        <v>19</v>
      </c>
      <c r="C5379" s="6">
        <v>19</v>
      </c>
      <c r="D5379" s="6">
        <v>196</v>
      </c>
      <c r="E5379" s="6" t="s">
        <v>17198</v>
      </c>
      <c r="H5379" s="6">
        <f>IF('Раздел 2.3.3'!Y28&lt;=SUM('Раздел 2.3.3'!Y26:Y27),0,1)</f>
        <v>0</v>
      </c>
    </row>
    <row r="5380" spans="1:8" x14ac:dyDescent="0.2">
      <c r="A5380" s="6">
        <f t="shared" si="80"/>
        <v>609562</v>
      </c>
      <c r="B5380" s="6">
        <v>19</v>
      </c>
      <c r="C5380" s="6">
        <v>19</v>
      </c>
      <c r="D5380" s="6">
        <v>197</v>
      </c>
      <c r="E5380" s="6" t="s">
        <v>17199</v>
      </c>
      <c r="H5380" s="6">
        <f>IF('Раздел 2.3.3'!Z28&lt;=SUM('Раздел 2.3.3'!Z26:Z27),0,1)</f>
        <v>0</v>
      </c>
    </row>
    <row r="5381" spans="1:8" x14ac:dyDescent="0.2">
      <c r="A5381" s="6">
        <f t="shared" si="80"/>
        <v>609562</v>
      </c>
      <c r="B5381" s="6">
        <v>19</v>
      </c>
      <c r="C5381" s="119">
        <v>19</v>
      </c>
      <c r="D5381" s="119">
        <v>198</v>
      </c>
      <c r="E5381" s="119" t="s">
        <v>17200</v>
      </c>
      <c r="F5381" s="119"/>
      <c r="G5381" s="119"/>
      <c r="H5381" s="119">
        <f>IF('Раздел 2.3.3'!AA28&lt;=SUM('Раздел 2.3.3'!AA26:AA27),0,1)</f>
        <v>0</v>
      </c>
    </row>
    <row r="5382" spans="1:8" x14ac:dyDescent="0.2">
      <c r="A5382" s="6">
        <f t="shared" si="80"/>
        <v>609562</v>
      </c>
      <c r="B5382" s="6">
        <v>19</v>
      </c>
      <c r="C5382" s="7">
        <v>20</v>
      </c>
      <c r="D5382" s="7">
        <v>199</v>
      </c>
      <c r="E5382" s="7" t="s">
        <v>17201</v>
      </c>
      <c r="F5382" s="7"/>
      <c r="G5382" s="7"/>
      <c r="H5382" s="7">
        <f>IF('Раздел 2.3.3'!P29&lt;=SUM('Раздел 2.3.3'!P26:P27),0,1)</f>
        <v>0</v>
      </c>
    </row>
    <row r="5383" spans="1:8" x14ac:dyDescent="0.2">
      <c r="A5383" s="6">
        <f t="shared" ref="A5383:A5429" si="81">P_3</f>
        <v>609562</v>
      </c>
      <c r="B5383" s="6">
        <v>19</v>
      </c>
      <c r="C5383" s="7">
        <v>20</v>
      </c>
      <c r="D5383" s="7">
        <v>200</v>
      </c>
      <c r="E5383" s="7" t="s">
        <v>17202</v>
      </c>
      <c r="F5383" s="7"/>
      <c r="G5383" s="7"/>
      <c r="H5383" s="7">
        <f>IF('Раздел 2.3.3'!Q29&lt;=SUM('Раздел 2.3.3'!Q26:Q27),0,1)</f>
        <v>0</v>
      </c>
    </row>
    <row r="5384" spans="1:8" x14ac:dyDescent="0.2">
      <c r="A5384" s="6">
        <f t="shared" si="81"/>
        <v>609562</v>
      </c>
      <c r="B5384" s="6">
        <v>19</v>
      </c>
      <c r="C5384" s="7">
        <v>20</v>
      </c>
      <c r="D5384" s="7">
        <v>201</v>
      </c>
      <c r="E5384" s="7" t="s">
        <v>17203</v>
      </c>
      <c r="F5384" s="7"/>
      <c r="G5384" s="7"/>
      <c r="H5384" s="7">
        <f>IF('Раздел 2.3.3'!R29&lt;=SUM('Раздел 2.3.3'!R26:R27),0,1)</f>
        <v>0</v>
      </c>
    </row>
    <row r="5385" spans="1:8" x14ac:dyDescent="0.2">
      <c r="A5385" s="6">
        <f t="shared" si="81"/>
        <v>609562</v>
      </c>
      <c r="B5385" s="6">
        <v>19</v>
      </c>
      <c r="C5385" s="7">
        <v>20</v>
      </c>
      <c r="D5385" s="7">
        <v>202</v>
      </c>
      <c r="E5385" s="7" t="s">
        <v>17204</v>
      </c>
      <c r="F5385" s="7"/>
      <c r="G5385" s="7"/>
      <c r="H5385" s="7">
        <f>IF('Раздел 2.3.3'!S29&lt;=SUM('Раздел 2.3.3'!S26:S27),0,1)</f>
        <v>0</v>
      </c>
    </row>
    <row r="5386" spans="1:8" x14ac:dyDescent="0.2">
      <c r="A5386" s="6">
        <f t="shared" si="81"/>
        <v>609562</v>
      </c>
      <c r="B5386" s="6">
        <v>19</v>
      </c>
      <c r="C5386" s="7">
        <v>20</v>
      </c>
      <c r="D5386" s="7">
        <v>203</v>
      </c>
      <c r="E5386" s="7" t="s">
        <v>17205</v>
      </c>
      <c r="F5386" s="7"/>
      <c r="G5386" s="7"/>
      <c r="H5386" s="7">
        <f>IF('Раздел 2.3.3'!T29&lt;=SUM('Раздел 2.3.3'!T26:T27),0,1)</f>
        <v>0</v>
      </c>
    </row>
    <row r="5387" spans="1:8" x14ac:dyDescent="0.2">
      <c r="A5387" s="6">
        <f t="shared" si="81"/>
        <v>609562</v>
      </c>
      <c r="B5387" s="6">
        <v>19</v>
      </c>
      <c r="C5387" s="7">
        <v>20</v>
      </c>
      <c r="D5387" s="7">
        <v>204</v>
      </c>
      <c r="E5387" s="7" t="s">
        <v>17206</v>
      </c>
      <c r="F5387" s="7"/>
      <c r="G5387" s="7"/>
      <c r="H5387" s="7">
        <f>IF('Раздел 2.3.3'!U29&lt;=SUM('Раздел 2.3.3'!U26:U27),0,1)</f>
        <v>0</v>
      </c>
    </row>
    <row r="5388" spans="1:8" x14ac:dyDescent="0.2">
      <c r="A5388" s="6">
        <f t="shared" si="81"/>
        <v>609562</v>
      </c>
      <c r="B5388" s="6">
        <v>19</v>
      </c>
      <c r="C5388" s="7">
        <v>20</v>
      </c>
      <c r="D5388" s="7">
        <v>205</v>
      </c>
      <c r="E5388" s="7" t="s">
        <v>17207</v>
      </c>
      <c r="F5388" s="7"/>
      <c r="G5388" s="7"/>
      <c r="H5388" s="7">
        <f>IF('Раздел 2.3.3'!V29&lt;=SUM('Раздел 2.3.3'!V26:V27),0,1)</f>
        <v>0</v>
      </c>
    </row>
    <row r="5389" spans="1:8" x14ac:dyDescent="0.2">
      <c r="A5389" s="6">
        <f t="shared" si="81"/>
        <v>609562</v>
      </c>
      <c r="B5389" s="6">
        <v>19</v>
      </c>
      <c r="C5389" s="7">
        <v>20</v>
      </c>
      <c r="D5389" s="7">
        <v>206</v>
      </c>
      <c r="E5389" s="7" t="s">
        <v>17208</v>
      </c>
      <c r="F5389" s="7"/>
      <c r="G5389" s="7"/>
      <c r="H5389" s="7">
        <f>IF('Раздел 2.3.3'!W29&lt;=SUM('Раздел 2.3.3'!W26:W27),0,1)</f>
        <v>0</v>
      </c>
    </row>
    <row r="5390" spans="1:8" x14ac:dyDescent="0.2">
      <c r="A5390" s="6">
        <f t="shared" si="81"/>
        <v>609562</v>
      </c>
      <c r="B5390" s="6">
        <v>19</v>
      </c>
      <c r="C5390" s="7">
        <v>20</v>
      </c>
      <c r="D5390" s="7">
        <v>207</v>
      </c>
      <c r="E5390" s="7" t="s">
        <v>17209</v>
      </c>
      <c r="F5390" s="7"/>
      <c r="G5390" s="7"/>
      <c r="H5390" s="7">
        <f>IF('Раздел 2.3.3'!X29&lt;=SUM('Раздел 2.3.3'!X26:X27),0,1)</f>
        <v>0</v>
      </c>
    </row>
    <row r="5391" spans="1:8" x14ac:dyDescent="0.2">
      <c r="A5391" s="6">
        <f t="shared" si="81"/>
        <v>609562</v>
      </c>
      <c r="B5391" s="6">
        <v>19</v>
      </c>
      <c r="C5391" s="7">
        <v>20</v>
      </c>
      <c r="D5391" s="7">
        <v>208</v>
      </c>
      <c r="E5391" s="7" t="s">
        <v>17210</v>
      </c>
      <c r="F5391" s="7"/>
      <c r="G5391" s="7"/>
      <c r="H5391" s="7">
        <f>IF('Раздел 2.3.3'!Y29&lt;=SUM('Раздел 2.3.3'!Y26:Y27),0,1)</f>
        <v>0</v>
      </c>
    </row>
    <row r="5392" spans="1:8" x14ac:dyDescent="0.2">
      <c r="A5392" s="6">
        <f t="shared" si="81"/>
        <v>609562</v>
      </c>
      <c r="B5392" s="6">
        <v>19</v>
      </c>
      <c r="C5392" s="7">
        <v>20</v>
      </c>
      <c r="D5392" s="7">
        <v>209</v>
      </c>
      <c r="E5392" s="7" t="s">
        <v>17211</v>
      </c>
      <c r="F5392" s="7"/>
      <c r="G5392" s="7"/>
      <c r="H5392" s="7">
        <f>IF('Раздел 2.3.3'!Z29&lt;=SUM('Раздел 2.3.3'!Z26:Z27),0,1)</f>
        <v>0</v>
      </c>
    </row>
    <row r="5393" spans="1:8" x14ac:dyDescent="0.2">
      <c r="A5393" s="6">
        <f t="shared" si="81"/>
        <v>609562</v>
      </c>
      <c r="B5393" s="6">
        <v>19</v>
      </c>
      <c r="C5393" s="119">
        <v>20</v>
      </c>
      <c r="D5393" s="119">
        <v>210</v>
      </c>
      <c r="E5393" s="119" t="s">
        <v>17212</v>
      </c>
      <c r="F5393" s="119"/>
      <c r="G5393" s="119"/>
      <c r="H5393" s="119">
        <f>IF('Раздел 2.3.3'!AA29&lt;=SUM('Раздел 2.3.3'!AA26:AA27),0,1)</f>
        <v>0</v>
      </c>
    </row>
    <row r="5394" spans="1:8" x14ac:dyDescent="0.2">
      <c r="A5394" s="6">
        <f t="shared" si="81"/>
        <v>609562</v>
      </c>
      <c r="B5394" s="6">
        <v>19</v>
      </c>
      <c r="C5394" s="7">
        <v>21</v>
      </c>
      <c r="D5394" s="7">
        <v>211</v>
      </c>
      <c r="E5394" s="132" t="s">
        <v>5295</v>
      </c>
      <c r="F5394" s="7"/>
      <c r="G5394" s="7"/>
      <c r="H5394" s="7">
        <f>IF('Раздел 2.3.3'!P21&gt;=SUM('Раздел 2.3.3'!R21:U21),0,1)</f>
        <v>0</v>
      </c>
    </row>
    <row r="5395" spans="1:8" x14ac:dyDescent="0.2">
      <c r="A5395" s="6">
        <f t="shared" si="81"/>
        <v>609562</v>
      </c>
      <c r="B5395" s="6">
        <v>19</v>
      </c>
      <c r="C5395" s="7">
        <v>21</v>
      </c>
      <c r="D5395" s="7">
        <v>212</v>
      </c>
      <c r="E5395" s="132" t="s">
        <v>5296</v>
      </c>
      <c r="F5395" s="7"/>
      <c r="G5395" s="7"/>
      <c r="H5395" s="7">
        <f>IF('Раздел 2.3.3'!P22&gt;=SUM('Раздел 2.3.3'!R22:U22),0,1)</f>
        <v>0</v>
      </c>
    </row>
    <row r="5396" spans="1:8" x14ac:dyDescent="0.2">
      <c r="A5396" s="6">
        <f t="shared" si="81"/>
        <v>609562</v>
      </c>
      <c r="B5396" s="6">
        <v>19</v>
      </c>
      <c r="C5396" s="7">
        <v>21</v>
      </c>
      <c r="D5396" s="7">
        <v>213</v>
      </c>
      <c r="E5396" s="132" t="s">
        <v>5297</v>
      </c>
      <c r="F5396" s="7"/>
      <c r="G5396" s="7"/>
      <c r="H5396" s="7">
        <f>IF('Раздел 2.3.3'!P23&gt;=SUM('Раздел 2.3.3'!R23:U23),0,1)</f>
        <v>0</v>
      </c>
    </row>
    <row r="5397" spans="1:8" x14ac:dyDescent="0.2">
      <c r="A5397" s="6">
        <f t="shared" si="81"/>
        <v>609562</v>
      </c>
      <c r="B5397" s="6">
        <v>19</v>
      </c>
      <c r="C5397" s="7">
        <v>21</v>
      </c>
      <c r="D5397" s="7">
        <v>214</v>
      </c>
      <c r="E5397" s="132" t="s">
        <v>5298</v>
      </c>
      <c r="F5397" s="7"/>
      <c r="G5397" s="7"/>
      <c r="H5397" s="7">
        <f>IF('Раздел 2.3.3'!P24&gt;=SUM('Раздел 2.3.3'!R24:U24),0,1)</f>
        <v>0</v>
      </c>
    </row>
    <row r="5398" spans="1:8" x14ac:dyDescent="0.2">
      <c r="A5398" s="6">
        <f t="shared" si="81"/>
        <v>609562</v>
      </c>
      <c r="B5398" s="6">
        <v>19</v>
      </c>
      <c r="C5398" s="7">
        <v>21</v>
      </c>
      <c r="D5398" s="7">
        <v>215</v>
      </c>
      <c r="E5398" s="132" t="s">
        <v>5299</v>
      </c>
      <c r="F5398" s="7"/>
      <c r="G5398" s="7"/>
      <c r="H5398" s="7">
        <f>IF('Раздел 2.3.3'!P25&gt;=SUM('Раздел 2.3.3'!R25:U25),0,1)</f>
        <v>0</v>
      </c>
    </row>
    <row r="5399" spans="1:8" x14ac:dyDescent="0.2">
      <c r="A5399" s="6">
        <f t="shared" si="81"/>
        <v>609562</v>
      </c>
      <c r="B5399" s="6">
        <v>19</v>
      </c>
      <c r="C5399" s="7">
        <v>21</v>
      </c>
      <c r="D5399" s="7">
        <v>216</v>
      </c>
      <c r="E5399" s="132" t="s">
        <v>5300</v>
      </c>
      <c r="F5399" s="7"/>
      <c r="G5399" s="7"/>
      <c r="H5399" s="7">
        <f>IF('Раздел 2.3.3'!P26&gt;=SUM('Раздел 2.3.3'!R26:U26),0,1)</f>
        <v>0</v>
      </c>
    </row>
    <row r="5400" spans="1:8" x14ac:dyDescent="0.2">
      <c r="A5400" s="6">
        <f t="shared" si="81"/>
        <v>609562</v>
      </c>
      <c r="B5400" s="6">
        <v>19</v>
      </c>
      <c r="C5400" s="7">
        <v>21</v>
      </c>
      <c r="D5400" s="7">
        <v>217</v>
      </c>
      <c r="E5400" s="132" t="s">
        <v>5301</v>
      </c>
      <c r="F5400" s="7"/>
      <c r="G5400" s="7"/>
      <c r="H5400" s="7">
        <f>IF('Раздел 2.3.3'!P27&gt;=SUM('Раздел 2.3.3'!R27:U27),0,1)</f>
        <v>0</v>
      </c>
    </row>
    <row r="5401" spans="1:8" x14ac:dyDescent="0.2">
      <c r="A5401" s="6">
        <f t="shared" si="81"/>
        <v>609562</v>
      </c>
      <c r="B5401" s="6">
        <v>19</v>
      </c>
      <c r="C5401" s="7">
        <v>21</v>
      </c>
      <c r="D5401" s="7">
        <v>218</v>
      </c>
      <c r="E5401" s="132" t="s">
        <v>5302</v>
      </c>
      <c r="F5401" s="7"/>
      <c r="G5401" s="7"/>
      <c r="H5401" s="7">
        <f>IF('Раздел 2.3.3'!P28&gt;=SUM('Раздел 2.3.3'!R28:U28),0,1)</f>
        <v>0</v>
      </c>
    </row>
    <row r="5402" spans="1:8" x14ac:dyDescent="0.2">
      <c r="A5402" s="6">
        <f t="shared" si="81"/>
        <v>609562</v>
      </c>
      <c r="B5402" s="6">
        <v>19</v>
      </c>
      <c r="C5402" s="119">
        <v>21</v>
      </c>
      <c r="D5402" s="119">
        <v>219</v>
      </c>
      <c r="E5402" s="134" t="s">
        <v>5303</v>
      </c>
      <c r="F5402" s="119"/>
      <c r="G5402" s="119"/>
      <c r="H5402" s="119">
        <f>IF('Раздел 2.3.3'!P29&gt;=SUM('Раздел 2.3.3'!R29:U29),0,1)</f>
        <v>0</v>
      </c>
    </row>
    <row r="5403" spans="1:8" x14ac:dyDescent="0.2">
      <c r="A5403" s="6">
        <f t="shared" si="81"/>
        <v>609562</v>
      </c>
      <c r="B5403" s="6">
        <v>19</v>
      </c>
      <c r="C5403" s="7">
        <v>22</v>
      </c>
      <c r="D5403" s="7">
        <v>220</v>
      </c>
      <c r="E5403" s="136" t="s">
        <v>5304</v>
      </c>
      <c r="F5403" s="7"/>
      <c r="G5403" s="7"/>
      <c r="H5403" s="7">
        <f>IF('Раздел 2.3.3'!Q21&gt;=SUM('Раздел 2.3.3'!R21:S21),0,1)</f>
        <v>0</v>
      </c>
    </row>
    <row r="5404" spans="1:8" x14ac:dyDescent="0.2">
      <c r="A5404" s="6">
        <f t="shared" si="81"/>
        <v>609562</v>
      </c>
      <c r="B5404" s="6">
        <v>19</v>
      </c>
      <c r="C5404" s="7">
        <v>22</v>
      </c>
      <c r="D5404" s="7">
        <v>221</v>
      </c>
      <c r="E5404" s="136" t="s">
        <v>5305</v>
      </c>
      <c r="F5404" s="7"/>
      <c r="G5404" s="7"/>
      <c r="H5404" s="7">
        <f>IF('Раздел 2.3.3'!Q22&gt;=SUM('Раздел 2.3.3'!R22:S22),0,1)</f>
        <v>0</v>
      </c>
    </row>
    <row r="5405" spans="1:8" x14ac:dyDescent="0.2">
      <c r="A5405" s="6">
        <f t="shared" si="81"/>
        <v>609562</v>
      </c>
      <c r="B5405" s="6">
        <v>19</v>
      </c>
      <c r="C5405" s="7">
        <v>22</v>
      </c>
      <c r="D5405" s="7">
        <v>222</v>
      </c>
      <c r="E5405" s="136" t="s">
        <v>5306</v>
      </c>
      <c r="F5405" s="7"/>
      <c r="G5405" s="7"/>
      <c r="H5405" s="7">
        <f>IF('Раздел 2.3.3'!Q23&gt;=SUM('Раздел 2.3.3'!R23:S23),0,1)</f>
        <v>0</v>
      </c>
    </row>
    <row r="5406" spans="1:8" x14ac:dyDescent="0.2">
      <c r="A5406" s="6">
        <f t="shared" si="81"/>
        <v>609562</v>
      </c>
      <c r="B5406" s="6">
        <v>19</v>
      </c>
      <c r="C5406" s="7">
        <v>22</v>
      </c>
      <c r="D5406" s="7">
        <v>223</v>
      </c>
      <c r="E5406" s="136" t="s">
        <v>5307</v>
      </c>
      <c r="F5406" s="7"/>
      <c r="G5406" s="7"/>
      <c r="H5406" s="7">
        <f>IF('Раздел 2.3.3'!Q24&gt;=SUM('Раздел 2.3.3'!R24:S24),0,1)</f>
        <v>0</v>
      </c>
    </row>
    <row r="5407" spans="1:8" x14ac:dyDescent="0.2">
      <c r="A5407" s="6">
        <f t="shared" si="81"/>
        <v>609562</v>
      </c>
      <c r="B5407" s="6">
        <v>19</v>
      </c>
      <c r="C5407" s="7">
        <v>22</v>
      </c>
      <c r="D5407" s="7">
        <v>224</v>
      </c>
      <c r="E5407" s="136" t="s">
        <v>5308</v>
      </c>
      <c r="F5407" s="7"/>
      <c r="G5407" s="7"/>
      <c r="H5407" s="7">
        <f>IF('Раздел 2.3.3'!Q25&gt;=SUM('Раздел 2.3.3'!R25:S25),0,1)</f>
        <v>0</v>
      </c>
    </row>
    <row r="5408" spans="1:8" x14ac:dyDescent="0.2">
      <c r="A5408" s="6">
        <f t="shared" si="81"/>
        <v>609562</v>
      </c>
      <c r="B5408" s="6">
        <v>19</v>
      </c>
      <c r="C5408" s="7">
        <v>22</v>
      </c>
      <c r="D5408" s="7">
        <v>225</v>
      </c>
      <c r="E5408" s="136" t="s">
        <v>5309</v>
      </c>
      <c r="F5408" s="7"/>
      <c r="G5408" s="7"/>
      <c r="H5408" s="7">
        <f>IF('Раздел 2.3.3'!Q26&gt;=SUM('Раздел 2.3.3'!R26:S26),0,1)</f>
        <v>0</v>
      </c>
    </row>
    <row r="5409" spans="1:8" x14ac:dyDescent="0.2">
      <c r="A5409" s="6">
        <f t="shared" si="81"/>
        <v>609562</v>
      </c>
      <c r="B5409" s="6">
        <v>19</v>
      </c>
      <c r="C5409" s="7">
        <v>22</v>
      </c>
      <c r="D5409" s="7">
        <v>226</v>
      </c>
      <c r="E5409" s="136" t="s">
        <v>5310</v>
      </c>
      <c r="F5409" s="7"/>
      <c r="G5409" s="7"/>
      <c r="H5409" s="7">
        <f>IF('Раздел 2.3.3'!Q27&gt;=SUM('Раздел 2.3.3'!R27:S27),0,1)</f>
        <v>0</v>
      </c>
    </row>
    <row r="5410" spans="1:8" x14ac:dyDescent="0.2">
      <c r="A5410" s="6">
        <f t="shared" si="81"/>
        <v>609562</v>
      </c>
      <c r="B5410" s="6">
        <v>19</v>
      </c>
      <c r="C5410" s="7">
        <v>22</v>
      </c>
      <c r="D5410" s="7">
        <v>227</v>
      </c>
      <c r="E5410" s="136" t="s">
        <v>5311</v>
      </c>
      <c r="F5410" s="7"/>
      <c r="G5410" s="7"/>
      <c r="H5410" s="7">
        <f>IF('Раздел 2.3.3'!Q28&gt;=SUM('Раздел 2.3.3'!R28:S28),0,1)</f>
        <v>0</v>
      </c>
    </row>
    <row r="5411" spans="1:8" x14ac:dyDescent="0.2">
      <c r="A5411" s="6">
        <f t="shared" si="81"/>
        <v>609562</v>
      </c>
      <c r="B5411" s="6">
        <v>19</v>
      </c>
      <c r="C5411" s="119">
        <v>22</v>
      </c>
      <c r="D5411" s="119">
        <v>228</v>
      </c>
      <c r="E5411" s="123" t="s">
        <v>5312</v>
      </c>
      <c r="F5411" s="119"/>
      <c r="G5411" s="119"/>
      <c r="H5411" s="119">
        <f>IF('Раздел 2.3.3'!Q29&gt;=SUM('Раздел 2.3.3'!R29:S29),0,1)</f>
        <v>0</v>
      </c>
    </row>
    <row r="5412" spans="1:8" x14ac:dyDescent="0.2">
      <c r="A5412" s="6">
        <f t="shared" si="81"/>
        <v>609562</v>
      </c>
      <c r="B5412" s="6">
        <v>19</v>
      </c>
      <c r="C5412" s="7">
        <v>23</v>
      </c>
      <c r="D5412" s="7">
        <v>229</v>
      </c>
      <c r="E5412" s="136" t="s">
        <v>5313</v>
      </c>
      <c r="F5412" s="7"/>
      <c r="G5412" s="7"/>
      <c r="H5412" s="7">
        <f>IF('Раздел 2.3.3'!V21&gt;=SUM('Раздел 2.3.3'!X21:AA21),0,1)</f>
        <v>0</v>
      </c>
    </row>
    <row r="5413" spans="1:8" x14ac:dyDescent="0.2">
      <c r="A5413" s="6">
        <f t="shared" si="81"/>
        <v>609562</v>
      </c>
      <c r="B5413" s="6">
        <v>19</v>
      </c>
      <c r="C5413" s="7">
        <v>23</v>
      </c>
      <c r="D5413" s="7">
        <v>230</v>
      </c>
      <c r="E5413" s="136" t="s">
        <v>5314</v>
      </c>
      <c r="F5413" s="7"/>
      <c r="G5413" s="7"/>
      <c r="H5413" s="7">
        <f>IF('Раздел 2.3.3'!V22&gt;=SUM('Раздел 2.3.3'!X22:AA22),0,1)</f>
        <v>0</v>
      </c>
    </row>
    <row r="5414" spans="1:8" x14ac:dyDescent="0.2">
      <c r="A5414" s="6">
        <f t="shared" si="81"/>
        <v>609562</v>
      </c>
      <c r="B5414" s="6">
        <v>19</v>
      </c>
      <c r="C5414" s="7">
        <v>23</v>
      </c>
      <c r="D5414" s="7">
        <v>231</v>
      </c>
      <c r="E5414" s="136" t="s">
        <v>5315</v>
      </c>
      <c r="F5414" s="7"/>
      <c r="G5414" s="7"/>
      <c r="H5414" s="7">
        <f>IF('Раздел 2.3.3'!V23&gt;=SUM('Раздел 2.3.3'!X23:AA23),0,1)</f>
        <v>0</v>
      </c>
    </row>
    <row r="5415" spans="1:8" x14ac:dyDescent="0.2">
      <c r="A5415" s="6">
        <f t="shared" si="81"/>
        <v>609562</v>
      </c>
      <c r="B5415" s="6">
        <v>19</v>
      </c>
      <c r="C5415" s="7">
        <v>23</v>
      </c>
      <c r="D5415" s="7">
        <v>232</v>
      </c>
      <c r="E5415" s="136" t="s">
        <v>5316</v>
      </c>
      <c r="F5415" s="7"/>
      <c r="G5415" s="7"/>
      <c r="H5415" s="7">
        <f>IF('Раздел 2.3.3'!V24&gt;=SUM('Раздел 2.3.3'!X24:AA24),0,1)</f>
        <v>0</v>
      </c>
    </row>
    <row r="5416" spans="1:8" x14ac:dyDescent="0.2">
      <c r="A5416" s="6">
        <f t="shared" si="81"/>
        <v>609562</v>
      </c>
      <c r="B5416" s="6">
        <v>19</v>
      </c>
      <c r="C5416" s="7">
        <v>23</v>
      </c>
      <c r="D5416" s="7">
        <v>233</v>
      </c>
      <c r="E5416" s="136" t="s">
        <v>5317</v>
      </c>
      <c r="F5416" s="7"/>
      <c r="G5416" s="7"/>
      <c r="H5416" s="7">
        <f>IF('Раздел 2.3.3'!V25&gt;=SUM('Раздел 2.3.3'!X25:AA25),0,1)</f>
        <v>0</v>
      </c>
    </row>
    <row r="5417" spans="1:8" x14ac:dyDescent="0.2">
      <c r="A5417" s="6">
        <f t="shared" si="81"/>
        <v>609562</v>
      </c>
      <c r="B5417" s="6">
        <v>19</v>
      </c>
      <c r="C5417" s="7">
        <v>23</v>
      </c>
      <c r="D5417" s="7">
        <v>234</v>
      </c>
      <c r="E5417" s="136" t="s">
        <v>5318</v>
      </c>
      <c r="F5417" s="7"/>
      <c r="G5417" s="7"/>
      <c r="H5417" s="7">
        <f>IF('Раздел 2.3.3'!V26&gt;=SUM('Раздел 2.3.3'!X26:AA26),0,1)</f>
        <v>0</v>
      </c>
    </row>
    <row r="5418" spans="1:8" x14ac:dyDescent="0.2">
      <c r="A5418" s="6">
        <f t="shared" si="81"/>
        <v>609562</v>
      </c>
      <c r="B5418" s="6">
        <v>19</v>
      </c>
      <c r="C5418" s="7">
        <v>23</v>
      </c>
      <c r="D5418" s="7">
        <v>235</v>
      </c>
      <c r="E5418" s="136" t="s">
        <v>5319</v>
      </c>
      <c r="F5418" s="7"/>
      <c r="G5418" s="7"/>
      <c r="H5418" s="7">
        <f>IF('Раздел 2.3.3'!V27&gt;=SUM('Раздел 2.3.3'!X27:AA27),0,1)</f>
        <v>0</v>
      </c>
    </row>
    <row r="5419" spans="1:8" x14ac:dyDescent="0.2">
      <c r="A5419" s="6">
        <f t="shared" si="81"/>
        <v>609562</v>
      </c>
      <c r="B5419" s="6">
        <v>19</v>
      </c>
      <c r="C5419" s="7">
        <v>23</v>
      </c>
      <c r="D5419" s="7">
        <v>236</v>
      </c>
      <c r="E5419" s="136" t="s">
        <v>5320</v>
      </c>
      <c r="F5419" s="7"/>
      <c r="G5419" s="7"/>
      <c r="H5419" s="7">
        <f>IF('Раздел 2.3.3'!V28&gt;=SUM('Раздел 2.3.3'!X28:AA28),0,1)</f>
        <v>0</v>
      </c>
    </row>
    <row r="5420" spans="1:8" x14ac:dyDescent="0.2">
      <c r="A5420" s="6">
        <f t="shared" si="81"/>
        <v>609562</v>
      </c>
      <c r="B5420" s="6">
        <v>19</v>
      </c>
      <c r="C5420" s="119">
        <v>23</v>
      </c>
      <c r="D5420" s="119">
        <v>237</v>
      </c>
      <c r="E5420" s="123" t="s">
        <v>5321</v>
      </c>
      <c r="F5420" s="119"/>
      <c r="G5420" s="119"/>
      <c r="H5420" s="119">
        <f>IF('Раздел 2.3.3'!V29&gt;=SUM('Раздел 2.3.3'!X29:AA29),0,1)</f>
        <v>0</v>
      </c>
    </row>
    <row r="5421" spans="1:8" x14ac:dyDescent="0.2">
      <c r="A5421" s="6">
        <f t="shared" si="81"/>
        <v>609562</v>
      </c>
      <c r="B5421" s="6">
        <v>19</v>
      </c>
      <c r="C5421" s="7">
        <v>24</v>
      </c>
      <c r="D5421" s="7">
        <v>238</v>
      </c>
      <c r="E5421" s="136" t="s">
        <v>5322</v>
      </c>
      <c r="F5421" s="125"/>
      <c r="G5421" s="125"/>
      <c r="H5421" s="125">
        <f>IF('Раздел 2.3.3'!W21&gt;=SUM('Раздел 2.3.3'!X21:Y21),0,1)</f>
        <v>0</v>
      </c>
    </row>
    <row r="5422" spans="1:8" x14ac:dyDescent="0.2">
      <c r="A5422" s="6">
        <f t="shared" si="81"/>
        <v>609562</v>
      </c>
      <c r="B5422" s="6">
        <v>19</v>
      </c>
      <c r="C5422" s="7">
        <v>24</v>
      </c>
      <c r="D5422" s="7">
        <v>239</v>
      </c>
      <c r="E5422" s="136" t="s">
        <v>5323</v>
      </c>
      <c r="F5422" s="7"/>
      <c r="G5422" s="7"/>
      <c r="H5422" s="7">
        <f>IF('Раздел 2.3.3'!W22&gt;=SUM('Раздел 2.3.3'!X22:Y22),0,1)</f>
        <v>0</v>
      </c>
    </row>
    <row r="5423" spans="1:8" x14ac:dyDescent="0.2">
      <c r="A5423" s="6">
        <f t="shared" si="81"/>
        <v>609562</v>
      </c>
      <c r="B5423" s="6">
        <v>19</v>
      </c>
      <c r="C5423" s="7">
        <v>24</v>
      </c>
      <c r="D5423" s="7">
        <v>240</v>
      </c>
      <c r="E5423" s="136" t="s">
        <v>5324</v>
      </c>
      <c r="F5423" s="7"/>
      <c r="G5423" s="7"/>
      <c r="H5423" s="7">
        <f>IF('Раздел 2.3.3'!W23&gt;=SUM('Раздел 2.3.3'!X23:Y23),0,1)</f>
        <v>0</v>
      </c>
    </row>
    <row r="5424" spans="1:8" x14ac:dyDescent="0.2">
      <c r="A5424" s="6">
        <f t="shared" si="81"/>
        <v>609562</v>
      </c>
      <c r="B5424" s="6">
        <v>19</v>
      </c>
      <c r="C5424" s="7">
        <v>24</v>
      </c>
      <c r="D5424" s="7">
        <v>241</v>
      </c>
      <c r="E5424" s="136" t="s">
        <v>5325</v>
      </c>
      <c r="F5424" s="7"/>
      <c r="G5424" s="7"/>
      <c r="H5424" s="7">
        <f>IF('Раздел 2.3.3'!W24&gt;=SUM('Раздел 2.3.3'!X24:Y24),0,1)</f>
        <v>0</v>
      </c>
    </row>
    <row r="5425" spans="1:8" x14ac:dyDescent="0.2">
      <c r="A5425" s="6">
        <f t="shared" si="81"/>
        <v>609562</v>
      </c>
      <c r="B5425" s="6">
        <v>19</v>
      </c>
      <c r="C5425" s="7">
        <v>24</v>
      </c>
      <c r="D5425" s="7">
        <v>242</v>
      </c>
      <c r="E5425" s="136" t="s">
        <v>5326</v>
      </c>
      <c r="F5425" s="7"/>
      <c r="G5425" s="7"/>
      <c r="H5425" s="7">
        <f>IF('Раздел 2.3.3'!W25&gt;=SUM('Раздел 2.3.3'!X25:Y25),0,1)</f>
        <v>0</v>
      </c>
    </row>
    <row r="5426" spans="1:8" x14ac:dyDescent="0.2">
      <c r="A5426" s="6">
        <f t="shared" si="81"/>
        <v>609562</v>
      </c>
      <c r="B5426" s="6">
        <v>19</v>
      </c>
      <c r="C5426" s="7">
        <v>24</v>
      </c>
      <c r="D5426" s="7">
        <v>243</v>
      </c>
      <c r="E5426" s="136" t="s">
        <v>5327</v>
      </c>
      <c r="F5426" s="7"/>
      <c r="G5426" s="7"/>
      <c r="H5426" s="7">
        <f>IF('Раздел 2.3.3'!W26&gt;=SUM('Раздел 2.3.3'!X26:Y26),0,1)</f>
        <v>0</v>
      </c>
    </row>
    <row r="5427" spans="1:8" x14ac:dyDescent="0.2">
      <c r="A5427" s="6">
        <f t="shared" si="81"/>
        <v>609562</v>
      </c>
      <c r="B5427" s="6">
        <v>19</v>
      </c>
      <c r="C5427" s="7">
        <v>24</v>
      </c>
      <c r="D5427" s="7">
        <v>244</v>
      </c>
      <c r="E5427" s="136" t="s">
        <v>5024</v>
      </c>
      <c r="F5427" s="7"/>
      <c r="G5427" s="7"/>
      <c r="H5427" s="7">
        <f>IF('Раздел 2.3.3'!W27&gt;=SUM('Раздел 2.3.3'!X27:Y27),0,1)</f>
        <v>0</v>
      </c>
    </row>
    <row r="5428" spans="1:8" x14ac:dyDescent="0.2">
      <c r="A5428" s="6">
        <f t="shared" si="81"/>
        <v>609562</v>
      </c>
      <c r="B5428" s="6">
        <v>19</v>
      </c>
      <c r="C5428" s="7">
        <v>24</v>
      </c>
      <c r="D5428" s="7">
        <v>245</v>
      </c>
      <c r="E5428" s="136" t="s">
        <v>5025</v>
      </c>
      <c r="F5428" s="7"/>
      <c r="G5428" s="7"/>
      <c r="H5428" s="7">
        <f>IF('Раздел 2.3.3'!W28&gt;=SUM('Раздел 2.3.3'!X28:Y28),0,1)</f>
        <v>0</v>
      </c>
    </row>
    <row r="5429" spans="1:8" x14ac:dyDescent="0.2">
      <c r="A5429" s="6">
        <f t="shared" si="81"/>
        <v>609562</v>
      </c>
      <c r="B5429" s="119">
        <v>19</v>
      </c>
      <c r="C5429" s="119">
        <v>24</v>
      </c>
      <c r="D5429" s="119">
        <v>246</v>
      </c>
      <c r="E5429" s="123" t="s">
        <v>5026</v>
      </c>
      <c r="F5429" s="119"/>
      <c r="G5429" s="119"/>
      <c r="H5429" s="119">
        <f>IF('Раздел 2.3.3'!W29&gt;=SUM('Раздел 2.3.3'!X29:Y29),0,1)</f>
        <v>0</v>
      </c>
    </row>
    <row r="5430" spans="1:8" x14ac:dyDescent="0.2">
      <c r="A5430" s="117">
        <f t="shared" ref="A5430:A5505" si="82">P_3</f>
        <v>609562</v>
      </c>
      <c r="B5430" s="117">
        <v>20</v>
      </c>
      <c r="C5430" s="117">
        <v>0</v>
      </c>
      <c r="D5430" s="117">
        <v>0</v>
      </c>
      <c r="E5430" s="117" t="str">
        <f>CONCATENATE("Количество ошибок в разделе 2.4.1: ",H5430)</f>
        <v>Количество ошибок в разделе 2.4.1: 0</v>
      </c>
      <c r="F5430" s="117"/>
      <c r="G5430" s="117"/>
      <c r="H5430" s="117">
        <f>SUM(H5431:H5447)</f>
        <v>0</v>
      </c>
    </row>
    <row r="5431" spans="1:8" x14ac:dyDescent="0.2">
      <c r="A5431" s="6">
        <f t="shared" si="82"/>
        <v>609562</v>
      </c>
      <c r="B5431" s="6">
        <v>20</v>
      </c>
      <c r="C5431" s="6">
        <v>1</v>
      </c>
      <c r="D5431" s="6">
        <v>1</v>
      </c>
      <c r="E5431" s="6" t="s">
        <v>17213</v>
      </c>
      <c r="H5431" s="6">
        <f>IF('Раздел 2.4.1'!P21=SUM('Раздел 2.4.1'!P22:P24),0,1)</f>
        <v>0</v>
      </c>
    </row>
    <row r="5432" spans="1:8" x14ac:dyDescent="0.2">
      <c r="A5432" s="6">
        <f t="shared" si="82"/>
        <v>609562</v>
      </c>
      <c r="B5432" s="6">
        <v>20</v>
      </c>
      <c r="C5432" s="6">
        <v>1</v>
      </c>
      <c r="D5432" s="6">
        <v>2</v>
      </c>
      <c r="E5432" s="6" t="s">
        <v>17214</v>
      </c>
      <c r="H5432" s="6">
        <f>IF('Раздел 2.4.1'!Q21=SUM('Раздел 2.4.1'!Q22:Q24),0,1)</f>
        <v>0</v>
      </c>
    </row>
    <row r="5433" spans="1:8" x14ac:dyDescent="0.2">
      <c r="A5433" s="6">
        <f t="shared" si="82"/>
        <v>609562</v>
      </c>
      <c r="B5433" s="6">
        <v>20</v>
      </c>
      <c r="C5433" s="6">
        <v>1</v>
      </c>
      <c r="D5433" s="6">
        <v>3</v>
      </c>
      <c r="E5433" s="6" t="s">
        <v>17215</v>
      </c>
      <c r="H5433" s="6">
        <f>IF('Раздел 2.4.1'!R21=SUM('Раздел 2.4.1'!R22:R24),0,1)</f>
        <v>0</v>
      </c>
    </row>
    <row r="5434" spans="1:8" x14ac:dyDescent="0.2">
      <c r="A5434" s="6">
        <f t="shared" si="82"/>
        <v>609562</v>
      </c>
      <c r="B5434" s="6">
        <v>20</v>
      </c>
      <c r="C5434" s="119">
        <v>1</v>
      </c>
      <c r="D5434" s="119">
        <v>4</v>
      </c>
      <c r="E5434" s="119" t="s">
        <v>17216</v>
      </c>
      <c r="F5434" s="119"/>
      <c r="G5434" s="119"/>
      <c r="H5434" s="119">
        <f>IF('Раздел 2.4.1'!S21=SUM('Раздел 2.4.1'!S22:S24),0,1)</f>
        <v>0</v>
      </c>
    </row>
    <row r="5435" spans="1:8" x14ac:dyDescent="0.2">
      <c r="A5435" s="6">
        <f t="shared" si="82"/>
        <v>609562</v>
      </c>
      <c r="B5435" s="6">
        <v>20</v>
      </c>
      <c r="C5435" s="122">
        <v>2</v>
      </c>
      <c r="D5435" s="6">
        <v>5</v>
      </c>
      <c r="E5435" s="122" t="s">
        <v>17217</v>
      </c>
      <c r="H5435" s="6">
        <f>IF('Раздел 2.4.1'!P21=SUM('Раздел 2.4.1'!Q21:R21),0,1)</f>
        <v>0</v>
      </c>
    </row>
    <row r="5436" spans="1:8" x14ac:dyDescent="0.2">
      <c r="A5436" s="6">
        <f t="shared" si="82"/>
        <v>609562</v>
      </c>
      <c r="B5436" s="6">
        <v>20</v>
      </c>
      <c r="C5436" s="122">
        <v>2</v>
      </c>
      <c r="D5436" s="6">
        <v>6</v>
      </c>
      <c r="E5436" s="122" t="s">
        <v>17218</v>
      </c>
      <c r="H5436" s="6">
        <f>IF('Раздел 2.4.1'!P22=SUM('Раздел 2.4.1'!Q22:R22),0,1)</f>
        <v>0</v>
      </c>
    </row>
    <row r="5437" spans="1:8" x14ac:dyDescent="0.2">
      <c r="A5437" s="6">
        <f t="shared" si="82"/>
        <v>609562</v>
      </c>
      <c r="B5437" s="6">
        <v>20</v>
      </c>
      <c r="C5437" s="122">
        <v>2</v>
      </c>
      <c r="D5437" s="6">
        <v>7</v>
      </c>
      <c r="E5437" s="122" t="s">
        <v>16148</v>
      </c>
      <c r="H5437" s="6">
        <f>IF('Раздел 2.4.1'!P23=SUM('Раздел 2.4.1'!Q23:R23),0,1)</f>
        <v>0</v>
      </c>
    </row>
    <row r="5438" spans="1:8" x14ac:dyDescent="0.2">
      <c r="A5438" s="6">
        <f t="shared" si="82"/>
        <v>609562</v>
      </c>
      <c r="B5438" s="6">
        <v>20</v>
      </c>
      <c r="C5438" s="122">
        <v>2</v>
      </c>
      <c r="D5438" s="7">
        <v>8</v>
      </c>
      <c r="E5438" s="122" t="s">
        <v>16149</v>
      </c>
      <c r="F5438" s="7"/>
      <c r="G5438" s="7"/>
      <c r="H5438" s="7">
        <f>IF('Раздел 2.4.1'!P24=SUM('Раздел 2.4.1'!Q24:R24),0,1)</f>
        <v>0</v>
      </c>
    </row>
    <row r="5439" spans="1:8" x14ac:dyDescent="0.2">
      <c r="A5439" s="6">
        <f t="shared" si="82"/>
        <v>609562</v>
      </c>
      <c r="B5439" s="6">
        <v>20</v>
      </c>
      <c r="C5439" s="123">
        <v>2</v>
      </c>
      <c r="D5439" s="119">
        <v>9</v>
      </c>
      <c r="E5439" s="123" t="s">
        <v>16150</v>
      </c>
      <c r="F5439" s="119"/>
      <c r="G5439" s="119"/>
      <c r="H5439" s="119">
        <f>IF('Раздел 2.4.1'!P25=SUM('Раздел 2.4.1'!Q25:R25),0,1)</f>
        <v>0</v>
      </c>
    </row>
    <row r="5440" spans="1:8" x14ac:dyDescent="0.2">
      <c r="A5440" s="6">
        <f t="shared" si="82"/>
        <v>609562</v>
      </c>
      <c r="B5440" s="6">
        <v>20</v>
      </c>
      <c r="C5440" s="122">
        <v>3</v>
      </c>
      <c r="D5440" s="6">
        <v>10</v>
      </c>
      <c r="E5440" s="122" t="s">
        <v>16151</v>
      </c>
      <c r="H5440" s="6">
        <f>IF('Раздел 2.4.1'!P21&gt;='Раздел 2.4.1'!P25,0,1)</f>
        <v>0</v>
      </c>
    </row>
    <row r="5441" spans="1:8" x14ac:dyDescent="0.2">
      <c r="A5441" s="6">
        <f t="shared" si="82"/>
        <v>609562</v>
      </c>
      <c r="B5441" s="6">
        <v>20</v>
      </c>
      <c r="C5441" s="122">
        <v>3</v>
      </c>
      <c r="D5441" s="6">
        <v>11</v>
      </c>
      <c r="E5441" s="122" t="s">
        <v>16152</v>
      </c>
      <c r="H5441" s="6">
        <f>IF('Раздел 2.4.1'!Q21&gt;='Раздел 2.4.1'!Q25,0,1)</f>
        <v>0</v>
      </c>
    </row>
    <row r="5442" spans="1:8" x14ac:dyDescent="0.2">
      <c r="A5442" s="6">
        <f t="shared" si="82"/>
        <v>609562</v>
      </c>
      <c r="B5442" s="6">
        <v>20</v>
      </c>
      <c r="C5442" s="122">
        <v>3</v>
      </c>
      <c r="D5442" s="6">
        <v>12</v>
      </c>
      <c r="E5442" s="122" t="s">
        <v>16153</v>
      </c>
      <c r="H5442" s="6">
        <f>IF('Раздел 2.4.1'!R21&gt;='Раздел 2.4.1'!R25,0,1)</f>
        <v>0</v>
      </c>
    </row>
    <row r="5443" spans="1:8" x14ac:dyDescent="0.2">
      <c r="A5443" s="6">
        <f t="shared" si="82"/>
        <v>609562</v>
      </c>
      <c r="B5443" s="6">
        <v>20</v>
      </c>
      <c r="C5443" s="123">
        <v>3</v>
      </c>
      <c r="D5443" s="119">
        <v>13</v>
      </c>
      <c r="E5443" s="123" t="s">
        <v>16154</v>
      </c>
      <c r="F5443" s="119"/>
      <c r="G5443" s="119"/>
      <c r="H5443" s="119">
        <f>IF('Раздел 2.4.1'!S21&gt;='Раздел 2.4.1'!S25,0,1)</f>
        <v>0</v>
      </c>
    </row>
    <row r="5444" spans="1:8" x14ac:dyDescent="0.2">
      <c r="A5444" s="132">
        <f t="shared" si="82"/>
        <v>609562</v>
      </c>
      <c r="B5444" s="132">
        <v>20</v>
      </c>
      <c r="C5444" s="133">
        <v>4</v>
      </c>
      <c r="D5444" s="133">
        <v>14</v>
      </c>
      <c r="E5444" s="133" t="s">
        <v>5027</v>
      </c>
      <c r="F5444" s="133"/>
      <c r="G5444" s="133"/>
      <c r="H5444" s="133">
        <f>IF('Раздел 2.4.1'!S21&gt;='Раздел 2.4.1'!R21,0,1)</f>
        <v>0</v>
      </c>
    </row>
    <row r="5445" spans="1:8" x14ac:dyDescent="0.2">
      <c r="A5445" s="132">
        <f t="shared" si="82"/>
        <v>609562</v>
      </c>
      <c r="B5445" s="132">
        <v>20</v>
      </c>
      <c r="C5445" s="133">
        <v>4</v>
      </c>
      <c r="D5445" s="133">
        <v>15</v>
      </c>
      <c r="E5445" s="133" t="s">
        <v>5028</v>
      </c>
      <c r="F5445" s="133"/>
      <c r="G5445" s="133"/>
      <c r="H5445" s="133">
        <f>IF('Раздел 2.4.1'!S22&gt;='Раздел 2.4.1'!R22,0,1)</f>
        <v>0</v>
      </c>
    </row>
    <row r="5446" spans="1:8" x14ac:dyDescent="0.2">
      <c r="A5446" s="132">
        <f t="shared" si="82"/>
        <v>609562</v>
      </c>
      <c r="B5446" s="132">
        <v>20</v>
      </c>
      <c r="C5446" s="133">
        <v>4</v>
      </c>
      <c r="D5446" s="133">
        <v>16</v>
      </c>
      <c r="E5446" s="133" t="s">
        <v>5029</v>
      </c>
      <c r="F5446" s="133"/>
      <c r="G5446" s="133"/>
      <c r="H5446" s="133">
        <f>IF('Раздел 2.4.1'!S23&gt;='Раздел 2.4.1'!R23,0,1)</f>
        <v>0</v>
      </c>
    </row>
    <row r="5447" spans="1:8" x14ac:dyDescent="0.2">
      <c r="A5447" s="132">
        <f t="shared" si="82"/>
        <v>609562</v>
      </c>
      <c r="B5447" s="134">
        <v>20</v>
      </c>
      <c r="C5447" s="134">
        <v>4</v>
      </c>
      <c r="D5447" s="134">
        <v>17</v>
      </c>
      <c r="E5447" s="134" t="s">
        <v>5030</v>
      </c>
      <c r="F5447" s="134"/>
      <c r="G5447" s="134"/>
      <c r="H5447" s="134">
        <f>IF('Раздел 2.4.1'!S24&gt;='Раздел 2.4.1'!R24,0,1)</f>
        <v>0</v>
      </c>
    </row>
    <row r="5448" spans="1:8" x14ac:dyDescent="0.2">
      <c r="A5448" s="117">
        <f t="shared" si="82"/>
        <v>609562</v>
      </c>
      <c r="B5448" s="117">
        <v>21</v>
      </c>
      <c r="C5448" s="117">
        <v>0</v>
      </c>
      <c r="D5448" s="117">
        <v>0</v>
      </c>
      <c r="E5448" s="117" t="str">
        <f>CONCATENATE("Количество ошибок в разделе 2.4.2: ",H5448)</f>
        <v>Количество ошибок в разделе 2.4.2: 0</v>
      </c>
      <c r="F5448" s="117"/>
      <c r="G5448" s="117"/>
      <c r="H5448" s="117">
        <f>SUM(H5449:H5465)</f>
        <v>0</v>
      </c>
    </row>
    <row r="5449" spans="1:8" x14ac:dyDescent="0.2">
      <c r="A5449" s="6">
        <f t="shared" si="82"/>
        <v>609562</v>
      </c>
      <c r="B5449" s="6">
        <v>21</v>
      </c>
      <c r="C5449" s="6">
        <v>1</v>
      </c>
      <c r="D5449" s="6">
        <v>1</v>
      </c>
      <c r="E5449" s="6" t="s">
        <v>16155</v>
      </c>
      <c r="H5449" s="6">
        <f>IF('Раздел 2.4.2'!P21=SUM('Раздел 2.4.2'!P22:P24),0,1)</f>
        <v>0</v>
      </c>
    </row>
    <row r="5450" spans="1:8" x14ac:dyDescent="0.2">
      <c r="A5450" s="6">
        <f t="shared" si="82"/>
        <v>609562</v>
      </c>
      <c r="B5450" s="6">
        <v>21</v>
      </c>
      <c r="C5450" s="6">
        <v>1</v>
      </c>
      <c r="D5450" s="6">
        <v>2</v>
      </c>
      <c r="E5450" s="6" t="s">
        <v>16156</v>
      </c>
      <c r="H5450" s="6">
        <f>IF('Раздел 2.4.2'!Q21=SUM('Раздел 2.4.2'!Q22:Q24),0,1)</f>
        <v>0</v>
      </c>
    </row>
    <row r="5451" spans="1:8" x14ac:dyDescent="0.2">
      <c r="A5451" s="6">
        <f t="shared" si="82"/>
        <v>609562</v>
      </c>
      <c r="B5451" s="6">
        <v>21</v>
      </c>
      <c r="C5451" s="6">
        <v>1</v>
      </c>
      <c r="D5451" s="6">
        <v>3</v>
      </c>
      <c r="E5451" s="6" t="s">
        <v>16157</v>
      </c>
      <c r="H5451" s="6">
        <f>IF('Раздел 2.4.2'!R21=SUM('Раздел 2.4.2'!R22:R24),0,1)</f>
        <v>0</v>
      </c>
    </row>
    <row r="5452" spans="1:8" x14ac:dyDescent="0.2">
      <c r="A5452" s="6">
        <f t="shared" si="82"/>
        <v>609562</v>
      </c>
      <c r="B5452" s="6">
        <v>21</v>
      </c>
      <c r="C5452" s="119">
        <v>1</v>
      </c>
      <c r="D5452" s="119">
        <v>4</v>
      </c>
      <c r="E5452" s="119" t="s">
        <v>16158</v>
      </c>
      <c r="F5452" s="119"/>
      <c r="G5452" s="119"/>
      <c r="H5452" s="119">
        <f>IF('Раздел 2.4.2'!S21=SUM('Раздел 2.4.2'!S22:S24),0,1)</f>
        <v>0</v>
      </c>
    </row>
    <row r="5453" spans="1:8" x14ac:dyDescent="0.2">
      <c r="A5453" s="6">
        <f t="shared" si="82"/>
        <v>609562</v>
      </c>
      <c r="B5453" s="6">
        <v>21</v>
      </c>
      <c r="C5453" s="122">
        <v>2</v>
      </c>
      <c r="D5453" s="6">
        <v>5</v>
      </c>
      <c r="E5453" s="122" t="s">
        <v>16159</v>
      </c>
      <c r="H5453" s="6">
        <f>IF('Раздел 2.4.2'!P21=SUM('Раздел 2.4.2'!Q21:R21),0,1)</f>
        <v>0</v>
      </c>
    </row>
    <row r="5454" spans="1:8" x14ac:dyDescent="0.2">
      <c r="A5454" s="6">
        <f t="shared" si="82"/>
        <v>609562</v>
      </c>
      <c r="B5454" s="6">
        <v>21</v>
      </c>
      <c r="C5454" s="122">
        <v>2</v>
      </c>
      <c r="D5454" s="6">
        <v>6</v>
      </c>
      <c r="E5454" s="122" t="s">
        <v>16160</v>
      </c>
      <c r="H5454" s="6">
        <f>IF('Раздел 2.4.2'!P22=SUM('Раздел 2.4.2'!Q22:R22),0,1)</f>
        <v>0</v>
      </c>
    </row>
    <row r="5455" spans="1:8" x14ac:dyDescent="0.2">
      <c r="A5455" s="6">
        <f t="shared" si="82"/>
        <v>609562</v>
      </c>
      <c r="B5455" s="6">
        <v>21</v>
      </c>
      <c r="C5455" s="122">
        <v>2</v>
      </c>
      <c r="D5455" s="6">
        <v>7</v>
      </c>
      <c r="E5455" s="122" t="s">
        <v>16161</v>
      </c>
      <c r="H5455" s="6">
        <f>IF('Раздел 2.4.2'!P23=SUM('Раздел 2.4.2'!Q23:R23),0,1)</f>
        <v>0</v>
      </c>
    </row>
    <row r="5456" spans="1:8" x14ac:dyDescent="0.2">
      <c r="A5456" s="6">
        <f t="shared" si="82"/>
        <v>609562</v>
      </c>
      <c r="B5456" s="6">
        <v>21</v>
      </c>
      <c r="C5456" s="122">
        <v>2</v>
      </c>
      <c r="D5456" s="7">
        <v>8</v>
      </c>
      <c r="E5456" s="122" t="s">
        <v>16162</v>
      </c>
      <c r="F5456" s="7"/>
      <c r="G5456" s="7"/>
      <c r="H5456" s="7">
        <f>IF('Раздел 2.4.2'!P24=SUM('Раздел 2.4.2'!Q24:R24),0,1)</f>
        <v>0</v>
      </c>
    </row>
    <row r="5457" spans="1:8" x14ac:dyDescent="0.2">
      <c r="A5457" s="6">
        <f t="shared" si="82"/>
        <v>609562</v>
      </c>
      <c r="B5457" s="6">
        <v>21</v>
      </c>
      <c r="C5457" s="123">
        <v>2</v>
      </c>
      <c r="D5457" s="119">
        <v>9</v>
      </c>
      <c r="E5457" s="123" t="s">
        <v>16976</v>
      </c>
      <c r="F5457" s="119"/>
      <c r="G5457" s="119"/>
      <c r="H5457" s="119">
        <f>IF('Раздел 2.4.2'!P25=SUM('Раздел 2.4.2'!Q25:R25),0,1)</f>
        <v>0</v>
      </c>
    </row>
    <row r="5458" spans="1:8" x14ac:dyDescent="0.2">
      <c r="A5458" s="6">
        <f t="shared" si="82"/>
        <v>609562</v>
      </c>
      <c r="B5458" s="6">
        <v>21</v>
      </c>
      <c r="C5458" s="122">
        <v>3</v>
      </c>
      <c r="D5458" s="6">
        <v>10</v>
      </c>
      <c r="E5458" s="122" t="s">
        <v>16977</v>
      </c>
      <c r="H5458" s="6">
        <f>IF('Раздел 2.4.2'!P21&gt;='Раздел 2.4.2'!P25,0,1)</f>
        <v>0</v>
      </c>
    </row>
    <row r="5459" spans="1:8" x14ac:dyDescent="0.2">
      <c r="A5459" s="6">
        <f t="shared" si="82"/>
        <v>609562</v>
      </c>
      <c r="B5459" s="6">
        <v>21</v>
      </c>
      <c r="C5459" s="122">
        <v>3</v>
      </c>
      <c r="D5459" s="6">
        <v>11</v>
      </c>
      <c r="E5459" s="122" t="s">
        <v>16978</v>
      </c>
      <c r="H5459" s="6">
        <f>IF('Раздел 2.4.2'!Q21&gt;='Раздел 2.4.2'!Q25,0,1)</f>
        <v>0</v>
      </c>
    </row>
    <row r="5460" spans="1:8" x14ac:dyDescent="0.2">
      <c r="A5460" s="6">
        <f t="shared" si="82"/>
        <v>609562</v>
      </c>
      <c r="B5460" s="6">
        <v>21</v>
      </c>
      <c r="C5460" s="122">
        <v>3</v>
      </c>
      <c r="D5460" s="6">
        <v>12</v>
      </c>
      <c r="E5460" s="122" t="s">
        <v>16979</v>
      </c>
      <c r="H5460" s="6">
        <f>IF('Раздел 2.4.2'!R21&gt;='Раздел 2.4.2'!R25,0,1)</f>
        <v>0</v>
      </c>
    </row>
    <row r="5461" spans="1:8" x14ac:dyDescent="0.2">
      <c r="A5461" s="6">
        <f t="shared" si="82"/>
        <v>609562</v>
      </c>
      <c r="B5461" s="119">
        <v>21</v>
      </c>
      <c r="C5461" s="123">
        <v>3</v>
      </c>
      <c r="D5461" s="119">
        <v>13</v>
      </c>
      <c r="E5461" s="123" t="s">
        <v>16980</v>
      </c>
      <c r="F5461" s="119"/>
      <c r="G5461" s="119"/>
      <c r="H5461" s="119">
        <f>IF('Раздел 2.4.2'!S21&gt;='Раздел 2.4.2'!S25,0,1)</f>
        <v>0</v>
      </c>
    </row>
    <row r="5462" spans="1:8" x14ac:dyDescent="0.2">
      <c r="A5462" s="132">
        <f t="shared" si="82"/>
        <v>609562</v>
      </c>
      <c r="B5462" s="132">
        <v>21</v>
      </c>
      <c r="C5462" s="133">
        <v>4</v>
      </c>
      <c r="D5462" s="133">
        <v>14</v>
      </c>
      <c r="E5462" s="133" t="s">
        <v>5031</v>
      </c>
      <c r="F5462" s="133"/>
      <c r="G5462" s="133"/>
      <c r="H5462" s="133">
        <f>IF('Раздел 2.4.2'!S21&gt;='Раздел 2.4.2'!R21,0,1)</f>
        <v>0</v>
      </c>
    </row>
    <row r="5463" spans="1:8" x14ac:dyDescent="0.2">
      <c r="A5463" s="132">
        <f t="shared" si="82"/>
        <v>609562</v>
      </c>
      <c r="B5463" s="132">
        <v>21</v>
      </c>
      <c r="C5463" s="133">
        <v>4</v>
      </c>
      <c r="D5463" s="133">
        <v>15</v>
      </c>
      <c r="E5463" s="133" t="s">
        <v>5032</v>
      </c>
      <c r="F5463" s="133"/>
      <c r="G5463" s="133"/>
      <c r="H5463" s="133">
        <f>IF('Раздел 2.4.2'!S22&gt;='Раздел 2.4.2'!R22,0,1)</f>
        <v>0</v>
      </c>
    </row>
    <row r="5464" spans="1:8" x14ac:dyDescent="0.2">
      <c r="A5464" s="132">
        <f t="shared" si="82"/>
        <v>609562</v>
      </c>
      <c r="B5464" s="132">
        <v>21</v>
      </c>
      <c r="C5464" s="133">
        <v>4</v>
      </c>
      <c r="D5464" s="133">
        <v>16</v>
      </c>
      <c r="E5464" s="133" t="s">
        <v>5033</v>
      </c>
      <c r="F5464" s="133"/>
      <c r="G5464" s="133"/>
      <c r="H5464" s="133">
        <f>IF('Раздел 2.4.2'!S23&gt;='Раздел 2.4.2'!R23,0,1)</f>
        <v>0</v>
      </c>
    </row>
    <row r="5465" spans="1:8" x14ac:dyDescent="0.2">
      <c r="A5465" s="132">
        <f t="shared" si="82"/>
        <v>609562</v>
      </c>
      <c r="B5465" s="134">
        <v>21</v>
      </c>
      <c r="C5465" s="134">
        <v>4</v>
      </c>
      <c r="D5465" s="134">
        <v>17</v>
      </c>
      <c r="E5465" s="134" t="s">
        <v>5034</v>
      </c>
      <c r="F5465" s="134"/>
      <c r="G5465" s="134"/>
      <c r="H5465" s="134">
        <f>IF('Раздел 2.4.2'!S24&gt;='Раздел 2.4.2'!R24,0,1)</f>
        <v>0</v>
      </c>
    </row>
    <row r="5466" spans="1:8" x14ac:dyDescent="0.2">
      <c r="A5466" s="117">
        <f t="shared" si="82"/>
        <v>609562</v>
      </c>
      <c r="B5466" s="117">
        <v>22</v>
      </c>
      <c r="C5466" s="117">
        <v>0</v>
      </c>
      <c r="D5466" s="117">
        <v>0</v>
      </c>
      <c r="E5466" s="117" t="str">
        <f>CONCATENATE("Количество ошибок в разделе 2.4.3: ",H5466)</f>
        <v>Количество ошибок в разделе 2.4.3: 0</v>
      </c>
      <c r="F5466" s="117"/>
      <c r="G5466" s="117"/>
      <c r="H5466" s="117">
        <f>SUM(H5467:H5483)</f>
        <v>0</v>
      </c>
    </row>
    <row r="5467" spans="1:8" x14ac:dyDescent="0.2">
      <c r="A5467" s="6">
        <f t="shared" si="82"/>
        <v>609562</v>
      </c>
      <c r="B5467" s="6">
        <v>22</v>
      </c>
      <c r="C5467" s="6">
        <v>1</v>
      </c>
      <c r="D5467" s="6">
        <v>1</v>
      </c>
      <c r="E5467" s="6" t="s">
        <v>16981</v>
      </c>
      <c r="H5467" s="6">
        <f>IF('Раздел 2.4.3'!P21=SUM('Раздел 2.4.3'!P22:P24),0,1)</f>
        <v>0</v>
      </c>
    </row>
    <row r="5468" spans="1:8" x14ac:dyDescent="0.2">
      <c r="A5468" s="6">
        <f t="shared" si="82"/>
        <v>609562</v>
      </c>
      <c r="B5468" s="6">
        <v>22</v>
      </c>
      <c r="C5468" s="6">
        <v>1</v>
      </c>
      <c r="D5468" s="6">
        <v>2</v>
      </c>
      <c r="E5468" s="6" t="s">
        <v>16982</v>
      </c>
      <c r="H5468" s="6">
        <f>IF('Раздел 2.4.3'!Q21=SUM('Раздел 2.4.3'!Q22:Q24),0,1)</f>
        <v>0</v>
      </c>
    </row>
    <row r="5469" spans="1:8" x14ac:dyDescent="0.2">
      <c r="A5469" s="6">
        <f t="shared" si="82"/>
        <v>609562</v>
      </c>
      <c r="B5469" s="6">
        <v>22</v>
      </c>
      <c r="C5469" s="6">
        <v>1</v>
      </c>
      <c r="D5469" s="6">
        <v>3</v>
      </c>
      <c r="E5469" s="6" t="s">
        <v>16983</v>
      </c>
      <c r="H5469" s="6">
        <f>IF('Раздел 2.4.3'!R21=SUM('Раздел 2.4.3'!R22:R24),0,1)</f>
        <v>0</v>
      </c>
    </row>
    <row r="5470" spans="1:8" x14ac:dyDescent="0.2">
      <c r="A5470" s="6">
        <f t="shared" si="82"/>
        <v>609562</v>
      </c>
      <c r="B5470" s="6">
        <v>22</v>
      </c>
      <c r="C5470" s="119">
        <v>1</v>
      </c>
      <c r="D5470" s="119">
        <v>4</v>
      </c>
      <c r="E5470" s="119" t="s">
        <v>17895</v>
      </c>
      <c r="F5470" s="119"/>
      <c r="G5470" s="119"/>
      <c r="H5470" s="119">
        <f>IF('Раздел 2.4.3'!S21=SUM('Раздел 2.4.3'!S22:S24),0,1)</f>
        <v>0</v>
      </c>
    </row>
    <row r="5471" spans="1:8" x14ac:dyDescent="0.2">
      <c r="A5471" s="6">
        <f t="shared" si="82"/>
        <v>609562</v>
      </c>
      <c r="B5471" s="6">
        <v>22</v>
      </c>
      <c r="C5471" s="122">
        <v>2</v>
      </c>
      <c r="D5471" s="6">
        <v>5</v>
      </c>
      <c r="E5471" s="122" t="s">
        <v>16930</v>
      </c>
      <c r="H5471" s="6">
        <f>IF('Раздел 2.4.3'!P21=SUM('Раздел 2.4.3'!Q21:R21),0,1)</f>
        <v>0</v>
      </c>
    </row>
    <row r="5472" spans="1:8" x14ac:dyDescent="0.2">
      <c r="A5472" s="6">
        <f t="shared" si="82"/>
        <v>609562</v>
      </c>
      <c r="B5472" s="6">
        <v>22</v>
      </c>
      <c r="C5472" s="122">
        <v>2</v>
      </c>
      <c r="D5472" s="6">
        <v>6</v>
      </c>
      <c r="E5472" s="122" t="s">
        <v>16931</v>
      </c>
      <c r="H5472" s="6">
        <f>IF('Раздел 2.4.3'!P22=SUM('Раздел 2.4.3'!Q22:R22),0,1)</f>
        <v>0</v>
      </c>
    </row>
    <row r="5473" spans="1:10" x14ac:dyDescent="0.2">
      <c r="A5473" s="6">
        <f t="shared" si="82"/>
        <v>609562</v>
      </c>
      <c r="B5473" s="6">
        <v>22</v>
      </c>
      <c r="C5473" s="122">
        <v>2</v>
      </c>
      <c r="D5473" s="6">
        <v>7</v>
      </c>
      <c r="E5473" s="122" t="s">
        <v>16932</v>
      </c>
      <c r="H5473" s="6">
        <f>IF('Раздел 2.4.3'!P23=SUM('Раздел 2.4.3'!Q23:R23),0,1)</f>
        <v>0</v>
      </c>
    </row>
    <row r="5474" spans="1:10" x14ac:dyDescent="0.2">
      <c r="A5474" s="6">
        <f t="shared" si="82"/>
        <v>609562</v>
      </c>
      <c r="B5474" s="6">
        <v>22</v>
      </c>
      <c r="C5474" s="122">
        <v>2</v>
      </c>
      <c r="D5474" s="7">
        <v>8</v>
      </c>
      <c r="E5474" s="122" t="s">
        <v>15829</v>
      </c>
      <c r="F5474" s="7"/>
      <c r="G5474" s="7"/>
      <c r="H5474" s="7">
        <f>IF('Раздел 2.4.3'!P24=SUM('Раздел 2.4.3'!Q24:R24),0,1)</f>
        <v>0</v>
      </c>
    </row>
    <row r="5475" spans="1:10" x14ac:dyDescent="0.2">
      <c r="A5475" s="6">
        <f t="shared" si="82"/>
        <v>609562</v>
      </c>
      <c r="B5475" s="6">
        <v>22</v>
      </c>
      <c r="C5475" s="123">
        <v>2</v>
      </c>
      <c r="D5475" s="119">
        <v>9</v>
      </c>
      <c r="E5475" s="123" t="s">
        <v>16934</v>
      </c>
      <c r="F5475" s="119"/>
      <c r="G5475" s="119"/>
      <c r="H5475" s="119">
        <f>IF('Раздел 2.4.3'!P25=SUM('Раздел 2.4.3'!Q25:R25),0,1)</f>
        <v>0</v>
      </c>
    </row>
    <row r="5476" spans="1:10" x14ac:dyDescent="0.2">
      <c r="A5476" s="6">
        <f t="shared" si="82"/>
        <v>609562</v>
      </c>
      <c r="B5476" s="6">
        <v>22</v>
      </c>
      <c r="C5476" s="122">
        <v>3</v>
      </c>
      <c r="D5476" s="6">
        <v>10</v>
      </c>
      <c r="E5476" s="122" t="s">
        <v>16935</v>
      </c>
      <c r="H5476" s="6">
        <f>IF('Раздел 2.4.3'!P21&gt;='Раздел 2.4.3'!P25,0,1)</f>
        <v>0</v>
      </c>
    </row>
    <row r="5477" spans="1:10" x14ac:dyDescent="0.2">
      <c r="A5477" s="6">
        <f t="shared" si="82"/>
        <v>609562</v>
      </c>
      <c r="B5477" s="6">
        <v>22</v>
      </c>
      <c r="C5477" s="122">
        <v>3</v>
      </c>
      <c r="D5477" s="6">
        <v>11</v>
      </c>
      <c r="E5477" s="122" t="s">
        <v>16936</v>
      </c>
      <c r="H5477" s="6">
        <f>IF('Раздел 2.4.3'!Q21&gt;='Раздел 2.4.3'!Q25,0,1)</f>
        <v>0</v>
      </c>
    </row>
    <row r="5478" spans="1:10" x14ac:dyDescent="0.2">
      <c r="A5478" s="6">
        <f t="shared" si="82"/>
        <v>609562</v>
      </c>
      <c r="B5478" s="6">
        <v>22</v>
      </c>
      <c r="C5478" s="122">
        <v>3</v>
      </c>
      <c r="D5478" s="6">
        <v>12</v>
      </c>
      <c r="E5478" s="122" t="s">
        <v>16937</v>
      </c>
      <c r="H5478" s="6">
        <f>IF('Раздел 2.4.3'!R21&gt;='Раздел 2.4.3'!R25,0,1)</f>
        <v>0</v>
      </c>
    </row>
    <row r="5479" spans="1:10" x14ac:dyDescent="0.2">
      <c r="A5479" s="6">
        <f t="shared" si="82"/>
        <v>609562</v>
      </c>
      <c r="B5479" s="119">
        <v>22</v>
      </c>
      <c r="C5479" s="123">
        <v>3</v>
      </c>
      <c r="D5479" s="119">
        <v>13</v>
      </c>
      <c r="E5479" s="123" t="s">
        <v>16938</v>
      </c>
      <c r="F5479" s="119"/>
      <c r="G5479" s="119"/>
      <c r="H5479" s="119">
        <f>IF('Раздел 2.4.3'!S21&gt;='Раздел 2.4.3'!S25,0,1)</f>
        <v>0</v>
      </c>
    </row>
    <row r="5480" spans="1:10" x14ac:dyDescent="0.2">
      <c r="A5480" s="132">
        <f t="shared" si="82"/>
        <v>609562</v>
      </c>
      <c r="B5480" s="132">
        <v>23</v>
      </c>
      <c r="C5480" s="133">
        <v>4</v>
      </c>
      <c r="D5480" s="133">
        <v>14</v>
      </c>
      <c r="E5480" s="133" t="s">
        <v>5035</v>
      </c>
      <c r="F5480" s="133"/>
      <c r="G5480" s="133"/>
      <c r="H5480" s="133">
        <f>IF('Раздел 2.4.3'!S21&gt;='Раздел 2.4.3'!R21,0,1)</f>
        <v>0</v>
      </c>
    </row>
    <row r="5481" spans="1:10" x14ac:dyDescent="0.2">
      <c r="A5481" s="132">
        <f t="shared" si="82"/>
        <v>609562</v>
      </c>
      <c r="B5481" s="132">
        <v>23</v>
      </c>
      <c r="C5481" s="133">
        <v>4</v>
      </c>
      <c r="D5481" s="133">
        <v>15</v>
      </c>
      <c r="E5481" s="133" t="s">
        <v>5036</v>
      </c>
      <c r="F5481" s="133"/>
      <c r="G5481" s="133"/>
      <c r="H5481" s="133">
        <f>IF('Раздел 2.4.3'!S22&gt;='Раздел 2.4.3'!R22,0,1)</f>
        <v>0</v>
      </c>
    </row>
    <row r="5482" spans="1:10" x14ac:dyDescent="0.2">
      <c r="A5482" s="132">
        <f t="shared" si="82"/>
        <v>609562</v>
      </c>
      <c r="B5482" s="132">
        <v>23</v>
      </c>
      <c r="C5482" s="133">
        <v>4</v>
      </c>
      <c r="D5482" s="133">
        <v>16</v>
      </c>
      <c r="E5482" s="133" t="s">
        <v>5037</v>
      </c>
      <c r="F5482" s="133"/>
      <c r="G5482" s="133"/>
      <c r="H5482" s="133">
        <f>IF('Раздел 2.4.3'!S23&gt;='Раздел 2.4.3'!R23,0,1)</f>
        <v>0</v>
      </c>
    </row>
    <row r="5483" spans="1:10" x14ac:dyDescent="0.2">
      <c r="A5483" s="132">
        <f t="shared" si="82"/>
        <v>609562</v>
      </c>
      <c r="B5483" s="134">
        <v>23</v>
      </c>
      <c r="C5483" s="134">
        <v>4</v>
      </c>
      <c r="D5483" s="134">
        <v>17</v>
      </c>
      <c r="E5483" s="134" t="s">
        <v>5038</v>
      </c>
      <c r="F5483" s="134"/>
      <c r="G5483" s="134"/>
      <c r="H5483" s="134">
        <f>IF('Раздел 2.4.3'!S24&gt;='Раздел 2.4.3'!R24,0,1)</f>
        <v>0</v>
      </c>
    </row>
    <row r="5484" spans="1:10" x14ac:dyDescent="0.2">
      <c r="A5484" s="117">
        <f t="shared" si="82"/>
        <v>609562</v>
      </c>
      <c r="B5484" s="117">
        <v>23</v>
      </c>
      <c r="C5484" s="117">
        <v>0</v>
      </c>
      <c r="D5484" s="117">
        <v>0</v>
      </c>
      <c r="E5484" s="117" t="str">
        <f>CONCATENATE("Количество ошибок в разделе 2.5.1.1: ",H5484)</f>
        <v>Количество ошибок в разделе 2.5.1.1: 0</v>
      </c>
      <c r="F5484" s="117"/>
      <c r="G5484" s="117"/>
      <c r="H5484" s="117">
        <f>SUM(H5485:H5520)</f>
        <v>0</v>
      </c>
    </row>
    <row r="5485" spans="1:10" x14ac:dyDescent="0.2">
      <c r="A5485" s="6">
        <f t="shared" si="82"/>
        <v>609562</v>
      </c>
      <c r="B5485" s="6">
        <v>23</v>
      </c>
      <c r="C5485" s="6">
        <v>1</v>
      </c>
      <c r="D5485" s="6">
        <v>1</v>
      </c>
      <c r="E5485" s="6" t="s">
        <v>6513</v>
      </c>
      <c r="H5485" s="6">
        <f>IF('Раздел 2.5.1.1'!P21=SUM('Раздел 2.5.1.1'!P22:P24),0,1)</f>
        <v>0</v>
      </c>
    </row>
    <row r="5486" spans="1:10" x14ac:dyDescent="0.2">
      <c r="A5486" s="6">
        <f t="shared" si="82"/>
        <v>609562</v>
      </c>
      <c r="B5486" s="6">
        <v>23</v>
      </c>
      <c r="C5486" s="6">
        <v>1</v>
      </c>
      <c r="D5486" s="6">
        <v>2</v>
      </c>
      <c r="E5486" s="6" t="s">
        <v>6514</v>
      </c>
      <c r="H5486" s="6">
        <f>IF('Раздел 2.5.1.1'!Q21=SUM('Раздел 2.5.1.1'!Q22:Q24),0,1)</f>
        <v>0</v>
      </c>
    </row>
    <row r="5487" spans="1:10" x14ac:dyDescent="0.2">
      <c r="A5487" s="6">
        <f t="shared" si="82"/>
        <v>609562</v>
      </c>
      <c r="B5487" s="6">
        <v>23</v>
      </c>
      <c r="C5487" s="6">
        <v>1</v>
      </c>
      <c r="D5487" s="6">
        <v>3</v>
      </c>
      <c r="E5487" s="6" t="s">
        <v>6515</v>
      </c>
      <c r="H5487" s="6">
        <f>IF('Раздел 2.5.1.1'!R21=SUM('Раздел 2.5.1.1'!R22:R24),0,1)</f>
        <v>0</v>
      </c>
    </row>
    <row r="5488" spans="1:10" x14ac:dyDescent="0.2">
      <c r="A5488" s="6">
        <f t="shared" si="82"/>
        <v>609562</v>
      </c>
      <c r="B5488" s="7">
        <v>23</v>
      </c>
      <c r="C5488" s="7">
        <v>1</v>
      </c>
      <c r="D5488" s="7">
        <v>4</v>
      </c>
      <c r="E5488" s="7" t="s">
        <v>6516</v>
      </c>
      <c r="F5488" s="7"/>
      <c r="G5488" s="7"/>
      <c r="H5488" s="6">
        <f>IF('Раздел 2.5.1.1'!S21=SUM('Раздел 2.5.1.1'!S22:S24),0,1)</f>
        <v>0</v>
      </c>
      <c r="I5488" s="7"/>
      <c r="J5488" s="7"/>
    </row>
    <row r="5489" spans="1:10" x14ac:dyDescent="0.2">
      <c r="A5489" s="6">
        <f t="shared" si="82"/>
        <v>609562</v>
      </c>
      <c r="B5489" s="7">
        <v>23</v>
      </c>
      <c r="C5489" s="7">
        <v>1</v>
      </c>
      <c r="D5489" s="7">
        <v>5</v>
      </c>
      <c r="E5489" s="7" t="s">
        <v>6517</v>
      </c>
      <c r="F5489" s="7"/>
      <c r="G5489" s="7"/>
      <c r="H5489" s="6">
        <f>IF('Раздел 2.5.1.1'!T21=SUM('Раздел 2.5.1.1'!T22:T24),0,1)</f>
        <v>0</v>
      </c>
      <c r="I5489" s="7"/>
      <c r="J5489" s="7"/>
    </row>
    <row r="5490" spans="1:10" x14ac:dyDescent="0.2">
      <c r="A5490" s="6">
        <f t="shared" si="82"/>
        <v>609562</v>
      </c>
      <c r="B5490" s="7">
        <v>23</v>
      </c>
      <c r="C5490" s="7">
        <v>1</v>
      </c>
      <c r="D5490" s="7">
        <v>6</v>
      </c>
      <c r="E5490" s="7" t="s">
        <v>6518</v>
      </c>
      <c r="F5490" s="7"/>
      <c r="G5490" s="7"/>
      <c r="H5490" s="6">
        <f>IF('Раздел 2.5.1.1'!U21=SUM('Раздел 2.5.1.1'!U22:U24),0,1)</f>
        <v>0</v>
      </c>
      <c r="I5490" s="7"/>
      <c r="J5490" s="7"/>
    </row>
    <row r="5491" spans="1:10" x14ac:dyDescent="0.2">
      <c r="A5491" s="6">
        <f t="shared" si="82"/>
        <v>609562</v>
      </c>
      <c r="B5491" s="7">
        <v>23</v>
      </c>
      <c r="C5491" s="7">
        <v>1</v>
      </c>
      <c r="D5491" s="7">
        <v>7</v>
      </c>
      <c r="E5491" s="7" t="s">
        <v>7788</v>
      </c>
      <c r="F5491" s="7"/>
      <c r="G5491" s="7"/>
      <c r="H5491" s="6">
        <f>IF('Раздел 2.5.1.1'!V21=SUM('Раздел 2.5.1.1'!V22:V24),0,1)</f>
        <v>0</v>
      </c>
      <c r="I5491" s="7"/>
      <c r="J5491" s="7"/>
    </row>
    <row r="5492" spans="1:10" x14ac:dyDescent="0.2">
      <c r="A5492" s="6">
        <f t="shared" si="82"/>
        <v>609562</v>
      </c>
      <c r="B5492" s="7">
        <v>23</v>
      </c>
      <c r="C5492" s="7">
        <v>1</v>
      </c>
      <c r="D5492" s="7">
        <v>8</v>
      </c>
      <c r="E5492" s="7" t="s">
        <v>7789</v>
      </c>
      <c r="F5492" s="7"/>
      <c r="G5492" s="7"/>
      <c r="H5492" s="6">
        <f>IF('Раздел 2.5.1.1'!W21=SUM('Раздел 2.5.1.1'!W22:W24),0,1)</f>
        <v>0</v>
      </c>
      <c r="I5492" s="7"/>
      <c r="J5492" s="7"/>
    </row>
    <row r="5493" spans="1:10" x14ac:dyDescent="0.2">
      <c r="A5493" s="6">
        <f t="shared" si="82"/>
        <v>609562</v>
      </c>
      <c r="B5493" s="7">
        <v>23</v>
      </c>
      <c r="C5493" s="7">
        <v>1</v>
      </c>
      <c r="D5493" s="7">
        <v>9</v>
      </c>
      <c r="E5493" s="7" t="s">
        <v>7790</v>
      </c>
      <c r="F5493" s="7"/>
      <c r="G5493" s="7"/>
      <c r="H5493" s="6">
        <f>IF('Раздел 2.5.1.1'!X21=SUM('Раздел 2.5.1.1'!X22:X24),0,1)</f>
        <v>0</v>
      </c>
      <c r="I5493" s="7"/>
      <c r="J5493" s="7"/>
    </row>
    <row r="5494" spans="1:10" x14ac:dyDescent="0.2">
      <c r="A5494" s="6">
        <f t="shared" si="82"/>
        <v>609562</v>
      </c>
      <c r="B5494" s="7">
        <v>23</v>
      </c>
      <c r="C5494" s="7">
        <v>1</v>
      </c>
      <c r="D5494" s="7">
        <v>10</v>
      </c>
      <c r="E5494" s="7" t="s">
        <v>6967</v>
      </c>
      <c r="F5494" s="7"/>
      <c r="G5494" s="7"/>
      <c r="H5494" s="6">
        <f>IF('Раздел 2.5.1.1'!Y21=SUM('Раздел 2.5.1.1'!Y22:Y24),0,1)</f>
        <v>0</v>
      </c>
      <c r="I5494" s="7"/>
      <c r="J5494" s="7"/>
    </row>
    <row r="5495" spans="1:10" x14ac:dyDescent="0.2">
      <c r="A5495" s="6">
        <f t="shared" si="82"/>
        <v>609562</v>
      </c>
      <c r="B5495" s="7">
        <v>23</v>
      </c>
      <c r="C5495" s="7">
        <v>1</v>
      </c>
      <c r="D5495" s="7">
        <v>11</v>
      </c>
      <c r="E5495" s="7" t="s">
        <v>6968</v>
      </c>
      <c r="F5495" s="7"/>
      <c r="G5495" s="7"/>
      <c r="H5495" s="6">
        <f>IF('Раздел 2.5.1.1'!Z21=SUM('Раздел 2.5.1.1'!Z22:Z24),0,1)</f>
        <v>0</v>
      </c>
    </row>
    <row r="5496" spans="1:10" x14ac:dyDescent="0.2">
      <c r="A5496" s="6">
        <f t="shared" si="82"/>
        <v>609562</v>
      </c>
      <c r="B5496" s="7">
        <v>23</v>
      </c>
      <c r="C5496" s="7">
        <v>1</v>
      </c>
      <c r="D5496" s="7">
        <v>12</v>
      </c>
      <c r="E5496" s="7" t="s">
        <v>6969</v>
      </c>
      <c r="F5496" s="7"/>
      <c r="G5496" s="7"/>
      <c r="H5496" s="6">
        <f>IF('Раздел 2.5.1.1'!AA21=SUM('Раздел 2.5.1.1'!AA22:AA24),0,1)</f>
        <v>0</v>
      </c>
      <c r="I5496" s="7"/>
      <c r="J5496" s="7"/>
    </row>
    <row r="5497" spans="1:10" x14ac:dyDescent="0.2">
      <c r="A5497" s="6">
        <f t="shared" si="82"/>
        <v>609562</v>
      </c>
      <c r="B5497" s="7">
        <v>23</v>
      </c>
      <c r="C5497" s="7">
        <v>1</v>
      </c>
      <c r="D5497" s="7">
        <v>13</v>
      </c>
      <c r="E5497" s="7" t="s">
        <v>6970</v>
      </c>
      <c r="F5497" s="7"/>
      <c r="G5497" s="7"/>
      <c r="H5497" s="6">
        <f>IF('Раздел 2.5.1.1'!AB21=SUM('Раздел 2.5.1.1'!AB22:AB24),0,1)</f>
        <v>0</v>
      </c>
      <c r="I5497" s="7"/>
      <c r="J5497" s="7"/>
    </row>
    <row r="5498" spans="1:10" x14ac:dyDescent="0.2">
      <c r="A5498" s="6">
        <f t="shared" si="82"/>
        <v>609562</v>
      </c>
      <c r="B5498" s="7">
        <v>23</v>
      </c>
      <c r="C5498" s="119">
        <v>1</v>
      </c>
      <c r="D5498" s="119">
        <v>14</v>
      </c>
      <c r="E5498" s="119" t="s">
        <v>6971</v>
      </c>
      <c r="F5498" s="119"/>
      <c r="G5498" s="119"/>
      <c r="H5498" s="119">
        <f>IF('Раздел 2.5.1.1'!AC21=SUM('Раздел 2.5.1.1'!AC22:AC24),0,1)</f>
        <v>0</v>
      </c>
      <c r="I5498" s="7"/>
      <c r="J5498" s="7"/>
    </row>
    <row r="5499" spans="1:10" x14ac:dyDescent="0.2">
      <c r="A5499" s="6">
        <f t="shared" si="82"/>
        <v>609562</v>
      </c>
      <c r="B5499" s="7">
        <v>23</v>
      </c>
      <c r="C5499" s="122">
        <v>2</v>
      </c>
      <c r="D5499" s="7">
        <v>15</v>
      </c>
      <c r="E5499" s="6" t="s">
        <v>6972</v>
      </c>
      <c r="H5499" s="6">
        <f>IF('Раздел 2.5.1.1'!P25=SUM('Раздел 2.5.1.1'!P26:P28),0,1)</f>
        <v>0</v>
      </c>
    </row>
    <row r="5500" spans="1:10" x14ac:dyDescent="0.2">
      <c r="A5500" s="6">
        <f t="shared" si="82"/>
        <v>609562</v>
      </c>
      <c r="B5500" s="7">
        <v>23</v>
      </c>
      <c r="C5500" s="122">
        <v>2</v>
      </c>
      <c r="D5500" s="7">
        <v>16</v>
      </c>
      <c r="E5500" s="6" t="s">
        <v>6973</v>
      </c>
      <c r="H5500" s="6">
        <f>IF('Раздел 2.5.1.1'!Q25=SUM('Раздел 2.5.1.1'!Q26:Q28),0,1)</f>
        <v>0</v>
      </c>
    </row>
    <row r="5501" spans="1:10" x14ac:dyDescent="0.2">
      <c r="A5501" s="6">
        <f t="shared" si="82"/>
        <v>609562</v>
      </c>
      <c r="B5501" s="7">
        <v>23</v>
      </c>
      <c r="C5501" s="122">
        <v>2</v>
      </c>
      <c r="D5501" s="7">
        <v>17</v>
      </c>
      <c r="E5501" s="6" t="s">
        <v>6974</v>
      </c>
      <c r="H5501" s="6">
        <f>IF('Раздел 2.5.1.1'!R25=SUM('Раздел 2.5.1.1'!R26:R28),0,1)</f>
        <v>0</v>
      </c>
    </row>
    <row r="5502" spans="1:10" x14ac:dyDescent="0.2">
      <c r="A5502" s="6">
        <f t="shared" si="82"/>
        <v>609562</v>
      </c>
      <c r="B5502" s="7">
        <v>23</v>
      </c>
      <c r="C5502" s="122">
        <v>2</v>
      </c>
      <c r="D5502" s="7">
        <v>18</v>
      </c>
      <c r="E5502" s="7" t="s">
        <v>7810</v>
      </c>
      <c r="H5502" s="6">
        <f>IF('Раздел 2.5.1.1'!S25=SUM('Раздел 2.5.1.1'!S26:S28),0,1)</f>
        <v>0</v>
      </c>
    </row>
    <row r="5503" spans="1:10" x14ac:dyDescent="0.2">
      <c r="A5503" s="6">
        <f t="shared" si="82"/>
        <v>609562</v>
      </c>
      <c r="B5503" s="7">
        <v>23</v>
      </c>
      <c r="C5503" s="122">
        <v>2</v>
      </c>
      <c r="D5503" s="7">
        <v>19</v>
      </c>
      <c r="E5503" s="7" t="s">
        <v>7811</v>
      </c>
      <c r="H5503" s="6">
        <f>IF('Раздел 2.5.1.1'!T25=SUM('Раздел 2.5.1.1'!T26:T28),0,1)</f>
        <v>0</v>
      </c>
    </row>
    <row r="5504" spans="1:10" x14ac:dyDescent="0.2">
      <c r="A5504" s="6">
        <f t="shared" si="82"/>
        <v>609562</v>
      </c>
      <c r="B5504" s="7">
        <v>23</v>
      </c>
      <c r="C5504" s="122">
        <v>2</v>
      </c>
      <c r="D5504" s="7">
        <v>20</v>
      </c>
      <c r="E5504" s="7" t="s">
        <v>7812</v>
      </c>
      <c r="H5504" s="6">
        <f>IF('Раздел 2.5.1.1'!U25=SUM('Раздел 2.5.1.1'!U26:U28),0,1)</f>
        <v>0</v>
      </c>
    </row>
    <row r="5505" spans="1:8" x14ac:dyDescent="0.2">
      <c r="A5505" s="6">
        <f t="shared" si="82"/>
        <v>609562</v>
      </c>
      <c r="B5505" s="7">
        <v>23</v>
      </c>
      <c r="C5505" s="122">
        <v>2</v>
      </c>
      <c r="D5505" s="7">
        <v>21</v>
      </c>
      <c r="E5505" s="7" t="s">
        <v>7813</v>
      </c>
      <c r="H5505" s="6">
        <f>IF('Раздел 2.5.1.1'!V25=SUM('Раздел 2.5.1.1'!V26:V28),0,1)</f>
        <v>0</v>
      </c>
    </row>
    <row r="5506" spans="1:8" x14ac:dyDescent="0.2">
      <c r="A5506" s="6">
        <f t="shared" ref="A5506:A5569" si="83">P_3</f>
        <v>609562</v>
      </c>
      <c r="B5506" s="7">
        <v>23</v>
      </c>
      <c r="C5506" s="122">
        <v>2</v>
      </c>
      <c r="D5506" s="7">
        <v>22</v>
      </c>
      <c r="E5506" s="7" t="s">
        <v>7814</v>
      </c>
      <c r="H5506" s="6">
        <f>IF('Раздел 2.5.1.1'!W25=SUM('Раздел 2.5.1.1'!W26:W28),0,1)</f>
        <v>0</v>
      </c>
    </row>
    <row r="5507" spans="1:8" x14ac:dyDescent="0.2">
      <c r="A5507" s="6">
        <f t="shared" si="83"/>
        <v>609562</v>
      </c>
      <c r="B5507" s="7">
        <v>23</v>
      </c>
      <c r="C5507" s="122">
        <v>2</v>
      </c>
      <c r="D5507" s="7">
        <v>23</v>
      </c>
      <c r="E5507" s="7" t="s">
        <v>7815</v>
      </c>
      <c r="H5507" s="6">
        <f>IF('Раздел 2.5.1.1'!X25=SUM('Раздел 2.5.1.1'!X26:X28),0,1)</f>
        <v>0</v>
      </c>
    </row>
    <row r="5508" spans="1:8" x14ac:dyDescent="0.2">
      <c r="A5508" s="6">
        <f t="shared" si="83"/>
        <v>609562</v>
      </c>
      <c r="B5508" s="7">
        <v>23</v>
      </c>
      <c r="C5508" s="122">
        <v>2</v>
      </c>
      <c r="D5508" s="7">
        <v>24</v>
      </c>
      <c r="E5508" s="7" t="s">
        <v>7816</v>
      </c>
      <c r="H5508" s="6">
        <f>IF('Раздел 2.5.1.1'!Y25=SUM('Раздел 2.5.1.1'!Y26:Y28),0,1)</f>
        <v>0</v>
      </c>
    </row>
    <row r="5509" spans="1:8" x14ac:dyDescent="0.2">
      <c r="A5509" s="6">
        <f t="shared" si="83"/>
        <v>609562</v>
      </c>
      <c r="B5509" s="7">
        <v>23</v>
      </c>
      <c r="C5509" s="122">
        <v>2</v>
      </c>
      <c r="D5509" s="7">
        <v>25</v>
      </c>
      <c r="E5509" s="7" t="s">
        <v>7817</v>
      </c>
      <c r="H5509" s="6">
        <f>IF('Раздел 2.5.1.1'!Z25=SUM('Раздел 2.5.1.1'!Z26:Z28),0,1)</f>
        <v>0</v>
      </c>
    </row>
    <row r="5510" spans="1:8" x14ac:dyDescent="0.2">
      <c r="A5510" s="6">
        <f t="shared" si="83"/>
        <v>609562</v>
      </c>
      <c r="B5510" s="7">
        <v>23</v>
      </c>
      <c r="C5510" s="122">
        <v>2</v>
      </c>
      <c r="D5510" s="7">
        <v>26</v>
      </c>
      <c r="E5510" s="7" t="s">
        <v>8566</v>
      </c>
      <c r="H5510" s="6">
        <f>IF('Раздел 2.5.1.1'!AA25=SUM('Раздел 2.5.1.1'!AA26:AA28),0,1)</f>
        <v>0</v>
      </c>
    </row>
    <row r="5511" spans="1:8" x14ac:dyDescent="0.2">
      <c r="A5511" s="6">
        <f t="shared" si="83"/>
        <v>609562</v>
      </c>
      <c r="B5511" s="7">
        <v>23</v>
      </c>
      <c r="C5511" s="122">
        <v>2</v>
      </c>
      <c r="D5511" s="7">
        <v>27</v>
      </c>
      <c r="E5511" s="7" t="s">
        <v>8567</v>
      </c>
      <c r="H5511" s="6">
        <f>IF('Раздел 2.5.1.1'!AB25=SUM('Раздел 2.5.1.1'!AB26:AB28),0,1)</f>
        <v>0</v>
      </c>
    </row>
    <row r="5512" spans="1:8" x14ac:dyDescent="0.2">
      <c r="A5512" s="6">
        <f t="shared" si="83"/>
        <v>609562</v>
      </c>
      <c r="B5512" s="7">
        <v>23</v>
      </c>
      <c r="C5512" s="123">
        <v>2</v>
      </c>
      <c r="D5512" s="119">
        <v>28</v>
      </c>
      <c r="E5512" s="119" t="s">
        <v>8568</v>
      </c>
      <c r="F5512" s="119"/>
      <c r="G5512" s="119"/>
      <c r="H5512" s="119">
        <f>IF('Раздел 2.5.1.1'!AC25=SUM('Раздел 2.5.1.1'!AC26:AC28),0,1)</f>
        <v>0</v>
      </c>
    </row>
    <row r="5513" spans="1:8" x14ac:dyDescent="0.2">
      <c r="A5513" s="6">
        <f t="shared" si="83"/>
        <v>609562</v>
      </c>
      <c r="B5513" s="7">
        <v>23</v>
      </c>
      <c r="C5513" s="6">
        <v>3</v>
      </c>
      <c r="D5513" s="7">
        <v>29</v>
      </c>
      <c r="E5513" s="6" t="s">
        <v>8569</v>
      </c>
      <c r="H5513" s="6">
        <f>IF('Раздел 2.5.1.1'!P21=SUM('Раздел 2.5.1.1'!Q21:AC21),0,1)</f>
        <v>0</v>
      </c>
    </row>
    <row r="5514" spans="1:8" x14ac:dyDescent="0.2">
      <c r="A5514" s="6">
        <f t="shared" si="83"/>
        <v>609562</v>
      </c>
      <c r="B5514" s="7">
        <v>23</v>
      </c>
      <c r="C5514" s="6">
        <v>3</v>
      </c>
      <c r="D5514" s="7">
        <v>30</v>
      </c>
      <c r="E5514" s="6" t="s">
        <v>8570</v>
      </c>
      <c r="H5514" s="6">
        <f>IF('Раздел 2.5.1.1'!P22=SUM('Раздел 2.5.1.1'!Q22:AC22),0,1)</f>
        <v>0</v>
      </c>
    </row>
    <row r="5515" spans="1:8" x14ac:dyDescent="0.2">
      <c r="A5515" s="6">
        <f t="shared" si="83"/>
        <v>609562</v>
      </c>
      <c r="B5515" s="7">
        <v>23</v>
      </c>
      <c r="C5515" s="6">
        <v>3</v>
      </c>
      <c r="D5515" s="7">
        <v>31</v>
      </c>
      <c r="E5515" s="6" t="s">
        <v>8571</v>
      </c>
      <c r="H5515" s="6">
        <f>IF('Раздел 2.5.1.1'!P23=SUM('Раздел 2.5.1.1'!Q23:AC23),0,1)</f>
        <v>0</v>
      </c>
    </row>
    <row r="5516" spans="1:8" x14ac:dyDescent="0.2">
      <c r="A5516" s="6">
        <f t="shared" si="83"/>
        <v>609562</v>
      </c>
      <c r="B5516" s="7">
        <v>23</v>
      </c>
      <c r="C5516" s="6">
        <v>3</v>
      </c>
      <c r="D5516" s="7">
        <v>32</v>
      </c>
      <c r="E5516" s="6" t="s">
        <v>8572</v>
      </c>
      <c r="H5516" s="6">
        <f>IF('Раздел 2.5.1.1'!P24=SUM('Раздел 2.5.1.1'!Q24:AC24),0,1)</f>
        <v>0</v>
      </c>
    </row>
    <row r="5517" spans="1:8" x14ac:dyDescent="0.2">
      <c r="A5517" s="6">
        <f t="shared" si="83"/>
        <v>609562</v>
      </c>
      <c r="B5517" s="7">
        <v>23</v>
      </c>
      <c r="C5517" s="6">
        <v>3</v>
      </c>
      <c r="D5517" s="7">
        <v>33</v>
      </c>
      <c r="E5517" s="6" t="s">
        <v>8573</v>
      </c>
      <c r="H5517" s="6">
        <f>IF('Раздел 2.5.1.1'!P25=SUM('Раздел 2.5.1.1'!Q25:AC25),0,1)</f>
        <v>0</v>
      </c>
    </row>
    <row r="5518" spans="1:8" x14ac:dyDescent="0.2">
      <c r="A5518" s="6">
        <f t="shared" si="83"/>
        <v>609562</v>
      </c>
      <c r="B5518" s="7">
        <v>23</v>
      </c>
      <c r="C5518" s="6">
        <v>3</v>
      </c>
      <c r="D5518" s="7">
        <v>34</v>
      </c>
      <c r="E5518" s="6" t="s">
        <v>8574</v>
      </c>
      <c r="H5518" s="6">
        <f>IF('Раздел 2.5.1.1'!P26=SUM('Раздел 2.5.1.1'!Q26:AC26),0,1)</f>
        <v>0</v>
      </c>
    </row>
    <row r="5519" spans="1:8" x14ac:dyDescent="0.2">
      <c r="A5519" s="6">
        <f t="shared" si="83"/>
        <v>609562</v>
      </c>
      <c r="B5519" s="7">
        <v>23</v>
      </c>
      <c r="C5519" s="6">
        <v>3</v>
      </c>
      <c r="D5519" s="7">
        <v>35</v>
      </c>
      <c r="E5519" s="6" t="s">
        <v>8575</v>
      </c>
      <c r="H5519" s="6">
        <f>IF('Раздел 2.5.1.1'!P27=SUM('Раздел 2.5.1.1'!Q27:AC27),0,1)</f>
        <v>0</v>
      </c>
    </row>
    <row r="5520" spans="1:8" x14ac:dyDescent="0.2">
      <c r="A5520" s="6">
        <f t="shared" si="83"/>
        <v>609562</v>
      </c>
      <c r="B5520" s="119">
        <v>23</v>
      </c>
      <c r="C5520" s="119">
        <v>3</v>
      </c>
      <c r="D5520" s="119">
        <v>36</v>
      </c>
      <c r="E5520" s="119" t="s">
        <v>8576</v>
      </c>
      <c r="F5520" s="119"/>
      <c r="G5520" s="119"/>
      <c r="H5520" s="119">
        <f>IF('Раздел 2.5.1.1'!P28=SUM('Раздел 2.5.1.1'!Q28:AC28),0,1)</f>
        <v>0</v>
      </c>
    </row>
    <row r="5521" spans="1:8" x14ac:dyDescent="0.2">
      <c r="A5521" s="117">
        <f t="shared" si="83"/>
        <v>609562</v>
      </c>
      <c r="B5521" s="117">
        <v>24</v>
      </c>
      <c r="C5521" s="117">
        <v>0</v>
      </c>
      <c r="D5521" s="117">
        <v>0</v>
      </c>
      <c r="E5521" s="117" t="str">
        <f>CONCATENATE("Количество ошибок в разделе 2.5.1.2: ",H5521)</f>
        <v>Количество ошибок в разделе 2.5.1.2: 0</v>
      </c>
      <c r="F5521" s="117"/>
      <c r="G5521" s="117"/>
      <c r="H5521" s="117">
        <f>SUM(H5522:H5557)</f>
        <v>0</v>
      </c>
    </row>
    <row r="5522" spans="1:8" x14ac:dyDescent="0.2">
      <c r="A5522" s="6">
        <f t="shared" si="83"/>
        <v>609562</v>
      </c>
      <c r="B5522" s="6">
        <v>24</v>
      </c>
      <c r="C5522" s="6">
        <v>1</v>
      </c>
      <c r="D5522" s="6">
        <v>1</v>
      </c>
      <c r="E5522" s="6" t="s">
        <v>16939</v>
      </c>
      <c r="H5522" s="6">
        <f>IF('Раздел 2.5.1.2'!P21=SUM('Раздел 2.5.1.2'!P22:P24),0,1)</f>
        <v>0</v>
      </c>
    </row>
    <row r="5523" spans="1:8" x14ac:dyDescent="0.2">
      <c r="A5523" s="6">
        <f t="shared" si="83"/>
        <v>609562</v>
      </c>
      <c r="B5523" s="6">
        <v>24</v>
      </c>
      <c r="C5523" s="6">
        <v>1</v>
      </c>
      <c r="D5523" s="6">
        <v>2</v>
      </c>
      <c r="E5523" s="6" t="s">
        <v>16940</v>
      </c>
      <c r="H5523" s="6">
        <f>IF('Раздел 2.5.1.2'!Q21=SUM('Раздел 2.5.1.2'!Q22:Q24),0,1)</f>
        <v>0</v>
      </c>
    </row>
    <row r="5524" spans="1:8" x14ac:dyDescent="0.2">
      <c r="A5524" s="6">
        <f t="shared" si="83"/>
        <v>609562</v>
      </c>
      <c r="B5524" s="6">
        <v>24</v>
      </c>
      <c r="C5524" s="6">
        <v>1</v>
      </c>
      <c r="D5524" s="6">
        <v>3</v>
      </c>
      <c r="E5524" s="6" t="s">
        <v>16941</v>
      </c>
      <c r="H5524" s="6">
        <f>IF('Раздел 2.5.1.2'!R21=SUM('Раздел 2.5.1.2'!R22:R24),0,1)</f>
        <v>0</v>
      </c>
    </row>
    <row r="5525" spans="1:8" x14ac:dyDescent="0.2">
      <c r="A5525" s="6">
        <f t="shared" si="83"/>
        <v>609562</v>
      </c>
      <c r="B5525" s="7">
        <v>24</v>
      </c>
      <c r="C5525" s="7">
        <v>1</v>
      </c>
      <c r="D5525" s="7">
        <v>4</v>
      </c>
      <c r="E5525" s="7" t="s">
        <v>17905</v>
      </c>
      <c r="F5525" s="7"/>
      <c r="G5525" s="7"/>
      <c r="H5525" s="6">
        <f>IF('Раздел 2.5.1.2'!S21=SUM('Раздел 2.5.1.2'!S22:S24),0,1)</f>
        <v>0</v>
      </c>
    </row>
    <row r="5526" spans="1:8" x14ac:dyDescent="0.2">
      <c r="A5526" s="6">
        <f t="shared" si="83"/>
        <v>609562</v>
      </c>
      <c r="B5526" s="7">
        <v>24</v>
      </c>
      <c r="C5526" s="7">
        <v>1</v>
      </c>
      <c r="D5526" s="7">
        <v>5</v>
      </c>
      <c r="E5526" s="7" t="s">
        <v>17718</v>
      </c>
      <c r="F5526" s="7"/>
      <c r="G5526" s="7"/>
      <c r="H5526" s="6">
        <f>IF('Раздел 2.5.1.2'!T21=SUM('Раздел 2.5.1.2'!T22:T24),0,1)</f>
        <v>0</v>
      </c>
    </row>
    <row r="5527" spans="1:8" x14ac:dyDescent="0.2">
      <c r="A5527" s="6">
        <f t="shared" si="83"/>
        <v>609562</v>
      </c>
      <c r="B5527" s="7">
        <v>24</v>
      </c>
      <c r="C5527" s="7">
        <v>1</v>
      </c>
      <c r="D5527" s="7">
        <v>6</v>
      </c>
      <c r="E5527" s="7" t="s">
        <v>17719</v>
      </c>
      <c r="F5527" s="7"/>
      <c r="G5527" s="7"/>
      <c r="H5527" s="6">
        <f>IF('Раздел 2.5.1.2'!U21=SUM('Раздел 2.5.1.2'!U22:U24),0,1)</f>
        <v>0</v>
      </c>
    </row>
    <row r="5528" spans="1:8" x14ac:dyDescent="0.2">
      <c r="A5528" s="6">
        <f t="shared" si="83"/>
        <v>609562</v>
      </c>
      <c r="B5528" s="7">
        <v>24</v>
      </c>
      <c r="C5528" s="7">
        <v>1</v>
      </c>
      <c r="D5528" s="7">
        <v>7</v>
      </c>
      <c r="E5528" s="7" t="s">
        <v>17720</v>
      </c>
      <c r="F5528" s="7"/>
      <c r="G5528" s="7"/>
      <c r="H5528" s="6">
        <f>IF('Раздел 2.5.1.2'!V21=SUM('Раздел 2.5.1.2'!V22:V24),0,1)</f>
        <v>0</v>
      </c>
    </row>
    <row r="5529" spans="1:8" x14ac:dyDescent="0.2">
      <c r="A5529" s="6">
        <f t="shared" si="83"/>
        <v>609562</v>
      </c>
      <c r="B5529" s="7">
        <v>24</v>
      </c>
      <c r="C5529" s="7">
        <v>1</v>
      </c>
      <c r="D5529" s="7">
        <v>8</v>
      </c>
      <c r="E5529" s="7" t="s">
        <v>17721</v>
      </c>
      <c r="F5529" s="7"/>
      <c r="G5529" s="7"/>
      <c r="H5529" s="6">
        <f>IF('Раздел 2.5.1.2'!W21=SUM('Раздел 2.5.1.2'!W22:W24),0,1)</f>
        <v>0</v>
      </c>
    </row>
    <row r="5530" spans="1:8" x14ac:dyDescent="0.2">
      <c r="A5530" s="6">
        <f t="shared" si="83"/>
        <v>609562</v>
      </c>
      <c r="B5530" s="7">
        <v>24</v>
      </c>
      <c r="C5530" s="7">
        <v>1</v>
      </c>
      <c r="D5530" s="7">
        <v>9</v>
      </c>
      <c r="E5530" s="7" t="s">
        <v>17722</v>
      </c>
      <c r="F5530" s="7"/>
      <c r="G5530" s="7"/>
      <c r="H5530" s="6">
        <f>IF('Раздел 2.5.1.2'!X21=SUM('Раздел 2.5.1.2'!X22:X24),0,1)</f>
        <v>0</v>
      </c>
    </row>
    <row r="5531" spans="1:8" x14ac:dyDescent="0.2">
      <c r="A5531" s="6">
        <f t="shared" si="83"/>
        <v>609562</v>
      </c>
      <c r="B5531" s="7">
        <v>24</v>
      </c>
      <c r="C5531" s="7">
        <v>1</v>
      </c>
      <c r="D5531" s="7">
        <v>10</v>
      </c>
      <c r="E5531" s="7" t="s">
        <v>17723</v>
      </c>
      <c r="F5531" s="7"/>
      <c r="G5531" s="7"/>
      <c r="H5531" s="6">
        <f>IF('Раздел 2.5.1.2'!Y21=SUM('Раздел 2.5.1.2'!Y22:Y24),0,1)</f>
        <v>0</v>
      </c>
    </row>
    <row r="5532" spans="1:8" x14ac:dyDescent="0.2">
      <c r="A5532" s="6">
        <f t="shared" si="83"/>
        <v>609562</v>
      </c>
      <c r="B5532" s="7">
        <v>24</v>
      </c>
      <c r="C5532" s="7">
        <v>1</v>
      </c>
      <c r="D5532" s="7">
        <v>11</v>
      </c>
      <c r="E5532" s="7" t="s">
        <v>17724</v>
      </c>
      <c r="F5532" s="7"/>
      <c r="G5532" s="7"/>
      <c r="H5532" s="6">
        <f>IF('Раздел 2.5.1.2'!Z21=SUM('Раздел 2.5.1.2'!Z22:Z24),0,1)</f>
        <v>0</v>
      </c>
    </row>
    <row r="5533" spans="1:8" x14ac:dyDescent="0.2">
      <c r="A5533" s="6">
        <f t="shared" si="83"/>
        <v>609562</v>
      </c>
      <c r="B5533" s="7">
        <v>24</v>
      </c>
      <c r="C5533" s="7">
        <v>1</v>
      </c>
      <c r="D5533" s="7">
        <v>12</v>
      </c>
      <c r="E5533" s="7" t="s">
        <v>17725</v>
      </c>
      <c r="F5533" s="7"/>
      <c r="G5533" s="7"/>
      <c r="H5533" s="6">
        <f>IF('Раздел 2.5.1.2'!AA21=SUM('Раздел 2.5.1.2'!AA22:AA24),0,1)</f>
        <v>0</v>
      </c>
    </row>
    <row r="5534" spans="1:8" x14ac:dyDescent="0.2">
      <c r="A5534" s="6">
        <f t="shared" si="83"/>
        <v>609562</v>
      </c>
      <c r="B5534" s="7">
        <v>24</v>
      </c>
      <c r="C5534" s="7">
        <v>1</v>
      </c>
      <c r="D5534" s="7">
        <v>13</v>
      </c>
      <c r="E5534" s="7" t="s">
        <v>17726</v>
      </c>
      <c r="F5534" s="7"/>
      <c r="G5534" s="7"/>
      <c r="H5534" s="6">
        <f>IF('Раздел 2.5.1.2'!AB21=SUM('Раздел 2.5.1.2'!AB22:AB24),0,1)</f>
        <v>0</v>
      </c>
    </row>
    <row r="5535" spans="1:8" x14ac:dyDescent="0.2">
      <c r="A5535" s="6">
        <f t="shared" si="83"/>
        <v>609562</v>
      </c>
      <c r="B5535" s="7">
        <v>24</v>
      </c>
      <c r="C5535" s="119">
        <v>1</v>
      </c>
      <c r="D5535" s="119">
        <v>14</v>
      </c>
      <c r="E5535" s="119" t="s">
        <v>17727</v>
      </c>
      <c r="F5535" s="119"/>
      <c r="G5535" s="119"/>
      <c r="H5535" s="119">
        <f>IF('Раздел 2.5.1.2'!AC21=SUM('Раздел 2.5.1.2'!AC22:AC24),0,1)</f>
        <v>0</v>
      </c>
    </row>
    <row r="5536" spans="1:8" x14ac:dyDescent="0.2">
      <c r="A5536" s="6">
        <f t="shared" si="83"/>
        <v>609562</v>
      </c>
      <c r="B5536" s="7">
        <v>24</v>
      </c>
      <c r="C5536" s="122">
        <v>2</v>
      </c>
      <c r="D5536" s="7">
        <v>15</v>
      </c>
      <c r="E5536" s="6" t="s">
        <v>17728</v>
      </c>
      <c r="H5536" s="6">
        <f>IF('Раздел 2.5.1.2'!P25=SUM('Раздел 2.5.1.2'!P26:P28),0,1)</f>
        <v>0</v>
      </c>
    </row>
    <row r="5537" spans="1:8" x14ac:dyDescent="0.2">
      <c r="A5537" s="6">
        <f t="shared" si="83"/>
        <v>609562</v>
      </c>
      <c r="B5537" s="7">
        <v>24</v>
      </c>
      <c r="C5537" s="122">
        <v>2</v>
      </c>
      <c r="D5537" s="7">
        <v>16</v>
      </c>
      <c r="E5537" s="6" t="s">
        <v>17729</v>
      </c>
      <c r="H5537" s="6">
        <f>IF('Раздел 2.5.1.2'!Q25=SUM('Раздел 2.5.1.2'!Q26:Q28),0,1)</f>
        <v>0</v>
      </c>
    </row>
    <row r="5538" spans="1:8" x14ac:dyDescent="0.2">
      <c r="A5538" s="6">
        <f t="shared" si="83"/>
        <v>609562</v>
      </c>
      <c r="B5538" s="7">
        <v>24</v>
      </c>
      <c r="C5538" s="122">
        <v>2</v>
      </c>
      <c r="D5538" s="7">
        <v>17</v>
      </c>
      <c r="E5538" s="6" t="s">
        <v>17730</v>
      </c>
      <c r="H5538" s="6">
        <f>IF('Раздел 2.5.1.2'!R25=SUM('Раздел 2.5.1.2'!R26:R28),0,1)</f>
        <v>0</v>
      </c>
    </row>
    <row r="5539" spans="1:8" x14ac:dyDescent="0.2">
      <c r="A5539" s="6">
        <f t="shared" si="83"/>
        <v>609562</v>
      </c>
      <c r="B5539" s="7">
        <v>24</v>
      </c>
      <c r="C5539" s="122">
        <v>2</v>
      </c>
      <c r="D5539" s="7">
        <v>18</v>
      </c>
      <c r="E5539" s="7" t="s">
        <v>19246</v>
      </c>
      <c r="H5539" s="6">
        <f>IF('Раздел 2.5.1.2'!S25=SUM('Раздел 2.5.1.2'!S26:S28),0,1)</f>
        <v>0</v>
      </c>
    </row>
    <row r="5540" spans="1:8" x14ac:dyDescent="0.2">
      <c r="A5540" s="6">
        <f t="shared" si="83"/>
        <v>609562</v>
      </c>
      <c r="B5540" s="7">
        <v>24</v>
      </c>
      <c r="C5540" s="122">
        <v>2</v>
      </c>
      <c r="D5540" s="7">
        <v>19</v>
      </c>
      <c r="E5540" s="7" t="s">
        <v>19247</v>
      </c>
      <c r="H5540" s="6">
        <f>IF('Раздел 2.5.1.2'!T25=SUM('Раздел 2.5.1.2'!T26:T28),0,1)</f>
        <v>0</v>
      </c>
    </row>
    <row r="5541" spans="1:8" x14ac:dyDescent="0.2">
      <c r="A5541" s="6">
        <f t="shared" si="83"/>
        <v>609562</v>
      </c>
      <c r="B5541" s="7">
        <v>24</v>
      </c>
      <c r="C5541" s="122">
        <v>2</v>
      </c>
      <c r="D5541" s="7">
        <v>20</v>
      </c>
      <c r="E5541" s="7" t="s">
        <v>19248</v>
      </c>
      <c r="H5541" s="6">
        <f>IF('Раздел 2.5.1.2'!U25=SUM('Раздел 2.5.1.2'!U26:U28),0,1)</f>
        <v>0</v>
      </c>
    </row>
    <row r="5542" spans="1:8" x14ac:dyDescent="0.2">
      <c r="A5542" s="6">
        <f t="shared" si="83"/>
        <v>609562</v>
      </c>
      <c r="B5542" s="7">
        <v>24</v>
      </c>
      <c r="C5542" s="122">
        <v>2</v>
      </c>
      <c r="D5542" s="7">
        <v>21</v>
      </c>
      <c r="E5542" s="7" t="s">
        <v>19249</v>
      </c>
      <c r="H5542" s="6">
        <f>IF('Раздел 2.5.1.2'!V25=SUM('Раздел 2.5.1.2'!V26:V28),0,1)</f>
        <v>0</v>
      </c>
    </row>
    <row r="5543" spans="1:8" x14ac:dyDescent="0.2">
      <c r="A5543" s="6">
        <f t="shared" si="83"/>
        <v>609562</v>
      </c>
      <c r="B5543" s="7">
        <v>24</v>
      </c>
      <c r="C5543" s="122">
        <v>2</v>
      </c>
      <c r="D5543" s="7">
        <v>22</v>
      </c>
      <c r="E5543" s="7" t="s">
        <v>19250</v>
      </c>
      <c r="H5543" s="6">
        <f>IF('Раздел 2.5.1.2'!W25=SUM('Раздел 2.5.1.2'!W26:W28),0,1)</f>
        <v>0</v>
      </c>
    </row>
    <row r="5544" spans="1:8" x14ac:dyDescent="0.2">
      <c r="A5544" s="6">
        <f t="shared" si="83"/>
        <v>609562</v>
      </c>
      <c r="B5544" s="7">
        <v>24</v>
      </c>
      <c r="C5544" s="122">
        <v>2</v>
      </c>
      <c r="D5544" s="7">
        <v>23</v>
      </c>
      <c r="E5544" s="7" t="s">
        <v>19251</v>
      </c>
      <c r="H5544" s="6">
        <f>IF('Раздел 2.5.1.2'!X25=SUM('Раздел 2.5.1.2'!X26:X28),0,1)</f>
        <v>0</v>
      </c>
    </row>
    <row r="5545" spans="1:8" x14ac:dyDescent="0.2">
      <c r="A5545" s="6">
        <f t="shared" si="83"/>
        <v>609562</v>
      </c>
      <c r="B5545" s="7">
        <v>24</v>
      </c>
      <c r="C5545" s="122">
        <v>2</v>
      </c>
      <c r="D5545" s="7">
        <v>24</v>
      </c>
      <c r="E5545" s="7" t="s">
        <v>19252</v>
      </c>
      <c r="H5545" s="6">
        <f>IF('Раздел 2.5.1.2'!Y25=SUM('Раздел 2.5.1.2'!Y26:Y28),0,1)</f>
        <v>0</v>
      </c>
    </row>
    <row r="5546" spans="1:8" x14ac:dyDescent="0.2">
      <c r="A5546" s="6">
        <f t="shared" si="83"/>
        <v>609562</v>
      </c>
      <c r="B5546" s="7">
        <v>24</v>
      </c>
      <c r="C5546" s="122">
        <v>2</v>
      </c>
      <c r="D5546" s="7">
        <v>25</v>
      </c>
      <c r="E5546" s="7" t="s">
        <v>18457</v>
      </c>
      <c r="H5546" s="6">
        <f>IF('Раздел 2.5.1.2'!Z25=SUM('Раздел 2.5.1.2'!Z26:Z28),0,1)</f>
        <v>0</v>
      </c>
    </row>
    <row r="5547" spans="1:8" x14ac:dyDescent="0.2">
      <c r="A5547" s="6">
        <f t="shared" si="83"/>
        <v>609562</v>
      </c>
      <c r="B5547" s="7">
        <v>24</v>
      </c>
      <c r="C5547" s="122">
        <v>2</v>
      </c>
      <c r="D5547" s="7">
        <v>26</v>
      </c>
      <c r="E5547" s="7" t="s">
        <v>20779</v>
      </c>
      <c r="H5547" s="6">
        <f>IF('Раздел 2.5.1.2'!AA25=SUM('Раздел 2.5.1.2'!AA26:AA28),0,1)</f>
        <v>0</v>
      </c>
    </row>
    <row r="5548" spans="1:8" x14ac:dyDescent="0.2">
      <c r="A5548" s="6">
        <f t="shared" si="83"/>
        <v>609562</v>
      </c>
      <c r="B5548" s="7">
        <v>24</v>
      </c>
      <c r="C5548" s="122">
        <v>2</v>
      </c>
      <c r="D5548" s="7">
        <v>27</v>
      </c>
      <c r="E5548" s="7" t="s">
        <v>20780</v>
      </c>
      <c r="H5548" s="6">
        <f>IF('Раздел 2.5.1.2'!AB25=SUM('Раздел 2.5.1.2'!AB26:AB28),0,1)</f>
        <v>0</v>
      </c>
    </row>
    <row r="5549" spans="1:8" x14ac:dyDescent="0.2">
      <c r="A5549" s="6">
        <f t="shared" si="83"/>
        <v>609562</v>
      </c>
      <c r="B5549" s="7">
        <v>24</v>
      </c>
      <c r="C5549" s="123">
        <v>2</v>
      </c>
      <c r="D5549" s="119">
        <v>28</v>
      </c>
      <c r="E5549" s="119" t="s">
        <v>20781</v>
      </c>
      <c r="F5549" s="119"/>
      <c r="G5549" s="119"/>
      <c r="H5549" s="119">
        <f>IF('Раздел 2.5.1.2'!AC25=SUM('Раздел 2.5.1.2'!AC26:AC28),0,1)</f>
        <v>0</v>
      </c>
    </row>
    <row r="5550" spans="1:8" x14ac:dyDescent="0.2">
      <c r="A5550" s="6">
        <f t="shared" si="83"/>
        <v>609562</v>
      </c>
      <c r="B5550" s="7">
        <v>24</v>
      </c>
      <c r="C5550" s="6">
        <v>3</v>
      </c>
      <c r="D5550" s="7">
        <v>29</v>
      </c>
      <c r="E5550" s="6" t="s">
        <v>20782</v>
      </c>
      <c r="H5550" s="6">
        <f>IF('Раздел 2.5.1.2'!P21=SUM('Раздел 2.5.1.2'!Q21:AC21),0,1)</f>
        <v>0</v>
      </c>
    </row>
    <row r="5551" spans="1:8" x14ac:dyDescent="0.2">
      <c r="A5551" s="6">
        <f t="shared" si="83"/>
        <v>609562</v>
      </c>
      <c r="B5551" s="7">
        <v>24</v>
      </c>
      <c r="C5551" s="6">
        <v>3</v>
      </c>
      <c r="D5551" s="7">
        <v>30</v>
      </c>
      <c r="E5551" s="6" t="s">
        <v>20783</v>
      </c>
      <c r="H5551" s="6">
        <f>IF('Раздел 2.5.1.2'!P22=SUM('Раздел 2.5.1.2'!Q22:AC22),0,1)</f>
        <v>0</v>
      </c>
    </row>
    <row r="5552" spans="1:8" x14ac:dyDescent="0.2">
      <c r="A5552" s="6">
        <f t="shared" si="83"/>
        <v>609562</v>
      </c>
      <c r="B5552" s="7">
        <v>24</v>
      </c>
      <c r="C5552" s="6">
        <v>3</v>
      </c>
      <c r="D5552" s="7">
        <v>31</v>
      </c>
      <c r="E5552" s="6" t="s">
        <v>20784</v>
      </c>
      <c r="H5552" s="6">
        <f>IF('Раздел 2.5.1.2'!P23=SUM('Раздел 2.5.1.2'!Q23:AC23),0,1)</f>
        <v>0</v>
      </c>
    </row>
    <row r="5553" spans="1:8" x14ac:dyDescent="0.2">
      <c r="A5553" s="6">
        <f t="shared" si="83"/>
        <v>609562</v>
      </c>
      <c r="B5553" s="7">
        <v>24</v>
      </c>
      <c r="C5553" s="6">
        <v>3</v>
      </c>
      <c r="D5553" s="7">
        <v>32</v>
      </c>
      <c r="E5553" s="6" t="s">
        <v>18458</v>
      </c>
      <c r="H5553" s="6">
        <f>IF('Раздел 2.5.1.2'!P24=SUM('Раздел 2.5.1.2'!Q24:AC24),0,1)</f>
        <v>0</v>
      </c>
    </row>
    <row r="5554" spans="1:8" x14ac:dyDescent="0.2">
      <c r="A5554" s="6">
        <f t="shared" si="83"/>
        <v>609562</v>
      </c>
      <c r="B5554" s="7">
        <v>24</v>
      </c>
      <c r="C5554" s="6">
        <v>3</v>
      </c>
      <c r="D5554" s="7">
        <v>33</v>
      </c>
      <c r="E5554" s="6" t="s">
        <v>18459</v>
      </c>
      <c r="H5554" s="6">
        <f>IF('Раздел 2.5.1.2'!P25=SUM('Раздел 2.5.1.2'!Q25:AC25),0,1)</f>
        <v>0</v>
      </c>
    </row>
    <row r="5555" spans="1:8" x14ac:dyDescent="0.2">
      <c r="A5555" s="6">
        <f t="shared" si="83"/>
        <v>609562</v>
      </c>
      <c r="B5555" s="7">
        <v>24</v>
      </c>
      <c r="C5555" s="6">
        <v>3</v>
      </c>
      <c r="D5555" s="7">
        <v>34</v>
      </c>
      <c r="E5555" s="6" t="s">
        <v>18460</v>
      </c>
      <c r="H5555" s="6">
        <f>IF('Раздел 2.5.1.2'!P26=SUM('Раздел 2.5.1.2'!Q26:AC26),0,1)</f>
        <v>0</v>
      </c>
    </row>
    <row r="5556" spans="1:8" x14ac:dyDescent="0.2">
      <c r="A5556" s="6">
        <f t="shared" si="83"/>
        <v>609562</v>
      </c>
      <c r="B5556" s="7">
        <v>24</v>
      </c>
      <c r="C5556" s="6">
        <v>3</v>
      </c>
      <c r="D5556" s="7">
        <v>35</v>
      </c>
      <c r="E5556" s="6" t="s">
        <v>18461</v>
      </c>
      <c r="H5556" s="6">
        <f>IF('Раздел 2.5.1.2'!P27=SUM('Раздел 2.5.1.2'!Q27:AC27),0,1)</f>
        <v>0</v>
      </c>
    </row>
    <row r="5557" spans="1:8" x14ac:dyDescent="0.2">
      <c r="A5557" s="6">
        <f t="shared" si="83"/>
        <v>609562</v>
      </c>
      <c r="B5557" s="119">
        <v>24</v>
      </c>
      <c r="C5557" s="119">
        <v>3</v>
      </c>
      <c r="D5557" s="119">
        <v>36</v>
      </c>
      <c r="E5557" s="119" t="s">
        <v>18462</v>
      </c>
      <c r="F5557" s="119"/>
      <c r="G5557" s="119"/>
      <c r="H5557" s="119">
        <f>IF('Раздел 2.5.1.2'!P28=SUM('Раздел 2.5.1.2'!Q28:AC28),0,1)</f>
        <v>0</v>
      </c>
    </row>
    <row r="5558" spans="1:8" x14ac:dyDescent="0.2">
      <c r="A5558" s="117">
        <f t="shared" si="83"/>
        <v>609562</v>
      </c>
      <c r="B5558" s="117">
        <v>25</v>
      </c>
      <c r="C5558" s="117">
        <v>0</v>
      </c>
      <c r="D5558" s="117">
        <v>0</v>
      </c>
      <c r="E5558" s="117" t="str">
        <f>CONCATENATE("Количество ошибок в разделе 2.5.1.3: ",H5558)</f>
        <v>Количество ошибок в разделе 2.5.1.3: 0</v>
      </c>
      <c r="F5558" s="117"/>
      <c r="G5558" s="117"/>
      <c r="H5558" s="117">
        <f>SUM(H5559:H5594)</f>
        <v>0</v>
      </c>
    </row>
    <row r="5559" spans="1:8" x14ac:dyDescent="0.2">
      <c r="A5559" s="6">
        <f t="shared" si="83"/>
        <v>609562</v>
      </c>
      <c r="B5559" s="6">
        <v>25</v>
      </c>
      <c r="C5559" s="6">
        <v>1</v>
      </c>
      <c r="D5559" s="6">
        <v>1</v>
      </c>
      <c r="E5559" s="6" t="s">
        <v>18463</v>
      </c>
      <c r="H5559" s="6">
        <f>IF('Раздел 2.5.1.3'!P21=SUM('Раздел 2.5.1.3'!P22:P24),0,1)</f>
        <v>0</v>
      </c>
    </row>
    <row r="5560" spans="1:8" x14ac:dyDescent="0.2">
      <c r="A5560" s="6">
        <f t="shared" si="83"/>
        <v>609562</v>
      </c>
      <c r="B5560" s="6">
        <v>25</v>
      </c>
      <c r="C5560" s="6">
        <v>1</v>
      </c>
      <c r="D5560" s="6">
        <v>2</v>
      </c>
      <c r="E5560" s="6" t="s">
        <v>18464</v>
      </c>
      <c r="H5560" s="6">
        <f>IF('Раздел 2.5.1.3'!Q21=SUM('Раздел 2.5.1.3'!Q22:Q24),0,1)</f>
        <v>0</v>
      </c>
    </row>
    <row r="5561" spans="1:8" x14ac:dyDescent="0.2">
      <c r="A5561" s="6">
        <f t="shared" si="83"/>
        <v>609562</v>
      </c>
      <c r="B5561" s="6">
        <v>25</v>
      </c>
      <c r="C5561" s="6">
        <v>1</v>
      </c>
      <c r="D5561" s="6">
        <v>3</v>
      </c>
      <c r="E5561" s="6" t="s">
        <v>18465</v>
      </c>
      <c r="H5561" s="6">
        <f>IF('Раздел 2.5.1.3'!R21=SUM('Раздел 2.5.1.3'!R22:R24),0,1)</f>
        <v>0</v>
      </c>
    </row>
    <row r="5562" spans="1:8" x14ac:dyDescent="0.2">
      <c r="A5562" s="6">
        <f t="shared" si="83"/>
        <v>609562</v>
      </c>
      <c r="B5562" s="7">
        <v>25</v>
      </c>
      <c r="C5562" s="7">
        <v>1</v>
      </c>
      <c r="D5562" s="7">
        <v>4</v>
      </c>
      <c r="E5562" s="7" t="s">
        <v>18466</v>
      </c>
      <c r="F5562" s="7"/>
      <c r="G5562" s="7"/>
      <c r="H5562" s="6">
        <f>IF('Раздел 2.5.1.3'!S21=SUM('Раздел 2.5.1.3'!S22:S24),0,1)</f>
        <v>0</v>
      </c>
    </row>
    <row r="5563" spans="1:8" x14ac:dyDescent="0.2">
      <c r="A5563" s="6">
        <f t="shared" si="83"/>
        <v>609562</v>
      </c>
      <c r="B5563" s="7">
        <v>25</v>
      </c>
      <c r="C5563" s="7">
        <v>1</v>
      </c>
      <c r="D5563" s="7">
        <v>5</v>
      </c>
      <c r="E5563" s="7" t="s">
        <v>18467</v>
      </c>
      <c r="F5563" s="7"/>
      <c r="G5563" s="7"/>
      <c r="H5563" s="6">
        <f>IF('Раздел 2.5.1.3'!T21=SUM('Раздел 2.5.1.3'!T22:T24),0,1)</f>
        <v>0</v>
      </c>
    </row>
    <row r="5564" spans="1:8" x14ac:dyDescent="0.2">
      <c r="A5564" s="6">
        <f t="shared" si="83"/>
        <v>609562</v>
      </c>
      <c r="B5564" s="7">
        <v>25</v>
      </c>
      <c r="C5564" s="7">
        <v>1</v>
      </c>
      <c r="D5564" s="7">
        <v>6</v>
      </c>
      <c r="E5564" s="7" t="s">
        <v>18468</v>
      </c>
      <c r="F5564" s="7"/>
      <c r="G5564" s="7"/>
      <c r="H5564" s="6">
        <f>IF('Раздел 2.5.1.3'!U21=SUM('Раздел 2.5.1.3'!U22:U24),0,1)</f>
        <v>0</v>
      </c>
    </row>
    <row r="5565" spans="1:8" x14ac:dyDescent="0.2">
      <c r="A5565" s="6">
        <f t="shared" si="83"/>
        <v>609562</v>
      </c>
      <c r="B5565" s="7">
        <v>25</v>
      </c>
      <c r="C5565" s="7">
        <v>1</v>
      </c>
      <c r="D5565" s="7">
        <v>7</v>
      </c>
      <c r="E5565" s="7" t="s">
        <v>18469</v>
      </c>
      <c r="F5565" s="7"/>
      <c r="G5565" s="7"/>
      <c r="H5565" s="6">
        <f>IF('Раздел 2.5.1.3'!V21=SUM('Раздел 2.5.1.3'!V22:V24),0,1)</f>
        <v>0</v>
      </c>
    </row>
    <row r="5566" spans="1:8" x14ac:dyDescent="0.2">
      <c r="A5566" s="6">
        <f t="shared" si="83"/>
        <v>609562</v>
      </c>
      <c r="B5566" s="7">
        <v>25</v>
      </c>
      <c r="C5566" s="7">
        <v>1</v>
      </c>
      <c r="D5566" s="7">
        <v>8</v>
      </c>
      <c r="E5566" s="7" t="s">
        <v>18470</v>
      </c>
      <c r="F5566" s="7"/>
      <c r="G5566" s="7"/>
      <c r="H5566" s="6">
        <f>IF('Раздел 2.5.1.3'!W21=SUM('Раздел 2.5.1.3'!W22:W24),0,1)</f>
        <v>0</v>
      </c>
    </row>
    <row r="5567" spans="1:8" x14ac:dyDescent="0.2">
      <c r="A5567" s="6">
        <f t="shared" si="83"/>
        <v>609562</v>
      </c>
      <c r="B5567" s="7">
        <v>25</v>
      </c>
      <c r="C5567" s="7">
        <v>1</v>
      </c>
      <c r="D5567" s="7">
        <v>9</v>
      </c>
      <c r="E5567" s="7" t="s">
        <v>18471</v>
      </c>
      <c r="F5567" s="7"/>
      <c r="G5567" s="7"/>
      <c r="H5567" s="6">
        <f>IF('Раздел 2.5.1.3'!X21=SUM('Раздел 2.5.1.3'!X22:X24),0,1)</f>
        <v>0</v>
      </c>
    </row>
    <row r="5568" spans="1:8" x14ac:dyDescent="0.2">
      <c r="A5568" s="6">
        <f t="shared" si="83"/>
        <v>609562</v>
      </c>
      <c r="B5568" s="7">
        <v>25</v>
      </c>
      <c r="C5568" s="7">
        <v>1</v>
      </c>
      <c r="D5568" s="7">
        <v>10</v>
      </c>
      <c r="E5568" s="7" t="s">
        <v>18472</v>
      </c>
      <c r="F5568" s="7"/>
      <c r="G5568" s="7"/>
      <c r="H5568" s="6">
        <f>IF('Раздел 2.5.1.3'!Y21=SUM('Раздел 2.5.1.3'!Y22:Y24),0,1)</f>
        <v>0</v>
      </c>
    </row>
    <row r="5569" spans="1:8" x14ac:dyDescent="0.2">
      <c r="A5569" s="6">
        <f t="shared" si="83"/>
        <v>609562</v>
      </c>
      <c r="B5569" s="7">
        <v>25</v>
      </c>
      <c r="C5569" s="7">
        <v>1</v>
      </c>
      <c r="D5569" s="7">
        <v>11</v>
      </c>
      <c r="E5569" s="7" t="s">
        <v>18473</v>
      </c>
      <c r="F5569" s="7"/>
      <c r="G5569" s="7"/>
      <c r="H5569" s="6">
        <f>IF('Раздел 2.5.1.3'!Z21=SUM('Раздел 2.5.1.3'!Z22:Z24),0,1)</f>
        <v>0</v>
      </c>
    </row>
    <row r="5570" spans="1:8" x14ac:dyDescent="0.2">
      <c r="A5570" s="6">
        <f t="shared" ref="A5570:A5633" si="84">P_3</f>
        <v>609562</v>
      </c>
      <c r="B5570" s="7">
        <v>25</v>
      </c>
      <c r="C5570" s="7">
        <v>1</v>
      </c>
      <c r="D5570" s="7">
        <v>12</v>
      </c>
      <c r="E5570" s="7" t="s">
        <v>18474</v>
      </c>
      <c r="F5570" s="7"/>
      <c r="G5570" s="7"/>
      <c r="H5570" s="6">
        <f>IF('Раздел 2.5.1.3'!AA21=SUM('Раздел 2.5.1.3'!AA22:AA24),0,1)</f>
        <v>0</v>
      </c>
    </row>
    <row r="5571" spans="1:8" x14ac:dyDescent="0.2">
      <c r="A5571" s="6">
        <f t="shared" si="84"/>
        <v>609562</v>
      </c>
      <c r="B5571" s="7">
        <v>25</v>
      </c>
      <c r="C5571" s="7">
        <v>1</v>
      </c>
      <c r="D5571" s="7">
        <v>13</v>
      </c>
      <c r="E5571" s="7" t="s">
        <v>18475</v>
      </c>
      <c r="F5571" s="7"/>
      <c r="G5571" s="7"/>
      <c r="H5571" s="6">
        <f>IF('Раздел 2.5.1.3'!AB21=SUM('Раздел 2.5.1.3'!AB22:AB24),0,1)</f>
        <v>0</v>
      </c>
    </row>
    <row r="5572" spans="1:8" x14ac:dyDescent="0.2">
      <c r="A5572" s="6">
        <f t="shared" si="84"/>
        <v>609562</v>
      </c>
      <c r="B5572" s="7">
        <v>25</v>
      </c>
      <c r="C5572" s="119">
        <v>1</v>
      </c>
      <c r="D5572" s="119">
        <v>14</v>
      </c>
      <c r="E5572" s="119" t="s">
        <v>18476</v>
      </c>
      <c r="F5572" s="119"/>
      <c r="G5572" s="119"/>
      <c r="H5572" s="119">
        <f>IF('Раздел 2.5.1.3'!AC21=SUM('Раздел 2.5.1.3'!AC22:AC24),0,1)</f>
        <v>0</v>
      </c>
    </row>
    <row r="5573" spans="1:8" x14ac:dyDescent="0.2">
      <c r="A5573" s="6">
        <f t="shared" si="84"/>
        <v>609562</v>
      </c>
      <c r="B5573" s="7">
        <v>25</v>
      </c>
      <c r="C5573" s="122">
        <v>2</v>
      </c>
      <c r="D5573" s="7">
        <v>15</v>
      </c>
      <c r="E5573" s="6" t="s">
        <v>18477</v>
      </c>
      <c r="H5573" s="6">
        <f>IF('Раздел 2.5.1.3'!P25=SUM('Раздел 2.5.1.3'!P26:P28),0,1)</f>
        <v>0</v>
      </c>
    </row>
    <row r="5574" spans="1:8" x14ac:dyDescent="0.2">
      <c r="A5574" s="6">
        <f t="shared" si="84"/>
        <v>609562</v>
      </c>
      <c r="B5574" s="7">
        <v>25</v>
      </c>
      <c r="C5574" s="122">
        <v>2</v>
      </c>
      <c r="D5574" s="7">
        <v>16</v>
      </c>
      <c r="E5574" s="6" t="s">
        <v>17672</v>
      </c>
      <c r="H5574" s="6">
        <f>IF('Раздел 2.5.1.3'!Q25=SUM('Раздел 2.5.1.3'!Q26:Q28),0,1)</f>
        <v>0</v>
      </c>
    </row>
    <row r="5575" spans="1:8" x14ac:dyDescent="0.2">
      <c r="A5575" s="6">
        <f t="shared" si="84"/>
        <v>609562</v>
      </c>
      <c r="B5575" s="7">
        <v>25</v>
      </c>
      <c r="C5575" s="122">
        <v>2</v>
      </c>
      <c r="D5575" s="7">
        <v>17</v>
      </c>
      <c r="E5575" s="6" t="s">
        <v>17673</v>
      </c>
      <c r="H5575" s="6">
        <f>IF('Раздел 2.5.1.3'!R25=SUM('Раздел 2.5.1.3'!R26:R28),0,1)</f>
        <v>0</v>
      </c>
    </row>
    <row r="5576" spans="1:8" x14ac:dyDescent="0.2">
      <c r="A5576" s="6">
        <f t="shared" si="84"/>
        <v>609562</v>
      </c>
      <c r="B5576" s="7">
        <v>25</v>
      </c>
      <c r="C5576" s="122">
        <v>2</v>
      </c>
      <c r="D5576" s="7">
        <v>18</v>
      </c>
      <c r="E5576" s="7" t="s">
        <v>17674</v>
      </c>
      <c r="H5576" s="6">
        <f>IF('Раздел 2.5.1.3'!S25=SUM('Раздел 2.5.1.3'!S26:S28),0,1)</f>
        <v>0</v>
      </c>
    </row>
    <row r="5577" spans="1:8" x14ac:dyDescent="0.2">
      <c r="A5577" s="6">
        <f t="shared" si="84"/>
        <v>609562</v>
      </c>
      <c r="B5577" s="7">
        <v>25</v>
      </c>
      <c r="C5577" s="122">
        <v>2</v>
      </c>
      <c r="D5577" s="7">
        <v>19</v>
      </c>
      <c r="E5577" s="7" t="s">
        <v>17675</v>
      </c>
      <c r="H5577" s="6">
        <f>IF('Раздел 2.5.1.3'!T25=SUM('Раздел 2.5.1.3'!T26:T28),0,1)</f>
        <v>0</v>
      </c>
    </row>
    <row r="5578" spans="1:8" x14ac:dyDescent="0.2">
      <c r="A5578" s="6">
        <f t="shared" si="84"/>
        <v>609562</v>
      </c>
      <c r="B5578" s="7">
        <v>25</v>
      </c>
      <c r="C5578" s="122">
        <v>2</v>
      </c>
      <c r="D5578" s="7">
        <v>20</v>
      </c>
      <c r="E5578" s="7" t="s">
        <v>17676</v>
      </c>
      <c r="H5578" s="6">
        <f>IF('Раздел 2.5.1.3'!U25=SUM('Раздел 2.5.1.3'!U26:U28),0,1)</f>
        <v>0</v>
      </c>
    </row>
    <row r="5579" spans="1:8" x14ac:dyDescent="0.2">
      <c r="A5579" s="6">
        <f t="shared" si="84"/>
        <v>609562</v>
      </c>
      <c r="B5579" s="7">
        <v>25</v>
      </c>
      <c r="C5579" s="122">
        <v>2</v>
      </c>
      <c r="D5579" s="7">
        <v>21</v>
      </c>
      <c r="E5579" s="7" t="s">
        <v>17677</v>
      </c>
      <c r="H5579" s="6">
        <f>IF('Раздел 2.5.1.3'!V25=SUM('Раздел 2.5.1.3'!V26:V28),0,1)</f>
        <v>0</v>
      </c>
    </row>
    <row r="5580" spans="1:8" x14ac:dyDescent="0.2">
      <c r="A5580" s="6">
        <f t="shared" si="84"/>
        <v>609562</v>
      </c>
      <c r="B5580" s="7">
        <v>25</v>
      </c>
      <c r="C5580" s="122">
        <v>2</v>
      </c>
      <c r="D5580" s="7">
        <v>22</v>
      </c>
      <c r="E5580" s="7" t="s">
        <v>17678</v>
      </c>
      <c r="H5580" s="6">
        <f>IF('Раздел 2.5.1.3'!W25=SUM('Раздел 2.5.1.3'!W26:W28),0,1)</f>
        <v>0</v>
      </c>
    </row>
    <row r="5581" spans="1:8" x14ac:dyDescent="0.2">
      <c r="A5581" s="6">
        <f t="shared" si="84"/>
        <v>609562</v>
      </c>
      <c r="B5581" s="7">
        <v>25</v>
      </c>
      <c r="C5581" s="122">
        <v>2</v>
      </c>
      <c r="D5581" s="7">
        <v>23</v>
      </c>
      <c r="E5581" s="7" t="s">
        <v>17679</v>
      </c>
      <c r="H5581" s="6">
        <f>IF('Раздел 2.5.1.3'!X25=SUM('Раздел 2.5.1.3'!X26:X28),0,1)</f>
        <v>0</v>
      </c>
    </row>
    <row r="5582" spans="1:8" x14ac:dyDescent="0.2">
      <c r="A5582" s="6">
        <f t="shared" si="84"/>
        <v>609562</v>
      </c>
      <c r="B5582" s="7">
        <v>25</v>
      </c>
      <c r="C5582" s="122">
        <v>2</v>
      </c>
      <c r="D5582" s="7">
        <v>24</v>
      </c>
      <c r="E5582" s="7" t="s">
        <v>17680</v>
      </c>
      <c r="H5582" s="6">
        <f>IF('Раздел 2.5.1.3'!Y25=SUM('Раздел 2.5.1.3'!Y26:Y28),0,1)</f>
        <v>0</v>
      </c>
    </row>
    <row r="5583" spans="1:8" x14ac:dyDescent="0.2">
      <c r="A5583" s="6">
        <f t="shared" si="84"/>
        <v>609562</v>
      </c>
      <c r="B5583" s="7">
        <v>25</v>
      </c>
      <c r="C5583" s="122">
        <v>2</v>
      </c>
      <c r="D5583" s="7">
        <v>25</v>
      </c>
      <c r="E5583" s="7" t="s">
        <v>16761</v>
      </c>
      <c r="H5583" s="6">
        <f>IF('Раздел 2.5.1.3'!Z25=SUM('Раздел 2.5.1.3'!Z26:Z28),0,1)</f>
        <v>0</v>
      </c>
    </row>
    <row r="5584" spans="1:8" x14ac:dyDescent="0.2">
      <c r="A5584" s="6">
        <f t="shared" si="84"/>
        <v>609562</v>
      </c>
      <c r="B5584" s="7">
        <v>25</v>
      </c>
      <c r="C5584" s="122">
        <v>2</v>
      </c>
      <c r="D5584" s="7">
        <v>26</v>
      </c>
      <c r="E5584" s="7" t="s">
        <v>16762</v>
      </c>
      <c r="H5584" s="6">
        <f>IF('Раздел 2.5.1.3'!AA25=SUM('Раздел 2.5.1.3'!AA26:AA28),0,1)</f>
        <v>0</v>
      </c>
    </row>
    <row r="5585" spans="1:8" x14ac:dyDescent="0.2">
      <c r="A5585" s="6">
        <f t="shared" si="84"/>
        <v>609562</v>
      </c>
      <c r="B5585" s="7">
        <v>25</v>
      </c>
      <c r="C5585" s="122">
        <v>2</v>
      </c>
      <c r="D5585" s="7">
        <v>27</v>
      </c>
      <c r="E5585" s="7" t="s">
        <v>16763</v>
      </c>
      <c r="H5585" s="6">
        <f>IF('Раздел 2.5.1.3'!AB25=SUM('Раздел 2.5.1.3'!AB26:AB28),0,1)</f>
        <v>0</v>
      </c>
    </row>
    <row r="5586" spans="1:8" x14ac:dyDescent="0.2">
      <c r="A5586" s="6">
        <f t="shared" si="84"/>
        <v>609562</v>
      </c>
      <c r="B5586" s="7">
        <v>25</v>
      </c>
      <c r="C5586" s="123">
        <v>2</v>
      </c>
      <c r="D5586" s="119">
        <v>28</v>
      </c>
      <c r="E5586" s="119" t="s">
        <v>16764</v>
      </c>
      <c r="F5586" s="119"/>
      <c r="G5586" s="119"/>
      <c r="H5586" s="119">
        <f>IF('Раздел 2.5.1.3'!AC25=SUM('Раздел 2.5.1.3'!AC26:AC28),0,1)</f>
        <v>0</v>
      </c>
    </row>
    <row r="5587" spans="1:8" x14ac:dyDescent="0.2">
      <c r="A5587" s="6">
        <f t="shared" si="84"/>
        <v>609562</v>
      </c>
      <c r="B5587" s="7">
        <v>25</v>
      </c>
      <c r="C5587" s="6">
        <v>3</v>
      </c>
      <c r="D5587" s="7">
        <v>29</v>
      </c>
      <c r="E5587" s="6" t="s">
        <v>16765</v>
      </c>
      <c r="H5587" s="6">
        <f>IF('Раздел 2.5.1.3'!P21=SUM('Раздел 2.5.1.3'!Q21:AC21),0,1)</f>
        <v>0</v>
      </c>
    </row>
    <row r="5588" spans="1:8" x14ac:dyDescent="0.2">
      <c r="A5588" s="6">
        <f t="shared" si="84"/>
        <v>609562</v>
      </c>
      <c r="B5588" s="7">
        <v>25</v>
      </c>
      <c r="C5588" s="6">
        <v>3</v>
      </c>
      <c r="D5588" s="7">
        <v>30</v>
      </c>
      <c r="E5588" s="6" t="s">
        <v>16766</v>
      </c>
      <c r="H5588" s="6">
        <f>IF('Раздел 2.5.1.3'!P22=SUM('Раздел 2.5.1.3'!Q22:AC22),0,1)</f>
        <v>0</v>
      </c>
    </row>
    <row r="5589" spans="1:8" x14ac:dyDescent="0.2">
      <c r="A5589" s="6">
        <f t="shared" si="84"/>
        <v>609562</v>
      </c>
      <c r="B5589" s="7">
        <v>25</v>
      </c>
      <c r="C5589" s="6">
        <v>3</v>
      </c>
      <c r="D5589" s="7">
        <v>31</v>
      </c>
      <c r="E5589" s="6" t="s">
        <v>16767</v>
      </c>
      <c r="H5589" s="6">
        <f>IF('Раздел 2.5.1.3'!P23=SUM('Раздел 2.5.1.3'!Q23:AC23),0,1)</f>
        <v>0</v>
      </c>
    </row>
    <row r="5590" spans="1:8" x14ac:dyDescent="0.2">
      <c r="A5590" s="6">
        <f t="shared" si="84"/>
        <v>609562</v>
      </c>
      <c r="B5590" s="7">
        <v>25</v>
      </c>
      <c r="C5590" s="6">
        <v>3</v>
      </c>
      <c r="D5590" s="7">
        <v>32</v>
      </c>
      <c r="E5590" s="6" t="s">
        <v>15623</v>
      </c>
      <c r="H5590" s="6">
        <f>IF('Раздел 2.5.1.3'!P24=SUM('Раздел 2.5.1.3'!Q24:AC24),0,1)</f>
        <v>0</v>
      </c>
    </row>
    <row r="5591" spans="1:8" x14ac:dyDescent="0.2">
      <c r="A5591" s="6">
        <f t="shared" si="84"/>
        <v>609562</v>
      </c>
      <c r="B5591" s="7">
        <v>25</v>
      </c>
      <c r="C5591" s="6">
        <v>3</v>
      </c>
      <c r="D5591" s="7">
        <v>33</v>
      </c>
      <c r="E5591" s="6" t="s">
        <v>15624</v>
      </c>
      <c r="H5591" s="6">
        <f>IF('Раздел 2.5.1.3'!P25=SUM('Раздел 2.5.1.3'!Q25:AC25),0,1)</f>
        <v>0</v>
      </c>
    </row>
    <row r="5592" spans="1:8" x14ac:dyDescent="0.2">
      <c r="A5592" s="6">
        <f t="shared" si="84"/>
        <v>609562</v>
      </c>
      <c r="B5592" s="7">
        <v>25</v>
      </c>
      <c r="C5592" s="6">
        <v>3</v>
      </c>
      <c r="D5592" s="7">
        <v>34</v>
      </c>
      <c r="E5592" s="6" t="s">
        <v>15625</v>
      </c>
      <c r="H5592" s="6">
        <f>IF('Раздел 2.5.1.3'!P26=SUM('Раздел 2.5.1.3'!Q26:AC26),0,1)</f>
        <v>0</v>
      </c>
    </row>
    <row r="5593" spans="1:8" x14ac:dyDescent="0.2">
      <c r="A5593" s="6">
        <f t="shared" si="84"/>
        <v>609562</v>
      </c>
      <c r="B5593" s="7">
        <v>25</v>
      </c>
      <c r="C5593" s="6">
        <v>3</v>
      </c>
      <c r="D5593" s="7">
        <v>35</v>
      </c>
      <c r="E5593" s="6" t="s">
        <v>16773</v>
      </c>
      <c r="H5593" s="6">
        <f>IF('Раздел 2.5.1.3'!P27=SUM('Раздел 2.5.1.3'!Q27:AC27),0,1)</f>
        <v>0</v>
      </c>
    </row>
    <row r="5594" spans="1:8" x14ac:dyDescent="0.2">
      <c r="A5594" s="6">
        <f t="shared" si="84"/>
        <v>609562</v>
      </c>
      <c r="B5594" s="119">
        <v>25</v>
      </c>
      <c r="C5594" s="119">
        <v>3</v>
      </c>
      <c r="D5594" s="119">
        <v>36</v>
      </c>
      <c r="E5594" s="119" t="s">
        <v>16774</v>
      </c>
      <c r="F5594" s="119"/>
      <c r="G5594" s="119"/>
      <c r="H5594" s="119">
        <f>IF('Раздел 2.5.1.3'!P28=SUM('Раздел 2.5.1.3'!Q28:AC28),0,1)</f>
        <v>0</v>
      </c>
    </row>
    <row r="5595" spans="1:8" x14ac:dyDescent="0.2">
      <c r="A5595" s="117">
        <f t="shared" si="84"/>
        <v>609562</v>
      </c>
      <c r="B5595" s="117">
        <v>26</v>
      </c>
      <c r="C5595" s="117">
        <v>0</v>
      </c>
      <c r="D5595" s="117">
        <v>0</v>
      </c>
      <c r="E5595" s="117" t="str">
        <f>CONCATENATE("Количество ошибок в разделе 2.5.1.4: ",H5595)</f>
        <v>Количество ошибок в разделе 2.5.1.4: 0</v>
      </c>
      <c r="F5595" s="117"/>
      <c r="G5595" s="117"/>
      <c r="H5595" s="117">
        <f>SUM(H5596:H5631)</f>
        <v>0</v>
      </c>
    </row>
    <row r="5596" spans="1:8" x14ac:dyDescent="0.2">
      <c r="A5596" s="6">
        <f t="shared" si="84"/>
        <v>609562</v>
      </c>
      <c r="B5596" s="6">
        <v>26</v>
      </c>
      <c r="C5596" s="6">
        <v>1</v>
      </c>
      <c r="D5596" s="6">
        <v>1</v>
      </c>
      <c r="E5596" s="6" t="s">
        <v>16775</v>
      </c>
      <c r="H5596" s="6">
        <f>IF('Раздел 2.5.1.4'!P21=SUM('Раздел 2.5.1.4'!P22:P24),0,1)</f>
        <v>0</v>
      </c>
    </row>
    <row r="5597" spans="1:8" x14ac:dyDescent="0.2">
      <c r="A5597" s="6">
        <f t="shared" si="84"/>
        <v>609562</v>
      </c>
      <c r="B5597" s="6">
        <v>26</v>
      </c>
      <c r="C5597" s="6">
        <v>1</v>
      </c>
      <c r="D5597" s="6">
        <v>2</v>
      </c>
      <c r="E5597" s="6" t="s">
        <v>16776</v>
      </c>
      <c r="H5597" s="6">
        <f>IF('Раздел 2.5.1.4'!Q21=SUM('Раздел 2.5.1.4'!Q22:Q24),0,1)</f>
        <v>0</v>
      </c>
    </row>
    <row r="5598" spans="1:8" x14ac:dyDescent="0.2">
      <c r="A5598" s="6">
        <f t="shared" si="84"/>
        <v>609562</v>
      </c>
      <c r="B5598" s="6">
        <v>26</v>
      </c>
      <c r="C5598" s="6">
        <v>1</v>
      </c>
      <c r="D5598" s="6">
        <v>3</v>
      </c>
      <c r="E5598" s="6" t="s">
        <v>16777</v>
      </c>
      <c r="H5598" s="6">
        <f>IF('Раздел 2.5.1.4'!R21=SUM('Раздел 2.5.1.4'!R22:R24),0,1)</f>
        <v>0</v>
      </c>
    </row>
    <row r="5599" spans="1:8" x14ac:dyDescent="0.2">
      <c r="A5599" s="6">
        <f t="shared" si="84"/>
        <v>609562</v>
      </c>
      <c r="B5599" s="7">
        <v>26</v>
      </c>
      <c r="C5599" s="7">
        <v>1</v>
      </c>
      <c r="D5599" s="7">
        <v>4</v>
      </c>
      <c r="E5599" s="7" t="s">
        <v>16778</v>
      </c>
      <c r="F5599" s="7"/>
      <c r="G5599" s="7"/>
      <c r="H5599" s="6">
        <f>IF('Раздел 2.5.1.4'!S21=SUM('Раздел 2.5.1.4'!S22:S24),0,1)</f>
        <v>0</v>
      </c>
    </row>
    <row r="5600" spans="1:8" x14ac:dyDescent="0.2">
      <c r="A5600" s="6">
        <f t="shared" si="84"/>
        <v>609562</v>
      </c>
      <c r="B5600" s="7">
        <v>26</v>
      </c>
      <c r="C5600" s="7">
        <v>1</v>
      </c>
      <c r="D5600" s="7">
        <v>5</v>
      </c>
      <c r="E5600" s="7" t="s">
        <v>16779</v>
      </c>
      <c r="F5600" s="7"/>
      <c r="G5600" s="7"/>
      <c r="H5600" s="6">
        <f>IF('Раздел 2.5.1.4'!T21=SUM('Раздел 2.5.1.4'!T22:T24),0,1)</f>
        <v>0</v>
      </c>
    </row>
    <row r="5601" spans="1:8" x14ac:dyDescent="0.2">
      <c r="A5601" s="6">
        <f t="shared" si="84"/>
        <v>609562</v>
      </c>
      <c r="B5601" s="7">
        <v>26</v>
      </c>
      <c r="C5601" s="7">
        <v>1</v>
      </c>
      <c r="D5601" s="7">
        <v>6</v>
      </c>
      <c r="E5601" s="7" t="s">
        <v>16780</v>
      </c>
      <c r="F5601" s="7"/>
      <c r="G5601" s="7"/>
      <c r="H5601" s="6">
        <f>IF('Раздел 2.5.1.4'!U21=SUM('Раздел 2.5.1.4'!U22:U24),0,1)</f>
        <v>0</v>
      </c>
    </row>
    <row r="5602" spans="1:8" x14ac:dyDescent="0.2">
      <c r="A5602" s="6">
        <f t="shared" si="84"/>
        <v>609562</v>
      </c>
      <c r="B5602" s="7">
        <v>26</v>
      </c>
      <c r="C5602" s="7">
        <v>1</v>
      </c>
      <c r="D5602" s="7">
        <v>7</v>
      </c>
      <c r="E5602" s="7" t="s">
        <v>16781</v>
      </c>
      <c r="F5602" s="7"/>
      <c r="G5602" s="7"/>
      <c r="H5602" s="6">
        <f>IF('Раздел 2.5.1.4'!V21=SUM('Раздел 2.5.1.4'!V22:V24),0,1)</f>
        <v>0</v>
      </c>
    </row>
    <row r="5603" spans="1:8" x14ac:dyDescent="0.2">
      <c r="A5603" s="6">
        <f t="shared" si="84"/>
        <v>609562</v>
      </c>
      <c r="B5603" s="7">
        <v>26</v>
      </c>
      <c r="C5603" s="7">
        <v>1</v>
      </c>
      <c r="D5603" s="7">
        <v>8</v>
      </c>
      <c r="E5603" s="7" t="s">
        <v>16782</v>
      </c>
      <c r="F5603" s="7"/>
      <c r="G5603" s="7"/>
      <c r="H5603" s="6">
        <f>IF('Раздел 2.5.1.4'!W21=SUM('Раздел 2.5.1.4'!W22:W24),0,1)</f>
        <v>0</v>
      </c>
    </row>
    <row r="5604" spans="1:8" x14ac:dyDescent="0.2">
      <c r="A5604" s="6">
        <f t="shared" si="84"/>
        <v>609562</v>
      </c>
      <c r="B5604" s="7">
        <v>26</v>
      </c>
      <c r="C5604" s="7">
        <v>1</v>
      </c>
      <c r="D5604" s="7">
        <v>9</v>
      </c>
      <c r="E5604" s="7" t="s">
        <v>14572</v>
      </c>
      <c r="F5604" s="7"/>
      <c r="G5604" s="7"/>
      <c r="H5604" s="6">
        <f>IF('Раздел 2.5.1.4'!X21=SUM('Раздел 2.5.1.4'!X22:X24),0,1)</f>
        <v>0</v>
      </c>
    </row>
    <row r="5605" spans="1:8" x14ac:dyDescent="0.2">
      <c r="A5605" s="6">
        <f t="shared" si="84"/>
        <v>609562</v>
      </c>
      <c r="B5605" s="7">
        <v>26</v>
      </c>
      <c r="C5605" s="7">
        <v>1</v>
      </c>
      <c r="D5605" s="7">
        <v>10</v>
      </c>
      <c r="E5605" s="7" t="s">
        <v>14573</v>
      </c>
      <c r="F5605" s="7"/>
      <c r="G5605" s="7"/>
      <c r="H5605" s="6">
        <f>IF('Раздел 2.5.1.4'!Y21=SUM('Раздел 2.5.1.4'!Y22:Y24),0,1)</f>
        <v>0</v>
      </c>
    </row>
    <row r="5606" spans="1:8" x14ac:dyDescent="0.2">
      <c r="A5606" s="6">
        <f t="shared" si="84"/>
        <v>609562</v>
      </c>
      <c r="B5606" s="7">
        <v>26</v>
      </c>
      <c r="C5606" s="7">
        <v>1</v>
      </c>
      <c r="D5606" s="7">
        <v>11</v>
      </c>
      <c r="E5606" s="7" t="s">
        <v>14574</v>
      </c>
      <c r="F5606" s="7"/>
      <c r="G5606" s="7"/>
      <c r="H5606" s="6">
        <f>IF('Раздел 2.5.1.4'!Z21=SUM('Раздел 2.5.1.4'!Z22:Z24),0,1)</f>
        <v>0</v>
      </c>
    </row>
    <row r="5607" spans="1:8" x14ac:dyDescent="0.2">
      <c r="A5607" s="6">
        <f t="shared" si="84"/>
        <v>609562</v>
      </c>
      <c r="B5607" s="7">
        <v>26</v>
      </c>
      <c r="C5607" s="7">
        <v>1</v>
      </c>
      <c r="D5607" s="7">
        <v>12</v>
      </c>
      <c r="E5607" s="7" t="s">
        <v>15867</v>
      </c>
      <c r="F5607" s="7"/>
      <c r="G5607" s="7"/>
      <c r="H5607" s="6">
        <f>IF('Раздел 2.5.1.4'!AA21=SUM('Раздел 2.5.1.4'!AA22:AA24),0,1)</f>
        <v>0</v>
      </c>
    </row>
    <row r="5608" spans="1:8" x14ac:dyDescent="0.2">
      <c r="A5608" s="6">
        <f t="shared" si="84"/>
        <v>609562</v>
      </c>
      <c r="B5608" s="7">
        <v>26</v>
      </c>
      <c r="C5608" s="7">
        <v>1</v>
      </c>
      <c r="D5608" s="7">
        <v>13</v>
      </c>
      <c r="E5608" s="7" t="s">
        <v>15868</v>
      </c>
      <c r="F5608" s="7"/>
      <c r="G5608" s="7"/>
      <c r="H5608" s="6">
        <f>IF('Раздел 2.5.1.4'!AB21=SUM('Раздел 2.5.1.4'!AB22:AB24),0,1)</f>
        <v>0</v>
      </c>
    </row>
    <row r="5609" spans="1:8" x14ac:dyDescent="0.2">
      <c r="A5609" s="6">
        <f t="shared" si="84"/>
        <v>609562</v>
      </c>
      <c r="B5609" s="7">
        <v>26</v>
      </c>
      <c r="C5609" s="119">
        <v>1</v>
      </c>
      <c r="D5609" s="119">
        <v>14</v>
      </c>
      <c r="E5609" s="119" t="s">
        <v>15869</v>
      </c>
      <c r="F5609" s="119"/>
      <c r="G5609" s="119"/>
      <c r="H5609" s="119">
        <f>IF('Раздел 2.5.1.4'!AC21=SUM('Раздел 2.5.1.4'!AC22:AC24),0,1)</f>
        <v>0</v>
      </c>
    </row>
    <row r="5610" spans="1:8" x14ac:dyDescent="0.2">
      <c r="A5610" s="6">
        <f t="shared" si="84"/>
        <v>609562</v>
      </c>
      <c r="B5610" s="7">
        <v>26</v>
      </c>
      <c r="C5610" s="122">
        <v>2</v>
      </c>
      <c r="D5610" s="7">
        <v>15</v>
      </c>
      <c r="E5610" s="6" t="s">
        <v>15870</v>
      </c>
      <c r="H5610" s="6">
        <f>IF('Раздел 2.5.1.4'!P25=SUM('Раздел 2.5.1.4'!P26:P28),0,1)</f>
        <v>0</v>
      </c>
    </row>
    <row r="5611" spans="1:8" x14ac:dyDescent="0.2">
      <c r="A5611" s="6">
        <f t="shared" si="84"/>
        <v>609562</v>
      </c>
      <c r="B5611" s="7">
        <v>26</v>
      </c>
      <c r="C5611" s="122">
        <v>2</v>
      </c>
      <c r="D5611" s="7">
        <v>16</v>
      </c>
      <c r="E5611" s="6" t="s">
        <v>15871</v>
      </c>
      <c r="H5611" s="6">
        <f>IF('Раздел 2.5.1.4'!Q25=SUM('Раздел 2.5.1.4'!Q26:Q28),0,1)</f>
        <v>0</v>
      </c>
    </row>
    <row r="5612" spans="1:8" x14ac:dyDescent="0.2">
      <c r="A5612" s="6">
        <f t="shared" si="84"/>
        <v>609562</v>
      </c>
      <c r="B5612" s="7">
        <v>26</v>
      </c>
      <c r="C5612" s="122">
        <v>2</v>
      </c>
      <c r="D5612" s="7">
        <v>17</v>
      </c>
      <c r="E5612" s="6" t="s">
        <v>17739</v>
      </c>
      <c r="H5612" s="6">
        <f>IF('Раздел 2.5.1.4'!R25=SUM('Раздел 2.5.1.4'!R26:R28),0,1)</f>
        <v>0</v>
      </c>
    </row>
    <row r="5613" spans="1:8" x14ac:dyDescent="0.2">
      <c r="A5613" s="6">
        <f t="shared" si="84"/>
        <v>609562</v>
      </c>
      <c r="B5613" s="7">
        <v>26</v>
      </c>
      <c r="C5613" s="122">
        <v>2</v>
      </c>
      <c r="D5613" s="7">
        <v>18</v>
      </c>
      <c r="E5613" s="7" t="s">
        <v>17740</v>
      </c>
      <c r="H5613" s="6">
        <f>IF('Раздел 2.5.1.4'!S25=SUM('Раздел 2.5.1.4'!S26:S28),0,1)</f>
        <v>0</v>
      </c>
    </row>
    <row r="5614" spans="1:8" x14ac:dyDescent="0.2">
      <c r="A5614" s="6">
        <f t="shared" si="84"/>
        <v>609562</v>
      </c>
      <c r="B5614" s="7">
        <v>26</v>
      </c>
      <c r="C5614" s="122">
        <v>2</v>
      </c>
      <c r="D5614" s="7">
        <v>19</v>
      </c>
      <c r="E5614" s="7" t="s">
        <v>17741</v>
      </c>
      <c r="H5614" s="6">
        <f>IF('Раздел 2.5.1.4'!T25=SUM('Раздел 2.5.1.4'!T26:T28),0,1)</f>
        <v>0</v>
      </c>
    </row>
    <row r="5615" spans="1:8" x14ac:dyDescent="0.2">
      <c r="A5615" s="6">
        <f t="shared" si="84"/>
        <v>609562</v>
      </c>
      <c r="B5615" s="7">
        <v>26</v>
      </c>
      <c r="C5615" s="122">
        <v>2</v>
      </c>
      <c r="D5615" s="7">
        <v>20</v>
      </c>
      <c r="E5615" s="7" t="s">
        <v>17742</v>
      </c>
      <c r="H5615" s="6">
        <f>IF('Раздел 2.5.1.4'!U25=SUM('Раздел 2.5.1.4'!U26:U28),0,1)</f>
        <v>0</v>
      </c>
    </row>
    <row r="5616" spans="1:8" x14ac:dyDescent="0.2">
      <c r="A5616" s="6">
        <f t="shared" si="84"/>
        <v>609562</v>
      </c>
      <c r="B5616" s="7">
        <v>26</v>
      </c>
      <c r="C5616" s="122">
        <v>2</v>
      </c>
      <c r="D5616" s="7">
        <v>21</v>
      </c>
      <c r="E5616" s="7" t="s">
        <v>17743</v>
      </c>
      <c r="H5616" s="6">
        <f>IF('Раздел 2.5.1.4'!V25=SUM('Раздел 2.5.1.4'!V26:V28),0,1)</f>
        <v>0</v>
      </c>
    </row>
    <row r="5617" spans="1:8" x14ac:dyDescent="0.2">
      <c r="A5617" s="6">
        <f t="shared" si="84"/>
        <v>609562</v>
      </c>
      <c r="B5617" s="7">
        <v>26</v>
      </c>
      <c r="C5617" s="122">
        <v>2</v>
      </c>
      <c r="D5617" s="7">
        <v>22</v>
      </c>
      <c r="E5617" s="7" t="s">
        <v>17744</v>
      </c>
      <c r="H5617" s="6">
        <f>IF('Раздел 2.5.1.4'!W25=SUM('Раздел 2.5.1.4'!W26:W28),0,1)</f>
        <v>0</v>
      </c>
    </row>
    <row r="5618" spans="1:8" x14ac:dyDescent="0.2">
      <c r="A5618" s="6">
        <f t="shared" si="84"/>
        <v>609562</v>
      </c>
      <c r="B5618" s="7">
        <v>26</v>
      </c>
      <c r="C5618" s="122">
        <v>2</v>
      </c>
      <c r="D5618" s="7">
        <v>23</v>
      </c>
      <c r="E5618" s="7" t="s">
        <v>17745</v>
      </c>
      <c r="H5618" s="6">
        <f>IF('Раздел 2.5.1.4'!X25=SUM('Раздел 2.5.1.4'!X26:X28),0,1)</f>
        <v>0</v>
      </c>
    </row>
    <row r="5619" spans="1:8" x14ac:dyDescent="0.2">
      <c r="A5619" s="6">
        <f t="shared" si="84"/>
        <v>609562</v>
      </c>
      <c r="B5619" s="7">
        <v>26</v>
      </c>
      <c r="C5619" s="122">
        <v>2</v>
      </c>
      <c r="D5619" s="7">
        <v>24</v>
      </c>
      <c r="E5619" s="7" t="s">
        <v>17746</v>
      </c>
      <c r="H5619" s="6">
        <f>IF('Раздел 2.5.1.4'!Y25=SUM('Раздел 2.5.1.4'!Y26:Y28),0,1)</f>
        <v>0</v>
      </c>
    </row>
    <row r="5620" spans="1:8" x14ac:dyDescent="0.2">
      <c r="A5620" s="6">
        <f t="shared" si="84"/>
        <v>609562</v>
      </c>
      <c r="B5620" s="7">
        <v>26</v>
      </c>
      <c r="C5620" s="122">
        <v>2</v>
      </c>
      <c r="D5620" s="7">
        <v>25</v>
      </c>
      <c r="E5620" s="7" t="s">
        <v>17747</v>
      </c>
      <c r="H5620" s="6">
        <f>IF('Раздел 2.5.1.4'!Z25=SUM('Раздел 2.5.1.4'!Z26:Z28),0,1)</f>
        <v>0</v>
      </c>
    </row>
    <row r="5621" spans="1:8" x14ac:dyDescent="0.2">
      <c r="A5621" s="6">
        <f t="shared" si="84"/>
        <v>609562</v>
      </c>
      <c r="B5621" s="7">
        <v>26</v>
      </c>
      <c r="C5621" s="122">
        <v>2</v>
      </c>
      <c r="D5621" s="7">
        <v>26</v>
      </c>
      <c r="E5621" s="7" t="s">
        <v>17748</v>
      </c>
      <c r="H5621" s="6">
        <f>IF('Раздел 2.5.1.4'!AA25=SUM('Раздел 2.5.1.4'!AA26:AA28),0,1)</f>
        <v>0</v>
      </c>
    </row>
    <row r="5622" spans="1:8" x14ac:dyDescent="0.2">
      <c r="A5622" s="6">
        <f t="shared" si="84"/>
        <v>609562</v>
      </c>
      <c r="B5622" s="7">
        <v>26</v>
      </c>
      <c r="C5622" s="122">
        <v>2</v>
      </c>
      <c r="D5622" s="7">
        <v>27</v>
      </c>
      <c r="E5622" s="7" t="s">
        <v>17749</v>
      </c>
      <c r="H5622" s="6">
        <f>IF('Раздел 2.5.1.4'!AB25=SUM('Раздел 2.5.1.4'!AB26:AB28),0,1)</f>
        <v>0</v>
      </c>
    </row>
    <row r="5623" spans="1:8" x14ac:dyDescent="0.2">
      <c r="A5623" s="6">
        <f t="shared" si="84"/>
        <v>609562</v>
      </c>
      <c r="B5623" s="7">
        <v>26</v>
      </c>
      <c r="C5623" s="123">
        <v>2</v>
      </c>
      <c r="D5623" s="119">
        <v>28</v>
      </c>
      <c r="E5623" s="119" t="s">
        <v>17750</v>
      </c>
      <c r="F5623" s="119"/>
      <c r="G5623" s="119"/>
      <c r="H5623" s="119">
        <f>IF('Раздел 2.5.1.4'!AC25=SUM('Раздел 2.5.1.4'!AC26:AC28),0,1)</f>
        <v>0</v>
      </c>
    </row>
    <row r="5624" spans="1:8" x14ac:dyDescent="0.2">
      <c r="A5624" s="6">
        <f t="shared" si="84"/>
        <v>609562</v>
      </c>
      <c r="B5624" s="7">
        <v>26</v>
      </c>
      <c r="C5624" s="6">
        <v>3</v>
      </c>
      <c r="D5624" s="7">
        <v>29</v>
      </c>
      <c r="E5624" s="6" t="s">
        <v>17751</v>
      </c>
      <c r="H5624" s="6">
        <f>IF('Раздел 2.5.1.4'!P21=SUM('Раздел 2.5.1.4'!Q21:AC21),0,1)</f>
        <v>0</v>
      </c>
    </row>
    <row r="5625" spans="1:8" x14ac:dyDescent="0.2">
      <c r="A5625" s="6">
        <f t="shared" si="84"/>
        <v>609562</v>
      </c>
      <c r="B5625" s="7">
        <v>26</v>
      </c>
      <c r="C5625" s="6">
        <v>3</v>
      </c>
      <c r="D5625" s="7">
        <v>30</v>
      </c>
      <c r="E5625" s="6" t="s">
        <v>17752</v>
      </c>
      <c r="H5625" s="6">
        <f>IF('Раздел 2.5.1.4'!P22=SUM('Раздел 2.5.1.4'!Q22:AC22),0,1)</f>
        <v>0</v>
      </c>
    </row>
    <row r="5626" spans="1:8" x14ac:dyDescent="0.2">
      <c r="A5626" s="6">
        <f t="shared" si="84"/>
        <v>609562</v>
      </c>
      <c r="B5626" s="7">
        <v>26</v>
      </c>
      <c r="C5626" s="6">
        <v>3</v>
      </c>
      <c r="D5626" s="7">
        <v>31</v>
      </c>
      <c r="E5626" s="6" t="s">
        <v>16759</v>
      </c>
      <c r="H5626" s="6">
        <f>IF('Раздел 2.5.1.4'!P23=SUM('Раздел 2.5.1.4'!Q23:AC23),0,1)</f>
        <v>0</v>
      </c>
    </row>
    <row r="5627" spans="1:8" x14ac:dyDescent="0.2">
      <c r="A5627" s="6">
        <f t="shared" si="84"/>
        <v>609562</v>
      </c>
      <c r="B5627" s="7">
        <v>26</v>
      </c>
      <c r="C5627" s="6">
        <v>3</v>
      </c>
      <c r="D5627" s="7">
        <v>32</v>
      </c>
      <c r="E5627" s="6" t="s">
        <v>16760</v>
      </c>
      <c r="H5627" s="6">
        <f>IF('Раздел 2.5.1.4'!P24=SUM('Раздел 2.5.1.4'!Q24:AC24),0,1)</f>
        <v>0</v>
      </c>
    </row>
    <row r="5628" spans="1:8" x14ac:dyDescent="0.2">
      <c r="A5628" s="6">
        <f t="shared" si="84"/>
        <v>609562</v>
      </c>
      <c r="B5628" s="7">
        <v>26</v>
      </c>
      <c r="C5628" s="6">
        <v>3</v>
      </c>
      <c r="D5628" s="7">
        <v>33</v>
      </c>
      <c r="E5628" s="6" t="s">
        <v>15849</v>
      </c>
      <c r="H5628" s="6">
        <f>IF('Раздел 2.5.1.4'!P25=SUM('Раздел 2.5.1.4'!Q25:AC25),0,1)</f>
        <v>0</v>
      </c>
    </row>
    <row r="5629" spans="1:8" x14ac:dyDescent="0.2">
      <c r="A5629" s="6">
        <f t="shared" si="84"/>
        <v>609562</v>
      </c>
      <c r="B5629" s="7">
        <v>26</v>
      </c>
      <c r="C5629" s="6">
        <v>3</v>
      </c>
      <c r="D5629" s="7">
        <v>34</v>
      </c>
      <c r="E5629" s="6" t="s">
        <v>15850</v>
      </c>
      <c r="H5629" s="6">
        <f>IF('Раздел 2.5.1.4'!P26=SUM('Раздел 2.5.1.4'!Q26:AC26),0,1)</f>
        <v>0</v>
      </c>
    </row>
    <row r="5630" spans="1:8" x14ac:dyDescent="0.2">
      <c r="A5630" s="6">
        <f t="shared" si="84"/>
        <v>609562</v>
      </c>
      <c r="B5630" s="7">
        <v>26</v>
      </c>
      <c r="C5630" s="6">
        <v>3</v>
      </c>
      <c r="D5630" s="7">
        <v>35</v>
      </c>
      <c r="E5630" s="6" t="s">
        <v>15851</v>
      </c>
      <c r="H5630" s="6">
        <f>IF('Раздел 2.5.1.4'!P27=SUM('Раздел 2.5.1.4'!Q27:AC27),0,1)</f>
        <v>0</v>
      </c>
    </row>
    <row r="5631" spans="1:8" x14ac:dyDescent="0.2">
      <c r="A5631" s="6">
        <f t="shared" si="84"/>
        <v>609562</v>
      </c>
      <c r="B5631" s="119">
        <v>26</v>
      </c>
      <c r="C5631" s="119">
        <v>3</v>
      </c>
      <c r="D5631" s="119">
        <v>36</v>
      </c>
      <c r="E5631" s="119" t="s">
        <v>15852</v>
      </c>
      <c r="F5631" s="119"/>
      <c r="G5631" s="119"/>
      <c r="H5631" s="119">
        <f>IF('Раздел 2.5.1.4'!P28=SUM('Раздел 2.5.1.4'!Q28:AC28),0,1)</f>
        <v>0</v>
      </c>
    </row>
    <row r="5632" spans="1:8" x14ac:dyDescent="0.2">
      <c r="A5632" s="117">
        <f t="shared" si="84"/>
        <v>609562</v>
      </c>
      <c r="B5632" s="117">
        <v>27</v>
      </c>
      <c r="C5632" s="117">
        <v>0</v>
      </c>
      <c r="D5632" s="117">
        <v>0</v>
      </c>
      <c r="E5632" s="117" t="str">
        <f>CONCATENATE("Количество ошибок в разделе 2.5.2.1: ",H5632)</f>
        <v>Количество ошибок в разделе 2.5.2.1: 0</v>
      </c>
      <c r="F5632" s="117"/>
      <c r="G5632" s="117"/>
      <c r="H5632" s="117">
        <f>SUM(H5633:H5682)</f>
        <v>0</v>
      </c>
    </row>
    <row r="5633" spans="1:8" x14ac:dyDescent="0.2">
      <c r="A5633" s="6">
        <f t="shared" si="84"/>
        <v>609562</v>
      </c>
      <c r="B5633" s="6">
        <v>27</v>
      </c>
      <c r="C5633" s="6">
        <v>1</v>
      </c>
      <c r="D5633" s="6">
        <v>1</v>
      </c>
      <c r="E5633" s="6" t="s">
        <v>15853</v>
      </c>
      <c r="H5633" s="6">
        <f>IF('Раздел 2.5.2.1'!P22=SUM('Раздел 2.5.2.1'!P23:P25),0,1)</f>
        <v>0</v>
      </c>
    </row>
    <row r="5634" spans="1:8" x14ac:dyDescent="0.2">
      <c r="A5634" s="6">
        <f t="shared" ref="A5634:A5697" si="85">P_3</f>
        <v>609562</v>
      </c>
      <c r="B5634" s="6">
        <v>27</v>
      </c>
      <c r="C5634" s="6">
        <v>1</v>
      </c>
      <c r="D5634" s="6">
        <v>2</v>
      </c>
      <c r="E5634" s="6" t="s">
        <v>15854</v>
      </c>
      <c r="H5634" s="6">
        <f>IF('Раздел 2.5.2.1'!Q22=SUM('Раздел 2.5.2.1'!Q23:Q25),0,1)</f>
        <v>0</v>
      </c>
    </row>
    <row r="5635" spans="1:8" x14ac:dyDescent="0.2">
      <c r="A5635" s="6">
        <f t="shared" si="85"/>
        <v>609562</v>
      </c>
      <c r="B5635" s="6">
        <v>27</v>
      </c>
      <c r="C5635" s="6">
        <v>1</v>
      </c>
      <c r="D5635" s="6">
        <v>3</v>
      </c>
      <c r="E5635" s="6" t="s">
        <v>15855</v>
      </c>
      <c r="H5635" s="6">
        <f>IF('Раздел 2.5.2.1'!R22=SUM('Раздел 2.5.2.1'!R23:R25),0,1)</f>
        <v>0</v>
      </c>
    </row>
    <row r="5636" spans="1:8" x14ac:dyDescent="0.2">
      <c r="A5636" s="6">
        <f t="shared" si="85"/>
        <v>609562</v>
      </c>
      <c r="B5636" s="7">
        <v>27</v>
      </c>
      <c r="C5636" s="7">
        <v>1</v>
      </c>
      <c r="D5636" s="7">
        <v>4</v>
      </c>
      <c r="E5636" s="7" t="s">
        <v>15856</v>
      </c>
      <c r="F5636" s="7"/>
      <c r="G5636" s="7"/>
      <c r="H5636" s="6">
        <f>IF('Раздел 2.5.2.1'!S22=SUM('Раздел 2.5.2.1'!S23:S25),0,1)</f>
        <v>0</v>
      </c>
    </row>
    <row r="5637" spans="1:8" x14ac:dyDescent="0.2">
      <c r="A5637" s="6">
        <f t="shared" si="85"/>
        <v>609562</v>
      </c>
      <c r="B5637" s="7">
        <v>27</v>
      </c>
      <c r="C5637" s="7">
        <v>1</v>
      </c>
      <c r="D5637" s="7">
        <v>5</v>
      </c>
      <c r="E5637" s="7" t="s">
        <v>15857</v>
      </c>
      <c r="F5637" s="7"/>
      <c r="G5637" s="7"/>
      <c r="H5637" s="6">
        <f>IF('Раздел 2.5.2.1'!T22=SUM('Раздел 2.5.2.1'!T23:T25),0,1)</f>
        <v>0</v>
      </c>
    </row>
    <row r="5638" spans="1:8" x14ac:dyDescent="0.2">
      <c r="A5638" s="6">
        <f t="shared" si="85"/>
        <v>609562</v>
      </c>
      <c r="B5638" s="7">
        <v>27</v>
      </c>
      <c r="C5638" s="7">
        <v>1</v>
      </c>
      <c r="D5638" s="7">
        <v>6</v>
      </c>
      <c r="E5638" s="7" t="s">
        <v>15858</v>
      </c>
      <c r="F5638" s="7"/>
      <c r="G5638" s="7"/>
      <c r="H5638" s="6">
        <f>IF('Раздел 2.5.2.1'!U22=SUM('Раздел 2.5.2.1'!U23:U25),0,1)</f>
        <v>0</v>
      </c>
    </row>
    <row r="5639" spans="1:8" x14ac:dyDescent="0.2">
      <c r="A5639" s="6">
        <f t="shared" si="85"/>
        <v>609562</v>
      </c>
      <c r="B5639" s="7">
        <v>27</v>
      </c>
      <c r="C5639" s="7">
        <v>1</v>
      </c>
      <c r="D5639" s="7">
        <v>7</v>
      </c>
      <c r="E5639" s="7" t="s">
        <v>15859</v>
      </c>
      <c r="F5639" s="7"/>
      <c r="G5639" s="7"/>
      <c r="H5639" s="6">
        <f>IF('Раздел 2.5.2.1'!V22=SUM('Раздел 2.5.2.1'!V23:V25),0,1)</f>
        <v>0</v>
      </c>
    </row>
    <row r="5640" spans="1:8" x14ac:dyDescent="0.2">
      <c r="A5640" s="6">
        <f t="shared" si="85"/>
        <v>609562</v>
      </c>
      <c r="B5640" s="7">
        <v>27</v>
      </c>
      <c r="C5640" s="7">
        <v>1</v>
      </c>
      <c r="D5640" s="7">
        <v>8</v>
      </c>
      <c r="E5640" s="7" t="s">
        <v>15860</v>
      </c>
      <c r="F5640" s="7"/>
      <c r="G5640" s="7"/>
      <c r="H5640" s="6">
        <f>IF('Раздел 2.5.2.1'!W22=SUM('Раздел 2.5.2.1'!W23:W25),0,1)</f>
        <v>0</v>
      </c>
    </row>
    <row r="5641" spans="1:8" x14ac:dyDescent="0.2">
      <c r="A5641" s="6">
        <f t="shared" si="85"/>
        <v>609562</v>
      </c>
      <c r="B5641" s="7">
        <v>27</v>
      </c>
      <c r="C5641" s="7">
        <v>1</v>
      </c>
      <c r="D5641" s="7">
        <v>9</v>
      </c>
      <c r="E5641" s="7" t="s">
        <v>14566</v>
      </c>
      <c r="F5641" s="7"/>
      <c r="G5641" s="7"/>
      <c r="H5641" s="6">
        <f>IF('Раздел 2.5.2.1'!X22=SUM('Раздел 2.5.2.1'!X23:X25),0,1)</f>
        <v>0</v>
      </c>
    </row>
    <row r="5642" spans="1:8" x14ac:dyDescent="0.2">
      <c r="A5642" s="6">
        <f t="shared" si="85"/>
        <v>609562</v>
      </c>
      <c r="B5642" s="7">
        <v>27</v>
      </c>
      <c r="C5642" s="7">
        <v>1</v>
      </c>
      <c r="D5642" s="7">
        <v>10</v>
      </c>
      <c r="E5642" s="7" t="s">
        <v>14567</v>
      </c>
      <c r="F5642" s="7"/>
      <c r="G5642" s="7"/>
      <c r="H5642" s="6">
        <f>IF('Раздел 2.5.2.1'!Y22=SUM('Раздел 2.5.2.1'!Y23:Y25),0,1)</f>
        <v>0</v>
      </c>
    </row>
    <row r="5643" spans="1:8" x14ac:dyDescent="0.2">
      <c r="A5643" s="6">
        <f t="shared" si="85"/>
        <v>609562</v>
      </c>
      <c r="B5643" s="7">
        <v>27</v>
      </c>
      <c r="C5643" s="7">
        <v>1</v>
      </c>
      <c r="D5643" s="7">
        <v>11</v>
      </c>
      <c r="E5643" s="7" t="s">
        <v>14568</v>
      </c>
      <c r="F5643" s="7"/>
      <c r="G5643" s="7"/>
      <c r="H5643" s="6">
        <f>IF('Раздел 2.5.2.1'!Z22=SUM('Раздел 2.5.2.1'!Z23:Z25),0,1)</f>
        <v>0</v>
      </c>
    </row>
    <row r="5644" spans="1:8" x14ac:dyDescent="0.2">
      <c r="A5644" s="6">
        <f t="shared" si="85"/>
        <v>609562</v>
      </c>
      <c r="B5644" s="7">
        <v>27</v>
      </c>
      <c r="C5644" s="7">
        <v>1</v>
      </c>
      <c r="D5644" s="7">
        <v>12</v>
      </c>
      <c r="E5644" s="7" t="s">
        <v>14569</v>
      </c>
      <c r="F5644" s="7"/>
      <c r="G5644" s="7"/>
      <c r="H5644" s="6">
        <f>IF('Раздел 2.5.2.1'!AA22=SUM('Раздел 2.5.2.1'!AA23:AA25),0,1)</f>
        <v>0</v>
      </c>
    </row>
    <row r="5645" spans="1:8" x14ac:dyDescent="0.2">
      <c r="A5645" s="6">
        <f t="shared" si="85"/>
        <v>609562</v>
      </c>
      <c r="B5645" s="7">
        <v>27</v>
      </c>
      <c r="C5645" s="7">
        <v>1</v>
      </c>
      <c r="D5645" s="7">
        <v>13</v>
      </c>
      <c r="E5645" s="7" t="s">
        <v>14570</v>
      </c>
      <c r="F5645" s="7"/>
      <c r="G5645" s="7"/>
      <c r="H5645" s="6">
        <f>IF('Раздел 2.5.2.1'!AB22=SUM('Раздел 2.5.2.1'!AB23:AB25),0,1)</f>
        <v>0</v>
      </c>
    </row>
    <row r="5646" spans="1:8" x14ac:dyDescent="0.2">
      <c r="A5646" s="6">
        <f t="shared" si="85"/>
        <v>609562</v>
      </c>
      <c r="B5646" s="7">
        <v>27</v>
      </c>
      <c r="C5646" s="7">
        <v>1</v>
      </c>
      <c r="D5646" s="7">
        <v>14</v>
      </c>
      <c r="E5646" s="7" t="s">
        <v>14571</v>
      </c>
      <c r="F5646" s="7"/>
      <c r="G5646" s="7"/>
      <c r="H5646" s="6">
        <f>IF('Раздел 2.5.2.1'!AC22=SUM('Раздел 2.5.2.1'!AC23:AC25),0,1)</f>
        <v>0</v>
      </c>
    </row>
    <row r="5647" spans="1:8" x14ac:dyDescent="0.2">
      <c r="A5647" s="6">
        <f t="shared" si="85"/>
        <v>609562</v>
      </c>
      <c r="B5647" s="7">
        <v>27</v>
      </c>
      <c r="C5647" s="7">
        <v>1</v>
      </c>
      <c r="D5647" s="7">
        <v>15</v>
      </c>
      <c r="E5647" s="7" t="s">
        <v>18043</v>
      </c>
      <c r="F5647" s="7"/>
      <c r="G5647" s="7"/>
      <c r="H5647" s="6">
        <f>IF('Раздел 2.5.2.1'!AD22=SUM('Раздел 2.5.2.1'!AD23:AD25),0,1)</f>
        <v>0</v>
      </c>
    </row>
    <row r="5648" spans="1:8" x14ac:dyDescent="0.2">
      <c r="A5648" s="6">
        <f t="shared" si="85"/>
        <v>609562</v>
      </c>
      <c r="B5648" s="7">
        <v>27</v>
      </c>
      <c r="C5648" s="7">
        <v>1</v>
      </c>
      <c r="D5648" s="7">
        <v>16</v>
      </c>
      <c r="E5648" s="7" t="s">
        <v>18044</v>
      </c>
      <c r="F5648" s="7"/>
      <c r="G5648" s="7"/>
      <c r="H5648" s="6">
        <f>IF('Раздел 2.5.2.1'!AE22=SUM('Раздел 2.5.2.1'!AE23:AE25),0,1)</f>
        <v>0</v>
      </c>
    </row>
    <row r="5649" spans="1:8" x14ac:dyDescent="0.2">
      <c r="A5649" s="6">
        <f t="shared" si="85"/>
        <v>609562</v>
      </c>
      <c r="B5649" s="7">
        <v>27</v>
      </c>
      <c r="C5649" s="7">
        <v>1</v>
      </c>
      <c r="D5649" s="7">
        <v>17</v>
      </c>
      <c r="E5649" s="7" t="s">
        <v>18045</v>
      </c>
      <c r="F5649" s="7"/>
      <c r="G5649" s="7"/>
      <c r="H5649" s="6">
        <f>IF('Раздел 2.5.2.1'!AF22=SUM('Раздел 2.5.2.1'!AF23:AF25),0,1)</f>
        <v>0</v>
      </c>
    </row>
    <row r="5650" spans="1:8" x14ac:dyDescent="0.2">
      <c r="A5650" s="6">
        <f t="shared" si="85"/>
        <v>609562</v>
      </c>
      <c r="B5650" s="7">
        <v>27</v>
      </c>
      <c r="C5650" s="7">
        <v>1</v>
      </c>
      <c r="D5650" s="7">
        <v>18</v>
      </c>
      <c r="E5650" s="7" t="s">
        <v>18046</v>
      </c>
      <c r="F5650" s="7"/>
      <c r="G5650" s="7"/>
      <c r="H5650" s="6">
        <f>IF('Раздел 2.5.2.1'!AG22=SUM('Раздел 2.5.2.1'!AG23:AG25),0,1)</f>
        <v>0</v>
      </c>
    </row>
    <row r="5651" spans="1:8" x14ac:dyDescent="0.2">
      <c r="A5651" s="6">
        <f t="shared" si="85"/>
        <v>609562</v>
      </c>
      <c r="B5651" s="7">
        <v>27</v>
      </c>
      <c r="C5651" s="7">
        <v>1</v>
      </c>
      <c r="D5651" s="7">
        <v>19</v>
      </c>
      <c r="E5651" s="7" t="s">
        <v>18848</v>
      </c>
      <c r="F5651" s="7"/>
      <c r="G5651" s="7"/>
      <c r="H5651" s="6">
        <f>IF('Раздел 2.5.2.1'!AH22=SUM('Раздел 2.5.2.1'!AH23:AH25),0,1)</f>
        <v>0</v>
      </c>
    </row>
    <row r="5652" spans="1:8" x14ac:dyDescent="0.2">
      <c r="A5652" s="6">
        <f t="shared" si="85"/>
        <v>609562</v>
      </c>
      <c r="B5652" s="7">
        <v>27</v>
      </c>
      <c r="C5652" s="7">
        <v>1</v>
      </c>
      <c r="D5652" s="7">
        <v>20</v>
      </c>
      <c r="E5652" s="7" t="s">
        <v>18849</v>
      </c>
      <c r="F5652" s="7"/>
      <c r="G5652" s="7"/>
      <c r="H5652" s="6">
        <f>IF('Раздел 2.5.2.1'!AI22=SUM('Раздел 2.5.2.1'!AI23:AI25),0,1)</f>
        <v>0</v>
      </c>
    </row>
    <row r="5653" spans="1:8" x14ac:dyDescent="0.2">
      <c r="A5653" s="6">
        <f t="shared" si="85"/>
        <v>609562</v>
      </c>
      <c r="B5653" s="7">
        <v>27</v>
      </c>
      <c r="C5653" s="7">
        <v>1</v>
      </c>
      <c r="D5653" s="7">
        <v>21</v>
      </c>
      <c r="E5653" s="7" t="s">
        <v>18850</v>
      </c>
      <c r="F5653" s="7"/>
      <c r="G5653" s="7"/>
      <c r="H5653" s="6">
        <f>IF('Раздел 2.5.2.1'!AJ22=SUM('Раздел 2.5.2.1'!AJ23:AJ25),0,1)</f>
        <v>0</v>
      </c>
    </row>
    <row r="5654" spans="1:8" x14ac:dyDescent="0.2">
      <c r="A5654" s="6">
        <f t="shared" si="85"/>
        <v>609562</v>
      </c>
      <c r="B5654" s="7">
        <v>27</v>
      </c>
      <c r="C5654" s="7">
        <v>1</v>
      </c>
      <c r="D5654" s="7">
        <v>22</v>
      </c>
      <c r="E5654" s="7" t="s">
        <v>18851</v>
      </c>
      <c r="F5654" s="7"/>
      <c r="G5654" s="7"/>
      <c r="H5654" s="6">
        <f>IF('Раздел 2.5.2.1'!AK22=SUM('Раздел 2.5.2.1'!AK23:AK25),0,1)</f>
        <v>0</v>
      </c>
    </row>
    <row r="5655" spans="1:8" x14ac:dyDescent="0.2">
      <c r="A5655" s="6">
        <f t="shared" si="85"/>
        <v>609562</v>
      </c>
      <c r="B5655" s="7">
        <v>27</v>
      </c>
      <c r="C5655" s="7">
        <v>1</v>
      </c>
      <c r="D5655" s="7">
        <v>23</v>
      </c>
      <c r="E5655" s="7" t="s">
        <v>17180</v>
      </c>
      <c r="F5655" s="7"/>
      <c r="G5655" s="7"/>
      <c r="H5655" s="6">
        <f>IF('Раздел 2.5.2.1'!AL22=SUM('Раздел 2.5.2.1'!AL23:AL25),0,1)</f>
        <v>0</v>
      </c>
    </row>
    <row r="5656" spans="1:8" x14ac:dyDescent="0.2">
      <c r="A5656" s="6">
        <f t="shared" si="85"/>
        <v>609562</v>
      </c>
      <c r="B5656" s="7">
        <v>27</v>
      </c>
      <c r="C5656" s="7">
        <v>1</v>
      </c>
      <c r="D5656" s="7">
        <v>24</v>
      </c>
      <c r="E5656" s="7" t="s">
        <v>17181</v>
      </c>
      <c r="F5656" s="7"/>
      <c r="G5656" s="7"/>
      <c r="H5656" s="6">
        <f>IF('Раздел 2.5.2.1'!AM22=SUM('Раздел 2.5.2.1'!AM23:AM25),0,1)</f>
        <v>0</v>
      </c>
    </row>
    <row r="5657" spans="1:8" x14ac:dyDescent="0.2">
      <c r="A5657" s="6">
        <f t="shared" si="85"/>
        <v>609562</v>
      </c>
      <c r="B5657" s="7">
        <v>27</v>
      </c>
      <c r="C5657" s="7">
        <v>1</v>
      </c>
      <c r="D5657" s="7">
        <v>25</v>
      </c>
      <c r="E5657" s="7" t="s">
        <v>17182</v>
      </c>
      <c r="F5657" s="7"/>
      <c r="G5657" s="7"/>
      <c r="H5657" s="6">
        <f>IF('Раздел 2.5.2.1'!AN22=SUM('Раздел 2.5.2.1'!AN23:AN25),0,1)</f>
        <v>0</v>
      </c>
    </row>
    <row r="5658" spans="1:8" x14ac:dyDescent="0.2">
      <c r="A5658" s="6">
        <f t="shared" si="85"/>
        <v>609562</v>
      </c>
      <c r="B5658" s="7">
        <v>27</v>
      </c>
      <c r="C5658" s="7">
        <v>1</v>
      </c>
      <c r="D5658" s="7">
        <v>26</v>
      </c>
      <c r="E5658" s="7" t="s">
        <v>17183</v>
      </c>
      <c r="F5658" s="7"/>
      <c r="G5658" s="7"/>
      <c r="H5658" s="6">
        <f>IF('Раздел 2.5.2.1'!AO22=SUM('Раздел 2.5.2.1'!AO23:AO25),0,1)</f>
        <v>0</v>
      </c>
    </row>
    <row r="5659" spans="1:8" x14ac:dyDescent="0.2">
      <c r="A5659" s="6">
        <f t="shared" si="85"/>
        <v>609562</v>
      </c>
      <c r="B5659" s="7">
        <v>27</v>
      </c>
      <c r="C5659" s="7">
        <v>1</v>
      </c>
      <c r="D5659" s="7">
        <v>27</v>
      </c>
      <c r="E5659" s="7" t="s">
        <v>17179</v>
      </c>
      <c r="F5659" s="7"/>
      <c r="G5659" s="7"/>
      <c r="H5659" s="6">
        <f>IF('Раздел 2.5.2.1'!AP22=SUM('Раздел 2.5.2.1'!AP23:AP25),0,1)</f>
        <v>0</v>
      </c>
    </row>
    <row r="5660" spans="1:8" x14ac:dyDescent="0.2">
      <c r="A5660" s="6">
        <f t="shared" si="85"/>
        <v>609562</v>
      </c>
      <c r="B5660" s="7">
        <v>27</v>
      </c>
      <c r="C5660" s="7">
        <v>1</v>
      </c>
      <c r="D5660" s="7">
        <v>28</v>
      </c>
      <c r="E5660" s="7" t="s">
        <v>16112</v>
      </c>
      <c r="F5660" s="7"/>
      <c r="G5660" s="7"/>
      <c r="H5660" s="6">
        <f>IF('Раздел 2.5.2.1'!AQ22=SUM('Раздел 2.5.2.1'!AQ23:AQ25),0,1)</f>
        <v>0</v>
      </c>
    </row>
    <row r="5661" spans="1:8" x14ac:dyDescent="0.2">
      <c r="A5661" s="6">
        <f t="shared" si="85"/>
        <v>609562</v>
      </c>
      <c r="B5661" s="7">
        <v>27</v>
      </c>
      <c r="C5661" s="7">
        <v>1</v>
      </c>
      <c r="D5661" s="7">
        <v>29</v>
      </c>
      <c r="E5661" s="7" t="s">
        <v>15091</v>
      </c>
      <c r="F5661" s="7"/>
      <c r="G5661" s="7"/>
      <c r="H5661" s="6">
        <f>IF('Раздел 2.5.2.1'!AR22=SUM('Раздел 2.5.2.1'!AR23:AR25),0,1)</f>
        <v>0</v>
      </c>
    </row>
    <row r="5662" spans="1:8" x14ac:dyDescent="0.2">
      <c r="A5662" s="6">
        <f t="shared" si="85"/>
        <v>609562</v>
      </c>
      <c r="B5662" s="7">
        <v>27</v>
      </c>
      <c r="C5662" s="7">
        <v>1</v>
      </c>
      <c r="D5662" s="7">
        <v>30</v>
      </c>
      <c r="E5662" s="7" t="s">
        <v>15092</v>
      </c>
      <c r="F5662" s="7"/>
      <c r="G5662" s="7"/>
      <c r="H5662" s="6">
        <f>IF('Раздел 2.5.2.1'!AS22=SUM('Раздел 2.5.2.1'!AS23:AS25),0,1)</f>
        <v>0</v>
      </c>
    </row>
    <row r="5663" spans="1:8" x14ac:dyDescent="0.2">
      <c r="A5663" s="6">
        <f t="shared" si="85"/>
        <v>609562</v>
      </c>
      <c r="B5663" s="7">
        <v>27</v>
      </c>
      <c r="C5663" s="7">
        <v>1</v>
      </c>
      <c r="D5663" s="7">
        <v>31</v>
      </c>
      <c r="E5663" s="7" t="s">
        <v>15093</v>
      </c>
      <c r="F5663" s="7"/>
      <c r="G5663" s="7"/>
      <c r="H5663" s="6">
        <f>IF('Раздел 2.5.2.1'!AT22=SUM('Раздел 2.5.2.1'!AT23:AT25),0,1)</f>
        <v>0</v>
      </c>
    </row>
    <row r="5664" spans="1:8" x14ac:dyDescent="0.2">
      <c r="A5664" s="6">
        <f t="shared" si="85"/>
        <v>609562</v>
      </c>
      <c r="B5664" s="7">
        <v>27</v>
      </c>
      <c r="C5664" s="7">
        <v>1</v>
      </c>
      <c r="D5664" s="7">
        <v>32</v>
      </c>
      <c r="E5664" s="7" t="s">
        <v>15094</v>
      </c>
      <c r="F5664" s="7"/>
      <c r="G5664" s="7"/>
      <c r="H5664" s="6">
        <f>IF('Раздел 2.5.2.1'!AU22=SUM('Раздел 2.5.2.1'!AU23:AU25),0,1)</f>
        <v>0</v>
      </c>
    </row>
    <row r="5665" spans="1:8" x14ac:dyDescent="0.2">
      <c r="A5665" s="6">
        <f t="shared" si="85"/>
        <v>609562</v>
      </c>
      <c r="B5665" s="7">
        <v>27</v>
      </c>
      <c r="C5665" s="7">
        <v>1</v>
      </c>
      <c r="D5665" s="7">
        <v>33</v>
      </c>
      <c r="E5665" s="7" t="s">
        <v>15095</v>
      </c>
      <c r="F5665" s="7"/>
      <c r="G5665" s="7"/>
      <c r="H5665" s="6">
        <f>IF('Раздел 2.5.2.1'!AV22=SUM('Раздел 2.5.2.1'!AV23:AV25),0,1)</f>
        <v>0</v>
      </c>
    </row>
    <row r="5666" spans="1:8" x14ac:dyDescent="0.2">
      <c r="A5666" s="6">
        <f t="shared" si="85"/>
        <v>609562</v>
      </c>
      <c r="B5666" s="7">
        <v>27</v>
      </c>
      <c r="C5666" s="7">
        <v>1</v>
      </c>
      <c r="D5666" s="7">
        <v>34</v>
      </c>
      <c r="E5666" s="7" t="s">
        <v>15096</v>
      </c>
      <c r="F5666" s="7"/>
      <c r="G5666" s="7"/>
      <c r="H5666" s="6">
        <f>IF('Раздел 2.5.2.1'!AW22=SUM('Раздел 2.5.2.1'!AW23:AW25),0,1)</f>
        <v>0</v>
      </c>
    </row>
    <row r="5667" spans="1:8" x14ac:dyDescent="0.2">
      <c r="A5667" s="6">
        <f t="shared" si="85"/>
        <v>609562</v>
      </c>
      <c r="B5667" s="7">
        <v>27</v>
      </c>
      <c r="C5667" s="7">
        <v>1</v>
      </c>
      <c r="D5667" s="7">
        <v>35</v>
      </c>
      <c r="E5667" s="7" t="s">
        <v>15097</v>
      </c>
      <c r="F5667" s="7"/>
      <c r="G5667" s="7"/>
      <c r="H5667" s="6">
        <f>IF('Раздел 2.5.2.1'!AX22=SUM('Раздел 2.5.2.1'!AX23:AX25),0,1)</f>
        <v>0</v>
      </c>
    </row>
    <row r="5668" spans="1:8" x14ac:dyDescent="0.2">
      <c r="A5668" s="6">
        <f t="shared" si="85"/>
        <v>609562</v>
      </c>
      <c r="B5668" s="7">
        <v>27</v>
      </c>
      <c r="C5668" s="7">
        <v>1</v>
      </c>
      <c r="D5668" s="7">
        <v>36</v>
      </c>
      <c r="E5668" s="7" t="s">
        <v>15098</v>
      </c>
      <c r="F5668" s="7"/>
      <c r="G5668" s="7"/>
      <c r="H5668" s="6">
        <f>IF('Раздел 2.5.2.1'!AY22=SUM('Раздел 2.5.2.1'!AY23:AY25),0,1)</f>
        <v>0</v>
      </c>
    </row>
    <row r="5669" spans="1:8" x14ac:dyDescent="0.2">
      <c r="A5669" s="6">
        <f t="shared" si="85"/>
        <v>609562</v>
      </c>
      <c r="B5669" s="7">
        <v>27</v>
      </c>
      <c r="C5669" s="7">
        <v>1</v>
      </c>
      <c r="D5669" s="7">
        <v>37</v>
      </c>
      <c r="E5669" s="7" t="s">
        <v>15099</v>
      </c>
      <c r="F5669" s="7"/>
      <c r="G5669" s="7"/>
      <c r="H5669" s="6">
        <f>IF('Раздел 2.5.2.1'!AZ22=SUM('Раздел 2.5.2.1'!AZ23:AZ25),0,1)</f>
        <v>0</v>
      </c>
    </row>
    <row r="5670" spans="1:8" x14ac:dyDescent="0.2">
      <c r="A5670" s="6">
        <f t="shared" si="85"/>
        <v>609562</v>
      </c>
      <c r="B5670" s="7">
        <v>27</v>
      </c>
      <c r="C5670" s="7">
        <v>1</v>
      </c>
      <c r="D5670" s="7">
        <v>38</v>
      </c>
      <c r="E5670" s="7" t="s">
        <v>15100</v>
      </c>
      <c r="F5670" s="7"/>
      <c r="G5670" s="7"/>
      <c r="H5670" s="6">
        <f>IF('Раздел 2.5.2.1'!BA22=SUM('Раздел 2.5.2.1'!BA23:BA25),0,1)</f>
        <v>0</v>
      </c>
    </row>
    <row r="5671" spans="1:8" x14ac:dyDescent="0.2">
      <c r="A5671" s="6">
        <f t="shared" si="85"/>
        <v>609562</v>
      </c>
      <c r="B5671" s="7">
        <v>27</v>
      </c>
      <c r="C5671" s="7">
        <v>1</v>
      </c>
      <c r="D5671" s="7">
        <v>39</v>
      </c>
      <c r="E5671" s="7" t="s">
        <v>15101</v>
      </c>
      <c r="H5671" s="6">
        <f>IF('Раздел 2.5.2.1'!BB22=SUM('Раздел 2.5.2.1'!BB23:BB25),0,1)</f>
        <v>0</v>
      </c>
    </row>
    <row r="5672" spans="1:8" x14ac:dyDescent="0.2">
      <c r="A5672" s="6">
        <f t="shared" si="85"/>
        <v>609562</v>
      </c>
      <c r="B5672" s="7">
        <v>27</v>
      </c>
      <c r="C5672" s="7">
        <v>1</v>
      </c>
      <c r="D5672" s="7">
        <v>40</v>
      </c>
      <c r="E5672" s="7" t="s">
        <v>15102</v>
      </c>
      <c r="H5672" s="6">
        <f>IF('Раздел 2.5.2.1'!BC22=SUM('Раздел 2.5.2.1'!BC23:BC25),0,1)</f>
        <v>0</v>
      </c>
    </row>
    <row r="5673" spans="1:8" x14ac:dyDescent="0.2">
      <c r="A5673" s="6">
        <f t="shared" si="85"/>
        <v>609562</v>
      </c>
      <c r="B5673" s="7">
        <v>27</v>
      </c>
      <c r="C5673" s="7">
        <v>1</v>
      </c>
      <c r="D5673" s="7">
        <v>41</v>
      </c>
      <c r="E5673" s="7" t="s">
        <v>16122</v>
      </c>
      <c r="H5673" s="6">
        <f>IF('Раздел 2.5.2.1'!BD22=SUM('Раздел 2.5.2.1'!BD23:BD25),0,1)</f>
        <v>0</v>
      </c>
    </row>
    <row r="5674" spans="1:8" x14ac:dyDescent="0.2">
      <c r="A5674" s="6">
        <f t="shared" si="85"/>
        <v>609562</v>
      </c>
      <c r="B5674" s="7">
        <v>27</v>
      </c>
      <c r="C5674" s="7">
        <v>1</v>
      </c>
      <c r="D5674" s="7">
        <v>42</v>
      </c>
      <c r="E5674" s="7" t="s">
        <v>16123</v>
      </c>
      <c r="H5674" s="6">
        <f>IF('Раздел 2.5.2.1'!BE22=SUM('Раздел 2.5.2.1'!BE23:BE25),0,1)</f>
        <v>0</v>
      </c>
    </row>
    <row r="5675" spans="1:8" x14ac:dyDescent="0.2">
      <c r="A5675" s="6">
        <f t="shared" si="85"/>
        <v>609562</v>
      </c>
      <c r="B5675" s="7">
        <v>27</v>
      </c>
      <c r="C5675" s="7">
        <v>1</v>
      </c>
      <c r="D5675" s="7">
        <v>43</v>
      </c>
      <c r="E5675" s="7" t="s">
        <v>16124</v>
      </c>
      <c r="H5675" s="6">
        <f>IF('Раздел 2.5.2.1'!BF22=SUM('Раздел 2.5.2.1'!BF23:BF25),0,1)</f>
        <v>0</v>
      </c>
    </row>
    <row r="5676" spans="1:8" x14ac:dyDescent="0.2">
      <c r="A5676" s="6">
        <f t="shared" si="85"/>
        <v>609562</v>
      </c>
      <c r="B5676" s="7">
        <v>27</v>
      </c>
      <c r="C5676" s="7">
        <v>1</v>
      </c>
      <c r="D5676" s="7">
        <v>44</v>
      </c>
      <c r="E5676" s="7" t="s">
        <v>16125</v>
      </c>
      <c r="H5676" s="6">
        <f>IF('Раздел 2.5.2.1'!BG22=SUM('Раздел 2.5.2.1'!BG23:BG25),0,1)</f>
        <v>0</v>
      </c>
    </row>
    <row r="5677" spans="1:8" x14ac:dyDescent="0.2">
      <c r="A5677" s="6">
        <f t="shared" si="85"/>
        <v>609562</v>
      </c>
      <c r="B5677" s="7">
        <v>27</v>
      </c>
      <c r="C5677" s="119">
        <v>1</v>
      </c>
      <c r="D5677" s="119">
        <v>45</v>
      </c>
      <c r="E5677" s="119" t="s">
        <v>16126</v>
      </c>
      <c r="F5677" s="119"/>
      <c r="G5677" s="119"/>
      <c r="H5677" s="119">
        <f>IF('Раздел 2.5.2.1'!BH22=SUM('Раздел 2.5.2.1'!BH23:BH25),0,1)</f>
        <v>0</v>
      </c>
    </row>
    <row r="5678" spans="1:8" x14ac:dyDescent="0.2">
      <c r="A5678" s="6">
        <f t="shared" si="85"/>
        <v>609562</v>
      </c>
      <c r="B5678" s="7">
        <v>27</v>
      </c>
      <c r="C5678" s="6">
        <v>2</v>
      </c>
      <c r="D5678" s="7">
        <v>46</v>
      </c>
      <c r="E5678" s="7" t="s">
        <v>16127</v>
      </c>
      <c r="H5678" s="6">
        <f>IF('Раздел 2.5.2.1'!P21=SUM('Раздел 2.5.2.1'!Q21:BH21),0,1)</f>
        <v>0</v>
      </c>
    </row>
    <row r="5679" spans="1:8" x14ac:dyDescent="0.2">
      <c r="A5679" s="6">
        <f t="shared" si="85"/>
        <v>609562</v>
      </c>
      <c r="B5679" s="7">
        <v>27</v>
      </c>
      <c r="C5679" s="6">
        <v>2</v>
      </c>
      <c r="D5679" s="7">
        <v>47</v>
      </c>
      <c r="E5679" s="7" t="s">
        <v>16128</v>
      </c>
      <c r="H5679" s="6">
        <f>IF('Раздел 2.5.2.1'!P22=SUM('Раздел 2.5.2.1'!Q22:BH22),0,1)</f>
        <v>0</v>
      </c>
    </row>
    <row r="5680" spans="1:8" x14ac:dyDescent="0.2">
      <c r="A5680" s="6">
        <f t="shared" si="85"/>
        <v>609562</v>
      </c>
      <c r="B5680" s="7">
        <v>27</v>
      </c>
      <c r="C5680" s="6">
        <v>2</v>
      </c>
      <c r="D5680" s="7">
        <v>48</v>
      </c>
      <c r="E5680" s="7" t="s">
        <v>16129</v>
      </c>
      <c r="H5680" s="6">
        <f>IF('Раздел 2.5.2.1'!P23=SUM('Раздел 2.5.2.1'!Q23:BH23),0,1)</f>
        <v>0</v>
      </c>
    </row>
    <row r="5681" spans="1:8" x14ac:dyDescent="0.2">
      <c r="A5681" s="6">
        <f t="shared" si="85"/>
        <v>609562</v>
      </c>
      <c r="B5681" s="7">
        <v>27</v>
      </c>
      <c r="C5681" s="6">
        <v>2</v>
      </c>
      <c r="D5681" s="7">
        <v>49</v>
      </c>
      <c r="E5681" s="7" t="s">
        <v>16130</v>
      </c>
      <c r="H5681" s="6">
        <f>IF('Раздел 2.5.2.1'!P24=SUM('Раздел 2.5.2.1'!Q24:BH24),0,1)</f>
        <v>0</v>
      </c>
    </row>
    <row r="5682" spans="1:8" x14ac:dyDescent="0.2">
      <c r="A5682" s="6">
        <f t="shared" si="85"/>
        <v>609562</v>
      </c>
      <c r="B5682" s="119">
        <v>27</v>
      </c>
      <c r="C5682" s="119">
        <v>2</v>
      </c>
      <c r="D5682" s="119">
        <v>50</v>
      </c>
      <c r="E5682" s="119" t="s">
        <v>16131</v>
      </c>
      <c r="F5682" s="119"/>
      <c r="G5682" s="119"/>
      <c r="H5682" s="119">
        <f>IF('Раздел 2.5.2.1'!P25=SUM('Раздел 2.5.2.1'!Q25:BH25),0,1)</f>
        <v>0</v>
      </c>
    </row>
    <row r="5683" spans="1:8" x14ac:dyDescent="0.2">
      <c r="A5683" s="117">
        <f t="shared" si="85"/>
        <v>609562</v>
      </c>
      <c r="B5683" s="117">
        <v>28</v>
      </c>
      <c r="C5683" s="117">
        <v>0</v>
      </c>
      <c r="D5683" s="117">
        <v>0</v>
      </c>
      <c r="E5683" s="117" t="str">
        <f>CONCATENATE("Количество ошибок в разделе 2.5.2.2: ",H5683)</f>
        <v>Количество ошибок в разделе 2.5.2.2: 0</v>
      </c>
      <c r="F5683" s="117"/>
      <c r="G5683" s="117"/>
      <c r="H5683" s="117">
        <f>SUM(H5684:H5733)</f>
        <v>0</v>
      </c>
    </row>
    <row r="5684" spans="1:8" x14ac:dyDescent="0.2">
      <c r="A5684" s="6">
        <f t="shared" si="85"/>
        <v>609562</v>
      </c>
      <c r="B5684" s="6">
        <v>28</v>
      </c>
      <c r="C5684" s="6">
        <v>1</v>
      </c>
      <c r="D5684" s="6">
        <v>1</v>
      </c>
      <c r="E5684" s="6" t="s">
        <v>14292</v>
      </c>
      <c r="H5684" s="6">
        <f>IF('Раздел 2.5.2.2'!P22=SUM('Раздел 2.5.2.2'!P23:P25),0,1)</f>
        <v>0</v>
      </c>
    </row>
    <row r="5685" spans="1:8" x14ac:dyDescent="0.2">
      <c r="A5685" s="6">
        <f t="shared" si="85"/>
        <v>609562</v>
      </c>
      <c r="B5685" s="6">
        <v>28</v>
      </c>
      <c r="C5685" s="6">
        <v>1</v>
      </c>
      <c r="D5685" s="6">
        <v>2</v>
      </c>
      <c r="E5685" s="6" t="s">
        <v>17597</v>
      </c>
      <c r="H5685" s="6">
        <f>IF('Раздел 2.5.2.2'!Q22=SUM('Раздел 2.5.2.2'!Q23:Q25),0,1)</f>
        <v>0</v>
      </c>
    </row>
    <row r="5686" spans="1:8" x14ac:dyDescent="0.2">
      <c r="A5686" s="6">
        <f t="shared" si="85"/>
        <v>609562</v>
      </c>
      <c r="B5686" s="6">
        <v>28</v>
      </c>
      <c r="C5686" s="6">
        <v>1</v>
      </c>
      <c r="D5686" s="6">
        <v>3</v>
      </c>
      <c r="E5686" s="6" t="s">
        <v>17598</v>
      </c>
      <c r="H5686" s="6">
        <f>IF('Раздел 2.5.2.2'!R22=SUM('Раздел 2.5.2.2'!R23:R25),0,1)</f>
        <v>0</v>
      </c>
    </row>
    <row r="5687" spans="1:8" x14ac:dyDescent="0.2">
      <c r="A5687" s="6">
        <f t="shared" si="85"/>
        <v>609562</v>
      </c>
      <c r="B5687" s="7">
        <v>28</v>
      </c>
      <c r="C5687" s="7">
        <v>1</v>
      </c>
      <c r="D5687" s="7">
        <v>4</v>
      </c>
      <c r="E5687" s="7" t="s">
        <v>17599</v>
      </c>
      <c r="F5687" s="7"/>
      <c r="G5687" s="7"/>
      <c r="H5687" s="6">
        <f>IF('Раздел 2.5.2.2'!S22=SUM('Раздел 2.5.2.2'!S23:S25),0,1)</f>
        <v>0</v>
      </c>
    </row>
    <row r="5688" spans="1:8" x14ac:dyDescent="0.2">
      <c r="A5688" s="6">
        <f t="shared" si="85"/>
        <v>609562</v>
      </c>
      <c r="B5688" s="7">
        <v>28</v>
      </c>
      <c r="C5688" s="7">
        <v>1</v>
      </c>
      <c r="D5688" s="7">
        <v>5</v>
      </c>
      <c r="E5688" s="7" t="s">
        <v>17600</v>
      </c>
      <c r="F5688" s="7"/>
      <c r="G5688" s="7"/>
      <c r="H5688" s="6">
        <f>IF('Раздел 2.5.2.2'!T22=SUM('Раздел 2.5.2.2'!T23:T25),0,1)</f>
        <v>0</v>
      </c>
    </row>
    <row r="5689" spans="1:8" x14ac:dyDescent="0.2">
      <c r="A5689" s="6">
        <f t="shared" si="85"/>
        <v>609562</v>
      </c>
      <c r="B5689" s="7">
        <v>28</v>
      </c>
      <c r="C5689" s="7">
        <v>1</v>
      </c>
      <c r="D5689" s="7">
        <v>6</v>
      </c>
      <c r="E5689" s="7" t="s">
        <v>17601</v>
      </c>
      <c r="F5689" s="7"/>
      <c r="G5689" s="7"/>
      <c r="H5689" s="6">
        <f>IF('Раздел 2.5.2.2'!U22=SUM('Раздел 2.5.2.2'!U23:U25),0,1)</f>
        <v>0</v>
      </c>
    </row>
    <row r="5690" spans="1:8" x14ac:dyDescent="0.2">
      <c r="A5690" s="6">
        <f t="shared" si="85"/>
        <v>609562</v>
      </c>
      <c r="B5690" s="7">
        <v>28</v>
      </c>
      <c r="C5690" s="7">
        <v>1</v>
      </c>
      <c r="D5690" s="7">
        <v>7</v>
      </c>
      <c r="E5690" s="7" t="s">
        <v>17602</v>
      </c>
      <c r="F5690" s="7"/>
      <c r="G5690" s="7"/>
      <c r="H5690" s="6">
        <f>IF('Раздел 2.5.2.2'!V22=SUM('Раздел 2.5.2.2'!V23:V25),0,1)</f>
        <v>0</v>
      </c>
    </row>
    <row r="5691" spans="1:8" x14ac:dyDescent="0.2">
      <c r="A5691" s="6">
        <f t="shared" si="85"/>
        <v>609562</v>
      </c>
      <c r="B5691" s="7">
        <v>28</v>
      </c>
      <c r="C5691" s="7">
        <v>1</v>
      </c>
      <c r="D5691" s="7">
        <v>8</v>
      </c>
      <c r="E5691" s="7" t="s">
        <v>17603</v>
      </c>
      <c r="F5691" s="7"/>
      <c r="G5691" s="7"/>
      <c r="H5691" s="6">
        <f>IF('Раздел 2.5.2.2'!W22=SUM('Раздел 2.5.2.2'!W23:W25),0,1)</f>
        <v>0</v>
      </c>
    </row>
    <row r="5692" spans="1:8" x14ac:dyDescent="0.2">
      <c r="A5692" s="6">
        <f t="shared" si="85"/>
        <v>609562</v>
      </c>
      <c r="B5692" s="7">
        <v>28</v>
      </c>
      <c r="C5692" s="7">
        <v>1</v>
      </c>
      <c r="D5692" s="7">
        <v>9</v>
      </c>
      <c r="E5692" s="7" t="s">
        <v>17604</v>
      </c>
      <c r="F5692" s="7"/>
      <c r="G5692" s="7"/>
      <c r="H5692" s="6">
        <f>IF('Раздел 2.5.2.2'!X22=SUM('Раздел 2.5.2.2'!X23:X25),0,1)</f>
        <v>0</v>
      </c>
    </row>
    <row r="5693" spans="1:8" x14ac:dyDescent="0.2">
      <c r="A5693" s="6">
        <f t="shared" si="85"/>
        <v>609562</v>
      </c>
      <c r="B5693" s="7">
        <v>28</v>
      </c>
      <c r="C5693" s="7">
        <v>1</v>
      </c>
      <c r="D5693" s="7">
        <v>10</v>
      </c>
      <c r="E5693" s="7" t="s">
        <v>17605</v>
      </c>
      <c r="F5693" s="7"/>
      <c r="G5693" s="7"/>
      <c r="H5693" s="6">
        <f>IF('Раздел 2.5.2.2'!Y22=SUM('Раздел 2.5.2.2'!Y23:Y25),0,1)</f>
        <v>0</v>
      </c>
    </row>
    <row r="5694" spans="1:8" x14ac:dyDescent="0.2">
      <c r="A5694" s="6">
        <f t="shared" si="85"/>
        <v>609562</v>
      </c>
      <c r="B5694" s="7">
        <v>28</v>
      </c>
      <c r="C5694" s="7">
        <v>1</v>
      </c>
      <c r="D5694" s="7">
        <v>11</v>
      </c>
      <c r="E5694" s="7" t="s">
        <v>17606</v>
      </c>
      <c r="F5694" s="7"/>
      <c r="G5694" s="7"/>
      <c r="H5694" s="6">
        <f>IF('Раздел 2.5.2.2'!Z22=SUM('Раздел 2.5.2.2'!Z23:Z25),0,1)</f>
        <v>0</v>
      </c>
    </row>
    <row r="5695" spans="1:8" x14ac:dyDescent="0.2">
      <c r="A5695" s="6">
        <f t="shared" si="85"/>
        <v>609562</v>
      </c>
      <c r="B5695" s="7">
        <v>28</v>
      </c>
      <c r="C5695" s="7">
        <v>1</v>
      </c>
      <c r="D5695" s="7">
        <v>12</v>
      </c>
      <c r="E5695" s="7" t="s">
        <v>17607</v>
      </c>
      <c r="F5695" s="7"/>
      <c r="G5695" s="7"/>
      <c r="H5695" s="6">
        <f>IF('Раздел 2.5.2.2'!AA22=SUM('Раздел 2.5.2.2'!AA23:AA25),0,1)</f>
        <v>0</v>
      </c>
    </row>
    <row r="5696" spans="1:8" x14ac:dyDescent="0.2">
      <c r="A5696" s="6">
        <f t="shared" si="85"/>
        <v>609562</v>
      </c>
      <c r="B5696" s="7">
        <v>28</v>
      </c>
      <c r="C5696" s="7">
        <v>1</v>
      </c>
      <c r="D5696" s="7">
        <v>13</v>
      </c>
      <c r="E5696" s="7" t="s">
        <v>17608</v>
      </c>
      <c r="F5696" s="7"/>
      <c r="G5696" s="7"/>
      <c r="H5696" s="6">
        <f>IF('Раздел 2.5.2.2'!AB22=SUM('Раздел 2.5.2.2'!AB23:AB25),0,1)</f>
        <v>0</v>
      </c>
    </row>
    <row r="5697" spans="1:8" x14ac:dyDescent="0.2">
      <c r="A5697" s="6">
        <f t="shared" si="85"/>
        <v>609562</v>
      </c>
      <c r="B5697" s="7">
        <v>28</v>
      </c>
      <c r="C5697" s="7">
        <v>1</v>
      </c>
      <c r="D5697" s="7">
        <v>14</v>
      </c>
      <c r="E5697" s="7" t="s">
        <v>17609</v>
      </c>
      <c r="F5697" s="7"/>
      <c r="G5697" s="7"/>
      <c r="H5697" s="6">
        <f>IF('Раздел 2.5.2.2'!AC22=SUM('Раздел 2.5.2.2'!AC23:AC25),0,1)</f>
        <v>0</v>
      </c>
    </row>
    <row r="5698" spans="1:8" x14ac:dyDescent="0.2">
      <c r="A5698" s="6">
        <f t="shared" ref="A5698:A5761" si="86">P_3</f>
        <v>609562</v>
      </c>
      <c r="B5698" s="7">
        <v>28</v>
      </c>
      <c r="C5698" s="7">
        <v>1</v>
      </c>
      <c r="D5698" s="7">
        <v>15</v>
      </c>
      <c r="E5698" s="7" t="s">
        <v>18431</v>
      </c>
      <c r="F5698" s="7"/>
      <c r="G5698" s="7"/>
      <c r="H5698" s="6">
        <f>IF('Раздел 2.5.2.2'!AD22=SUM('Раздел 2.5.2.2'!AD23:AD25),0,1)</f>
        <v>0</v>
      </c>
    </row>
    <row r="5699" spans="1:8" x14ac:dyDescent="0.2">
      <c r="A5699" s="6">
        <f t="shared" si="86"/>
        <v>609562</v>
      </c>
      <c r="B5699" s="7">
        <v>28</v>
      </c>
      <c r="C5699" s="7">
        <v>1</v>
      </c>
      <c r="D5699" s="7">
        <v>16</v>
      </c>
      <c r="E5699" s="7" t="s">
        <v>18432</v>
      </c>
      <c r="F5699" s="7"/>
      <c r="G5699" s="7"/>
      <c r="H5699" s="6">
        <f>IF('Раздел 2.5.2.2'!AE22=SUM('Раздел 2.5.2.2'!AE23:AE25),0,1)</f>
        <v>0</v>
      </c>
    </row>
    <row r="5700" spans="1:8" x14ac:dyDescent="0.2">
      <c r="A5700" s="6">
        <f t="shared" si="86"/>
        <v>609562</v>
      </c>
      <c r="B5700" s="7">
        <v>28</v>
      </c>
      <c r="C5700" s="7">
        <v>1</v>
      </c>
      <c r="D5700" s="7">
        <v>17</v>
      </c>
      <c r="E5700" s="7" t="s">
        <v>18433</v>
      </c>
      <c r="F5700" s="7"/>
      <c r="G5700" s="7"/>
      <c r="H5700" s="6">
        <f>IF('Раздел 2.5.2.2'!AF22=SUM('Раздел 2.5.2.2'!AF23:AF25),0,1)</f>
        <v>0</v>
      </c>
    </row>
    <row r="5701" spans="1:8" x14ac:dyDescent="0.2">
      <c r="A5701" s="6">
        <f t="shared" si="86"/>
        <v>609562</v>
      </c>
      <c r="B5701" s="7">
        <v>28</v>
      </c>
      <c r="C5701" s="7">
        <v>1</v>
      </c>
      <c r="D5701" s="7">
        <v>18</v>
      </c>
      <c r="E5701" s="7" t="s">
        <v>18434</v>
      </c>
      <c r="F5701" s="7"/>
      <c r="G5701" s="7"/>
      <c r="H5701" s="6">
        <f>IF('Раздел 2.5.2.2'!AG22=SUM('Раздел 2.5.2.2'!AG23:AG25),0,1)</f>
        <v>0</v>
      </c>
    </row>
    <row r="5702" spans="1:8" x14ac:dyDescent="0.2">
      <c r="A5702" s="6">
        <f t="shared" si="86"/>
        <v>609562</v>
      </c>
      <c r="B5702" s="7">
        <v>28</v>
      </c>
      <c r="C5702" s="7">
        <v>1</v>
      </c>
      <c r="D5702" s="7">
        <v>19</v>
      </c>
      <c r="E5702" s="7" t="s">
        <v>18435</v>
      </c>
      <c r="F5702" s="7"/>
      <c r="G5702" s="7"/>
      <c r="H5702" s="6">
        <f>IF('Раздел 2.5.2.2'!AH22=SUM('Раздел 2.5.2.2'!AH23:AH25),0,1)</f>
        <v>0</v>
      </c>
    </row>
    <row r="5703" spans="1:8" x14ac:dyDescent="0.2">
      <c r="A5703" s="6">
        <f t="shared" si="86"/>
        <v>609562</v>
      </c>
      <c r="B5703" s="7">
        <v>28</v>
      </c>
      <c r="C5703" s="7">
        <v>1</v>
      </c>
      <c r="D5703" s="7">
        <v>20</v>
      </c>
      <c r="E5703" s="7" t="s">
        <v>18436</v>
      </c>
      <c r="F5703" s="7"/>
      <c r="G5703" s="7"/>
      <c r="H5703" s="6">
        <f>IF('Раздел 2.5.2.2'!AI22=SUM('Раздел 2.5.2.2'!AI23:AI25),0,1)</f>
        <v>0</v>
      </c>
    </row>
    <row r="5704" spans="1:8" x14ac:dyDescent="0.2">
      <c r="A5704" s="6">
        <f t="shared" si="86"/>
        <v>609562</v>
      </c>
      <c r="B5704" s="7">
        <v>28</v>
      </c>
      <c r="C5704" s="7">
        <v>1</v>
      </c>
      <c r="D5704" s="7">
        <v>21</v>
      </c>
      <c r="E5704" s="7" t="s">
        <v>18437</v>
      </c>
      <c r="F5704" s="7"/>
      <c r="G5704" s="7"/>
      <c r="H5704" s="6">
        <f>IF('Раздел 2.5.2.2'!AJ22=SUM('Раздел 2.5.2.2'!AJ23:AJ25),0,1)</f>
        <v>0</v>
      </c>
    </row>
    <row r="5705" spans="1:8" x14ac:dyDescent="0.2">
      <c r="A5705" s="6">
        <f t="shared" si="86"/>
        <v>609562</v>
      </c>
      <c r="B5705" s="7">
        <v>28</v>
      </c>
      <c r="C5705" s="7">
        <v>1</v>
      </c>
      <c r="D5705" s="7">
        <v>22</v>
      </c>
      <c r="E5705" s="7" t="s">
        <v>18438</v>
      </c>
      <c r="F5705" s="7"/>
      <c r="G5705" s="7"/>
      <c r="H5705" s="6">
        <f>IF('Раздел 2.5.2.2'!AK22=SUM('Раздел 2.5.2.2'!AK23:AK25),0,1)</f>
        <v>0</v>
      </c>
    </row>
    <row r="5706" spans="1:8" x14ac:dyDescent="0.2">
      <c r="A5706" s="6">
        <f t="shared" si="86"/>
        <v>609562</v>
      </c>
      <c r="B5706" s="7">
        <v>28</v>
      </c>
      <c r="C5706" s="7">
        <v>1</v>
      </c>
      <c r="D5706" s="7">
        <v>23</v>
      </c>
      <c r="E5706" s="7" t="s">
        <v>18439</v>
      </c>
      <c r="F5706" s="7"/>
      <c r="G5706" s="7"/>
      <c r="H5706" s="6">
        <f>IF('Раздел 2.5.2.2'!AL22=SUM('Раздел 2.5.2.2'!AL23:AL25),0,1)</f>
        <v>0</v>
      </c>
    </row>
    <row r="5707" spans="1:8" x14ac:dyDescent="0.2">
      <c r="A5707" s="6">
        <f t="shared" si="86"/>
        <v>609562</v>
      </c>
      <c r="B5707" s="7">
        <v>28</v>
      </c>
      <c r="C5707" s="7">
        <v>1</v>
      </c>
      <c r="D5707" s="7">
        <v>24</v>
      </c>
      <c r="E5707" s="7" t="s">
        <v>18440</v>
      </c>
      <c r="F5707" s="7"/>
      <c r="G5707" s="7"/>
      <c r="H5707" s="6">
        <f>IF('Раздел 2.5.2.2'!AM22=SUM('Раздел 2.5.2.2'!AM23:AM25),0,1)</f>
        <v>0</v>
      </c>
    </row>
    <row r="5708" spans="1:8" x14ac:dyDescent="0.2">
      <c r="A5708" s="6">
        <f t="shared" si="86"/>
        <v>609562</v>
      </c>
      <c r="B5708" s="7">
        <v>28</v>
      </c>
      <c r="C5708" s="7">
        <v>1</v>
      </c>
      <c r="D5708" s="7">
        <v>25</v>
      </c>
      <c r="E5708" s="7" t="s">
        <v>18441</v>
      </c>
      <c r="F5708" s="7"/>
      <c r="G5708" s="7"/>
      <c r="H5708" s="6">
        <f>IF('Раздел 2.5.2.2'!AN22=SUM('Раздел 2.5.2.2'!AN23:AN25),0,1)</f>
        <v>0</v>
      </c>
    </row>
    <row r="5709" spans="1:8" x14ac:dyDescent="0.2">
      <c r="A5709" s="6">
        <f t="shared" si="86"/>
        <v>609562</v>
      </c>
      <c r="B5709" s="7">
        <v>28</v>
      </c>
      <c r="C5709" s="7">
        <v>1</v>
      </c>
      <c r="D5709" s="7">
        <v>26</v>
      </c>
      <c r="E5709" s="7" t="s">
        <v>19238</v>
      </c>
      <c r="F5709" s="7"/>
      <c r="G5709" s="7"/>
      <c r="H5709" s="6">
        <f>IF('Раздел 2.5.2.2'!AO22=SUM('Раздел 2.5.2.2'!AO23:AO25),0,1)</f>
        <v>0</v>
      </c>
    </row>
    <row r="5710" spans="1:8" x14ac:dyDescent="0.2">
      <c r="A5710" s="6">
        <f t="shared" si="86"/>
        <v>609562</v>
      </c>
      <c r="B5710" s="7">
        <v>28</v>
      </c>
      <c r="C5710" s="7">
        <v>1</v>
      </c>
      <c r="D5710" s="7">
        <v>27</v>
      </c>
      <c r="E5710" s="7" t="s">
        <v>19239</v>
      </c>
      <c r="F5710" s="7"/>
      <c r="G5710" s="7"/>
      <c r="H5710" s="6">
        <f>IF('Раздел 2.5.2.2'!AP22=SUM('Раздел 2.5.2.2'!AP23:AP25),0,1)</f>
        <v>0</v>
      </c>
    </row>
    <row r="5711" spans="1:8" x14ac:dyDescent="0.2">
      <c r="A5711" s="6">
        <f t="shared" si="86"/>
        <v>609562</v>
      </c>
      <c r="B5711" s="7">
        <v>28</v>
      </c>
      <c r="C5711" s="7">
        <v>1</v>
      </c>
      <c r="D5711" s="7">
        <v>28</v>
      </c>
      <c r="E5711" s="7" t="s">
        <v>19240</v>
      </c>
      <c r="F5711" s="7"/>
      <c r="G5711" s="7"/>
      <c r="H5711" s="6">
        <f>IF('Раздел 2.5.2.2'!AQ22=SUM('Раздел 2.5.2.2'!AQ23:AQ25),0,1)</f>
        <v>0</v>
      </c>
    </row>
    <row r="5712" spans="1:8" x14ac:dyDescent="0.2">
      <c r="A5712" s="6">
        <f t="shared" si="86"/>
        <v>609562</v>
      </c>
      <c r="B5712" s="7">
        <v>28</v>
      </c>
      <c r="C5712" s="7">
        <v>1</v>
      </c>
      <c r="D5712" s="7">
        <v>29</v>
      </c>
      <c r="E5712" s="7" t="s">
        <v>19241</v>
      </c>
      <c r="F5712" s="7"/>
      <c r="G5712" s="7"/>
      <c r="H5712" s="6">
        <f>IF('Раздел 2.5.2.2'!AR22=SUM('Раздел 2.5.2.2'!AR23:AR25),0,1)</f>
        <v>0</v>
      </c>
    </row>
    <row r="5713" spans="1:8" x14ac:dyDescent="0.2">
      <c r="A5713" s="6">
        <f t="shared" si="86"/>
        <v>609562</v>
      </c>
      <c r="B5713" s="7">
        <v>28</v>
      </c>
      <c r="C5713" s="7">
        <v>1</v>
      </c>
      <c r="D5713" s="7">
        <v>30</v>
      </c>
      <c r="E5713" s="7" t="s">
        <v>19242</v>
      </c>
      <c r="F5713" s="7"/>
      <c r="G5713" s="7"/>
      <c r="H5713" s="6">
        <f>IF('Раздел 2.5.2.2'!AS22=SUM('Раздел 2.5.2.2'!AS23:AS25),0,1)</f>
        <v>0</v>
      </c>
    </row>
    <row r="5714" spans="1:8" x14ac:dyDescent="0.2">
      <c r="A5714" s="6">
        <f t="shared" si="86"/>
        <v>609562</v>
      </c>
      <c r="B5714" s="7">
        <v>28</v>
      </c>
      <c r="C5714" s="7">
        <v>1</v>
      </c>
      <c r="D5714" s="7">
        <v>31</v>
      </c>
      <c r="E5714" s="7" t="s">
        <v>18451</v>
      </c>
      <c r="F5714" s="7"/>
      <c r="G5714" s="7"/>
      <c r="H5714" s="6">
        <f>IF('Раздел 2.5.2.2'!AT22=SUM('Раздел 2.5.2.2'!AT23:AT25),0,1)</f>
        <v>0</v>
      </c>
    </row>
    <row r="5715" spans="1:8" x14ac:dyDescent="0.2">
      <c r="A5715" s="6">
        <f t="shared" si="86"/>
        <v>609562</v>
      </c>
      <c r="B5715" s="7">
        <v>28</v>
      </c>
      <c r="C5715" s="7">
        <v>1</v>
      </c>
      <c r="D5715" s="7">
        <v>32</v>
      </c>
      <c r="E5715" s="7" t="s">
        <v>17640</v>
      </c>
      <c r="F5715" s="7"/>
      <c r="G5715" s="7"/>
      <c r="H5715" s="6">
        <f>IF('Раздел 2.5.2.2'!AU22=SUM('Раздел 2.5.2.2'!AU23:AU25),0,1)</f>
        <v>0</v>
      </c>
    </row>
    <row r="5716" spans="1:8" x14ac:dyDescent="0.2">
      <c r="A5716" s="6">
        <f t="shared" si="86"/>
        <v>609562</v>
      </c>
      <c r="B5716" s="7">
        <v>28</v>
      </c>
      <c r="C5716" s="7">
        <v>1</v>
      </c>
      <c r="D5716" s="7">
        <v>33</v>
      </c>
      <c r="E5716" s="7" t="s">
        <v>17641</v>
      </c>
      <c r="F5716" s="7"/>
      <c r="G5716" s="7"/>
      <c r="H5716" s="6">
        <f>IF('Раздел 2.5.2.2'!AV22=SUM('Раздел 2.5.2.2'!AV23:AV25),0,1)</f>
        <v>0</v>
      </c>
    </row>
    <row r="5717" spans="1:8" x14ac:dyDescent="0.2">
      <c r="A5717" s="6">
        <f t="shared" si="86"/>
        <v>609562</v>
      </c>
      <c r="B5717" s="7">
        <v>28</v>
      </c>
      <c r="C5717" s="7">
        <v>1</v>
      </c>
      <c r="D5717" s="7">
        <v>34</v>
      </c>
      <c r="E5717" s="7" t="s">
        <v>17642</v>
      </c>
      <c r="F5717" s="7"/>
      <c r="G5717" s="7"/>
      <c r="H5717" s="6">
        <f>IF('Раздел 2.5.2.2'!AW22=SUM('Раздел 2.5.2.2'!AW23:AW25),0,1)</f>
        <v>0</v>
      </c>
    </row>
    <row r="5718" spans="1:8" x14ac:dyDescent="0.2">
      <c r="A5718" s="6">
        <f t="shared" si="86"/>
        <v>609562</v>
      </c>
      <c r="B5718" s="7">
        <v>28</v>
      </c>
      <c r="C5718" s="7">
        <v>1</v>
      </c>
      <c r="D5718" s="7">
        <v>35</v>
      </c>
      <c r="E5718" s="7" t="s">
        <v>16653</v>
      </c>
      <c r="F5718" s="7"/>
      <c r="G5718" s="7"/>
      <c r="H5718" s="6">
        <f>IF('Раздел 2.5.2.2'!AX22=SUM('Раздел 2.5.2.2'!AX23:AX25),0,1)</f>
        <v>0</v>
      </c>
    </row>
    <row r="5719" spans="1:8" x14ac:dyDescent="0.2">
      <c r="A5719" s="6">
        <f t="shared" si="86"/>
        <v>609562</v>
      </c>
      <c r="B5719" s="7">
        <v>28</v>
      </c>
      <c r="C5719" s="7">
        <v>1</v>
      </c>
      <c r="D5719" s="7">
        <v>36</v>
      </c>
      <c r="E5719" s="7" t="s">
        <v>16654</v>
      </c>
      <c r="F5719" s="7"/>
      <c r="G5719" s="7"/>
      <c r="H5719" s="6">
        <f>IF('Раздел 2.5.2.2'!AY22=SUM('Раздел 2.5.2.2'!AY23:AY25),0,1)</f>
        <v>0</v>
      </c>
    </row>
    <row r="5720" spans="1:8" x14ac:dyDescent="0.2">
      <c r="A5720" s="6">
        <f t="shared" si="86"/>
        <v>609562</v>
      </c>
      <c r="B5720" s="7">
        <v>28</v>
      </c>
      <c r="C5720" s="7">
        <v>1</v>
      </c>
      <c r="D5720" s="7">
        <v>37</v>
      </c>
      <c r="E5720" s="7" t="s">
        <v>16655</v>
      </c>
      <c r="F5720" s="7"/>
      <c r="G5720" s="7"/>
      <c r="H5720" s="6">
        <f>IF('Раздел 2.5.2.2'!AZ22=SUM('Раздел 2.5.2.2'!AZ23:AZ25),0,1)</f>
        <v>0</v>
      </c>
    </row>
    <row r="5721" spans="1:8" x14ac:dyDescent="0.2">
      <c r="A5721" s="6">
        <f t="shared" si="86"/>
        <v>609562</v>
      </c>
      <c r="B5721" s="7">
        <v>28</v>
      </c>
      <c r="C5721" s="7">
        <v>1</v>
      </c>
      <c r="D5721" s="7">
        <v>38</v>
      </c>
      <c r="E5721" s="7" t="s">
        <v>16656</v>
      </c>
      <c r="F5721" s="7"/>
      <c r="G5721" s="7"/>
      <c r="H5721" s="6">
        <f>IF('Раздел 2.5.2.2'!BA22=SUM('Раздел 2.5.2.2'!BA23:BA25),0,1)</f>
        <v>0</v>
      </c>
    </row>
    <row r="5722" spans="1:8" x14ac:dyDescent="0.2">
      <c r="A5722" s="6">
        <f t="shared" si="86"/>
        <v>609562</v>
      </c>
      <c r="B5722" s="7">
        <v>28</v>
      </c>
      <c r="C5722" s="7">
        <v>1</v>
      </c>
      <c r="D5722" s="7">
        <v>39</v>
      </c>
      <c r="E5722" s="7" t="s">
        <v>16657</v>
      </c>
      <c r="H5722" s="6">
        <f>IF('Раздел 2.5.2.2'!BB22=SUM('Раздел 2.5.2.2'!BB23:BB25),0,1)</f>
        <v>0</v>
      </c>
    </row>
    <row r="5723" spans="1:8" x14ac:dyDescent="0.2">
      <c r="A5723" s="6">
        <f t="shared" si="86"/>
        <v>609562</v>
      </c>
      <c r="B5723" s="7">
        <v>28</v>
      </c>
      <c r="C5723" s="7">
        <v>1</v>
      </c>
      <c r="D5723" s="7">
        <v>40</v>
      </c>
      <c r="E5723" s="7" t="s">
        <v>16658</v>
      </c>
      <c r="H5723" s="6">
        <f>IF('Раздел 2.5.2.2'!BC22=SUM('Раздел 2.5.2.2'!BC23:BC25),0,1)</f>
        <v>0</v>
      </c>
    </row>
    <row r="5724" spans="1:8" x14ac:dyDescent="0.2">
      <c r="A5724" s="6">
        <f t="shared" si="86"/>
        <v>609562</v>
      </c>
      <c r="B5724" s="7">
        <v>28</v>
      </c>
      <c r="C5724" s="7">
        <v>1</v>
      </c>
      <c r="D5724" s="7">
        <v>41</v>
      </c>
      <c r="E5724" s="7" t="s">
        <v>14314</v>
      </c>
      <c r="H5724" s="6">
        <f>IF('Раздел 2.5.2.2'!BD22=SUM('Раздел 2.5.2.2'!BD23:BD25),0,1)</f>
        <v>0</v>
      </c>
    </row>
    <row r="5725" spans="1:8" x14ac:dyDescent="0.2">
      <c r="A5725" s="6">
        <f t="shared" si="86"/>
        <v>609562</v>
      </c>
      <c r="B5725" s="7">
        <v>28</v>
      </c>
      <c r="C5725" s="7">
        <v>1</v>
      </c>
      <c r="D5725" s="7">
        <v>42</v>
      </c>
      <c r="E5725" s="7" t="s">
        <v>14315</v>
      </c>
      <c r="H5725" s="6">
        <f>IF('Раздел 2.5.2.2'!BE22=SUM('Раздел 2.5.2.2'!BE23:BE25),0,1)</f>
        <v>0</v>
      </c>
    </row>
    <row r="5726" spans="1:8" x14ac:dyDescent="0.2">
      <c r="A5726" s="6">
        <f t="shared" si="86"/>
        <v>609562</v>
      </c>
      <c r="B5726" s="7">
        <v>28</v>
      </c>
      <c r="C5726" s="7">
        <v>1</v>
      </c>
      <c r="D5726" s="7">
        <v>43</v>
      </c>
      <c r="E5726" s="7" t="s">
        <v>14316</v>
      </c>
      <c r="H5726" s="6">
        <f>IF('Раздел 2.5.2.2'!BF22=SUM('Раздел 2.5.2.2'!BF23:BF25),0,1)</f>
        <v>0</v>
      </c>
    </row>
    <row r="5727" spans="1:8" x14ac:dyDescent="0.2">
      <c r="A5727" s="6">
        <f t="shared" si="86"/>
        <v>609562</v>
      </c>
      <c r="B5727" s="7">
        <v>28</v>
      </c>
      <c r="C5727" s="7">
        <v>1</v>
      </c>
      <c r="D5727" s="7">
        <v>44</v>
      </c>
      <c r="E5727" s="7" t="s">
        <v>14317</v>
      </c>
      <c r="H5727" s="6">
        <f>IF('Раздел 2.5.2.2'!BG22=SUM('Раздел 2.5.2.2'!BG23:BG25),0,1)</f>
        <v>0</v>
      </c>
    </row>
    <row r="5728" spans="1:8" x14ac:dyDescent="0.2">
      <c r="A5728" s="6">
        <f t="shared" si="86"/>
        <v>609562</v>
      </c>
      <c r="B5728" s="7">
        <v>28</v>
      </c>
      <c r="C5728" s="119">
        <v>1</v>
      </c>
      <c r="D5728" s="119">
        <v>45</v>
      </c>
      <c r="E5728" s="119" t="s">
        <v>12897</v>
      </c>
      <c r="F5728" s="119"/>
      <c r="G5728" s="119"/>
      <c r="H5728" s="119">
        <f>IF('Раздел 2.5.2.2'!BH22=SUM('Раздел 2.5.2.2'!BH23:BH25),0,1)</f>
        <v>0</v>
      </c>
    </row>
    <row r="5729" spans="1:8" x14ac:dyDescent="0.2">
      <c r="A5729" s="6">
        <f t="shared" si="86"/>
        <v>609562</v>
      </c>
      <c r="B5729" s="7">
        <v>28</v>
      </c>
      <c r="C5729" s="6">
        <v>2</v>
      </c>
      <c r="D5729" s="7">
        <v>46</v>
      </c>
      <c r="E5729" s="7" t="s">
        <v>12898</v>
      </c>
      <c r="H5729" s="6">
        <f>IF('Раздел 2.5.2.2'!P21=SUM('Раздел 2.5.2.2'!Q21:BH21),0,1)</f>
        <v>0</v>
      </c>
    </row>
    <row r="5730" spans="1:8" x14ac:dyDescent="0.2">
      <c r="A5730" s="6">
        <f t="shared" si="86"/>
        <v>609562</v>
      </c>
      <c r="B5730" s="7">
        <v>28</v>
      </c>
      <c r="C5730" s="6">
        <v>2</v>
      </c>
      <c r="D5730" s="7">
        <v>47</v>
      </c>
      <c r="E5730" s="7" t="s">
        <v>12899</v>
      </c>
      <c r="H5730" s="6">
        <f>IF('Раздел 2.5.2.2'!P22=SUM('Раздел 2.5.2.2'!Q22:BH22),0,1)</f>
        <v>0</v>
      </c>
    </row>
    <row r="5731" spans="1:8" x14ac:dyDescent="0.2">
      <c r="A5731" s="6">
        <f t="shared" si="86"/>
        <v>609562</v>
      </c>
      <c r="B5731" s="7">
        <v>28</v>
      </c>
      <c r="C5731" s="6">
        <v>2</v>
      </c>
      <c r="D5731" s="7">
        <v>48</v>
      </c>
      <c r="E5731" s="7" t="s">
        <v>12900</v>
      </c>
      <c r="H5731" s="6">
        <f>IF('Раздел 2.5.2.2'!P23=SUM('Раздел 2.5.2.2'!Q23:BH23),0,1)</f>
        <v>0</v>
      </c>
    </row>
    <row r="5732" spans="1:8" x14ac:dyDescent="0.2">
      <c r="A5732" s="6">
        <f t="shared" si="86"/>
        <v>609562</v>
      </c>
      <c r="B5732" s="7">
        <v>28</v>
      </c>
      <c r="C5732" s="6">
        <v>2</v>
      </c>
      <c r="D5732" s="7">
        <v>49</v>
      </c>
      <c r="E5732" s="7" t="s">
        <v>12901</v>
      </c>
      <c r="H5732" s="6">
        <f>IF('Раздел 2.5.2.2'!P24=SUM('Раздел 2.5.2.2'!Q24:BH24),0,1)</f>
        <v>0</v>
      </c>
    </row>
    <row r="5733" spans="1:8" x14ac:dyDescent="0.2">
      <c r="A5733" s="6">
        <f t="shared" si="86"/>
        <v>609562</v>
      </c>
      <c r="B5733" s="119">
        <v>28</v>
      </c>
      <c r="C5733" s="119">
        <v>2</v>
      </c>
      <c r="D5733" s="119">
        <v>50</v>
      </c>
      <c r="E5733" s="119" t="s">
        <v>12902</v>
      </c>
      <c r="F5733" s="119"/>
      <c r="G5733" s="119"/>
      <c r="H5733" s="119">
        <f>IF('Раздел 2.5.2.2'!P25=SUM('Раздел 2.5.2.2'!Q25:BH25),0,1)</f>
        <v>0</v>
      </c>
    </row>
    <row r="5734" spans="1:8" x14ac:dyDescent="0.2">
      <c r="A5734" s="117">
        <f t="shared" si="86"/>
        <v>609562</v>
      </c>
      <c r="B5734" s="117">
        <v>29</v>
      </c>
      <c r="C5734" s="117">
        <v>0</v>
      </c>
      <c r="D5734" s="117">
        <v>0</v>
      </c>
      <c r="E5734" s="117" t="str">
        <f>CONCATENATE("Количество ошибок в разделе 2.5.2.3: ",H5734)</f>
        <v>Количество ошибок в разделе 2.5.2.3: 0</v>
      </c>
      <c r="F5734" s="117"/>
      <c r="G5734" s="117"/>
      <c r="H5734" s="117">
        <f>SUM(H5735:H5784)</f>
        <v>0</v>
      </c>
    </row>
    <row r="5735" spans="1:8" x14ac:dyDescent="0.2">
      <c r="A5735" s="6">
        <f t="shared" si="86"/>
        <v>609562</v>
      </c>
      <c r="B5735" s="6">
        <v>29</v>
      </c>
      <c r="C5735" s="6">
        <v>1</v>
      </c>
      <c r="D5735" s="6">
        <v>1</v>
      </c>
      <c r="E5735" s="6" t="s">
        <v>12903</v>
      </c>
      <c r="H5735" s="6">
        <f>IF('Раздел 2.5.2.3'!P22=SUM('Раздел 2.5.2.3'!P23:P25),0,1)</f>
        <v>0</v>
      </c>
    </row>
    <row r="5736" spans="1:8" x14ac:dyDescent="0.2">
      <c r="A5736" s="6">
        <f t="shared" si="86"/>
        <v>609562</v>
      </c>
      <c r="B5736" s="6">
        <v>29</v>
      </c>
      <c r="C5736" s="6">
        <v>1</v>
      </c>
      <c r="D5736" s="6">
        <v>2</v>
      </c>
      <c r="E5736" s="6" t="s">
        <v>12904</v>
      </c>
      <c r="H5736" s="6">
        <f>IF('Раздел 2.5.2.3'!Q22=SUM('Раздел 2.5.2.3'!Q23:Q25),0,1)</f>
        <v>0</v>
      </c>
    </row>
    <row r="5737" spans="1:8" x14ac:dyDescent="0.2">
      <c r="A5737" s="6">
        <f t="shared" si="86"/>
        <v>609562</v>
      </c>
      <c r="B5737" s="6">
        <v>29</v>
      </c>
      <c r="C5737" s="6">
        <v>1</v>
      </c>
      <c r="D5737" s="6">
        <v>3</v>
      </c>
      <c r="E5737" s="6" t="s">
        <v>12905</v>
      </c>
      <c r="H5737" s="6">
        <f>IF('Раздел 2.5.2.3'!R22=SUM('Раздел 2.5.2.3'!R23:R25),0,1)</f>
        <v>0</v>
      </c>
    </row>
    <row r="5738" spans="1:8" x14ac:dyDescent="0.2">
      <c r="A5738" s="6">
        <f t="shared" si="86"/>
        <v>609562</v>
      </c>
      <c r="B5738" s="7">
        <v>29</v>
      </c>
      <c r="C5738" s="7">
        <v>1</v>
      </c>
      <c r="D5738" s="7">
        <v>4</v>
      </c>
      <c r="E5738" s="7" t="s">
        <v>12906</v>
      </c>
      <c r="F5738" s="7"/>
      <c r="G5738" s="7"/>
      <c r="H5738" s="6">
        <f>IF('Раздел 2.5.2.3'!S22=SUM('Раздел 2.5.2.3'!S23:S25),0,1)</f>
        <v>0</v>
      </c>
    </row>
    <row r="5739" spans="1:8" x14ac:dyDescent="0.2">
      <c r="A5739" s="6">
        <f t="shared" si="86"/>
        <v>609562</v>
      </c>
      <c r="B5739" s="7">
        <v>29</v>
      </c>
      <c r="C5739" s="7">
        <v>1</v>
      </c>
      <c r="D5739" s="7">
        <v>5</v>
      </c>
      <c r="E5739" s="7" t="s">
        <v>12907</v>
      </c>
      <c r="F5739" s="7"/>
      <c r="G5739" s="7"/>
      <c r="H5739" s="6">
        <f>IF('Раздел 2.5.2.3'!T22=SUM('Раздел 2.5.2.3'!T23:T25),0,1)</f>
        <v>0</v>
      </c>
    </row>
    <row r="5740" spans="1:8" x14ac:dyDescent="0.2">
      <c r="A5740" s="6">
        <f t="shared" si="86"/>
        <v>609562</v>
      </c>
      <c r="B5740" s="7">
        <v>29</v>
      </c>
      <c r="C5740" s="7">
        <v>1</v>
      </c>
      <c r="D5740" s="7">
        <v>6</v>
      </c>
      <c r="E5740" s="7" t="s">
        <v>12908</v>
      </c>
      <c r="F5740" s="7"/>
      <c r="G5740" s="7"/>
      <c r="H5740" s="6">
        <f>IF('Раздел 2.5.2.3'!U22=SUM('Раздел 2.5.2.3'!U23:U25),0,1)</f>
        <v>0</v>
      </c>
    </row>
    <row r="5741" spans="1:8" x14ac:dyDescent="0.2">
      <c r="A5741" s="6">
        <f t="shared" si="86"/>
        <v>609562</v>
      </c>
      <c r="B5741" s="7">
        <v>29</v>
      </c>
      <c r="C5741" s="7">
        <v>1</v>
      </c>
      <c r="D5741" s="7">
        <v>7</v>
      </c>
      <c r="E5741" s="7" t="s">
        <v>12909</v>
      </c>
      <c r="F5741" s="7"/>
      <c r="G5741" s="7"/>
      <c r="H5741" s="6">
        <f>IF('Раздел 2.5.2.3'!V22=SUM('Раздел 2.5.2.3'!V23:V25),0,1)</f>
        <v>0</v>
      </c>
    </row>
    <row r="5742" spans="1:8" x14ac:dyDescent="0.2">
      <c r="A5742" s="6">
        <f t="shared" si="86"/>
        <v>609562</v>
      </c>
      <c r="B5742" s="7">
        <v>29</v>
      </c>
      <c r="C5742" s="7">
        <v>1</v>
      </c>
      <c r="D5742" s="7">
        <v>8</v>
      </c>
      <c r="E5742" s="7" t="s">
        <v>12910</v>
      </c>
      <c r="F5742" s="7"/>
      <c r="G5742" s="7"/>
      <c r="H5742" s="6">
        <f>IF('Раздел 2.5.2.3'!W22=SUM('Раздел 2.5.2.3'!W23:W25),0,1)</f>
        <v>0</v>
      </c>
    </row>
    <row r="5743" spans="1:8" x14ac:dyDescent="0.2">
      <c r="A5743" s="6">
        <f t="shared" si="86"/>
        <v>609562</v>
      </c>
      <c r="B5743" s="7">
        <v>29</v>
      </c>
      <c r="C5743" s="7">
        <v>1</v>
      </c>
      <c r="D5743" s="7">
        <v>9</v>
      </c>
      <c r="E5743" s="7" t="s">
        <v>12911</v>
      </c>
      <c r="F5743" s="7"/>
      <c r="G5743" s="7"/>
      <c r="H5743" s="6">
        <f>IF('Раздел 2.5.2.3'!X22=SUM('Раздел 2.5.2.3'!X23:X25),0,1)</f>
        <v>0</v>
      </c>
    </row>
    <row r="5744" spans="1:8" x14ac:dyDescent="0.2">
      <c r="A5744" s="6">
        <f t="shared" si="86"/>
        <v>609562</v>
      </c>
      <c r="B5744" s="7">
        <v>29</v>
      </c>
      <c r="C5744" s="7">
        <v>1</v>
      </c>
      <c r="D5744" s="7">
        <v>10</v>
      </c>
      <c r="E5744" s="7" t="s">
        <v>11498</v>
      </c>
      <c r="F5744" s="7"/>
      <c r="G5744" s="7"/>
      <c r="H5744" s="6">
        <f>IF('Раздел 2.5.2.3'!Y22=SUM('Раздел 2.5.2.3'!Y23:Y25),0,1)</f>
        <v>0</v>
      </c>
    </row>
    <row r="5745" spans="1:8" x14ac:dyDescent="0.2">
      <c r="A5745" s="6">
        <f t="shared" si="86"/>
        <v>609562</v>
      </c>
      <c r="B5745" s="7">
        <v>29</v>
      </c>
      <c r="C5745" s="7">
        <v>1</v>
      </c>
      <c r="D5745" s="7">
        <v>11</v>
      </c>
      <c r="E5745" s="7" t="s">
        <v>11499</v>
      </c>
      <c r="F5745" s="7"/>
      <c r="G5745" s="7"/>
      <c r="H5745" s="6">
        <f>IF('Раздел 2.5.2.3'!Z22=SUM('Раздел 2.5.2.3'!Z23:Z25),0,1)</f>
        <v>0</v>
      </c>
    </row>
    <row r="5746" spans="1:8" x14ac:dyDescent="0.2">
      <c r="A5746" s="6">
        <f t="shared" si="86"/>
        <v>609562</v>
      </c>
      <c r="B5746" s="7">
        <v>29</v>
      </c>
      <c r="C5746" s="7">
        <v>1</v>
      </c>
      <c r="D5746" s="7">
        <v>12</v>
      </c>
      <c r="E5746" s="7" t="s">
        <v>11500</v>
      </c>
      <c r="F5746" s="7"/>
      <c r="G5746" s="7"/>
      <c r="H5746" s="6">
        <f>IF('Раздел 2.5.2.3'!AA22=SUM('Раздел 2.5.2.3'!AA23:AA25),0,1)</f>
        <v>0</v>
      </c>
    </row>
    <row r="5747" spans="1:8" x14ac:dyDescent="0.2">
      <c r="A5747" s="6">
        <f t="shared" si="86"/>
        <v>609562</v>
      </c>
      <c r="B5747" s="7">
        <v>29</v>
      </c>
      <c r="C5747" s="7">
        <v>1</v>
      </c>
      <c r="D5747" s="7">
        <v>13</v>
      </c>
      <c r="E5747" s="7" t="s">
        <v>11501</v>
      </c>
      <c r="F5747" s="7"/>
      <c r="G5747" s="7"/>
      <c r="H5747" s="6">
        <f>IF('Раздел 2.5.2.3'!AB22=SUM('Раздел 2.5.2.3'!AB23:AB25),0,1)</f>
        <v>0</v>
      </c>
    </row>
    <row r="5748" spans="1:8" x14ac:dyDescent="0.2">
      <c r="A5748" s="6">
        <f t="shared" si="86"/>
        <v>609562</v>
      </c>
      <c r="B5748" s="7">
        <v>29</v>
      </c>
      <c r="C5748" s="7">
        <v>1</v>
      </c>
      <c r="D5748" s="7">
        <v>14</v>
      </c>
      <c r="E5748" s="7" t="s">
        <v>11502</v>
      </c>
      <c r="F5748" s="7"/>
      <c r="G5748" s="7"/>
      <c r="H5748" s="6">
        <f>IF('Раздел 2.5.2.3'!AC22=SUM('Раздел 2.5.2.3'!AC23:AC25),0,1)</f>
        <v>0</v>
      </c>
    </row>
    <row r="5749" spans="1:8" x14ac:dyDescent="0.2">
      <c r="A5749" s="6">
        <f t="shared" si="86"/>
        <v>609562</v>
      </c>
      <c r="B5749" s="7">
        <v>29</v>
      </c>
      <c r="C5749" s="7">
        <v>1</v>
      </c>
      <c r="D5749" s="7">
        <v>15</v>
      </c>
      <c r="E5749" s="7" t="s">
        <v>16686</v>
      </c>
      <c r="F5749" s="7"/>
      <c r="G5749" s="7"/>
      <c r="H5749" s="6">
        <f>IF('Раздел 2.5.2.3'!AD22=SUM('Раздел 2.5.2.3'!AD23:AD25),0,1)</f>
        <v>0</v>
      </c>
    </row>
    <row r="5750" spans="1:8" x14ac:dyDescent="0.2">
      <c r="A5750" s="6">
        <f t="shared" si="86"/>
        <v>609562</v>
      </c>
      <c r="B5750" s="7">
        <v>29</v>
      </c>
      <c r="C5750" s="7">
        <v>1</v>
      </c>
      <c r="D5750" s="7">
        <v>16</v>
      </c>
      <c r="E5750" s="7" t="s">
        <v>16687</v>
      </c>
      <c r="F5750" s="7"/>
      <c r="G5750" s="7"/>
      <c r="H5750" s="6">
        <f>IF('Раздел 2.5.2.3'!AE22=SUM('Раздел 2.5.2.3'!AE23:AE25),0,1)</f>
        <v>0</v>
      </c>
    </row>
    <row r="5751" spans="1:8" x14ac:dyDescent="0.2">
      <c r="A5751" s="6">
        <f t="shared" si="86"/>
        <v>609562</v>
      </c>
      <c r="B5751" s="7">
        <v>29</v>
      </c>
      <c r="C5751" s="7">
        <v>1</v>
      </c>
      <c r="D5751" s="7">
        <v>17</v>
      </c>
      <c r="E5751" s="7" t="s">
        <v>15475</v>
      </c>
      <c r="F5751" s="7"/>
      <c r="G5751" s="7"/>
      <c r="H5751" s="6">
        <f>IF('Раздел 2.5.2.3'!AF22=SUM('Раздел 2.5.2.3'!AF23:AF25),0,1)</f>
        <v>0</v>
      </c>
    </row>
    <row r="5752" spans="1:8" x14ac:dyDescent="0.2">
      <c r="A5752" s="6">
        <f t="shared" si="86"/>
        <v>609562</v>
      </c>
      <c r="B5752" s="7">
        <v>29</v>
      </c>
      <c r="C5752" s="7">
        <v>1</v>
      </c>
      <c r="D5752" s="7">
        <v>18</v>
      </c>
      <c r="E5752" s="7" t="s">
        <v>15476</v>
      </c>
      <c r="F5752" s="7"/>
      <c r="G5752" s="7"/>
      <c r="H5752" s="6">
        <f>IF('Раздел 2.5.2.3'!AG22=SUM('Раздел 2.5.2.3'!AG23:AG25),0,1)</f>
        <v>0</v>
      </c>
    </row>
    <row r="5753" spans="1:8" x14ac:dyDescent="0.2">
      <c r="A5753" s="6">
        <f t="shared" si="86"/>
        <v>609562</v>
      </c>
      <c r="B5753" s="7">
        <v>29</v>
      </c>
      <c r="C5753" s="7">
        <v>1</v>
      </c>
      <c r="D5753" s="7">
        <v>19</v>
      </c>
      <c r="E5753" s="7" t="s">
        <v>15477</v>
      </c>
      <c r="F5753" s="7"/>
      <c r="G5753" s="7"/>
      <c r="H5753" s="6">
        <f>IF('Раздел 2.5.2.3'!AH22=SUM('Раздел 2.5.2.3'!AH23:AH25),0,1)</f>
        <v>0</v>
      </c>
    </row>
    <row r="5754" spans="1:8" x14ac:dyDescent="0.2">
      <c r="A5754" s="6">
        <f t="shared" si="86"/>
        <v>609562</v>
      </c>
      <c r="B5754" s="7">
        <v>29</v>
      </c>
      <c r="C5754" s="7">
        <v>1</v>
      </c>
      <c r="D5754" s="7">
        <v>20</v>
      </c>
      <c r="E5754" s="7" t="s">
        <v>15478</v>
      </c>
      <c r="F5754" s="7"/>
      <c r="G5754" s="7"/>
      <c r="H5754" s="6">
        <f>IF('Раздел 2.5.2.3'!AI22=SUM('Раздел 2.5.2.3'!AI23:AI25),0,1)</f>
        <v>0</v>
      </c>
    </row>
    <row r="5755" spans="1:8" x14ac:dyDescent="0.2">
      <c r="A5755" s="6">
        <f t="shared" si="86"/>
        <v>609562</v>
      </c>
      <c r="B5755" s="7">
        <v>29</v>
      </c>
      <c r="C5755" s="7">
        <v>1</v>
      </c>
      <c r="D5755" s="7">
        <v>21</v>
      </c>
      <c r="E5755" s="7" t="s">
        <v>15479</v>
      </c>
      <c r="F5755" s="7"/>
      <c r="G5755" s="7"/>
      <c r="H5755" s="6">
        <f>IF('Раздел 2.5.2.3'!AJ22=SUM('Раздел 2.5.2.3'!AJ23:AJ25),0,1)</f>
        <v>0</v>
      </c>
    </row>
    <row r="5756" spans="1:8" x14ac:dyDescent="0.2">
      <c r="A5756" s="6">
        <f t="shared" si="86"/>
        <v>609562</v>
      </c>
      <c r="B5756" s="7">
        <v>29</v>
      </c>
      <c r="C5756" s="7">
        <v>1</v>
      </c>
      <c r="D5756" s="7">
        <v>22</v>
      </c>
      <c r="E5756" s="7" t="s">
        <v>15480</v>
      </c>
      <c r="F5756" s="7"/>
      <c r="G5756" s="7"/>
      <c r="H5756" s="6">
        <f>IF('Раздел 2.5.2.3'!AK22=SUM('Раздел 2.5.2.3'!AK23:AK25),0,1)</f>
        <v>0</v>
      </c>
    </row>
    <row r="5757" spans="1:8" x14ac:dyDescent="0.2">
      <c r="A5757" s="6">
        <f t="shared" si="86"/>
        <v>609562</v>
      </c>
      <c r="B5757" s="7">
        <v>29</v>
      </c>
      <c r="C5757" s="7">
        <v>1</v>
      </c>
      <c r="D5757" s="7">
        <v>23</v>
      </c>
      <c r="E5757" s="7" t="s">
        <v>15481</v>
      </c>
      <c r="F5757" s="7"/>
      <c r="G5757" s="7"/>
      <c r="H5757" s="6">
        <f>IF('Раздел 2.5.2.3'!AL22=SUM('Раздел 2.5.2.3'!AL23:AL25),0,1)</f>
        <v>0</v>
      </c>
    </row>
    <row r="5758" spans="1:8" x14ac:dyDescent="0.2">
      <c r="A5758" s="6">
        <f t="shared" si="86"/>
        <v>609562</v>
      </c>
      <c r="B5758" s="7">
        <v>29</v>
      </c>
      <c r="C5758" s="7">
        <v>1</v>
      </c>
      <c r="D5758" s="7">
        <v>24</v>
      </c>
      <c r="E5758" s="7" t="s">
        <v>15482</v>
      </c>
      <c r="F5758" s="7"/>
      <c r="G5758" s="7"/>
      <c r="H5758" s="6">
        <f>IF('Раздел 2.5.2.3'!AM22=SUM('Раздел 2.5.2.3'!AM23:AM25),0,1)</f>
        <v>0</v>
      </c>
    </row>
    <row r="5759" spans="1:8" x14ac:dyDescent="0.2">
      <c r="A5759" s="6">
        <f t="shared" si="86"/>
        <v>609562</v>
      </c>
      <c r="B5759" s="7">
        <v>29</v>
      </c>
      <c r="C5759" s="7">
        <v>1</v>
      </c>
      <c r="D5759" s="7">
        <v>25</v>
      </c>
      <c r="E5759" s="7" t="s">
        <v>15483</v>
      </c>
      <c r="F5759" s="7"/>
      <c r="G5759" s="7"/>
      <c r="H5759" s="6">
        <f>IF('Раздел 2.5.2.3'!AN22=SUM('Раздел 2.5.2.3'!AN23:AN25),0,1)</f>
        <v>0</v>
      </c>
    </row>
    <row r="5760" spans="1:8" x14ac:dyDescent="0.2">
      <c r="A5760" s="6">
        <f t="shared" si="86"/>
        <v>609562</v>
      </c>
      <c r="B5760" s="7">
        <v>29</v>
      </c>
      <c r="C5760" s="7">
        <v>1</v>
      </c>
      <c r="D5760" s="7">
        <v>26</v>
      </c>
      <c r="E5760" s="7" t="s">
        <v>15484</v>
      </c>
      <c r="F5760" s="7"/>
      <c r="G5760" s="7"/>
      <c r="H5760" s="6">
        <f>IF('Раздел 2.5.2.3'!AO22=SUM('Раздел 2.5.2.3'!AO23:AO25),0,1)</f>
        <v>0</v>
      </c>
    </row>
    <row r="5761" spans="1:8" x14ac:dyDescent="0.2">
      <c r="A5761" s="6">
        <f t="shared" si="86"/>
        <v>609562</v>
      </c>
      <c r="B5761" s="7">
        <v>29</v>
      </c>
      <c r="C5761" s="7">
        <v>1</v>
      </c>
      <c r="D5761" s="7">
        <v>27</v>
      </c>
      <c r="E5761" s="7" t="s">
        <v>15485</v>
      </c>
      <c r="F5761" s="7"/>
      <c r="G5761" s="7"/>
      <c r="H5761" s="6">
        <f>IF('Раздел 2.5.2.3'!AP22=SUM('Раздел 2.5.2.3'!AP23:AP25),0,1)</f>
        <v>0</v>
      </c>
    </row>
    <row r="5762" spans="1:8" x14ac:dyDescent="0.2">
      <c r="A5762" s="6">
        <f t="shared" ref="A5762:A5825" si="87">P_3</f>
        <v>609562</v>
      </c>
      <c r="B5762" s="7">
        <v>29</v>
      </c>
      <c r="C5762" s="7">
        <v>1</v>
      </c>
      <c r="D5762" s="7">
        <v>28</v>
      </c>
      <c r="E5762" s="7" t="s">
        <v>15486</v>
      </c>
      <c r="F5762" s="7"/>
      <c r="G5762" s="7"/>
      <c r="H5762" s="6">
        <f>IF('Раздел 2.5.2.3'!AQ22=SUM('Раздел 2.5.2.3'!AQ23:AQ25),0,1)</f>
        <v>0</v>
      </c>
    </row>
    <row r="5763" spans="1:8" x14ac:dyDescent="0.2">
      <c r="A5763" s="6">
        <f t="shared" si="87"/>
        <v>609562</v>
      </c>
      <c r="B5763" s="7">
        <v>29</v>
      </c>
      <c r="C5763" s="7">
        <v>1</v>
      </c>
      <c r="D5763" s="7">
        <v>29</v>
      </c>
      <c r="E5763" s="7" t="s">
        <v>15487</v>
      </c>
      <c r="F5763" s="7"/>
      <c r="G5763" s="7"/>
      <c r="H5763" s="6">
        <f>IF('Раздел 2.5.2.3'!AR22=SUM('Раздел 2.5.2.3'!AR23:AR25),0,1)</f>
        <v>0</v>
      </c>
    </row>
    <row r="5764" spans="1:8" x14ac:dyDescent="0.2">
      <c r="A5764" s="6">
        <f t="shared" si="87"/>
        <v>609562</v>
      </c>
      <c r="B5764" s="7">
        <v>29</v>
      </c>
      <c r="C5764" s="7">
        <v>1</v>
      </c>
      <c r="D5764" s="7">
        <v>30</v>
      </c>
      <c r="E5764" s="7" t="s">
        <v>15488</v>
      </c>
      <c r="F5764" s="7"/>
      <c r="G5764" s="7"/>
      <c r="H5764" s="6">
        <f>IF('Раздел 2.5.2.3'!AS22=SUM('Раздел 2.5.2.3'!AS23:AS25),0,1)</f>
        <v>0</v>
      </c>
    </row>
    <row r="5765" spans="1:8" x14ac:dyDescent="0.2">
      <c r="A5765" s="6">
        <f t="shared" si="87"/>
        <v>609562</v>
      </c>
      <c r="B5765" s="7">
        <v>29</v>
      </c>
      <c r="C5765" s="7">
        <v>1</v>
      </c>
      <c r="D5765" s="7">
        <v>31</v>
      </c>
      <c r="E5765" s="7" t="s">
        <v>15489</v>
      </c>
      <c r="F5765" s="7"/>
      <c r="G5765" s="7"/>
      <c r="H5765" s="6">
        <f>IF('Раздел 2.5.2.3'!AT22=SUM('Раздел 2.5.2.3'!AT23:AT25),0,1)</f>
        <v>0</v>
      </c>
    </row>
    <row r="5766" spans="1:8" x14ac:dyDescent="0.2">
      <c r="A5766" s="6">
        <f t="shared" si="87"/>
        <v>609562</v>
      </c>
      <c r="B5766" s="7">
        <v>29</v>
      </c>
      <c r="C5766" s="7">
        <v>1</v>
      </c>
      <c r="D5766" s="7">
        <v>32</v>
      </c>
      <c r="E5766" s="7" t="s">
        <v>15490</v>
      </c>
      <c r="F5766" s="7"/>
      <c r="G5766" s="7"/>
      <c r="H5766" s="6">
        <f>IF('Раздел 2.5.2.3'!AU22=SUM('Раздел 2.5.2.3'!AU23:AU25),0,1)</f>
        <v>0</v>
      </c>
    </row>
    <row r="5767" spans="1:8" x14ac:dyDescent="0.2">
      <c r="A5767" s="6">
        <f t="shared" si="87"/>
        <v>609562</v>
      </c>
      <c r="B5767" s="7">
        <v>29</v>
      </c>
      <c r="C5767" s="7">
        <v>1</v>
      </c>
      <c r="D5767" s="7">
        <v>33</v>
      </c>
      <c r="E5767" s="7" t="s">
        <v>15491</v>
      </c>
      <c r="F5767" s="7"/>
      <c r="G5767" s="7"/>
      <c r="H5767" s="6">
        <f>IF('Раздел 2.5.2.3'!AV22=SUM('Раздел 2.5.2.3'!AV23:AV25),0,1)</f>
        <v>0</v>
      </c>
    </row>
    <row r="5768" spans="1:8" x14ac:dyDescent="0.2">
      <c r="A5768" s="6">
        <f t="shared" si="87"/>
        <v>609562</v>
      </c>
      <c r="B5768" s="7">
        <v>29</v>
      </c>
      <c r="C5768" s="7">
        <v>1</v>
      </c>
      <c r="D5768" s="7">
        <v>34</v>
      </c>
      <c r="E5768" s="7" t="s">
        <v>15492</v>
      </c>
      <c r="F5768" s="7"/>
      <c r="G5768" s="7"/>
      <c r="H5768" s="6">
        <f>IF('Раздел 2.5.2.3'!AW22=SUM('Раздел 2.5.2.3'!AW23:AW25),0,1)</f>
        <v>0</v>
      </c>
    </row>
    <row r="5769" spans="1:8" x14ac:dyDescent="0.2">
      <c r="A5769" s="6">
        <f t="shared" si="87"/>
        <v>609562</v>
      </c>
      <c r="B5769" s="7">
        <v>29</v>
      </c>
      <c r="C5769" s="7">
        <v>1</v>
      </c>
      <c r="D5769" s="7">
        <v>35</v>
      </c>
      <c r="E5769" s="7" t="s">
        <v>15493</v>
      </c>
      <c r="F5769" s="7"/>
      <c r="G5769" s="7"/>
      <c r="H5769" s="6">
        <f>IF('Раздел 2.5.2.3'!AX22=SUM('Раздел 2.5.2.3'!AX23:AX25),0,1)</f>
        <v>0</v>
      </c>
    </row>
    <row r="5770" spans="1:8" x14ac:dyDescent="0.2">
      <c r="A5770" s="6">
        <f t="shared" si="87"/>
        <v>609562</v>
      </c>
      <c r="B5770" s="7">
        <v>29</v>
      </c>
      <c r="C5770" s="7">
        <v>1</v>
      </c>
      <c r="D5770" s="7">
        <v>36</v>
      </c>
      <c r="E5770" s="7" t="s">
        <v>17548</v>
      </c>
      <c r="F5770" s="7"/>
      <c r="G5770" s="7"/>
      <c r="H5770" s="6">
        <f>IF('Раздел 2.5.2.3'!AY22=SUM('Раздел 2.5.2.3'!AY23:AY25),0,1)</f>
        <v>0</v>
      </c>
    </row>
    <row r="5771" spans="1:8" x14ac:dyDescent="0.2">
      <c r="A5771" s="6">
        <f t="shared" si="87"/>
        <v>609562</v>
      </c>
      <c r="B5771" s="7">
        <v>29</v>
      </c>
      <c r="C5771" s="7">
        <v>1</v>
      </c>
      <c r="D5771" s="7">
        <v>37</v>
      </c>
      <c r="E5771" s="7" t="s">
        <v>17549</v>
      </c>
      <c r="F5771" s="7"/>
      <c r="G5771" s="7"/>
      <c r="H5771" s="6">
        <f>IF('Раздел 2.5.2.3'!AZ22=SUM('Раздел 2.5.2.3'!AZ23:AZ25),0,1)</f>
        <v>0</v>
      </c>
    </row>
    <row r="5772" spans="1:8" x14ac:dyDescent="0.2">
      <c r="A5772" s="6">
        <f t="shared" si="87"/>
        <v>609562</v>
      </c>
      <c r="B5772" s="7">
        <v>29</v>
      </c>
      <c r="C5772" s="7">
        <v>1</v>
      </c>
      <c r="D5772" s="7">
        <v>38</v>
      </c>
      <c r="E5772" s="7" t="s">
        <v>17550</v>
      </c>
      <c r="F5772" s="7"/>
      <c r="G5772" s="7"/>
      <c r="H5772" s="6">
        <f>IF('Раздел 2.5.2.3'!BA22=SUM('Раздел 2.5.2.3'!BA23:BA25),0,1)</f>
        <v>0</v>
      </c>
    </row>
    <row r="5773" spans="1:8" x14ac:dyDescent="0.2">
      <c r="A5773" s="6">
        <f t="shared" si="87"/>
        <v>609562</v>
      </c>
      <c r="B5773" s="7">
        <v>29</v>
      </c>
      <c r="C5773" s="7">
        <v>1</v>
      </c>
      <c r="D5773" s="7">
        <v>39</v>
      </c>
      <c r="E5773" s="7" t="s">
        <v>17551</v>
      </c>
      <c r="H5773" s="6">
        <f>IF('Раздел 2.5.2.3'!BB22=SUM('Раздел 2.5.2.3'!BB23:BB25),0,1)</f>
        <v>0</v>
      </c>
    </row>
    <row r="5774" spans="1:8" x14ac:dyDescent="0.2">
      <c r="A5774" s="6">
        <f t="shared" si="87"/>
        <v>609562</v>
      </c>
      <c r="B5774" s="7">
        <v>29</v>
      </c>
      <c r="C5774" s="7">
        <v>1</v>
      </c>
      <c r="D5774" s="7">
        <v>40</v>
      </c>
      <c r="E5774" s="7" t="s">
        <v>17552</v>
      </c>
      <c r="H5774" s="6">
        <f>IF('Раздел 2.5.2.3'!BC22=SUM('Раздел 2.5.2.3'!BC23:BC25),0,1)</f>
        <v>0</v>
      </c>
    </row>
    <row r="5775" spans="1:8" x14ac:dyDescent="0.2">
      <c r="A5775" s="6">
        <f t="shared" si="87"/>
        <v>609562</v>
      </c>
      <c r="B5775" s="7">
        <v>29</v>
      </c>
      <c r="C5775" s="7">
        <v>1</v>
      </c>
      <c r="D5775" s="7">
        <v>41</v>
      </c>
      <c r="E5775" s="7" t="s">
        <v>17553</v>
      </c>
      <c r="H5775" s="6">
        <f>IF('Раздел 2.5.2.3'!BD22=SUM('Раздел 2.5.2.3'!BD23:BD25),0,1)</f>
        <v>0</v>
      </c>
    </row>
    <row r="5776" spans="1:8" x14ac:dyDescent="0.2">
      <c r="A5776" s="6">
        <f t="shared" si="87"/>
        <v>609562</v>
      </c>
      <c r="B5776" s="7">
        <v>29</v>
      </c>
      <c r="C5776" s="7">
        <v>1</v>
      </c>
      <c r="D5776" s="7">
        <v>42</v>
      </c>
      <c r="E5776" s="7" t="s">
        <v>17554</v>
      </c>
      <c r="H5776" s="6">
        <f>IF('Раздел 2.5.2.3'!BE22=SUM('Раздел 2.5.2.3'!BE23:BE25),0,1)</f>
        <v>0</v>
      </c>
    </row>
    <row r="5777" spans="1:8" x14ac:dyDescent="0.2">
      <c r="A5777" s="6">
        <f t="shared" si="87"/>
        <v>609562</v>
      </c>
      <c r="B5777" s="7">
        <v>29</v>
      </c>
      <c r="C5777" s="7">
        <v>1</v>
      </c>
      <c r="D5777" s="7">
        <v>43</v>
      </c>
      <c r="E5777" s="7" t="s">
        <v>17555</v>
      </c>
      <c r="H5777" s="6">
        <f>IF('Раздел 2.5.2.3'!BF22=SUM('Раздел 2.5.2.3'!BF23:BF25),0,1)</f>
        <v>0</v>
      </c>
    </row>
    <row r="5778" spans="1:8" x14ac:dyDescent="0.2">
      <c r="A5778" s="6">
        <f t="shared" si="87"/>
        <v>609562</v>
      </c>
      <c r="B5778" s="7">
        <v>29</v>
      </c>
      <c r="C5778" s="7">
        <v>1</v>
      </c>
      <c r="D5778" s="7">
        <v>44</v>
      </c>
      <c r="E5778" s="7" t="s">
        <v>17556</v>
      </c>
      <c r="H5778" s="6">
        <f>IF('Раздел 2.5.2.3'!BG22=SUM('Раздел 2.5.2.3'!BG23:BG25),0,1)</f>
        <v>0</v>
      </c>
    </row>
    <row r="5779" spans="1:8" x14ac:dyDescent="0.2">
      <c r="A5779" s="6">
        <f t="shared" si="87"/>
        <v>609562</v>
      </c>
      <c r="B5779" s="7">
        <v>29</v>
      </c>
      <c r="C5779" s="119">
        <v>1</v>
      </c>
      <c r="D5779" s="119">
        <v>45</v>
      </c>
      <c r="E5779" s="119" t="s">
        <v>17557</v>
      </c>
      <c r="F5779" s="119"/>
      <c r="G5779" s="119"/>
      <c r="H5779" s="119">
        <f>IF('Раздел 2.5.2.3'!BH22=SUM('Раздел 2.5.2.3'!BH23:BH25),0,1)</f>
        <v>0</v>
      </c>
    </row>
    <row r="5780" spans="1:8" x14ac:dyDescent="0.2">
      <c r="A5780" s="6">
        <f t="shared" si="87"/>
        <v>609562</v>
      </c>
      <c r="B5780" s="7">
        <v>29</v>
      </c>
      <c r="C5780" s="6">
        <v>2</v>
      </c>
      <c r="D5780" s="7">
        <v>46</v>
      </c>
      <c r="E5780" s="7" t="s">
        <v>17558</v>
      </c>
      <c r="H5780" s="6">
        <f>IF('Раздел 2.5.2.3'!P21=SUM('Раздел 2.5.2.3'!Q21:BH21),0,1)</f>
        <v>0</v>
      </c>
    </row>
    <row r="5781" spans="1:8" x14ac:dyDescent="0.2">
      <c r="A5781" s="6">
        <f t="shared" si="87"/>
        <v>609562</v>
      </c>
      <c r="B5781" s="7">
        <v>29</v>
      </c>
      <c r="C5781" s="6">
        <v>2</v>
      </c>
      <c r="D5781" s="7">
        <v>47</v>
      </c>
      <c r="E5781" s="7" t="s">
        <v>17559</v>
      </c>
      <c r="H5781" s="6">
        <f>IF('Раздел 2.5.2.3'!P22=SUM('Раздел 2.5.2.3'!Q22:BH22),0,1)</f>
        <v>0</v>
      </c>
    </row>
    <row r="5782" spans="1:8" x14ac:dyDescent="0.2">
      <c r="A5782" s="6">
        <f t="shared" si="87"/>
        <v>609562</v>
      </c>
      <c r="B5782" s="7">
        <v>29</v>
      </c>
      <c r="C5782" s="6">
        <v>2</v>
      </c>
      <c r="D5782" s="7">
        <v>48</v>
      </c>
      <c r="E5782" s="7" t="s">
        <v>17560</v>
      </c>
      <c r="H5782" s="6">
        <f>IF('Раздел 2.5.2.3'!P23=SUM('Раздел 2.5.2.3'!Q23:BH23),0,1)</f>
        <v>0</v>
      </c>
    </row>
    <row r="5783" spans="1:8" x14ac:dyDescent="0.2">
      <c r="A5783" s="6">
        <f t="shared" si="87"/>
        <v>609562</v>
      </c>
      <c r="B5783" s="7">
        <v>29</v>
      </c>
      <c r="C5783" s="6">
        <v>2</v>
      </c>
      <c r="D5783" s="7">
        <v>49</v>
      </c>
      <c r="E5783" s="7" t="s">
        <v>17561</v>
      </c>
      <c r="H5783" s="6">
        <f>IF('Раздел 2.5.2.3'!P24=SUM('Раздел 2.5.2.3'!Q24:BH24),0,1)</f>
        <v>0</v>
      </c>
    </row>
    <row r="5784" spans="1:8" x14ac:dyDescent="0.2">
      <c r="A5784" s="6">
        <f t="shared" si="87"/>
        <v>609562</v>
      </c>
      <c r="B5784" s="119">
        <v>29</v>
      </c>
      <c r="C5784" s="119">
        <v>2</v>
      </c>
      <c r="D5784" s="119">
        <v>50</v>
      </c>
      <c r="E5784" s="119" t="s">
        <v>17562</v>
      </c>
      <c r="F5784" s="119"/>
      <c r="G5784" s="119"/>
      <c r="H5784" s="119">
        <f>IF('Раздел 2.5.2.3'!P25=SUM('Раздел 2.5.2.3'!Q25:BH25),0,1)</f>
        <v>0</v>
      </c>
    </row>
    <row r="5785" spans="1:8" x14ac:dyDescent="0.2">
      <c r="A5785" s="117">
        <f t="shared" si="87"/>
        <v>609562</v>
      </c>
      <c r="B5785" s="117">
        <v>30</v>
      </c>
      <c r="C5785" s="117">
        <v>0</v>
      </c>
      <c r="D5785" s="117">
        <v>0</v>
      </c>
      <c r="E5785" s="117" t="str">
        <f>CONCATENATE("Количество ошибок в разделе 2.5.3.1: ",H5785)</f>
        <v>Количество ошибок в разделе 2.5.3.1: 0</v>
      </c>
      <c r="F5785" s="117"/>
      <c r="G5785" s="117"/>
      <c r="H5785" s="117">
        <f>SUM(H5786:H5842)</f>
        <v>0</v>
      </c>
    </row>
    <row r="5786" spans="1:8" x14ac:dyDescent="0.2">
      <c r="A5786" s="6">
        <f t="shared" si="87"/>
        <v>609562</v>
      </c>
      <c r="B5786" s="6">
        <v>30</v>
      </c>
      <c r="C5786" s="6">
        <v>1</v>
      </c>
      <c r="D5786" s="6">
        <v>1</v>
      </c>
      <c r="E5786" s="6" t="s">
        <v>17563</v>
      </c>
      <c r="H5786" s="6">
        <f>IF('Раздел 2.5.3.1'!P21=SUM('Раздел 2.5.3.1'!P22:P25),0,1)</f>
        <v>0</v>
      </c>
    </row>
    <row r="5787" spans="1:8" x14ac:dyDescent="0.2">
      <c r="A5787" s="6">
        <f t="shared" si="87"/>
        <v>609562</v>
      </c>
      <c r="B5787" s="6">
        <v>30</v>
      </c>
      <c r="C5787" s="6">
        <v>1</v>
      </c>
      <c r="D5787" s="6">
        <v>2</v>
      </c>
      <c r="E5787" s="6" t="s">
        <v>18390</v>
      </c>
      <c r="H5787" s="6">
        <f>IF('Раздел 2.5.3.1'!Q21=SUM('Раздел 2.5.3.1'!Q22:Q25),0,1)</f>
        <v>0</v>
      </c>
    </row>
    <row r="5788" spans="1:8" x14ac:dyDescent="0.2">
      <c r="A5788" s="6">
        <f t="shared" si="87"/>
        <v>609562</v>
      </c>
      <c r="B5788" s="6">
        <v>30</v>
      </c>
      <c r="C5788" s="6">
        <v>1</v>
      </c>
      <c r="D5788" s="6">
        <v>3</v>
      </c>
      <c r="E5788" s="6" t="s">
        <v>17658</v>
      </c>
      <c r="H5788" s="6">
        <f>IF('Раздел 2.5.3.1'!R21=SUM('Раздел 2.5.3.1'!R22:R25),0,1)</f>
        <v>0</v>
      </c>
    </row>
    <row r="5789" spans="1:8" x14ac:dyDescent="0.2">
      <c r="A5789" s="6">
        <f t="shared" si="87"/>
        <v>609562</v>
      </c>
      <c r="B5789" s="6">
        <v>30</v>
      </c>
      <c r="C5789" s="6">
        <v>1</v>
      </c>
      <c r="D5789" s="6">
        <v>4</v>
      </c>
      <c r="E5789" s="6" t="s">
        <v>17659</v>
      </c>
      <c r="H5789" s="6">
        <f>IF('Раздел 2.5.3.1'!S21=SUM('Раздел 2.5.3.1'!S22:S25),0,1)</f>
        <v>0</v>
      </c>
    </row>
    <row r="5790" spans="1:8" x14ac:dyDescent="0.2">
      <c r="A5790" s="6">
        <f t="shared" si="87"/>
        <v>609562</v>
      </c>
      <c r="B5790" s="6">
        <v>30</v>
      </c>
      <c r="C5790" s="6">
        <v>1</v>
      </c>
      <c r="D5790" s="6">
        <v>5</v>
      </c>
      <c r="E5790" s="6" t="s">
        <v>17660</v>
      </c>
      <c r="H5790" s="6">
        <f>IF('Раздел 2.5.3.1'!T21=SUM('Раздел 2.5.3.1'!T22:T25),0,1)</f>
        <v>0</v>
      </c>
    </row>
    <row r="5791" spans="1:8" x14ac:dyDescent="0.2">
      <c r="A5791" s="6">
        <f t="shared" si="87"/>
        <v>609562</v>
      </c>
      <c r="B5791" s="6">
        <v>30</v>
      </c>
      <c r="C5791" s="6">
        <v>1</v>
      </c>
      <c r="D5791" s="6">
        <v>6</v>
      </c>
      <c r="E5791" s="6" t="s">
        <v>17661</v>
      </c>
      <c r="H5791" s="6">
        <f>IF('Раздел 2.5.3.1'!U21=SUM('Раздел 2.5.3.1'!U22:U25),0,1)</f>
        <v>0</v>
      </c>
    </row>
    <row r="5792" spans="1:8" x14ac:dyDescent="0.2">
      <c r="A5792" s="6">
        <f t="shared" si="87"/>
        <v>609562</v>
      </c>
      <c r="B5792" s="6">
        <v>30</v>
      </c>
      <c r="C5792" s="6">
        <v>1</v>
      </c>
      <c r="D5792" s="6">
        <v>7</v>
      </c>
      <c r="E5792" s="6" t="s">
        <v>17662</v>
      </c>
      <c r="H5792" s="6">
        <f>IF('Раздел 2.5.3.1'!V21=SUM('Раздел 2.5.3.1'!V22:V25),0,1)</f>
        <v>0</v>
      </c>
    </row>
    <row r="5793" spans="1:8" x14ac:dyDescent="0.2">
      <c r="A5793" s="6">
        <f t="shared" si="87"/>
        <v>609562</v>
      </c>
      <c r="B5793" s="6">
        <v>30</v>
      </c>
      <c r="C5793" s="6">
        <v>1</v>
      </c>
      <c r="D5793" s="6">
        <v>8</v>
      </c>
      <c r="E5793" s="6" t="s">
        <v>17663</v>
      </c>
      <c r="H5793" s="6">
        <f>IF('Раздел 2.5.3.1'!W21=SUM('Раздел 2.5.3.1'!W22:W25),0,1)</f>
        <v>0</v>
      </c>
    </row>
    <row r="5794" spans="1:8" x14ac:dyDescent="0.2">
      <c r="A5794" s="6">
        <f t="shared" si="87"/>
        <v>609562</v>
      </c>
      <c r="B5794" s="6">
        <v>30</v>
      </c>
      <c r="C5794" s="6">
        <v>1</v>
      </c>
      <c r="D5794" s="6">
        <v>9</v>
      </c>
      <c r="E5794" s="6" t="s">
        <v>17664</v>
      </c>
      <c r="H5794" s="6">
        <f>IF('Раздел 2.5.3.1'!X21=SUM('Раздел 2.5.3.1'!X22:X25),0,1)</f>
        <v>0</v>
      </c>
    </row>
    <row r="5795" spans="1:8" x14ac:dyDescent="0.2">
      <c r="A5795" s="6">
        <f t="shared" si="87"/>
        <v>609562</v>
      </c>
      <c r="B5795" s="6">
        <v>30</v>
      </c>
      <c r="C5795" s="6">
        <v>1</v>
      </c>
      <c r="D5795" s="6">
        <v>10</v>
      </c>
      <c r="E5795" s="6" t="s">
        <v>17665</v>
      </c>
      <c r="H5795" s="6">
        <f>IF('Раздел 2.5.3.1'!Y21=SUM('Раздел 2.5.3.1'!Y22:Y25),0,1)</f>
        <v>0</v>
      </c>
    </row>
    <row r="5796" spans="1:8" x14ac:dyDescent="0.2">
      <c r="A5796" s="6">
        <f t="shared" si="87"/>
        <v>609562</v>
      </c>
      <c r="B5796" s="6">
        <v>30</v>
      </c>
      <c r="C5796" s="6">
        <v>1</v>
      </c>
      <c r="D5796" s="6">
        <v>11</v>
      </c>
      <c r="E5796" s="6" t="s">
        <v>17666</v>
      </c>
      <c r="H5796" s="6">
        <f>IF('Раздел 2.5.3.1'!Z21=SUM('Раздел 2.5.3.1'!Z22:Z25),0,1)</f>
        <v>0</v>
      </c>
    </row>
    <row r="5797" spans="1:8" x14ac:dyDescent="0.2">
      <c r="A5797" s="6">
        <f t="shared" si="87"/>
        <v>609562</v>
      </c>
      <c r="B5797" s="6">
        <v>30</v>
      </c>
      <c r="C5797" s="6">
        <v>1</v>
      </c>
      <c r="D5797" s="6">
        <v>12</v>
      </c>
      <c r="E5797" s="6" t="s">
        <v>17667</v>
      </c>
      <c r="H5797" s="6">
        <f>IF('Раздел 2.5.3.1'!AA21=SUM('Раздел 2.5.3.1'!AA22:AA25),0,1)</f>
        <v>0</v>
      </c>
    </row>
    <row r="5798" spans="1:8" x14ac:dyDescent="0.2">
      <c r="A5798" s="6">
        <f t="shared" si="87"/>
        <v>609562</v>
      </c>
      <c r="B5798" s="6">
        <v>30</v>
      </c>
      <c r="C5798" s="6">
        <v>1</v>
      </c>
      <c r="D5798" s="6">
        <v>13</v>
      </c>
      <c r="E5798" s="6" t="s">
        <v>17668</v>
      </c>
      <c r="H5798" s="6">
        <f>IF('Раздел 2.5.3.1'!AB21=SUM('Раздел 2.5.3.1'!AB22:AB25),0,1)</f>
        <v>0</v>
      </c>
    </row>
    <row r="5799" spans="1:8" x14ac:dyDescent="0.2">
      <c r="A5799" s="6">
        <f t="shared" si="87"/>
        <v>609562</v>
      </c>
      <c r="B5799" s="6">
        <v>30</v>
      </c>
      <c r="C5799" s="6">
        <v>1</v>
      </c>
      <c r="D5799" s="6">
        <v>14</v>
      </c>
      <c r="E5799" s="6" t="s">
        <v>17669</v>
      </c>
      <c r="H5799" s="6">
        <f>IF('Раздел 2.5.3.1'!AC21=SUM('Раздел 2.5.3.1'!AC22:AC25),0,1)</f>
        <v>0</v>
      </c>
    </row>
    <row r="5800" spans="1:8" x14ac:dyDescent="0.2">
      <c r="A5800" s="6">
        <f t="shared" si="87"/>
        <v>609562</v>
      </c>
      <c r="B5800" s="6">
        <v>30</v>
      </c>
      <c r="C5800" s="119">
        <v>1</v>
      </c>
      <c r="D5800" s="119">
        <v>15</v>
      </c>
      <c r="E5800" s="119" t="s">
        <v>18408</v>
      </c>
      <c r="F5800" s="119"/>
      <c r="G5800" s="119"/>
      <c r="H5800" s="119">
        <f>IF('Раздел 2.5.3.1'!AD21=SUM('Раздел 2.5.3.1'!AD22:AD25),0,1)</f>
        <v>0</v>
      </c>
    </row>
    <row r="5801" spans="1:8" x14ac:dyDescent="0.2">
      <c r="A5801" s="6">
        <f t="shared" si="87"/>
        <v>609562</v>
      </c>
      <c r="B5801" s="6">
        <v>30</v>
      </c>
      <c r="C5801" s="6">
        <v>2</v>
      </c>
      <c r="D5801" s="6">
        <v>16</v>
      </c>
      <c r="E5801" s="6" t="s">
        <v>18409</v>
      </c>
      <c r="H5801" s="6">
        <f>IF('Раздел 2.5.3.1'!P26=SUM('Раздел 2.5.3.1'!P27:P30),0,1)</f>
        <v>0</v>
      </c>
    </row>
    <row r="5802" spans="1:8" x14ac:dyDescent="0.2">
      <c r="A5802" s="6">
        <f t="shared" si="87"/>
        <v>609562</v>
      </c>
      <c r="B5802" s="6">
        <v>30</v>
      </c>
      <c r="C5802" s="6">
        <v>2</v>
      </c>
      <c r="D5802" s="6">
        <v>17</v>
      </c>
      <c r="E5802" s="6" t="s">
        <v>18410</v>
      </c>
      <c r="H5802" s="6">
        <f>IF('Раздел 2.5.3.1'!Q26=SUM('Раздел 2.5.3.1'!Q27:Q30),0,1)</f>
        <v>0</v>
      </c>
    </row>
    <row r="5803" spans="1:8" x14ac:dyDescent="0.2">
      <c r="A5803" s="6">
        <f t="shared" si="87"/>
        <v>609562</v>
      </c>
      <c r="B5803" s="6">
        <v>30</v>
      </c>
      <c r="C5803" s="6">
        <v>2</v>
      </c>
      <c r="D5803" s="6">
        <v>18</v>
      </c>
      <c r="E5803" s="6" t="s">
        <v>18411</v>
      </c>
      <c r="H5803" s="6">
        <f>IF('Раздел 2.5.3.1'!R26=SUM('Раздел 2.5.3.1'!R27:R30),0,1)</f>
        <v>0</v>
      </c>
    </row>
    <row r="5804" spans="1:8" x14ac:dyDescent="0.2">
      <c r="A5804" s="6">
        <f t="shared" si="87"/>
        <v>609562</v>
      </c>
      <c r="B5804" s="6">
        <v>30</v>
      </c>
      <c r="C5804" s="6">
        <v>2</v>
      </c>
      <c r="D5804" s="6">
        <v>19</v>
      </c>
      <c r="E5804" s="6" t="s">
        <v>18412</v>
      </c>
      <c r="H5804" s="6">
        <f>IF('Раздел 2.5.3.1'!S26=SUM('Раздел 2.5.3.1'!S27:S30),0,1)</f>
        <v>0</v>
      </c>
    </row>
    <row r="5805" spans="1:8" x14ac:dyDescent="0.2">
      <c r="A5805" s="6">
        <f t="shared" si="87"/>
        <v>609562</v>
      </c>
      <c r="B5805" s="6">
        <v>30</v>
      </c>
      <c r="C5805" s="6">
        <v>2</v>
      </c>
      <c r="D5805" s="6">
        <v>20</v>
      </c>
      <c r="E5805" s="6" t="s">
        <v>16691</v>
      </c>
      <c r="H5805" s="6">
        <f>IF('Раздел 2.5.3.1'!T26=SUM('Раздел 2.5.3.1'!T27:T30),0,1)</f>
        <v>0</v>
      </c>
    </row>
    <row r="5806" spans="1:8" x14ac:dyDescent="0.2">
      <c r="A5806" s="6">
        <f t="shared" si="87"/>
        <v>609562</v>
      </c>
      <c r="B5806" s="6">
        <v>30</v>
      </c>
      <c r="C5806" s="6">
        <v>2</v>
      </c>
      <c r="D5806" s="6">
        <v>21</v>
      </c>
      <c r="E5806" s="6" t="s">
        <v>16692</v>
      </c>
      <c r="H5806" s="6">
        <f>IF('Раздел 2.5.3.1'!U26=SUM('Раздел 2.5.3.1'!U27:U30),0,1)</f>
        <v>0</v>
      </c>
    </row>
    <row r="5807" spans="1:8" x14ac:dyDescent="0.2">
      <c r="A5807" s="6">
        <f t="shared" si="87"/>
        <v>609562</v>
      </c>
      <c r="B5807" s="6">
        <v>30</v>
      </c>
      <c r="C5807" s="6">
        <v>2</v>
      </c>
      <c r="D5807" s="6">
        <v>22</v>
      </c>
      <c r="E5807" s="6" t="s">
        <v>16693</v>
      </c>
      <c r="H5807" s="6">
        <f>IF('Раздел 2.5.3.1'!V26=SUM('Раздел 2.5.3.1'!V27:V30),0,1)</f>
        <v>0</v>
      </c>
    </row>
    <row r="5808" spans="1:8" x14ac:dyDescent="0.2">
      <c r="A5808" s="6">
        <f t="shared" si="87"/>
        <v>609562</v>
      </c>
      <c r="B5808" s="6">
        <v>30</v>
      </c>
      <c r="C5808" s="6">
        <v>2</v>
      </c>
      <c r="D5808" s="6">
        <v>23</v>
      </c>
      <c r="E5808" s="6" t="s">
        <v>16694</v>
      </c>
      <c r="H5808" s="6">
        <f>IF('Раздел 2.5.3.1'!W26=SUM('Раздел 2.5.3.1'!W27:W30),0,1)</f>
        <v>0</v>
      </c>
    </row>
    <row r="5809" spans="1:8" x14ac:dyDescent="0.2">
      <c r="A5809" s="6">
        <f t="shared" si="87"/>
        <v>609562</v>
      </c>
      <c r="B5809" s="6">
        <v>30</v>
      </c>
      <c r="C5809" s="6">
        <v>2</v>
      </c>
      <c r="D5809" s="6">
        <v>24</v>
      </c>
      <c r="E5809" s="6" t="s">
        <v>16695</v>
      </c>
      <c r="H5809" s="6">
        <f>IF('Раздел 2.5.3.1'!X26=SUM('Раздел 2.5.3.1'!X27:X30),0,1)</f>
        <v>0</v>
      </c>
    </row>
    <row r="5810" spans="1:8" x14ac:dyDescent="0.2">
      <c r="A5810" s="6">
        <f t="shared" si="87"/>
        <v>609562</v>
      </c>
      <c r="B5810" s="6">
        <v>30</v>
      </c>
      <c r="C5810" s="6">
        <v>2</v>
      </c>
      <c r="D5810" s="6">
        <v>25</v>
      </c>
      <c r="E5810" s="6" t="s">
        <v>16696</v>
      </c>
      <c r="H5810" s="6">
        <f>IF('Раздел 2.5.3.1'!Y26=SUM('Раздел 2.5.3.1'!Y27:Y30),0,1)</f>
        <v>0</v>
      </c>
    </row>
    <row r="5811" spans="1:8" x14ac:dyDescent="0.2">
      <c r="A5811" s="6">
        <f t="shared" si="87"/>
        <v>609562</v>
      </c>
      <c r="B5811" s="6">
        <v>30</v>
      </c>
      <c r="C5811" s="6">
        <v>2</v>
      </c>
      <c r="D5811" s="6">
        <v>26</v>
      </c>
      <c r="E5811" s="6" t="s">
        <v>16697</v>
      </c>
      <c r="H5811" s="6">
        <f>IF('Раздел 2.5.3.1'!Z26=SUM('Раздел 2.5.3.1'!Z27:Z30),0,1)</f>
        <v>0</v>
      </c>
    </row>
    <row r="5812" spans="1:8" x14ac:dyDescent="0.2">
      <c r="A5812" s="6">
        <f t="shared" si="87"/>
        <v>609562</v>
      </c>
      <c r="B5812" s="6">
        <v>30</v>
      </c>
      <c r="C5812" s="6">
        <v>2</v>
      </c>
      <c r="D5812" s="6">
        <v>27</v>
      </c>
      <c r="E5812" s="6" t="s">
        <v>16698</v>
      </c>
      <c r="H5812" s="6">
        <f>IF('Раздел 2.5.3.1'!AA26=SUM('Раздел 2.5.3.1'!AA27:AA30),0,1)</f>
        <v>0</v>
      </c>
    </row>
    <row r="5813" spans="1:8" x14ac:dyDescent="0.2">
      <c r="A5813" s="6">
        <f t="shared" si="87"/>
        <v>609562</v>
      </c>
      <c r="B5813" s="6">
        <v>30</v>
      </c>
      <c r="C5813" s="6">
        <v>2</v>
      </c>
      <c r="D5813" s="6">
        <v>28</v>
      </c>
      <c r="E5813" s="6" t="s">
        <v>16699</v>
      </c>
      <c r="H5813" s="6">
        <f>IF('Раздел 2.5.3.1'!AB26=SUM('Раздел 2.5.3.1'!AB27:AB30),0,1)</f>
        <v>0</v>
      </c>
    </row>
    <row r="5814" spans="1:8" x14ac:dyDescent="0.2">
      <c r="A5814" s="6">
        <f t="shared" si="87"/>
        <v>609562</v>
      </c>
      <c r="B5814" s="6">
        <v>30</v>
      </c>
      <c r="C5814" s="6">
        <v>2</v>
      </c>
      <c r="D5814" s="6">
        <v>29</v>
      </c>
      <c r="E5814" s="6" t="s">
        <v>16700</v>
      </c>
      <c r="H5814" s="6">
        <f>IF('Раздел 2.5.3.1'!AC26=SUM('Раздел 2.5.3.1'!AC27:AC30),0,1)</f>
        <v>0</v>
      </c>
    </row>
    <row r="5815" spans="1:8" x14ac:dyDescent="0.2">
      <c r="A5815" s="6">
        <f t="shared" si="87"/>
        <v>609562</v>
      </c>
      <c r="B5815" s="6">
        <v>30</v>
      </c>
      <c r="C5815" s="119">
        <v>2</v>
      </c>
      <c r="D5815" s="119">
        <v>30</v>
      </c>
      <c r="E5815" s="119" t="s">
        <v>16701</v>
      </c>
      <c r="F5815" s="119"/>
      <c r="G5815" s="119"/>
      <c r="H5815" s="119">
        <f>IF('Раздел 2.5.3.1'!AD26=SUM('Раздел 2.5.3.1'!AD27:AD30),0,1)</f>
        <v>0</v>
      </c>
    </row>
    <row r="5816" spans="1:8" x14ac:dyDescent="0.2">
      <c r="A5816" s="6">
        <f t="shared" si="87"/>
        <v>609562</v>
      </c>
      <c r="B5816" s="6">
        <v>30</v>
      </c>
      <c r="C5816" s="6">
        <v>3</v>
      </c>
      <c r="D5816" s="6">
        <v>31</v>
      </c>
      <c r="E5816" s="6" t="s">
        <v>16702</v>
      </c>
      <c r="H5816" s="6">
        <f>IF('Раздел 2.5.3.1'!P26=SUM('Раздел 2.5.3.1'!P31:P32),0,1)</f>
        <v>0</v>
      </c>
    </row>
    <row r="5817" spans="1:8" x14ac:dyDescent="0.2">
      <c r="A5817" s="6">
        <f t="shared" si="87"/>
        <v>609562</v>
      </c>
      <c r="B5817" s="6">
        <v>30</v>
      </c>
      <c r="C5817" s="6">
        <v>3</v>
      </c>
      <c r="D5817" s="6">
        <v>32</v>
      </c>
      <c r="E5817" s="6" t="s">
        <v>16703</v>
      </c>
      <c r="H5817" s="6">
        <f>IF('Раздел 2.5.3.1'!Q26=SUM('Раздел 2.5.3.1'!Q31:Q32),0,1)</f>
        <v>0</v>
      </c>
    </row>
    <row r="5818" spans="1:8" x14ac:dyDescent="0.2">
      <c r="A5818" s="6">
        <f t="shared" si="87"/>
        <v>609562</v>
      </c>
      <c r="B5818" s="6">
        <v>30</v>
      </c>
      <c r="C5818" s="6">
        <v>3</v>
      </c>
      <c r="D5818" s="6">
        <v>33</v>
      </c>
      <c r="E5818" s="6" t="s">
        <v>16704</v>
      </c>
      <c r="H5818" s="6">
        <f>IF('Раздел 2.5.3.1'!R26=SUM('Раздел 2.5.3.1'!R31:R32),0,1)</f>
        <v>0</v>
      </c>
    </row>
    <row r="5819" spans="1:8" x14ac:dyDescent="0.2">
      <c r="A5819" s="6">
        <f t="shared" si="87"/>
        <v>609562</v>
      </c>
      <c r="B5819" s="6">
        <v>30</v>
      </c>
      <c r="C5819" s="6">
        <v>3</v>
      </c>
      <c r="D5819" s="6">
        <v>34</v>
      </c>
      <c r="E5819" s="6" t="s">
        <v>16705</v>
      </c>
      <c r="H5819" s="6">
        <f>IF('Раздел 2.5.3.1'!S26=SUM('Раздел 2.5.3.1'!S31:S32),0,1)</f>
        <v>0</v>
      </c>
    </row>
    <row r="5820" spans="1:8" x14ac:dyDescent="0.2">
      <c r="A5820" s="6">
        <f t="shared" si="87"/>
        <v>609562</v>
      </c>
      <c r="B5820" s="6">
        <v>30</v>
      </c>
      <c r="C5820" s="6">
        <v>3</v>
      </c>
      <c r="D5820" s="6">
        <v>35</v>
      </c>
      <c r="E5820" s="6" t="s">
        <v>16706</v>
      </c>
      <c r="H5820" s="6">
        <f>IF('Раздел 2.5.3.1'!T26=SUM('Раздел 2.5.3.1'!T31:T32),0,1)</f>
        <v>0</v>
      </c>
    </row>
    <row r="5821" spans="1:8" x14ac:dyDescent="0.2">
      <c r="A5821" s="6">
        <f t="shared" si="87"/>
        <v>609562</v>
      </c>
      <c r="B5821" s="6">
        <v>30</v>
      </c>
      <c r="C5821" s="6">
        <v>3</v>
      </c>
      <c r="D5821" s="6">
        <v>36</v>
      </c>
      <c r="E5821" s="6" t="s">
        <v>16707</v>
      </c>
      <c r="H5821" s="6">
        <f>IF('Раздел 2.5.3.1'!U26=SUM('Раздел 2.5.3.1'!U31:U32),0,1)</f>
        <v>0</v>
      </c>
    </row>
    <row r="5822" spans="1:8" x14ac:dyDescent="0.2">
      <c r="A5822" s="6">
        <f t="shared" si="87"/>
        <v>609562</v>
      </c>
      <c r="B5822" s="6">
        <v>30</v>
      </c>
      <c r="C5822" s="6">
        <v>3</v>
      </c>
      <c r="D5822" s="6">
        <v>37</v>
      </c>
      <c r="E5822" s="6" t="s">
        <v>16708</v>
      </c>
      <c r="H5822" s="6">
        <f>IF('Раздел 2.5.3.1'!V26=SUM('Раздел 2.5.3.1'!V31:V32),0,1)</f>
        <v>0</v>
      </c>
    </row>
    <row r="5823" spans="1:8" x14ac:dyDescent="0.2">
      <c r="A5823" s="6">
        <f t="shared" si="87"/>
        <v>609562</v>
      </c>
      <c r="B5823" s="6">
        <v>30</v>
      </c>
      <c r="C5823" s="6">
        <v>3</v>
      </c>
      <c r="D5823" s="6">
        <v>38</v>
      </c>
      <c r="E5823" s="6" t="s">
        <v>16709</v>
      </c>
      <c r="H5823" s="6">
        <f>IF('Раздел 2.5.3.1'!W26=SUM('Раздел 2.5.3.1'!W31:W32),0,1)</f>
        <v>0</v>
      </c>
    </row>
    <row r="5824" spans="1:8" x14ac:dyDescent="0.2">
      <c r="A5824" s="6">
        <f t="shared" si="87"/>
        <v>609562</v>
      </c>
      <c r="B5824" s="6">
        <v>30</v>
      </c>
      <c r="C5824" s="6">
        <v>3</v>
      </c>
      <c r="D5824" s="6">
        <v>39</v>
      </c>
      <c r="E5824" s="6" t="s">
        <v>16710</v>
      </c>
      <c r="H5824" s="6">
        <f>IF('Раздел 2.5.3.1'!X26=SUM('Раздел 2.5.3.1'!X31:X32),0,1)</f>
        <v>0</v>
      </c>
    </row>
    <row r="5825" spans="1:8" x14ac:dyDescent="0.2">
      <c r="A5825" s="6">
        <f t="shared" si="87"/>
        <v>609562</v>
      </c>
      <c r="B5825" s="6">
        <v>30</v>
      </c>
      <c r="C5825" s="6">
        <v>3</v>
      </c>
      <c r="D5825" s="6">
        <v>40</v>
      </c>
      <c r="E5825" s="6" t="s">
        <v>16711</v>
      </c>
      <c r="H5825" s="6">
        <f>IF('Раздел 2.5.3.1'!Y26=SUM('Раздел 2.5.3.1'!Y31:Y32),0,1)</f>
        <v>0</v>
      </c>
    </row>
    <row r="5826" spans="1:8" x14ac:dyDescent="0.2">
      <c r="A5826" s="6">
        <f t="shared" ref="A5826:A5889" si="88">P_3</f>
        <v>609562</v>
      </c>
      <c r="B5826" s="6">
        <v>30</v>
      </c>
      <c r="C5826" s="6">
        <v>3</v>
      </c>
      <c r="D5826" s="6">
        <v>41</v>
      </c>
      <c r="E5826" s="6" t="s">
        <v>16712</v>
      </c>
      <c r="H5826" s="6">
        <f>IF('Раздел 2.5.3.1'!Z26=SUM('Раздел 2.5.3.1'!Z31:Z32),0,1)</f>
        <v>0</v>
      </c>
    </row>
    <row r="5827" spans="1:8" x14ac:dyDescent="0.2">
      <c r="A5827" s="6">
        <f t="shared" si="88"/>
        <v>609562</v>
      </c>
      <c r="B5827" s="6">
        <v>30</v>
      </c>
      <c r="C5827" s="6">
        <v>3</v>
      </c>
      <c r="D5827" s="6">
        <v>42</v>
      </c>
      <c r="E5827" s="6" t="s">
        <v>16713</v>
      </c>
      <c r="H5827" s="6">
        <f>IF('Раздел 2.5.3.1'!AA26=SUM('Раздел 2.5.3.1'!AA31:AA32),0,1)</f>
        <v>0</v>
      </c>
    </row>
    <row r="5828" spans="1:8" x14ac:dyDescent="0.2">
      <c r="A5828" s="6">
        <f t="shared" si="88"/>
        <v>609562</v>
      </c>
      <c r="B5828" s="6">
        <v>30</v>
      </c>
      <c r="C5828" s="6">
        <v>3</v>
      </c>
      <c r="D5828" s="6">
        <v>43</v>
      </c>
      <c r="E5828" s="6" t="s">
        <v>16714</v>
      </c>
      <c r="H5828" s="6">
        <f>IF('Раздел 2.5.3.1'!AB26=SUM('Раздел 2.5.3.1'!AB31:AB32),0,1)</f>
        <v>0</v>
      </c>
    </row>
    <row r="5829" spans="1:8" x14ac:dyDescent="0.2">
      <c r="A5829" s="6">
        <f t="shared" si="88"/>
        <v>609562</v>
      </c>
      <c r="B5829" s="6">
        <v>30</v>
      </c>
      <c r="C5829" s="6">
        <v>3</v>
      </c>
      <c r="D5829" s="6">
        <v>44</v>
      </c>
      <c r="E5829" s="6" t="s">
        <v>16715</v>
      </c>
      <c r="H5829" s="6">
        <f>IF('Раздел 2.5.3.1'!AC26=SUM('Раздел 2.5.3.1'!AC31:AC32),0,1)</f>
        <v>0</v>
      </c>
    </row>
    <row r="5830" spans="1:8" x14ac:dyDescent="0.2">
      <c r="A5830" s="6">
        <f t="shared" si="88"/>
        <v>609562</v>
      </c>
      <c r="B5830" s="6">
        <v>30</v>
      </c>
      <c r="C5830" s="119">
        <v>3</v>
      </c>
      <c r="D5830" s="119">
        <v>45</v>
      </c>
      <c r="E5830" s="119" t="s">
        <v>17717</v>
      </c>
      <c r="F5830" s="119"/>
      <c r="G5830" s="119"/>
      <c r="H5830" s="119">
        <f>IF('Раздел 2.5.3.1'!AD26=SUM('Раздел 2.5.3.1'!AD31:AD32),0,1)</f>
        <v>0</v>
      </c>
    </row>
    <row r="5831" spans="1:8" x14ac:dyDescent="0.2">
      <c r="A5831" s="6">
        <f t="shared" si="88"/>
        <v>609562</v>
      </c>
      <c r="B5831" s="6">
        <v>30</v>
      </c>
      <c r="C5831" s="6">
        <v>4</v>
      </c>
      <c r="D5831" s="6">
        <v>46</v>
      </c>
      <c r="E5831" s="6" t="s">
        <v>11885</v>
      </c>
      <c r="H5831" s="6">
        <f>IF('Раздел 2.5.3.1'!P21=SUM('Раздел 2.5.3.1'!Q21:AD21),0,1)</f>
        <v>0</v>
      </c>
    </row>
    <row r="5832" spans="1:8" x14ac:dyDescent="0.2">
      <c r="A5832" s="6">
        <f t="shared" si="88"/>
        <v>609562</v>
      </c>
      <c r="B5832" s="6">
        <v>30</v>
      </c>
      <c r="C5832" s="6">
        <v>4</v>
      </c>
      <c r="D5832" s="6">
        <v>47</v>
      </c>
      <c r="E5832" s="6" t="s">
        <v>10521</v>
      </c>
      <c r="H5832" s="6">
        <f>IF('Раздел 2.5.3.1'!P22=SUM('Раздел 2.5.3.1'!Q22:AD22),0,1)</f>
        <v>0</v>
      </c>
    </row>
    <row r="5833" spans="1:8" x14ac:dyDescent="0.2">
      <c r="A5833" s="6">
        <f t="shared" si="88"/>
        <v>609562</v>
      </c>
      <c r="B5833" s="6">
        <v>30</v>
      </c>
      <c r="C5833" s="6">
        <v>4</v>
      </c>
      <c r="D5833" s="6">
        <v>48</v>
      </c>
      <c r="E5833" s="6" t="s">
        <v>10522</v>
      </c>
      <c r="H5833" s="6">
        <f>IF('Раздел 2.5.3.1'!P23=SUM('Раздел 2.5.3.1'!Q23:AD23),0,1)</f>
        <v>0</v>
      </c>
    </row>
    <row r="5834" spans="1:8" x14ac:dyDescent="0.2">
      <c r="A5834" s="6">
        <f t="shared" si="88"/>
        <v>609562</v>
      </c>
      <c r="B5834" s="6">
        <v>30</v>
      </c>
      <c r="C5834" s="6">
        <v>4</v>
      </c>
      <c r="D5834" s="6">
        <v>49</v>
      </c>
      <c r="E5834" s="6" t="s">
        <v>10523</v>
      </c>
      <c r="H5834" s="6">
        <f>IF('Раздел 2.5.3.1'!P24=SUM('Раздел 2.5.3.1'!Q24:AD24),0,1)</f>
        <v>0</v>
      </c>
    </row>
    <row r="5835" spans="1:8" x14ac:dyDescent="0.2">
      <c r="A5835" s="6">
        <f t="shared" si="88"/>
        <v>609562</v>
      </c>
      <c r="B5835" s="6">
        <v>30</v>
      </c>
      <c r="C5835" s="6">
        <v>4</v>
      </c>
      <c r="D5835" s="6">
        <v>50</v>
      </c>
      <c r="E5835" s="6" t="s">
        <v>10524</v>
      </c>
      <c r="H5835" s="6">
        <f>IF('Раздел 2.5.3.1'!P25=SUM('Раздел 2.5.3.1'!Q25:AD25),0,1)</f>
        <v>0</v>
      </c>
    </row>
    <row r="5836" spans="1:8" x14ac:dyDescent="0.2">
      <c r="A5836" s="6">
        <f t="shared" si="88"/>
        <v>609562</v>
      </c>
      <c r="B5836" s="6">
        <v>30</v>
      </c>
      <c r="C5836" s="6">
        <v>4</v>
      </c>
      <c r="D5836" s="6">
        <v>51</v>
      </c>
      <c r="E5836" s="6" t="s">
        <v>8956</v>
      </c>
      <c r="H5836" s="6">
        <f>IF('Раздел 2.5.3.1'!P26=SUM('Раздел 2.5.3.1'!Q26:AD26),0,1)</f>
        <v>0</v>
      </c>
    </row>
    <row r="5837" spans="1:8" x14ac:dyDescent="0.2">
      <c r="A5837" s="6">
        <f t="shared" si="88"/>
        <v>609562</v>
      </c>
      <c r="B5837" s="6">
        <v>30</v>
      </c>
      <c r="C5837" s="6">
        <v>4</v>
      </c>
      <c r="D5837" s="6">
        <v>52</v>
      </c>
      <c r="E5837" s="6" t="s">
        <v>8957</v>
      </c>
      <c r="H5837" s="6">
        <f>IF('Раздел 2.5.3.1'!P27=SUM('Раздел 2.5.3.1'!Q27:AD27),0,1)</f>
        <v>0</v>
      </c>
    </row>
    <row r="5838" spans="1:8" x14ac:dyDescent="0.2">
      <c r="A5838" s="6">
        <f t="shared" si="88"/>
        <v>609562</v>
      </c>
      <c r="B5838" s="6">
        <v>30</v>
      </c>
      <c r="C5838" s="6">
        <v>4</v>
      </c>
      <c r="D5838" s="6">
        <v>53</v>
      </c>
      <c r="E5838" s="6" t="s">
        <v>8958</v>
      </c>
      <c r="H5838" s="6">
        <f>IF('Раздел 2.5.3.1'!P28=SUM('Раздел 2.5.3.1'!Q28:AD28),0,1)</f>
        <v>0</v>
      </c>
    </row>
    <row r="5839" spans="1:8" x14ac:dyDescent="0.2">
      <c r="A5839" s="6">
        <f t="shared" si="88"/>
        <v>609562</v>
      </c>
      <c r="B5839" s="6">
        <v>30</v>
      </c>
      <c r="C5839" s="6">
        <v>4</v>
      </c>
      <c r="D5839" s="6">
        <v>54</v>
      </c>
      <c r="E5839" s="6" t="s">
        <v>8959</v>
      </c>
      <c r="H5839" s="6">
        <f>IF('Раздел 2.5.3.1'!P29=SUM('Раздел 2.5.3.1'!Q29:AD29),0,1)</f>
        <v>0</v>
      </c>
    </row>
    <row r="5840" spans="1:8" x14ac:dyDescent="0.2">
      <c r="A5840" s="6">
        <f t="shared" si="88"/>
        <v>609562</v>
      </c>
      <c r="B5840" s="6">
        <v>30</v>
      </c>
      <c r="C5840" s="6">
        <v>4</v>
      </c>
      <c r="D5840" s="6">
        <v>55</v>
      </c>
      <c r="E5840" s="6" t="s">
        <v>8960</v>
      </c>
      <c r="H5840" s="6">
        <f>IF('Раздел 2.5.3.1'!P30=SUM('Раздел 2.5.3.1'!Q30:AD30),0,1)</f>
        <v>0</v>
      </c>
    </row>
    <row r="5841" spans="1:8" x14ac:dyDescent="0.2">
      <c r="A5841" s="6">
        <f t="shared" si="88"/>
        <v>609562</v>
      </c>
      <c r="B5841" s="6">
        <v>30</v>
      </c>
      <c r="C5841" s="6">
        <v>4</v>
      </c>
      <c r="D5841" s="6">
        <v>56</v>
      </c>
      <c r="E5841" s="6" t="s">
        <v>8961</v>
      </c>
      <c r="H5841" s="6">
        <f>IF('Раздел 2.5.3.1'!P31=SUM('Раздел 2.5.3.1'!Q31:AD31),0,1)</f>
        <v>0</v>
      </c>
    </row>
    <row r="5842" spans="1:8" x14ac:dyDescent="0.2">
      <c r="A5842" s="6">
        <f t="shared" si="88"/>
        <v>609562</v>
      </c>
      <c r="B5842" s="119">
        <v>30</v>
      </c>
      <c r="C5842" s="119">
        <v>4</v>
      </c>
      <c r="D5842" s="119">
        <v>57</v>
      </c>
      <c r="E5842" s="119" t="s">
        <v>8962</v>
      </c>
      <c r="F5842" s="119"/>
      <c r="G5842" s="119"/>
      <c r="H5842" s="119">
        <f>IF('Раздел 2.5.3.1'!P32=SUM('Раздел 2.5.3.1'!Q32:AD32),0,1)</f>
        <v>0</v>
      </c>
    </row>
    <row r="5843" spans="1:8" x14ac:dyDescent="0.2">
      <c r="A5843" s="117">
        <f t="shared" si="88"/>
        <v>609562</v>
      </c>
      <c r="B5843" s="117">
        <v>31</v>
      </c>
      <c r="C5843" s="117">
        <v>0</v>
      </c>
      <c r="D5843" s="117">
        <v>0</v>
      </c>
      <c r="E5843" s="117" t="str">
        <f>CONCATENATE("Количество ошибок в разделе 2.5.3.2: ",H5843)</f>
        <v>Количество ошибок в разделе 2.5.3.2: 0</v>
      </c>
      <c r="F5843" s="117"/>
      <c r="G5843" s="117"/>
      <c r="H5843" s="117">
        <f>SUM(H5844:H5900)</f>
        <v>0</v>
      </c>
    </row>
    <row r="5844" spans="1:8" x14ac:dyDescent="0.2">
      <c r="A5844" s="6">
        <f t="shared" si="88"/>
        <v>609562</v>
      </c>
      <c r="B5844" s="6">
        <v>31</v>
      </c>
      <c r="C5844" s="6">
        <v>1</v>
      </c>
      <c r="D5844" s="6">
        <v>1</v>
      </c>
      <c r="E5844" s="6" t="s">
        <v>16238</v>
      </c>
      <c r="H5844" s="6">
        <f>IF('Раздел 2.5.3.2'!P21=SUM('Раздел 2.5.3.2'!P22:P25),0,1)</f>
        <v>0</v>
      </c>
    </row>
    <row r="5845" spans="1:8" x14ac:dyDescent="0.2">
      <c r="A5845" s="6">
        <f t="shared" si="88"/>
        <v>609562</v>
      </c>
      <c r="B5845" s="6">
        <v>31</v>
      </c>
      <c r="C5845" s="6">
        <v>1</v>
      </c>
      <c r="D5845" s="6">
        <v>2</v>
      </c>
      <c r="E5845" s="6" t="s">
        <v>16239</v>
      </c>
      <c r="H5845" s="6">
        <f>IF('Раздел 2.5.3.2'!Q21=SUM('Раздел 2.5.3.2'!Q22:Q25),0,1)</f>
        <v>0</v>
      </c>
    </row>
    <row r="5846" spans="1:8" x14ac:dyDescent="0.2">
      <c r="A5846" s="6">
        <f t="shared" si="88"/>
        <v>609562</v>
      </c>
      <c r="B5846" s="6">
        <v>31</v>
      </c>
      <c r="C5846" s="6">
        <v>1</v>
      </c>
      <c r="D5846" s="6">
        <v>3</v>
      </c>
      <c r="E5846" s="6" t="s">
        <v>16240</v>
      </c>
      <c r="H5846" s="6">
        <f>IF('Раздел 2.5.3.2'!R21=SUM('Раздел 2.5.3.2'!R22:R25),0,1)</f>
        <v>0</v>
      </c>
    </row>
    <row r="5847" spans="1:8" x14ac:dyDescent="0.2">
      <c r="A5847" s="6">
        <f t="shared" si="88"/>
        <v>609562</v>
      </c>
      <c r="B5847" s="6">
        <v>31</v>
      </c>
      <c r="C5847" s="6">
        <v>1</v>
      </c>
      <c r="D5847" s="6">
        <v>4</v>
      </c>
      <c r="E5847" s="6" t="s">
        <v>16241</v>
      </c>
      <c r="H5847" s="6">
        <f>IF('Раздел 2.5.3.2'!S21=SUM('Раздел 2.5.3.2'!S22:S25),0,1)</f>
        <v>0</v>
      </c>
    </row>
    <row r="5848" spans="1:8" x14ac:dyDescent="0.2">
      <c r="A5848" s="6">
        <f t="shared" si="88"/>
        <v>609562</v>
      </c>
      <c r="B5848" s="6">
        <v>31</v>
      </c>
      <c r="C5848" s="6">
        <v>1</v>
      </c>
      <c r="D5848" s="6">
        <v>5</v>
      </c>
      <c r="E5848" s="6" t="s">
        <v>18067</v>
      </c>
      <c r="H5848" s="6">
        <f>IF('Раздел 2.5.3.2'!T21=SUM('Раздел 2.5.3.2'!T22:T25),0,1)</f>
        <v>0</v>
      </c>
    </row>
    <row r="5849" spans="1:8" x14ac:dyDescent="0.2">
      <c r="A5849" s="6">
        <f t="shared" si="88"/>
        <v>609562</v>
      </c>
      <c r="B5849" s="6">
        <v>31</v>
      </c>
      <c r="C5849" s="6">
        <v>1</v>
      </c>
      <c r="D5849" s="6">
        <v>6</v>
      </c>
      <c r="E5849" s="6" t="s">
        <v>18068</v>
      </c>
      <c r="H5849" s="6">
        <f>IF('Раздел 2.5.3.2'!U21=SUM('Раздел 2.5.3.2'!U22:U25),0,1)</f>
        <v>0</v>
      </c>
    </row>
    <row r="5850" spans="1:8" x14ac:dyDescent="0.2">
      <c r="A5850" s="6">
        <f t="shared" si="88"/>
        <v>609562</v>
      </c>
      <c r="B5850" s="6">
        <v>31</v>
      </c>
      <c r="C5850" s="6">
        <v>1</v>
      </c>
      <c r="D5850" s="6">
        <v>7</v>
      </c>
      <c r="E5850" s="6" t="s">
        <v>18069</v>
      </c>
      <c r="H5850" s="6">
        <f>IF('Раздел 2.5.3.2'!V21=SUM('Раздел 2.5.3.2'!V22:V25),0,1)</f>
        <v>0</v>
      </c>
    </row>
    <row r="5851" spans="1:8" x14ac:dyDescent="0.2">
      <c r="A5851" s="6">
        <f t="shared" si="88"/>
        <v>609562</v>
      </c>
      <c r="B5851" s="6">
        <v>31</v>
      </c>
      <c r="C5851" s="6">
        <v>1</v>
      </c>
      <c r="D5851" s="6">
        <v>8</v>
      </c>
      <c r="E5851" s="6" t="s">
        <v>18070</v>
      </c>
      <c r="H5851" s="6">
        <f>IF('Раздел 2.5.3.2'!W21=SUM('Раздел 2.5.3.2'!W22:W25),0,1)</f>
        <v>0</v>
      </c>
    </row>
    <row r="5852" spans="1:8" x14ac:dyDescent="0.2">
      <c r="A5852" s="6">
        <f t="shared" si="88"/>
        <v>609562</v>
      </c>
      <c r="B5852" s="6">
        <v>31</v>
      </c>
      <c r="C5852" s="6">
        <v>1</v>
      </c>
      <c r="D5852" s="6">
        <v>9</v>
      </c>
      <c r="E5852" s="6" t="s">
        <v>18071</v>
      </c>
      <c r="H5852" s="6">
        <f>IF('Раздел 2.5.3.2'!X21=SUM('Раздел 2.5.3.2'!X22:X25),0,1)</f>
        <v>0</v>
      </c>
    </row>
    <row r="5853" spans="1:8" x14ac:dyDescent="0.2">
      <c r="A5853" s="6">
        <f t="shared" si="88"/>
        <v>609562</v>
      </c>
      <c r="B5853" s="6">
        <v>31</v>
      </c>
      <c r="C5853" s="6">
        <v>1</v>
      </c>
      <c r="D5853" s="6">
        <v>10</v>
      </c>
      <c r="E5853" s="6" t="s">
        <v>18072</v>
      </c>
      <c r="H5853" s="6">
        <f>IF('Раздел 2.5.3.2'!Y21=SUM('Раздел 2.5.3.2'!Y22:Y25),0,1)</f>
        <v>0</v>
      </c>
    </row>
    <row r="5854" spans="1:8" x14ac:dyDescent="0.2">
      <c r="A5854" s="6">
        <f t="shared" si="88"/>
        <v>609562</v>
      </c>
      <c r="B5854" s="6">
        <v>31</v>
      </c>
      <c r="C5854" s="6">
        <v>1</v>
      </c>
      <c r="D5854" s="6">
        <v>11</v>
      </c>
      <c r="E5854" s="6" t="s">
        <v>20390</v>
      </c>
      <c r="H5854" s="6">
        <f>IF('Раздел 2.5.3.2'!Z21=SUM('Раздел 2.5.3.2'!Z22:Z25),0,1)</f>
        <v>0</v>
      </c>
    </row>
    <row r="5855" spans="1:8" x14ac:dyDescent="0.2">
      <c r="A5855" s="6">
        <f t="shared" si="88"/>
        <v>609562</v>
      </c>
      <c r="B5855" s="6">
        <v>31</v>
      </c>
      <c r="C5855" s="6">
        <v>1</v>
      </c>
      <c r="D5855" s="6">
        <v>12</v>
      </c>
      <c r="E5855" s="6" t="s">
        <v>20391</v>
      </c>
      <c r="H5855" s="6">
        <f>IF('Раздел 2.5.3.2'!AA21=SUM('Раздел 2.5.3.2'!AA22:AA25),0,1)</f>
        <v>0</v>
      </c>
    </row>
    <row r="5856" spans="1:8" x14ac:dyDescent="0.2">
      <c r="A5856" s="6">
        <f t="shared" si="88"/>
        <v>609562</v>
      </c>
      <c r="B5856" s="6">
        <v>31</v>
      </c>
      <c r="C5856" s="6">
        <v>1</v>
      </c>
      <c r="D5856" s="6">
        <v>13</v>
      </c>
      <c r="E5856" s="6" t="s">
        <v>20392</v>
      </c>
      <c r="H5856" s="6">
        <f>IF('Раздел 2.5.3.2'!AB21=SUM('Раздел 2.5.3.2'!AB22:AB25),0,1)</f>
        <v>0</v>
      </c>
    </row>
    <row r="5857" spans="1:8" x14ac:dyDescent="0.2">
      <c r="A5857" s="6">
        <f t="shared" si="88"/>
        <v>609562</v>
      </c>
      <c r="B5857" s="6">
        <v>31</v>
      </c>
      <c r="C5857" s="6">
        <v>1</v>
      </c>
      <c r="D5857" s="6">
        <v>14</v>
      </c>
      <c r="E5857" s="6" t="s">
        <v>20393</v>
      </c>
      <c r="H5857" s="6">
        <f>IF('Раздел 2.5.3.2'!AC21=SUM('Раздел 2.5.3.2'!AC22:AC25),0,1)</f>
        <v>0</v>
      </c>
    </row>
    <row r="5858" spans="1:8" x14ac:dyDescent="0.2">
      <c r="A5858" s="6">
        <f t="shared" si="88"/>
        <v>609562</v>
      </c>
      <c r="B5858" s="6">
        <v>31</v>
      </c>
      <c r="C5858" s="119">
        <v>1</v>
      </c>
      <c r="D5858" s="119">
        <v>15</v>
      </c>
      <c r="E5858" s="119" t="s">
        <v>19641</v>
      </c>
      <c r="F5858" s="119"/>
      <c r="G5858" s="119"/>
      <c r="H5858" s="119">
        <f>IF('Раздел 2.5.3.2'!AD21=SUM('Раздел 2.5.3.2'!AD22:AD25),0,1)</f>
        <v>0</v>
      </c>
    </row>
    <row r="5859" spans="1:8" x14ac:dyDescent="0.2">
      <c r="A5859" s="6">
        <f t="shared" si="88"/>
        <v>609562</v>
      </c>
      <c r="B5859" s="6">
        <v>31</v>
      </c>
      <c r="C5859" s="6">
        <v>2</v>
      </c>
      <c r="D5859" s="6">
        <v>16</v>
      </c>
      <c r="E5859" s="6" t="s">
        <v>19642</v>
      </c>
      <c r="H5859" s="6">
        <f>IF('Раздел 2.5.3.2'!P26=SUM('Раздел 2.5.3.2'!P27:P30),0,1)</f>
        <v>0</v>
      </c>
    </row>
    <row r="5860" spans="1:8" x14ac:dyDescent="0.2">
      <c r="A5860" s="6">
        <f t="shared" si="88"/>
        <v>609562</v>
      </c>
      <c r="B5860" s="6">
        <v>31</v>
      </c>
      <c r="C5860" s="6">
        <v>2</v>
      </c>
      <c r="D5860" s="6">
        <v>17</v>
      </c>
      <c r="E5860" s="6" t="s">
        <v>18075</v>
      </c>
      <c r="H5860" s="6">
        <f>IF('Раздел 2.5.3.2'!Q26=SUM('Раздел 2.5.3.2'!Q27:Q30),0,1)</f>
        <v>0</v>
      </c>
    </row>
    <row r="5861" spans="1:8" x14ac:dyDescent="0.2">
      <c r="A5861" s="6">
        <f t="shared" si="88"/>
        <v>609562</v>
      </c>
      <c r="B5861" s="6">
        <v>31</v>
      </c>
      <c r="C5861" s="6">
        <v>2</v>
      </c>
      <c r="D5861" s="6">
        <v>18</v>
      </c>
      <c r="E5861" s="6" t="s">
        <v>18076</v>
      </c>
      <c r="H5861" s="6">
        <f>IF('Раздел 2.5.3.2'!R26=SUM('Раздел 2.5.3.2'!R27:R30),0,1)</f>
        <v>0</v>
      </c>
    </row>
    <row r="5862" spans="1:8" x14ac:dyDescent="0.2">
      <c r="A5862" s="6">
        <f t="shared" si="88"/>
        <v>609562</v>
      </c>
      <c r="B5862" s="6">
        <v>31</v>
      </c>
      <c r="C5862" s="6">
        <v>2</v>
      </c>
      <c r="D5862" s="6">
        <v>19</v>
      </c>
      <c r="E5862" s="6" t="s">
        <v>18077</v>
      </c>
      <c r="H5862" s="6">
        <f>IF('Раздел 2.5.3.2'!S26=SUM('Раздел 2.5.3.2'!S27:S30),0,1)</f>
        <v>0</v>
      </c>
    </row>
    <row r="5863" spans="1:8" x14ac:dyDescent="0.2">
      <c r="A5863" s="6">
        <f t="shared" si="88"/>
        <v>609562</v>
      </c>
      <c r="B5863" s="6">
        <v>31</v>
      </c>
      <c r="C5863" s="6">
        <v>2</v>
      </c>
      <c r="D5863" s="6">
        <v>20</v>
      </c>
      <c r="E5863" s="6" t="s">
        <v>18078</v>
      </c>
      <c r="H5863" s="6">
        <f>IF('Раздел 2.5.3.2'!T26=SUM('Раздел 2.5.3.2'!T27:T30),0,1)</f>
        <v>0</v>
      </c>
    </row>
    <row r="5864" spans="1:8" x14ac:dyDescent="0.2">
      <c r="A5864" s="6">
        <f t="shared" si="88"/>
        <v>609562</v>
      </c>
      <c r="B5864" s="6">
        <v>31</v>
      </c>
      <c r="C5864" s="6">
        <v>2</v>
      </c>
      <c r="D5864" s="6">
        <v>21</v>
      </c>
      <c r="E5864" s="6" t="s">
        <v>18079</v>
      </c>
      <c r="H5864" s="6">
        <f>IF('Раздел 2.5.3.2'!U26=SUM('Раздел 2.5.3.2'!U27:U30),0,1)</f>
        <v>0</v>
      </c>
    </row>
    <row r="5865" spans="1:8" x14ac:dyDescent="0.2">
      <c r="A5865" s="6">
        <f t="shared" si="88"/>
        <v>609562</v>
      </c>
      <c r="B5865" s="6">
        <v>31</v>
      </c>
      <c r="C5865" s="6">
        <v>2</v>
      </c>
      <c r="D5865" s="6">
        <v>22</v>
      </c>
      <c r="E5865" s="6" t="s">
        <v>18080</v>
      </c>
      <c r="H5865" s="6">
        <f>IF('Раздел 2.5.3.2'!V26=SUM('Раздел 2.5.3.2'!V27:V30),0,1)</f>
        <v>0</v>
      </c>
    </row>
    <row r="5866" spans="1:8" x14ac:dyDescent="0.2">
      <c r="A5866" s="6">
        <f t="shared" si="88"/>
        <v>609562</v>
      </c>
      <c r="B5866" s="6">
        <v>31</v>
      </c>
      <c r="C5866" s="6">
        <v>2</v>
      </c>
      <c r="D5866" s="6">
        <v>23</v>
      </c>
      <c r="E5866" s="6" t="s">
        <v>18081</v>
      </c>
      <c r="H5866" s="6">
        <f>IF('Раздел 2.5.3.2'!W26=SUM('Раздел 2.5.3.2'!W27:W30),0,1)</f>
        <v>0</v>
      </c>
    </row>
    <row r="5867" spans="1:8" x14ac:dyDescent="0.2">
      <c r="A5867" s="6">
        <f t="shared" si="88"/>
        <v>609562</v>
      </c>
      <c r="B5867" s="6">
        <v>31</v>
      </c>
      <c r="C5867" s="6">
        <v>2</v>
      </c>
      <c r="D5867" s="6">
        <v>24</v>
      </c>
      <c r="E5867" s="6" t="s">
        <v>18082</v>
      </c>
      <c r="H5867" s="6">
        <f>IF('Раздел 2.5.3.2'!X26=SUM('Раздел 2.5.3.2'!X27:X30),0,1)</f>
        <v>0</v>
      </c>
    </row>
    <row r="5868" spans="1:8" x14ac:dyDescent="0.2">
      <c r="A5868" s="6">
        <f t="shared" si="88"/>
        <v>609562</v>
      </c>
      <c r="B5868" s="6">
        <v>31</v>
      </c>
      <c r="C5868" s="6">
        <v>2</v>
      </c>
      <c r="D5868" s="6">
        <v>25</v>
      </c>
      <c r="E5868" s="6" t="s">
        <v>18083</v>
      </c>
      <c r="H5868" s="6">
        <f>IF('Раздел 2.5.3.2'!Y26=SUM('Раздел 2.5.3.2'!Y27:Y30),0,1)</f>
        <v>0</v>
      </c>
    </row>
    <row r="5869" spans="1:8" x14ac:dyDescent="0.2">
      <c r="A5869" s="6">
        <f t="shared" si="88"/>
        <v>609562</v>
      </c>
      <c r="B5869" s="6">
        <v>31</v>
      </c>
      <c r="C5869" s="6">
        <v>2</v>
      </c>
      <c r="D5869" s="6">
        <v>26</v>
      </c>
      <c r="E5869" s="6" t="s">
        <v>18084</v>
      </c>
      <c r="H5869" s="6">
        <f>IF('Раздел 2.5.3.2'!Z26=SUM('Раздел 2.5.3.2'!Z27:Z30),0,1)</f>
        <v>0</v>
      </c>
    </row>
    <row r="5870" spans="1:8" x14ac:dyDescent="0.2">
      <c r="A5870" s="6">
        <f t="shared" si="88"/>
        <v>609562</v>
      </c>
      <c r="B5870" s="6">
        <v>31</v>
      </c>
      <c r="C5870" s="6">
        <v>2</v>
      </c>
      <c r="D5870" s="6">
        <v>27</v>
      </c>
      <c r="E5870" s="6" t="s">
        <v>17219</v>
      </c>
      <c r="H5870" s="6">
        <f>IF('Раздел 2.5.3.2'!AA26=SUM('Раздел 2.5.3.2'!AA27:AA30),0,1)</f>
        <v>0</v>
      </c>
    </row>
    <row r="5871" spans="1:8" x14ac:dyDescent="0.2">
      <c r="A5871" s="6">
        <f t="shared" si="88"/>
        <v>609562</v>
      </c>
      <c r="B5871" s="6">
        <v>31</v>
      </c>
      <c r="C5871" s="6">
        <v>2</v>
      </c>
      <c r="D5871" s="6">
        <v>28</v>
      </c>
      <c r="E5871" s="6" t="s">
        <v>17220</v>
      </c>
      <c r="H5871" s="6">
        <f>IF('Раздел 2.5.3.2'!AB26=SUM('Раздел 2.5.3.2'!AB27:AB30),0,1)</f>
        <v>0</v>
      </c>
    </row>
    <row r="5872" spans="1:8" x14ac:dyDescent="0.2">
      <c r="A5872" s="6">
        <f t="shared" si="88"/>
        <v>609562</v>
      </c>
      <c r="B5872" s="6">
        <v>31</v>
      </c>
      <c r="C5872" s="6">
        <v>2</v>
      </c>
      <c r="D5872" s="6">
        <v>29</v>
      </c>
      <c r="E5872" s="6" t="s">
        <v>17221</v>
      </c>
      <c r="H5872" s="6">
        <f>IF('Раздел 2.5.3.2'!AC26=SUM('Раздел 2.5.3.2'!AC27:AC30),0,1)</f>
        <v>0</v>
      </c>
    </row>
    <row r="5873" spans="1:8" x14ac:dyDescent="0.2">
      <c r="A5873" s="6">
        <f t="shared" si="88"/>
        <v>609562</v>
      </c>
      <c r="B5873" s="6">
        <v>31</v>
      </c>
      <c r="C5873" s="119">
        <v>2</v>
      </c>
      <c r="D5873" s="119">
        <v>30</v>
      </c>
      <c r="E5873" s="119" t="s">
        <v>17222</v>
      </c>
      <c r="F5873" s="119"/>
      <c r="G5873" s="119"/>
      <c r="H5873" s="119">
        <f>IF('Раздел 2.5.3.2'!AD26=SUM('Раздел 2.5.3.2'!AD27:AD30),0,1)</f>
        <v>0</v>
      </c>
    </row>
    <row r="5874" spans="1:8" x14ac:dyDescent="0.2">
      <c r="A5874" s="6">
        <f t="shared" si="88"/>
        <v>609562</v>
      </c>
      <c r="B5874" s="6">
        <v>31</v>
      </c>
      <c r="C5874" s="6">
        <v>3</v>
      </c>
      <c r="D5874" s="6">
        <v>31</v>
      </c>
      <c r="E5874" s="6" t="s">
        <v>17223</v>
      </c>
      <c r="H5874" s="6">
        <f>IF('Раздел 2.5.3.2'!P26=SUM('Раздел 2.5.3.2'!P31:P32),0,1)</f>
        <v>0</v>
      </c>
    </row>
    <row r="5875" spans="1:8" x14ac:dyDescent="0.2">
      <c r="A5875" s="6">
        <f t="shared" si="88"/>
        <v>609562</v>
      </c>
      <c r="B5875" s="6">
        <v>31</v>
      </c>
      <c r="C5875" s="6">
        <v>3</v>
      </c>
      <c r="D5875" s="6">
        <v>32</v>
      </c>
      <c r="E5875" s="6" t="s">
        <v>17224</v>
      </c>
      <c r="H5875" s="6">
        <f>IF('Раздел 2.5.3.2'!Q26=SUM('Раздел 2.5.3.2'!Q31:Q32),0,1)</f>
        <v>0</v>
      </c>
    </row>
    <row r="5876" spans="1:8" x14ac:dyDescent="0.2">
      <c r="A5876" s="6">
        <f t="shared" si="88"/>
        <v>609562</v>
      </c>
      <c r="B5876" s="6">
        <v>31</v>
      </c>
      <c r="C5876" s="6">
        <v>3</v>
      </c>
      <c r="D5876" s="6">
        <v>33</v>
      </c>
      <c r="E5876" s="6" t="s">
        <v>17225</v>
      </c>
      <c r="H5876" s="6">
        <f>IF('Раздел 2.5.3.2'!R26=SUM('Раздел 2.5.3.2'!R31:R32),0,1)</f>
        <v>0</v>
      </c>
    </row>
    <row r="5877" spans="1:8" x14ac:dyDescent="0.2">
      <c r="A5877" s="6">
        <f t="shared" si="88"/>
        <v>609562</v>
      </c>
      <c r="B5877" s="6">
        <v>31</v>
      </c>
      <c r="C5877" s="6">
        <v>3</v>
      </c>
      <c r="D5877" s="6">
        <v>34</v>
      </c>
      <c r="E5877" s="6" t="s">
        <v>17226</v>
      </c>
      <c r="H5877" s="6">
        <f>IF('Раздел 2.5.3.2'!S26=SUM('Раздел 2.5.3.2'!S31:S32),0,1)</f>
        <v>0</v>
      </c>
    </row>
    <row r="5878" spans="1:8" x14ac:dyDescent="0.2">
      <c r="A5878" s="6">
        <f t="shared" si="88"/>
        <v>609562</v>
      </c>
      <c r="B5878" s="6">
        <v>31</v>
      </c>
      <c r="C5878" s="6">
        <v>3</v>
      </c>
      <c r="D5878" s="6">
        <v>35</v>
      </c>
      <c r="E5878" s="6" t="s">
        <v>17227</v>
      </c>
      <c r="H5878" s="6">
        <f>IF('Раздел 2.5.3.2'!T26=SUM('Раздел 2.5.3.2'!T31:T32),0,1)</f>
        <v>0</v>
      </c>
    </row>
    <row r="5879" spans="1:8" x14ac:dyDescent="0.2">
      <c r="A5879" s="6">
        <f t="shared" si="88"/>
        <v>609562</v>
      </c>
      <c r="B5879" s="6">
        <v>31</v>
      </c>
      <c r="C5879" s="6">
        <v>3</v>
      </c>
      <c r="D5879" s="6">
        <v>36</v>
      </c>
      <c r="E5879" s="6" t="s">
        <v>17228</v>
      </c>
      <c r="H5879" s="6">
        <f>IF('Раздел 2.5.3.2'!U26=SUM('Раздел 2.5.3.2'!U31:U32),0,1)</f>
        <v>0</v>
      </c>
    </row>
    <row r="5880" spans="1:8" x14ac:dyDescent="0.2">
      <c r="A5880" s="6">
        <f t="shared" si="88"/>
        <v>609562</v>
      </c>
      <c r="B5880" s="6">
        <v>31</v>
      </c>
      <c r="C5880" s="6">
        <v>3</v>
      </c>
      <c r="D5880" s="6">
        <v>37</v>
      </c>
      <c r="E5880" s="6" t="s">
        <v>17229</v>
      </c>
      <c r="H5880" s="6">
        <f>IF('Раздел 2.5.3.2'!V26=SUM('Раздел 2.5.3.2'!V31:V32),0,1)</f>
        <v>0</v>
      </c>
    </row>
    <row r="5881" spans="1:8" x14ac:dyDescent="0.2">
      <c r="A5881" s="6">
        <f t="shared" si="88"/>
        <v>609562</v>
      </c>
      <c r="B5881" s="6">
        <v>31</v>
      </c>
      <c r="C5881" s="6">
        <v>3</v>
      </c>
      <c r="D5881" s="6">
        <v>38</v>
      </c>
      <c r="E5881" s="6" t="s">
        <v>17230</v>
      </c>
      <c r="H5881" s="6">
        <f>IF('Раздел 2.5.3.2'!W26=SUM('Раздел 2.5.3.2'!W31:W32),0,1)</f>
        <v>0</v>
      </c>
    </row>
    <row r="5882" spans="1:8" x14ac:dyDescent="0.2">
      <c r="A5882" s="6">
        <f t="shared" si="88"/>
        <v>609562</v>
      </c>
      <c r="B5882" s="6">
        <v>31</v>
      </c>
      <c r="C5882" s="6">
        <v>3</v>
      </c>
      <c r="D5882" s="6">
        <v>39</v>
      </c>
      <c r="E5882" s="6" t="s">
        <v>17231</v>
      </c>
      <c r="H5882" s="6">
        <f>IF('Раздел 2.5.3.2'!X26=SUM('Раздел 2.5.3.2'!X31:X32),0,1)</f>
        <v>0</v>
      </c>
    </row>
    <row r="5883" spans="1:8" x14ac:dyDescent="0.2">
      <c r="A5883" s="6">
        <f t="shared" si="88"/>
        <v>609562</v>
      </c>
      <c r="B5883" s="6">
        <v>31</v>
      </c>
      <c r="C5883" s="6">
        <v>3</v>
      </c>
      <c r="D5883" s="6">
        <v>40</v>
      </c>
      <c r="E5883" s="6" t="s">
        <v>17232</v>
      </c>
      <c r="H5883" s="6">
        <f>IF('Раздел 2.5.3.2'!Y26=SUM('Раздел 2.5.3.2'!Y31:Y32),0,1)</f>
        <v>0</v>
      </c>
    </row>
    <row r="5884" spans="1:8" x14ac:dyDescent="0.2">
      <c r="A5884" s="6">
        <f t="shared" si="88"/>
        <v>609562</v>
      </c>
      <c r="B5884" s="6">
        <v>31</v>
      </c>
      <c r="C5884" s="6">
        <v>3</v>
      </c>
      <c r="D5884" s="6">
        <v>41</v>
      </c>
      <c r="E5884" s="6" t="s">
        <v>17233</v>
      </c>
      <c r="H5884" s="6">
        <f>IF('Раздел 2.5.3.2'!Z26=SUM('Раздел 2.5.3.2'!Z31:Z32),0,1)</f>
        <v>0</v>
      </c>
    </row>
    <row r="5885" spans="1:8" x14ac:dyDescent="0.2">
      <c r="A5885" s="6">
        <f t="shared" si="88"/>
        <v>609562</v>
      </c>
      <c r="B5885" s="6">
        <v>31</v>
      </c>
      <c r="C5885" s="6">
        <v>3</v>
      </c>
      <c r="D5885" s="6">
        <v>42</v>
      </c>
      <c r="E5885" s="6" t="s">
        <v>17234</v>
      </c>
      <c r="H5885" s="6">
        <f>IF('Раздел 2.5.3.2'!AA26=SUM('Раздел 2.5.3.2'!AA31:AA32),0,1)</f>
        <v>0</v>
      </c>
    </row>
    <row r="5886" spans="1:8" x14ac:dyDescent="0.2">
      <c r="A5886" s="6">
        <f t="shared" si="88"/>
        <v>609562</v>
      </c>
      <c r="B5886" s="6">
        <v>31</v>
      </c>
      <c r="C5886" s="6">
        <v>3</v>
      </c>
      <c r="D5886" s="6">
        <v>43</v>
      </c>
      <c r="E5886" s="6" t="s">
        <v>17235</v>
      </c>
      <c r="H5886" s="6">
        <f>IF('Раздел 2.5.3.2'!AB26=SUM('Раздел 2.5.3.2'!AB31:AB32),0,1)</f>
        <v>0</v>
      </c>
    </row>
    <row r="5887" spans="1:8" x14ac:dyDescent="0.2">
      <c r="A5887" s="6">
        <f t="shared" si="88"/>
        <v>609562</v>
      </c>
      <c r="B5887" s="6">
        <v>31</v>
      </c>
      <c r="C5887" s="6">
        <v>3</v>
      </c>
      <c r="D5887" s="6">
        <v>44</v>
      </c>
      <c r="E5887" s="6" t="s">
        <v>17236</v>
      </c>
      <c r="H5887" s="6">
        <f>IF('Раздел 2.5.3.2'!AC26=SUM('Раздел 2.5.3.2'!AC31:AC32),0,1)</f>
        <v>0</v>
      </c>
    </row>
    <row r="5888" spans="1:8" x14ac:dyDescent="0.2">
      <c r="A5888" s="6">
        <f t="shared" si="88"/>
        <v>609562</v>
      </c>
      <c r="B5888" s="6">
        <v>31</v>
      </c>
      <c r="C5888" s="119">
        <v>3</v>
      </c>
      <c r="D5888" s="119">
        <v>45</v>
      </c>
      <c r="E5888" s="119" t="s">
        <v>17237</v>
      </c>
      <c r="F5888" s="119"/>
      <c r="G5888" s="119"/>
      <c r="H5888" s="119">
        <f>IF('Раздел 2.5.3.2'!AD26=SUM('Раздел 2.5.3.2'!AD31:AD32),0,1)</f>
        <v>0</v>
      </c>
    </row>
    <row r="5889" spans="1:8" x14ac:dyDescent="0.2">
      <c r="A5889" s="6">
        <f t="shared" si="88"/>
        <v>609562</v>
      </c>
      <c r="B5889" s="6">
        <v>31</v>
      </c>
      <c r="C5889" s="6">
        <v>4</v>
      </c>
      <c r="D5889" s="6">
        <v>46</v>
      </c>
      <c r="E5889" s="6" t="s">
        <v>8934</v>
      </c>
      <c r="H5889" s="6">
        <f>IF('Раздел 2.5.3.2'!P21=SUM('Раздел 2.5.3.2'!Q21:AD21),0,1)</f>
        <v>0</v>
      </c>
    </row>
    <row r="5890" spans="1:8" x14ac:dyDescent="0.2">
      <c r="A5890" s="6">
        <f t="shared" ref="A5890:A5953" si="89">P_3</f>
        <v>609562</v>
      </c>
      <c r="B5890" s="6">
        <v>31</v>
      </c>
      <c r="C5890" s="6">
        <v>4</v>
      </c>
      <c r="D5890" s="6">
        <v>47</v>
      </c>
      <c r="E5890" s="6" t="s">
        <v>8103</v>
      </c>
      <c r="H5890" s="6">
        <f>IF('Раздел 2.5.3.2'!P22=SUM('Раздел 2.5.3.2'!Q22:AD22),0,1)</f>
        <v>0</v>
      </c>
    </row>
    <row r="5891" spans="1:8" x14ac:dyDescent="0.2">
      <c r="A5891" s="6">
        <f t="shared" si="89"/>
        <v>609562</v>
      </c>
      <c r="B5891" s="6">
        <v>31</v>
      </c>
      <c r="C5891" s="6">
        <v>4</v>
      </c>
      <c r="D5891" s="6">
        <v>48</v>
      </c>
      <c r="E5891" s="6" t="s">
        <v>8104</v>
      </c>
      <c r="H5891" s="6">
        <f>IF('Раздел 2.5.3.2'!P23=SUM('Раздел 2.5.3.2'!Q23:AD23),0,1)</f>
        <v>0</v>
      </c>
    </row>
    <row r="5892" spans="1:8" x14ac:dyDescent="0.2">
      <c r="A5892" s="6">
        <f t="shared" si="89"/>
        <v>609562</v>
      </c>
      <c r="B5892" s="6">
        <v>31</v>
      </c>
      <c r="C5892" s="6">
        <v>4</v>
      </c>
      <c r="D5892" s="6">
        <v>49</v>
      </c>
      <c r="E5892" s="6" t="s">
        <v>8105</v>
      </c>
      <c r="H5892" s="6">
        <f>IF('Раздел 2.5.3.2'!P24=SUM('Раздел 2.5.3.2'!Q24:AD24),0,1)</f>
        <v>0</v>
      </c>
    </row>
    <row r="5893" spans="1:8" x14ac:dyDescent="0.2">
      <c r="A5893" s="6">
        <f t="shared" si="89"/>
        <v>609562</v>
      </c>
      <c r="B5893" s="6">
        <v>31</v>
      </c>
      <c r="C5893" s="6">
        <v>4</v>
      </c>
      <c r="D5893" s="6">
        <v>50</v>
      </c>
      <c r="E5893" s="6" t="s">
        <v>8106</v>
      </c>
      <c r="H5893" s="6">
        <f>IF('Раздел 2.5.3.2'!P25=SUM('Раздел 2.5.3.2'!Q25:AD25),0,1)</f>
        <v>0</v>
      </c>
    </row>
    <row r="5894" spans="1:8" x14ac:dyDescent="0.2">
      <c r="A5894" s="6">
        <f t="shared" si="89"/>
        <v>609562</v>
      </c>
      <c r="B5894" s="6">
        <v>31</v>
      </c>
      <c r="C5894" s="6">
        <v>4</v>
      </c>
      <c r="D5894" s="6">
        <v>51</v>
      </c>
      <c r="E5894" s="6" t="s">
        <v>8107</v>
      </c>
      <c r="H5894" s="6">
        <f>IF('Раздел 2.5.3.2'!P26=SUM('Раздел 2.5.3.2'!Q26:AD26),0,1)</f>
        <v>0</v>
      </c>
    </row>
    <row r="5895" spans="1:8" x14ac:dyDescent="0.2">
      <c r="A5895" s="6">
        <f t="shared" si="89"/>
        <v>609562</v>
      </c>
      <c r="B5895" s="6">
        <v>31</v>
      </c>
      <c r="C5895" s="6">
        <v>4</v>
      </c>
      <c r="D5895" s="6">
        <v>52</v>
      </c>
      <c r="E5895" s="6" t="s">
        <v>10517</v>
      </c>
      <c r="H5895" s="6">
        <f>IF('Раздел 2.5.3.2'!P27=SUM('Раздел 2.5.3.2'!Q27:AD27),0,1)</f>
        <v>0</v>
      </c>
    </row>
    <row r="5896" spans="1:8" x14ac:dyDescent="0.2">
      <c r="A5896" s="6">
        <f t="shared" si="89"/>
        <v>609562</v>
      </c>
      <c r="B5896" s="6">
        <v>31</v>
      </c>
      <c r="C5896" s="6">
        <v>4</v>
      </c>
      <c r="D5896" s="6">
        <v>53</v>
      </c>
      <c r="E5896" s="6" t="s">
        <v>10518</v>
      </c>
      <c r="H5896" s="6">
        <f>IF('Раздел 2.5.3.2'!P28=SUM('Раздел 2.5.3.2'!Q28:AD28),0,1)</f>
        <v>0</v>
      </c>
    </row>
    <row r="5897" spans="1:8" x14ac:dyDescent="0.2">
      <c r="A5897" s="6">
        <f t="shared" si="89"/>
        <v>609562</v>
      </c>
      <c r="B5897" s="6">
        <v>31</v>
      </c>
      <c r="C5897" s="6">
        <v>4</v>
      </c>
      <c r="D5897" s="6">
        <v>54</v>
      </c>
      <c r="E5897" s="6" t="s">
        <v>10519</v>
      </c>
      <c r="H5897" s="6">
        <f>IF('Раздел 2.5.3.2'!P29=SUM('Раздел 2.5.3.2'!Q29:AD29),0,1)</f>
        <v>0</v>
      </c>
    </row>
    <row r="5898" spans="1:8" x14ac:dyDescent="0.2">
      <c r="A5898" s="6">
        <f t="shared" si="89"/>
        <v>609562</v>
      </c>
      <c r="B5898" s="6">
        <v>31</v>
      </c>
      <c r="C5898" s="6">
        <v>4</v>
      </c>
      <c r="D5898" s="6">
        <v>55</v>
      </c>
      <c r="E5898" s="6" t="s">
        <v>11882</v>
      </c>
      <c r="H5898" s="6">
        <f>IF('Раздел 2.5.3.2'!P30=SUM('Раздел 2.5.3.2'!Q30:AD30),0,1)</f>
        <v>0</v>
      </c>
    </row>
    <row r="5899" spans="1:8" x14ac:dyDescent="0.2">
      <c r="A5899" s="6">
        <f t="shared" si="89"/>
        <v>609562</v>
      </c>
      <c r="B5899" s="6">
        <v>31</v>
      </c>
      <c r="C5899" s="6">
        <v>4</v>
      </c>
      <c r="D5899" s="6">
        <v>56</v>
      </c>
      <c r="E5899" s="6" t="s">
        <v>11883</v>
      </c>
      <c r="H5899" s="6">
        <f>IF('Раздел 2.5.3.2'!P31=SUM('Раздел 2.5.3.2'!Q31:AD31),0,1)</f>
        <v>0</v>
      </c>
    </row>
    <row r="5900" spans="1:8" x14ac:dyDescent="0.2">
      <c r="A5900" s="6">
        <f t="shared" si="89"/>
        <v>609562</v>
      </c>
      <c r="B5900" s="119">
        <v>31</v>
      </c>
      <c r="C5900" s="119">
        <v>4</v>
      </c>
      <c r="D5900" s="119">
        <v>57</v>
      </c>
      <c r="E5900" s="119" t="s">
        <v>11884</v>
      </c>
      <c r="F5900" s="119"/>
      <c r="G5900" s="119"/>
      <c r="H5900" s="119">
        <f>IF('Раздел 2.5.3.2'!P32=SUM('Раздел 2.5.3.2'!Q32:AD32),0,1)</f>
        <v>0</v>
      </c>
    </row>
    <row r="5901" spans="1:8" x14ac:dyDescent="0.2">
      <c r="A5901" s="117">
        <f t="shared" si="89"/>
        <v>609562</v>
      </c>
      <c r="B5901" s="117">
        <v>32</v>
      </c>
      <c r="C5901" s="117">
        <v>0</v>
      </c>
      <c r="D5901" s="117">
        <v>0</v>
      </c>
      <c r="E5901" s="117" t="str">
        <f>CONCATENATE("Количество ошибок в разделе 2.5.3.3: ",H5901)</f>
        <v>Количество ошибок в разделе 2.5.3.3: 0</v>
      </c>
      <c r="F5901" s="117"/>
      <c r="G5901" s="117"/>
      <c r="H5901" s="117">
        <f>SUM(H5902:H5958)</f>
        <v>0</v>
      </c>
    </row>
    <row r="5902" spans="1:8" x14ac:dyDescent="0.2">
      <c r="A5902" s="6">
        <f t="shared" si="89"/>
        <v>609562</v>
      </c>
      <c r="B5902" s="6">
        <v>32</v>
      </c>
      <c r="C5902" s="6">
        <v>1</v>
      </c>
      <c r="D5902" s="6">
        <v>1</v>
      </c>
      <c r="E5902" s="6" t="s">
        <v>17238</v>
      </c>
      <c r="H5902" s="6">
        <f>IF('Раздел 2.5.3.3'!P21=SUM('Раздел 2.5.3.3'!P22:P25),0,1)</f>
        <v>0</v>
      </c>
    </row>
    <row r="5903" spans="1:8" x14ac:dyDescent="0.2">
      <c r="A5903" s="6">
        <f t="shared" si="89"/>
        <v>609562</v>
      </c>
      <c r="B5903" s="6">
        <v>32</v>
      </c>
      <c r="C5903" s="6">
        <v>1</v>
      </c>
      <c r="D5903" s="6">
        <v>2</v>
      </c>
      <c r="E5903" s="6" t="s">
        <v>17239</v>
      </c>
      <c r="H5903" s="6">
        <f>IF('Раздел 2.5.3.3'!Q21=SUM('Раздел 2.5.3.3'!Q22:Q25),0,1)</f>
        <v>0</v>
      </c>
    </row>
    <row r="5904" spans="1:8" x14ac:dyDescent="0.2">
      <c r="A5904" s="6">
        <f t="shared" si="89"/>
        <v>609562</v>
      </c>
      <c r="B5904" s="6">
        <v>32</v>
      </c>
      <c r="C5904" s="6">
        <v>1</v>
      </c>
      <c r="D5904" s="6">
        <v>3</v>
      </c>
      <c r="E5904" s="6" t="s">
        <v>17376</v>
      </c>
      <c r="H5904" s="6">
        <f>IF('Раздел 2.5.3.3'!R21=SUM('Раздел 2.5.3.3'!R22:R25),0,1)</f>
        <v>0</v>
      </c>
    </row>
    <row r="5905" spans="1:8" x14ac:dyDescent="0.2">
      <c r="A5905" s="6">
        <f t="shared" si="89"/>
        <v>609562</v>
      </c>
      <c r="B5905" s="6">
        <v>32</v>
      </c>
      <c r="C5905" s="6">
        <v>1</v>
      </c>
      <c r="D5905" s="6">
        <v>4</v>
      </c>
      <c r="E5905" s="6" t="s">
        <v>17377</v>
      </c>
      <c r="H5905" s="6">
        <f>IF('Раздел 2.5.3.3'!S21=SUM('Раздел 2.5.3.3'!S22:S25),0,1)</f>
        <v>0</v>
      </c>
    </row>
    <row r="5906" spans="1:8" x14ac:dyDescent="0.2">
      <c r="A5906" s="6">
        <f t="shared" si="89"/>
        <v>609562</v>
      </c>
      <c r="B5906" s="6">
        <v>32</v>
      </c>
      <c r="C5906" s="6">
        <v>1</v>
      </c>
      <c r="D5906" s="6">
        <v>5</v>
      </c>
      <c r="E5906" s="6" t="s">
        <v>17378</v>
      </c>
      <c r="H5906" s="6">
        <f>IF('Раздел 2.5.3.3'!T21=SUM('Раздел 2.5.3.3'!T22:T25),0,1)</f>
        <v>0</v>
      </c>
    </row>
    <row r="5907" spans="1:8" x14ac:dyDescent="0.2">
      <c r="A5907" s="6">
        <f t="shared" si="89"/>
        <v>609562</v>
      </c>
      <c r="B5907" s="6">
        <v>32</v>
      </c>
      <c r="C5907" s="6">
        <v>1</v>
      </c>
      <c r="D5907" s="6">
        <v>6</v>
      </c>
      <c r="E5907" s="6" t="s">
        <v>17379</v>
      </c>
      <c r="H5907" s="6">
        <f>IF('Раздел 2.5.3.3'!U21=SUM('Раздел 2.5.3.3'!U22:U25),0,1)</f>
        <v>0</v>
      </c>
    </row>
    <row r="5908" spans="1:8" x14ac:dyDescent="0.2">
      <c r="A5908" s="6">
        <f t="shared" si="89"/>
        <v>609562</v>
      </c>
      <c r="B5908" s="6">
        <v>32</v>
      </c>
      <c r="C5908" s="6">
        <v>1</v>
      </c>
      <c r="D5908" s="6">
        <v>7</v>
      </c>
      <c r="E5908" s="6" t="s">
        <v>17380</v>
      </c>
      <c r="H5908" s="6">
        <f>IF('Раздел 2.5.3.3'!V21=SUM('Раздел 2.5.3.3'!V22:V25),0,1)</f>
        <v>0</v>
      </c>
    </row>
    <row r="5909" spans="1:8" x14ac:dyDescent="0.2">
      <c r="A5909" s="6">
        <f t="shared" si="89"/>
        <v>609562</v>
      </c>
      <c r="B5909" s="6">
        <v>32</v>
      </c>
      <c r="C5909" s="6">
        <v>1</v>
      </c>
      <c r="D5909" s="6">
        <v>8</v>
      </c>
      <c r="E5909" s="6" t="s">
        <v>17381</v>
      </c>
      <c r="H5909" s="6">
        <f>IF('Раздел 2.5.3.3'!W21=SUM('Раздел 2.5.3.3'!W22:W25),0,1)</f>
        <v>0</v>
      </c>
    </row>
    <row r="5910" spans="1:8" x14ac:dyDescent="0.2">
      <c r="A5910" s="6">
        <f t="shared" si="89"/>
        <v>609562</v>
      </c>
      <c r="B5910" s="6">
        <v>32</v>
      </c>
      <c r="C5910" s="6">
        <v>1</v>
      </c>
      <c r="D5910" s="6">
        <v>9</v>
      </c>
      <c r="E5910" s="6" t="s">
        <v>17382</v>
      </c>
      <c r="H5910" s="6">
        <f>IF('Раздел 2.5.3.3'!X21=SUM('Раздел 2.5.3.3'!X22:X25),0,1)</f>
        <v>0</v>
      </c>
    </row>
    <row r="5911" spans="1:8" x14ac:dyDescent="0.2">
      <c r="A5911" s="6">
        <f t="shared" si="89"/>
        <v>609562</v>
      </c>
      <c r="B5911" s="6">
        <v>32</v>
      </c>
      <c r="C5911" s="6">
        <v>1</v>
      </c>
      <c r="D5911" s="6">
        <v>10</v>
      </c>
      <c r="E5911" s="6" t="s">
        <v>17383</v>
      </c>
      <c r="H5911" s="6">
        <f>IF('Раздел 2.5.3.3'!Y21=SUM('Раздел 2.5.3.3'!Y22:Y25),0,1)</f>
        <v>0</v>
      </c>
    </row>
    <row r="5912" spans="1:8" x14ac:dyDescent="0.2">
      <c r="A5912" s="6">
        <f t="shared" si="89"/>
        <v>609562</v>
      </c>
      <c r="B5912" s="6">
        <v>32</v>
      </c>
      <c r="C5912" s="6">
        <v>1</v>
      </c>
      <c r="D5912" s="6">
        <v>11</v>
      </c>
      <c r="E5912" s="6" t="s">
        <v>17384</v>
      </c>
      <c r="H5912" s="6">
        <f>IF('Раздел 2.5.3.3'!Z21=SUM('Раздел 2.5.3.3'!Z22:Z25),0,1)</f>
        <v>0</v>
      </c>
    </row>
    <row r="5913" spans="1:8" x14ac:dyDescent="0.2">
      <c r="A5913" s="6">
        <f t="shared" si="89"/>
        <v>609562</v>
      </c>
      <c r="B5913" s="6">
        <v>32</v>
      </c>
      <c r="C5913" s="6">
        <v>1</v>
      </c>
      <c r="D5913" s="6">
        <v>12</v>
      </c>
      <c r="E5913" s="6" t="s">
        <v>17385</v>
      </c>
      <c r="H5913" s="6">
        <f>IF('Раздел 2.5.3.3'!AA21=SUM('Раздел 2.5.3.3'!AA22:AA25),0,1)</f>
        <v>0</v>
      </c>
    </row>
    <row r="5914" spans="1:8" x14ac:dyDescent="0.2">
      <c r="A5914" s="6">
        <f t="shared" si="89"/>
        <v>609562</v>
      </c>
      <c r="B5914" s="6">
        <v>32</v>
      </c>
      <c r="C5914" s="6">
        <v>1</v>
      </c>
      <c r="D5914" s="6">
        <v>13</v>
      </c>
      <c r="E5914" s="6" t="s">
        <v>18251</v>
      </c>
      <c r="H5914" s="6">
        <f>IF('Раздел 2.5.3.3'!AB21=SUM('Раздел 2.5.3.3'!AB22:AB25),0,1)</f>
        <v>0</v>
      </c>
    </row>
    <row r="5915" spans="1:8" x14ac:dyDescent="0.2">
      <c r="A5915" s="6">
        <f t="shared" si="89"/>
        <v>609562</v>
      </c>
      <c r="B5915" s="6">
        <v>32</v>
      </c>
      <c r="C5915" s="6">
        <v>1</v>
      </c>
      <c r="D5915" s="6">
        <v>14</v>
      </c>
      <c r="E5915" s="6" t="s">
        <v>18252</v>
      </c>
      <c r="H5915" s="6">
        <f>IF('Раздел 2.5.3.3'!AC21=SUM('Раздел 2.5.3.3'!AC22:AC25),0,1)</f>
        <v>0</v>
      </c>
    </row>
    <row r="5916" spans="1:8" x14ac:dyDescent="0.2">
      <c r="A5916" s="6">
        <f t="shared" si="89"/>
        <v>609562</v>
      </c>
      <c r="B5916" s="6">
        <v>32</v>
      </c>
      <c r="C5916" s="119">
        <v>1</v>
      </c>
      <c r="D5916" s="119">
        <v>15</v>
      </c>
      <c r="E5916" s="119" t="s">
        <v>18253</v>
      </c>
      <c r="F5916" s="119"/>
      <c r="G5916" s="119"/>
      <c r="H5916" s="119">
        <f>IF('Раздел 2.5.3.3'!AD21=SUM('Раздел 2.5.3.3'!AD22:AD25),0,1)</f>
        <v>0</v>
      </c>
    </row>
    <row r="5917" spans="1:8" x14ac:dyDescent="0.2">
      <c r="A5917" s="6">
        <f t="shared" si="89"/>
        <v>609562</v>
      </c>
      <c r="B5917" s="6">
        <v>32</v>
      </c>
      <c r="C5917" s="6">
        <v>2</v>
      </c>
      <c r="D5917" s="6">
        <v>16</v>
      </c>
      <c r="E5917" s="6" t="s">
        <v>18254</v>
      </c>
      <c r="H5917" s="6">
        <f>IF('Раздел 2.5.3.3'!P26=SUM('Раздел 2.5.3.3'!P27:P30),0,1)</f>
        <v>0</v>
      </c>
    </row>
    <row r="5918" spans="1:8" x14ac:dyDescent="0.2">
      <c r="A5918" s="6">
        <f t="shared" si="89"/>
        <v>609562</v>
      </c>
      <c r="B5918" s="6">
        <v>32</v>
      </c>
      <c r="C5918" s="6">
        <v>2</v>
      </c>
      <c r="D5918" s="6">
        <v>17</v>
      </c>
      <c r="E5918" s="6" t="s">
        <v>18255</v>
      </c>
      <c r="H5918" s="6">
        <f>IF('Раздел 2.5.3.3'!Q26=SUM('Раздел 2.5.3.3'!Q27:Q30),0,1)</f>
        <v>0</v>
      </c>
    </row>
    <row r="5919" spans="1:8" x14ac:dyDescent="0.2">
      <c r="A5919" s="6">
        <f t="shared" si="89"/>
        <v>609562</v>
      </c>
      <c r="B5919" s="6">
        <v>32</v>
      </c>
      <c r="C5919" s="6">
        <v>2</v>
      </c>
      <c r="D5919" s="6">
        <v>18</v>
      </c>
      <c r="E5919" s="6" t="s">
        <v>18256</v>
      </c>
      <c r="H5919" s="6">
        <f>IF('Раздел 2.5.3.3'!R26=SUM('Раздел 2.5.3.3'!R27:R30),0,1)</f>
        <v>0</v>
      </c>
    </row>
    <row r="5920" spans="1:8" x14ac:dyDescent="0.2">
      <c r="A5920" s="6">
        <f t="shared" si="89"/>
        <v>609562</v>
      </c>
      <c r="B5920" s="6">
        <v>32</v>
      </c>
      <c r="C5920" s="6">
        <v>2</v>
      </c>
      <c r="D5920" s="6">
        <v>19</v>
      </c>
      <c r="E5920" s="6" t="s">
        <v>18257</v>
      </c>
      <c r="H5920" s="6">
        <f>IF('Раздел 2.5.3.3'!S26=SUM('Раздел 2.5.3.3'!S27:S30),0,1)</f>
        <v>0</v>
      </c>
    </row>
    <row r="5921" spans="1:8" x14ac:dyDescent="0.2">
      <c r="A5921" s="6">
        <f t="shared" si="89"/>
        <v>609562</v>
      </c>
      <c r="B5921" s="6">
        <v>32</v>
      </c>
      <c r="C5921" s="6">
        <v>2</v>
      </c>
      <c r="D5921" s="6">
        <v>20</v>
      </c>
      <c r="E5921" s="6" t="s">
        <v>18258</v>
      </c>
      <c r="H5921" s="6">
        <f>IF('Раздел 2.5.3.3'!T26=SUM('Раздел 2.5.3.3'!T27:T30),0,1)</f>
        <v>0</v>
      </c>
    </row>
    <row r="5922" spans="1:8" x14ac:dyDescent="0.2">
      <c r="A5922" s="6">
        <f t="shared" si="89"/>
        <v>609562</v>
      </c>
      <c r="B5922" s="6">
        <v>32</v>
      </c>
      <c r="C5922" s="6">
        <v>2</v>
      </c>
      <c r="D5922" s="6">
        <v>21</v>
      </c>
      <c r="E5922" s="6" t="s">
        <v>16543</v>
      </c>
      <c r="H5922" s="6">
        <f>IF('Раздел 2.5.3.3'!U26=SUM('Раздел 2.5.3.3'!U27:U30),0,1)</f>
        <v>0</v>
      </c>
    </row>
    <row r="5923" spans="1:8" x14ac:dyDescent="0.2">
      <c r="A5923" s="6">
        <f t="shared" si="89"/>
        <v>609562</v>
      </c>
      <c r="B5923" s="6">
        <v>32</v>
      </c>
      <c r="C5923" s="6">
        <v>2</v>
      </c>
      <c r="D5923" s="6">
        <v>22</v>
      </c>
      <c r="E5923" s="6" t="s">
        <v>16544</v>
      </c>
      <c r="H5923" s="6">
        <f>IF('Раздел 2.5.3.3'!V26=SUM('Раздел 2.5.3.3'!V27:V30),0,1)</f>
        <v>0</v>
      </c>
    </row>
    <row r="5924" spans="1:8" x14ac:dyDescent="0.2">
      <c r="A5924" s="6">
        <f t="shared" si="89"/>
        <v>609562</v>
      </c>
      <c r="B5924" s="6">
        <v>32</v>
      </c>
      <c r="C5924" s="6">
        <v>2</v>
      </c>
      <c r="D5924" s="6">
        <v>23</v>
      </c>
      <c r="E5924" s="6" t="s">
        <v>16545</v>
      </c>
      <c r="H5924" s="6">
        <f>IF('Раздел 2.5.3.3'!W26=SUM('Раздел 2.5.3.3'!W27:W30),0,1)</f>
        <v>0</v>
      </c>
    </row>
    <row r="5925" spans="1:8" x14ac:dyDescent="0.2">
      <c r="A5925" s="6">
        <f t="shared" si="89"/>
        <v>609562</v>
      </c>
      <c r="B5925" s="6">
        <v>32</v>
      </c>
      <c r="C5925" s="6">
        <v>2</v>
      </c>
      <c r="D5925" s="6">
        <v>24</v>
      </c>
      <c r="E5925" s="6" t="s">
        <v>16546</v>
      </c>
      <c r="H5925" s="6">
        <f>IF('Раздел 2.5.3.3'!X26=SUM('Раздел 2.5.3.3'!X27:X30),0,1)</f>
        <v>0</v>
      </c>
    </row>
    <row r="5926" spans="1:8" x14ac:dyDescent="0.2">
      <c r="A5926" s="6">
        <f t="shared" si="89"/>
        <v>609562</v>
      </c>
      <c r="B5926" s="6">
        <v>32</v>
      </c>
      <c r="C5926" s="6">
        <v>2</v>
      </c>
      <c r="D5926" s="6">
        <v>25</v>
      </c>
      <c r="E5926" s="6" t="s">
        <v>16547</v>
      </c>
      <c r="H5926" s="6">
        <f>IF('Раздел 2.5.3.3'!Y26=SUM('Раздел 2.5.3.3'!Y27:Y30),0,1)</f>
        <v>0</v>
      </c>
    </row>
    <row r="5927" spans="1:8" x14ac:dyDescent="0.2">
      <c r="A5927" s="6">
        <f t="shared" si="89"/>
        <v>609562</v>
      </c>
      <c r="B5927" s="6">
        <v>32</v>
      </c>
      <c r="C5927" s="6">
        <v>2</v>
      </c>
      <c r="D5927" s="6">
        <v>26</v>
      </c>
      <c r="E5927" s="6" t="s">
        <v>16548</v>
      </c>
      <c r="H5927" s="6">
        <f>IF('Раздел 2.5.3.3'!Z26=SUM('Раздел 2.5.3.3'!Z27:Z30),0,1)</f>
        <v>0</v>
      </c>
    </row>
    <row r="5928" spans="1:8" x14ac:dyDescent="0.2">
      <c r="A5928" s="6">
        <f t="shared" si="89"/>
        <v>609562</v>
      </c>
      <c r="B5928" s="6">
        <v>32</v>
      </c>
      <c r="C5928" s="6">
        <v>2</v>
      </c>
      <c r="D5928" s="6">
        <v>27</v>
      </c>
      <c r="E5928" s="6" t="s">
        <v>16549</v>
      </c>
      <c r="H5928" s="6">
        <f>IF('Раздел 2.5.3.3'!AA26=SUM('Раздел 2.5.3.3'!AA27:AA30),0,1)</f>
        <v>0</v>
      </c>
    </row>
    <row r="5929" spans="1:8" x14ac:dyDescent="0.2">
      <c r="A5929" s="6">
        <f t="shared" si="89"/>
        <v>609562</v>
      </c>
      <c r="B5929" s="6">
        <v>32</v>
      </c>
      <c r="C5929" s="6">
        <v>2</v>
      </c>
      <c r="D5929" s="6">
        <v>28</v>
      </c>
      <c r="E5929" s="6" t="s">
        <v>16550</v>
      </c>
      <c r="H5929" s="6">
        <f>IF('Раздел 2.5.3.3'!AB26=SUM('Раздел 2.5.3.3'!AB27:AB30),0,1)</f>
        <v>0</v>
      </c>
    </row>
    <row r="5930" spans="1:8" x14ac:dyDescent="0.2">
      <c r="A5930" s="6">
        <f t="shared" si="89"/>
        <v>609562</v>
      </c>
      <c r="B5930" s="6">
        <v>32</v>
      </c>
      <c r="C5930" s="6">
        <v>2</v>
      </c>
      <c r="D5930" s="6">
        <v>29</v>
      </c>
      <c r="E5930" s="6" t="s">
        <v>16551</v>
      </c>
      <c r="H5930" s="6">
        <f>IF('Раздел 2.5.3.3'!AC26=SUM('Раздел 2.5.3.3'!AC27:AC30),0,1)</f>
        <v>0</v>
      </c>
    </row>
    <row r="5931" spans="1:8" x14ac:dyDescent="0.2">
      <c r="A5931" s="6">
        <f t="shared" si="89"/>
        <v>609562</v>
      </c>
      <c r="B5931" s="6">
        <v>32</v>
      </c>
      <c r="C5931" s="119">
        <v>2</v>
      </c>
      <c r="D5931" s="119">
        <v>30</v>
      </c>
      <c r="E5931" s="119" t="s">
        <v>16552</v>
      </c>
      <c r="F5931" s="119"/>
      <c r="G5931" s="119"/>
      <c r="H5931" s="119">
        <f>IF('Раздел 2.5.3.3'!AD26=SUM('Раздел 2.5.3.3'!AD27:AD30),0,1)</f>
        <v>0</v>
      </c>
    </row>
    <row r="5932" spans="1:8" x14ac:dyDescent="0.2">
      <c r="A5932" s="6">
        <f t="shared" si="89"/>
        <v>609562</v>
      </c>
      <c r="B5932" s="6">
        <v>32</v>
      </c>
      <c r="C5932" s="6">
        <v>3</v>
      </c>
      <c r="D5932" s="6">
        <v>31</v>
      </c>
      <c r="E5932" s="6" t="s">
        <v>16553</v>
      </c>
      <c r="H5932" s="6">
        <f>IF('Раздел 2.5.3.3'!P26=SUM('Раздел 2.5.3.3'!P31:P32),0,1)</f>
        <v>0</v>
      </c>
    </row>
    <row r="5933" spans="1:8" x14ac:dyDescent="0.2">
      <c r="A5933" s="6">
        <f t="shared" si="89"/>
        <v>609562</v>
      </c>
      <c r="B5933" s="6">
        <v>32</v>
      </c>
      <c r="C5933" s="6">
        <v>3</v>
      </c>
      <c r="D5933" s="6">
        <v>32</v>
      </c>
      <c r="E5933" s="6" t="s">
        <v>16554</v>
      </c>
      <c r="H5933" s="6">
        <f>IF('Раздел 2.5.3.3'!Q26=SUM('Раздел 2.5.3.3'!Q31:Q32),0,1)</f>
        <v>0</v>
      </c>
    </row>
    <row r="5934" spans="1:8" x14ac:dyDescent="0.2">
      <c r="A5934" s="6">
        <f t="shared" si="89"/>
        <v>609562</v>
      </c>
      <c r="B5934" s="6">
        <v>32</v>
      </c>
      <c r="C5934" s="6">
        <v>3</v>
      </c>
      <c r="D5934" s="6">
        <v>33</v>
      </c>
      <c r="E5934" s="6" t="s">
        <v>16555</v>
      </c>
      <c r="H5934" s="6">
        <f>IF('Раздел 2.5.3.3'!R26=SUM('Раздел 2.5.3.3'!R31:R32),0,1)</f>
        <v>0</v>
      </c>
    </row>
    <row r="5935" spans="1:8" x14ac:dyDescent="0.2">
      <c r="A5935" s="6">
        <f t="shared" si="89"/>
        <v>609562</v>
      </c>
      <c r="B5935" s="6">
        <v>32</v>
      </c>
      <c r="C5935" s="6">
        <v>3</v>
      </c>
      <c r="D5935" s="6">
        <v>34</v>
      </c>
      <c r="E5935" s="6" t="s">
        <v>16556</v>
      </c>
      <c r="H5935" s="6">
        <f>IF('Раздел 2.5.3.3'!S26=SUM('Раздел 2.5.3.3'!S31:S32),0,1)</f>
        <v>0</v>
      </c>
    </row>
    <row r="5936" spans="1:8" x14ac:dyDescent="0.2">
      <c r="A5936" s="6">
        <f t="shared" si="89"/>
        <v>609562</v>
      </c>
      <c r="B5936" s="6">
        <v>32</v>
      </c>
      <c r="C5936" s="6">
        <v>3</v>
      </c>
      <c r="D5936" s="6">
        <v>35</v>
      </c>
      <c r="E5936" s="6" t="s">
        <v>16557</v>
      </c>
      <c r="H5936" s="6">
        <f>IF('Раздел 2.5.3.3'!T26=SUM('Раздел 2.5.3.3'!T31:T32),0,1)</f>
        <v>0</v>
      </c>
    </row>
    <row r="5937" spans="1:8" x14ac:dyDescent="0.2">
      <c r="A5937" s="6">
        <f t="shared" si="89"/>
        <v>609562</v>
      </c>
      <c r="B5937" s="6">
        <v>32</v>
      </c>
      <c r="C5937" s="6">
        <v>3</v>
      </c>
      <c r="D5937" s="6">
        <v>36</v>
      </c>
      <c r="E5937" s="6" t="s">
        <v>16558</v>
      </c>
      <c r="H5937" s="6">
        <f>IF('Раздел 2.5.3.3'!U26=SUM('Раздел 2.5.3.3'!U31:U32),0,1)</f>
        <v>0</v>
      </c>
    </row>
    <row r="5938" spans="1:8" x14ac:dyDescent="0.2">
      <c r="A5938" s="6">
        <f t="shared" si="89"/>
        <v>609562</v>
      </c>
      <c r="B5938" s="6">
        <v>32</v>
      </c>
      <c r="C5938" s="6">
        <v>3</v>
      </c>
      <c r="D5938" s="6">
        <v>37</v>
      </c>
      <c r="E5938" s="6" t="s">
        <v>16559</v>
      </c>
      <c r="H5938" s="6">
        <f>IF('Раздел 2.5.3.3'!V26=SUM('Раздел 2.5.3.3'!V31:V32),0,1)</f>
        <v>0</v>
      </c>
    </row>
    <row r="5939" spans="1:8" x14ac:dyDescent="0.2">
      <c r="A5939" s="6">
        <f t="shared" si="89"/>
        <v>609562</v>
      </c>
      <c r="B5939" s="6">
        <v>32</v>
      </c>
      <c r="C5939" s="6">
        <v>3</v>
      </c>
      <c r="D5939" s="6">
        <v>38</v>
      </c>
      <c r="E5939" s="6" t="s">
        <v>14284</v>
      </c>
      <c r="H5939" s="6">
        <f>IF('Раздел 2.5.3.3'!W26=SUM('Раздел 2.5.3.3'!W31:W32),0,1)</f>
        <v>0</v>
      </c>
    </row>
    <row r="5940" spans="1:8" x14ac:dyDescent="0.2">
      <c r="A5940" s="6">
        <f t="shared" si="89"/>
        <v>609562</v>
      </c>
      <c r="B5940" s="6">
        <v>32</v>
      </c>
      <c r="C5940" s="6">
        <v>3</v>
      </c>
      <c r="D5940" s="6">
        <v>39</v>
      </c>
      <c r="E5940" s="6" t="s">
        <v>14285</v>
      </c>
      <c r="H5940" s="6">
        <f>IF('Раздел 2.5.3.3'!X26=SUM('Раздел 2.5.3.3'!X31:X32),0,1)</f>
        <v>0</v>
      </c>
    </row>
    <row r="5941" spans="1:8" x14ac:dyDescent="0.2">
      <c r="A5941" s="6">
        <f t="shared" si="89"/>
        <v>609562</v>
      </c>
      <c r="B5941" s="6">
        <v>32</v>
      </c>
      <c r="C5941" s="6">
        <v>3</v>
      </c>
      <c r="D5941" s="6">
        <v>40</v>
      </c>
      <c r="E5941" s="6" t="s">
        <v>14286</v>
      </c>
      <c r="H5941" s="6">
        <f>IF('Раздел 2.5.3.3'!Y26=SUM('Раздел 2.5.3.3'!Y31:Y32),0,1)</f>
        <v>0</v>
      </c>
    </row>
    <row r="5942" spans="1:8" x14ac:dyDescent="0.2">
      <c r="A5942" s="6">
        <f t="shared" si="89"/>
        <v>609562</v>
      </c>
      <c r="B5942" s="6">
        <v>32</v>
      </c>
      <c r="C5942" s="6">
        <v>3</v>
      </c>
      <c r="D5942" s="6">
        <v>41</v>
      </c>
      <c r="E5942" s="6" t="s">
        <v>14287</v>
      </c>
      <c r="H5942" s="6">
        <f>IF('Раздел 2.5.3.3'!Z26=SUM('Раздел 2.5.3.3'!Z31:Z32),0,1)</f>
        <v>0</v>
      </c>
    </row>
    <row r="5943" spans="1:8" x14ac:dyDescent="0.2">
      <c r="A5943" s="6">
        <f t="shared" si="89"/>
        <v>609562</v>
      </c>
      <c r="B5943" s="6">
        <v>32</v>
      </c>
      <c r="C5943" s="6">
        <v>3</v>
      </c>
      <c r="D5943" s="6">
        <v>42</v>
      </c>
      <c r="E5943" s="6" t="s">
        <v>14288</v>
      </c>
      <c r="H5943" s="6">
        <f>IF('Раздел 2.5.3.3'!AA26=SUM('Раздел 2.5.3.3'!AA31:AA32),0,1)</f>
        <v>0</v>
      </c>
    </row>
    <row r="5944" spans="1:8" x14ac:dyDescent="0.2">
      <c r="A5944" s="6">
        <f t="shared" si="89"/>
        <v>609562</v>
      </c>
      <c r="B5944" s="6">
        <v>32</v>
      </c>
      <c r="C5944" s="6">
        <v>3</v>
      </c>
      <c r="D5944" s="6">
        <v>43</v>
      </c>
      <c r="E5944" s="6" t="s">
        <v>14289</v>
      </c>
      <c r="H5944" s="6">
        <f>IF('Раздел 2.5.3.3'!AB26=SUM('Раздел 2.5.3.3'!AB31:AB32),0,1)</f>
        <v>0</v>
      </c>
    </row>
    <row r="5945" spans="1:8" x14ac:dyDescent="0.2">
      <c r="A5945" s="6">
        <f t="shared" si="89"/>
        <v>609562</v>
      </c>
      <c r="B5945" s="6">
        <v>32</v>
      </c>
      <c r="C5945" s="6">
        <v>3</v>
      </c>
      <c r="D5945" s="6">
        <v>44</v>
      </c>
      <c r="E5945" s="6" t="s">
        <v>14290</v>
      </c>
      <c r="H5945" s="6">
        <f>IF('Раздел 2.5.3.3'!AC26=SUM('Раздел 2.5.3.3'!AC31:AC32),0,1)</f>
        <v>0</v>
      </c>
    </row>
    <row r="5946" spans="1:8" x14ac:dyDescent="0.2">
      <c r="A5946" s="6">
        <f t="shared" si="89"/>
        <v>609562</v>
      </c>
      <c r="B5946" s="6">
        <v>32</v>
      </c>
      <c r="C5946" s="119">
        <v>3</v>
      </c>
      <c r="D5946" s="119">
        <v>45</v>
      </c>
      <c r="E5946" s="119" t="s">
        <v>14291</v>
      </c>
      <c r="F5946" s="119"/>
      <c r="G5946" s="119"/>
      <c r="H5946" s="119">
        <f>IF('Раздел 2.5.3.3'!AD26=SUM('Раздел 2.5.3.3'!AD31:AD32),0,1)</f>
        <v>0</v>
      </c>
    </row>
    <row r="5947" spans="1:8" x14ac:dyDescent="0.2">
      <c r="A5947" s="6">
        <f t="shared" si="89"/>
        <v>609562</v>
      </c>
      <c r="B5947" s="6">
        <v>32</v>
      </c>
      <c r="C5947" s="6">
        <v>4</v>
      </c>
      <c r="D5947" s="6">
        <v>46</v>
      </c>
      <c r="E5947" s="6" t="s">
        <v>8922</v>
      </c>
      <c r="H5947" s="6">
        <f>IF('Раздел 2.5.3.3'!P21=SUM('Раздел 2.5.3.3'!Q21:AD21),0,1)</f>
        <v>0</v>
      </c>
    </row>
    <row r="5948" spans="1:8" x14ac:dyDescent="0.2">
      <c r="A5948" s="6">
        <f t="shared" si="89"/>
        <v>609562</v>
      </c>
      <c r="B5948" s="6">
        <v>32</v>
      </c>
      <c r="C5948" s="6">
        <v>4</v>
      </c>
      <c r="D5948" s="6">
        <v>47</v>
      </c>
      <c r="E5948" s="6" t="s">
        <v>8923</v>
      </c>
      <c r="H5948" s="6">
        <f>IF('Раздел 2.5.3.3'!P22=SUM('Раздел 2.5.3.3'!Q22:AD22),0,1)</f>
        <v>0</v>
      </c>
    </row>
    <row r="5949" spans="1:8" x14ac:dyDescent="0.2">
      <c r="A5949" s="6">
        <f t="shared" si="89"/>
        <v>609562</v>
      </c>
      <c r="B5949" s="6">
        <v>32</v>
      </c>
      <c r="C5949" s="6">
        <v>4</v>
      </c>
      <c r="D5949" s="6">
        <v>48</v>
      </c>
      <c r="E5949" s="6" t="s">
        <v>8924</v>
      </c>
      <c r="H5949" s="6">
        <f>IF('Раздел 2.5.3.3'!P23=SUM('Раздел 2.5.3.3'!Q23:AD23),0,1)</f>
        <v>0</v>
      </c>
    </row>
    <row r="5950" spans="1:8" x14ac:dyDescent="0.2">
      <c r="A5950" s="6">
        <f t="shared" si="89"/>
        <v>609562</v>
      </c>
      <c r="B5950" s="6">
        <v>32</v>
      </c>
      <c r="C5950" s="6">
        <v>4</v>
      </c>
      <c r="D5950" s="6">
        <v>49</v>
      </c>
      <c r="E5950" s="6" t="s">
        <v>8925</v>
      </c>
      <c r="H5950" s="6">
        <f>IF('Раздел 2.5.3.3'!P24=SUM('Раздел 2.5.3.3'!Q24:AD24),0,1)</f>
        <v>0</v>
      </c>
    </row>
    <row r="5951" spans="1:8" x14ac:dyDescent="0.2">
      <c r="A5951" s="6">
        <f t="shared" si="89"/>
        <v>609562</v>
      </c>
      <c r="B5951" s="6">
        <v>32</v>
      </c>
      <c r="C5951" s="6">
        <v>4</v>
      </c>
      <c r="D5951" s="6">
        <v>50</v>
      </c>
      <c r="E5951" s="6" t="s">
        <v>8926</v>
      </c>
      <c r="H5951" s="6">
        <f>IF('Раздел 2.5.3.3'!P25=SUM('Раздел 2.5.3.3'!Q25:AD25),0,1)</f>
        <v>0</v>
      </c>
    </row>
    <row r="5952" spans="1:8" x14ac:dyDescent="0.2">
      <c r="A5952" s="6">
        <f t="shared" si="89"/>
        <v>609562</v>
      </c>
      <c r="B5952" s="6">
        <v>32</v>
      </c>
      <c r="C5952" s="6">
        <v>4</v>
      </c>
      <c r="D5952" s="6">
        <v>51</v>
      </c>
      <c r="E5952" s="6" t="s">
        <v>8927</v>
      </c>
      <c r="H5952" s="6">
        <f>IF('Раздел 2.5.3.3'!P26=SUM('Раздел 2.5.3.3'!Q26:AD26),0,1)</f>
        <v>0</v>
      </c>
    </row>
    <row r="5953" spans="1:8" x14ac:dyDescent="0.2">
      <c r="A5953" s="6">
        <f t="shared" si="89"/>
        <v>609562</v>
      </c>
      <c r="B5953" s="6">
        <v>32</v>
      </c>
      <c r="C5953" s="6">
        <v>4</v>
      </c>
      <c r="D5953" s="6">
        <v>52</v>
      </c>
      <c r="E5953" s="6" t="s">
        <v>8928</v>
      </c>
      <c r="H5953" s="6">
        <f>IF('Раздел 2.5.3.3'!P27=SUM('Раздел 2.5.3.3'!Q27:AD27),0,1)</f>
        <v>0</v>
      </c>
    </row>
    <row r="5954" spans="1:8" x14ac:dyDescent="0.2">
      <c r="A5954" s="6">
        <f>P_3</f>
        <v>609562</v>
      </c>
      <c r="B5954" s="6">
        <v>32</v>
      </c>
      <c r="C5954" s="6">
        <v>4</v>
      </c>
      <c r="D5954" s="6">
        <v>53</v>
      </c>
      <c r="E5954" s="6" t="s">
        <v>8929</v>
      </c>
      <c r="H5954" s="6">
        <f>IF('Раздел 2.5.3.3'!P28=SUM('Раздел 2.5.3.3'!Q28:AD28),0,1)</f>
        <v>0</v>
      </c>
    </row>
    <row r="5955" spans="1:8" x14ac:dyDescent="0.2">
      <c r="A5955" s="6">
        <f>P_3</f>
        <v>609562</v>
      </c>
      <c r="B5955" s="6">
        <v>32</v>
      </c>
      <c r="C5955" s="6">
        <v>4</v>
      </c>
      <c r="D5955" s="6">
        <v>54</v>
      </c>
      <c r="E5955" s="6" t="s">
        <v>8930</v>
      </c>
      <c r="H5955" s="6">
        <f>IF('Раздел 2.5.3.3'!P29=SUM('Раздел 2.5.3.3'!Q29:AD29),0,1)</f>
        <v>0</v>
      </c>
    </row>
    <row r="5956" spans="1:8" x14ac:dyDescent="0.2">
      <c r="A5956" s="6">
        <f>P_3</f>
        <v>609562</v>
      </c>
      <c r="B5956" s="6">
        <v>32</v>
      </c>
      <c r="C5956" s="6">
        <v>4</v>
      </c>
      <c r="D5956" s="6">
        <v>55</v>
      </c>
      <c r="E5956" s="6" t="s">
        <v>8931</v>
      </c>
      <c r="H5956" s="6">
        <f>IF('Раздел 2.5.3.3'!P30=SUM('Раздел 2.5.3.3'!Q30:AD30),0,1)</f>
        <v>0</v>
      </c>
    </row>
    <row r="5957" spans="1:8" x14ac:dyDescent="0.2">
      <c r="A5957" s="6">
        <f>P_3</f>
        <v>609562</v>
      </c>
      <c r="B5957" s="6">
        <v>32</v>
      </c>
      <c r="C5957" s="6">
        <v>4</v>
      </c>
      <c r="D5957" s="6">
        <v>56</v>
      </c>
      <c r="E5957" s="6" t="s">
        <v>8932</v>
      </c>
      <c r="H5957" s="6">
        <f>IF('Раздел 2.5.3.3'!P31=SUM('Раздел 2.5.3.3'!Q31:AD31),0,1)</f>
        <v>0</v>
      </c>
    </row>
    <row r="5958" spans="1:8" x14ac:dyDescent="0.2">
      <c r="A5958" s="6">
        <f>P_3</f>
        <v>609562</v>
      </c>
      <c r="B5958" s="119">
        <v>32</v>
      </c>
      <c r="C5958" s="119">
        <v>4</v>
      </c>
      <c r="D5958" s="119">
        <v>57</v>
      </c>
      <c r="E5958" s="119" t="s">
        <v>8933</v>
      </c>
      <c r="F5958" s="119"/>
      <c r="G5958" s="119"/>
      <c r="H5958" s="119">
        <f>IF('Раздел 2.5.3.3'!P32=SUM('Раздел 2.5.3.3'!Q32:AD32),0,1)</f>
        <v>0</v>
      </c>
    </row>
    <row r="5959" spans="1:8" x14ac:dyDescent="0.2">
      <c r="A5959" s="117">
        <f t="shared" ref="A5959:A6022" si="90">P_3</f>
        <v>609562</v>
      </c>
      <c r="B5959" s="117">
        <v>33</v>
      </c>
      <c r="C5959" s="117">
        <v>0</v>
      </c>
      <c r="D5959" s="117">
        <v>0</v>
      </c>
      <c r="E5959" s="117" t="str">
        <f>CONCATENATE("Количество ошибок в разделе 2.6.1: ",H5959)</f>
        <v>Количество ошибок в разделе 2.6.1: 0</v>
      </c>
      <c r="F5959" s="117"/>
      <c r="G5959" s="117"/>
      <c r="H5959" s="117">
        <f>SUM(H5960:H6729)</f>
        <v>0</v>
      </c>
    </row>
    <row r="5960" spans="1:8" x14ac:dyDescent="0.2">
      <c r="A5960" s="6">
        <f t="shared" si="90"/>
        <v>609562</v>
      </c>
      <c r="B5960" s="6">
        <v>33</v>
      </c>
      <c r="C5960" s="6">
        <v>1</v>
      </c>
      <c r="D5960" s="6">
        <v>1</v>
      </c>
      <c r="E5960" s="129" t="s">
        <v>10251</v>
      </c>
      <c r="H5960" s="6">
        <f>IF('Раздел 2.6.1'!P21=SUM('Раздел 2.6.1'!P22,'Раздел 2.6.1'!P24:P25),0,1)</f>
        <v>0</v>
      </c>
    </row>
    <row r="5961" spans="1:8" x14ac:dyDescent="0.2">
      <c r="A5961" s="6">
        <f t="shared" si="90"/>
        <v>609562</v>
      </c>
      <c r="B5961" s="6">
        <v>33</v>
      </c>
      <c r="C5961" s="6">
        <v>1</v>
      </c>
      <c r="D5961" s="6">
        <v>2</v>
      </c>
      <c r="E5961" s="129" t="s">
        <v>10252</v>
      </c>
      <c r="H5961" s="6">
        <f>IF('Раздел 2.6.1'!Q21=SUM('Раздел 2.6.1'!Q22,'Раздел 2.6.1'!Q24:Q25),0,1)</f>
        <v>0</v>
      </c>
    </row>
    <row r="5962" spans="1:8" x14ac:dyDescent="0.2">
      <c r="A5962" s="6">
        <f t="shared" si="90"/>
        <v>609562</v>
      </c>
      <c r="B5962" s="6">
        <v>33</v>
      </c>
      <c r="C5962" s="6">
        <v>1</v>
      </c>
      <c r="D5962" s="6">
        <v>3</v>
      </c>
      <c r="E5962" s="129" t="s">
        <v>10253</v>
      </c>
      <c r="H5962" s="6">
        <f>IF('Раздел 2.6.1'!R21=SUM('Раздел 2.6.1'!R22,'Раздел 2.6.1'!R24:R25),0,1)</f>
        <v>0</v>
      </c>
    </row>
    <row r="5963" spans="1:8" x14ac:dyDescent="0.2">
      <c r="A5963" s="6">
        <f t="shared" si="90"/>
        <v>609562</v>
      </c>
      <c r="B5963" s="6">
        <v>33</v>
      </c>
      <c r="C5963" s="6">
        <v>1</v>
      </c>
      <c r="D5963" s="6">
        <v>4</v>
      </c>
      <c r="E5963" s="129" t="s">
        <v>11566</v>
      </c>
      <c r="H5963" s="6">
        <f>IF('Раздел 2.6.1'!S21=SUM('Раздел 2.6.1'!S22,'Раздел 2.6.1'!S24:S25),0,1)</f>
        <v>0</v>
      </c>
    </row>
    <row r="5964" spans="1:8" x14ac:dyDescent="0.2">
      <c r="A5964" s="6">
        <f t="shared" si="90"/>
        <v>609562</v>
      </c>
      <c r="B5964" s="6">
        <v>33</v>
      </c>
      <c r="C5964" s="6">
        <v>1</v>
      </c>
      <c r="D5964" s="6">
        <v>5</v>
      </c>
      <c r="E5964" s="129" t="s">
        <v>11567</v>
      </c>
      <c r="H5964" s="6">
        <f>IF('Раздел 2.6.1'!T21=SUM('Раздел 2.6.1'!T22,'Раздел 2.6.1'!T24:T25),0,1)</f>
        <v>0</v>
      </c>
    </row>
    <row r="5965" spans="1:8" x14ac:dyDescent="0.2">
      <c r="A5965" s="6">
        <f t="shared" si="90"/>
        <v>609562</v>
      </c>
      <c r="B5965" s="6">
        <v>33</v>
      </c>
      <c r="C5965" s="6">
        <v>1</v>
      </c>
      <c r="D5965" s="6">
        <v>6</v>
      </c>
      <c r="E5965" s="129" t="s">
        <v>11568</v>
      </c>
      <c r="H5965" s="6">
        <f>IF('Раздел 2.6.1'!U21=SUM('Раздел 2.6.1'!U22,'Раздел 2.6.1'!U24:U25),0,1)</f>
        <v>0</v>
      </c>
    </row>
    <row r="5966" spans="1:8" x14ac:dyDescent="0.2">
      <c r="A5966" s="6">
        <f t="shared" si="90"/>
        <v>609562</v>
      </c>
      <c r="B5966" s="6">
        <v>33</v>
      </c>
      <c r="C5966" s="6">
        <v>1</v>
      </c>
      <c r="D5966" s="6">
        <v>7</v>
      </c>
      <c r="E5966" s="129" t="s">
        <v>11569</v>
      </c>
      <c r="H5966" s="6">
        <f>IF('Раздел 2.6.1'!V21=SUM('Раздел 2.6.1'!V22,'Раздел 2.6.1'!V24:V25),0,1)</f>
        <v>0</v>
      </c>
    </row>
    <row r="5967" spans="1:8" x14ac:dyDescent="0.2">
      <c r="A5967" s="6">
        <f t="shared" si="90"/>
        <v>609562</v>
      </c>
      <c r="B5967" s="6">
        <v>33</v>
      </c>
      <c r="C5967" s="6">
        <v>1</v>
      </c>
      <c r="D5967" s="6">
        <v>8</v>
      </c>
      <c r="E5967" s="129" t="s">
        <v>11570</v>
      </c>
      <c r="H5967" s="6">
        <f>IF('Раздел 2.6.1'!W21=SUM('Раздел 2.6.1'!W22,'Раздел 2.6.1'!W24:W25),0,1)</f>
        <v>0</v>
      </c>
    </row>
    <row r="5968" spans="1:8" x14ac:dyDescent="0.2">
      <c r="A5968" s="6">
        <f t="shared" si="90"/>
        <v>609562</v>
      </c>
      <c r="B5968" s="6">
        <v>33</v>
      </c>
      <c r="C5968" s="6">
        <v>1</v>
      </c>
      <c r="D5968" s="6">
        <v>9</v>
      </c>
      <c r="E5968" s="129" t="s">
        <v>10263</v>
      </c>
      <c r="H5968" s="6">
        <f>IF('Раздел 2.6.1'!X21=SUM('Раздел 2.6.1'!X22,'Раздел 2.6.1'!X24:X25),0,1)</f>
        <v>0</v>
      </c>
    </row>
    <row r="5969" spans="1:8" x14ac:dyDescent="0.2">
      <c r="A5969" s="6">
        <f t="shared" si="90"/>
        <v>609562</v>
      </c>
      <c r="B5969" s="6">
        <v>33</v>
      </c>
      <c r="C5969" s="6">
        <v>1</v>
      </c>
      <c r="D5969" s="6">
        <v>10</v>
      </c>
      <c r="E5969" s="129" t="s">
        <v>10264</v>
      </c>
      <c r="H5969" s="6">
        <f>IF('Раздел 2.6.1'!Y21=SUM('Раздел 2.6.1'!Y22,'Раздел 2.6.1'!Y24:Y25),0,1)</f>
        <v>0</v>
      </c>
    </row>
    <row r="5970" spans="1:8" x14ac:dyDescent="0.2">
      <c r="A5970" s="6">
        <f t="shared" si="90"/>
        <v>609562</v>
      </c>
      <c r="B5970" s="6">
        <v>33</v>
      </c>
      <c r="C5970" s="6">
        <v>1</v>
      </c>
      <c r="D5970" s="6">
        <v>11</v>
      </c>
      <c r="E5970" s="129" t="s">
        <v>10265</v>
      </c>
      <c r="H5970" s="6">
        <f>IF('Раздел 2.6.1'!Z21=SUM('Раздел 2.6.1'!Z22,'Раздел 2.6.1'!Z24:Z25),0,1)</f>
        <v>0</v>
      </c>
    </row>
    <row r="5971" spans="1:8" x14ac:dyDescent="0.2">
      <c r="A5971" s="6">
        <f t="shared" si="90"/>
        <v>609562</v>
      </c>
      <c r="B5971" s="6">
        <v>33</v>
      </c>
      <c r="C5971" s="6">
        <v>1</v>
      </c>
      <c r="D5971" s="6">
        <v>12</v>
      </c>
      <c r="E5971" s="129" t="s">
        <v>10266</v>
      </c>
      <c r="H5971" s="6">
        <f>IF('Раздел 2.6.1'!AA21=SUM('Раздел 2.6.1'!AA22,'Раздел 2.6.1'!AA24:AA25),0,1)</f>
        <v>0</v>
      </c>
    </row>
    <row r="5972" spans="1:8" x14ac:dyDescent="0.2">
      <c r="A5972" s="6">
        <f t="shared" si="90"/>
        <v>609562</v>
      </c>
      <c r="B5972" s="6">
        <v>33</v>
      </c>
      <c r="C5972" s="6">
        <v>1</v>
      </c>
      <c r="D5972" s="6">
        <v>13</v>
      </c>
      <c r="E5972" s="129" t="s">
        <v>10267</v>
      </c>
      <c r="H5972" s="6">
        <f>IF('Раздел 2.6.1'!AB21=SUM('Раздел 2.6.1'!AB22,'Раздел 2.6.1'!AB24:AB25),0,1)</f>
        <v>0</v>
      </c>
    </row>
    <row r="5973" spans="1:8" x14ac:dyDescent="0.2">
      <c r="A5973" s="6">
        <f t="shared" si="90"/>
        <v>609562</v>
      </c>
      <c r="B5973" s="6">
        <v>33</v>
      </c>
      <c r="C5973" s="6">
        <v>1</v>
      </c>
      <c r="D5973" s="6">
        <v>14</v>
      </c>
      <c r="E5973" s="129" t="s">
        <v>10268</v>
      </c>
      <c r="H5973" s="6">
        <f>IF('Раздел 2.6.1'!AC21=SUM('Раздел 2.6.1'!AC22,'Раздел 2.6.1'!AC24:AC25),0,1)</f>
        <v>0</v>
      </c>
    </row>
    <row r="5974" spans="1:8" x14ac:dyDescent="0.2">
      <c r="A5974" s="6">
        <f t="shared" si="90"/>
        <v>609562</v>
      </c>
      <c r="B5974" s="6">
        <v>33</v>
      </c>
      <c r="C5974" s="6">
        <v>1</v>
      </c>
      <c r="D5974" s="6">
        <v>15</v>
      </c>
      <c r="E5974" s="129" t="s">
        <v>10269</v>
      </c>
      <c r="H5974" s="6">
        <f>IF('Раздел 2.6.1'!AD21=SUM('Раздел 2.6.1'!AD22,'Раздел 2.6.1'!AD24:AD25),0,1)</f>
        <v>0</v>
      </c>
    </row>
    <row r="5975" spans="1:8" x14ac:dyDescent="0.2">
      <c r="A5975" s="6">
        <f t="shared" si="90"/>
        <v>609562</v>
      </c>
      <c r="B5975" s="6">
        <v>33</v>
      </c>
      <c r="C5975" s="6">
        <v>1</v>
      </c>
      <c r="D5975" s="6">
        <v>16</v>
      </c>
      <c r="E5975" s="129" t="s">
        <v>10270</v>
      </c>
      <c r="H5975" s="6">
        <f>IF('Раздел 2.6.1'!AE21=SUM('Раздел 2.6.1'!AE22,'Раздел 2.6.1'!AE24:AE25),0,1)</f>
        <v>0</v>
      </c>
    </row>
    <row r="5976" spans="1:8" x14ac:dyDescent="0.2">
      <c r="A5976" s="6">
        <f t="shared" si="90"/>
        <v>609562</v>
      </c>
      <c r="B5976" s="6">
        <v>33</v>
      </c>
      <c r="C5976" s="6">
        <v>1</v>
      </c>
      <c r="D5976" s="6">
        <v>17</v>
      </c>
      <c r="E5976" s="129" t="s">
        <v>10271</v>
      </c>
      <c r="H5976" s="6">
        <f>IF('Раздел 2.6.1'!AF21=SUM('Раздел 2.6.1'!AF22,'Раздел 2.6.1'!AF24:AF25),0,1)</f>
        <v>0</v>
      </c>
    </row>
    <row r="5977" spans="1:8" x14ac:dyDescent="0.2">
      <c r="A5977" s="6">
        <f t="shared" si="90"/>
        <v>609562</v>
      </c>
      <c r="B5977" s="6">
        <v>33</v>
      </c>
      <c r="C5977" s="6">
        <v>1</v>
      </c>
      <c r="D5977" s="6">
        <v>18</v>
      </c>
      <c r="E5977" s="129" t="s">
        <v>10272</v>
      </c>
      <c r="H5977" s="6">
        <f>IF('Раздел 2.6.1'!AG21=SUM('Раздел 2.6.1'!AG22,'Раздел 2.6.1'!AG24:AG25),0,1)</f>
        <v>0</v>
      </c>
    </row>
    <row r="5978" spans="1:8" x14ac:dyDescent="0.2">
      <c r="A5978" s="6">
        <f t="shared" si="90"/>
        <v>609562</v>
      </c>
      <c r="B5978" s="6">
        <v>33</v>
      </c>
      <c r="C5978" s="6">
        <v>1</v>
      </c>
      <c r="D5978" s="6">
        <v>19</v>
      </c>
      <c r="E5978" s="129" t="s">
        <v>10273</v>
      </c>
      <c r="H5978" s="6">
        <f>IF('Раздел 2.6.1'!AH21=SUM('Раздел 2.6.1'!AH22,'Раздел 2.6.1'!AH24:AH25),0,1)</f>
        <v>0</v>
      </c>
    </row>
    <row r="5979" spans="1:8" x14ac:dyDescent="0.2">
      <c r="A5979" s="6">
        <f t="shared" si="90"/>
        <v>609562</v>
      </c>
      <c r="B5979" s="6">
        <v>33</v>
      </c>
      <c r="C5979" s="6">
        <v>1</v>
      </c>
      <c r="D5979" s="6">
        <v>20</v>
      </c>
      <c r="E5979" s="129" t="s">
        <v>10274</v>
      </c>
      <c r="H5979" s="6">
        <f>IF('Раздел 2.6.1'!AI21=SUM('Раздел 2.6.1'!AI22,'Раздел 2.6.1'!AI24:AI25),0,1)</f>
        <v>0</v>
      </c>
    </row>
    <row r="5980" spans="1:8" x14ac:dyDescent="0.2">
      <c r="A5980" s="6">
        <f t="shared" si="90"/>
        <v>609562</v>
      </c>
      <c r="B5980" s="6">
        <v>33</v>
      </c>
      <c r="C5980" s="6">
        <v>1</v>
      </c>
      <c r="D5980" s="6">
        <v>21</v>
      </c>
      <c r="E5980" s="129" t="s">
        <v>10275</v>
      </c>
      <c r="H5980" s="6">
        <f>IF('Раздел 2.6.1'!AJ21=SUM('Раздел 2.6.1'!AJ22,'Раздел 2.6.1'!AJ24:AJ25),0,1)</f>
        <v>0</v>
      </c>
    </row>
    <row r="5981" spans="1:8" x14ac:dyDescent="0.2">
      <c r="A5981" s="6">
        <f t="shared" si="90"/>
        <v>609562</v>
      </c>
      <c r="B5981" s="6">
        <v>33</v>
      </c>
      <c r="C5981" s="119">
        <v>1</v>
      </c>
      <c r="D5981" s="119">
        <v>22</v>
      </c>
      <c r="E5981" s="130" t="s">
        <v>10276</v>
      </c>
      <c r="F5981" s="119"/>
      <c r="G5981" s="119"/>
      <c r="H5981" s="119">
        <f>IF('Раздел 2.6.1'!AK21=SUM('Раздел 2.6.1'!AK22,'Раздел 2.6.1'!AK24:AK25),0,1)</f>
        <v>0</v>
      </c>
    </row>
    <row r="5982" spans="1:8" x14ac:dyDescent="0.2">
      <c r="A5982" s="6">
        <f t="shared" si="90"/>
        <v>609562</v>
      </c>
      <c r="B5982" s="6">
        <v>33</v>
      </c>
      <c r="C5982" s="6">
        <v>2</v>
      </c>
      <c r="D5982" s="6">
        <v>23</v>
      </c>
      <c r="E5982" s="129" t="s">
        <v>10277</v>
      </c>
      <c r="H5982" s="6">
        <f>IF('Раздел 2.6.1'!P29=SUM('Раздел 2.6.1'!P30:P32),0,1)</f>
        <v>0</v>
      </c>
    </row>
    <row r="5983" spans="1:8" x14ac:dyDescent="0.2">
      <c r="A5983" s="6">
        <f t="shared" si="90"/>
        <v>609562</v>
      </c>
      <c r="B5983" s="6">
        <v>33</v>
      </c>
      <c r="C5983" s="6">
        <v>2</v>
      </c>
      <c r="D5983" s="6">
        <v>24</v>
      </c>
      <c r="E5983" s="129" t="s">
        <v>10278</v>
      </c>
      <c r="H5983" s="6">
        <f>IF('Раздел 2.6.1'!Q29=SUM('Раздел 2.6.1'!Q30:Q32),0,1)</f>
        <v>0</v>
      </c>
    </row>
    <row r="5984" spans="1:8" x14ac:dyDescent="0.2">
      <c r="A5984" s="6">
        <f t="shared" si="90"/>
        <v>609562</v>
      </c>
      <c r="B5984" s="6">
        <v>33</v>
      </c>
      <c r="C5984" s="6">
        <v>2</v>
      </c>
      <c r="D5984" s="6">
        <v>25</v>
      </c>
      <c r="E5984" s="129" t="s">
        <v>9552</v>
      </c>
      <c r="H5984" s="6">
        <f>IF('Раздел 2.6.1'!R29=SUM('Раздел 2.6.1'!R30:R32),0,1)</f>
        <v>0</v>
      </c>
    </row>
    <row r="5985" spans="1:8" x14ac:dyDescent="0.2">
      <c r="A5985" s="6">
        <f t="shared" si="90"/>
        <v>609562</v>
      </c>
      <c r="B5985" s="6">
        <v>33</v>
      </c>
      <c r="C5985" s="6">
        <v>2</v>
      </c>
      <c r="D5985" s="6">
        <v>26</v>
      </c>
      <c r="E5985" s="129" t="s">
        <v>9553</v>
      </c>
      <c r="H5985" s="6">
        <f>IF('Раздел 2.6.1'!S29=SUM('Раздел 2.6.1'!S30:S32),0,1)</f>
        <v>0</v>
      </c>
    </row>
    <row r="5986" spans="1:8" x14ac:dyDescent="0.2">
      <c r="A5986" s="6">
        <f t="shared" si="90"/>
        <v>609562</v>
      </c>
      <c r="B5986" s="6">
        <v>33</v>
      </c>
      <c r="C5986" s="6">
        <v>2</v>
      </c>
      <c r="D5986" s="6">
        <v>27</v>
      </c>
      <c r="E5986" s="129" t="s">
        <v>9554</v>
      </c>
      <c r="H5986" s="6">
        <f>IF('Раздел 2.6.1'!T29=SUM('Раздел 2.6.1'!T30:T32),0,1)</f>
        <v>0</v>
      </c>
    </row>
    <row r="5987" spans="1:8" x14ac:dyDescent="0.2">
      <c r="A5987" s="6">
        <f t="shared" si="90"/>
        <v>609562</v>
      </c>
      <c r="B5987" s="6">
        <v>33</v>
      </c>
      <c r="C5987" s="6">
        <v>2</v>
      </c>
      <c r="D5987" s="6">
        <v>28</v>
      </c>
      <c r="E5987" s="129" t="s">
        <v>9555</v>
      </c>
      <c r="H5987" s="6">
        <f>IF('Раздел 2.6.1'!U29=SUM('Раздел 2.6.1'!U30:U32),0,1)</f>
        <v>0</v>
      </c>
    </row>
    <row r="5988" spans="1:8" x14ac:dyDescent="0.2">
      <c r="A5988" s="6">
        <f t="shared" si="90"/>
        <v>609562</v>
      </c>
      <c r="B5988" s="6">
        <v>33</v>
      </c>
      <c r="C5988" s="6">
        <v>2</v>
      </c>
      <c r="D5988" s="6">
        <v>29</v>
      </c>
      <c r="E5988" s="129" t="s">
        <v>9556</v>
      </c>
      <c r="H5988" s="6">
        <f>IF('Раздел 2.6.1'!V29=SUM('Раздел 2.6.1'!V30:V32),0,1)</f>
        <v>0</v>
      </c>
    </row>
    <row r="5989" spans="1:8" x14ac:dyDescent="0.2">
      <c r="A5989" s="6">
        <f t="shared" si="90"/>
        <v>609562</v>
      </c>
      <c r="B5989" s="6">
        <v>33</v>
      </c>
      <c r="C5989" s="6">
        <v>2</v>
      </c>
      <c r="D5989" s="6">
        <v>30</v>
      </c>
      <c r="E5989" s="129" t="s">
        <v>9557</v>
      </c>
      <c r="H5989" s="6">
        <f>IF('Раздел 2.6.1'!W29=SUM('Раздел 2.6.1'!W30:W32),0,1)</f>
        <v>0</v>
      </c>
    </row>
    <row r="5990" spans="1:8" x14ac:dyDescent="0.2">
      <c r="A5990" s="6">
        <f t="shared" si="90"/>
        <v>609562</v>
      </c>
      <c r="B5990" s="6">
        <v>33</v>
      </c>
      <c r="C5990" s="6">
        <v>2</v>
      </c>
      <c r="D5990" s="6">
        <v>31</v>
      </c>
      <c r="E5990" s="129" t="s">
        <v>9558</v>
      </c>
      <c r="H5990" s="6">
        <f>IF('Раздел 2.6.1'!X29=SUM('Раздел 2.6.1'!X30:X32),0,1)</f>
        <v>0</v>
      </c>
    </row>
    <row r="5991" spans="1:8" x14ac:dyDescent="0.2">
      <c r="A5991" s="6">
        <f t="shared" si="90"/>
        <v>609562</v>
      </c>
      <c r="B5991" s="6">
        <v>33</v>
      </c>
      <c r="C5991" s="6">
        <v>2</v>
      </c>
      <c r="D5991" s="6">
        <v>32</v>
      </c>
      <c r="E5991" s="129" t="s">
        <v>9559</v>
      </c>
      <c r="H5991" s="6">
        <f>IF('Раздел 2.6.1'!Y29=SUM('Раздел 2.6.1'!Y30:Y32),0,1)</f>
        <v>0</v>
      </c>
    </row>
    <row r="5992" spans="1:8" x14ac:dyDescent="0.2">
      <c r="A5992" s="6">
        <f t="shared" si="90"/>
        <v>609562</v>
      </c>
      <c r="B5992" s="6">
        <v>33</v>
      </c>
      <c r="C5992" s="6">
        <v>2</v>
      </c>
      <c r="D5992" s="6">
        <v>33</v>
      </c>
      <c r="E5992" s="129" t="s">
        <v>9560</v>
      </c>
      <c r="H5992" s="6">
        <f>IF('Раздел 2.6.1'!Z29=SUM('Раздел 2.6.1'!Z30:Z32),0,1)</f>
        <v>0</v>
      </c>
    </row>
    <row r="5993" spans="1:8" x14ac:dyDescent="0.2">
      <c r="A5993" s="6">
        <f t="shared" si="90"/>
        <v>609562</v>
      </c>
      <c r="B5993" s="6">
        <v>33</v>
      </c>
      <c r="C5993" s="6">
        <v>2</v>
      </c>
      <c r="D5993" s="6">
        <v>34</v>
      </c>
      <c r="E5993" s="129" t="s">
        <v>9561</v>
      </c>
      <c r="H5993" s="6">
        <f>IF('Раздел 2.6.1'!AA29=SUM('Раздел 2.6.1'!AA30:AA32),0,1)</f>
        <v>0</v>
      </c>
    </row>
    <row r="5994" spans="1:8" x14ac:dyDescent="0.2">
      <c r="A5994" s="6">
        <f t="shared" si="90"/>
        <v>609562</v>
      </c>
      <c r="B5994" s="6">
        <v>33</v>
      </c>
      <c r="C5994" s="6">
        <v>2</v>
      </c>
      <c r="D5994" s="6">
        <v>35</v>
      </c>
      <c r="E5994" s="129" t="s">
        <v>9562</v>
      </c>
      <c r="H5994" s="6">
        <f>IF('Раздел 2.6.1'!AB29=SUM('Раздел 2.6.1'!AB30:AB32),0,1)</f>
        <v>0</v>
      </c>
    </row>
    <row r="5995" spans="1:8" x14ac:dyDescent="0.2">
      <c r="A5995" s="6">
        <f t="shared" si="90"/>
        <v>609562</v>
      </c>
      <c r="B5995" s="6">
        <v>33</v>
      </c>
      <c r="C5995" s="6">
        <v>2</v>
      </c>
      <c r="D5995" s="6">
        <v>36</v>
      </c>
      <c r="E5995" s="129" t="s">
        <v>9563</v>
      </c>
      <c r="H5995" s="6">
        <f>IF('Раздел 2.6.1'!AC29=SUM('Раздел 2.6.1'!AC30:AC32),0,1)</f>
        <v>0</v>
      </c>
    </row>
    <row r="5996" spans="1:8" x14ac:dyDescent="0.2">
      <c r="A5996" s="6">
        <f t="shared" si="90"/>
        <v>609562</v>
      </c>
      <c r="B5996" s="6">
        <v>33</v>
      </c>
      <c r="C5996" s="6">
        <v>2</v>
      </c>
      <c r="D5996" s="6">
        <v>37</v>
      </c>
      <c r="E5996" s="129" t="s">
        <v>9564</v>
      </c>
      <c r="H5996" s="6">
        <f>IF('Раздел 2.6.1'!AD29=SUM('Раздел 2.6.1'!AD30:AD32),0,1)</f>
        <v>0</v>
      </c>
    </row>
    <row r="5997" spans="1:8" x14ac:dyDescent="0.2">
      <c r="A5997" s="6">
        <f t="shared" si="90"/>
        <v>609562</v>
      </c>
      <c r="B5997" s="6">
        <v>33</v>
      </c>
      <c r="C5997" s="6">
        <v>2</v>
      </c>
      <c r="D5997" s="6">
        <v>38</v>
      </c>
      <c r="E5997" s="129" t="s">
        <v>9565</v>
      </c>
      <c r="H5997" s="6">
        <f>IF('Раздел 2.6.1'!AE29=SUM('Раздел 2.6.1'!AE30:AE32),0,1)</f>
        <v>0</v>
      </c>
    </row>
    <row r="5998" spans="1:8" x14ac:dyDescent="0.2">
      <c r="A5998" s="6">
        <f t="shared" si="90"/>
        <v>609562</v>
      </c>
      <c r="B5998" s="6">
        <v>33</v>
      </c>
      <c r="C5998" s="6">
        <v>2</v>
      </c>
      <c r="D5998" s="6">
        <v>39</v>
      </c>
      <c r="E5998" s="129" t="s">
        <v>9566</v>
      </c>
      <c r="H5998" s="6">
        <f>IF('Раздел 2.6.1'!AF29=SUM('Раздел 2.6.1'!AF30:AF32),0,1)</f>
        <v>0</v>
      </c>
    </row>
    <row r="5999" spans="1:8" x14ac:dyDescent="0.2">
      <c r="A5999" s="6">
        <f t="shared" si="90"/>
        <v>609562</v>
      </c>
      <c r="B5999" s="6">
        <v>33</v>
      </c>
      <c r="C5999" s="6">
        <v>2</v>
      </c>
      <c r="D5999" s="6">
        <v>40</v>
      </c>
      <c r="E5999" s="129" t="s">
        <v>9567</v>
      </c>
      <c r="H5999" s="6">
        <f>IF('Раздел 2.6.1'!AG29=SUM('Раздел 2.6.1'!AG30:AG32),0,1)</f>
        <v>0</v>
      </c>
    </row>
    <row r="6000" spans="1:8" x14ac:dyDescent="0.2">
      <c r="A6000" s="6">
        <f t="shared" si="90"/>
        <v>609562</v>
      </c>
      <c r="B6000" s="6">
        <v>33</v>
      </c>
      <c r="C6000" s="6">
        <v>2</v>
      </c>
      <c r="D6000" s="6">
        <v>41</v>
      </c>
      <c r="E6000" s="129" t="s">
        <v>9568</v>
      </c>
      <c r="H6000" s="6">
        <f>IF('Раздел 2.6.1'!AH29=SUM('Раздел 2.6.1'!AH30:AH32),0,1)</f>
        <v>0</v>
      </c>
    </row>
    <row r="6001" spans="1:8" x14ac:dyDescent="0.2">
      <c r="A6001" s="6">
        <f t="shared" si="90"/>
        <v>609562</v>
      </c>
      <c r="B6001" s="6">
        <v>33</v>
      </c>
      <c r="C6001" s="6">
        <v>2</v>
      </c>
      <c r="D6001" s="6">
        <v>42</v>
      </c>
      <c r="E6001" s="129" t="s">
        <v>9569</v>
      </c>
      <c r="H6001" s="6">
        <f>IF('Раздел 2.6.1'!AI29=SUM('Раздел 2.6.1'!AI30:AI32),0,1)</f>
        <v>0</v>
      </c>
    </row>
    <row r="6002" spans="1:8" x14ac:dyDescent="0.2">
      <c r="A6002" s="6">
        <f t="shared" si="90"/>
        <v>609562</v>
      </c>
      <c r="B6002" s="6">
        <v>33</v>
      </c>
      <c r="C6002" s="6">
        <v>2</v>
      </c>
      <c r="D6002" s="6">
        <v>43</v>
      </c>
      <c r="E6002" s="129" t="s">
        <v>9570</v>
      </c>
      <c r="H6002" s="6">
        <f>IF('Раздел 2.6.1'!AJ29=SUM('Раздел 2.6.1'!AJ30:AJ32),0,1)</f>
        <v>0</v>
      </c>
    </row>
    <row r="6003" spans="1:8" x14ac:dyDescent="0.2">
      <c r="A6003" s="6">
        <f t="shared" si="90"/>
        <v>609562</v>
      </c>
      <c r="B6003" s="6">
        <v>33</v>
      </c>
      <c r="C6003" s="119">
        <v>2</v>
      </c>
      <c r="D6003" s="119">
        <v>44</v>
      </c>
      <c r="E6003" s="130" t="s">
        <v>9571</v>
      </c>
      <c r="F6003" s="119"/>
      <c r="G6003" s="119"/>
      <c r="H6003" s="119">
        <f>IF('Раздел 2.6.1'!AK29=SUM('Раздел 2.6.1'!AK30:AK32),0,1)</f>
        <v>0</v>
      </c>
    </row>
    <row r="6004" spans="1:8" x14ac:dyDescent="0.2">
      <c r="A6004" s="6">
        <f t="shared" si="90"/>
        <v>609562</v>
      </c>
      <c r="B6004" s="6">
        <v>33</v>
      </c>
      <c r="C6004" s="6">
        <v>3</v>
      </c>
      <c r="D6004" s="6">
        <v>45</v>
      </c>
      <c r="E6004" s="6" t="s">
        <v>9572</v>
      </c>
      <c r="H6004" s="6">
        <f>IF(SUM('Раздел 2.6.1'!P30:P31)=SUM('Раздел 2.6.1'!P36,'Раздел 2.6.1'!P41),0,1)</f>
        <v>0</v>
      </c>
    </row>
    <row r="6005" spans="1:8" x14ac:dyDescent="0.2">
      <c r="A6005" s="6">
        <f t="shared" si="90"/>
        <v>609562</v>
      </c>
      <c r="B6005" s="6">
        <v>33</v>
      </c>
      <c r="C6005" s="6">
        <v>3</v>
      </c>
      <c r="D6005" s="6">
        <v>46</v>
      </c>
      <c r="E6005" s="129" t="s">
        <v>9063</v>
      </c>
      <c r="H6005" s="6">
        <f>IF(SUM('Раздел 2.6.1'!Q30:Q31)=SUM('Раздел 2.6.1'!Q36,'Раздел 2.6.1'!Q41),0,1)</f>
        <v>0</v>
      </c>
    </row>
    <row r="6006" spans="1:8" x14ac:dyDescent="0.2">
      <c r="A6006" s="6">
        <f t="shared" si="90"/>
        <v>609562</v>
      </c>
      <c r="B6006" s="6">
        <v>33</v>
      </c>
      <c r="C6006" s="6">
        <v>3</v>
      </c>
      <c r="D6006" s="6">
        <v>47</v>
      </c>
      <c r="E6006" s="129" t="s">
        <v>9064</v>
      </c>
      <c r="H6006" s="6">
        <f>IF(SUM('Раздел 2.6.1'!R30:R31)=SUM('Раздел 2.6.1'!R36,'Раздел 2.6.1'!R41),0,1)</f>
        <v>0</v>
      </c>
    </row>
    <row r="6007" spans="1:8" x14ac:dyDescent="0.2">
      <c r="A6007" s="6">
        <f t="shared" si="90"/>
        <v>609562</v>
      </c>
      <c r="B6007" s="6">
        <v>33</v>
      </c>
      <c r="C6007" s="6">
        <v>3</v>
      </c>
      <c r="D6007" s="6">
        <v>48</v>
      </c>
      <c r="E6007" s="129" t="s">
        <v>9065</v>
      </c>
      <c r="H6007" s="6">
        <f>IF(SUM('Раздел 2.6.1'!S30:S31)=SUM('Раздел 2.6.1'!S36,'Раздел 2.6.1'!S41),0,1)</f>
        <v>0</v>
      </c>
    </row>
    <row r="6008" spans="1:8" x14ac:dyDescent="0.2">
      <c r="A6008" s="6">
        <f t="shared" si="90"/>
        <v>609562</v>
      </c>
      <c r="B6008" s="6">
        <v>33</v>
      </c>
      <c r="C6008" s="6">
        <v>3</v>
      </c>
      <c r="D6008" s="6">
        <v>49</v>
      </c>
      <c r="E6008" s="129" t="s">
        <v>9066</v>
      </c>
      <c r="H6008" s="6">
        <f>IF(SUM('Раздел 2.6.1'!T30:T31)=SUM('Раздел 2.6.1'!T36,'Раздел 2.6.1'!T41),0,1)</f>
        <v>0</v>
      </c>
    </row>
    <row r="6009" spans="1:8" x14ac:dyDescent="0.2">
      <c r="A6009" s="6">
        <f t="shared" si="90"/>
        <v>609562</v>
      </c>
      <c r="B6009" s="6">
        <v>33</v>
      </c>
      <c r="C6009" s="6">
        <v>3</v>
      </c>
      <c r="D6009" s="6">
        <v>50</v>
      </c>
      <c r="E6009" s="129" t="s">
        <v>9067</v>
      </c>
      <c r="H6009" s="6">
        <f>IF(SUM('Раздел 2.6.1'!U30:U31)=SUM('Раздел 2.6.1'!U36,'Раздел 2.6.1'!U41),0,1)</f>
        <v>0</v>
      </c>
    </row>
    <row r="6010" spans="1:8" x14ac:dyDescent="0.2">
      <c r="A6010" s="6">
        <f t="shared" si="90"/>
        <v>609562</v>
      </c>
      <c r="B6010" s="6">
        <v>33</v>
      </c>
      <c r="C6010" s="6">
        <v>3</v>
      </c>
      <c r="D6010" s="6">
        <v>51</v>
      </c>
      <c r="E6010" s="129" t="s">
        <v>9068</v>
      </c>
      <c r="H6010" s="6">
        <f>IF(SUM('Раздел 2.6.1'!V30:V31)=SUM('Раздел 2.6.1'!V36,'Раздел 2.6.1'!V41),0,1)</f>
        <v>0</v>
      </c>
    </row>
    <row r="6011" spans="1:8" x14ac:dyDescent="0.2">
      <c r="A6011" s="6">
        <f t="shared" si="90"/>
        <v>609562</v>
      </c>
      <c r="B6011" s="6">
        <v>33</v>
      </c>
      <c r="C6011" s="6">
        <v>3</v>
      </c>
      <c r="D6011" s="6">
        <v>52</v>
      </c>
      <c r="E6011" s="129" t="s">
        <v>9069</v>
      </c>
      <c r="H6011" s="6">
        <f>IF(SUM('Раздел 2.6.1'!W30:W31)=SUM('Раздел 2.6.1'!W36,'Раздел 2.6.1'!W41),0,1)</f>
        <v>0</v>
      </c>
    </row>
    <row r="6012" spans="1:8" x14ac:dyDescent="0.2">
      <c r="A6012" s="6">
        <f t="shared" si="90"/>
        <v>609562</v>
      </c>
      <c r="B6012" s="6">
        <v>33</v>
      </c>
      <c r="C6012" s="6">
        <v>3</v>
      </c>
      <c r="D6012" s="6">
        <v>53</v>
      </c>
      <c r="E6012" s="129" t="s">
        <v>9070</v>
      </c>
      <c r="H6012" s="6">
        <f>IF(SUM('Раздел 2.6.1'!X30:X31)=SUM('Раздел 2.6.1'!X36,'Раздел 2.6.1'!X41),0,1)</f>
        <v>0</v>
      </c>
    </row>
    <row r="6013" spans="1:8" x14ac:dyDescent="0.2">
      <c r="A6013" s="6">
        <f t="shared" si="90"/>
        <v>609562</v>
      </c>
      <c r="B6013" s="6">
        <v>33</v>
      </c>
      <c r="C6013" s="6">
        <v>3</v>
      </c>
      <c r="D6013" s="6">
        <v>54</v>
      </c>
      <c r="E6013" s="129" t="s">
        <v>9071</v>
      </c>
      <c r="H6013" s="6">
        <f>IF(SUM('Раздел 2.6.1'!Y30:Y31)=SUM('Раздел 2.6.1'!Y36,'Раздел 2.6.1'!Y41),0,1)</f>
        <v>0</v>
      </c>
    </row>
    <row r="6014" spans="1:8" x14ac:dyDescent="0.2">
      <c r="A6014" s="6">
        <f t="shared" si="90"/>
        <v>609562</v>
      </c>
      <c r="B6014" s="6">
        <v>33</v>
      </c>
      <c r="C6014" s="6">
        <v>3</v>
      </c>
      <c r="D6014" s="6">
        <v>55</v>
      </c>
      <c r="E6014" s="129" t="s">
        <v>9072</v>
      </c>
      <c r="H6014" s="6">
        <f>IF(SUM('Раздел 2.6.1'!Z30:Z31)=SUM('Раздел 2.6.1'!Z36,'Раздел 2.6.1'!Z41),0,1)</f>
        <v>0</v>
      </c>
    </row>
    <row r="6015" spans="1:8" x14ac:dyDescent="0.2">
      <c r="A6015" s="6">
        <f t="shared" si="90"/>
        <v>609562</v>
      </c>
      <c r="B6015" s="6">
        <v>33</v>
      </c>
      <c r="C6015" s="6">
        <v>3</v>
      </c>
      <c r="D6015" s="6">
        <v>56</v>
      </c>
      <c r="E6015" s="129" t="s">
        <v>9073</v>
      </c>
      <c r="H6015" s="6">
        <f>IF(SUM('Раздел 2.6.1'!AA30:AA31)=SUM('Раздел 2.6.1'!AA36,'Раздел 2.6.1'!AA41),0,1)</f>
        <v>0</v>
      </c>
    </row>
    <row r="6016" spans="1:8" x14ac:dyDescent="0.2">
      <c r="A6016" s="6">
        <f t="shared" si="90"/>
        <v>609562</v>
      </c>
      <c r="B6016" s="6">
        <v>33</v>
      </c>
      <c r="C6016" s="6">
        <v>3</v>
      </c>
      <c r="D6016" s="6">
        <v>57</v>
      </c>
      <c r="E6016" s="129" t="s">
        <v>8912</v>
      </c>
      <c r="H6016" s="6">
        <f>IF(SUM('Раздел 2.6.1'!AB30:AB31)=SUM('Раздел 2.6.1'!AB36,'Раздел 2.6.1'!AB41),0,1)</f>
        <v>0</v>
      </c>
    </row>
    <row r="6017" spans="1:8" x14ac:dyDescent="0.2">
      <c r="A6017" s="6">
        <f t="shared" si="90"/>
        <v>609562</v>
      </c>
      <c r="B6017" s="6">
        <v>33</v>
      </c>
      <c r="C6017" s="6">
        <v>3</v>
      </c>
      <c r="D6017" s="6">
        <v>58</v>
      </c>
      <c r="E6017" s="129" t="s">
        <v>8913</v>
      </c>
      <c r="H6017" s="6">
        <f>IF(SUM('Раздел 2.6.1'!AC30:AC31)=SUM('Раздел 2.6.1'!AC36,'Раздел 2.6.1'!AC41),0,1)</f>
        <v>0</v>
      </c>
    </row>
    <row r="6018" spans="1:8" x14ac:dyDescent="0.2">
      <c r="A6018" s="6">
        <f t="shared" si="90"/>
        <v>609562</v>
      </c>
      <c r="B6018" s="6">
        <v>33</v>
      </c>
      <c r="C6018" s="6">
        <v>3</v>
      </c>
      <c r="D6018" s="6">
        <v>59</v>
      </c>
      <c r="E6018" s="129" t="s">
        <v>8914</v>
      </c>
      <c r="H6018" s="6">
        <f>IF(SUM('Раздел 2.6.1'!AD30:AD31)=SUM('Раздел 2.6.1'!AD36,'Раздел 2.6.1'!AD41),0,1)</f>
        <v>0</v>
      </c>
    </row>
    <row r="6019" spans="1:8" x14ac:dyDescent="0.2">
      <c r="A6019" s="6">
        <f t="shared" si="90"/>
        <v>609562</v>
      </c>
      <c r="B6019" s="6">
        <v>33</v>
      </c>
      <c r="C6019" s="6">
        <v>3</v>
      </c>
      <c r="D6019" s="6">
        <v>60</v>
      </c>
      <c r="E6019" s="129" t="s">
        <v>8915</v>
      </c>
      <c r="H6019" s="6">
        <f>IF(SUM('Раздел 2.6.1'!AE30:AE31)=SUM('Раздел 2.6.1'!AE36,'Раздел 2.6.1'!AE41),0,1)</f>
        <v>0</v>
      </c>
    </row>
    <row r="6020" spans="1:8" x14ac:dyDescent="0.2">
      <c r="A6020" s="6">
        <f t="shared" si="90"/>
        <v>609562</v>
      </c>
      <c r="B6020" s="6">
        <v>33</v>
      </c>
      <c r="C6020" s="6">
        <v>3</v>
      </c>
      <c r="D6020" s="6">
        <v>61</v>
      </c>
      <c r="E6020" s="129" t="s">
        <v>8916</v>
      </c>
      <c r="H6020" s="6">
        <f>IF(SUM('Раздел 2.6.1'!AF30:AF31)=SUM('Раздел 2.6.1'!AF36,'Раздел 2.6.1'!AF41),0,1)</f>
        <v>0</v>
      </c>
    </row>
    <row r="6021" spans="1:8" x14ac:dyDescent="0.2">
      <c r="A6021" s="6">
        <f t="shared" si="90"/>
        <v>609562</v>
      </c>
      <c r="B6021" s="6">
        <v>33</v>
      </c>
      <c r="C6021" s="6">
        <v>3</v>
      </c>
      <c r="D6021" s="6">
        <v>62</v>
      </c>
      <c r="E6021" s="129" t="s">
        <v>8917</v>
      </c>
      <c r="H6021" s="6">
        <f>IF(SUM('Раздел 2.6.1'!AG30:AG31)=SUM('Раздел 2.6.1'!AG36,'Раздел 2.6.1'!AG41),0,1)</f>
        <v>0</v>
      </c>
    </row>
    <row r="6022" spans="1:8" x14ac:dyDescent="0.2">
      <c r="A6022" s="6">
        <f t="shared" si="90"/>
        <v>609562</v>
      </c>
      <c r="B6022" s="6">
        <v>33</v>
      </c>
      <c r="C6022" s="6">
        <v>3</v>
      </c>
      <c r="D6022" s="6">
        <v>63</v>
      </c>
      <c r="E6022" s="129" t="s">
        <v>8918</v>
      </c>
      <c r="H6022" s="6">
        <f>IF(SUM('Раздел 2.6.1'!AH30:AH31)=SUM('Раздел 2.6.1'!AH36,'Раздел 2.6.1'!AH41),0,1)</f>
        <v>0</v>
      </c>
    </row>
    <row r="6023" spans="1:8" x14ac:dyDescent="0.2">
      <c r="A6023" s="6">
        <f t="shared" ref="A6023:A6064" si="91">P_3</f>
        <v>609562</v>
      </c>
      <c r="B6023" s="6">
        <v>33</v>
      </c>
      <c r="C6023" s="6">
        <v>3</v>
      </c>
      <c r="D6023" s="6">
        <v>64</v>
      </c>
      <c r="E6023" s="129" t="s">
        <v>8919</v>
      </c>
      <c r="H6023" s="6">
        <f>IF(SUM('Раздел 2.6.1'!AI30:AI31)=SUM('Раздел 2.6.1'!AI36,'Раздел 2.6.1'!AI41),0,1)</f>
        <v>0</v>
      </c>
    </row>
    <row r="6024" spans="1:8" x14ac:dyDescent="0.2">
      <c r="A6024" s="6">
        <f t="shared" si="91"/>
        <v>609562</v>
      </c>
      <c r="B6024" s="6">
        <v>33</v>
      </c>
      <c r="C6024" s="6">
        <v>3</v>
      </c>
      <c r="D6024" s="6">
        <v>65</v>
      </c>
      <c r="E6024" s="129" t="s">
        <v>8920</v>
      </c>
      <c r="H6024" s="6">
        <f>IF(SUM('Раздел 2.6.1'!AJ30:AJ31)=SUM('Раздел 2.6.1'!AJ36,'Раздел 2.6.1'!AJ41),0,1)</f>
        <v>0</v>
      </c>
    </row>
    <row r="6025" spans="1:8" x14ac:dyDescent="0.2">
      <c r="A6025" s="6">
        <f t="shared" si="91"/>
        <v>609562</v>
      </c>
      <c r="B6025" s="6">
        <v>33</v>
      </c>
      <c r="C6025" s="119">
        <v>3</v>
      </c>
      <c r="D6025" s="119">
        <v>66</v>
      </c>
      <c r="E6025" s="130" t="s">
        <v>8921</v>
      </c>
      <c r="F6025" s="119"/>
      <c r="G6025" s="119"/>
      <c r="H6025" s="119">
        <f>IF(SUM('Раздел 2.6.1'!AK30:AK31)=SUM('Раздел 2.6.1'!AK36,'Раздел 2.6.1'!AK41),0,1)</f>
        <v>0</v>
      </c>
    </row>
    <row r="6026" spans="1:8" x14ac:dyDescent="0.2">
      <c r="A6026" s="6">
        <f t="shared" si="91"/>
        <v>609562</v>
      </c>
      <c r="B6026" s="6">
        <v>33</v>
      </c>
      <c r="C6026" s="6">
        <v>4</v>
      </c>
      <c r="D6026" s="6">
        <v>67</v>
      </c>
      <c r="E6026" s="6" t="s">
        <v>9489</v>
      </c>
      <c r="H6026" s="6">
        <f>IF('Раздел 2.6.1'!P21=SUM('Раздел 2.6.1'!V21:X21),0,1)</f>
        <v>0</v>
      </c>
    </row>
    <row r="6027" spans="1:8" x14ac:dyDescent="0.2">
      <c r="A6027" s="6">
        <f t="shared" si="91"/>
        <v>609562</v>
      </c>
      <c r="B6027" s="6">
        <v>33</v>
      </c>
      <c r="C6027" s="6">
        <v>4</v>
      </c>
      <c r="D6027" s="6">
        <v>68</v>
      </c>
      <c r="E6027" s="6" t="s">
        <v>9490</v>
      </c>
      <c r="H6027" s="6">
        <f>IF('Раздел 2.6.1'!P22=SUM('Раздел 2.6.1'!V22:X22),0,1)</f>
        <v>0</v>
      </c>
    </row>
    <row r="6028" spans="1:8" x14ac:dyDescent="0.2">
      <c r="A6028" s="6">
        <f t="shared" si="91"/>
        <v>609562</v>
      </c>
      <c r="B6028" s="6">
        <v>33</v>
      </c>
      <c r="C6028" s="6">
        <v>4</v>
      </c>
      <c r="D6028" s="6">
        <v>69</v>
      </c>
      <c r="E6028" s="6" t="s">
        <v>10538</v>
      </c>
      <c r="H6028" s="6">
        <f>IF('Раздел 2.6.1'!P23=SUM('Раздел 2.6.1'!V23:X23),0,1)</f>
        <v>0</v>
      </c>
    </row>
    <row r="6029" spans="1:8" x14ac:dyDescent="0.2">
      <c r="A6029" s="6">
        <f t="shared" si="91"/>
        <v>609562</v>
      </c>
      <c r="B6029" s="6">
        <v>33</v>
      </c>
      <c r="C6029" s="6">
        <v>4</v>
      </c>
      <c r="D6029" s="6">
        <v>70</v>
      </c>
      <c r="E6029" s="6" t="s">
        <v>10539</v>
      </c>
      <c r="H6029" s="6">
        <f>IF('Раздел 2.6.1'!P24=SUM('Раздел 2.6.1'!V24:X24),0,1)</f>
        <v>0</v>
      </c>
    </row>
    <row r="6030" spans="1:8" x14ac:dyDescent="0.2">
      <c r="A6030" s="6">
        <f t="shared" si="91"/>
        <v>609562</v>
      </c>
      <c r="B6030" s="6">
        <v>33</v>
      </c>
      <c r="C6030" s="6">
        <v>4</v>
      </c>
      <c r="D6030" s="6">
        <v>71</v>
      </c>
      <c r="E6030" s="6" t="s">
        <v>10540</v>
      </c>
      <c r="H6030" s="6">
        <f>IF('Раздел 2.6.1'!P25=SUM('Раздел 2.6.1'!V25:X25),0,1)</f>
        <v>0</v>
      </c>
    </row>
    <row r="6031" spans="1:8" x14ac:dyDescent="0.2">
      <c r="A6031" s="6">
        <f t="shared" si="91"/>
        <v>609562</v>
      </c>
      <c r="B6031" s="6">
        <v>33</v>
      </c>
      <c r="C6031" s="6">
        <v>4</v>
      </c>
      <c r="D6031" s="6">
        <v>72</v>
      </c>
      <c r="E6031" s="6" t="s">
        <v>10541</v>
      </c>
      <c r="H6031" s="6">
        <f>IF('Раздел 2.6.1'!P26=SUM('Раздел 2.6.1'!V26:X26),0,1)</f>
        <v>0</v>
      </c>
    </row>
    <row r="6032" spans="1:8" x14ac:dyDescent="0.2">
      <c r="A6032" s="6">
        <f t="shared" si="91"/>
        <v>609562</v>
      </c>
      <c r="B6032" s="6">
        <v>33</v>
      </c>
      <c r="C6032" s="6">
        <v>4</v>
      </c>
      <c r="D6032" s="6">
        <v>73</v>
      </c>
      <c r="E6032" s="6" t="s">
        <v>10542</v>
      </c>
      <c r="H6032" s="6">
        <f>IF('Раздел 2.6.1'!P27=SUM('Раздел 2.6.1'!V27:X27),0,1)</f>
        <v>0</v>
      </c>
    </row>
    <row r="6033" spans="1:8" x14ac:dyDescent="0.2">
      <c r="A6033" s="6">
        <f t="shared" si="91"/>
        <v>609562</v>
      </c>
      <c r="B6033" s="6">
        <v>33</v>
      </c>
      <c r="C6033" s="6">
        <v>4</v>
      </c>
      <c r="D6033" s="6">
        <v>74</v>
      </c>
      <c r="E6033" s="6" t="s">
        <v>9927</v>
      </c>
      <c r="H6033" s="6">
        <f>IF('Раздел 2.6.1'!P28=SUM('Раздел 2.6.1'!V28:X28),0,1)</f>
        <v>0</v>
      </c>
    </row>
    <row r="6034" spans="1:8" x14ac:dyDescent="0.2">
      <c r="A6034" s="6">
        <f t="shared" si="91"/>
        <v>609562</v>
      </c>
      <c r="B6034" s="6">
        <v>33</v>
      </c>
      <c r="C6034" s="6">
        <v>4</v>
      </c>
      <c r="D6034" s="6">
        <v>75</v>
      </c>
      <c r="E6034" s="6" t="s">
        <v>9928</v>
      </c>
      <c r="H6034" s="6">
        <f>IF('Раздел 2.6.1'!P29=SUM('Раздел 2.6.1'!V29:X29),0,1)</f>
        <v>0</v>
      </c>
    </row>
    <row r="6035" spans="1:8" x14ac:dyDescent="0.2">
      <c r="A6035" s="6">
        <f t="shared" si="91"/>
        <v>609562</v>
      </c>
      <c r="B6035" s="6">
        <v>33</v>
      </c>
      <c r="C6035" s="6">
        <v>4</v>
      </c>
      <c r="D6035" s="6">
        <v>76</v>
      </c>
      <c r="E6035" s="6" t="s">
        <v>9929</v>
      </c>
      <c r="H6035" s="6">
        <f>IF('Раздел 2.6.1'!P30=SUM('Раздел 2.6.1'!V30:X30),0,1)</f>
        <v>0</v>
      </c>
    </row>
    <row r="6036" spans="1:8" x14ac:dyDescent="0.2">
      <c r="A6036" s="6">
        <f t="shared" si="91"/>
        <v>609562</v>
      </c>
      <c r="B6036" s="6">
        <v>33</v>
      </c>
      <c r="C6036" s="6">
        <v>4</v>
      </c>
      <c r="D6036" s="6">
        <v>77</v>
      </c>
      <c r="E6036" s="6" t="s">
        <v>9930</v>
      </c>
      <c r="H6036" s="6">
        <f>IF('Раздел 2.6.1'!P31=SUM('Раздел 2.6.1'!V31:X31),0,1)</f>
        <v>0</v>
      </c>
    </row>
    <row r="6037" spans="1:8" x14ac:dyDescent="0.2">
      <c r="A6037" s="6">
        <f t="shared" si="91"/>
        <v>609562</v>
      </c>
      <c r="B6037" s="6">
        <v>33</v>
      </c>
      <c r="C6037" s="6">
        <v>4</v>
      </c>
      <c r="D6037" s="6">
        <v>78</v>
      </c>
      <c r="E6037" s="6" t="s">
        <v>9931</v>
      </c>
      <c r="H6037" s="6">
        <f>IF('Раздел 2.6.1'!P32=SUM('Раздел 2.6.1'!V32:X32),0,1)</f>
        <v>0</v>
      </c>
    </row>
    <row r="6038" spans="1:8" x14ac:dyDescent="0.2">
      <c r="A6038" s="6">
        <f t="shared" si="91"/>
        <v>609562</v>
      </c>
      <c r="B6038" s="6">
        <v>33</v>
      </c>
      <c r="C6038" s="6">
        <v>4</v>
      </c>
      <c r="D6038" s="6">
        <v>79</v>
      </c>
      <c r="E6038" s="6" t="s">
        <v>9932</v>
      </c>
      <c r="H6038" s="6">
        <f>IF('Раздел 2.6.1'!P33=SUM('Раздел 2.6.1'!V33:X33),0,1)</f>
        <v>0</v>
      </c>
    </row>
    <row r="6039" spans="1:8" x14ac:dyDescent="0.2">
      <c r="A6039" s="6">
        <f t="shared" si="91"/>
        <v>609562</v>
      </c>
      <c r="B6039" s="6">
        <v>33</v>
      </c>
      <c r="C6039" s="6">
        <v>4</v>
      </c>
      <c r="D6039" s="6">
        <v>80</v>
      </c>
      <c r="E6039" s="6" t="s">
        <v>9933</v>
      </c>
      <c r="H6039" s="6">
        <f>IF('Раздел 2.6.1'!P34=SUM('Раздел 2.6.1'!V34:X34),0,1)</f>
        <v>0</v>
      </c>
    </row>
    <row r="6040" spans="1:8" x14ac:dyDescent="0.2">
      <c r="A6040" s="6">
        <f t="shared" si="91"/>
        <v>609562</v>
      </c>
      <c r="B6040" s="6">
        <v>33</v>
      </c>
      <c r="C6040" s="6">
        <v>4</v>
      </c>
      <c r="D6040" s="6">
        <v>81</v>
      </c>
      <c r="E6040" s="6" t="s">
        <v>9934</v>
      </c>
      <c r="H6040" s="6">
        <f>IF('Раздел 2.6.1'!P35=SUM('Раздел 2.6.1'!V35:X35),0,1)</f>
        <v>0</v>
      </c>
    </row>
    <row r="6041" spans="1:8" x14ac:dyDescent="0.2">
      <c r="A6041" s="6">
        <f t="shared" si="91"/>
        <v>609562</v>
      </c>
      <c r="B6041" s="6">
        <v>33</v>
      </c>
      <c r="C6041" s="6">
        <v>4</v>
      </c>
      <c r="D6041" s="6">
        <v>82</v>
      </c>
      <c r="E6041" s="6" t="s">
        <v>9935</v>
      </c>
      <c r="H6041" s="6">
        <f>IF('Раздел 2.6.1'!P36=SUM('Раздел 2.6.1'!V36:X36),0,1)</f>
        <v>0</v>
      </c>
    </row>
    <row r="6042" spans="1:8" x14ac:dyDescent="0.2">
      <c r="A6042" s="6">
        <f t="shared" si="91"/>
        <v>609562</v>
      </c>
      <c r="B6042" s="6">
        <v>33</v>
      </c>
      <c r="C6042" s="6">
        <v>4</v>
      </c>
      <c r="D6042" s="6">
        <v>83</v>
      </c>
      <c r="E6042" s="6" t="s">
        <v>9936</v>
      </c>
      <c r="H6042" s="6">
        <f>IF('Раздел 2.6.1'!P37=SUM('Раздел 2.6.1'!V37:X37),0,1)</f>
        <v>0</v>
      </c>
    </row>
    <row r="6043" spans="1:8" x14ac:dyDescent="0.2">
      <c r="A6043" s="6">
        <f t="shared" si="91"/>
        <v>609562</v>
      </c>
      <c r="B6043" s="6">
        <v>33</v>
      </c>
      <c r="C6043" s="6">
        <v>4</v>
      </c>
      <c r="D6043" s="6">
        <v>84</v>
      </c>
      <c r="E6043" s="6" t="s">
        <v>9937</v>
      </c>
      <c r="H6043" s="6">
        <f>IF('Раздел 2.6.1'!P38=SUM('Раздел 2.6.1'!V38:X38),0,1)</f>
        <v>0</v>
      </c>
    </row>
    <row r="6044" spans="1:8" x14ac:dyDescent="0.2">
      <c r="A6044" s="6">
        <f t="shared" si="91"/>
        <v>609562</v>
      </c>
      <c r="B6044" s="6">
        <v>33</v>
      </c>
      <c r="C6044" s="6">
        <v>4</v>
      </c>
      <c r="D6044" s="6">
        <v>85</v>
      </c>
      <c r="E6044" s="6" t="s">
        <v>9938</v>
      </c>
      <c r="H6044" s="6">
        <f>IF('Раздел 2.6.1'!P39=SUM('Раздел 2.6.1'!V39:X39),0,1)</f>
        <v>0</v>
      </c>
    </row>
    <row r="6045" spans="1:8" x14ac:dyDescent="0.2">
      <c r="A6045" s="6">
        <f t="shared" si="91"/>
        <v>609562</v>
      </c>
      <c r="B6045" s="6">
        <v>33</v>
      </c>
      <c r="C6045" s="6">
        <v>4</v>
      </c>
      <c r="D6045" s="6">
        <v>86</v>
      </c>
      <c r="E6045" s="6" t="s">
        <v>9939</v>
      </c>
      <c r="H6045" s="6">
        <f>IF('Раздел 2.6.1'!P40=SUM('Раздел 2.6.1'!V40:X40),0,1)</f>
        <v>0</v>
      </c>
    </row>
    <row r="6046" spans="1:8" x14ac:dyDescent="0.2">
      <c r="A6046" s="6">
        <f t="shared" si="91"/>
        <v>609562</v>
      </c>
      <c r="B6046" s="6">
        <v>33</v>
      </c>
      <c r="C6046" s="6">
        <v>4</v>
      </c>
      <c r="D6046" s="6">
        <v>87</v>
      </c>
      <c r="E6046" s="6" t="s">
        <v>9940</v>
      </c>
      <c r="H6046" s="6">
        <f>IF('Раздел 2.6.1'!P41=SUM('Раздел 2.6.1'!V41:X41),0,1)</f>
        <v>0</v>
      </c>
    </row>
    <row r="6047" spans="1:8" x14ac:dyDescent="0.2">
      <c r="A6047" s="6">
        <f t="shared" si="91"/>
        <v>609562</v>
      </c>
      <c r="B6047" s="6">
        <v>33</v>
      </c>
      <c r="C6047" s="119">
        <v>4</v>
      </c>
      <c r="D6047" s="119">
        <v>88</v>
      </c>
      <c r="E6047" s="119" t="s">
        <v>9941</v>
      </c>
      <c r="F6047" s="119"/>
      <c r="G6047" s="119"/>
      <c r="H6047" s="119">
        <f>IF('Раздел 2.6.1'!P42=SUM('Раздел 2.6.1'!V42:X42),0,1)</f>
        <v>0</v>
      </c>
    </row>
    <row r="6048" spans="1:8" x14ac:dyDescent="0.2">
      <c r="A6048" s="6">
        <f t="shared" si="91"/>
        <v>609562</v>
      </c>
      <c r="B6048" s="6">
        <v>33</v>
      </c>
      <c r="C6048" s="6">
        <v>5</v>
      </c>
      <c r="D6048" s="6">
        <v>89</v>
      </c>
      <c r="E6048" s="6" t="s">
        <v>9173</v>
      </c>
      <c r="H6048" s="6">
        <f>IF('Раздел 2.6.1'!AE21=SUM('Раздел 2.6.1'!P21,'Раздел 2.6.1'!Y21),0,1)</f>
        <v>0</v>
      </c>
    </row>
    <row r="6049" spans="1:8" x14ac:dyDescent="0.2">
      <c r="A6049" s="6">
        <f t="shared" si="91"/>
        <v>609562</v>
      </c>
      <c r="B6049" s="6">
        <v>33</v>
      </c>
      <c r="C6049" s="6">
        <v>5</v>
      </c>
      <c r="D6049" s="6">
        <v>90</v>
      </c>
      <c r="E6049" s="6" t="s">
        <v>9174</v>
      </c>
      <c r="H6049" s="6">
        <f>IF('Раздел 2.6.1'!AE22=SUM('Раздел 2.6.1'!P22,'Раздел 2.6.1'!Y22),0,1)</f>
        <v>0</v>
      </c>
    </row>
    <row r="6050" spans="1:8" x14ac:dyDescent="0.2">
      <c r="A6050" s="6">
        <f t="shared" si="91"/>
        <v>609562</v>
      </c>
      <c r="B6050" s="6">
        <v>33</v>
      </c>
      <c r="C6050" s="6">
        <v>5</v>
      </c>
      <c r="D6050" s="6">
        <v>91</v>
      </c>
      <c r="E6050" s="6" t="s">
        <v>9175</v>
      </c>
      <c r="H6050" s="6">
        <f>IF('Раздел 2.6.1'!AE23=SUM('Раздел 2.6.1'!P23,'Раздел 2.6.1'!Y23),0,1)</f>
        <v>0</v>
      </c>
    </row>
    <row r="6051" spans="1:8" x14ac:dyDescent="0.2">
      <c r="A6051" s="6">
        <f t="shared" si="91"/>
        <v>609562</v>
      </c>
      <c r="B6051" s="6">
        <v>33</v>
      </c>
      <c r="C6051" s="6">
        <v>5</v>
      </c>
      <c r="D6051" s="6">
        <v>92</v>
      </c>
      <c r="E6051" s="6" t="s">
        <v>9176</v>
      </c>
      <c r="H6051" s="6">
        <f>IF('Раздел 2.6.1'!AE24=SUM('Раздел 2.6.1'!P24,'Раздел 2.6.1'!Y24),0,1)</f>
        <v>0</v>
      </c>
    </row>
    <row r="6052" spans="1:8" x14ac:dyDescent="0.2">
      <c r="A6052" s="6">
        <f t="shared" si="91"/>
        <v>609562</v>
      </c>
      <c r="B6052" s="6">
        <v>33</v>
      </c>
      <c r="C6052" s="6">
        <v>5</v>
      </c>
      <c r="D6052" s="6">
        <v>93</v>
      </c>
      <c r="E6052" s="6" t="s">
        <v>9177</v>
      </c>
      <c r="H6052" s="6">
        <f>IF('Раздел 2.6.1'!AE25=SUM('Раздел 2.6.1'!P25,'Раздел 2.6.1'!Y25),0,1)</f>
        <v>0</v>
      </c>
    </row>
    <row r="6053" spans="1:8" x14ac:dyDescent="0.2">
      <c r="A6053" s="6">
        <f t="shared" si="91"/>
        <v>609562</v>
      </c>
      <c r="B6053" s="6">
        <v>33</v>
      </c>
      <c r="C6053" s="6">
        <v>5</v>
      </c>
      <c r="D6053" s="6">
        <v>94</v>
      </c>
      <c r="E6053" s="6" t="s">
        <v>9178</v>
      </c>
      <c r="H6053" s="6">
        <f>IF('Раздел 2.6.1'!AE26=SUM('Раздел 2.6.1'!P26,'Раздел 2.6.1'!Y26),0,1)</f>
        <v>0</v>
      </c>
    </row>
    <row r="6054" spans="1:8" x14ac:dyDescent="0.2">
      <c r="A6054" s="6">
        <f t="shared" si="91"/>
        <v>609562</v>
      </c>
      <c r="B6054" s="6">
        <v>33</v>
      </c>
      <c r="C6054" s="6">
        <v>5</v>
      </c>
      <c r="D6054" s="6">
        <v>95</v>
      </c>
      <c r="E6054" s="6" t="s">
        <v>9179</v>
      </c>
      <c r="H6054" s="6">
        <f>IF('Раздел 2.6.1'!AE27=SUM('Раздел 2.6.1'!P27,'Раздел 2.6.1'!Y27),0,1)</f>
        <v>0</v>
      </c>
    </row>
    <row r="6055" spans="1:8" x14ac:dyDescent="0.2">
      <c r="A6055" s="6">
        <f t="shared" si="91"/>
        <v>609562</v>
      </c>
      <c r="B6055" s="6">
        <v>33</v>
      </c>
      <c r="C6055" s="6">
        <v>5</v>
      </c>
      <c r="D6055" s="6">
        <v>96</v>
      </c>
      <c r="E6055" s="6" t="s">
        <v>9180</v>
      </c>
      <c r="H6055" s="6">
        <f>IF('Раздел 2.6.1'!AE28=SUM('Раздел 2.6.1'!P28,'Раздел 2.6.1'!Y28),0,1)</f>
        <v>0</v>
      </c>
    </row>
    <row r="6056" spans="1:8" x14ac:dyDescent="0.2">
      <c r="A6056" s="6">
        <f t="shared" si="91"/>
        <v>609562</v>
      </c>
      <c r="B6056" s="6">
        <v>33</v>
      </c>
      <c r="C6056" s="6">
        <v>5</v>
      </c>
      <c r="D6056" s="6">
        <v>97</v>
      </c>
      <c r="E6056" s="6" t="s">
        <v>9181</v>
      </c>
      <c r="H6056" s="6">
        <f>IF('Раздел 2.6.1'!AE29=SUM('Раздел 2.6.1'!P29,'Раздел 2.6.1'!Y29),0,1)</f>
        <v>0</v>
      </c>
    </row>
    <row r="6057" spans="1:8" x14ac:dyDescent="0.2">
      <c r="A6057" s="6">
        <f t="shared" si="91"/>
        <v>609562</v>
      </c>
      <c r="B6057" s="6">
        <v>33</v>
      </c>
      <c r="C6057" s="6">
        <v>5</v>
      </c>
      <c r="D6057" s="6">
        <v>98</v>
      </c>
      <c r="E6057" s="6" t="s">
        <v>8347</v>
      </c>
      <c r="H6057" s="6">
        <f>IF('Раздел 2.6.1'!AE30=SUM('Раздел 2.6.1'!P30,'Раздел 2.6.1'!Y30),0,1)</f>
        <v>0</v>
      </c>
    </row>
    <row r="6058" spans="1:8" x14ac:dyDescent="0.2">
      <c r="A6058" s="6">
        <f t="shared" si="91"/>
        <v>609562</v>
      </c>
      <c r="B6058" s="6">
        <v>33</v>
      </c>
      <c r="C6058" s="6">
        <v>5</v>
      </c>
      <c r="D6058" s="6">
        <v>99</v>
      </c>
      <c r="E6058" s="6" t="s">
        <v>8348</v>
      </c>
      <c r="H6058" s="6">
        <f>IF('Раздел 2.6.1'!AE31=SUM('Раздел 2.6.1'!P31,'Раздел 2.6.1'!Y31),0,1)</f>
        <v>0</v>
      </c>
    </row>
    <row r="6059" spans="1:8" x14ac:dyDescent="0.2">
      <c r="A6059" s="6">
        <f t="shared" si="91"/>
        <v>609562</v>
      </c>
      <c r="B6059" s="6">
        <v>33</v>
      </c>
      <c r="C6059" s="6">
        <v>5</v>
      </c>
      <c r="D6059" s="6">
        <v>100</v>
      </c>
      <c r="E6059" s="6" t="s">
        <v>8349</v>
      </c>
      <c r="H6059" s="6">
        <f>IF('Раздел 2.6.1'!AE32=SUM('Раздел 2.6.1'!P32,'Раздел 2.6.1'!Y32),0,1)</f>
        <v>0</v>
      </c>
    </row>
    <row r="6060" spans="1:8" x14ac:dyDescent="0.2">
      <c r="A6060" s="6">
        <f t="shared" si="91"/>
        <v>609562</v>
      </c>
      <c r="B6060" s="6">
        <v>33</v>
      </c>
      <c r="C6060" s="6">
        <v>5</v>
      </c>
      <c r="D6060" s="6">
        <v>101</v>
      </c>
      <c r="E6060" s="6" t="s">
        <v>8350</v>
      </c>
      <c r="H6060" s="6">
        <f>IF('Раздел 2.6.1'!AE33=SUM('Раздел 2.6.1'!P33,'Раздел 2.6.1'!Y33),0,1)</f>
        <v>0</v>
      </c>
    </row>
    <row r="6061" spans="1:8" x14ac:dyDescent="0.2">
      <c r="A6061" s="6">
        <f t="shared" si="91"/>
        <v>609562</v>
      </c>
      <c r="B6061" s="6">
        <v>33</v>
      </c>
      <c r="C6061" s="6">
        <v>5</v>
      </c>
      <c r="D6061" s="6">
        <v>102</v>
      </c>
      <c r="E6061" s="6" t="s">
        <v>8351</v>
      </c>
      <c r="H6061" s="6">
        <f>IF('Раздел 2.6.1'!AE34=SUM('Раздел 2.6.1'!P34,'Раздел 2.6.1'!Y34),0,1)</f>
        <v>0</v>
      </c>
    </row>
    <row r="6062" spans="1:8" x14ac:dyDescent="0.2">
      <c r="A6062" s="6">
        <f t="shared" si="91"/>
        <v>609562</v>
      </c>
      <c r="B6062" s="6">
        <v>33</v>
      </c>
      <c r="C6062" s="6">
        <v>5</v>
      </c>
      <c r="D6062" s="6">
        <v>103</v>
      </c>
      <c r="E6062" s="6" t="s">
        <v>8345</v>
      </c>
      <c r="H6062" s="6">
        <f>IF('Раздел 2.6.1'!AE35=SUM('Раздел 2.6.1'!P35,'Раздел 2.6.1'!Y35),0,1)</f>
        <v>0</v>
      </c>
    </row>
    <row r="6063" spans="1:8" x14ac:dyDescent="0.2">
      <c r="A6063" s="6">
        <f t="shared" si="91"/>
        <v>609562</v>
      </c>
      <c r="B6063" s="6">
        <v>33</v>
      </c>
      <c r="C6063" s="6">
        <v>5</v>
      </c>
      <c r="D6063" s="6">
        <v>104</v>
      </c>
      <c r="E6063" s="6" t="s">
        <v>8346</v>
      </c>
      <c r="H6063" s="6">
        <f>IF('Раздел 2.6.1'!AE36=SUM('Раздел 2.6.1'!P36,'Раздел 2.6.1'!Y36),0,1)</f>
        <v>0</v>
      </c>
    </row>
    <row r="6064" spans="1:8" x14ac:dyDescent="0.2">
      <c r="A6064" s="6">
        <f t="shared" si="91"/>
        <v>609562</v>
      </c>
      <c r="B6064" s="6">
        <v>33</v>
      </c>
      <c r="C6064" s="6">
        <v>5</v>
      </c>
      <c r="D6064" s="6">
        <v>105</v>
      </c>
      <c r="E6064" s="6" t="s">
        <v>7527</v>
      </c>
      <c r="H6064" s="6">
        <f>IF('Раздел 2.6.1'!AE37=SUM('Раздел 2.6.1'!P37,'Раздел 2.6.1'!Y37),0,1)</f>
        <v>0</v>
      </c>
    </row>
    <row r="6065" spans="1:8" x14ac:dyDescent="0.2">
      <c r="A6065" s="6">
        <f t="shared" ref="A6065:A6128" si="92">P_3</f>
        <v>609562</v>
      </c>
      <c r="B6065" s="6">
        <v>33</v>
      </c>
      <c r="C6065" s="6">
        <v>5</v>
      </c>
      <c r="D6065" s="6">
        <v>106</v>
      </c>
      <c r="E6065" s="6" t="s">
        <v>7528</v>
      </c>
      <c r="H6065" s="6">
        <f>IF('Раздел 2.6.1'!AE38=SUM('Раздел 2.6.1'!P38,'Раздел 2.6.1'!Y38),0,1)</f>
        <v>0</v>
      </c>
    </row>
    <row r="6066" spans="1:8" x14ac:dyDescent="0.2">
      <c r="A6066" s="6">
        <f t="shared" si="92"/>
        <v>609562</v>
      </c>
      <c r="B6066" s="6">
        <v>33</v>
      </c>
      <c r="C6066" s="6">
        <v>5</v>
      </c>
      <c r="D6066" s="6">
        <v>107</v>
      </c>
      <c r="E6066" s="6" t="s">
        <v>7529</v>
      </c>
      <c r="H6066" s="6">
        <f>IF('Раздел 2.6.1'!AE39=SUM('Раздел 2.6.1'!P39,'Раздел 2.6.1'!Y39),0,1)</f>
        <v>0</v>
      </c>
    </row>
    <row r="6067" spans="1:8" x14ac:dyDescent="0.2">
      <c r="A6067" s="6">
        <f t="shared" si="92"/>
        <v>609562</v>
      </c>
      <c r="B6067" s="6">
        <v>33</v>
      </c>
      <c r="C6067" s="6">
        <v>5</v>
      </c>
      <c r="D6067" s="6">
        <v>108</v>
      </c>
      <c r="E6067" s="6" t="s">
        <v>8428</v>
      </c>
      <c r="H6067" s="6">
        <f>IF('Раздел 2.6.1'!AE40=SUM('Раздел 2.6.1'!P40,'Раздел 2.6.1'!Y40),0,1)</f>
        <v>0</v>
      </c>
    </row>
    <row r="6068" spans="1:8" x14ac:dyDescent="0.2">
      <c r="A6068" s="6">
        <f t="shared" si="92"/>
        <v>609562</v>
      </c>
      <c r="B6068" s="6">
        <v>33</v>
      </c>
      <c r="C6068" s="6">
        <v>5</v>
      </c>
      <c r="D6068" s="6">
        <v>109</v>
      </c>
      <c r="E6068" s="6" t="s">
        <v>8429</v>
      </c>
      <c r="H6068" s="6">
        <f>IF('Раздел 2.6.1'!AE41=SUM('Раздел 2.6.1'!P41,'Раздел 2.6.1'!Y41),0,1)</f>
        <v>0</v>
      </c>
    </row>
    <row r="6069" spans="1:8" x14ac:dyDescent="0.2">
      <c r="A6069" s="6">
        <f t="shared" si="92"/>
        <v>609562</v>
      </c>
      <c r="B6069" s="6">
        <v>33</v>
      </c>
      <c r="C6069" s="119">
        <v>5</v>
      </c>
      <c r="D6069" s="119">
        <v>110</v>
      </c>
      <c r="E6069" s="119" t="s">
        <v>8430</v>
      </c>
      <c r="F6069" s="119"/>
      <c r="G6069" s="119"/>
      <c r="H6069" s="119">
        <f>IF('Раздел 2.6.1'!AE42=SUM('Раздел 2.6.1'!P42,'Раздел 2.6.1'!Y42),0,1)</f>
        <v>0</v>
      </c>
    </row>
    <row r="6070" spans="1:8" x14ac:dyDescent="0.2">
      <c r="A6070" s="6">
        <f t="shared" si="92"/>
        <v>609562</v>
      </c>
      <c r="B6070" s="6">
        <v>33</v>
      </c>
      <c r="C6070" s="6">
        <v>6</v>
      </c>
      <c r="D6070" s="6">
        <v>111</v>
      </c>
      <c r="E6070" s="6" t="s">
        <v>8431</v>
      </c>
      <c r="H6070" s="6">
        <f>IF('Раздел 2.6.1'!P21&gt;='Раздел 2.6.1'!Q21,0,1)</f>
        <v>0</v>
      </c>
    </row>
    <row r="6071" spans="1:8" x14ac:dyDescent="0.2">
      <c r="A6071" s="6">
        <f t="shared" si="92"/>
        <v>609562</v>
      </c>
      <c r="B6071" s="6">
        <v>33</v>
      </c>
      <c r="C6071" s="6">
        <v>6</v>
      </c>
      <c r="D6071" s="6">
        <v>112</v>
      </c>
      <c r="E6071" s="6" t="s">
        <v>8432</v>
      </c>
      <c r="H6071" s="6">
        <f>IF('Раздел 2.6.1'!P22&gt;='Раздел 2.6.1'!Q22,0,1)</f>
        <v>0</v>
      </c>
    </row>
    <row r="6072" spans="1:8" x14ac:dyDescent="0.2">
      <c r="A6072" s="6">
        <f t="shared" si="92"/>
        <v>609562</v>
      </c>
      <c r="B6072" s="6">
        <v>33</v>
      </c>
      <c r="C6072" s="6">
        <v>6</v>
      </c>
      <c r="D6072" s="6">
        <v>113</v>
      </c>
      <c r="E6072" s="6" t="s">
        <v>8433</v>
      </c>
      <c r="H6072" s="6">
        <f>IF('Раздел 2.6.1'!P23&gt;='Раздел 2.6.1'!Q23,0,1)</f>
        <v>0</v>
      </c>
    </row>
    <row r="6073" spans="1:8" x14ac:dyDescent="0.2">
      <c r="A6073" s="6">
        <f t="shared" si="92"/>
        <v>609562</v>
      </c>
      <c r="B6073" s="6">
        <v>33</v>
      </c>
      <c r="C6073" s="6">
        <v>6</v>
      </c>
      <c r="D6073" s="6">
        <v>114</v>
      </c>
      <c r="E6073" s="6" t="s">
        <v>8434</v>
      </c>
      <c r="H6073" s="6">
        <f>IF('Раздел 2.6.1'!P24&gt;='Раздел 2.6.1'!Q24,0,1)</f>
        <v>0</v>
      </c>
    </row>
    <row r="6074" spans="1:8" x14ac:dyDescent="0.2">
      <c r="A6074" s="6">
        <f t="shared" si="92"/>
        <v>609562</v>
      </c>
      <c r="B6074" s="6">
        <v>33</v>
      </c>
      <c r="C6074" s="6">
        <v>6</v>
      </c>
      <c r="D6074" s="6">
        <v>115</v>
      </c>
      <c r="E6074" s="6" t="s">
        <v>8435</v>
      </c>
      <c r="H6074" s="6">
        <f>IF('Раздел 2.6.1'!P25&gt;='Раздел 2.6.1'!Q25,0,1)</f>
        <v>0</v>
      </c>
    </row>
    <row r="6075" spans="1:8" x14ac:dyDescent="0.2">
      <c r="A6075" s="6">
        <f t="shared" si="92"/>
        <v>609562</v>
      </c>
      <c r="B6075" s="6">
        <v>33</v>
      </c>
      <c r="C6075" s="6">
        <v>6</v>
      </c>
      <c r="D6075" s="6">
        <v>116</v>
      </c>
      <c r="E6075" s="6" t="s">
        <v>8436</v>
      </c>
      <c r="H6075" s="6">
        <f>IF('Раздел 2.6.1'!P26&gt;='Раздел 2.6.1'!Q26,0,1)</f>
        <v>0</v>
      </c>
    </row>
    <row r="6076" spans="1:8" x14ac:dyDescent="0.2">
      <c r="A6076" s="6">
        <f t="shared" si="92"/>
        <v>609562</v>
      </c>
      <c r="B6076" s="6">
        <v>33</v>
      </c>
      <c r="C6076" s="6">
        <v>6</v>
      </c>
      <c r="D6076" s="6">
        <v>117</v>
      </c>
      <c r="E6076" s="6" t="s">
        <v>8437</v>
      </c>
      <c r="H6076" s="6">
        <f>IF('Раздел 2.6.1'!P27&gt;='Раздел 2.6.1'!Q27,0,1)</f>
        <v>0</v>
      </c>
    </row>
    <row r="6077" spans="1:8" x14ac:dyDescent="0.2">
      <c r="A6077" s="6">
        <f t="shared" si="92"/>
        <v>609562</v>
      </c>
      <c r="B6077" s="6">
        <v>33</v>
      </c>
      <c r="C6077" s="6">
        <v>6</v>
      </c>
      <c r="D6077" s="6">
        <v>118</v>
      </c>
      <c r="E6077" s="6" t="s">
        <v>8438</v>
      </c>
      <c r="H6077" s="6">
        <f>IF('Раздел 2.6.1'!P28&gt;='Раздел 2.6.1'!Q28,0,1)</f>
        <v>0</v>
      </c>
    </row>
    <row r="6078" spans="1:8" x14ac:dyDescent="0.2">
      <c r="A6078" s="6">
        <f t="shared" si="92"/>
        <v>609562</v>
      </c>
      <c r="B6078" s="6">
        <v>33</v>
      </c>
      <c r="C6078" s="6">
        <v>6</v>
      </c>
      <c r="D6078" s="6">
        <v>119</v>
      </c>
      <c r="E6078" s="6" t="s">
        <v>8439</v>
      </c>
      <c r="H6078" s="6">
        <f>IF('Раздел 2.6.1'!P29&gt;='Раздел 2.6.1'!Q29,0,1)</f>
        <v>0</v>
      </c>
    </row>
    <row r="6079" spans="1:8" x14ac:dyDescent="0.2">
      <c r="A6079" s="6">
        <f t="shared" si="92"/>
        <v>609562</v>
      </c>
      <c r="B6079" s="6">
        <v>33</v>
      </c>
      <c r="C6079" s="6">
        <v>6</v>
      </c>
      <c r="D6079" s="6">
        <v>120</v>
      </c>
      <c r="E6079" s="6" t="s">
        <v>8440</v>
      </c>
      <c r="H6079" s="6">
        <f>IF('Раздел 2.6.1'!P30&gt;='Раздел 2.6.1'!Q30,0,1)</f>
        <v>0</v>
      </c>
    </row>
    <row r="6080" spans="1:8" x14ac:dyDescent="0.2">
      <c r="A6080" s="6">
        <f t="shared" si="92"/>
        <v>609562</v>
      </c>
      <c r="B6080" s="6">
        <v>33</v>
      </c>
      <c r="C6080" s="6">
        <v>6</v>
      </c>
      <c r="D6080" s="6">
        <v>121</v>
      </c>
      <c r="E6080" s="6" t="s">
        <v>8441</v>
      </c>
      <c r="H6080" s="6">
        <f>IF('Раздел 2.6.1'!P31&gt;='Раздел 2.6.1'!Q31,0,1)</f>
        <v>0</v>
      </c>
    </row>
    <row r="6081" spans="1:8" x14ac:dyDescent="0.2">
      <c r="A6081" s="6">
        <f t="shared" si="92"/>
        <v>609562</v>
      </c>
      <c r="B6081" s="6">
        <v>33</v>
      </c>
      <c r="C6081" s="6">
        <v>6</v>
      </c>
      <c r="D6081" s="6">
        <v>122</v>
      </c>
      <c r="E6081" s="6" t="s">
        <v>8442</v>
      </c>
      <c r="H6081" s="6">
        <f>IF('Раздел 2.6.1'!P32&gt;='Раздел 2.6.1'!Q32,0,1)</f>
        <v>0</v>
      </c>
    </row>
    <row r="6082" spans="1:8" x14ac:dyDescent="0.2">
      <c r="A6082" s="6">
        <f t="shared" si="92"/>
        <v>609562</v>
      </c>
      <c r="B6082" s="6">
        <v>33</v>
      </c>
      <c r="C6082" s="6">
        <v>6</v>
      </c>
      <c r="D6082" s="6">
        <v>123</v>
      </c>
      <c r="E6082" s="6" t="s">
        <v>6840</v>
      </c>
      <c r="H6082" s="6">
        <f>IF('Раздел 2.6.1'!P33&gt;='Раздел 2.6.1'!Q33,0,1)</f>
        <v>0</v>
      </c>
    </row>
    <row r="6083" spans="1:8" x14ac:dyDescent="0.2">
      <c r="A6083" s="6">
        <f t="shared" si="92"/>
        <v>609562</v>
      </c>
      <c r="B6083" s="6">
        <v>33</v>
      </c>
      <c r="C6083" s="6">
        <v>6</v>
      </c>
      <c r="D6083" s="6">
        <v>124</v>
      </c>
      <c r="E6083" s="6" t="s">
        <v>6841</v>
      </c>
      <c r="H6083" s="6">
        <f>IF('Раздел 2.6.1'!P34&gt;='Раздел 2.6.1'!Q34,0,1)</f>
        <v>0</v>
      </c>
    </row>
    <row r="6084" spans="1:8" x14ac:dyDescent="0.2">
      <c r="A6084" s="6">
        <f t="shared" si="92"/>
        <v>609562</v>
      </c>
      <c r="B6084" s="6">
        <v>33</v>
      </c>
      <c r="C6084" s="6">
        <v>6</v>
      </c>
      <c r="D6084" s="6">
        <v>125</v>
      </c>
      <c r="E6084" s="6" t="s">
        <v>6842</v>
      </c>
      <c r="H6084" s="6">
        <f>IF('Раздел 2.6.1'!P35&gt;='Раздел 2.6.1'!Q35,0,1)</f>
        <v>0</v>
      </c>
    </row>
    <row r="6085" spans="1:8" x14ac:dyDescent="0.2">
      <c r="A6085" s="6">
        <f t="shared" si="92"/>
        <v>609562</v>
      </c>
      <c r="B6085" s="6">
        <v>33</v>
      </c>
      <c r="C6085" s="6">
        <v>6</v>
      </c>
      <c r="D6085" s="6">
        <v>126</v>
      </c>
      <c r="E6085" s="6" t="s">
        <v>6843</v>
      </c>
      <c r="H6085" s="6">
        <f>IF('Раздел 2.6.1'!P36&gt;='Раздел 2.6.1'!Q36,0,1)</f>
        <v>0</v>
      </c>
    </row>
    <row r="6086" spans="1:8" x14ac:dyDescent="0.2">
      <c r="A6086" s="6">
        <f t="shared" si="92"/>
        <v>609562</v>
      </c>
      <c r="B6086" s="6">
        <v>33</v>
      </c>
      <c r="C6086" s="6">
        <v>6</v>
      </c>
      <c r="D6086" s="6">
        <v>127</v>
      </c>
      <c r="E6086" s="6" t="s">
        <v>6844</v>
      </c>
      <c r="H6086" s="6">
        <f>IF('Раздел 2.6.1'!P37&gt;='Раздел 2.6.1'!Q37,0,1)</f>
        <v>0</v>
      </c>
    </row>
    <row r="6087" spans="1:8" x14ac:dyDescent="0.2">
      <c r="A6087" s="6">
        <f t="shared" si="92"/>
        <v>609562</v>
      </c>
      <c r="B6087" s="6">
        <v>33</v>
      </c>
      <c r="C6087" s="6">
        <v>6</v>
      </c>
      <c r="D6087" s="6">
        <v>128</v>
      </c>
      <c r="E6087" s="6" t="s">
        <v>8443</v>
      </c>
      <c r="H6087" s="6">
        <f>IF('Раздел 2.6.1'!P38&gt;='Раздел 2.6.1'!Q38,0,1)</f>
        <v>0</v>
      </c>
    </row>
    <row r="6088" spans="1:8" x14ac:dyDescent="0.2">
      <c r="A6088" s="6">
        <f t="shared" si="92"/>
        <v>609562</v>
      </c>
      <c r="B6088" s="6">
        <v>33</v>
      </c>
      <c r="C6088" s="6">
        <v>6</v>
      </c>
      <c r="D6088" s="6">
        <v>129</v>
      </c>
      <c r="E6088" s="6" t="s">
        <v>8444</v>
      </c>
      <c r="H6088" s="6">
        <f>IF('Раздел 2.6.1'!P39&gt;='Раздел 2.6.1'!Q39,0,1)</f>
        <v>0</v>
      </c>
    </row>
    <row r="6089" spans="1:8" x14ac:dyDescent="0.2">
      <c r="A6089" s="6">
        <f t="shared" si="92"/>
        <v>609562</v>
      </c>
      <c r="B6089" s="6">
        <v>33</v>
      </c>
      <c r="C6089" s="6">
        <v>6</v>
      </c>
      <c r="D6089" s="6">
        <v>130</v>
      </c>
      <c r="E6089" s="6" t="s">
        <v>8445</v>
      </c>
      <c r="H6089" s="6">
        <f>IF('Раздел 2.6.1'!P40&gt;='Раздел 2.6.1'!Q40,0,1)</f>
        <v>0</v>
      </c>
    </row>
    <row r="6090" spans="1:8" x14ac:dyDescent="0.2">
      <c r="A6090" s="6">
        <f t="shared" si="92"/>
        <v>609562</v>
      </c>
      <c r="B6090" s="6">
        <v>33</v>
      </c>
      <c r="C6090" s="6">
        <v>6</v>
      </c>
      <c r="D6090" s="6">
        <v>131</v>
      </c>
      <c r="E6090" s="6" t="s">
        <v>8446</v>
      </c>
      <c r="H6090" s="6">
        <f>IF('Раздел 2.6.1'!P41&gt;='Раздел 2.6.1'!Q41,0,1)</f>
        <v>0</v>
      </c>
    </row>
    <row r="6091" spans="1:8" x14ac:dyDescent="0.2">
      <c r="A6091" s="6">
        <f t="shared" si="92"/>
        <v>609562</v>
      </c>
      <c r="B6091" s="6">
        <v>33</v>
      </c>
      <c r="C6091" s="119">
        <v>6</v>
      </c>
      <c r="D6091" s="119">
        <v>132</v>
      </c>
      <c r="E6091" s="119" t="s">
        <v>8447</v>
      </c>
      <c r="F6091" s="119"/>
      <c r="G6091" s="119"/>
      <c r="H6091" s="119">
        <f>IF('Раздел 2.6.1'!P42&gt;='Раздел 2.6.1'!Q42,0,1)</f>
        <v>0</v>
      </c>
    </row>
    <row r="6092" spans="1:8" x14ac:dyDescent="0.2">
      <c r="A6092" s="6">
        <f t="shared" si="92"/>
        <v>609562</v>
      </c>
      <c r="B6092" s="6">
        <v>33</v>
      </c>
      <c r="C6092" s="6">
        <v>7</v>
      </c>
      <c r="D6092" s="6">
        <v>133</v>
      </c>
      <c r="E6092" s="6" t="s">
        <v>8448</v>
      </c>
      <c r="H6092" s="6">
        <f>IF('Раздел 2.6.1'!P21&gt;='Раздел 2.6.1'!T21,0,1)</f>
        <v>0</v>
      </c>
    </row>
    <row r="6093" spans="1:8" x14ac:dyDescent="0.2">
      <c r="A6093" s="6">
        <f t="shared" si="92"/>
        <v>609562</v>
      </c>
      <c r="B6093" s="6">
        <v>33</v>
      </c>
      <c r="C6093" s="6">
        <v>7</v>
      </c>
      <c r="D6093" s="6">
        <v>134</v>
      </c>
      <c r="E6093" s="6" t="s">
        <v>8449</v>
      </c>
      <c r="H6093" s="6">
        <f>IF('Раздел 2.6.1'!P22&gt;='Раздел 2.6.1'!T22,0,1)</f>
        <v>0</v>
      </c>
    </row>
    <row r="6094" spans="1:8" x14ac:dyDescent="0.2">
      <c r="A6094" s="6">
        <f t="shared" si="92"/>
        <v>609562</v>
      </c>
      <c r="B6094" s="6">
        <v>33</v>
      </c>
      <c r="C6094" s="6">
        <v>7</v>
      </c>
      <c r="D6094" s="6">
        <v>135</v>
      </c>
      <c r="E6094" s="6" t="s">
        <v>8450</v>
      </c>
      <c r="H6094" s="6">
        <f>IF('Раздел 2.6.1'!P23&gt;='Раздел 2.6.1'!T23,0,1)</f>
        <v>0</v>
      </c>
    </row>
    <row r="6095" spans="1:8" x14ac:dyDescent="0.2">
      <c r="A6095" s="6">
        <f t="shared" si="92"/>
        <v>609562</v>
      </c>
      <c r="B6095" s="6">
        <v>33</v>
      </c>
      <c r="C6095" s="6">
        <v>7</v>
      </c>
      <c r="D6095" s="6">
        <v>136</v>
      </c>
      <c r="E6095" s="6" t="s">
        <v>8451</v>
      </c>
      <c r="H6095" s="6">
        <f>IF('Раздел 2.6.1'!P24&gt;='Раздел 2.6.1'!T24,0,1)</f>
        <v>0</v>
      </c>
    </row>
    <row r="6096" spans="1:8" x14ac:dyDescent="0.2">
      <c r="A6096" s="6">
        <f t="shared" si="92"/>
        <v>609562</v>
      </c>
      <c r="B6096" s="6">
        <v>33</v>
      </c>
      <c r="C6096" s="6">
        <v>7</v>
      </c>
      <c r="D6096" s="6">
        <v>137</v>
      </c>
      <c r="E6096" s="6" t="s">
        <v>8452</v>
      </c>
      <c r="H6096" s="6">
        <f>IF('Раздел 2.6.1'!P25&gt;='Раздел 2.6.1'!T25,0,1)</f>
        <v>0</v>
      </c>
    </row>
    <row r="6097" spans="1:8" x14ac:dyDescent="0.2">
      <c r="A6097" s="6">
        <f t="shared" si="92"/>
        <v>609562</v>
      </c>
      <c r="B6097" s="6">
        <v>33</v>
      </c>
      <c r="C6097" s="6">
        <v>7</v>
      </c>
      <c r="D6097" s="6">
        <v>138</v>
      </c>
      <c r="E6097" s="6" t="s">
        <v>8453</v>
      </c>
      <c r="H6097" s="6">
        <f>IF('Раздел 2.6.1'!P26&gt;='Раздел 2.6.1'!T26,0,1)</f>
        <v>0</v>
      </c>
    </row>
    <row r="6098" spans="1:8" x14ac:dyDescent="0.2">
      <c r="A6098" s="6">
        <f t="shared" si="92"/>
        <v>609562</v>
      </c>
      <c r="B6098" s="6">
        <v>33</v>
      </c>
      <c r="C6098" s="6">
        <v>7</v>
      </c>
      <c r="D6098" s="6">
        <v>139</v>
      </c>
      <c r="E6098" s="6" t="s">
        <v>8454</v>
      </c>
      <c r="H6098" s="6">
        <f>IF('Раздел 2.6.1'!P27&gt;='Раздел 2.6.1'!T27,0,1)</f>
        <v>0</v>
      </c>
    </row>
    <row r="6099" spans="1:8" x14ac:dyDescent="0.2">
      <c r="A6099" s="6">
        <f t="shared" si="92"/>
        <v>609562</v>
      </c>
      <c r="B6099" s="6">
        <v>33</v>
      </c>
      <c r="C6099" s="6">
        <v>7</v>
      </c>
      <c r="D6099" s="6">
        <v>140</v>
      </c>
      <c r="E6099" s="6" t="s">
        <v>8455</v>
      </c>
      <c r="H6099" s="6">
        <f>IF('Раздел 2.6.1'!P28&gt;='Раздел 2.6.1'!T28,0,1)</f>
        <v>0</v>
      </c>
    </row>
    <row r="6100" spans="1:8" x14ac:dyDescent="0.2">
      <c r="A6100" s="6">
        <f t="shared" si="92"/>
        <v>609562</v>
      </c>
      <c r="B6100" s="6">
        <v>33</v>
      </c>
      <c r="C6100" s="6">
        <v>7</v>
      </c>
      <c r="D6100" s="6">
        <v>141</v>
      </c>
      <c r="E6100" s="6" t="s">
        <v>8456</v>
      </c>
      <c r="H6100" s="6">
        <f>IF('Раздел 2.6.1'!P29&gt;='Раздел 2.6.1'!T29,0,1)</f>
        <v>0</v>
      </c>
    </row>
    <row r="6101" spans="1:8" x14ac:dyDescent="0.2">
      <c r="A6101" s="6">
        <f t="shared" si="92"/>
        <v>609562</v>
      </c>
      <c r="B6101" s="6">
        <v>33</v>
      </c>
      <c r="C6101" s="6">
        <v>7</v>
      </c>
      <c r="D6101" s="6">
        <v>142</v>
      </c>
      <c r="E6101" s="6" t="s">
        <v>8457</v>
      </c>
      <c r="H6101" s="6">
        <f>IF('Раздел 2.6.1'!P30&gt;='Раздел 2.6.1'!T30,0,1)</f>
        <v>0</v>
      </c>
    </row>
    <row r="6102" spans="1:8" x14ac:dyDescent="0.2">
      <c r="A6102" s="6">
        <f t="shared" si="92"/>
        <v>609562</v>
      </c>
      <c r="B6102" s="6">
        <v>33</v>
      </c>
      <c r="C6102" s="6">
        <v>7</v>
      </c>
      <c r="D6102" s="6">
        <v>143</v>
      </c>
      <c r="E6102" s="6" t="s">
        <v>8458</v>
      </c>
      <c r="H6102" s="6">
        <f>IF('Раздел 2.6.1'!P31&gt;='Раздел 2.6.1'!T31,0,1)</f>
        <v>0</v>
      </c>
    </row>
    <row r="6103" spans="1:8" x14ac:dyDescent="0.2">
      <c r="A6103" s="6">
        <f t="shared" si="92"/>
        <v>609562</v>
      </c>
      <c r="B6103" s="6">
        <v>33</v>
      </c>
      <c r="C6103" s="6">
        <v>7</v>
      </c>
      <c r="D6103" s="6">
        <v>144</v>
      </c>
      <c r="E6103" s="6" t="s">
        <v>8461</v>
      </c>
      <c r="H6103" s="6">
        <f>IF('Раздел 2.6.1'!P32&gt;='Раздел 2.6.1'!T32,0,1)</f>
        <v>0</v>
      </c>
    </row>
    <row r="6104" spans="1:8" x14ac:dyDescent="0.2">
      <c r="A6104" s="6">
        <f t="shared" si="92"/>
        <v>609562</v>
      </c>
      <c r="B6104" s="6">
        <v>33</v>
      </c>
      <c r="C6104" s="6">
        <v>7</v>
      </c>
      <c r="D6104" s="6">
        <v>145</v>
      </c>
      <c r="E6104" s="6" t="s">
        <v>8462</v>
      </c>
      <c r="H6104" s="6">
        <f>IF('Раздел 2.6.1'!P33&gt;='Раздел 2.6.1'!T33,0,1)</f>
        <v>0</v>
      </c>
    </row>
    <row r="6105" spans="1:8" x14ac:dyDescent="0.2">
      <c r="A6105" s="6">
        <f t="shared" si="92"/>
        <v>609562</v>
      </c>
      <c r="B6105" s="6">
        <v>33</v>
      </c>
      <c r="C6105" s="6">
        <v>7</v>
      </c>
      <c r="D6105" s="6">
        <v>146</v>
      </c>
      <c r="E6105" s="6" t="s">
        <v>8463</v>
      </c>
      <c r="H6105" s="6">
        <f>IF('Раздел 2.6.1'!P34&gt;='Раздел 2.6.1'!T34,0,1)</f>
        <v>0</v>
      </c>
    </row>
    <row r="6106" spans="1:8" x14ac:dyDescent="0.2">
      <c r="A6106" s="6">
        <f t="shared" si="92"/>
        <v>609562</v>
      </c>
      <c r="B6106" s="6">
        <v>33</v>
      </c>
      <c r="C6106" s="6">
        <v>7</v>
      </c>
      <c r="D6106" s="6">
        <v>147</v>
      </c>
      <c r="E6106" s="6" t="s">
        <v>8464</v>
      </c>
      <c r="H6106" s="6">
        <f>IF('Раздел 2.6.1'!P35&gt;='Раздел 2.6.1'!T35,0,1)</f>
        <v>0</v>
      </c>
    </row>
    <row r="6107" spans="1:8" x14ac:dyDescent="0.2">
      <c r="A6107" s="6">
        <f t="shared" si="92"/>
        <v>609562</v>
      </c>
      <c r="B6107" s="6">
        <v>33</v>
      </c>
      <c r="C6107" s="6">
        <v>7</v>
      </c>
      <c r="D6107" s="6">
        <v>148</v>
      </c>
      <c r="E6107" s="6" t="s">
        <v>7633</v>
      </c>
      <c r="H6107" s="6">
        <f>IF('Раздел 2.6.1'!P36&gt;='Раздел 2.6.1'!T36,0,1)</f>
        <v>0</v>
      </c>
    </row>
    <row r="6108" spans="1:8" x14ac:dyDescent="0.2">
      <c r="A6108" s="6">
        <f t="shared" si="92"/>
        <v>609562</v>
      </c>
      <c r="B6108" s="6">
        <v>33</v>
      </c>
      <c r="C6108" s="6">
        <v>7</v>
      </c>
      <c r="D6108" s="6">
        <v>149</v>
      </c>
      <c r="E6108" s="6" t="s">
        <v>7634</v>
      </c>
      <c r="H6108" s="6">
        <f>IF('Раздел 2.6.1'!P37&gt;='Раздел 2.6.1'!T37,0,1)</f>
        <v>0</v>
      </c>
    </row>
    <row r="6109" spans="1:8" x14ac:dyDescent="0.2">
      <c r="A6109" s="6">
        <f t="shared" si="92"/>
        <v>609562</v>
      </c>
      <c r="B6109" s="6">
        <v>33</v>
      </c>
      <c r="C6109" s="6">
        <v>7</v>
      </c>
      <c r="D6109" s="6">
        <v>150</v>
      </c>
      <c r="E6109" s="6" t="s">
        <v>7635</v>
      </c>
      <c r="H6109" s="6">
        <f>IF('Раздел 2.6.1'!P38&gt;='Раздел 2.6.1'!T38,0,1)</f>
        <v>0</v>
      </c>
    </row>
    <row r="6110" spans="1:8" x14ac:dyDescent="0.2">
      <c r="A6110" s="6">
        <f t="shared" si="92"/>
        <v>609562</v>
      </c>
      <c r="B6110" s="6">
        <v>33</v>
      </c>
      <c r="C6110" s="6">
        <v>7</v>
      </c>
      <c r="D6110" s="6">
        <v>151</v>
      </c>
      <c r="E6110" s="6" t="s">
        <v>7636</v>
      </c>
      <c r="H6110" s="6">
        <f>IF('Раздел 2.6.1'!P39&gt;='Раздел 2.6.1'!T39,0,1)</f>
        <v>0</v>
      </c>
    </row>
    <row r="6111" spans="1:8" x14ac:dyDescent="0.2">
      <c r="A6111" s="6">
        <f t="shared" si="92"/>
        <v>609562</v>
      </c>
      <c r="B6111" s="6">
        <v>33</v>
      </c>
      <c r="C6111" s="6">
        <v>7</v>
      </c>
      <c r="D6111" s="6">
        <v>152</v>
      </c>
      <c r="E6111" s="6" t="s">
        <v>7637</v>
      </c>
      <c r="H6111" s="6">
        <f>IF('Раздел 2.6.1'!P40&gt;='Раздел 2.6.1'!T40,0,1)</f>
        <v>0</v>
      </c>
    </row>
    <row r="6112" spans="1:8" x14ac:dyDescent="0.2">
      <c r="A6112" s="6">
        <f t="shared" si="92"/>
        <v>609562</v>
      </c>
      <c r="B6112" s="6">
        <v>33</v>
      </c>
      <c r="C6112" s="6">
        <v>7</v>
      </c>
      <c r="D6112" s="6">
        <v>153</v>
      </c>
      <c r="E6112" s="6" t="s">
        <v>7638</v>
      </c>
      <c r="H6112" s="6">
        <f>IF('Раздел 2.6.1'!P41&gt;='Раздел 2.6.1'!T41,0,1)</f>
        <v>0</v>
      </c>
    </row>
    <row r="6113" spans="1:8" x14ac:dyDescent="0.2">
      <c r="A6113" s="6">
        <f t="shared" si="92"/>
        <v>609562</v>
      </c>
      <c r="B6113" s="6">
        <v>33</v>
      </c>
      <c r="C6113" s="119">
        <v>7</v>
      </c>
      <c r="D6113" s="119">
        <v>154</v>
      </c>
      <c r="E6113" s="119" t="s">
        <v>7639</v>
      </c>
      <c r="F6113" s="119"/>
      <c r="G6113" s="119"/>
      <c r="H6113" s="119">
        <f>IF('Раздел 2.6.1'!P42&gt;='Раздел 2.6.1'!T42,0,1)</f>
        <v>0</v>
      </c>
    </row>
    <row r="6114" spans="1:8" x14ac:dyDescent="0.2">
      <c r="A6114" s="6">
        <f t="shared" si="92"/>
        <v>609562</v>
      </c>
      <c r="B6114" s="6">
        <v>33</v>
      </c>
      <c r="C6114" s="6">
        <v>8</v>
      </c>
      <c r="D6114" s="6">
        <v>155</v>
      </c>
      <c r="E6114" s="6" t="s">
        <v>7629</v>
      </c>
      <c r="H6114" s="6">
        <f>IF('Раздел 2.6.1'!P21&gt;='Раздел 2.6.1'!U21,0,1)</f>
        <v>0</v>
      </c>
    </row>
    <row r="6115" spans="1:8" x14ac:dyDescent="0.2">
      <c r="A6115" s="6">
        <f t="shared" si="92"/>
        <v>609562</v>
      </c>
      <c r="B6115" s="6">
        <v>33</v>
      </c>
      <c r="C6115" s="6">
        <v>8</v>
      </c>
      <c r="D6115" s="6">
        <v>156</v>
      </c>
      <c r="E6115" s="6" t="s">
        <v>7630</v>
      </c>
      <c r="H6115" s="6">
        <f>IF('Раздел 2.6.1'!P22&gt;='Раздел 2.6.1'!U22,0,1)</f>
        <v>0</v>
      </c>
    </row>
    <row r="6116" spans="1:8" x14ac:dyDescent="0.2">
      <c r="A6116" s="6">
        <f t="shared" si="92"/>
        <v>609562</v>
      </c>
      <c r="B6116" s="6">
        <v>33</v>
      </c>
      <c r="C6116" s="6">
        <v>8</v>
      </c>
      <c r="D6116" s="6">
        <v>157</v>
      </c>
      <c r="E6116" s="6" t="s">
        <v>7631</v>
      </c>
      <c r="H6116" s="6">
        <f>IF('Раздел 2.6.1'!P23&gt;='Раздел 2.6.1'!U23,0,1)</f>
        <v>0</v>
      </c>
    </row>
    <row r="6117" spans="1:8" x14ac:dyDescent="0.2">
      <c r="A6117" s="6">
        <f t="shared" si="92"/>
        <v>609562</v>
      </c>
      <c r="B6117" s="6">
        <v>33</v>
      </c>
      <c r="C6117" s="6">
        <v>8</v>
      </c>
      <c r="D6117" s="6">
        <v>158</v>
      </c>
      <c r="E6117" s="6" t="s">
        <v>6808</v>
      </c>
      <c r="H6117" s="6">
        <f>IF('Раздел 2.6.1'!P24&gt;='Раздел 2.6.1'!U24,0,1)</f>
        <v>0</v>
      </c>
    </row>
    <row r="6118" spans="1:8" x14ac:dyDescent="0.2">
      <c r="A6118" s="6">
        <f t="shared" si="92"/>
        <v>609562</v>
      </c>
      <c r="B6118" s="6">
        <v>33</v>
      </c>
      <c r="C6118" s="6">
        <v>8</v>
      </c>
      <c r="D6118" s="6">
        <v>159</v>
      </c>
      <c r="E6118" s="6" t="s">
        <v>6809</v>
      </c>
      <c r="H6118" s="6">
        <f>IF('Раздел 2.6.1'!P25&gt;='Раздел 2.6.1'!U25,0,1)</f>
        <v>0</v>
      </c>
    </row>
    <row r="6119" spans="1:8" x14ac:dyDescent="0.2">
      <c r="A6119" s="6">
        <f t="shared" si="92"/>
        <v>609562</v>
      </c>
      <c r="B6119" s="6">
        <v>33</v>
      </c>
      <c r="C6119" s="6">
        <v>8</v>
      </c>
      <c r="D6119" s="6">
        <v>160</v>
      </c>
      <c r="E6119" s="6" t="s">
        <v>6810</v>
      </c>
      <c r="H6119" s="6">
        <f>IF('Раздел 2.6.1'!P26&gt;='Раздел 2.6.1'!U26,0,1)</f>
        <v>0</v>
      </c>
    </row>
    <row r="6120" spans="1:8" x14ac:dyDescent="0.2">
      <c r="A6120" s="6">
        <f t="shared" si="92"/>
        <v>609562</v>
      </c>
      <c r="B6120" s="6">
        <v>33</v>
      </c>
      <c r="C6120" s="6">
        <v>8</v>
      </c>
      <c r="D6120" s="6">
        <v>161</v>
      </c>
      <c r="E6120" s="6" t="s">
        <v>6811</v>
      </c>
      <c r="H6120" s="6">
        <f>IF('Раздел 2.6.1'!P27&gt;='Раздел 2.6.1'!U27,0,1)</f>
        <v>0</v>
      </c>
    </row>
    <row r="6121" spans="1:8" x14ac:dyDescent="0.2">
      <c r="A6121" s="6">
        <f t="shared" si="92"/>
        <v>609562</v>
      </c>
      <c r="B6121" s="6">
        <v>33</v>
      </c>
      <c r="C6121" s="6">
        <v>8</v>
      </c>
      <c r="D6121" s="6">
        <v>162</v>
      </c>
      <c r="E6121" s="6" t="s">
        <v>6812</v>
      </c>
      <c r="H6121" s="6">
        <f>IF('Раздел 2.6.1'!P28&gt;='Раздел 2.6.1'!U28,0,1)</f>
        <v>0</v>
      </c>
    </row>
    <row r="6122" spans="1:8" x14ac:dyDescent="0.2">
      <c r="A6122" s="6">
        <f t="shared" si="92"/>
        <v>609562</v>
      </c>
      <c r="B6122" s="6">
        <v>33</v>
      </c>
      <c r="C6122" s="6">
        <v>8</v>
      </c>
      <c r="D6122" s="6">
        <v>163</v>
      </c>
      <c r="E6122" s="6" t="s">
        <v>6813</v>
      </c>
      <c r="H6122" s="6">
        <f>IF('Раздел 2.6.1'!P29&gt;='Раздел 2.6.1'!U29,0,1)</f>
        <v>0</v>
      </c>
    </row>
    <row r="6123" spans="1:8" x14ac:dyDescent="0.2">
      <c r="A6123" s="6">
        <f t="shared" si="92"/>
        <v>609562</v>
      </c>
      <c r="B6123" s="6">
        <v>33</v>
      </c>
      <c r="C6123" s="6">
        <v>8</v>
      </c>
      <c r="D6123" s="6">
        <v>164</v>
      </c>
      <c r="E6123" s="6" t="s">
        <v>6814</v>
      </c>
      <c r="H6123" s="6">
        <f>IF('Раздел 2.6.1'!P30&gt;='Раздел 2.6.1'!U30,0,1)</f>
        <v>0</v>
      </c>
    </row>
    <row r="6124" spans="1:8" x14ac:dyDescent="0.2">
      <c r="A6124" s="6">
        <f t="shared" si="92"/>
        <v>609562</v>
      </c>
      <c r="B6124" s="6">
        <v>33</v>
      </c>
      <c r="C6124" s="6">
        <v>8</v>
      </c>
      <c r="D6124" s="6">
        <v>165</v>
      </c>
      <c r="E6124" s="6" t="s">
        <v>6012</v>
      </c>
      <c r="H6124" s="6">
        <f>IF('Раздел 2.6.1'!P31&gt;='Раздел 2.6.1'!U31,0,1)</f>
        <v>0</v>
      </c>
    </row>
    <row r="6125" spans="1:8" x14ac:dyDescent="0.2">
      <c r="A6125" s="6">
        <f t="shared" si="92"/>
        <v>609562</v>
      </c>
      <c r="B6125" s="6">
        <v>33</v>
      </c>
      <c r="C6125" s="6">
        <v>8</v>
      </c>
      <c r="D6125" s="6">
        <v>166</v>
      </c>
      <c r="E6125" s="6" t="s">
        <v>6013</v>
      </c>
      <c r="H6125" s="6">
        <f>IF('Раздел 2.6.1'!P32&gt;='Раздел 2.6.1'!U32,0,1)</f>
        <v>0</v>
      </c>
    </row>
    <row r="6126" spans="1:8" x14ac:dyDescent="0.2">
      <c r="A6126" s="6">
        <f t="shared" si="92"/>
        <v>609562</v>
      </c>
      <c r="B6126" s="6">
        <v>33</v>
      </c>
      <c r="C6126" s="6">
        <v>8</v>
      </c>
      <c r="D6126" s="6">
        <v>167</v>
      </c>
      <c r="E6126" s="6" t="s">
        <v>6014</v>
      </c>
      <c r="H6126" s="6">
        <f>IF('Раздел 2.6.1'!P33&gt;='Раздел 2.6.1'!U33,0,1)</f>
        <v>0</v>
      </c>
    </row>
    <row r="6127" spans="1:8" x14ac:dyDescent="0.2">
      <c r="A6127" s="6">
        <f t="shared" si="92"/>
        <v>609562</v>
      </c>
      <c r="B6127" s="6">
        <v>33</v>
      </c>
      <c r="C6127" s="6">
        <v>8</v>
      </c>
      <c r="D6127" s="6">
        <v>168</v>
      </c>
      <c r="E6127" s="6" t="s">
        <v>6015</v>
      </c>
      <c r="H6127" s="6">
        <f>IF('Раздел 2.6.1'!P34&gt;='Раздел 2.6.1'!U34,0,1)</f>
        <v>0</v>
      </c>
    </row>
    <row r="6128" spans="1:8" x14ac:dyDescent="0.2">
      <c r="A6128" s="6">
        <f t="shared" si="92"/>
        <v>609562</v>
      </c>
      <c r="B6128" s="6">
        <v>33</v>
      </c>
      <c r="C6128" s="6">
        <v>8</v>
      </c>
      <c r="D6128" s="6">
        <v>169</v>
      </c>
      <c r="E6128" s="6" t="s">
        <v>6016</v>
      </c>
      <c r="H6128" s="6">
        <f>IF('Раздел 2.6.1'!P35&gt;='Раздел 2.6.1'!U35,0,1)</f>
        <v>0</v>
      </c>
    </row>
    <row r="6129" spans="1:8" x14ac:dyDescent="0.2">
      <c r="A6129" s="6">
        <f t="shared" ref="A6129:A6192" si="93">P_3</f>
        <v>609562</v>
      </c>
      <c r="B6129" s="6">
        <v>33</v>
      </c>
      <c r="C6129" s="6">
        <v>8</v>
      </c>
      <c r="D6129" s="6">
        <v>170</v>
      </c>
      <c r="E6129" s="6" t="s">
        <v>6017</v>
      </c>
      <c r="H6129" s="6">
        <f>IF('Раздел 2.6.1'!P36&gt;='Раздел 2.6.1'!U36,0,1)</f>
        <v>0</v>
      </c>
    </row>
    <row r="6130" spans="1:8" x14ac:dyDescent="0.2">
      <c r="A6130" s="6">
        <f t="shared" si="93"/>
        <v>609562</v>
      </c>
      <c r="B6130" s="6">
        <v>33</v>
      </c>
      <c r="C6130" s="6">
        <v>8</v>
      </c>
      <c r="D6130" s="6">
        <v>171</v>
      </c>
      <c r="E6130" s="6" t="s">
        <v>6018</v>
      </c>
      <c r="H6130" s="6">
        <f>IF('Раздел 2.6.1'!P37&gt;='Раздел 2.6.1'!U37,0,1)</f>
        <v>0</v>
      </c>
    </row>
    <row r="6131" spans="1:8" x14ac:dyDescent="0.2">
      <c r="A6131" s="6">
        <f t="shared" si="93"/>
        <v>609562</v>
      </c>
      <c r="B6131" s="6">
        <v>33</v>
      </c>
      <c r="C6131" s="6">
        <v>8</v>
      </c>
      <c r="D6131" s="6">
        <v>172</v>
      </c>
      <c r="E6131" s="6" t="s">
        <v>6019</v>
      </c>
      <c r="H6131" s="6">
        <f>IF('Раздел 2.6.1'!P38&gt;='Раздел 2.6.1'!U38,0,1)</f>
        <v>0</v>
      </c>
    </row>
    <row r="6132" spans="1:8" x14ac:dyDescent="0.2">
      <c r="A6132" s="6">
        <f t="shared" si="93"/>
        <v>609562</v>
      </c>
      <c r="B6132" s="6">
        <v>33</v>
      </c>
      <c r="C6132" s="6">
        <v>8</v>
      </c>
      <c r="D6132" s="6">
        <v>173</v>
      </c>
      <c r="E6132" s="6" t="s">
        <v>6020</v>
      </c>
      <c r="H6132" s="6">
        <f>IF('Раздел 2.6.1'!P39&gt;='Раздел 2.6.1'!U39,0,1)</f>
        <v>0</v>
      </c>
    </row>
    <row r="6133" spans="1:8" x14ac:dyDescent="0.2">
      <c r="A6133" s="6">
        <f t="shared" si="93"/>
        <v>609562</v>
      </c>
      <c r="B6133" s="6">
        <v>33</v>
      </c>
      <c r="C6133" s="6">
        <v>8</v>
      </c>
      <c r="D6133" s="6">
        <v>174</v>
      </c>
      <c r="E6133" s="6" t="s">
        <v>6021</v>
      </c>
      <c r="H6133" s="6">
        <f>IF('Раздел 2.6.1'!P40&gt;='Раздел 2.6.1'!U40,0,1)</f>
        <v>0</v>
      </c>
    </row>
    <row r="6134" spans="1:8" x14ac:dyDescent="0.2">
      <c r="A6134" s="6">
        <f t="shared" si="93"/>
        <v>609562</v>
      </c>
      <c r="B6134" s="6">
        <v>33</v>
      </c>
      <c r="C6134" s="6">
        <v>8</v>
      </c>
      <c r="D6134" s="6">
        <v>175</v>
      </c>
      <c r="E6134" s="6" t="s">
        <v>6022</v>
      </c>
      <c r="H6134" s="6">
        <f>IF('Раздел 2.6.1'!P41&gt;='Раздел 2.6.1'!U41,0,1)</f>
        <v>0</v>
      </c>
    </row>
    <row r="6135" spans="1:8" x14ac:dyDescent="0.2">
      <c r="A6135" s="6">
        <f t="shared" si="93"/>
        <v>609562</v>
      </c>
      <c r="B6135" s="6">
        <v>33</v>
      </c>
      <c r="C6135" s="119">
        <v>8</v>
      </c>
      <c r="D6135" s="119">
        <v>176</v>
      </c>
      <c r="E6135" s="119" t="s">
        <v>6023</v>
      </c>
      <c r="F6135" s="119"/>
      <c r="G6135" s="119"/>
      <c r="H6135" s="119">
        <f>IF('Раздел 2.6.1'!P42&gt;='Раздел 2.6.1'!U42,0,1)</f>
        <v>0</v>
      </c>
    </row>
    <row r="6136" spans="1:8" x14ac:dyDescent="0.2">
      <c r="A6136" s="6">
        <f t="shared" si="93"/>
        <v>609562</v>
      </c>
      <c r="B6136" s="6">
        <v>33</v>
      </c>
      <c r="C6136" s="6">
        <v>9</v>
      </c>
      <c r="D6136" s="6">
        <v>177</v>
      </c>
      <c r="E6136" s="6" t="s">
        <v>6819</v>
      </c>
      <c r="H6136" s="6">
        <f>IF('Раздел 2.6.1'!Q21&gt;='Раздел 2.6.1'!R21,0,1)</f>
        <v>0</v>
      </c>
    </row>
    <row r="6137" spans="1:8" x14ac:dyDescent="0.2">
      <c r="A6137" s="6">
        <f t="shared" si="93"/>
        <v>609562</v>
      </c>
      <c r="B6137" s="6">
        <v>33</v>
      </c>
      <c r="C6137" s="6">
        <v>9</v>
      </c>
      <c r="D6137" s="6">
        <v>178</v>
      </c>
      <c r="E6137" s="6" t="s">
        <v>6820</v>
      </c>
      <c r="H6137" s="6">
        <f>IF('Раздел 2.6.1'!Q22&gt;='Раздел 2.6.1'!R22,0,1)</f>
        <v>0</v>
      </c>
    </row>
    <row r="6138" spans="1:8" x14ac:dyDescent="0.2">
      <c r="A6138" s="6">
        <f t="shared" si="93"/>
        <v>609562</v>
      </c>
      <c r="B6138" s="6">
        <v>33</v>
      </c>
      <c r="C6138" s="6">
        <v>9</v>
      </c>
      <c r="D6138" s="6">
        <v>179</v>
      </c>
      <c r="E6138" s="6" t="s">
        <v>6821</v>
      </c>
      <c r="H6138" s="6">
        <f>IF('Раздел 2.6.1'!Q23&gt;='Раздел 2.6.1'!R23,0,1)</f>
        <v>0</v>
      </c>
    </row>
    <row r="6139" spans="1:8" x14ac:dyDescent="0.2">
      <c r="A6139" s="6">
        <f t="shared" si="93"/>
        <v>609562</v>
      </c>
      <c r="B6139" s="6">
        <v>33</v>
      </c>
      <c r="C6139" s="6">
        <v>9</v>
      </c>
      <c r="D6139" s="6">
        <v>180</v>
      </c>
      <c r="E6139" s="6" t="s">
        <v>6822</v>
      </c>
      <c r="H6139" s="6">
        <f>IF('Раздел 2.6.1'!Q24&gt;='Раздел 2.6.1'!R24,0,1)</f>
        <v>0</v>
      </c>
    </row>
    <row r="6140" spans="1:8" x14ac:dyDescent="0.2">
      <c r="A6140" s="6">
        <f t="shared" si="93"/>
        <v>609562</v>
      </c>
      <c r="B6140" s="6">
        <v>33</v>
      </c>
      <c r="C6140" s="6">
        <v>9</v>
      </c>
      <c r="D6140" s="6">
        <v>181</v>
      </c>
      <c r="E6140" s="6" t="s">
        <v>6823</v>
      </c>
      <c r="H6140" s="6">
        <f>IF('Раздел 2.6.1'!Q25&gt;='Раздел 2.6.1'!R25,0,1)</f>
        <v>0</v>
      </c>
    </row>
    <row r="6141" spans="1:8" x14ac:dyDescent="0.2">
      <c r="A6141" s="6">
        <f t="shared" si="93"/>
        <v>609562</v>
      </c>
      <c r="B6141" s="6">
        <v>33</v>
      </c>
      <c r="C6141" s="6">
        <v>9</v>
      </c>
      <c r="D6141" s="6">
        <v>182</v>
      </c>
      <c r="E6141" s="6" t="s">
        <v>6824</v>
      </c>
      <c r="H6141" s="6">
        <f>IF('Раздел 2.6.1'!Q26&gt;='Раздел 2.6.1'!R26,0,1)</f>
        <v>0</v>
      </c>
    </row>
    <row r="6142" spans="1:8" x14ac:dyDescent="0.2">
      <c r="A6142" s="6">
        <f t="shared" si="93"/>
        <v>609562</v>
      </c>
      <c r="B6142" s="6">
        <v>33</v>
      </c>
      <c r="C6142" s="6">
        <v>9</v>
      </c>
      <c r="D6142" s="6">
        <v>183</v>
      </c>
      <c r="E6142" s="6" t="s">
        <v>7649</v>
      </c>
      <c r="H6142" s="6">
        <f>IF('Раздел 2.6.1'!Q27&gt;='Раздел 2.6.1'!R27,0,1)</f>
        <v>0</v>
      </c>
    </row>
    <row r="6143" spans="1:8" x14ac:dyDescent="0.2">
      <c r="A6143" s="6">
        <f t="shared" si="93"/>
        <v>609562</v>
      </c>
      <c r="B6143" s="6">
        <v>33</v>
      </c>
      <c r="C6143" s="6">
        <v>9</v>
      </c>
      <c r="D6143" s="6">
        <v>184</v>
      </c>
      <c r="E6143" s="6" t="s">
        <v>7650</v>
      </c>
      <c r="H6143" s="6">
        <f>IF('Раздел 2.6.1'!Q28&gt;='Раздел 2.6.1'!R28,0,1)</f>
        <v>0</v>
      </c>
    </row>
    <row r="6144" spans="1:8" x14ac:dyDescent="0.2">
      <c r="A6144" s="6">
        <f t="shared" si="93"/>
        <v>609562</v>
      </c>
      <c r="B6144" s="6">
        <v>33</v>
      </c>
      <c r="C6144" s="6">
        <v>9</v>
      </c>
      <c r="D6144" s="6">
        <v>185</v>
      </c>
      <c r="E6144" s="6" t="s">
        <v>7651</v>
      </c>
      <c r="H6144" s="6">
        <f>IF('Раздел 2.6.1'!Q29&gt;='Раздел 2.6.1'!R29,0,1)</f>
        <v>0</v>
      </c>
    </row>
    <row r="6145" spans="1:8" x14ac:dyDescent="0.2">
      <c r="A6145" s="6">
        <f t="shared" si="93"/>
        <v>609562</v>
      </c>
      <c r="B6145" s="6">
        <v>33</v>
      </c>
      <c r="C6145" s="6">
        <v>9</v>
      </c>
      <c r="D6145" s="6">
        <v>186</v>
      </c>
      <c r="E6145" s="6" t="s">
        <v>7652</v>
      </c>
      <c r="H6145" s="6">
        <f>IF('Раздел 2.6.1'!Q30&gt;='Раздел 2.6.1'!R30,0,1)</f>
        <v>0</v>
      </c>
    </row>
    <row r="6146" spans="1:8" x14ac:dyDescent="0.2">
      <c r="A6146" s="6">
        <f t="shared" si="93"/>
        <v>609562</v>
      </c>
      <c r="B6146" s="6">
        <v>33</v>
      </c>
      <c r="C6146" s="6">
        <v>9</v>
      </c>
      <c r="D6146" s="6">
        <v>187</v>
      </c>
      <c r="E6146" s="6" t="s">
        <v>7653</v>
      </c>
      <c r="H6146" s="6">
        <f>IF('Раздел 2.6.1'!Q31&gt;='Раздел 2.6.1'!R31,0,1)</f>
        <v>0</v>
      </c>
    </row>
    <row r="6147" spans="1:8" x14ac:dyDescent="0.2">
      <c r="A6147" s="6">
        <f t="shared" si="93"/>
        <v>609562</v>
      </c>
      <c r="B6147" s="6">
        <v>33</v>
      </c>
      <c r="C6147" s="6">
        <v>9</v>
      </c>
      <c r="D6147" s="6">
        <v>188</v>
      </c>
      <c r="E6147" s="6" t="s">
        <v>7654</v>
      </c>
      <c r="H6147" s="6">
        <f>IF('Раздел 2.6.1'!Q32&gt;='Раздел 2.6.1'!R32,0,1)</f>
        <v>0</v>
      </c>
    </row>
    <row r="6148" spans="1:8" x14ac:dyDescent="0.2">
      <c r="A6148" s="6">
        <f t="shared" si="93"/>
        <v>609562</v>
      </c>
      <c r="B6148" s="6">
        <v>33</v>
      </c>
      <c r="C6148" s="6">
        <v>9</v>
      </c>
      <c r="D6148" s="6">
        <v>189</v>
      </c>
      <c r="E6148" s="6" t="s">
        <v>7655</v>
      </c>
      <c r="H6148" s="6">
        <f>IF('Раздел 2.6.1'!Q33&gt;='Раздел 2.6.1'!R33,0,1)</f>
        <v>0</v>
      </c>
    </row>
    <row r="6149" spans="1:8" x14ac:dyDescent="0.2">
      <c r="A6149" s="6">
        <f t="shared" si="93"/>
        <v>609562</v>
      </c>
      <c r="B6149" s="6">
        <v>33</v>
      </c>
      <c r="C6149" s="6">
        <v>9</v>
      </c>
      <c r="D6149" s="6">
        <v>190</v>
      </c>
      <c r="E6149" s="6" t="s">
        <v>7656</v>
      </c>
      <c r="H6149" s="6">
        <f>IF('Раздел 2.6.1'!Q34&gt;='Раздел 2.6.1'!R34,0,1)</f>
        <v>0</v>
      </c>
    </row>
    <row r="6150" spans="1:8" x14ac:dyDescent="0.2">
      <c r="A6150" s="6">
        <f t="shared" si="93"/>
        <v>609562</v>
      </c>
      <c r="B6150" s="6">
        <v>33</v>
      </c>
      <c r="C6150" s="6">
        <v>9</v>
      </c>
      <c r="D6150" s="6">
        <v>191</v>
      </c>
      <c r="E6150" s="6" t="s">
        <v>7657</v>
      </c>
      <c r="H6150" s="6">
        <f>IF('Раздел 2.6.1'!Q35&gt;='Раздел 2.6.1'!R35,0,1)</f>
        <v>0</v>
      </c>
    </row>
    <row r="6151" spans="1:8" x14ac:dyDescent="0.2">
      <c r="A6151" s="6">
        <f t="shared" si="93"/>
        <v>609562</v>
      </c>
      <c r="B6151" s="6">
        <v>33</v>
      </c>
      <c r="C6151" s="6">
        <v>9</v>
      </c>
      <c r="D6151" s="6">
        <v>192</v>
      </c>
      <c r="E6151" s="6" t="s">
        <v>7658</v>
      </c>
      <c r="H6151" s="6">
        <f>IF('Раздел 2.6.1'!Q36&gt;='Раздел 2.6.1'!R36,0,1)</f>
        <v>0</v>
      </c>
    </row>
    <row r="6152" spans="1:8" x14ac:dyDescent="0.2">
      <c r="A6152" s="6">
        <f t="shared" si="93"/>
        <v>609562</v>
      </c>
      <c r="B6152" s="6">
        <v>33</v>
      </c>
      <c r="C6152" s="6">
        <v>9</v>
      </c>
      <c r="D6152" s="6">
        <v>193</v>
      </c>
      <c r="E6152" s="6" t="s">
        <v>7659</v>
      </c>
      <c r="H6152" s="6">
        <f>IF('Раздел 2.6.1'!Q37&gt;='Раздел 2.6.1'!R37,0,1)</f>
        <v>0</v>
      </c>
    </row>
    <row r="6153" spans="1:8" x14ac:dyDescent="0.2">
      <c r="A6153" s="6">
        <f t="shared" si="93"/>
        <v>609562</v>
      </c>
      <c r="B6153" s="6">
        <v>33</v>
      </c>
      <c r="C6153" s="6">
        <v>9</v>
      </c>
      <c r="D6153" s="6">
        <v>194</v>
      </c>
      <c r="E6153" s="6" t="s">
        <v>7660</v>
      </c>
      <c r="H6153" s="6">
        <f>IF('Раздел 2.6.1'!Q38&gt;='Раздел 2.6.1'!R38,0,1)</f>
        <v>0</v>
      </c>
    </row>
    <row r="6154" spans="1:8" x14ac:dyDescent="0.2">
      <c r="A6154" s="6">
        <f t="shared" si="93"/>
        <v>609562</v>
      </c>
      <c r="B6154" s="6">
        <v>33</v>
      </c>
      <c r="C6154" s="6">
        <v>9</v>
      </c>
      <c r="D6154" s="6">
        <v>195</v>
      </c>
      <c r="E6154" s="6" t="s">
        <v>7661</v>
      </c>
      <c r="H6154" s="6">
        <f>IF('Раздел 2.6.1'!Q39&gt;='Раздел 2.6.1'!R39,0,1)</f>
        <v>0</v>
      </c>
    </row>
    <row r="6155" spans="1:8" x14ac:dyDescent="0.2">
      <c r="A6155" s="6">
        <f t="shared" si="93"/>
        <v>609562</v>
      </c>
      <c r="B6155" s="6">
        <v>33</v>
      </c>
      <c r="C6155" s="6">
        <v>9</v>
      </c>
      <c r="D6155" s="6">
        <v>196</v>
      </c>
      <c r="E6155" s="6" t="s">
        <v>7662</v>
      </c>
      <c r="H6155" s="6">
        <f>IF('Раздел 2.6.1'!Q40&gt;='Раздел 2.6.1'!R40,0,1)</f>
        <v>0</v>
      </c>
    </row>
    <row r="6156" spans="1:8" x14ac:dyDescent="0.2">
      <c r="A6156" s="6">
        <f t="shared" si="93"/>
        <v>609562</v>
      </c>
      <c r="B6156" s="6">
        <v>33</v>
      </c>
      <c r="C6156" s="6">
        <v>9</v>
      </c>
      <c r="D6156" s="6">
        <v>197</v>
      </c>
      <c r="E6156" s="6" t="s">
        <v>7663</v>
      </c>
      <c r="H6156" s="6">
        <f>IF('Раздел 2.6.1'!Q41&gt;='Раздел 2.6.1'!R41,0,1)</f>
        <v>0</v>
      </c>
    </row>
    <row r="6157" spans="1:8" x14ac:dyDescent="0.2">
      <c r="A6157" s="6">
        <f t="shared" si="93"/>
        <v>609562</v>
      </c>
      <c r="B6157" s="6">
        <v>33</v>
      </c>
      <c r="C6157" s="119">
        <v>9</v>
      </c>
      <c r="D6157" s="119">
        <v>198</v>
      </c>
      <c r="E6157" s="119" t="s">
        <v>7664</v>
      </c>
      <c r="F6157" s="119"/>
      <c r="G6157" s="119"/>
      <c r="H6157" s="119">
        <f>IF('Раздел 2.6.1'!Q42&gt;='Раздел 2.6.1'!R42,0,1)</f>
        <v>0</v>
      </c>
    </row>
    <row r="6158" spans="1:8" x14ac:dyDescent="0.2">
      <c r="A6158" s="6">
        <f t="shared" si="93"/>
        <v>609562</v>
      </c>
      <c r="B6158" s="6">
        <v>33</v>
      </c>
      <c r="C6158" s="6">
        <v>10</v>
      </c>
      <c r="D6158" s="6">
        <v>199</v>
      </c>
      <c r="E6158" s="6" t="s">
        <v>7665</v>
      </c>
      <c r="H6158" s="6">
        <f>IF('Раздел 2.6.1'!Q21&gt;='Раздел 2.6.1'!S21,0,1)</f>
        <v>0</v>
      </c>
    </row>
    <row r="6159" spans="1:8" x14ac:dyDescent="0.2">
      <c r="A6159" s="6">
        <f t="shared" si="93"/>
        <v>609562</v>
      </c>
      <c r="B6159" s="6">
        <v>33</v>
      </c>
      <c r="C6159" s="6">
        <v>10</v>
      </c>
      <c r="D6159" s="6">
        <v>200</v>
      </c>
      <c r="E6159" s="6" t="s">
        <v>7666</v>
      </c>
      <c r="H6159" s="6">
        <f>IF('Раздел 2.6.1'!Q22&gt;='Раздел 2.6.1'!S22,0,1)</f>
        <v>0</v>
      </c>
    </row>
    <row r="6160" spans="1:8" x14ac:dyDescent="0.2">
      <c r="A6160" s="6">
        <f t="shared" si="93"/>
        <v>609562</v>
      </c>
      <c r="B6160" s="6">
        <v>33</v>
      </c>
      <c r="C6160" s="6">
        <v>10</v>
      </c>
      <c r="D6160" s="6">
        <v>201</v>
      </c>
      <c r="E6160" s="6" t="s">
        <v>7667</v>
      </c>
      <c r="H6160" s="6">
        <f>IF('Раздел 2.6.1'!Q23&gt;='Раздел 2.6.1'!S23,0,1)</f>
        <v>0</v>
      </c>
    </row>
    <row r="6161" spans="1:8" x14ac:dyDescent="0.2">
      <c r="A6161" s="6">
        <f t="shared" si="93"/>
        <v>609562</v>
      </c>
      <c r="B6161" s="6">
        <v>33</v>
      </c>
      <c r="C6161" s="6">
        <v>10</v>
      </c>
      <c r="D6161" s="6">
        <v>202</v>
      </c>
      <c r="E6161" s="6" t="s">
        <v>7668</v>
      </c>
      <c r="H6161" s="6">
        <f>IF('Раздел 2.6.1'!Q24&gt;='Раздел 2.6.1'!S24,0,1)</f>
        <v>0</v>
      </c>
    </row>
    <row r="6162" spans="1:8" x14ac:dyDescent="0.2">
      <c r="A6162" s="6">
        <f t="shared" si="93"/>
        <v>609562</v>
      </c>
      <c r="B6162" s="6">
        <v>33</v>
      </c>
      <c r="C6162" s="6">
        <v>10</v>
      </c>
      <c r="D6162" s="6">
        <v>203</v>
      </c>
      <c r="E6162" s="6" t="s">
        <v>7669</v>
      </c>
      <c r="H6162" s="6">
        <f>IF('Раздел 2.6.1'!Q25&gt;='Раздел 2.6.1'!S25,0,1)</f>
        <v>0</v>
      </c>
    </row>
    <row r="6163" spans="1:8" x14ac:dyDescent="0.2">
      <c r="A6163" s="6">
        <f t="shared" si="93"/>
        <v>609562</v>
      </c>
      <c r="B6163" s="6">
        <v>33</v>
      </c>
      <c r="C6163" s="6">
        <v>10</v>
      </c>
      <c r="D6163" s="6">
        <v>204</v>
      </c>
      <c r="E6163" s="6" t="s">
        <v>7670</v>
      </c>
      <c r="H6163" s="6">
        <f>IF('Раздел 2.6.1'!Q26&gt;='Раздел 2.6.1'!S26,0,1)</f>
        <v>0</v>
      </c>
    </row>
    <row r="6164" spans="1:8" x14ac:dyDescent="0.2">
      <c r="A6164" s="6">
        <f t="shared" si="93"/>
        <v>609562</v>
      </c>
      <c r="B6164" s="6">
        <v>33</v>
      </c>
      <c r="C6164" s="6">
        <v>10</v>
      </c>
      <c r="D6164" s="6">
        <v>205</v>
      </c>
      <c r="E6164" s="6" t="s">
        <v>7671</v>
      </c>
      <c r="H6164" s="6">
        <f>IF('Раздел 2.6.1'!Q27&gt;='Раздел 2.6.1'!S27,0,1)</f>
        <v>0</v>
      </c>
    </row>
    <row r="6165" spans="1:8" x14ac:dyDescent="0.2">
      <c r="A6165" s="6">
        <f t="shared" si="93"/>
        <v>609562</v>
      </c>
      <c r="B6165" s="6">
        <v>33</v>
      </c>
      <c r="C6165" s="6">
        <v>10</v>
      </c>
      <c r="D6165" s="6">
        <v>206</v>
      </c>
      <c r="E6165" s="6" t="s">
        <v>7672</v>
      </c>
      <c r="H6165" s="6">
        <f>IF('Раздел 2.6.1'!Q28&gt;='Раздел 2.6.1'!S28,0,1)</f>
        <v>0</v>
      </c>
    </row>
    <row r="6166" spans="1:8" x14ac:dyDescent="0.2">
      <c r="A6166" s="6">
        <f t="shared" si="93"/>
        <v>609562</v>
      </c>
      <c r="B6166" s="6">
        <v>33</v>
      </c>
      <c r="C6166" s="6">
        <v>10</v>
      </c>
      <c r="D6166" s="6">
        <v>207</v>
      </c>
      <c r="E6166" s="6" t="s">
        <v>7673</v>
      </c>
      <c r="H6166" s="6">
        <f>IF('Раздел 2.6.1'!Q29&gt;='Раздел 2.6.1'!S29,0,1)</f>
        <v>0</v>
      </c>
    </row>
    <row r="6167" spans="1:8" x14ac:dyDescent="0.2">
      <c r="A6167" s="6">
        <f t="shared" si="93"/>
        <v>609562</v>
      </c>
      <c r="B6167" s="6">
        <v>33</v>
      </c>
      <c r="C6167" s="6">
        <v>10</v>
      </c>
      <c r="D6167" s="6">
        <v>208</v>
      </c>
      <c r="E6167" s="6" t="s">
        <v>7674</v>
      </c>
      <c r="H6167" s="6">
        <f>IF('Раздел 2.6.1'!Q30&gt;='Раздел 2.6.1'!S30,0,1)</f>
        <v>0</v>
      </c>
    </row>
    <row r="6168" spans="1:8" x14ac:dyDescent="0.2">
      <c r="A6168" s="6">
        <f t="shared" si="93"/>
        <v>609562</v>
      </c>
      <c r="B6168" s="6">
        <v>33</v>
      </c>
      <c r="C6168" s="6">
        <v>10</v>
      </c>
      <c r="D6168" s="6">
        <v>209</v>
      </c>
      <c r="E6168" s="6" t="s">
        <v>7675</v>
      </c>
      <c r="H6168" s="6">
        <f>IF('Раздел 2.6.1'!Q31&gt;='Раздел 2.6.1'!S31,0,1)</f>
        <v>0</v>
      </c>
    </row>
    <row r="6169" spans="1:8" x14ac:dyDescent="0.2">
      <c r="A6169" s="6">
        <f t="shared" si="93"/>
        <v>609562</v>
      </c>
      <c r="B6169" s="6">
        <v>33</v>
      </c>
      <c r="C6169" s="6">
        <v>10</v>
      </c>
      <c r="D6169" s="6">
        <v>210</v>
      </c>
      <c r="E6169" s="6" t="s">
        <v>7676</v>
      </c>
      <c r="H6169" s="6">
        <f>IF('Раздел 2.6.1'!Q32&gt;='Раздел 2.6.1'!S32,0,1)</f>
        <v>0</v>
      </c>
    </row>
    <row r="6170" spans="1:8" x14ac:dyDescent="0.2">
      <c r="A6170" s="6">
        <f t="shared" si="93"/>
        <v>609562</v>
      </c>
      <c r="B6170" s="6">
        <v>33</v>
      </c>
      <c r="C6170" s="6">
        <v>10</v>
      </c>
      <c r="D6170" s="6">
        <v>211</v>
      </c>
      <c r="E6170" s="6" t="s">
        <v>7677</v>
      </c>
      <c r="H6170" s="6">
        <f>IF('Раздел 2.6.1'!Q33&gt;='Раздел 2.6.1'!S33,0,1)</f>
        <v>0</v>
      </c>
    </row>
    <row r="6171" spans="1:8" x14ac:dyDescent="0.2">
      <c r="A6171" s="6">
        <f t="shared" si="93"/>
        <v>609562</v>
      </c>
      <c r="B6171" s="6">
        <v>33</v>
      </c>
      <c r="C6171" s="6">
        <v>10</v>
      </c>
      <c r="D6171" s="6">
        <v>212</v>
      </c>
      <c r="E6171" s="6" t="s">
        <v>7678</v>
      </c>
      <c r="H6171" s="6">
        <f>IF('Раздел 2.6.1'!Q34&gt;='Раздел 2.6.1'!S34,0,1)</f>
        <v>0</v>
      </c>
    </row>
    <row r="6172" spans="1:8" x14ac:dyDescent="0.2">
      <c r="A6172" s="6">
        <f t="shared" si="93"/>
        <v>609562</v>
      </c>
      <c r="B6172" s="6">
        <v>33</v>
      </c>
      <c r="C6172" s="6">
        <v>10</v>
      </c>
      <c r="D6172" s="6">
        <v>213</v>
      </c>
      <c r="E6172" s="6" t="s">
        <v>7679</v>
      </c>
      <c r="H6172" s="6">
        <f>IF('Раздел 2.6.1'!Q35&gt;='Раздел 2.6.1'!S35,0,1)</f>
        <v>0</v>
      </c>
    </row>
    <row r="6173" spans="1:8" x14ac:dyDescent="0.2">
      <c r="A6173" s="6">
        <f t="shared" si="93"/>
        <v>609562</v>
      </c>
      <c r="B6173" s="6">
        <v>33</v>
      </c>
      <c r="C6173" s="6">
        <v>10</v>
      </c>
      <c r="D6173" s="6">
        <v>214</v>
      </c>
      <c r="E6173" s="6" t="s">
        <v>7680</v>
      </c>
      <c r="H6173" s="6">
        <f>IF('Раздел 2.6.1'!Q36&gt;='Раздел 2.6.1'!S36,0,1)</f>
        <v>0</v>
      </c>
    </row>
    <row r="6174" spans="1:8" x14ac:dyDescent="0.2">
      <c r="A6174" s="6">
        <f t="shared" si="93"/>
        <v>609562</v>
      </c>
      <c r="B6174" s="6">
        <v>33</v>
      </c>
      <c r="C6174" s="6">
        <v>10</v>
      </c>
      <c r="D6174" s="6">
        <v>215</v>
      </c>
      <c r="E6174" s="6" t="s">
        <v>7681</v>
      </c>
      <c r="H6174" s="6">
        <f>IF('Раздел 2.6.1'!Q37&gt;='Раздел 2.6.1'!S37,0,1)</f>
        <v>0</v>
      </c>
    </row>
    <row r="6175" spans="1:8" x14ac:dyDescent="0.2">
      <c r="A6175" s="6">
        <f t="shared" si="93"/>
        <v>609562</v>
      </c>
      <c r="B6175" s="6">
        <v>33</v>
      </c>
      <c r="C6175" s="6">
        <v>10</v>
      </c>
      <c r="D6175" s="6">
        <v>216</v>
      </c>
      <c r="E6175" s="6" t="s">
        <v>9261</v>
      </c>
      <c r="H6175" s="6">
        <f>IF('Раздел 2.6.1'!Q38&gt;='Раздел 2.6.1'!S38,0,1)</f>
        <v>0</v>
      </c>
    </row>
    <row r="6176" spans="1:8" x14ac:dyDescent="0.2">
      <c r="A6176" s="6">
        <f t="shared" si="93"/>
        <v>609562</v>
      </c>
      <c r="B6176" s="6">
        <v>33</v>
      </c>
      <c r="C6176" s="6">
        <v>10</v>
      </c>
      <c r="D6176" s="6">
        <v>217</v>
      </c>
      <c r="E6176" s="6" t="s">
        <v>9262</v>
      </c>
      <c r="H6176" s="6">
        <f>IF('Раздел 2.6.1'!Q39&gt;='Раздел 2.6.1'!S39,0,1)</f>
        <v>0</v>
      </c>
    </row>
    <row r="6177" spans="1:8" x14ac:dyDescent="0.2">
      <c r="A6177" s="6">
        <f t="shared" si="93"/>
        <v>609562</v>
      </c>
      <c r="B6177" s="6">
        <v>33</v>
      </c>
      <c r="C6177" s="6">
        <v>10</v>
      </c>
      <c r="D6177" s="6">
        <v>218</v>
      </c>
      <c r="E6177" s="6" t="s">
        <v>9263</v>
      </c>
      <c r="H6177" s="6">
        <f>IF('Раздел 2.6.1'!Q40&gt;='Раздел 2.6.1'!S40,0,1)</f>
        <v>0</v>
      </c>
    </row>
    <row r="6178" spans="1:8" x14ac:dyDescent="0.2">
      <c r="A6178" s="6">
        <f t="shared" si="93"/>
        <v>609562</v>
      </c>
      <c r="B6178" s="6">
        <v>33</v>
      </c>
      <c r="C6178" s="6">
        <v>10</v>
      </c>
      <c r="D6178" s="6">
        <v>219</v>
      </c>
      <c r="E6178" s="6" t="s">
        <v>9264</v>
      </c>
      <c r="H6178" s="6">
        <f>IF('Раздел 2.6.1'!Q41&gt;='Раздел 2.6.1'!S41,0,1)</f>
        <v>0</v>
      </c>
    </row>
    <row r="6179" spans="1:8" x14ac:dyDescent="0.2">
      <c r="A6179" s="6">
        <f t="shared" si="93"/>
        <v>609562</v>
      </c>
      <c r="B6179" s="6">
        <v>33</v>
      </c>
      <c r="C6179" s="119">
        <v>10</v>
      </c>
      <c r="D6179" s="119">
        <v>220</v>
      </c>
      <c r="E6179" s="119" t="s">
        <v>9265</v>
      </c>
      <c r="F6179" s="119"/>
      <c r="G6179" s="119"/>
      <c r="H6179" s="119">
        <f>IF('Раздел 2.6.1'!Q42&gt;='Раздел 2.6.1'!S42,0,1)</f>
        <v>0</v>
      </c>
    </row>
    <row r="6180" spans="1:8" x14ac:dyDescent="0.2">
      <c r="A6180" s="6">
        <f t="shared" si="93"/>
        <v>609562</v>
      </c>
      <c r="B6180" s="6">
        <v>33</v>
      </c>
      <c r="C6180" s="125">
        <v>11</v>
      </c>
      <c r="D6180" s="6">
        <v>221</v>
      </c>
      <c r="E6180" s="6" t="s">
        <v>8142</v>
      </c>
      <c r="H6180" s="6">
        <f>IF('Раздел 2.6.1'!Y21&gt;='Раздел 2.6.1'!Z21,0,1)</f>
        <v>0</v>
      </c>
    </row>
    <row r="6181" spans="1:8" x14ac:dyDescent="0.2">
      <c r="A6181" s="6">
        <f t="shared" si="93"/>
        <v>609562</v>
      </c>
      <c r="B6181" s="6">
        <v>33</v>
      </c>
      <c r="C6181" s="7">
        <v>11</v>
      </c>
      <c r="D6181" s="6">
        <v>222</v>
      </c>
      <c r="E6181" s="6" t="s">
        <v>8143</v>
      </c>
      <c r="H6181" s="6">
        <f>IF('Раздел 2.6.1'!Y22&gt;='Раздел 2.6.1'!Z22,0,1)</f>
        <v>0</v>
      </c>
    </row>
    <row r="6182" spans="1:8" x14ac:dyDescent="0.2">
      <c r="A6182" s="6">
        <f t="shared" si="93"/>
        <v>609562</v>
      </c>
      <c r="B6182" s="6">
        <v>33</v>
      </c>
      <c r="C6182" s="7">
        <v>11</v>
      </c>
      <c r="D6182" s="6">
        <v>223</v>
      </c>
      <c r="E6182" s="6" t="s">
        <v>8144</v>
      </c>
      <c r="H6182" s="6">
        <f>IF('Раздел 2.6.1'!Y23&gt;='Раздел 2.6.1'!Z23,0,1)</f>
        <v>0</v>
      </c>
    </row>
    <row r="6183" spans="1:8" x14ac:dyDescent="0.2">
      <c r="A6183" s="6">
        <f t="shared" si="93"/>
        <v>609562</v>
      </c>
      <c r="B6183" s="6">
        <v>33</v>
      </c>
      <c r="C6183" s="7">
        <v>11</v>
      </c>
      <c r="D6183" s="6">
        <v>224</v>
      </c>
      <c r="E6183" s="6" t="s">
        <v>8145</v>
      </c>
      <c r="H6183" s="6">
        <f>IF('Раздел 2.6.1'!Y24&gt;='Раздел 2.6.1'!Z24,0,1)</f>
        <v>0</v>
      </c>
    </row>
    <row r="6184" spans="1:8" x14ac:dyDescent="0.2">
      <c r="A6184" s="6">
        <f t="shared" si="93"/>
        <v>609562</v>
      </c>
      <c r="B6184" s="6">
        <v>33</v>
      </c>
      <c r="C6184" s="7">
        <v>11</v>
      </c>
      <c r="D6184" s="6">
        <v>225</v>
      </c>
      <c r="E6184" s="6" t="s">
        <v>8146</v>
      </c>
      <c r="H6184" s="6">
        <f>IF('Раздел 2.6.1'!Y25&gt;='Раздел 2.6.1'!Z25,0,1)</f>
        <v>0</v>
      </c>
    </row>
    <row r="6185" spans="1:8" x14ac:dyDescent="0.2">
      <c r="A6185" s="6">
        <f t="shared" si="93"/>
        <v>609562</v>
      </c>
      <c r="B6185" s="6">
        <v>33</v>
      </c>
      <c r="C6185" s="7">
        <v>11</v>
      </c>
      <c r="D6185" s="6">
        <v>226</v>
      </c>
      <c r="E6185" s="6" t="s">
        <v>8147</v>
      </c>
      <c r="H6185" s="6">
        <f>IF('Раздел 2.6.1'!Y26&gt;='Раздел 2.6.1'!Z26,0,1)</f>
        <v>0</v>
      </c>
    </row>
    <row r="6186" spans="1:8" x14ac:dyDescent="0.2">
      <c r="A6186" s="6">
        <f t="shared" si="93"/>
        <v>609562</v>
      </c>
      <c r="B6186" s="6">
        <v>33</v>
      </c>
      <c r="C6186" s="7">
        <v>11</v>
      </c>
      <c r="D6186" s="6">
        <v>227</v>
      </c>
      <c r="E6186" s="6" t="s">
        <v>8148</v>
      </c>
      <c r="H6186" s="6">
        <f>IF('Раздел 2.6.1'!Y27&gt;='Раздел 2.6.1'!Z27,0,1)</f>
        <v>0</v>
      </c>
    </row>
    <row r="6187" spans="1:8" x14ac:dyDescent="0.2">
      <c r="A6187" s="6">
        <f t="shared" si="93"/>
        <v>609562</v>
      </c>
      <c r="B6187" s="6">
        <v>33</v>
      </c>
      <c r="C6187" s="7">
        <v>11</v>
      </c>
      <c r="D6187" s="6">
        <v>228</v>
      </c>
      <c r="E6187" s="6" t="s">
        <v>8149</v>
      </c>
      <c r="H6187" s="6">
        <f>IF('Раздел 2.6.1'!Y28&gt;='Раздел 2.6.1'!Z28,0,1)</f>
        <v>0</v>
      </c>
    </row>
    <row r="6188" spans="1:8" x14ac:dyDescent="0.2">
      <c r="A6188" s="6">
        <f t="shared" si="93"/>
        <v>609562</v>
      </c>
      <c r="B6188" s="6">
        <v>33</v>
      </c>
      <c r="C6188" s="7">
        <v>11</v>
      </c>
      <c r="D6188" s="6">
        <v>229</v>
      </c>
      <c r="E6188" s="6" t="s">
        <v>8150</v>
      </c>
      <c r="H6188" s="6">
        <f>IF('Раздел 2.6.1'!Y29&gt;='Раздел 2.6.1'!Z29,0,1)</f>
        <v>0</v>
      </c>
    </row>
    <row r="6189" spans="1:8" x14ac:dyDescent="0.2">
      <c r="A6189" s="6">
        <f t="shared" si="93"/>
        <v>609562</v>
      </c>
      <c r="B6189" s="6">
        <v>33</v>
      </c>
      <c r="C6189" s="7">
        <v>11</v>
      </c>
      <c r="D6189" s="6">
        <v>230</v>
      </c>
      <c r="E6189" s="6" t="s">
        <v>8151</v>
      </c>
      <c r="H6189" s="6">
        <f>IF('Раздел 2.6.1'!Y30&gt;='Раздел 2.6.1'!Z30,0,1)</f>
        <v>0</v>
      </c>
    </row>
    <row r="6190" spans="1:8" x14ac:dyDescent="0.2">
      <c r="A6190" s="6">
        <f t="shared" si="93"/>
        <v>609562</v>
      </c>
      <c r="B6190" s="6">
        <v>33</v>
      </c>
      <c r="C6190" s="7">
        <v>11</v>
      </c>
      <c r="D6190" s="6">
        <v>231</v>
      </c>
      <c r="E6190" s="6" t="s">
        <v>8152</v>
      </c>
      <c r="H6190" s="6">
        <f>IF('Раздел 2.6.1'!Y31&gt;='Раздел 2.6.1'!Z31,0,1)</f>
        <v>0</v>
      </c>
    </row>
    <row r="6191" spans="1:8" x14ac:dyDescent="0.2">
      <c r="A6191" s="6">
        <f t="shared" si="93"/>
        <v>609562</v>
      </c>
      <c r="B6191" s="6">
        <v>33</v>
      </c>
      <c r="C6191" s="7">
        <v>11</v>
      </c>
      <c r="D6191" s="6">
        <v>232</v>
      </c>
      <c r="E6191" s="6" t="s">
        <v>8153</v>
      </c>
      <c r="H6191" s="6">
        <f>IF('Раздел 2.6.1'!Y32&gt;='Раздел 2.6.1'!Z32,0,1)</f>
        <v>0</v>
      </c>
    </row>
    <row r="6192" spans="1:8" x14ac:dyDescent="0.2">
      <c r="A6192" s="6">
        <f t="shared" si="93"/>
        <v>609562</v>
      </c>
      <c r="B6192" s="6">
        <v>33</v>
      </c>
      <c r="C6192" s="7">
        <v>11</v>
      </c>
      <c r="D6192" s="6">
        <v>233</v>
      </c>
      <c r="E6192" s="6" t="s">
        <v>8154</v>
      </c>
      <c r="H6192" s="6">
        <f>IF('Раздел 2.6.1'!Y33&gt;='Раздел 2.6.1'!Z33,0,1)</f>
        <v>0</v>
      </c>
    </row>
    <row r="6193" spans="1:8" x14ac:dyDescent="0.2">
      <c r="A6193" s="6">
        <f t="shared" ref="A6193:A6256" si="94">P_3</f>
        <v>609562</v>
      </c>
      <c r="B6193" s="6">
        <v>33</v>
      </c>
      <c r="C6193" s="7">
        <v>11</v>
      </c>
      <c r="D6193" s="6">
        <v>234</v>
      </c>
      <c r="E6193" s="6" t="s">
        <v>8155</v>
      </c>
      <c r="H6193" s="6">
        <f>IF('Раздел 2.6.1'!Y34&gt;='Раздел 2.6.1'!Z34,0,1)</f>
        <v>0</v>
      </c>
    </row>
    <row r="6194" spans="1:8" x14ac:dyDescent="0.2">
      <c r="A6194" s="6">
        <f t="shared" si="94"/>
        <v>609562</v>
      </c>
      <c r="B6194" s="6">
        <v>33</v>
      </c>
      <c r="C6194" s="7">
        <v>11</v>
      </c>
      <c r="D6194" s="6">
        <v>235</v>
      </c>
      <c r="E6194" s="6" t="s">
        <v>8156</v>
      </c>
      <c r="H6194" s="6">
        <f>IF('Раздел 2.6.1'!Y35&gt;='Раздел 2.6.1'!Z35,0,1)</f>
        <v>0</v>
      </c>
    </row>
    <row r="6195" spans="1:8" x14ac:dyDescent="0.2">
      <c r="A6195" s="6">
        <f t="shared" si="94"/>
        <v>609562</v>
      </c>
      <c r="B6195" s="6">
        <v>33</v>
      </c>
      <c r="C6195" s="7">
        <v>11</v>
      </c>
      <c r="D6195" s="6">
        <v>236</v>
      </c>
      <c r="E6195" s="6" t="s">
        <v>8157</v>
      </c>
      <c r="H6195" s="6">
        <f>IF('Раздел 2.6.1'!Y36&gt;='Раздел 2.6.1'!Z36,0,1)</f>
        <v>0</v>
      </c>
    </row>
    <row r="6196" spans="1:8" x14ac:dyDescent="0.2">
      <c r="A6196" s="6">
        <f t="shared" si="94"/>
        <v>609562</v>
      </c>
      <c r="B6196" s="6">
        <v>33</v>
      </c>
      <c r="C6196" s="7">
        <v>11</v>
      </c>
      <c r="D6196" s="6">
        <v>237</v>
      </c>
      <c r="E6196" s="6" t="s">
        <v>8158</v>
      </c>
      <c r="H6196" s="6">
        <f>IF('Раздел 2.6.1'!Y37&gt;='Раздел 2.6.1'!Z37,0,1)</f>
        <v>0</v>
      </c>
    </row>
    <row r="6197" spans="1:8" x14ac:dyDescent="0.2">
      <c r="A6197" s="6">
        <f t="shared" si="94"/>
        <v>609562</v>
      </c>
      <c r="B6197" s="6">
        <v>33</v>
      </c>
      <c r="C6197" s="7">
        <v>11</v>
      </c>
      <c r="D6197" s="6">
        <v>238</v>
      </c>
      <c r="E6197" s="6" t="s">
        <v>8159</v>
      </c>
      <c r="H6197" s="6">
        <f>IF('Раздел 2.6.1'!Y38&gt;='Раздел 2.6.1'!Z38,0,1)</f>
        <v>0</v>
      </c>
    </row>
    <row r="6198" spans="1:8" x14ac:dyDescent="0.2">
      <c r="A6198" s="6">
        <f t="shared" si="94"/>
        <v>609562</v>
      </c>
      <c r="B6198" s="6">
        <v>33</v>
      </c>
      <c r="C6198" s="7">
        <v>11</v>
      </c>
      <c r="D6198" s="6">
        <v>239</v>
      </c>
      <c r="E6198" s="6" t="s">
        <v>8160</v>
      </c>
      <c r="H6198" s="6">
        <f>IF('Раздел 2.6.1'!Y39&gt;='Раздел 2.6.1'!Z39,0,1)</f>
        <v>0</v>
      </c>
    </row>
    <row r="6199" spans="1:8" x14ac:dyDescent="0.2">
      <c r="A6199" s="6">
        <f t="shared" si="94"/>
        <v>609562</v>
      </c>
      <c r="B6199" s="6">
        <v>33</v>
      </c>
      <c r="C6199" s="7">
        <v>11</v>
      </c>
      <c r="D6199" s="6">
        <v>240</v>
      </c>
      <c r="E6199" s="6" t="s">
        <v>8161</v>
      </c>
      <c r="H6199" s="6">
        <f>IF('Раздел 2.6.1'!Y40&gt;='Раздел 2.6.1'!Z40,0,1)</f>
        <v>0</v>
      </c>
    </row>
    <row r="6200" spans="1:8" x14ac:dyDescent="0.2">
      <c r="A6200" s="6">
        <f t="shared" si="94"/>
        <v>609562</v>
      </c>
      <c r="B6200" s="6">
        <v>33</v>
      </c>
      <c r="C6200" s="7">
        <v>11</v>
      </c>
      <c r="D6200" s="7">
        <v>241</v>
      </c>
      <c r="E6200" s="6" t="s">
        <v>8162</v>
      </c>
      <c r="H6200" s="6">
        <f>IF('Раздел 2.6.1'!Y41&gt;='Раздел 2.6.1'!Z41,0,1)</f>
        <v>0</v>
      </c>
    </row>
    <row r="6201" spans="1:8" x14ac:dyDescent="0.2">
      <c r="A6201" s="6">
        <f t="shared" si="94"/>
        <v>609562</v>
      </c>
      <c r="B6201" s="6">
        <v>33</v>
      </c>
      <c r="C6201" s="119">
        <v>11</v>
      </c>
      <c r="D6201" s="119">
        <v>242</v>
      </c>
      <c r="E6201" s="119" t="s">
        <v>8163</v>
      </c>
      <c r="F6201" s="119"/>
      <c r="G6201" s="119"/>
      <c r="H6201" s="119">
        <f>IF('Раздел 2.6.1'!Y42&gt;='Раздел 2.6.1'!Z42,0,1)</f>
        <v>0</v>
      </c>
    </row>
    <row r="6202" spans="1:8" x14ac:dyDescent="0.2">
      <c r="A6202" s="6">
        <f t="shared" si="94"/>
        <v>609562</v>
      </c>
      <c r="B6202" s="6">
        <v>33</v>
      </c>
      <c r="C6202" s="125">
        <v>12</v>
      </c>
      <c r="D6202" s="6">
        <v>243</v>
      </c>
      <c r="E6202" s="6" t="s">
        <v>8164</v>
      </c>
      <c r="H6202" s="6">
        <f>IF('Раздел 2.6.1'!Y21&gt;='Раздел 2.6.1'!AC21,0,1)</f>
        <v>0</v>
      </c>
    </row>
    <row r="6203" spans="1:8" x14ac:dyDescent="0.2">
      <c r="A6203" s="6">
        <f t="shared" si="94"/>
        <v>609562</v>
      </c>
      <c r="B6203" s="6">
        <v>33</v>
      </c>
      <c r="C6203" s="7">
        <v>12</v>
      </c>
      <c r="D6203" s="6">
        <v>244</v>
      </c>
      <c r="E6203" s="6" t="s">
        <v>8165</v>
      </c>
      <c r="H6203" s="6">
        <f>IF('Раздел 2.6.1'!Y22&gt;='Раздел 2.6.1'!AC22,0,1)</f>
        <v>0</v>
      </c>
    </row>
    <row r="6204" spans="1:8" x14ac:dyDescent="0.2">
      <c r="A6204" s="6">
        <f t="shared" si="94"/>
        <v>609562</v>
      </c>
      <c r="B6204" s="6">
        <v>33</v>
      </c>
      <c r="C6204" s="7">
        <v>12</v>
      </c>
      <c r="D6204" s="6">
        <v>245</v>
      </c>
      <c r="E6204" s="6" t="s">
        <v>8166</v>
      </c>
      <c r="H6204" s="6">
        <f>IF('Раздел 2.6.1'!Y23&gt;='Раздел 2.6.1'!AC23,0,1)</f>
        <v>0</v>
      </c>
    </row>
    <row r="6205" spans="1:8" x14ac:dyDescent="0.2">
      <c r="A6205" s="6">
        <f t="shared" si="94"/>
        <v>609562</v>
      </c>
      <c r="B6205" s="6">
        <v>33</v>
      </c>
      <c r="C6205" s="7">
        <v>12</v>
      </c>
      <c r="D6205" s="6">
        <v>246</v>
      </c>
      <c r="E6205" s="6" t="s">
        <v>8167</v>
      </c>
      <c r="H6205" s="6">
        <f>IF('Раздел 2.6.1'!Y24&gt;='Раздел 2.6.1'!AC24,0,1)</f>
        <v>0</v>
      </c>
    </row>
    <row r="6206" spans="1:8" x14ac:dyDescent="0.2">
      <c r="A6206" s="6">
        <f t="shared" si="94"/>
        <v>609562</v>
      </c>
      <c r="B6206" s="6">
        <v>33</v>
      </c>
      <c r="C6206" s="7">
        <v>12</v>
      </c>
      <c r="D6206" s="6">
        <v>247</v>
      </c>
      <c r="E6206" s="6" t="s">
        <v>8168</v>
      </c>
      <c r="H6206" s="6">
        <f>IF('Раздел 2.6.1'!Y25&gt;='Раздел 2.6.1'!AC25,0,1)</f>
        <v>0</v>
      </c>
    </row>
    <row r="6207" spans="1:8" x14ac:dyDescent="0.2">
      <c r="A6207" s="6">
        <f t="shared" si="94"/>
        <v>609562</v>
      </c>
      <c r="B6207" s="6">
        <v>33</v>
      </c>
      <c r="C6207" s="7">
        <v>12</v>
      </c>
      <c r="D6207" s="6">
        <v>248</v>
      </c>
      <c r="E6207" s="6" t="s">
        <v>8169</v>
      </c>
      <c r="H6207" s="6">
        <f>IF('Раздел 2.6.1'!Y26&gt;='Раздел 2.6.1'!AC26,0,1)</f>
        <v>0</v>
      </c>
    </row>
    <row r="6208" spans="1:8" x14ac:dyDescent="0.2">
      <c r="A6208" s="6">
        <f t="shared" si="94"/>
        <v>609562</v>
      </c>
      <c r="B6208" s="6">
        <v>33</v>
      </c>
      <c r="C6208" s="7">
        <v>12</v>
      </c>
      <c r="D6208" s="6">
        <v>249</v>
      </c>
      <c r="E6208" s="6" t="s">
        <v>8170</v>
      </c>
      <c r="H6208" s="6">
        <f>IF('Раздел 2.6.1'!Y27&gt;='Раздел 2.6.1'!AC27,0,1)</f>
        <v>0</v>
      </c>
    </row>
    <row r="6209" spans="1:8" x14ac:dyDescent="0.2">
      <c r="A6209" s="6">
        <f t="shared" si="94"/>
        <v>609562</v>
      </c>
      <c r="B6209" s="6">
        <v>33</v>
      </c>
      <c r="C6209" s="7">
        <v>12</v>
      </c>
      <c r="D6209" s="6">
        <v>250</v>
      </c>
      <c r="E6209" s="6" t="s">
        <v>9000</v>
      </c>
      <c r="H6209" s="6">
        <f>IF('Раздел 2.6.1'!Y28&gt;='Раздел 2.6.1'!AC28,0,1)</f>
        <v>0</v>
      </c>
    </row>
    <row r="6210" spans="1:8" x14ac:dyDescent="0.2">
      <c r="A6210" s="6">
        <f t="shared" si="94"/>
        <v>609562</v>
      </c>
      <c r="B6210" s="6">
        <v>33</v>
      </c>
      <c r="C6210" s="7">
        <v>12</v>
      </c>
      <c r="D6210" s="6">
        <v>251</v>
      </c>
      <c r="E6210" s="6" t="s">
        <v>9001</v>
      </c>
      <c r="H6210" s="6">
        <f>IF('Раздел 2.6.1'!Y29&gt;='Раздел 2.6.1'!AC29,0,1)</f>
        <v>0</v>
      </c>
    </row>
    <row r="6211" spans="1:8" x14ac:dyDescent="0.2">
      <c r="A6211" s="6">
        <f t="shared" si="94"/>
        <v>609562</v>
      </c>
      <c r="B6211" s="6">
        <v>33</v>
      </c>
      <c r="C6211" s="7">
        <v>12</v>
      </c>
      <c r="D6211" s="6">
        <v>252</v>
      </c>
      <c r="E6211" s="6" t="s">
        <v>9002</v>
      </c>
      <c r="H6211" s="6">
        <f>IF('Раздел 2.6.1'!Y30&gt;='Раздел 2.6.1'!AC30,0,1)</f>
        <v>0</v>
      </c>
    </row>
    <row r="6212" spans="1:8" x14ac:dyDescent="0.2">
      <c r="A6212" s="6">
        <f t="shared" si="94"/>
        <v>609562</v>
      </c>
      <c r="B6212" s="6">
        <v>33</v>
      </c>
      <c r="C6212" s="7">
        <v>12</v>
      </c>
      <c r="D6212" s="6">
        <v>253</v>
      </c>
      <c r="E6212" s="6" t="s">
        <v>9003</v>
      </c>
      <c r="H6212" s="6">
        <f>IF('Раздел 2.6.1'!Y31&gt;='Раздел 2.6.1'!AC31,0,1)</f>
        <v>0</v>
      </c>
    </row>
    <row r="6213" spans="1:8" x14ac:dyDescent="0.2">
      <c r="A6213" s="6">
        <f t="shared" si="94"/>
        <v>609562</v>
      </c>
      <c r="B6213" s="6">
        <v>33</v>
      </c>
      <c r="C6213" s="7">
        <v>12</v>
      </c>
      <c r="D6213" s="6">
        <v>254</v>
      </c>
      <c r="E6213" s="6" t="s">
        <v>9004</v>
      </c>
      <c r="H6213" s="6">
        <f>IF('Раздел 2.6.1'!Y32&gt;='Раздел 2.6.1'!AC32,0,1)</f>
        <v>0</v>
      </c>
    </row>
    <row r="6214" spans="1:8" x14ac:dyDescent="0.2">
      <c r="A6214" s="6">
        <f t="shared" si="94"/>
        <v>609562</v>
      </c>
      <c r="B6214" s="6">
        <v>33</v>
      </c>
      <c r="C6214" s="7">
        <v>12</v>
      </c>
      <c r="D6214" s="6">
        <v>255</v>
      </c>
      <c r="E6214" s="6" t="s">
        <v>9005</v>
      </c>
      <c r="H6214" s="6">
        <f>IF('Раздел 2.6.1'!Y33&gt;='Раздел 2.6.1'!AC33,0,1)</f>
        <v>0</v>
      </c>
    </row>
    <row r="6215" spans="1:8" x14ac:dyDescent="0.2">
      <c r="A6215" s="6">
        <f t="shared" si="94"/>
        <v>609562</v>
      </c>
      <c r="B6215" s="6">
        <v>33</v>
      </c>
      <c r="C6215" s="7">
        <v>12</v>
      </c>
      <c r="D6215" s="6">
        <v>256</v>
      </c>
      <c r="E6215" s="6" t="s">
        <v>9006</v>
      </c>
      <c r="H6215" s="6">
        <f>IF('Раздел 2.6.1'!Y34&gt;='Раздел 2.6.1'!AC34,0,1)</f>
        <v>0</v>
      </c>
    </row>
    <row r="6216" spans="1:8" x14ac:dyDescent="0.2">
      <c r="A6216" s="6">
        <f t="shared" si="94"/>
        <v>609562</v>
      </c>
      <c r="B6216" s="6">
        <v>33</v>
      </c>
      <c r="C6216" s="7">
        <v>12</v>
      </c>
      <c r="D6216" s="6">
        <v>257</v>
      </c>
      <c r="E6216" s="6" t="s">
        <v>9007</v>
      </c>
      <c r="H6216" s="6">
        <f>IF('Раздел 2.6.1'!Y35&gt;='Раздел 2.6.1'!AC35,0,1)</f>
        <v>0</v>
      </c>
    </row>
    <row r="6217" spans="1:8" x14ac:dyDescent="0.2">
      <c r="A6217" s="6">
        <f t="shared" si="94"/>
        <v>609562</v>
      </c>
      <c r="B6217" s="6">
        <v>33</v>
      </c>
      <c r="C6217" s="7">
        <v>12</v>
      </c>
      <c r="D6217" s="6">
        <v>258</v>
      </c>
      <c r="E6217" s="6" t="s">
        <v>9008</v>
      </c>
      <c r="H6217" s="6">
        <f>IF('Раздел 2.6.1'!Y36&gt;='Раздел 2.6.1'!AC36,0,1)</f>
        <v>0</v>
      </c>
    </row>
    <row r="6218" spans="1:8" x14ac:dyDescent="0.2">
      <c r="A6218" s="6">
        <f t="shared" si="94"/>
        <v>609562</v>
      </c>
      <c r="B6218" s="6">
        <v>33</v>
      </c>
      <c r="C6218" s="7">
        <v>12</v>
      </c>
      <c r="D6218" s="6">
        <v>259</v>
      </c>
      <c r="E6218" s="6" t="s">
        <v>9009</v>
      </c>
      <c r="H6218" s="6">
        <f>IF('Раздел 2.6.1'!Y37&gt;='Раздел 2.6.1'!AC37,0,1)</f>
        <v>0</v>
      </c>
    </row>
    <row r="6219" spans="1:8" x14ac:dyDescent="0.2">
      <c r="A6219" s="6">
        <f t="shared" si="94"/>
        <v>609562</v>
      </c>
      <c r="B6219" s="6">
        <v>33</v>
      </c>
      <c r="C6219" s="7">
        <v>12</v>
      </c>
      <c r="D6219" s="6">
        <v>260</v>
      </c>
      <c r="E6219" s="6" t="s">
        <v>8098</v>
      </c>
      <c r="H6219" s="6">
        <f>IF('Раздел 2.6.1'!Y38&gt;='Раздел 2.6.1'!AC38,0,1)</f>
        <v>0</v>
      </c>
    </row>
    <row r="6220" spans="1:8" x14ac:dyDescent="0.2">
      <c r="A6220" s="6">
        <f t="shared" si="94"/>
        <v>609562</v>
      </c>
      <c r="B6220" s="6">
        <v>33</v>
      </c>
      <c r="C6220" s="7">
        <v>12</v>
      </c>
      <c r="D6220" s="6">
        <v>261</v>
      </c>
      <c r="E6220" s="6" t="s">
        <v>8099</v>
      </c>
      <c r="H6220" s="6">
        <f>IF('Раздел 2.6.1'!Y39&gt;='Раздел 2.6.1'!AC39,0,1)</f>
        <v>0</v>
      </c>
    </row>
    <row r="6221" spans="1:8" x14ac:dyDescent="0.2">
      <c r="A6221" s="6">
        <f t="shared" si="94"/>
        <v>609562</v>
      </c>
      <c r="B6221" s="6">
        <v>33</v>
      </c>
      <c r="C6221" s="7">
        <v>12</v>
      </c>
      <c r="D6221" s="6">
        <v>262</v>
      </c>
      <c r="E6221" s="6" t="s">
        <v>8100</v>
      </c>
      <c r="H6221" s="6">
        <f>IF('Раздел 2.6.1'!Y40&gt;='Раздел 2.6.1'!AC40,0,1)</f>
        <v>0</v>
      </c>
    </row>
    <row r="6222" spans="1:8" x14ac:dyDescent="0.2">
      <c r="A6222" s="6">
        <f t="shared" si="94"/>
        <v>609562</v>
      </c>
      <c r="B6222" s="6">
        <v>33</v>
      </c>
      <c r="C6222" s="7">
        <v>12</v>
      </c>
      <c r="D6222" s="6">
        <v>263</v>
      </c>
      <c r="E6222" s="6" t="s">
        <v>8101</v>
      </c>
      <c r="H6222" s="6">
        <f>IF('Раздел 2.6.1'!Y41&gt;='Раздел 2.6.1'!AC41,0,1)</f>
        <v>0</v>
      </c>
    </row>
    <row r="6223" spans="1:8" x14ac:dyDescent="0.2">
      <c r="A6223" s="6">
        <f t="shared" si="94"/>
        <v>609562</v>
      </c>
      <c r="B6223" s="6">
        <v>33</v>
      </c>
      <c r="C6223" s="119">
        <v>12</v>
      </c>
      <c r="D6223" s="119">
        <v>264</v>
      </c>
      <c r="E6223" s="119" t="s">
        <v>8102</v>
      </c>
      <c r="F6223" s="119"/>
      <c r="G6223" s="119"/>
      <c r="H6223" s="119">
        <f>IF('Раздел 2.6.1'!Y42&gt;='Раздел 2.6.1'!AC42,0,1)</f>
        <v>0</v>
      </c>
    </row>
    <row r="6224" spans="1:8" x14ac:dyDescent="0.2">
      <c r="A6224" s="6">
        <f t="shared" si="94"/>
        <v>609562</v>
      </c>
      <c r="B6224" s="6">
        <v>33</v>
      </c>
      <c r="C6224" s="125">
        <v>13</v>
      </c>
      <c r="D6224" s="6">
        <v>265</v>
      </c>
      <c r="E6224" s="6" t="s">
        <v>7267</v>
      </c>
      <c r="H6224" s="6">
        <f>IF('Раздел 2.6.1'!Y21&gt;='Раздел 2.6.1'!AD21,0,1)</f>
        <v>0</v>
      </c>
    </row>
    <row r="6225" spans="1:8" x14ac:dyDescent="0.2">
      <c r="A6225" s="6">
        <f t="shared" si="94"/>
        <v>609562</v>
      </c>
      <c r="B6225" s="6">
        <v>33</v>
      </c>
      <c r="C6225" s="7">
        <v>13</v>
      </c>
      <c r="D6225" s="6">
        <v>266</v>
      </c>
      <c r="E6225" s="6" t="s">
        <v>7268</v>
      </c>
      <c r="H6225" s="6">
        <f>IF('Раздел 2.6.1'!Y22&gt;='Раздел 2.6.1'!AD22,0,1)</f>
        <v>0</v>
      </c>
    </row>
    <row r="6226" spans="1:8" x14ac:dyDescent="0.2">
      <c r="A6226" s="6">
        <f t="shared" si="94"/>
        <v>609562</v>
      </c>
      <c r="B6226" s="6">
        <v>33</v>
      </c>
      <c r="C6226" s="7">
        <v>13</v>
      </c>
      <c r="D6226" s="6">
        <v>267</v>
      </c>
      <c r="E6226" s="6" t="s">
        <v>7269</v>
      </c>
      <c r="H6226" s="6">
        <f>IF('Раздел 2.6.1'!Y23&gt;='Раздел 2.6.1'!AD23,0,1)</f>
        <v>0</v>
      </c>
    </row>
    <row r="6227" spans="1:8" x14ac:dyDescent="0.2">
      <c r="A6227" s="6">
        <f t="shared" si="94"/>
        <v>609562</v>
      </c>
      <c r="B6227" s="6">
        <v>33</v>
      </c>
      <c r="C6227" s="7">
        <v>13</v>
      </c>
      <c r="D6227" s="6">
        <v>268</v>
      </c>
      <c r="E6227" s="6" t="s">
        <v>7270</v>
      </c>
      <c r="H6227" s="6">
        <f>IF('Раздел 2.6.1'!Y24&gt;='Раздел 2.6.1'!AD24,0,1)</f>
        <v>0</v>
      </c>
    </row>
    <row r="6228" spans="1:8" x14ac:dyDescent="0.2">
      <c r="A6228" s="6">
        <f t="shared" si="94"/>
        <v>609562</v>
      </c>
      <c r="B6228" s="6">
        <v>33</v>
      </c>
      <c r="C6228" s="7">
        <v>13</v>
      </c>
      <c r="D6228" s="6">
        <v>269</v>
      </c>
      <c r="E6228" s="6" t="s">
        <v>7271</v>
      </c>
      <c r="H6228" s="6">
        <f>IF('Раздел 2.6.1'!Y25&gt;='Раздел 2.6.1'!AD25,0,1)</f>
        <v>0</v>
      </c>
    </row>
    <row r="6229" spans="1:8" x14ac:dyDescent="0.2">
      <c r="A6229" s="6">
        <f t="shared" si="94"/>
        <v>609562</v>
      </c>
      <c r="B6229" s="6">
        <v>33</v>
      </c>
      <c r="C6229" s="7">
        <v>13</v>
      </c>
      <c r="D6229" s="6">
        <v>270</v>
      </c>
      <c r="E6229" s="6" t="s">
        <v>7272</v>
      </c>
      <c r="H6229" s="6">
        <f>IF('Раздел 2.6.1'!Y26&gt;='Раздел 2.6.1'!AD26,0,1)</f>
        <v>0</v>
      </c>
    </row>
    <row r="6230" spans="1:8" x14ac:dyDescent="0.2">
      <c r="A6230" s="6">
        <f t="shared" si="94"/>
        <v>609562</v>
      </c>
      <c r="B6230" s="6">
        <v>33</v>
      </c>
      <c r="C6230" s="7">
        <v>13</v>
      </c>
      <c r="D6230" s="6">
        <v>271</v>
      </c>
      <c r="E6230" s="6" t="s">
        <v>7126</v>
      </c>
      <c r="H6230" s="6">
        <f>IF('Раздел 2.6.1'!Y27&gt;='Раздел 2.6.1'!AD27,0,1)</f>
        <v>0</v>
      </c>
    </row>
    <row r="6231" spans="1:8" x14ac:dyDescent="0.2">
      <c r="A6231" s="6">
        <f t="shared" si="94"/>
        <v>609562</v>
      </c>
      <c r="B6231" s="6">
        <v>33</v>
      </c>
      <c r="C6231" s="7">
        <v>13</v>
      </c>
      <c r="D6231" s="6">
        <v>272</v>
      </c>
      <c r="E6231" s="6" t="s">
        <v>7127</v>
      </c>
      <c r="H6231" s="6">
        <f>IF('Раздел 2.6.1'!Y28&gt;='Раздел 2.6.1'!AD28,0,1)</f>
        <v>0</v>
      </c>
    </row>
    <row r="6232" spans="1:8" x14ac:dyDescent="0.2">
      <c r="A6232" s="6">
        <f t="shared" si="94"/>
        <v>609562</v>
      </c>
      <c r="B6232" s="6">
        <v>33</v>
      </c>
      <c r="C6232" s="7">
        <v>13</v>
      </c>
      <c r="D6232" s="6">
        <v>273</v>
      </c>
      <c r="E6232" s="6" t="s">
        <v>7128</v>
      </c>
      <c r="H6232" s="6">
        <f>IF('Раздел 2.6.1'!Y29&gt;='Раздел 2.6.1'!AD29,0,1)</f>
        <v>0</v>
      </c>
    </row>
    <row r="6233" spans="1:8" x14ac:dyDescent="0.2">
      <c r="A6233" s="6">
        <f t="shared" si="94"/>
        <v>609562</v>
      </c>
      <c r="B6233" s="6">
        <v>33</v>
      </c>
      <c r="C6233" s="7">
        <v>13</v>
      </c>
      <c r="D6233" s="6">
        <v>274</v>
      </c>
      <c r="E6233" s="6" t="s">
        <v>7954</v>
      </c>
      <c r="H6233" s="6">
        <f>IF('Раздел 2.6.1'!Y30&gt;='Раздел 2.6.1'!AD30,0,1)</f>
        <v>0</v>
      </c>
    </row>
    <row r="6234" spans="1:8" x14ac:dyDescent="0.2">
      <c r="A6234" s="6">
        <f t="shared" si="94"/>
        <v>609562</v>
      </c>
      <c r="B6234" s="6">
        <v>33</v>
      </c>
      <c r="C6234" s="7">
        <v>13</v>
      </c>
      <c r="D6234" s="6">
        <v>275</v>
      </c>
      <c r="E6234" s="6" t="s">
        <v>7955</v>
      </c>
      <c r="H6234" s="6">
        <f>IF('Раздел 2.6.1'!Y31&gt;='Раздел 2.6.1'!AD31,0,1)</f>
        <v>0</v>
      </c>
    </row>
    <row r="6235" spans="1:8" x14ac:dyDescent="0.2">
      <c r="A6235" s="6">
        <f t="shared" si="94"/>
        <v>609562</v>
      </c>
      <c r="B6235" s="6">
        <v>33</v>
      </c>
      <c r="C6235" s="7">
        <v>13</v>
      </c>
      <c r="D6235" s="6">
        <v>276</v>
      </c>
      <c r="E6235" s="6" t="s">
        <v>9684</v>
      </c>
      <c r="H6235" s="6">
        <f>IF('Раздел 2.6.1'!Y32&gt;='Раздел 2.6.1'!AD32,0,1)</f>
        <v>0</v>
      </c>
    </row>
    <row r="6236" spans="1:8" x14ac:dyDescent="0.2">
      <c r="A6236" s="6">
        <f t="shared" si="94"/>
        <v>609562</v>
      </c>
      <c r="B6236" s="6">
        <v>33</v>
      </c>
      <c r="C6236" s="7">
        <v>13</v>
      </c>
      <c r="D6236" s="6">
        <v>277</v>
      </c>
      <c r="E6236" s="6" t="s">
        <v>9685</v>
      </c>
      <c r="H6236" s="6">
        <f>IF('Раздел 2.6.1'!Y33&gt;='Раздел 2.6.1'!AD33,0,1)</f>
        <v>0</v>
      </c>
    </row>
    <row r="6237" spans="1:8" x14ac:dyDescent="0.2">
      <c r="A6237" s="6">
        <f t="shared" si="94"/>
        <v>609562</v>
      </c>
      <c r="B6237" s="6">
        <v>33</v>
      </c>
      <c r="C6237" s="7">
        <v>13</v>
      </c>
      <c r="D6237" s="6">
        <v>278</v>
      </c>
      <c r="E6237" s="6" t="s">
        <v>9686</v>
      </c>
      <c r="H6237" s="6">
        <f>IF('Раздел 2.6.1'!Y34&gt;='Раздел 2.6.1'!AD34,0,1)</f>
        <v>0</v>
      </c>
    </row>
    <row r="6238" spans="1:8" x14ac:dyDescent="0.2">
      <c r="A6238" s="6">
        <f t="shared" si="94"/>
        <v>609562</v>
      </c>
      <c r="B6238" s="6">
        <v>33</v>
      </c>
      <c r="C6238" s="7">
        <v>13</v>
      </c>
      <c r="D6238" s="6">
        <v>279</v>
      </c>
      <c r="E6238" s="6" t="s">
        <v>9687</v>
      </c>
      <c r="H6238" s="6">
        <f>IF('Раздел 2.6.1'!Y35&gt;='Раздел 2.6.1'!AD35,0,1)</f>
        <v>0</v>
      </c>
    </row>
    <row r="6239" spans="1:8" x14ac:dyDescent="0.2">
      <c r="A6239" s="6">
        <f t="shared" si="94"/>
        <v>609562</v>
      </c>
      <c r="B6239" s="6">
        <v>33</v>
      </c>
      <c r="C6239" s="7">
        <v>13</v>
      </c>
      <c r="D6239" s="6">
        <v>280</v>
      </c>
      <c r="E6239" s="6" t="s">
        <v>9688</v>
      </c>
      <c r="H6239" s="6">
        <f>IF('Раздел 2.6.1'!Y36&gt;='Раздел 2.6.1'!AD36,0,1)</f>
        <v>0</v>
      </c>
    </row>
    <row r="6240" spans="1:8" x14ac:dyDescent="0.2">
      <c r="A6240" s="6">
        <f t="shared" si="94"/>
        <v>609562</v>
      </c>
      <c r="B6240" s="6">
        <v>33</v>
      </c>
      <c r="C6240" s="7">
        <v>13</v>
      </c>
      <c r="D6240" s="6">
        <v>281</v>
      </c>
      <c r="E6240" s="6" t="s">
        <v>9689</v>
      </c>
      <c r="H6240" s="6">
        <f>IF('Раздел 2.6.1'!Y37&gt;='Раздел 2.6.1'!AD37,0,1)</f>
        <v>0</v>
      </c>
    </row>
    <row r="6241" spans="1:8" x14ac:dyDescent="0.2">
      <c r="A6241" s="6">
        <f t="shared" si="94"/>
        <v>609562</v>
      </c>
      <c r="B6241" s="6">
        <v>33</v>
      </c>
      <c r="C6241" s="7">
        <v>13</v>
      </c>
      <c r="D6241" s="6">
        <v>282</v>
      </c>
      <c r="E6241" s="6" t="s">
        <v>9690</v>
      </c>
      <c r="H6241" s="6">
        <f>IF('Раздел 2.6.1'!Y38&gt;='Раздел 2.6.1'!AD38,0,1)</f>
        <v>0</v>
      </c>
    </row>
    <row r="6242" spans="1:8" x14ac:dyDescent="0.2">
      <c r="A6242" s="6">
        <f t="shared" si="94"/>
        <v>609562</v>
      </c>
      <c r="B6242" s="6">
        <v>33</v>
      </c>
      <c r="C6242" s="7">
        <v>13</v>
      </c>
      <c r="D6242" s="6">
        <v>283</v>
      </c>
      <c r="E6242" s="6" t="s">
        <v>9691</v>
      </c>
      <c r="H6242" s="6">
        <f>IF('Раздел 2.6.1'!Y39&gt;='Раздел 2.6.1'!AD39,0,1)</f>
        <v>0</v>
      </c>
    </row>
    <row r="6243" spans="1:8" x14ac:dyDescent="0.2">
      <c r="A6243" s="6">
        <f t="shared" si="94"/>
        <v>609562</v>
      </c>
      <c r="B6243" s="6">
        <v>33</v>
      </c>
      <c r="C6243" s="7">
        <v>13</v>
      </c>
      <c r="D6243" s="6">
        <v>284</v>
      </c>
      <c r="E6243" s="6" t="s">
        <v>9692</v>
      </c>
      <c r="H6243" s="6">
        <f>IF('Раздел 2.6.1'!Y40&gt;='Раздел 2.6.1'!AD40,0,1)</f>
        <v>0</v>
      </c>
    </row>
    <row r="6244" spans="1:8" x14ac:dyDescent="0.2">
      <c r="A6244" s="6">
        <f t="shared" si="94"/>
        <v>609562</v>
      </c>
      <c r="B6244" s="6">
        <v>33</v>
      </c>
      <c r="C6244" s="7">
        <v>13</v>
      </c>
      <c r="D6244" s="6">
        <v>285</v>
      </c>
      <c r="E6244" s="6" t="s">
        <v>9693</v>
      </c>
      <c r="H6244" s="6">
        <f>IF('Раздел 2.6.1'!Y41&gt;='Раздел 2.6.1'!AD41,0,1)</f>
        <v>0</v>
      </c>
    </row>
    <row r="6245" spans="1:8" x14ac:dyDescent="0.2">
      <c r="A6245" s="6">
        <f t="shared" si="94"/>
        <v>609562</v>
      </c>
      <c r="B6245" s="6">
        <v>33</v>
      </c>
      <c r="C6245" s="119">
        <v>13</v>
      </c>
      <c r="D6245" s="119">
        <v>286</v>
      </c>
      <c r="E6245" s="119" t="s">
        <v>9694</v>
      </c>
      <c r="F6245" s="119"/>
      <c r="G6245" s="119"/>
      <c r="H6245" s="119">
        <f>IF('Раздел 2.6.1'!Y42&gt;='Раздел 2.6.1'!AD42,0,1)</f>
        <v>0</v>
      </c>
    </row>
    <row r="6246" spans="1:8" x14ac:dyDescent="0.2">
      <c r="A6246" s="6">
        <f t="shared" si="94"/>
        <v>609562</v>
      </c>
      <c r="B6246" s="6">
        <v>33</v>
      </c>
      <c r="C6246" s="6">
        <v>14</v>
      </c>
      <c r="D6246" s="6">
        <v>287</v>
      </c>
      <c r="E6246" s="6" t="s">
        <v>9695</v>
      </c>
      <c r="H6246" s="6">
        <f>IF('Раздел 2.6.1'!AF21&gt;='Раздел 2.6.1'!AG21,0,1)</f>
        <v>0</v>
      </c>
    </row>
    <row r="6247" spans="1:8" x14ac:dyDescent="0.2">
      <c r="A6247" s="6">
        <f t="shared" si="94"/>
        <v>609562</v>
      </c>
      <c r="B6247" s="6">
        <v>33</v>
      </c>
      <c r="C6247" s="6">
        <v>14</v>
      </c>
      <c r="D6247" s="6">
        <v>288</v>
      </c>
      <c r="E6247" s="6" t="s">
        <v>9696</v>
      </c>
      <c r="H6247" s="6">
        <f>IF('Раздел 2.6.1'!AF22&gt;='Раздел 2.6.1'!AG22,0,1)</f>
        <v>0</v>
      </c>
    </row>
    <row r="6248" spans="1:8" x14ac:dyDescent="0.2">
      <c r="A6248" s="6">
        <f t="shared" si="94"/>
        <v>609562</v>
      </c>
      <c r="B6248" s="6">
        <v>33</v>
      </c>
      <c r="C6248" s="6">
        <v>14</v>
      </c>
      <c r="D6248" s="6">
        <v>289</v>
      </c>
      <c r="E6248" s="6" t="s">
        <v>9697</v>
      </c>
      <c r="H6248" s="6">
        <f>IF('Раздел 2.6.1'!AF23&gt;='Раздел 2.6.1'!AG23,0,1)</f>
        <v>0</v>
      </c>
    </row>
    <row r="6249" spans="1:8" x14ac:dyDescent="0.2">
      <c r="A6249" s="6">
        <f t="shared" si="94"/>
        <v>609562</v>
      </c>
      <c r="B6249" s="6">
        <v>33</v>
      </c>
      <c r="C6249" s="6">
        <v>14</v>
      </c>
      <c r="D6249" s="6">
        <v>290</v>
      </c>
      <c r="E6249" s="6" t="s">
        <v>9698</v>
      </c>
      <c r="H6249" s="6">
        <f>IF('Раздел 2.6.1'!AF24&gt;='Раздел 2.6.1'!AG24,0,1)</f>
        <v>0</v>
      </c>
    </row>
    <row r="6250" spans="1:8" x14ac:dyDescent="0.2">
      <c r="A6250" s="6">
        <f t="shared" si="94"/>
        <v>609562</v>
      </c>
      <c r="B6250" s="6">
        <v>33</v>
      </c>
      <c r="C6250" s="6">
        <v>14</v>
      </c>
      <c r="D6250" s="6">
        <v>291</v>
      </c>
      <c r="E6250" s="6" t="s">
        <v>9699</v>
      </c>
      <c r="H6250" s="6">
        <f>IF('Раздел 2.6.1'!AF25&gt;='Раздел 2.6.1'!AG25,0,1)</f>
        <v>0</v>
      </c>
    </row>
    <row r="6251" spans="1:8" x14ac:dyDescent="0.2">
      <c r="A6251" s="6">
        <f t="shared" si="94"/>
        <v>609562</v>
      </c>
      <c r="B6251" s="6">
        <v>33</v>
      </c>
      <c r="C6251" s="6">
        <v>14</v>
      </c>
      <c r="D6251" s="6">
        <v>292</v>
      </c>
      <c r="E6251" s="6" t="s">
        <v>9700</v>
      </c>
      <c r="H6251" s="6">
        <f>IF('Раздел 2.6.1'!AF26&gt;='Раздел 2.6.1'!AG26,0,1)</f>
        <v>0</v>
      </c>
    </row>
    <row r="6252" spans="1:8" x14ac:dyDescent="0.2">
      <c r="A6252" s="6">
        <f t="shared" si="94"/>
        <v>609562</v>
      </c>
      <c r="B6252" s="6">
        <v>33</v>
      </c>
      <c r="C6252" s="6">
        <v>14</v>
      </c>
      <c r="D6252" s="6">
        <v>293</v>
      </c>
      <c r="E6252" s="6" t="s">
        <v>9701</v>
      </c>
      <c r="H6252" s="6">
        <f>IF('Раздел 2.6.1'!AF27&gt;='Раздел 2.6.1'!AG27,0,1)</f>
        <v>0</v>
      </c>
    </row>
    <row r="6253" spans="1:8" x14ac:dyDescent="0.2">
      <c r="A6253" s="6">
        <f t="shared" si="94"/>
        <v>609562</v>
      </c>
      <c r="B6253" s="6">
        <v>33</v>
      </c>
      <c r="C6253" s="6">
        <v>14</v>
      </c>
      <c r="D6253" s="6">
        <v>294</v>
      </c>
      <c r="E6253" s="6" t="s">
        <v>9702</v>
      </c>
      <c r="H6253" s="6">
        <f>IF('Раздел 2.6.1'!AF28&gt;='Раздел 2.6.1'!AG28,0,1)</f>
        <v>0</v>
      </c>
    </row>
    <row r="6254" spans="1:8" x14ac:dyDescent="0.2">
      <c r="A6254" s="6">
        <f t="shared" si="94"/>
        <v>609562</v>
      </c>
      <c r="B6254" s="6">
        <v>33</v>
      </c>
      <c r="C6254" s="6">
        <v>14</v>
      </c>
      <c r="D6254" s="6">
        <v>295</v>
      </c>
      <c r="E6254" s="6" t="s">
        <v>9703</v>
      </c>
      <c r="H6254" s="6">
        <f>IF('Раздел 2.6.1'!AF29&gt;='Раздел 2.6.1'!AG29,0,1)</f>
        <v>0</v>
      </c>
    </row>
    <row r="6255" spans="1:8" x14ac:dyDescent="0.2">
      <c r="A6255" s="6">
        <f t="shared" si="94"/>
        <v>609562</v>
      </c>
      <c r="B6255" s="6">
        <v>33</v>
      </c>
      <c r="C6255" s="6">
        <v>14</v>
      </c>
      <c r="D6255" s="6">
        <v>296</v>
      </c>
      <c r="E6255" s="6" t="s">
        <v>9704</v>
      </c>
      <c r="H6255" s="6">
        <f>IF('Раздел 2.6.1'!AF30&gt;='Раздел 2.6.1'!AG30,0,1)</f>
        <v>0</v>
      </c>
    </row>
    <row r="6256" spans="1:8" x14ac:dyDescent="0.2">
      <c r="A6256" s="6">
        <f t="shared" si="94"/>
        <v>609562</v>
      </c>
      <c r="B6256" s="6">
        <v>33</v>
      </c>
      <c r="C6256" s="6">
        <v>14</v>
      </c>
      <c r="D6256" s="6">
        <v>297</v>
      </c>
      <c r="E6256" s="6" t="s">
        <v>9705</v>
      </c>
      <c r="H6256" s="6">
        <f>IF('Раздел 2.6.1'!AF31&gt;='Раздел 2.6.1'!AG31,0,1)</f>
        <v>0</v>
      </c>
    </row>
    <row r="6257" spans="1:8" x14ac:dyDescent="0.2">
      <c r="A6257" s="6">
        <f t="shared" ref="A6257:A6320" si="95">P_3</f>
        <v>609562</v>
      </c>
      <c r="B6257" s="6">
        <v>33</v>
      </c>
      <c r="C6257" s="6">
        <v>14</v>
      </c>
      <c r="D6257" s="6">
        <v>298</v>
      </c>
      <c r="E6257" s="6" t="s">
        <v>10858</v>
      </c>
      <c r="H6257" s="6">
        <f>IF('Раздел 2.6.1'!AF32&gt;='Раздел 2.6.1'!AG32,0,1)</f>
        <v>0</v>
      </c>
    </row>
    <row r="6258" spans="1:8" x14ac:dyDescent="0.2">
      <c r="A6258" s="6">
        <f t="shared" si="95"/>
        <v>609562</v>
      </c>
      <c r="B6258" s="6">
        <v>33</v>
      </c>
      <c r="C6258" s="6">
        <v>14</v>
      </c>
      <c r="D6258" s="6">
        <v>299</v>
      </c>
      <c r="E6258" s="6" t="s">
        <v>10859</v>
      </c>
      <c r="H6258" s="6">
        <f>IF('Раздел 2.6.1'!AF33&gt;='Раздел 2.6.1'!AG33,0,1)</f>
        <v>0</v>
      </c>
    </row>
    <row r="6259" spans="1:8" x14ac:dyDescent="0.2">
      <c r="A6259" s="6">
        <f t="shared" si="95"/>
        <v>609562</v>
      </c>
      <c r="B6259" s="6">
        <v>33</v>
      </c>
      <c r="C6259" s="6">
        <v>14</v>
      </c>
      <c r="D6259" s="6">
        <v>300</v>
      </c>
      <c r="E6259" s="6" t="s">
        <v>10860</v>
      </c>
      <c r="H6259" s="6">
        <f>IF('Раздел 2.6.1'!AF34&gt;='Раздел 2.6.1'!AG34,0,1)</f>
        <v>0</v>
      </c>
    </row>
    <row r="6260" spans="1:8" x14ac:dyDescent="0.2">
      <c r="A6260" s="6">
        <f t="shared" si="95"/>
        <v>609562</v>
      </c>
      <c r="B6260" s="6">
        <v>33</v>
      </c>
      <c r="C6260" s="6">
        <v>14</v>
      </c>
      <c r="D6260" s="6">
        <v>301</v>
      </c>
      <c r="E6260" s="6" t="s">
        <v>10861</v>
      </c>
      <c r="H6260" s="6">
        <f>IF('Раздел 2.6.1'!AF35&gt;='Раздел 2.6.1'!AG35,0,1)</f>
        <v>0</v>
      </c>
    </row>
    <row r="6261" spans="1:8" x14ac:dyDescent="0.2">
      <c r="A6261" s="6">
        <f t="shared" si="95"/>
        <v>609562</v>
      </c>
      <c r="B6261" s="6">
        <v>33</v>
      </c>
      <c r="C6261" s="6">
        <v>14</v>
      </c>
      <c r="D6261" s="6">
        <v>302</v>
      </c>
      <c r="E6261" s="6" t="s">
        <v>10862</v>
      </c>
      <c r="H6261" s="6">
        <f>IF('Раздел 2.6.1'!AF36&gt;='Раздел 2.6.1'!AG36,0,1)</f>
        <v>0</v>
      </c>
    </row>
    <row r="6262" spans="1:8" x14ac:dyDescent="0.2">
      <c r="A6262" s="6">
        <f t="shared" si="95"/>
        <v>609562</v>
      </c>
      <c r="B6262" s="6">
        <v>33</v>
      </c>
      <c r="C6262" s="6">
        <v>14</v>
      </c>
      <c r="D6262" s="6">
        <v>303</v>
      </c>
      <c r="E6262" s="6" t="s">
        <v>10863</v>
      </c>
      <c r="H6262" s="6">
        <f>IF('Раздел 2.6.1'!AF37&gt;='Раздел 2.6.1'!AG37,0,1)</f>
        <v>0</v>
      </c>
    </row>
    <row r="6263" spans="1:8" x14ac:dyDescent="0.2">
      <c r="A6263" s="6">
        <f t="shared" si="95"/>
        <v>609562</v>
      </c>
      <c r="B6263" s="6">
        <v>33</v>
      </c>
      <c r="C6263" s="6">
        <v>14</v>
      </c>
      <c r="D6263" s="6">
        <v>304</v>
      </c>
      <c r="E6263" s="6" t="s">
        <v>10864</v>
      </c>
      <c r="H6263" s="6">
        <f>IF('Раздел 2.6.1'!AF38&gt;='Раздел 2.6.1'!AG38,0,1)</f>
        <v>0</v>
      </c>
    </row>
    <row r="6264" spans="1:8" x14ac:dyDescent="0.2">
      <c r="A6264" s="6">
        <f t="shared" si="95"/>
        <v>609562</v>
      </c>
      <c r="B6264" s="6">
        <v>33</v>
      </c>
      <c r="C6264" s="6">
        <v>14</v>
      </c>
      <c r="D6264" s="6">
        <v>305</v>
      </c>
      <c r="E6264" s="6" t="s">
        <v>10865</v>
      </c>
      <c r="H6264" s="6">
        <f>IF('Раздел 2.6.1'!AF39&gt;='Раздел 2.6.1'!AG39,0,1)</f>
        <v>0</v>
      </c>
    </row>
    <row r="6265" spans="1:8" x14ac:dyDescent="0.2">
      <c r="A6265" s="6">
        <f t="shared" si="95"/>
        <v>609562</v>
      </c>
      <c r="B6265" s="6">
        <v>33</v>
      </c>
      <c r="C6265" s="6">
        <v>14</v>
      </c>
      <c r="D6265" s="6">
        <v>306</v>
      </c>
      <c r="E6265" s="6" t="s">
        <v>10866</v>
      </c>
      <c r="H6265" s="6">
        <f>IF('Раздел 2.6.1'!AF40&gt;='Раздел 2.6.1'!AG40,0,1)</f>
        <v>0</v>
      </c>
    </row>
    <row r="6266" spans="1:8" x14ac:dyDescent="0.2">
      <c r="A6266" s="6">
        <f t="shared" si="95"/>
        <v>609562</v>
      </c>
      <c r="B6266" s="6">
        <v>33</v>
      </c>
      <c r="C6266" s="6">
        <v>14</v>
      </c>
      <c r="D6266" s="6">
        <v>307</v>
      </c>
      <c r="E6266" s="6" t="s">
        <v>9716</v>
      </c>
      <c r="H6266" s="6">
        <f>IF('Раздел 2.6.1'!AF41&gt;='Раздел 2.6.1'!AG41,0,1)</f>
        <v>0</v>
      </c>
    </row>
    <row r="6267" spans="1:8" x14ac:dyDescent="0.2">
      <c r="A6267" s="6">
        <f t="shared" si="95"/>
        <v>609562</v>
      </c>
      <c r="B6267" s="6">
        <v>33</v>
      </c>
      <c r="C6267" s="119">
        <v>14</v>
      </c>
      <c r="D6267" s="119">
        <v>308</v>
      </c>
      <c r="E6267" s="119" t="s">
        <v>8994</v>
      </c>
      <c r="F6267" s="119"/>
      <c r="G6267" s="119"/>
      <c r="H6267" s="119">
        <f>IF('Раздел 2.6.1'!AF42&gt;='Раздел 2.6.1'!AG42,0,1)</f>
        <v>0</v>
      </c>
    </row>
    <row r="6268" spans="1:8" x14ac:dyDescent="0.2">
      <c r="A6268" s="6">
        <f t="shared" si="95"/>
        <v>609562</v>
      </c>
      <c r="B6268" s="6">
        <v>33</v>
      </c>
      <c r="C6268" s="6">
        <v>15</v>
      </c>
      <c r="D6268" s="6">
        <v>309</v>
      </c>
      <c r="E6268" s="6" t="s">
        <v>8995</v>
      </c>
      <c r="H6268" s="6">
        <f>IF('Раздел 2.6.1'!AF21&gt;='Раздел 2.6.1'!AJ21,0,1)</f>
        <v>0</v>
      </c>
    </row>
    <row r="6269" spans="1:8" x14ac:dyDescent="0.2">
      <c r="A6269" s="6">
        <f t="shared" si="95"/>
        <v>609562</v>
      </c>
      <c r="B6269" s="6">
        <v>33</v>
      </c>
      <c r="C6269" s="6">
        <v>15</v>
      </c>
      <c r="D6269" s="6">
        <v>310</v>
      </c>
      <c r="E6269" s="6" t="s">
        <v>8996</v>
      </c>
      <c r="H6269" s="6">
        <f>IF('Раздел 2.6.1'!AF22&gt;='Раздел 2.6.1'!AJ22,0,1)</f>
        <v>0</v>
      </c>
    </row>
    <row r="6270" spans="1:8" x14ac:dyDescent="0.2">
      <c r="A6270" s="6">
        <f t="shared" si="95"/>
        <v>609562</v>
      </c>
      <c r="B6270" s="6">
        <v>33</v>
      </c>
      <c r="C6270" s="6">
        <v>15</v>
      </c>
      <c r="D6270" s="6">
        <v>311</v>
      </c>
      <c r="E6270" s="6" t="s">
        <v>8997</v>
      </c>
      <c r="H6270" s="6">
        <f>IF('Раздел 2.6.1'!AF23&gt;='Раздел 2.6.1'!AJ23,0,1)</f>
        <v>0</v>
      </c>
    </row>
    <row r="6271" spans="1:8" x14ac:dyDescent="0.2">
      <c r="A6271" s="6">
        <f t="shared" si="95"/>
        <v>609562</v>
      </c>
      <c r="B6271" s="6">
        <v>33</v>
      </c>
      <c r="C6271" s="6">
        <v>15</v>
      </c>
      <c r="D6271" s="6">
        <v>312</v>
      </c>
      <c r="E6271" s="6" t="s">
        <v>8998</v>
      </c>
      <c r="H6271" s="6">
        <f>IF('Раздел 2.6.1'!AF24&gt;='Раздел 2.6.1'!AJ24,0,1)</f>
        <v>0</v>
      </c>
    </row>
    <row r="6272" spans="1:8" x14ac:dyDescent="0.2">
      <c r="A6272" s="6">
        <f t="shared" si="95"/>
        <v>609562</v>
      </c>
      <c r="B6272" s="6">
        <v>33</v>
      </c>
      <c r="C6272" s="6">
        <v>15</v>
      </c>
      <c r="D6272" s="6">
        <v>313</v>
      </c>
      <c r="E6272" s="6" t="s">
        <v>8999</v>
      </c>
      <c r="H6272" s="6">
        <f>IF('Раздел 2.6.1'!AF25&gt;='Раздел 2.6.1'!AJ25,0,1)</f>
        <v>0</v>
      </c>
    </row>
    <row r="6273" spans="1:8" x14ac:dyDescent="0.2">
      <c r="A6273" s="6">
        <f t="shared" si="95"/>
        <v>609562</v>
      </c>
      <c r="B6273" s="6">
        <v>33</v>
      </c>
      <c r="C6273" s="6">
        <v>15</v>
      </c>
      <c r="D6273" s="6">
        <v>314</v>
      </c>
      <c r="E6273" s="6" t="s">
        <v>9949</v>
      </c>
      <c r="H6273" s="6">
        <f>IF('Раздел 2.6.1'!AF26&gt;='Раздел 2.6.1'!AJ26,0,1)</f>
        <v>0</v>
      </c>
    </row>
    <row r="6274" spans="1:8" x14ac:dyDescent="0.2">
      <c r="A6274" s="6">
        <f t="shared" si="95"/>
        <v>609562</v>
      </c>
      <c r="B6274" s="6">
        <v>33</v>
      </c>
      <c r="C6274" s="6">
        <v>15</v>
      </c>
      <c r="D6274" s="6">
        <v>315</v>
      </c>
      <c r="E6274" s="6" t="s">
        <v>9950</v>
      </c>
      <c r="H6274" s="6">
        <f>IF('Раздел 2.6.1'!AF27&gt;='Раздел 2.6.1'!AJ27,0,1)</f>
        <v>0</v>
      </c>
    </row>
    <row r="6275" spans="1:8" x14ac:dyDescent="0.2">
      <c r="A6275" s="6">
        <f t="shared" si="95"/>
        <v>609562</v>
      </c>
      <c r="B6275" s="6">
        <v>33</v>
      </c>
      <c r="C6275" s="6">
        <v>15</v>
      </c>
      <c r="D6275" s="6">
        <v>316</v>
      </c>
      <c r="E6275" s="6" t="s">
        <v>9951</v>
      </c>
      <c r="H6275" s="6">
        <f>IF('Раздел 2.6.1'!AF28&gt;='Раздел 2.6.1'!AJ28,0,1)</f>
        <v>0</v>
      </c>
    </row>
    <row r="6276" spans="1:8" x14ac:dyDescent="0.2">
      <c r="A6276" s="6">
        <f t="shared" si="95"/>
        <v>609562</v>
      </c>
      <c r="B6276" s="6">
        <v>33</v>
      </c>
      <c r="C6276" s="6">
        <v>15</v>
      </c>
      <c r="D6276" s="6">
        <v>317</v>
      </c>
      <c r="E6276" s="6" t="s">
        <v>9952</v>
      </c>
      <c r="H6276" s="6">
        <f>IF('Раздел 2.6.1'!AF29&gt;='Раздел 2.6.1'!AJ29,0,1)</f>
        <v>0</v>
      </c>
    </row>
    <row r="6277" spans="1:8" x14ac:dyDescent="0.2">
      <c r="A6277" s="6">
        <f t="shared" si="95"/>
        <v>609562</v>
      </c>
      <c r="B6277" s="6">
        <v>33</v>
      </c>
      <c r="C6277" s="6">
        <v>15</v>
      </c>
      <c r="D6277" s="6">
        <v>318</v>
      </c>
      <c r="E6277" s="6" t="s">
        <v>9953</v>
      </c>
      <c r="H6277" s="6">
        <f>IF('Раздел 2.6.1'!AF30&gt;='Раздел 2.6.1'!AJ30,0,1)</f>
        <v>0</v>
      </c>
    </row>
    <row r="6278" spans="1:8" x14ac:dyDescent="0.2">
      <c r="A6278" s="6">
        <f t="shared" si="95"/>
        <v>609562</v>
      </c>
      <c r="B6278" s="6">
        <v>33</v>
      </c>
      <c r="C6278" s="6">
        <v>15</v>
      </c>
      <c r="D6278" s="6">
        <v>319</v>
      </c>
      <c r="E6278" s="6" t="s">
        <v>9954</v>
      </c>
      <c r="H6278" s="6">
        <f>IF('Раздел 2.6.1'!AF31&gt;='Раздел 2.6.1'!AJ31,0,1)</f>
        <v>0</v>
      </c>
    </row>
    <row r="6279" spans="1:8" x14ac:dyDescent="0.2">
      <c r="A6279" s="6">
        <f t="shared" si="95"/>
        <v>609562</v>
      </c>
      <c r="B6279" s="6">
        <v>33</v>
      </c>
      <c r="C6279" s="6">
        <v>15</v>
      </c>
      <c r="D6279" s="6">
        <v>320</v>
      </c>
      <c r="E6279" s="6" t="s">
        <v>9955</v>
      </c>
      <c r="H6279" s="6">
        <f>IF('Раздел 2.6.1'!AF32&gt;='Раздел 2.6.1'!AJ32,0,1)</f>
        <v>0</v>
      </c>
    </row>
    <row r="6280" spans="1:8" x14ac:dyDescent="0.2">
      <c r="A6280" s="6">
        <f t="shared" si="95"/>
        <v>609562</v>
      </c>
      <c r="B6280" s="6">
        <v>33</v>
      </c>
      <c r="C6280" s="6">
        <v>15</v>
      </c>
      <c r="D6280" s="6">
        <v>321</v>
      </c>
      <c r="E6280" s="6" t="s">
        <v>9956</v>
      </c>
      <c r="H6280" s="6">
        <f>IF('Раздел 2.6.1'!AF33&gt;='Раздел 2.6.1'!AJ33,0,1)</f>
        <v>0</v>
      </c>
    </row>
    <row r="6281" spans="1:8" x14ac:dyDescent="0.2">
      <c r="A6281" s="6">
        <f t="shared" si="95"/>
        <v>609562</v>
      </c>
      <c r="B6281" s="6">
        <v>33</v>
      </c>
      <c r="C6281" s="6">
        <v>15</v>
      </c>
      <c r="D6281" s="6">
        <v>322</v>
      </c>
      <c r="E6281" s="6" t="s">
        <v>9957</v>
      </c>
      <c r="H6281" s="6">
        <f>IF('Раздел 2.6.1'!AF34&gt;='Раздел 2.6.1'!AJ34,0,1)</f>
        <v>0</v>
      </c>
    </row>
    <row r="6282" spans="1:8" x14ac:dyDescent="0.2">
      <c r="A6282" s="6">
        <f t="shared" si="95"/>
        <v>609562</v>
      </c>
      <c r="B6282" s="6">
        <v>33</v>
      </c>
      <c r="C6282" s="6">
        <v>15</v>
      </c>
      <c r="D6282" s="6">
        <v>323</v>
      </c>
      <c r="E6282" s="6" t="s">
        <v>9958</v>
      </c>
      <c r="H6282" s="6">
        <f>IF('Раздел 2.6.1'!AF35&gt;='Раздел 2.6.1'!AJ35,0,1)</f>
        <v>0</v>
      </c>
    </row>
    <row r="6283" spans="1:8" x14ac:dyDescent="0.2">
      <c r="A6283" s="6">
        <f t="shared" si="95"/>
        <v>609562</v>
      </c>
      <c r="B6283" s="6">
        <v>33</v>
      </c>
      <c r="C6283" s="6">
        <v>15</v>
      </c>
      <c r="D6283" s="6">
        <v>324</v>
      </c>
      <c r="E6283" s="6" t="s">
        <v>9959</v>
      </c>
      <c r="H6283" s="6">
        <f>IF('Раздел 2.6.1'!AF36&gt;='Раздел 2.6.1'!AJ36,0,1)</f>
        <v>0</v>
      </c>
    </row>
    <row r="6284" spans="1:8" x14ac:dyDescent="0.2">
      <c r="A6284" s="6">
        <f t="shared" si="95"/>
        <v>609562</v>
      </c>
      <c r="B6284" s="6">
        <v>33</v>
      </c>
      <c r="C6284" s="6">
        <v>15</v>
      </c>
      <c r="D6284" s="6">
        <v>325</v>
      </c>
      <c r="E6284" s="6" t="s">
        <v>9960</v>
      </c>
      <c r="H6284" s="6">
        <f>IF('Раздел 2.6.1'!AF37&gt;='Раздел 2.6.1'!AJ37,0,1)</f>
        <v>0</v>
      </c>
    </row>
    <row r="6285" spans="1:8" x14ac:dyDescent="0.2">
      <c r="A6285" s="6">
        <f t="shared" si="95"/>
        <v>609562</v>
      </c>
      <c r="B6285" s="6">
        <v>33</v>
      </c>
      <c r="C6285" s="6">
        <v>15</v>
      </c>
      <c r="D6285" s="6">
        <v>326</v>
      </c>
      <c r="E6285" s="6" t="s">
        <v>9961</v>
      </c>
      <c r="H6285" s="6">
        <f>IF('Раздел 2.6.1'!AF38&gt;='Раздел 2.6.1'!AJ38,0,1)</f>
        <v>0</v>
      </c>
    </row>
    <row r="6286" spans="1:8" x14ac:dyDescent="0.2">
      <c r="A6286" s="6">
        <f t="shared" si="95"/>
        <v>609562</v>
      </c>
      <c r="B6286" s="6">
        <v>33</v>
      </c>
      <c r="C6286" s="6">
        <v>15</v>
      </c>
      <c r="D6286" s="6">
        <v>327</v>
      </c>
      <c r="E6286" s="6" t="s">
        <v>9962</v>
      </c>
      <c r="H6286" s="6">
        <f>IF('Раздел 2.6.1'!AF39&gt;='Раздел 2.6.1'!AJ39,0,1)</f>
        <v>0</v>
      </c>
    </row>
    <row r="6287" spans="1:8" x14ac:dyDescent="0.2">
      <c r="A6287" s="6">
        <f t="shared" si="95"/>
        <v>609562</v>
      </c>
      <c r="B6287" s="6">
        <v>33</v>
      </c>
      <c r="C6287" s="6">
        <v>15</v>
      </c>
      <c r="D6287" s="6">
        <v>328</v>
      </c>
      <c r="E6287" s="6" t="s">
        <v>9963</v>
      </c>
      <c r="H6287" s="6">
        <f>IF('Раздел 2.6.1'!AF40&gt;='Раздел 2.6.1'!AJ40,0,1)</f>
        <v>0</v>
      </c>
    </row>
    <row r="6288" spans="1:8" x14ac:dyDescent="0.2">
      <c r="A6288" s="6">
        <f t="shared" si="95"/>
        <v>609562</v>
      </c>
      <c r="B6288" s="6">
        <v>33</v>
      </c>
      <c r="C6288" s="6">
        <v>15</v>
      </c>
      <c r="D6288" s="6">
        <v>329</v>
      </c>
      <c r="E6288" s="6" t="s">
        <v>9964</v>
      </c>
      <c r="H6288" s="6">
        <f>IF('Раздел 2.6.1'!AF41&gt;='Раздел 2.6.1'!AJ41,0,1)</f>
        <v>0</v>
      </c>
    </row>
    <row r="6289" spans="1:8" x14ac:dyDescent="0.2">
      <c r="A6289" s="6">
        <f t="shared" si="95"/>
        <v>609562</v>
      </c>
      <c r="B6289" s="6">
        <v>33</v>
      </c>
      <c r="C6289" s="119">
        <v>15</v>
      </c>
      <c r="D6289" s="119">
        <v>330</v>
      </c>
      <c r="E6289" s="119" t="s">
        <v>9965</v>
      </c>
      <c r="F6289" s="119"/>
      <c r="G6289" s="119"/>
      <c r="H6289" s="119">
        <f>IF('Раздел 2.6.1'!AF42&gt;='Раздел 2.6.1'!AJ42,0,1)</f>
        <v>0</v>
      </c>
    </row>
    <row r="6290" spans="1:8" x14ac:dyDescent="0.2">
      <c r="A6290" s="6">
        <f t="shared" si="95"/>
        <v>609562</v>
      </c>
      <c r="B6290" s="6">
        <v>33</v>
      </c>
      <c r="C6290" s="6">
        <v>16</v>
      </c>
      <c r="D6290" s="6">
        <v>331</v>
      </c>
      <c r="E6290" s="6" t="s">
        <v>9966</v>
      </c>
      <c r="H6290" s="6">
        <f>IF('Раздел 2.6.1'!AF21&gt;='Раздел 2.6.1'!AK21,0,1)</f>
        <v>0</v>
      </c>
    </row>
    <row r="6291" spans="1:8" x14ac:dyDescent="0.2">
      <c r="A6291" s="6">
        <f t="shared" si="95"/>
        <v>609562</v>
      </c>
      <c r="B6291" s="6">
        <v>33</v>
      </c>
      <c r="C6291" s="6">
        <v>16</v>
      </c>
      <c r="D6291" s="6">
        <v>332</v>
      </c>
      <c r="E6291" s="6" t="s">
        <v>9967</v>
      </c>
      <c r="H6291" s="6">
        <f>IF('Раздел 2.6.1'!AF22&gt;='Раздел 2.6.1'!AK22,0,1)</f>
        <v>0</v>
      </c>
    </row>
    <row r="6292" spans="1:8" x14ac:dyDescent="0.2">
      <c r="A6292" s="6">
        <f t="shared" si="95"/>
        <v>609562</v>
      </c>
      <c r="B6292" s="6">
        <v>33</v>
      </c>
      <c r="C6292" s="6">
        <v>16</v>
      </c>
      <c r="D6292" s="6">
        <v>333</v>
      </c>
      <c r="E6292" s="6" t="s">
        <v>9968</v>
      </c>
      <c r="H6292" s="6">
        <f>IF('Раздел 2.6.1'!AF23&gt;='Раздел 2.6.1'!AK23,0,1)</f>
        <v>0</v>
      </c>
    </row>
    <row r="6293" spans="1:8" x14ac:dyDescent="0.2">
      <c r="A6293" s="6">
        <f t="shared" si="95"/>
        <v>609562</v>
      </c>
      <c r="B6293" s="6">
        <v>33</v>
      </c>
      <c r="C6293" s="6">
        <v>16</v>
      </c>
      <c r="D6293" s="6">
        <v>334</v>
      </c>
      <c r="E6293" s="6" t="s">
        <v>9969</v>
      </c>
      <c r="H6293" s="6">
        <f>IF('Раздел 2.6.1'!AF24&gt;='Раздел 2.6.1'!AK24,0,1)</f>
        <v>0</v>
      </c>
    </row>
    <row r="6294" spans="1:8" x14ac:dyDescent="0.2">
      <c r="A6294" s="6">
        <f t="shared" si="95"/>
        <v>609562</v>
      </c>
      <c r="B6294" s="6">
        <v>33</v>
      </c>
      <c r="C6294" s="6">
        <v>16</v>
      </c>
      <c r="D6294" s="6">
        <v>335</v>
      </c>
      <c r="E6294" s="6" t="s">
        <v>9970</v>
      </c>
      <c r="H6294" s="6">
        <f>IF('Раздел 2.6.1'!AF25&gt;='Раздел 2.6.1'!AK25,0,1)</f>
        <v>0</v>
      </c>
    </row>
    <row r="6295" spans="1:8" x14ac:dyDescent="0.2">
      <c r="A6295" s="6">
        <f t="shared" si="95"/>
        <v>609562</v>
      </c>
      <c r="B6295" s="6">
        <v>33</v>
      </c>
      <c r="C6295" s="6">
        <v>16</v>
      </c>
      <c r="D6295" s="6">
        <v>336</v>
      </c>
      <c r="E6295" s="6" t="s">
        <v>9971</v>
      </c>
      <c r="H6295" s="6">
        <f>IF('Раздел 2.6.1'!AF26&gt;='Раздел 2.6.1'!AK26,0,1)</f>
        <v>0</v>
      </c>
    </row>
    <row r="6296" spans="1:8" x14ac:dyDescent="0.2">
      <c r="A6296" s="6">
        <f t="shared" si="95"/>
        <v>609562</v>
      </c>
      <c r="B6296" s="6">
        <v>33</v>
      </c>
      <c r="C6296" s="6">
        <v>16</v>
      </c>
      <c r="D6296" s="6">
        <v>337</v>
      </c>
      <c r="E6296" s="6" t="s">
        <v>9718</v>
      </c>
      <c r="H6296" s="6">
        <f>IF('Раздел 2.6.1'!AF27&gt;='Раздел 2.6.1'!AK27,0,1)</f>
        <v>0</v>
      </c>
    </row>
    <row r="6297" spans="1:8" x14ac:dyDescent="0.2">
      <c r="A6297" s="6">
        <f t="shared" si="95"/>
        <v>609562</v>
      </c>
      <c r="B6297" s="6">
        <v>33</v>
      </c>
      <c r="C6297" s="6">
        <v>16</v>
      </c>
      <c r="D6297" s="6">
        <v>338</v>
      </c>
      <c r="E6297" s="6" t="s">
        <v>9719</v>
      </c>
      <c r="H6297" s="6">
        <f>IF('Раздел 2.6.1'!AF28&gt;='Раздел 2.6.1'!AK28,0,1)</f>
        <v>0</v>
      </c>
    </row>
    <row r="6298" spans="1:8" x14ac:dyDescent="0.2">
      <c r="A6298" s="6">
        <f t="shared" si="95"/>
        <v>609562</v>
      </c>
      <c r="B6298" s="6">
        <v>33</v>
      </c>
      <c r="C6298" s="6">
        <v>16</v>
      </c>
      <c r="D6298" s="6">
        <v>339</v>
      </c>
      <c r="E6298" s="6" t="s">
        <v>9720</v>
      </c>
      <c r="H6298" s="6">
        <f>IF('Раздел 2.6.1'!AF29&gt;='Раздел 2.6.1'!AK29,0,1)</f>
        <v>0</v>
      </c>
    </row>
    <row r="6299" spans="1:8" x14ac:dyDescent="0.2">
      <c r="A6299" s="6">
        <f t="shared" si="95"/>
        <v>609562</v>
      </c>
      <c r="B6299" s="6">
        <v>33</v>
      </c>
      <c r="C6299" s="6">
        <v>16</v>
      </c>
      <c r="D6299" s="6">
        <v>340</v>
      </c>
      <c r="E6299" s="6" t="s">
        <v>9721</v>
      </c>
      <c r="H6299" s="6">
        <f>IF('Раздел 2.6.1'!AF30&gt;='Раздел 2.6.1'!AK30,0,1)</f>
        <v>0</v>
      </c>
    </row>
    <row r="6300" spans="1:8" x14ac:dyDescent="0.2">
      <c r="A6300" s="6">
        <f t="shared" si="95"/>
        <v>609562</v>
      </c>
      <c r="B6300" s="6">
        <v>33</v>
      </c>
      <c r="C6300" s="6">
        <v>16</v>
      </c>
      <c r="D6300" s="6">
        <v>341</v>
      </c>
      <c r="E6300" s="6" t="s">
        <v>9722</v>
      </c>
      <c r="H6300" s="6">
        <f>IF('Раздел 2.6.1'!AF31&gt;='Раздел 2.6.1'!AK31,0,1)</f>
        <v>0</v>
      </c>
    </row>
    <row r="6301" spans="1:8" x14ac:dyDescent="0.2">
      <c r="A6301" s="6">
        <f t="shared" si="95"/>
        <v>609562</v>
      </c>
      <c r="B6301" s="6">
        <v>33</v>
      </c>
      <c r="C6301" s="6">
        <v>16</v>
      </c>
      <c r="D6301" s="6">
        <v>342</v>
      </c>
      <c r="E6301" s="6" t="s">
        <v>9723</v>
      </c>
      <c r="H6301" s="6">
        <f>IF('Раздел 2.6.1'!AF32&gt;='Раздел 2.6.1'!AK32,0,1)</f>
        <v>0</v>
      </c>
    </row>
    <row r="6302" spans="1:8" x14ac:dyDescent="0.2">
      <c r="A6302" s="6">
        <f t="shared" si="95"/>
        <v>609562</v>
      </c>
      <c r="B6302" s="6">
        <v>33</v>
      </c>
      <c r="C6302" s="6">
        <v>16</v>
      </c>
      <c r="D6302" s="6">
        <v>343</v>
      </c>
      <c r="E6302" s="6" t="s">
        <v>9724</v>
      </c>
      <c r="H6302" s="6">
        <f>IF('Раздел 2.6.1'!AF33&gt;='Раздел 2.6.1'!AK33,0,1)</f>
        <v>0</v>
      </c>
    </row>
    <row r="6303" spans="1:8" x14ac:dyDescent="0.2">
      <c r="A6303" s="6">
        <f t="shared" si="95"/>
        <v>609562</v>
      </c>
      <c r="B6303" s="6">
        <v>33</v>
      </c>
      <c r="C6303" s="6">
        <v>16</v>
      </c>
      <c r="D6303" s="6">
        <v>344</v>
      </c>
      <c r="E6303" s="6" t="s">
        <v>9725</v>
      </c>
      <c r="H6303" s="6">
        <f>IF('Раздел 2.6.1'!AF34&gt;='Раздел 2.6.1'!AK34,0,1)</f>
        <v>0</v>
      </c>
    </row>
    <row r="6304" spans="1:8" x14ac:dyDescent="0.2">
      <c r="A6304" s="6">
        <f t="shared" si="95"/>
        <v>609562</v>
      </c>
      <c r="B6304" s="6">
        <v>33</v>
      </c>
      <c r="C6304" s="6">
        <v>16</v>
      </c>
      <c r="D6304" s="6">
        <v>345</v>
      </c>
      <c r="E6304" s="6" t="s">
        <v>9726</v>
      </c>
      <c r="H6304" s="6">
        <f>IF('Раздел 2.6.1'!AF35&gt;='Раздел 2.6.1'!AK35,0,1)</f>
        <v>0</v>
      </c>
    </row>
    <row r="6305" spans="1:8" x14ac:dyDescent="0.2">
      <c r="A6305" s="6">
        <f t="shared" si="95"/>
        <v>609562</v>
      </c>
      <c r="B6305" s="6">
        <v>33</v>
      </c>
      <c r="C6305" s="6">
        <v>16</v>
      </c>
      <c r="D6305" s="6">
        <v>346</v>
      </c>
      <c r="E6305" s="6" t="s">
        <v>9727</v>
      </c>
      <c r="H6305" s="6">
        <f>IF('Раздел 2.6.1'!AF36&gt;='Раздел 2.6.1'!AK36,0,1)</f>
        <v>0</v>
      </c>
    </row>
    <row r="6306" spans="1:8" x14ac:dyDescent="0.2">
      <c r="A6306" s="6">
        <f t="shared" si="95"/>
        <v>609562</v>
      </c>
      <c r="B6306" s="6">
        <v>33</v>
      </c>
      <c r="C6306" s="6">
        <v>16</v>
      </c>
      <c r="D6306" s="6">
        <v>347</v>
      </c>
      <c r="E6306" s="6" t="s">
        <v>9728</v>
      </c>
      <c r="H6306" s="6">
        <f>IF('Раздел 2.6.1'!AF37&gt;='Раздел 2.6.1'!AK37,0,1)</f>
        <v>0</v>
      </c>
    </row>
    <row r="6307" spans="1:8" x14ac:dyDescent="0.2">
      <c r="A6307" s="6">
        <f t="shared" si="95"/>
        <v>609562</v>
      </c>
      <c r="B6307" s="6">
        <v>33</v>
      </c>
      <c r="C6307" s="6">
        <v>16</v>
      </c>
      <c r="D6307" s="6">
        <v>348</v>
      </c>
      <c r="E6307" s="6" t="s">
        <v>9729</v>
      </c>
      <c r="H6307" s="6">
        <f>IF('Раздел 2.6.1'!AF38&gt;='Раздел 2.6.1'!AK38,0,1)</f>
        <v>0</v>
      </c>
    </row>
    <row r="6308" spans="1:8" x14ac:dyDescent="0.2">
      <c r="A6308" s="6">
        <f t="shared" si="95"/>
        <v>609562</v>
      </c>
      <c r="B6308" s="6">
        <v>33</v>
      </c>
      <c r="C6308" s="6">
        <v>16</v>
      </c>
      <c r="D6308" s="6">
        <v>349</v>
      </c>
      <c r="E6308" s="6" t="s">
        <v>9730</v>
      </c>
      <c r="H6308" s="6">
        <f>IF('Раздел 2.6.1'!AF39&gt;='Раздел 2.6.1'!AK39,0,1)</f>
        <v>0</v>
      </c>
    </row>
    <row r="6309" spans="1:8" x14ac:dyDescent="0.2">
      <c r="A6309" s="6">
        <f t="shared" si="95"/>
        <v>609562</v>
      </c>
      <c r="B6309" s="6">
        <v>33</v>
      </c>
      <c r="C6309" s="6">
        <v>16</v>
      </c>
      <c r="D6309" s="6">
        <v>350</v>
      </c>
      <c r="E6309" s="6" t="s">
        <v>9731</v>
      </c>
      <c r="H6309" s="6">
        <f>IF('Раздел 2.6.1'!AF40&gt;='Раздел 2.6.1'!AK40,0,1)</f>
        <v>0</v>
      </c>
    </row>
    <row r="6310" spans="1:8" x14ac:dyDescent="0.2">
      <c r="A6310" s="6">
        <f t="shared" si="95"/>
        <v>609562</v>
      </c>
      <c r="B6310" s="6">
        <v>33</v>
      </c>
      <c r="C6310" s="6">
        <v>16</v>
      </c>
      <c r="D6310" s="6">
        <v>351</v>
      </c>
      <c r="E6310" s="6" t="s">
        <v>9732</v>
      </c>
      <c r="H6310" s="6">
        <f>IF('Раздел 2.6.1'!AF41&gt;='Раздел 2.6.1'!AK41,0,1)</f>
        <v>0</v>
      </c>
    </row>
    <row r="6311" spans="1:8" x14ac:dyDescent="0.2">
      <c r="A6311" s="6">
        <f t="shared" si="95"/>
        <v>609562</v>
      </c>
      <c r="B6311" s="6">
        <v>33</v>
      </c>
      <c r="C6311" s="119">
        <v>16</v>
      </c>
      <c r="D6311" s="119">
        <v>352</v>
      </c>
      <c r="E6311" s="119" t="s">
        <v>9733</v>
      </c>
      <c r="F6311" s="119"/>
      <c r="G6311" s="119"/>
      <c r="H6311" s="119">
        <f>IF('Раздел 2.6.1'!AF42&gt;='Раздел 2.6.1'!AK42,0,1)</f>
        <v>0</v>
      </c>
    </row>
    <row r="6312" spans="1:8" x14ac:dyDescent="0.2">
      <c r="A6312" s="6">
        <f t="shared" si="95"/>
        <v>609562</v>
      </c>
      <c r="B6312" s="6">
        <v>33</v>
      </c>
      <c r="C6312" s="6">
        <v>17</v>
      </c>
      <c r="D6312" s="6">
        <v>353</v>
      </c>
      <c r="E6312" s="6" t="s">
        <v>9734</v>
      </c>
      <c r="H6312" s="6">
        <f>IF('Раздел 2.6.1'!AG21&gt;='Раздел 2.6.1'!AH21,0,1)</f>
        <v>0</v>
      </c>
    </row>
    <row r="6313" spans="1:8" x14ac:dyDescent="0.2">
      <c r="A6313" s="6">
        <f t="shared" si="95"/>
        <v>609562</v>
      </c>
      <c r="B6313" s="6">
        <v>33</v>
      </c>
      <c r="C6313" s="6">
        <v>17</v>
      </c>
      <c r="D6313" s="6">
        <v>354</v>
      </c>
      <c r="E6313" s="6" t="s">
        <v>9735</v>
      </c>
      <c r="H6313" s="6">
        <f>IF('Раздел 2.6.1'!AG22&gt;='Раздел 2.6.1'!AH22,0,1)</f>
        <v>0</v>
      </c>
    </row>
    <row r="6314" spans="1:8" x14ac:dyDescent="0.2">
      <c r="A6314" s="6">
        <f t="shared" si="95"/>
        <v>609562</v>
      </c>
      <c r="B6314" s="6">
        <v>33</v>
      </c>
      <c r="C6314" s="6">
        <v>17</v>
      </c>
      <c r="D6314" s="6">
        <v>355</v>
      </c>
      <c r="E6314" s="6" t="s">
        <v>9736</v>
      </c>
      <c r="H6314" s="6">
        <f>IF('Раздел 2.6.1'!AG23&gt;='Раздел 2.6.1'!AH23,0,1)</f>
        <v>0</v>
      </c>
    </row>
    <row r="6315" spans="1:8" x14ac:dyDescent="0.2">
      <c r="A6315" s="6">
        <f t="shared" si="95"/>
        <v>609562</v>
      </c>
      <c r="B6315" s="6">
        <v>33</v>
      </c>
      <c r="C6315" s="6">
        <v>17</v>
      </c>
      <c r="D6315" s="6">
        <v>356</v>
      </c>
      <c r="E6315" s="6" t="s">
        <v>9737</v>
      </c>
      <c r="H6315" s="6">
        <f>IF('Раздел 2.6.1'!AG24&gt;='Раздел 2.6.1'!AH24,0,1)</f>
        <v>0</v>
      </c>
    </row>
    <row r="6316" spans="1:8" x14ac:dyDescent="0.2">
      <c r="A6316" s="6">
        <f t="shared" si="95"/>
        <v>609562</v>
      </c>
      <c r="B6316" s="6">
        <v>33</v>
      </c>
      <c r="C6316" s="6">
        <v>17</v>
      </c>
      <c r="D6316" s="6">
        <v>357</v>
      </c>
      <c r="E6316" s="6" t="s">
        <v>9738</v>
      </c>
      <c r="H6316" s="6">
        <f>IF('Раздел 2.6.1'!AG25&gt;='Раздел 2.6.1'!AH25,0,1)</f>
        <v>0</v>
      </c>
    </row>
    <row r="6317" spans="1:8" x14ac:dyDescent="0.2">
      <c r="A6317" s="6">
        <f t="shared" si="95"/>
        <v>609562</v>
      </c>
      <c r="B6317" s="6">
        <v>33</v>
      </c>
      <c r="C6317" s="6">
        <v>17</v>
      </c>
      <c r="D6317" s="6">
        <v>358</v>
      </c>
      <c r="E6317" s="6" t="s">
        <v>9739</v>
      </c>
      <c r="H6317" s="6">
        <f>IF('Раздел 2.6.1'!AG26&gt;='Раздел 2.6.1'!AH26,0,1)</f>
        <v>0</v>
      </c>
    </row>
    <row r="6318" spans="1:8" x14ac:dyDescent="0.2">
      <c r="A6318" s="6">
        <f t="shared" si="95"/>
        <v>609562</v>
      </c>
      <c r="B6318" s="6">
        <v>33</v>
      </c>
      <c r="C6318" s="6">
        <v>17</v>
      </c>
      <c r="D6318" s="6">
        <v>359</v>
      </c>
      <c r="E6318" s="6" t="s">
        <v>9740</v>
      </c>
      <c r="H6318" s="6">
        <f>IF('Раздел 2.6.1'!AG27&gt;='Раздел 2.6.1'!AH27,0,1)</f>
        <v>0</v>
      </c>
    </row>
    <row r="6319" spans="1:8" x14ac:dyDescent="0.2">
      <c r="A6319" s="6">
        <f t="shared" si="95"/>
        <v>609562</v>
      </c>
      <c r="B6319" s="6">
        <v>33</v>
      </c>
      <c r="C6319" s="6">
        <v>17</v>
      </c>
      <c r="D6319" s="6">
        <v>360</v>
      </c>
      <c r="E6319" s="6" t="s">
        <v>9741</v>
      </c>
      <c r="H6319" s="6">
        <f>IF('Раздел 2.6.1'!AG28&gt;='Раздел 2.6.1'!AH28,0,1)</f>
        <v>0</v>
      </c>
    </row>
    <row r="6320" spans="1:8" x14ac:dyDescent="0.2">
      <c r="A6320" s="6">
        <f t="shared" si="95"/>
        <v>609562</v>
      </c>
      <c r="B6320" s="6">
        <v>33</v>
      </c>
      <c r="C6320" s="6">
        <v>17</v>
      </c>
      <c r="D6320" s="6">
        <v>361</v>
      </c>
      <c r="E6320" s="6" t="s">
        <v>9742</v>
      </c>
      <c r="H6320" s="6">
        <f>IF('Раздел 2.6.1'!AG29&gt;='Раздел 2.6.1'!AH29,0,1)</f>
        <v>0</v>
      </c>
    </row>
    <row r="6321" spans="1:8" x14ac:dyDescent="0.2">
      <c r="A6321" s="6">
        <f t="shared" ref="A6321:A6758" si="96">P_3</f>
        <v>609562</v>
      </c>
      <c r="B6321" s="6">
        <v>33</v>
      </c>
      <c r="C6321" s="6">
        <v>17</v>
      </c>
      <c r="D6321" s="6">
        <v>362</v>
      </c>
      <c r="E6321" s="6" t="s">
        <v>9743</v>
      </c>
      <c r="H6321" s="6">
        <f>IF('Раздел 2.6.1'!AG30&gt;='Раздел 2.6.1'!AH30,0,1)</f>
        <v>0</v>
      </c>
    </row>
    <row r="6322" spans="1:8" x14ac:dyDescent="0.2">
      <c r="A6322" s="6">
        <f t="shared" si="96"/>
        <v>609562</v>
      </c>
      <c r="B6322" s="6">
        <v>33</v>
      </c>
      <c r="C6322" s="6">
        <v>17</v>
      </c>
      <c r="D6322" s="6">
        <v>363</v>
      </c>
      <c r="E6322" s="6" t="s">
        <v>9744</v>
      </c>
      <c r="H6322" s="6">
        <f>IF('Раздел 2.6.1'!AG31&gt;='Раздел 2.6.1'!AH31,0,1)</f>
        <v>0</v>
      </c>
    </row>
    <row r="6323" spans="1:8" x14ac:dyDescent="0.2">
      <c r="A6323" s="6">
        <f t="shared" si="96"/>
        <v>609562</v>
      </c>
      <c r="B6323" s="6">
        <v>33</v>
      </c>
      <c r="C6323" s="6">
        <v>17</v>
      </c>
      <c r="D6323" s="6">
        <v>364</v>
      </c>
      <c r="E6323" s="6" t="s">
        <v>9745</v>
      </c>
      <c r="H6323" s="6">
        <f>IF('Раздел 2.6.1'!AG32&gt;='Раздел 2.6.1'!AH32,0,1)</f>
        <v>0</v>
      </c>
    </row>
    <row r="6324" spans="1:8" x14ac:dyDescent="0.2">
      <c r="A6324" s="6">
        <f t="shared" si="96"/>
        <v>609562</v>
      </c>
      <c r="B6324" s="6">
        <v>33</v>
      </c>
      <c r="C6324" s="6">
        <v>17</v>
      </c>
      <c r="D6324" s="6">
        <v>365</v>
      </c>
      <c r="E6324" s="6" t="s">
        <v>9746</v>
      </c>
      <c r="H6324" s="6">
        <f>IF('Раздел 2.6.1'!AG33&gt;='Раздел 2.6.1'!AH33,0,1)</f>
        <v>0</v>
      </c>
    </row>
    <row r="6325" spans="1:8" x14ac:dyDescent="0.2">
      <c r="A6325" s="6">
        <f t="shared" si="96"/>
        <v>609562</v>
      </c>
      <c r="B6325" s="6">
        <v>33</v>
      </c>
      <c r="C6325" s="6">
        <v>17</v>
      </c>
      <c r="D6325" s="6">
        <v>366</v>
      </c>
      <c r="E6325" s="6" t="s">
        <v>9747</v>
      </c>
      <c r="H6325" s="6">
        <f>IF('Раздел 2.6.1'!AG34&gt;='Раздел 2.6.1'!AH34,0,1)</f>
        <v>0</v>
      </c>
    </row>
    <row r="6326" spans="1:8" x14ac:dyDescent="0.2">
      <c r="A6326" s="6">
        <f t="shared" si="96"/>
        <v>609562</v>
      </c>
      <c r="B6326" s="6">
        <v>33</v>
      </c>
      <c r="C6326" s="6">
        <v>17</v>
      </c>
      <c r="D6326" s="6">
        <v>367</v>
      </c>
      <c r="E6326" s="6" t="s">
        <v>9748</v>
      </c>
      <c r="H6326" s="6">
        <f>IF('Раздел 2.6.1'!AG35&gt;='Раздел 2.6.1'!AH35,0,1)</f>
        <v>0</v>
      </c>
    </row>
    <row r="6327" spans="1:8" x14ac:dyDescent="0.2">
      <c r="A6327" s="6">
        <f t="shared" si="96"/>
        <v>609562</v>
      </c>
      <c r="B6327" s="6">
        <v>33</v>
      </c>
      <c r="C6327" s="6">
        <v>17</v>
      </c>
      <c r="D6327" s="6">
        <v>368</v>
      </c>
      <c r="E6327" s="6" t="s">
        <v>9749</v>
      </c>
      <c r="H6327" s="6">
        <f>IF('Раздел 2.6.1'!AG36&gt;='Раздел 2.6.1'!AH36,0,1)</f>
        <v>0</v>
      </c>
    </row>
    <row r="6328" spans="1:8" x14ac:dyDescent="0.2">
      <c r="A6328" s="6">
        <f t="shared" si="96"/>
        <v>609562</v>
      </c>
      <c r="B6328" s="6">
        <v>33</v>
      </c>
      <c r="C6328" s="6">
        <v>17</v>
      </c>
      <c r="D6328" s="6">
        <v>369</v>
      </c>
      <c r="E6328" s="6" t="s">
        <v>9750</v>
      </c>
      <c r="H6328" s="6">
        <f>IF('Раздел 2.6.1'!AG37&gt;='Раздел 2.6.1'!AH37,0,1)</f>
        <v>0</v>
      </c>
    </row>
    <row r="6329" spans="1:8" x14ac:dyDescent="0.2">
      <c r="A6329" s="6">
        <f t="shared" si="96"/>
        <v>609562</v>
      </c>
      <c r="B6329" s="6">
        <v>33</v>
      </c>
      <c r="C6329" s="6">
        <v>17</v>
      </c>
      <c r="D6329" s="6">
        <v>370</v>
      </c>
      <c r="E6329" s="6" t="s">
        <v>9751</v>
      </c>
      <c r="H6329" s="6">
        <f>IF('Раздел 2.6.1'!AG38&gt;='Раздел 2.6.1'!AH38,0,1)</f>
        <v>0</v>
      </c>
    </row>
    <row r="6330" spans="1:8" x14ac:dyDescent="0.2">
      <c r="A6330" s="6">
        <f t="shared" si="96"/>
        <v>609562</v>
      </c>
      <c r="B6330" s="6">
        <v>33</v>
      </c>
      <c r="C6330" s="6">
        <v>17</v>
      </c>
      <c r="D6330" s="6">
        <v>371</v>
      </c>
      <c r="E6330" s="6" t="s">
        <v>9752</v>
      </c>
      <c r="H6330" s="6">
        <f>IF('Раздел 2.6.1'!AG39&gt;='Раздел 2.6.1'!AH39,0,1)</f>
        <v>0</v>
      </c>
    </row>
    <row r="6331" spans="1:8" x14ac:dyDescent="0.2">
      <c r="A6331" s="6">
        <f t="shared" si="96"/>
        <v>609562</v>
      </c>
      <c r="B6331" s="6">
        <v>33</v>
      </c>
      <c r="C6331" s="7">
        <v>17</v>
      </c>
      <c r="D6331" s="6">
        <v>372</v>
      </c>
      <c r="E6331" s="7" t="s">
        <v>9753</v>
      </c>
      <c r="F6331" s="7"/>
      <c r="G6331" s="7"/>
      <c r="H6331" s="7">
        <f>IF('Раздел 2.6.1'!AG40&gt;='Раздел 2.6.1'!AH40,0,1)</f>
        <v>0</v>
      </c>
    </row>
    <row r="6332" spans="1:8" x14ac:dyDescent="0.2">
      <c r="A6332" s="6">
        <f t="shared" si="96"/>
        <v>609562</v>
      </c>
      <c r="B6332" s="6">
        <v>33</v>
      </c>
      <c r="C6332" s="7">
        <v>17</v>
      </c>
      <c r="D6332" s="6">
        <v>373</v>
      </c>
      <c r="E6332" s="7" t="s">
        <v>9754</v>
      </c>
      <c r="F6332" s="7"/>
      <c r="G6332" s="7"/>
      <c r="H6332" s="7">
        <f>IF('Раздел 2.6.1'!AG41&gt;='Раздел 2.6.1'!AH41,0,1)</f>
        <v>0</v>
      </c>
    </row>
    <row r="6333" spans="1:8" x14ac:dyDescent="0.2">
      <c r="A6333" s="6">
        <f t="shared" si="96"/>
        <v>609562</v>
      </c>
      <c r="B6333" s="6">
        <v>33</v>
      </c>
      <c r="C6333" s="119">
        <v>17</v>
      </c>
      <c r="D6333" s="119">
        <v>374</v>
      </c>
      <c r="E6333" s="119" t="s">
        <v>9755</v>
      </c>
      <c r="F6333" s="119"/>
      <c r="G6333" s="119"/>
      <c r="H6333" s="119">
        <f>IF('Раздел 2.6.1'!AG42&gt;='Раздел 2.6.1'!AH42,0,1)</f>
        <v>0</v>
      </c>
    </row>
    <row r="6334" spans="1:8" x14ac:dyDescent="0.2">
      <c r="A6334" s="6">
        <f t="shared" si="96"/>
        <v>609562</v>
      </c>
      <c r="B6334" s="6">
        <v>33</v>
      </c>
      <c r="C6334" s="6">
        <v>18</v>
      </c>
      <c r="D6334" s="6">
        <v>375</v>
      </c>
      <c r="E6334" s="6" t="s">
        <v>9756</v>
      </c>
      <c r="H6334" s="6">
        <f>IF('Раздел 2.6.1'!AG21&gt;='Раздел 2.6.1'!AI21,0,1)</f>
        <v>0</v>
      </c>
    </row>
    <row r="6335" spans="1:8" x14ac:dyDescent="0.2">
      <c r="A6335" s="6">
        <f t="shared" si="96"/>
        <v>609562</v>
      </c>
      <c r="B6335" s="6">
        <v>33</v>
      </c>
      <c r="C6335" s="6">
        <v>18</v>
      </c>
      <c r="D6335" s="6">
        <v>376</v>
      </c>
      <c r="E6335" s="6" t="s">
        <v>9757</v>
      </c>
      <c r="H6335" s="6">
        <f>IF('Раздел 2.6.1'!AG22&gt;='Раздел 2.6.1'!AI22,0,1)</f>
        <v>0</v>
      </c>
    </row>
    <row r="6336" spans="1:8" x14ac:dyDescent="0.2">
      <c r="A6336" s="6">
        <f t="shared" si="96"/>
        <v>609562</v>
      </c>
      <c r="B6336" s="6">
        <v>33</v>
      </c>
      <c r="C6336" s="6">
        <v>18</v>
      </c>
      <c r="D6336" s="6">
        <v>377</v>
      </c>
      <c r="E6336" s="6" t="s">
        <v>9758</v>
      </c>
      <c r="H6336" s="6">
        <f>IF('Раздел 2.6.1'!AG23&gt;='Раздел 2.6.1'!AI23,0,1)</f>
        <v>0</v>
      </c>
    </row>
    <row r="6337" spans="1:8" x14ac:dyDescent="0.2">
      <c r="A6337" s="6">
        <f t="shared" si="96"/>
        <v>609562</v>
      </c>
      <c r="B6337" s="6">
        <v>33</v>
      </c>
      <c r="C6337" s="6">
        <v>18</v>
      </c>
      <c r="D6337" s="6">
        <v>378</v>
      </c>
      <c r="E6337" s="6" t="s">
        <v>9759</v>
      </c>
      <c r="H6337" s="6">
        <f>IF('Раздел 2.6.1'!AG24&gt;='Раздел 2.6.1'!AI24,0,1)</f>
        <v>0</v>
      </c>
    </row>
    <row r="6338" spans="1:8" x14ac:dyDescent="0.2">
      <c r="A6338" s="6">
        <f t="shared" si="96"/>
        <v>609562</v>
      </c>
      <c r="B6338" s="6">
        <v>33</v>
      </c>
      <c r="C6338" s="6">
        <v>18</v>
      </c>
      <c r="D6338" s="6">
        <v>379</v>
      </c>
      <c r="E6338" s="6" t="s">
        <v>9760</v>
      </c>
      <c r="H6338" s="6">
        <f>IF('Раздел 2.6.1'!AG25&gt;='Раздел 2.6.1'!AI25,0,1)</f>
        <v>0</v>
      </c>
    </row>
    <row r="6339" spans="1:8" x14ac:dyDescent="0.2">
      <c r="A6339" s="6">
        <f t="shared" si="96"/>
        <v>609562</v>
      </c>
      <c r="B6339" s="6">
        <v>33</v>
      </c>
      <c r="C6339" s="6">
        <v>18</v>
      </c>
      <c r="D6339" s="6">
        <v>380</v>
      </c>
      <c r="E6339" s="6" t="s">
        <v>9761</v>
      </c>
      <c r="H6339" s="6">
        <f>IF('Раздел 2.6.1'!AG26&gt;='Раздел 2.6.1'!AI26,0,1)</f>
        <v>0</v>
      </c>
    </row>
    <row r="6340" spans="1:8" x14ac:dyDescent="0.2">
      <c r="A6340" s="6">
        <f t="shared" si="96"/>
        <v>609562</v>
      </c>
      <c r="B6340" s="6">
        <v>33</v>
      </c>
      <c r="C6340" s="6">
        <v>18</v>
      </c>
      <c r="D6340" s="6">
        <v>381</v>
      </c>
      <c r="E6340" s="6" t="s">
        <v>9762</v>
      </c>
      <c r="H6340" s="6">
        <f>IF('Раздел 2.6.1'!AG27&gt;='Раздел 2.6.1'!AI27,0,1)</f>
        <v>0</v>
      </c>
    </row>
    <row r="6341" spans="1:8" x14ac:dyDescent="0.2">
      <c r="A6341" s="6">
        <f t="shared" si="96"/>
        <v>609562</v>
      </c>
      <c r="B6341" s="6">
        <v>33</v>
      </c>
      <c r="C6341" s="6">
        <v>18</v>
      </c>
      <c r="D6341" s="6">
        <v>382</v>
      </c>
      <c r="E6341" s="6" t="s">
        <v>8216</v>
      </c>
      <c r="H6341" s="6">
        <f>IF('Раздел 2.6.1'!AG28&gt;='Раздел 2.6.1'!AI28,0,1)</f>
        <v>0</v>
      </c>
    </row>
    <row r="6342" spans="1:8" x14ac:dyDescent="0.2">
      <c r="A6342" s="6">
        <f t="shared" si="96"/>
        <v>609562</v>
      </c>
      <c r="B6342" s="6">
        <v>33</v>
      </c>
      <c r="C6342" s="6">
        <v>18</v>
      </c>
      <c r="D6342" s="6">
        <v>383</v>
      </c>
      <c r="E6342" s="6" t="s">
        <v>8217</v>
      </c>
      <c r="H6342" s="6">
        <f>IF('Раздел 2.6.1'!AG29&gt;='Раздел 2.6.1'!AI29,0,1)</f>
        <v>0</v>
      </c>
    </row>
    <row r="6343" spans="1:8" x14ac:dyDescent="0.2">
      <c r="A6343" s="6">
        <f t="shared" si="96"/>
        <v>609562</v>
      </c>
      <c r="B6343" s="6">
        <v>33</v>
      </c>
      <c r="C6343" s="6">
        <v>18</v>
      </c>
      <c r="D6343" s="6">
        <v>384</v>
      </c>
      <c r="E6343" s="6" t="s">
        <v>8218</v>
      </c>
      <c r="H6343" s="6">
        <f>IF('Раздел 2.6.1'!AG30&gt;='Раздел 2.6.1'!AI30,0,1)</f>
        <v>0</v>
      </c>
    </row>
    <row r="6344" spans="1:8" x14ac:dyDescent="0.2">
      <c r="A6344" s="6">
        <f t="shared" si="96"/>
        <v>609562</v>
      </c>
      <c r="B6344" s="6">
        <v>33</v>
      </c>
      <c r="C6344" s="6">
        <v>18</v>
      </c>
      <c r="D6344" s="6">
        <v>385</v>
      </c>
      <c r="E6344" s="6" t="s">
        <v>8219</v>
      </c>
      <c r="H6344" s="6">
        <f>IF('Раздел 2.6.1'!AG31&gt;='Раздел 2.6.1'!AI31,0,1)</f>
        <v>0</v>
      </c>
    </row>
    <row r="6345" spans="1:8" x14ac:dyDescent="0.2">
      <c r="A6345" s="6">
        <f t="shared" si="96"/>
        <v>609562</v>
      </c>
      <c r="B6345" s="6">
        <v>33</v>
      </c>
      <c r="C6345" s="6">
        <v>18</v>
      </c>
      <c r="D6345" s="6">
        <v>386</v>
      </c>
      <c r="E6345" s="6" t="s">
        <v>7390</v>
      </c>
      <c r="H6345" s="6">
        <f>IF('Раздел 2.6.1'!AG32&gt;='Раздел 2.6.1'!AI32,0,1)</f>
        <v>0</v>
      </c>
    </row>
    <row r="6346" spans="1:8" x14ac:dyDescent="0.2">
      <c r="A6346" s="6">
        <f t="shared" si="96"/>
        <v>609562</v>
      </c>
      <c r="B6346" s="6">
        <v>33</v>
      </c>
      <c r="C6346" s="6">
        <v>18</v>
      </c>
      <c r="D6346" s="6">
        <v>387</v>
      </c>
      <c r="E6346" s="6" t="s">
        <v>7391</v>
      </c>
      <c r="H6346" s="6">
        <f>IF('Раздел 2.6.1'!AG33&gt;='Раздел 2.6.1'!AI33,0,1)</f>
        <v>0</v>
      </c>
    </row>
    <row r="6347" spans="1:8" x14ac:dyDescent="0.2">
      <c r="A6347" s="6">
        <f t="shared" si="96"/>
        <v>609562</v>
      </c>
      <c r="B6347" s="6">
        <v>33</v>
      </c>
      <c r="C6347" s="6">
        <v>18</v>
      </c>
      <c r="D6347" s="6">
        <v>388</v>
      </c>
      <c r="E6347" s="6" t="s">
        <v>7392</v>
      </c>
      <c r="H6347" s="6">
        <f>IF('Раздел 2.6.1'!AG34&gt;='Раздел 2.6.1'!AI34,0,1)</f>
        <v>0</v>
      </c>
    </row>
    <row r="6348" spans="1:8" x14ac:dyDescent="0.2">
      <c r="A6348" s="6">
        <f t="shared" si="96"/>
        <v>609562</v>
      </c>
      <c r="B6348" s="6">
        <v>33</v>
      </c>
      <c r="C6348" s="6">
        <v>18</v>
      </c>
      <c r="D6348" s="6">
        <v>389</v>
      </c>
      <c r="E6348" s="6" t="s">
        <v>8223</v>
      </c>
      <c r="H6348" s="6">
        <f>IF('Раздел 2.6.1'!AG35&gt;='Раздел 2.6.1'!AI35,0,1)</f>
        <v>0</v>
      </c>
    </row>
    <row r="6349" spans="1:8" x14ac:dyDescent="0.2">
      <c r="A6349" s="6">
        <f t="shared" si="96"/>
        <v>609562</v>
      </c>
      <c r="B6349" s="6">
        <v>33</v>
      </c>
      <c r="C6349" s="6">
        <v>18</v>
      </c>
      <c r="D6349" s="6">
        <v>390</v>
      </c>
      <c r="E6349" s="6" t="s">
        <v>8224</v>
      </c>
      <c r="H6349" s="6">
        <f>IF('Раздел 2.6.1'!AG36&gt;='Раздел 2.6.1'!AI36,0,1)</f>
        <v>0</v>
      </c>
    </row>
    <row r="6350" spans="1:8" x14ac:dyDescent="0.2">
      <c r="A6350" s="6">
        <f t="shared" si="96"/>
        <v>609562</v>
      </c>
      <c r="B6350" s="6">
        <v>33</v>
      </c>
      <c r="C6350" s="6">
        <v>18</v>
      </c>
      <c r="D6350" s="6">
        <v>391</v>
      </c>
      <c r="E6350" s="6" t="s">
        <v>8225</v>
      </c>
      <c r="H6350" s="6">
        <f>IF('Раздел 2.6.1'!AG37&gt;='Раздел 2.6.1'!AI37,0,1)</f>
        <v>0</v>
      </c>
    </row>
    <row r="6351" spans="1:8" x14ac:dyDescent="0.2">
      <c r="A6351" s="6">
        <f t="shared" si="96"/>
        <v>609562</v>
      </c>
      <c r="B6351" s="6">
        <v>33</v>
      </c>
      <c r="C6351" s="6">
        <v>18</v>
      </c>
      <c r="D6351" s="6">
        <v>392</v>
      </c>
      <c r="E6351" s="6" t="s">
        <v>8226</v>
      </c>
      <c r="H6351" s="6">
        <f>IF('Раздел 2.6.1'!AG38&gt;='Раздел 2.6.1'!AI38,0,1)</f>
        <v>0</v>
      </c>
    </row>
    <row r="6352" spans="1:8" x14ac:dyDescent="0.2">
      <c r="A6352" s="6">
        <f t="shared" si="96"/>
        <v>609562</v>
      </c>
      <c r="B6352" s="6">
        <v>33</v>
      </c>
      <c r="C6352" s="6">
        <v>18</v>
      </c>
      <c r="D6352" s="6">
        <v>393</v>
      </c>
      <c r="E6352" s="6" t="s">
        <v>8227</v>
      </c>
      <c r="H6352" s="6">
        <f>IF('Раздел 2.6.1'!AG39&gt;='Раздел 2.6.1'!AI39,0,1)</f>
        <v>0</v>
      </c>
    </row>
    <row r="6353" spans="1:8" x14ac:dyDescent="0.2">
      <c r="A6353" s="6">
        <f t="shared" si="96"/>
        <v>609562</v>
      </c>
      <c r="B6353" s="6">
        <v>33</v>
      </c>
      <c r="C6353" s="6">
        <v>18</v>
      </c>
      <c r="D6353" s="6">
        <v>394</v>
      </c>
      <c r="E6353" s="6" t="s">
        <v>8228</v>
      </c>
      <c r="H6353" s="6">
        <f>IF('Раздел 2.6.1'!AG40&gt;='Раздел 2.6.1'!AI40,0,1)</f>
        <v>0</v>
      </c>
    </row>
    <row r="6354" spans="1:8" x14ac:dyDescent="0.2">
      <c r="A6354" s="6">
        <f t="shared" si="96"/>
        <v>609562</v>
      </c>
      <c r="B6354" s="6">
        <v>33</v>
      </c>
      <c r="C6354" s="6">
        <v>18</v>
      </c>
      <c r="D6354" s="6">
        <v>395</v>
      </c>
      <c r="E6354" s="6" t="s">
        <v>9061</v>
      </c>
      <c r="H6354" s="6">
        <f>IF('Раздел 2.6.1'!AG41&gt;='Раздел 2.6.1'!AI41,0,1)</f>
        <v>0</v>
      </c>
    </row>
    <row r="6355" spans="1:8" x14ac:dyDescent="0.2">
      <c r="A6355" s="6">
        <f t="shared" si="96"/>
        <v>609562</v>
      </c>
      <c r="B6355" s="6">
        <v>33</v>
      </c>
      <c r="C6355" s="119">
        <v>18</v>
      </c>
      <c r="D6355" s="119">
        <v>396</v>
      </c>
      <c r="E6355" s="119" t="s">
        <v>9062</v>
      </c>
      <c r="F6355" s="119"/>
      <c r="G6355" s="119"/>
      <c r="H6355" s="119">
        <f>IF('Раздел 2.6.1'!AG42&gt;='Раздел 2.6.1'!AI42,0,1)</f>
        <v>0</v>
      </c>
    </row>
    <row r="6356" spans="1:8" x14ac:dyDescent="0.2">
      <c r="A6356" s="132">
        <f t="shared" si="96"/>
        <v>609562</v>
      </c>
      <c r="B6356" s="132">
        <v>33</v>
      </c>
      <c r="C6356" s="133">
        <v>19</v>
      </c>
      <c r="D6356" s="132">
        <v>397</v>
      </c>
      <c r="E6356" s="137" t="s">
        <v>5040</v>
      </c>
      <c r="F6356" s="133"/>
      <c r="G6356" s="133"/>
      <c r="H6356" s="133">
        <f>IF('Раздел 2.6.1'!P22&gt;='Раздел 2.6.1'!P23,0,1)</f>
        <v>0</v>
      </c>
    </row>
    <row r="6357" spans="1:8" x14ac:dyDescent="0.2">
      <c r="A6357" s="132">
        <f t="shared" si="96"/>
        <v>609562</v>
      </c>
      <c r="B6357" s="132">
        <v>33</v>
      </c>
      <c r="C6357" s="133">
        <v>19</v>
      </c>
      <c r="D6357" s="132">
        <v>398</v>
      </c>
      <c r="E6357" s="137" t="s">
        <v>5041</v>
      </c>
      <c r="F6357" s="133"/>
      <c r="G6357" s="133"/>
      <c r="H6357" s="133">
        <f>IF('Раздел 2.6.1'!Q22&gt;='Раздел 2.6.1'!Q23,0,1)</f>
        <v>0</v>
      </c>
    </row>
    <row r="6358" spans="1:8" x14ac:dyDescent="0.2">
      <c r="A6358" s="132">
        <f t="shared" si="96"/>
        <v>609562</v>
      </c>
      <c r="B6358" s="132">
        <v>33</v>
      </c>
      <c r="C6358" s="133">
        <v>19</v>
      </c>
      <c r="D6358" s="132">
        <v>399</v>
      </c>
      <c r="E6358" s="137" t="s">
        <v>5042</v>
      </c>
      <c r="F6358" s="133"/>
      <c r="G6358" s="133"/>
      <c r="H6358" s="133">
        <f>IF('Раздел 2.6.1'!R22&gt;='Раздел 2.6.1'!R23,0,1)</f>
        <v>0</v>
      </c>
    </row>
    <row r="6359" spans="1:8" x14ac:dyDescent="0.2">
      <c r="A6359" s="132">
        <f t="shared" si="96"/>
        <v>609562</v>
      </c>
      <c r="B6359" s="132">
        <v>33</v>
      </c>
      <c r="C6359" s="133">
        <v>19</v>
      </c>
      <c r="D6359" s="132">
        <v>400</v>
      </c>
      <c r="E6359" s="137" t="s">
        <v>5043</v>
      </c>
      <c r="F6359" s="133"/>
      <c r="G6359" s="133"/>
      <c r="H6359" s="133">
        <f>IF('Раздел 2.6.1'!S22&gt;='Раздел 2.6.1'!S23,0,1)</f>
        <v>0</v>
      </c>
    </row>
    <row r="6360" spans="1:8" x14ac:dyDescent="0.2">
      <c r="A6360" s="132">
        <f t="shared" si="96"/>
        <v>609562</v>
      </c>
      <c r="B6360" s="132">
        <v>33</v>
      </c>
      <c r="C6360" s="133">
        <v>19</v>
      </c>
      <c r="D6360" s="132">
        <v>401</v>
      </c>
      <c r="E6360" s="137" t="s">
        <v>5044</v>
      </c>
      <c r="F6360" s="133"/>
      <c r="G6360" s="133"/>
      <c r="H6360" s="133">
        <f>IF('Раздел 2.6.1'!T22&gt;='Раздел 2.6.1'!T23,0,1)</f>
        <v>0</v>
      </c>
    </row>
    <row r="6361" spans="1:8" x14ac:dyDescent="0.2">
      <c r="A6361" s="132">
        <f t="shared" si="96"/>
        <v>609562</v>
      </c>
      <c r="B6361" s="132">
        <v>33</v>
      </c>
      <c r="C6361" s="133">
        <v>19</v>
      </c>
      <c r="D6361" s="132">
        <v>402</v>
      </c>
      <c r="E6361" s="137" t="s">
        <v>5045</v>
      </c>
      <c r="F6361" s="133"/>
      <c r="G6361" s="133"/>
      <c r="H6361" s="133">
        <f>IF('Раздел 2.6.1'!U22&gt;='Раздел 2.6.1'!U23,0,1)</f>
        <v>0</v>
      </c>
    </row>
    <row r="6362" spans="1:8" x14ac:dyDescent="0.2">
      <c r="A6362" s="132">
        <f t="shared" si="96"/>
        <v>609562</v>
      </c>
      <c r="B6362" s="132">
        <v>33</v>
      </c>
      <c r="C6362" s="133">
        <v>19</v>
      </c>
      <c r="D6362" s="132">
        <v>403</v>
      </c>
      <c r="E6362" s="137" t="s">
        <v>5046</v>
      </c>
      <c r="F6362" s="133"/>
      <c r="G6362" s="133"/>
      <c r="H6362" s="133">
        <f>IF('Раздел 2.6.1'!V22&gt;='Раздел 2.6.1'!V23,0,1)</f>
        <v>0</v>
      </c>
    </row>
    <row r="6363" spans="1:8" x14ac:dyDescent="0.2">
      <c r="A6363" s="132">
        <f t="shared" si="96"/>
        <v>609562</v>
      </c>
      <c r="B6363" s="132">
        <v>33</v>
      </c>
      <c r="C6363" s="133">
        <v>19</v>
      </c>
      <c r="D6363" s="132">
        <v>404</v>
      </c>
      <c r="E6363" s="137" t="s">
        <v>5047</v>
      </c>
      <c r="F6363" s="133"/>
      <c r="G6363" s="133"/>
      <c r="H6363" s="133">
        <f>IF('Раздел 2.6.1'!W22&gt;='Раздел 2.6.1'!W23,0,1)</f>
        <v>0</v>
      </c>
    </row>
    <row r="6364" spans="1:8" x14ac:dyDescent="0.2">
      <c r="A6364" s="132">
        <f t="shared" si="96"/>
        <v>609562</v>
      </c>
      <c r="B6364" s="132">
        <v>33</v>
      </c>
      <c r="C6364" s="133">
        <v>19</v>
      </c>
      <c r="D6364" s="132">
        <v>405</v>
      </c>
      <c r="E6364" s="137" t="s">
        <v>5048</v>
      </c>
      <c r="F6364" s="133"/>
      <c r="G6364" s="133"/>
      <c r="H6364" s="133">
        <f>IF('Раздел 2.6.1'!X22&gt;='Раздел 2.6.1'!X23,0,1)</f>
        <v>0</v>
      </c>
    </row>
    <row r="6365" spans="1:8" x14ac:dyDescent="0.2">
      <c r="A6365" s="132">
        <f t="shared" si="96"/>
        <v>609562</v>
      </c>
      <c r="B6365" s="132">
        <v>33</v>
      </c>
      <c r="C6365" s="133">
        <v>19</v>
      </c>
      <c r="D6365" s="132">
        <v>406</v>
      </c>
      <c r="E6365" s="137" t="s">
        <v>2703</v>
      </c>
      <c r="F6365" s="133"/>
      <c r="G6365" s="133"/>
      <c r="H6365" s="133">
        <f>IF('Раздел 2.6.1'!Y22&gt;='Раздел 2.6.1'!Y23,0,1)</f>
        <v>0</v>
      </c>
    </row>
    <row r="6366" spans="1:8" x14ac:dyDescent="0.2">
      <c r="A6366" s="132">
        <f t="shared" si="96"/>
        <v>609562</v>
      </c>
      <c r="B6366" s="132">
        <v>33</v>
      </c>
      <c r="C6366" s="133">
        <v>19</v>
      </c>
      <c r="D6366" s="132">
        <v>407</v>
      </c>
      <c r="E6366" s="137" t="s">
        <v>2704</v>
      </c>
      <c r="F6366" s="133"/>
      <c r="G6366" s="133"/>
      <c r="H6366" s="133">
        <f>IF('Раздел 2.6.1'!Z22&gt;='Раздел 2.6.1'!Z23,0,1)</f>
        <v>0</v>
      </c>
    </row>
    <row r="6367" spans="1:8" x14ac:dyDescent="0.2">
      <c r="A6367" s="132">
        <f t="shared" si="96"/>
        <v>609562</v>
      </c>
      <c r="B6367" s="132">
        <v>33</v>
      </c>
      <c r="C6367" s="133">
        <v>19</v>
      </c>
      <c r="D6367" s="132">
        <v>408</v>
      </c>
      <c r="E6367" s="137" t="s">
        <v>3488</v>
      </c>
      <c r="F6367" s="133"/>
      <c r="G6367" s="133"/>
      <c r="H6367" s="133">
        <f>IF('Раздел 2.6.1'!AA22&gt;='Раздел 2.6.1'!AA23,0,1)</f>
        <v>0</v>
      </c>
    </row>
    <row r="6368" spans="1:8" x14ac:dyDescent="0.2">
      <c r="A6368" s="132">
        <f t="shared" si="96"/>
        <v>609562</v>
      </c>
      <c r="B6368" s="132">
        <v>33</v>
      </c>
      <c r="C6368" s="133">
        <v>19</v>
      </c>
      <c r="D6368" s="132">
        <v>409</v>
      </c>
      <c r="E6368" s="137" t="s">
        <v>3489</v>
      </c>
      <c r="F6368" s="133"/>
      <c r="G6368" s="133"/>
      <c r="H6368" s="133">
        <f>IF('Раздел 2.6.1'!AB22&gt;='Раздел 2.6.1'!AB23,0,1)</f>
        <v>0</v>
      </c>
    </row>
    <row r="6369" spans="1:12" x14ac:dyDescent="0.2">
      <c r="A6369" s="132">
        <f t="shared" si="96"/>
        <v>609562</v>
      </c>
      <c r="B6369" s="132">
        <v>33</v>
      </c>
      <c r="C6369" s="133">
        <v>19</v>
      </c>
      <c r="D6369" s="132">
        <v>410</v>
      </c>
      <c r="E6369" s="137" t="s">
        <v>3490</v>
      </c>
      <c r="F6369" s="133"/>
      <c r="G6369" s="133"/>
      <c r="H6369" s="133">
        <f>IF('Раздел 2.6.1'!AC22&gt;='Раздел 2.6.1'!AC23,0,1)</f>
        <v>0</v>
      </c>
    </row>
    <row r="6370" spans="1:12" x14ac:dyDescent="0.2">
      <c r="A6370" s="132">
        <f t="shared" si="96"/>
        <v>609562</v>
      </c>
      <c r="B6370" s="132">
        <v>33</v>
      </c>
      <c r="C6370" s="133">
        <v>19</v>
      </c>
      <c r="D6370" s="132">
        <v>411</v>
      </c>
      <c r="E6370" s="137" t="s">
        <v>3491</v>
      </c>
      <c r="F6370" s="133"/>
      <c r="G6370" s="133"/>
      <c r="H6370" s="133">
        <f>IF('Раздел 2.6.1'!AD22&gt;='Раздел 2.6.1'!AD23,0,1)</f>
        <v>0</v>
      </c>
    </row>
    <row r="6371" spans="1:12" x14ac:dyDescent="0.2">
      <c r="A6371" s="132">
        <f t="shared" si="96"/>
        <v>609562</v>
      </c>
      <c r="B6371" s="132">
        <v>33</v>
      </c>
      <c r="C6371" s="133">
        <v>19</v>
      </c>
      <c r="D6371" s="132">
        <v>412</v>
      </c>
      <c r="E6371" s="137" t="s">
        <v>3492</v>
      </c>
      <c r="F6371" s="133"/>
      <c r="G6371" s="133"/>
      <c r="H6371" s="133">
        <f>IF('Раздел 2.6.1'!AE22&gt;='Раздел 2.6.1'!AE23,0,1)</f>
        <v>0</v>
      </c>
    </row>
    <row r="6372" spans="1:12" x14ac:dyDescent="0.2">
      <c r="A6372" s="132">
        <f t="shared" si="96"/>
        <v>609562</v>
      </c>
      <c r="B6372" s="132">
        <v>33</v>
      </c>
      <c r="C6372" s="133">
        <v>19</v>
      </c>
      <c r="D6372" s="132">
        <v>413</v>
      </c>
      <c r="E6372" s="137" t="s">
        <v>3493</v>
      </c>
      <c r="F6372" s="133"/>
      <c r="G6372" s="133"/>
      <c r="H6372" s="133">
        <f>IF('Раздел 2.6.1'!AF22&gt;='Раздел 2.6.1'!AF23,0,1)</f>
        <v>0</v>
      </c>
    </row>
    <row r="6373" spans="1:12" x14ac:dyDescent="0.2">
      <c r="A6373" s="132">
        <f t="shared" si="96"/>
        <v>609562</v>
      </c>
      <c r="B6373" s="132">
        <v>33</v>
      </c>
      <c r="C6373" s="133">
        <v>19</v>
      </c>
      <c r="D6373" s="132">
        <v>414</v>
      </c>
      <c r="E6373" s="137" t="s">
        <v>3494</v>
      </c>
      <c r="F6373" s="133"/>
      <c r="G6373" s="133"/>
      <c r="H6373" s="133">
        <f>IF('Раздел 2.6.1'!AG22&gt;='Раздел 2.6.1'!AG23,0,1)</f>
        <v>0</v>
      </c>
    </row>
    <row r="6374" spans="1:12" x14ac:dyDescent="0.2">
      <c r="A6374" s="132">
        <f t="shared" si="96"/>
        <v>609562</v>
      </c>
      <c r="B6374" s="132">
        <v>33</v>
      </c>
      <c r="C6374" s="133">
        <v>19</v>
      </c>
      <c r="D6374" s="132">
        <v>415</v>
      </c>
      <c r="E6374" s="137" t="s">
        <v>3495</v>
      </c>
      <c r="F6374" s="133"/>
      <c r="G6374" s="133"/>
      <c r="H6374" s="133">
        <f>IF('Раздел 2.6.1'!AH22&gt;='Раздел 2.6.1'!AH23,0,1)</f>
        <v>0</v>
      </c>
      <c r="L6374" s="7"/>
    </row>
    <row r="6375" spans="1:12" x14ac:dyDescent="0.2">
      <c r="A6375" s="132">
        <f t="shared" si="96"/>
        <v>609562</v>
      </c>
      <c r="B6375" s="132">
        <v>33</v>
      </c>
      <c r="C6375" s="133">
        <v>19</v>
      </c>
      <c r="D6375" s="132">
        <v>416</v>
      </c>
      <c r="E6375" s="137" t="s">
        <v>3496</v>
      </c>
      <c r="F6375" s="133"/>
      <c r="G6375" s="133"/>
      <c r="H6375" s="133">
        <f>IF('Раздел 2.6.1'!AI22&gt;='Раздел 2.6.1'!AI23,0,1)</f>
        <v>0</v>
      </c>
    </row>
    <row r="6376" spans="1:12" x14ac:dyDescent="0.2">
      <c r="A6376" s="132">
        <f t="shared" si="96"/>
        <v>609562</v>
      </c>
      <c r="B6376" s="132">
        <v>33</v>
      </c>
      <c r="C6376" s="133">
        <v>19</v>
      </c>
      <c r="D6376" s="132">
        <v>417</v>
      </c>
      <c r="E6376" s="137" t="s">
        <v>3497</v>
      </c>
      <c r="F6376" s="133"/>
      <c r="G6376" s="133"/>
      <c r="H6376" s="133">
        <f>IF('Раздел 2.6.1'!AJ22&gt;='Раздел 2.6.1'!AJ23,0,1)</f>
        <v>0</v>
      </c>
    </row>
    <row r="6377" spans="1:12" x14ac:dyDescent="0.2">
      <c r="A6377" s="132">
        <f t="shared" si="96"/>
        <v>609562</v>
      </c>
      <c r="B6377" s="132">
        <v>33</v>
      </c>
      <c r="C6377" s="134">
        <v>19</v>
      </c>
      <c r="D6377" s="134">
        <v>418</v>
      </c>
      <c r="E6377" s="138" t="s">
        <v>3498</v>
      </c>
      <c r="F6377" s="134"/>
      <c r="G6377" s="134"/>
      <c r="H6377" s="134">
        <f>IF('Раздел 2.6.1'!AK22&gt;='Раздел 2.6.1'!AK23,0,1)</f>
        <v>0</v>
      </c>
    </row>
    <row r="6378" spans="1:12" x14ac:dyDescent="0.2">
      <c r="A6378" s="6">
        <f t="shared" si="96"/>
        <v>609562</v>
      </c>
      <c r="B6378" s="6">
        <v>33</v>
      </c>
      <c r="C6378" s="7">
        <v>20</v>
      </c>
      <c r="D6378" s="6">
        <v>419</v>
      </c>
      <c r="E6378" s="139" t="s">
        <v>3499</v>
      </c>
      <c r="F6378" s="7"/>
      <c r="G6378" s="7"/>
      <c r="H6378" s="7">
        <f>IF('Раздел 2.6.1'!P22&gt;='Раздел 2.6.1'!P26,0,1)</f>
        <v>0</v>
      </c>
    </row>
    <row r="6379" spans="1:12" x14ac:dyDescent="0.2">
      <c r="A6379" s="6">
        <f t="shared" si="96"/>
        <v>609562</v>
      </c>
      <c r="B6379" s="6">
        <v>33</v>
      </c>
      <c r="C6379" s="7">
        <v>20</v>
      </c>
      <c r="D6379" s="6">
        <v>420</v>
      </c>
      <c r="E6379" s="139" t="s">
        <v>3500</v>
      </c>
      <c r="F6379" s="7"/>
      <c r="G6379" s="7"/>
      <c r="H6379" s="7">
        <f>IF('Раздел 2.6.1'!Q22&gt;='Раздел 2.6.1'!Q26,0,1)</f>
        <v>0</v>
      </c>
    </row>
    <row r="6380" spans="1:12" x14ac:dyDescent="0.2">
      <c r="A6380" s="6">
        <f t="shared" si="96"/>
        <v>609562</v>
      </c>
      <c r="B6380" s="6">
        <v>33</v>
      </c>
      <c r="C6380" s="7">
        <v>20</v>
      </c>
      <c r="D6380" s="6">
        <v>421</v>
      </c>
      <c r="E6380" s="139" t="s">
        <v>3501</v>
      </c>
      <c r="F6380" s="7"/>
      <c r="G6380" s="7"/>
      <c r="H6380" s="7">
        <f>IF('Раздел 2.6.1'!R22&gt;='Раздел 2.6.1'!R26,0,1)</f>
        <v>0</v>
      </c>
    </row>
    <row r="6381" spans="1:12" x14ac:dyDescent="0.2">
      <c r="A6381" s="6">
        <f t="shared" si="96"/>
        <v>609562</v>
      </c>
      <c r="B6381" s="6">
        <v>33</v>
      </c>
      <c r="C6381" s="7">
        <v>20</v>
      </c>
      <c r="D6381" s="6">
        <v>422</v>
      </c>
      <c r="E6381" s="139" t="s">
        <v>3502</v>
      </c>
      <c r="F6381" s="7"/>
      <c r="G6381" s="7"/>
      <c r="H6381" s="7">
        <f>IF('Раздел 2.6.1'!S22&gt;='Раздел 2.6.1'!S26,0,1)</f>
        <v>0</v>
      </c>
    </row>
    <row r="6382" spans="1:12" x14ac:dyDescent="0.2">
      <c r="A6382" s="6">
        <f t="shared" si="96"/>
        <v>609562</v>
      </c>
      <c r="B6382" s="6">
        <v>33</v>
      </c>
      <c r="C6382" s="7">
        <v>20</v>
      </c>
      <c r="D6382" s="6">
        <v>423</v>
      </c>
      <c r="E6382" s="139" t="s">
        <v>4330</v>
      </c>
      <c r="F6382" s="7"/>
      <c r="G6382" s="7"/>
      <c r="H6382" s="7">
        <f>IF('Раздел 2.6.1'!T22&gt;='Раздел 2.6.1'!T26,0,1)</f>
        <v>0</v>
      </c>
    </row>
    <row r="6383" spans="1:12" x14ac:dyDescent="0.2">
      <c r="A6383" s="6">
        <f t="shared" si="96"/>
        <v>609562</v>
      </c>
      <c r="B6383" s="6">
        <v>33</v>
      </c>
      <c r="C6383" s="7">
        <v>20</v>
      </c>
      <c r="D6383" s="6">
        <v>424</v>
      </c>
      <c r="E6383" s="139" t="s">
        <v>4331</v>
      </c>
      <c r="F6383" s="7"/>
      <c r="G6383" s="7"/>
      <c r="H6383" s="7">
        <f>IF('Раздел 2.6.1'!U22&gt;='Раздел 2.6.1'!U26,0,1)</f>
        <v>0</v>
      </c>
    </row>
    <row r="6384" spans="1:12" x14ac:dyDescent="0.2">
      <c r="A6384" s="6">
        <f t="shared" si="96"/>
        <v>609562</v>
      </c>
      <c r="B6384" s="6">
        <v>33</v>
      </c>
      <c r="C6384" s="7">
        <v>20</v>
      </c>
      <c r="D6384" s="6">
        <v>425</v>
      </c>
      <c r="E6384" s="139" t="s">
        <v>4332</v>
      </c>
      <c r="F6384" s="7"/>
      <c r="G6384" s="7"/>
      <c r="H6384" s="7">
        <f>IF('Раздел 2.6.1'!V22&gt;='Раздел 2.6.1'!V26,0,1)</f>
        <v>0</v>
      </c>
    </row>
    <row r="6385" spans="1:8" x14ac:dyDescent="0.2">
      <c r="A6385" s="6">
        <f t="shared" si="96"/>
        <v>609562</v>
      </c>
      <c r="B6385" s="6">
        <v>33</v>
      </c>
      <c r="C6385" s="7">
        <v>20</v>
      </c>
      <c r="D6385" s="6">
        <v>426</v>
      </c>
      <c r="E6385" s="139" t="s">
        <v>4333</v>
      </c>
      <c r="F6385" s="7"/>
      <c r="G6385" s="7"/>
      <c r="H6385" s="7">
        <f>IF('Раздел 2.6.1'!W22&gt;='Раздел 2.6.1'!W26,0,1)</f>
        <v>0</v>
      </c>
    </row>
    <row r="6386" spans="1:8" x14ac:dyDescent="0.2">
      <c r="A6386" s="6">
        <f t="shared" si="96"/>
        <v>609562</v>
      </c>
      <c r="B6386" s="6">
        <v>33</v>
      </c>
      <c r="C6386" s="7">
        <v>20</v>
      </c>
      <c r="D6386" s="6">
        <v>427</v>
      </c>
      <c r="E6386" s="139" t="s">
        <v>4334</v>
      </c>
      <c r="F6386" s="7"/>
      <c r="G6386" s="7"/>
      <c r="H6386" s="7">
        <f>IF('Раздел 2.6.1'!X22&gt;='Раздел 2.6.1'!X26,0,1)</f>
        <v>0</v>
      </c>
    </row>
    <row r="6387" spans="1:8" x14ac:dyDescent="0.2">
      <c r="A6387" s="6">
        <f t="shared" si="96"/>
        <v>609562</v>
      </c>
      <c r="B6387" s="6">
        <v>33</v>
      </c>
      <c r="C6387" s="7">
        <v>20</v>
      </c>
      <c r="D6387" s="6">
        <v>428</v>
      </c>
      <c r="E6387" s="139" t="s">
        <v>4335</v>
      </c>
      <c r="F6387" s="7"/>
      <c r="G6387" s="7"/>
      <c r="H6387" s="7">
        <f>IF('Раздел 2.6.1'!Y22&gt;='Раздел 2.6.1'!Y26,0,1)</f>
        <v>0</v>
      </c>
    </row>
    <row r="6388" spans="1:8" x14ac:dyDescent="0.2">
      <c r="A6388" s="6">
        <f t="shared" si="96"/>
        <v>609562</v>
      </c>
      <c r="B6388" s="6">
        <v>33</v>
      </c>
      <c r="C6388" s="7">
        <v>20</v>
      </c>
      <c r="D6388" s="6">
        <v>429</v>
      </c>
      <c r="E6388" s="139" t="s">
        <v>4336</v>
      </c>
      <c r="F6388" s="7"/>
      <c r="G6388" s="7"/>
      <c r="H6388" s="7">
        <f>IF('Раздел 2.6.1'!Z22&gt;='Раздел 2.6.1'!Z26,0,1)</f>
        <v>0</v>
      </c>
    </row>
    <row r="6389" spans="1:8" x14ac:dyDescent="0.2">
      <c r="A6389" s="6">
        <f t="shared" si="96"/>
        <v>609562</v>
      </c>
      <c r="B6389" s="6">
        <v>33</v>
      </c>
      <c r="C6389" s="7">
        <v>20</v>
      </c>
      <c r="D6389" s="6">
        <v>430</v>
      </c>
      <c r="E6389" s="139" t="s">
        <v>4337</v>
      </c>
      <c r="F6389" s="7"/>
      <c r="G6389" s="7"/>
      <c r="H6389" s="7">
        <f>IF('Раздел 2.6.1'!AA22&gt;='Раздел 2.6.1'!AA26,0,1)</f>
        <v>0</v>
      </c>
    </row>
    <row r="6390" spans="1:8" x14ac:dyDescent="0.2">
      <c r="A6390" s="6">
        <f t="shared" si="96"/>
        <v>609562</v>
      </c>
      <c r="B6390" s="6">
        <v>33</v>
      </c>
      <c r="C6390" s="7">
        <v>20</v>
      </c>
      <c r="D6390" s="6">
        <v>431</v>
      </c>
      <c r="E6390" s="139" t="s">
        <v>4338</v>
      </c>
      <c r="F6390" s="7"/>
      <c r="G6390" s="7"/>
      <c r="H6390" s="7">
        <f>IF('Раздел 2.6.1'!AB22&gt;='Раздел 2.6.1'!AB26,0,1)</f>
        <v>0</v>
      </c>
    </row>
    <row r="6391" spans="1:8" x14ac:dyDescent="0.2">
      <c r="A6391" s="6">
        <f t="shared" si="96"/>
        <v>609562</v>
      </c>
      <c r="B6391" s="6">
        <v>33</v>
      </c>
      <c r="C6391" s="7">
        <v>20</v>
      </c>
      <c r="D6391" s="6">
        <v>432</v>
      </c>
      <c r="E6391" s="139" t="s">
        <v>5149</v>
      </c>
      <c r="F6391" s="7"/>
      <c r="G6391" s="7"/>
      <c r="H6391" s="7">
        <f>IF('Раздел 2.6.1'!AC22&gt;='Раздел 2.6.1'!AC26,0,1)</f>
        <v>0</v>
      </c>
    </row>
    <row r="6392" spans="1:8" x14ac:dyDescent="0.2">
      <c r="A6392" s="6">
        <f t="shared" si="96"/>
        <v>609562</v>
      </c>
      <c r="B6392" s="6">
        <v>33</v>
      </c>
      <c r="C6392" s="7">
        <v>20</v>
      </c>
      <c r="D6392" s="6">
        <v>433</v>
      </c>
      <c r="E6392" s="139" t="s">
        <v>5150</v>
      </c>
      <c r="F6392" s="7"/>
      <c r="G6392" s="7"/>
      <c r="H6392" s="7">
        <f>IF('Раздел 2.6.1'!AD22&gt;='Раздел 2.6.1'!AD26,0,1)</f>
        <v>0</v>
      </c>
    </row>
    <row r="6393" spans="1:8" x14ac:dyDescent="0.2">
      <c r="A6393" s="6">
        <f t="shared" si="96"/>
        <v>609562</v>
      </c>
      <c r="B6393" s="6">
        <v>33</v>
      </c>
      <c r="C6393" s="7">
        <v>20</v>
      </c>
      <c r="D6393" s="6">
        <v>434</v>
      </c>
      <c r="E6393" s="139" t="s">
        <v>5151</v>
      </c>
      <c r="F6393" s="7"/>
      <c r="G6393" s="7"/>
      <c r="H6393" s="7">
        <f>IF('Раздел 2.6.1'!AE22&gt;='Раздел 2.6.1'!AE26,0,1)</f>
        <v>0</v>
      </c>
    </row>
    <row r="6394" spans="1:8" x14ac:dyDescent="0.2">
      <c r="A6394" s="6">
        <f t="shared" si="96"/>
        <v>609562</v>
      </c>
      <c r="B6394" s="6">
        <v>33</v>
      </c>
      <c r="C6394" s="7">
        <v>20</v>
      </c>
      <c r="D6394" s="6">
        <v>435</v>
      </c>
      <c r="E6394" s="139" t="s">
        <v>5152</v>
      </c>
      <c r="F6394" s="7"/>
      <c r="G6394" s="7"/>
      <c r="H6394" s="7">
        <f>IF('Раздел 2.6.1'!AF22&gt;='Раздел 2.6.1'!AF26,0,1)</f>
        <v>0</v>
      </c>
    </row>
    <row r="6395" spans="1:8" x14ac:dyDescent="0.2">
      <c r="A6395" s="6">
        <f t="shared" si="96"/>
        <v>609562</v>
      </c>
      <c r="B6395" s="6">
        <v>33</v>
      </c>
      <c r="C6395" s="7">
        <v>20</v>
      </c>
      <c r="D6395" s="6">
        <v>436</v>
      </c>
      <c r="E6395" s="139" t="s">
        <v>5153</v>
      </c>
      <c r="F6395" s="7"/>
      <c r="G6395" s="7"/>
      <c r="H6395" s="7">
        <f>IF('Раздел 2.6.1'!AG22&gt;='Раздел 2.6.1'!AG26,0,1)</f>
        <v>0</v>
      </c>
    </row>
    <row r="6396" spans="1:8" x14ac:dyDescent="0.2">
      <c r="A6396" s="6">
        <f t="shared" si="96"/>
        <v>609562</v>
      </c>
      <c r="B6396" s="6">
        <v>33</v>
      </c>
      <c r="C6396" s="7">
        <v>20</v>
      </c>
      <c r="D6396" s="6">
        <v>437</v>
      </c>
      <c r="E6396" s="139" t="s">
        <v>5154</v>
      </c>
      <c r="F6396" s="7"/>
      <c r="G6396" s="7"/>
      <c r="H6396" s="7">
        <f>IF('Раздел 2.6.1'!AH22&gt;='Раздел 2.6.1'!AH26,0,1)</f>
        <v>0</v>
      </c>
    </row>
    <row r="6397" spans="1:8" x14ac:dyDescent="0.2">
      <c r="A6397" s="6">
        <f t="shared" si="96"/>
        <v>609562</v>
      </c>
      <c r="B6397" s="6">
        <v>33</v>
      </c>
      <c r="C6397" s="7">
        <v>20</v>
      </c>
      <c r="D6397" s="6">
        <v>438</v>
      </c>
      <c r="E6397" s="139" t="s">
        <v>5155</v>
      </c>
      <c r="F6397" s="7"/>
      <c r="G6397" s="7"/>
      <c r="H6397" s="7">
        <f>IF('Раздел 2.6.1'!AI22&gt;='Раздел 2.6.1'!AI26,0,1)</f>
        <v>0</v>
      </c>
    </row>
    <row r="6398" spans="1:8" x14ac:dyDescent="0.2">
      <c r="A6398" s="6">
        <f t="shared" si="96"/>
        <v>609562</v>
      </c>
      <c r="B6398" s="6">
        <v>33</v>
      </c>
      <c r="C6398" s="7">
        <v>20</v>
      </c>
      <c r="D6398" s="6">
        <v>439</v>
      </c>
      <c r="E6398" s="139" t="s">
        <v>5156</v>
      </c>
      <c r="F6398" s="7"/>
      <c r="G6398" s="7"/>
      <c r="H6398" s="7">
        <f>IF('Раздел 2.6.1'!AJ22&gt;='Раздел 2.6.1'!AJ26,0,1)</f>
        <v>0</v>
      </c>
    </row>
    <row r="6399" spans="1:8" x14ac:dyDescent="0.2">
      <c r="A6399" s="6">
        <f t="shared" si="96"/>
        <v>609562</v>
      </c>
      <c r="B6399" s="6">
        <v>33</v>
      </c>
      <c r="C6399" s="119">
        <v>20</v>
      </c>
      <c r="D6399" s="119">
        <v>440</v>
      </c>
      <c r="E6399" s="140" t="s">
        <v>5157</v>
      </c>
      <c r="F6399" s="119"/>
      <c r="G6399" s="119"/>
      <c r="H6399" s="119">
        <f>IF('Раздел 2.6.1'!AK22&gt;='Раздел 2.6.1'!AK26,0,1)</f>
        <v>0</v>
      </c>
    </row>
    <row r="6400" spans="1:8" x14ac:dyDescent="0.2">
      <c r="A6400" s="6">
        <f t="shared" si="96"/>
        <v>609562</v>
      </c>
      <c r="B6400" s="6">
        <v>33</v>
      </c>
      <c r="C6400" s="7">
        <v>21</v>
      </c>
      <c r="D6400" s="6">
        <v>441</v>
      </c>
      <c r="E6400" s="139" t="s">
        <v>5158</v>
      </c>
      <c r="F6400" s="7"/>
      <c r="G6400" s="7"/>
      <c r="H6400" s="7">
        <f>IF('Раздел 2.6.1'!P22&gt;='Раздел 2.6.1'!P27,0,1)</f>
        <v>0</v>
      </c>
    </row>
    <row r="6401" spans="1:8" x14ac:dyDescent="0.2">
      <c r="A6401" s="6">
        <f t="shared" si="96"/>
        <v>609562</v>
      </c>
      <c r="B6401" s="6">
        <v>33</v>
      </c>
      <c r="C6401" s="7">
        <v>21</v>
      </c>
      <c r="D6401" s="6">
        <v>442</v>
      </c>
      <c r="E6401" s="139" t="s">
        <v>5159</v>
      </c>
      <c r="F6401" s="7"/>
      <c r="G6401" s="7"/>
      <c r="H6401" s="7">
        <f>IF('Раздел 2.6.1'!Q22&gt;='Раздел 2.6.1'!Q27,0,1)</f>
        <v>0</v>
      </c>
    </row>
    <row r="6402" spans="1:8" x14ac:dyDescent="0.2">
      <c r="A6402" s="6">
        <f t="shared" si="96"/>
        <v>609562</v>
      </c>
      <c r="B6402" s="6">
        <v>33</v>
      </c>
      <c r="C6402" s="7">
        <v>21</v>
      </c>
      <c r="D6402" s="6">
        <v>443</v>
      </c>
      <c r="E6402" s="139" t="s">
        <v>5160</v>
      </c>
      <c r="F6402" s="7"/>
      <c r="G6402" s="7"/>
      <c r="H6402" s="7">
        <f>IF('Раздел 2.6.1'!R22&gt;='Раздел 2.6.1'!R27,0,1)</f>
        <v>0</v>
      </c>
    </row>
    <row r="6403" spans="1:8" x14ac:dyDescent="0.2">
      <c r="A6403" s="6">
        <f t="shared" si="96"/>
        <v>609562</v>
      </c>
      <c r="B6403" s="6">
        <v>33</v>
      </c>
      <c r="C6403" s="7">
        <v>21</v>
      </c>
      <c r="D6403" s="6">
        <v>444</v>
      </c>
      <c r="E6403" s="139" t="s">
        <v>5161</v>
      </c>
      <c r="F6403" s="7"/>
      <c r="G6403" s="7"/>
      <c r="H6403" s="7">
        <f>IF('Раздел 2.6.1'!S22&gt;='Раздел 2.6.1'!S27,0,1)</f>
        <v>0</v>
      </c>
    </row>
    <row r="6404" spans="1:8" x14ac:dyDescent="0.2">
      <c r="A6404" s="6">
        <f t="shared" si="96"/>
        <v>609562</v>
      </c>
      <c r="B6404" s="6">
        <v>33</v>
      </c>
      <c r="C6404" s="7">
        <v>21</v>
      </c>
      <c r="D6404" s="6">
        <v>445</v>
      </c>
      <c r="E6404" s="139" t="s">
        <v>5162</v>
      </c>
      <c r="F6404" s="7"/>
      <c r="G6404" s="7"/>
      <c r="H6404" s="7">
        <f>IF('Раздел 2.6.1'!T22&gt;='Раздел 2.6.1'!T27,0,1)</f>
        <v>0</v>
      </c>
    </row>
    <row r="6405" spans="1:8" x14ac:dyDescent="0.2">
      <c r="A6405" s="6">
        <f t="shared" si="96"/>
        <v>609562</v>
      </c>
      <c r="B6405" s="6">
        <v>33</v>
      </c>
      <c r="C6405" s="7">
        <v>21</v>
      </c>
      <c r="D6405" s="6">
        <v>446</v>
      </c>
      <c r="E6405" s="139" t="s">
        <v>5163</v>
      </c>
      <c r="F6405" s="7"/>
      <c r="G6405" s="7"/>
      <c r="H6405" s="7">
        <f>IF('Раздел 2.6.1'!U22&gt;='Раздел 2.6.1'!U27,0,1)</f>
        <v>0</v>
      </c>
    </row>
    <row r="6406" spans="1:8" x14ac:dyDescent="0.2">
      <c r="A6406" s="6">
        <f t="shared" si="96"/>
        <v>609562</v>
      </c>
      <c r="B6406" s="6">
        <v>33</v>
      </c>
      <c r="C6406" s="7">
        <v>21</v>
      </c>
      <c r="D6406" s="6">
        <v>447</v>
      </c>
      <c r="E6406" s="139" t="s">
        <v>5164</v>
      </c>
      <c r="F6406" s="7"/>
      <c r="G6406" s="7"/>
      <c r="H6406" s="7">
        <f>IF('Раздел 2.6.1'!V22&gt;='Раздел 2.6.1'!V27,0,1)</f>
        <v>0</v>
      </c>
    </row>
    <row r="6407" spans="1:8" x14ac:dyDescent="0.2">
      <c r="A6407" s="6">
        <f t="shared" si="96"/>
        <v>609562</v>
      </c>
      <c r="B6407" s="6">
        <v>33</v>
      </c>
      <c r="C6407" s="7">
        <v>21</v>
      </c>
      <c r="D6407" s="6">
        <v>448</v>
      </c>
      <c r="E6407" s="139" t="s">
        <v>5165</v>
      </c>
      <c r="F6407" s="7"/>
      <c r="G6407" s="7"/>
      <c r="H6407" s="7">
        <f>IF('Раздел 2.6.1'!W22&gt;='Раздел 2.6.1'!W27,0,1)</f>
        <v>0</v>
      </c>
    </row>
    <row r="6408" spans="1:8" x14ac:dyDescent="0.2">
      <c r="A6408" s="6">
        <f t="shared" si="96"/>
        <v>609562</v>
      </c>
      <c r="B6408" s="6">
        <v>33</v>
      </c>
      <c r="C6408" s="7">
        <v>21</v>
      </c>
      <c r="D6408" s="6">
        <v>449</v>
      </c>
      <c r="E6408" s="139" t="s">
        <v>5166</v>
      </c>
      <c r="F6408" s="7"/>
      <c r="G6408" s="7"/>
      <c r="H6408" s="7">
        <f>IF('Раздел 2.6.1'!X22&gt;='Раздел 2.6.1'!X27,0,1)</f>
        <v>0</v>
      </c>
    </row>
    <row r="6409" spans="1:8" x14ac:dyDescent="0.2">
      <c r="A6409" s="6">
        <f t="shared" si="96"/>
        <v>609562</v>
      </c>
      <c r="B6409" s="6">
        <v>33</v>
      </c>
      <c r="C6409" s="7">
        <v>21</v>
      </c>
      <c r="D6409" s="6">
        <v>450</v>
      </c>
      <c r="E6409" s="139" t="s">
        <v>5167</v>
      </c>
      <c r="F6409" s="7"/>
      <c r="G6409" s="7"/>
      <c r="H6409" s="7">
        <f>IF('Раздел 2.6.1'!Y22&gt;='Раздел 2.6.1'!Y27,0,1)</f>
        <v>0</v>
      </c>
    </row>
    <row r="6410" spans="1:8" x14ac:dyDescent="0.2">
      <c r="A6410" s="6">
        <f t="shared" si="96"/>
        <v>609562</v>
      </c>
      <c r="B6410" s="6">
        <v>33</v>
      </c>
      <c r="C6410" s="7">
        <v>21</v>
      </c>
      <c r="D6410" s="6">
        <v>451</v>
      </c>
      <c r="E6410" s="139" t="s">
        <v>5168</v>
      </c>
      <c r="F6410" s="7"/>
      <c r="G6410" s="7"/>
      <c r="H6410" s="7">
        <f>IF('Раздел 2.6.1'!Z22&gt;='Раздел 2.6.1'!Z27,0,1)</f>
        <v>0</v>
      </c>
    </row>
    <row r="6411" spans="1:8" x14ac:dyDescent="0.2">
      <c r="A6411" s="6">
        <f t="shared" si="96"/>
        <v>609562</v>
      </c>
      <c r="B6411" s="6">
        <v>33</v>
      </c>
      <c r="C6411" s="7">
        <v>21</v>
      </c>
      <c r="D6411" s="6">
        <v>452</v>
      </c>
      <c r="E6411" s="139" t="s">
        <v>5169</v>
      </c>
      <c r="F6411" s="7"/>
      <c r="G6411" s="7"/>
      <c r="H6411" s="7">
        <f>IF('Раздел 2.6.1'!AA22&gt;='Раздел 2.6.1'!AA27,0,1)</f>
        <v>0</v>
      </c>
    </row>
    <row r="6412" spans="1:8" x14ac:dyDescent="0.2">
      <c r="A6412" s="6">
        <f t="shared" si="96"/>
        <v>609562</v>
      </c>
      <c r="B6412" s="6">
        <v>33</v>
      </c>
      <c r="C6412" s="7">
        <v>21</v>
      </c>
      <c r="D6412" s="6">
        <v>453</v>
      </c>
      <c r="E6412" s="139" t="s">
        <v>5170</v>
      </c>
      <c r="F6412" s="7"/>
      <c r="G6412" s="7"/>
      <c r="H6412" s="7">
        <f>IF('Раздел 2.6.1'!AB22&gt;='Раздел 2.6.1'!AB27,0,1)</f>
        <v>0</v>
      </c>
    </row>
    <row r="6413" spans="1:8" x14ac:dyDescent="0.2">
      <c r="A6413" s="6">
        <f t="shared" si="96"/>
        <v>609562</v>
      </c>
      <c r="B6413" s="6">
        <v>33</v>
      </c>
      <c r="C6413" s="7">
        <v>21</v>
      </c>
      <c r="D6413" s="6">
        <v>454</v>
      </c>
      <c r="E6413" s="139" t="s">
        <v>5171</v>
      </c>
      <c r="F6413" s="7"/>
      <c r="G6413" s="7"/>
      <c r="H6413" s="7">
        <f>IF('Раздел 2.6.1'!AC22&gt;='Раздел 2.6.1'!AC27,0,1)</f>
        <v>0</v>
      </c>
    </row>
    <row r="6414" spans="1:8" x14ac:dyDescent="0.2">
      <c r="A6414" s="6">
        <f t="shared" si="96"/>
        <v>609562</v>
      </c>
      <c r="B6414" s="6">
        <v>33</v>
      </c>
      <c r="C6414" s="7">
        <v>21</v>
      </c>
      <c r="D6414" s="6">
        <v>455</v>
      </c>
      <c r="E6414" s="139" t="s">
        <v>5172</v>
      </c>
      <c r="F6414" s="7"/>
      <c r="G6414" s="7"/>
      <c r="H6414" s="7">
        <f>IF('Раздел 2.6.1'!AD22&gt;='Раздел 2.6.1'!AD27,0,1)</f>
        <v>0</v>
      </c>
    </row>
    <row r="6415" spans="1:8" x14ac:dyDescent="0.2">
      <c r="A6415" s="6">
        <f t="shared" si="96"/>
        <v>609562</v>
      </c>
      <c r="B6415" s="6">
        <v>33</v>
      </c>
      <c r="C6415" s="7">
        <v>21</v>
      </c>
      <c r="D6415" s="6">
        <v>456</v>
      </c>
      <c r="E6415" s="139" t="s">
        <v>5173</v>
      </c>
      <c r="F6415" s="7"/>
      <c r="G6415" s="7"/>
      <c r="H6415" s="7">
        <f>IF('Раздел 2.6.1'!AE22&gt;='Раздел 2.6.1'!AE27,0,1)</f>
        <v>0</v>
      </c>
    </row>
    <row r="6416" spans="1:8" x14ac:dyDescent="0.2">
      <c r="A6416" s="6">
        <f t="shared" si="96"/>
        <v>609562</v>
      </c>
      <c r="B6416" s="6">
        <v>33</v>
      </c>
      <c r="C6416" s="7">
        <v>21</v>
      </c>
      <c r="D6416" s="6">
        <v>457</v>
      </c>
      <c r="E6416" s="139" t="s">
        <v>5174</v>
      </c>
      <c r="F6416" s="7"/>
      <c r="G6416" s="7"/>
      <c r="H6416" s="7">
        <f>IF('Раздел 2.6.1'!AF22&gt;='Раздел 2.6.1'!AF27,0,1)</f>
        <v>0</v>
      </c>
    </row>
    <row r="6417" spans="1:8" x14ac:dyDescent="0.2">
      <c r="A6417" s="6">
        <f t="shared" si="96"/>
        <v>609562</v>
      </c>
      <c r="B6417" s="6">
        <v>33</v>
      </c>
      <c r="C6417" s="7">
        <v>21</v>
      </c>
      <c r="D6417" s="6">
        <v>458</v>
      </c>
      <c r="E6417" s="139" t="s">
        <v>5175</v>
      </c>
      <c r="F6417" s="7"/>
      <c r="G6417" s="7"/>
      <c r="H6417" s="7">
        <f>IF('Раздел 2.6.1'!AG22&gt;='Раздел 2.6.1'!AG27,0,1)</f>
        <v>0</v>
      </c>
    </row>
    <row r="6418" spans="1:8" x14ac:dyDescent="0.2">
      <c r="A6418" s="6">
        <f t="shared" si="96"/>
        <v>609562</v>
      </c>
      <c r="B6418" s="6">
        <v>33</v>
      </c>
      <c r="C6418" s="7">
        <v>21</v>
      </c>
      <c r="D6418" s="6">
        <v>459</v>
      </c>
      <c r="E6418" s="139" t="s">
        <v>5176</v>
      </c>
      <c r="F6418" s="7"/>
      <c r="G6418" s="7"/>
      <c r="H6418" s="7">
        <f>IF('Раздел 2.6.1'!AH22&gt;='Раздел 2.6.1'!AH27,0,1)</f>
        <v>0</v>
      </c>
    </row>
    <row r="6419" spans="1:8" x14ac:dyDescent="0.2">
      <c r="A6419" s="6">
        <f t="shared" si="96"/>
        <v>609562</v>
      </c>
      <c r="B6419" s="6">
        <v>33</v>
      </c>
      <c r="C6419" s="7">
        <v>21</v>
      </c>
      <c r="D6419" s="6">
        <v>460</v>
      </c>
      <c r="E6419" s="139" t="s">
        <v>5177</v>
      </c>
      <c r="F6419" s="7"/>
      <c r="G6419" s="7"/>
      <c r="H6419" s="7">
        <f>IF('Раздел 2.6.1'!AI22&gt;='Раздел 2.6.1'!AI27,0,1)</f>
        <v>0</v>
      </c>
    </row>
    <row r="6420" spans="1:8" x14ac:dyDescent="0.2">
      <c r="A6420" s="6">
        <f t="shared" si="96"/>
        <v>609562</v>
      </c>
      <c r="B6420" s="6">
        <v>33</v>
      </c>
      <c r="C6420" s="7">
        <v>21</v>
      </c>
      <c r="D6420" s="6">
        <v>461</v>
      </c>
      <c r="E6420" s="139" t="s">
        <v>5178</v>
      </c>
      <c r="F6420" s="7"/>
      <c r="G6420" s="7"/>
      <c r="H6420" s="7">
        <f>IF('Раздел 2.6.1'!AJ22&gt;='Раздел 2.6.1'!AJ27,0,1)</f>
        <v>0</v>
      </c>
    </row>
    <row r="6421" spans="1:8" x14ac:dyDescent="0.2">
      <c r="A6421" s="6">
        <f t="shared" si="96"/>
        <v>609562</v>
      </c>
      <c r="B6421" s="6">
        <v>33</v>
      </c>
      <c r="C6421" s="119">
        <v>21</v>
      </c>
      <c r="D6421" s="119">
        <v>462</v>
      </c>
      <c r="E6421" s="140" t="s">
        <v>5179</v>
      </c>
      <c r="F6421" s="119"/>
      <c r="G6421" s="119"/>
      <c r="H6421" s="119">
        <f>IF('Раздел 2.6.1'!AK22&gt;='Раздел 2.6.1'!AK27,0,1)</f>
        <v>0</v>
      </c>
    </row>
    <row r="6422" spans="1:8" x14ac:dyDescent="0.2">
      <c r="A6422" s="6">
        <f t="shared" si="96"/>
        <v>609562</v>
      </c>
      <c r="B6422" s="6">
        <v>33</v>
      </c>
      <c r="C6422" s="7">
        <v>22</v>
      </c>
      <c r="D6422" s="6">
        <v>463</v>
      </c>
      <c r="E6422" s="139" t="s">
        <v>5180</v>
      </c>
      <c r="F6422" s="7"/>
      <c r="G6422" s="7"/>
      <c r="H6422" s="7">
        <f>IF('Раздел 2.6.1'!P22&gt;='Раздел 2.6.1'!P28,0,1)</f>
        <v>0</v>
      </c>
    </row>
    <row r="6423" spans="1:8" x14ac:dyDescent="0.2">
      <c r="A6423" s="6">
        <f t="shared" si="96"/>
        <v>609562</v>
      </c>
      <c r="B6423" s="6">
        <v>33</v>
      </c>
      <c r="C6423" s="7">
        <v>22</v>
      </c>
      <c r="D6423" s="6">
        <v>464</v>
      </c>
      <c r="E6423" s="139" t="s">
        <v>5181</v>
      </c>
      <c r="F6423" s="7"/>
      <c r="G6423" s="7"/>
      <c r="H6423" s="7">
        <f>IF('Раздел 2.6.1'!Q22&gt;='Раздел 2.6.1'!Q28,0,1)</f>
        <v>0</v>
      </c>
    </row>
    <row r="6424" spans="1:8" x14ac:dyDescent="0.2">
      <c r="A6424" s="6">
        <f t="shared" si="96"/>
        <v>609562</v>
      </c>
      <c r="B6424" s="6">
        <v>33</v>
      </c>
      <c r="C6424" s="7">
        <v>22</v>
      </c>
      <c r="D6424" s="6">
        <v>465</v>
      </c>
      <c r="E6424" s="139" t="s">
        <v>4368</v>
      </c>
      <c r="F6424" s="7"/>
      <c r="G6424" s="7"/>
      <c r="H6424" s="7">
        <f>IF('Раздел 2.6.1'!R22&gt;='Раздел 2.6.1'!R28,0,1)</f>
        <v>0</v>
      </c>
    </row>
    <row r="6425" spans="1:8" x14ac:dyDescent="0.2">
      <c r="A6425" s="6">
        <f t="shared" si="96"/>
        <v>609562</v>
      </c>
      <c r="B6425" s="6">
        <v>33</v>
      </c>
      <c r="C6425" s="7">
        <v>22</v>
      </c>
      <c r="D6425" s="6">
        <v>466</v>
      </c>
      <c r="E6425" s="139" t="s">
        <v>4369</v>
      </c>
      <c r="F6425" s="7"/>
      <c r="G6425" s="7"/>
      <c r="H6425" s="7">
        <f>IF('Раздел 2.6.1'!S22&gt;='Раздел 2.6.1'!S28,0,1)</f>
        <v>0</v>
      </c>
    </row>
    <row r="6426" spans="1:8" x14ac:dyDescent="0.2">
      <c r="A6426" s="6">
        <f t="shared" si="96"/>
        <v>609562</v>
      </c>
      <c r="B6426" s="6">
        <v>33</v>
      </c>
      <c r="C6426" s="7">
        <v>22</v>
      </c>
      <c r="D6426" s="6">
        <v>467</v>
      </c>
      <c r="E6426" s="139" t="s">
        <v>4370</v>
      </c>
      <c r="F6426" s="7"/>
      <c r="G6426" s="7"/>
      <c r="H6426" s="7">
        <f>IF('Раздел 2.6.1'!T22&gt;='Раздел 2.6.1'!T28,0,1)</f>
        <v>0</v>
      </c>
    </row>
    <row r="6427" spans="1:8" x14ac:dyDescent="0.2">
      <c r="A6427" s="6">
        <f t="shared" si="96"/>
        <v>609562</v>
      </c>
      <c r="B6427" s="6">
        <v>33</v>
      </c>
      <c r="C6427" s="7">
        <v>22</v>
      </c>
      <c r="D6427" s="6">
        <v>468</v>
      </c>
      <c r="E6427" s="139" t="s">
        <v>4371</v>
      </c>
      <c r="F6427" s="7"/>
      <c r="G6427" s="7"/>
      <c r="H6427" s="7">
        <f>IF('Раздел 2.6.1'!U22&gt;='Раздел 2.6.1'!U28,0,1)</f>
        <v>0</v>
      </c>
    </row>
    <row r="6428" spans="1:8" x14ac:dyDescent="0.2">
      <c r="A6428" s="6">
        <f t="shared" si="96"/>
        <v>609562</v>
      </c>
      <c r="B6428" s="6">
        <v>33</v>
      </c>
      <c r="C6428" s="7">
        <v>22</v>
      </c>
      <c r="D6428" s="6">
        <v>469</v>
      </c>
      <c r="E6428" s="139" t="s">
        <v>4372</v>
      </c>
      <c r="F6428" s="7"/>
      <c r="G6428" s="7"/>
      <c r="H6428" s="7">
        <f>IF('Раздел 2.6.1'!V22&gt;='Раздел 2.6.1'!V28,0,1)</f>
        <v>0</v>
      </c>
    </row>
    <row r="6429" spans="1:8" x14ac:dyDescent="0.2">
      <c r="A6429" s="6">
        <f t="shared" si="96"/>
        <v>609562</v>
      </c>
      <c r="B6429" s="6">
        <v>33</v>
      </c>
      <c r="C6429" s="7">
        <v>22</v>
      </c>
      <c r="D6429" s="6">
        <v>470</v>
      </c>
      <c r="E6429" s="139" t="s">
        <v>4373</v>
      </c>
      <c r="F6429" s="7"/>
      <c r="G6429" s="7"/>
      <c r="H6429" s="7">
        <f>IF('Раздел 2.6.1'!W22&gt;='Раздел 2.6.1'!W28,0,1)</f>
        <v>0</v>
      </c>
    </row>
    <row r="6430" spans="1:8" x14ac:dyDescent="0.2">
      <c r="A6430" s="6">
        <f t="shared" si="96"/>
        <v>609562</v>
      </c>
      <c r="B6430" s="6">
        <v>33</v>
      </c>
      <c r="C6430" s="7">
        <v>22</v>
      </c>
      <c r="D6430" s="6">
        <v>471</v>
      </c>
      <c r="E6430" s="139" t="s">
        <v>4374</v>
      </c>
      <c r="F6430" s="7"/>
      <c r="G6430" s="7"/>
      <c r="H6430" s="7">
        <f>IF('Раздел 2.6.1'!X22&gt;='Раздел 2.6.1'!X28,0,1)</f>
        <v>0</v>
      </c>
    </row>
    <row r="6431" spans="1:8" x14ac:dyDescent="0.2">
      <c r="A6431" s="6">
        <f t="shared" si="96"/>
        <v>609562</v>
      </c>
      <c r="B6431" s="6">
        <v>33</v>
      </c>
      <c r="C6431" s="7">
        <v>22</v>
      </c>
      <c r="D6431" s="6">
        <v>472</v>
      </c>
      <c r="E6431" s="139" t="s">
        <v>4375</v>
      </c>
      <c r="F6431" s="7"/>
      <c r="G6431" s="7"/>
      <c r="H6431" s="7">
        <f>IF('Раздел 2.6.1'!Y22&gt;='Раздел 2.6.1'!Y28,0,1)</f>
        <v>0</v>
      </c>
    </row>
    <row r="6432" spans="1:8" x14ac:dyDescent="0.2">
      <c r="A6432" s="6">
        <f t="shared" si="96"/>
        <v>609562</v>
      </c>
      <c r="B6432" s="6">
        <v>33</v>
      </c>
      <c r="C6432" s="7">
        <v>22</v>
      </c>
      <c r="D6432" s="6">
        <v>473</v>
      </c>
      <c r="E6432" s="139" t="s">
        <v>4376</v>
      </c>
      <c r="F6432" s="7"/>
      <c r="G6432" s="7"/>
      <c r="H6432" s="7">
        <f>IF('Раздел 2.6.1'!Z22&gt;='Раздел 2.6.1'!Z28,0,1)</f>
        <v>0</v>
      </c>
    </row>
    <row r="6433" spans="1:8" x14ac:dyDescent="0.2">
      <c r="A6433" s="6">
        <f t="shared" si="96"/>
        <v>609562</v>
      </c>
      <c r="B6433" s="6">
        <v>33</v>
      </c>
      <c r="C6433" s="7">
        <v>22</v>
      </c>
      <c r="D6433" s="6">
        <v>474</v>
      </c>
      <c r="E6433" s="139" t="s">
        <v>4377</v>
      </c>
      <c r="F6433" s="7"/>
      <c r="G6433" s="7"/>
      <c r="H6433" s="7">
        <f>IF('Раздел 2.6.1'!AA22&gt;='Раздел 2.6.1'!AA28,0,1)</f>
        <v>0</v>
      </c>
    </row>
    <row r="6434" spans="1:8" x14ac:dyDescent="0.2">
      <c r="A6434" s="6">
        <f t="shared" si="96"/>
        <v>609562</v>
      </c>
      <c r="B6434" s="6">
        <v>33</v>
      </c>
      <c r="C6434" s="7">
        <v>22</v>
      </c>
      <c r="D6434" s="6">
        <v>475</v>
      </c>
      <c r="E6434" s="139" t="s">
        <v>4378</v>
      </c>
      <c r="F6434" s="7"/>
      <c r="G6434" s="7"/>
      <c r="H6434" s="7">
        <f>IF('Раздел 2.6.1'!AB22&gt;='Раздел 2.6.1'!AB28,0,1)</f>
        <v>0</v>
      </c>
    </row>
    <row r="6435" spans="1:8" x14ac:dyDescent="0.2">
      <c r="A6435" s="6">
        <f t="shared" si="96"/>
        <v>609562</v>
      </c>
      <c r="B6435" s="6">
        <v>33</v>
      </c>
      <c r="C6435" s="7">
        <v>22</v>
      </c>
      <c r="D6435" s="6">
        <v>476</v>
      </c>
      <c r="E6435" s="139" t="s">
        <v>4379</v>
      </c>
      <c r="F6435" s="7"/>
      <c r="G6435" s="7"/>
      <c r="H6435" s="7">
        <f>IF('Раздел 2.6.1'!AC22&gt;='Раздел 2.6.1'!AC28,0,1)</f>
        <v>0</v>
      </c>
    </row>
    <row r="6436" spans="1:8" x14ac:dyDescent="0.2">
      <c r="A6436" s="6">
        <f t="shared" si="96"/>
        <v>609562</v>
      </c>
      <c r="B6436" s="6">
        <v>33</v>
      </c>
      <c r="C6436" s="7">
        <v>22</v>
      </c>
      <c r="D6436" s="6">
        <v>477</v>
      </c>
      <c r="E6436" s="139" t="s">
        <v>4380</v>
      </c>
      <c r="F6436" s="7"/>
      <c r="G6436" s="7"/>
      <c r="H6436" s="7">
        <f>IF('Раздел 2.6.1'!AD22&gt;='Раздел 2.6.1'!AD28,0,1)</f>
        <v>0</v>
      </c>
    </row>
    <row r="6437" spans="1:8" x14ac:dyDescent="0.2">
      <c r="A6437" s="6">
        <f t="shared" si="96"/>
        <v>609562</v>
      </c>
      <c r="B6437" s="6">
        <v>33</v>
      </c>
      <c r="C6437" s="7">
        <v>22</v>
      </c>
      <c r="D6437" s="6">
        <v>478</v>
      </c>
      <c r="E6437" s="139" t="s">
        <v>4381</v>
      </c>
      <c r="F6437" s="7"/>
      <c r="G6437" s="7"/>
      <c r="H6437" s="7">
        <f>IF('Раздел 2.6.1'!AE22&gt;='Раздел 2.6.1'!AE28,0,1)</f>
        <v>0</v>
      </c>
    </row>
    <row r="6438" spans="1:8" x14ac:dyDescent="0.2">
      <c r="A6438" s="6">
        <f t="shared" si="96"/>
        <v>609562</v>
      </c>
      <c r="B6438" s="6">
        <v>33</v>
      </c>
      <c r="C6438" s="7">
        <v>22</v>
      </c>
      <c r="D6438" s="6">
        <v>479</v>
      </c>
      <c r="E6438" s="139" t="s">
        <v>4382</v>
      </c>
      <c r="F6438" s="7"/>
      <c r="G6438" s="7"/>
      <c r="H6438" s="7">
        <f>IF('Раздел 2.6.1'!AF22&gt;='Раздел 2.6.1'!AF28,0,1)</f>
        <v>0</v>
      </c>
    </row>
    <row r="6439" spans="1:8" x14ac:dyDescent="0.2">
      <c r="A6439" s="6">
        <f t="shared" si="96"/>
        <v>609562</v>
      </c>
      <c r="B6439" s="6">
        <v>33</v>
      </c>
      <c r="C6439" s="7">
        <v>22</v>
      </c>
      <c r="D6439" s="6">
        <v>480</v>
      </c>
      <c r="E6439" s="139" t="s">
        <v>5194</v>
      </c>
      <c r="F6439" s="7"/>
      <c r="G6439" s="7"/>
      <c r="H6439" s="7">
        <f>IF('Раздел 2.6.1'!AG22&gt;='Раздел 2.6.1'!AG28,0,1)</f>
        <v>0</v>
      </c>
    </row>
    <row r="6440" spans="1:8" x14ac:dyDescent="0.2">
      <c r="A6440" s="6">
        <f t="shared" si="96"/>
        <v>609562</v>
      </c>
      <c r="B6440" s="6">
        <v>33</v>
      </c>
      <c r="C6440" s="7">
        <v>22</v>
      </c>
      <c r="D6440" s="6">
        <v>481</v>
      </c>
      <c r="E6440" s="139" t="s">
        <v>4385</v>
      </c>
      <c r="F6440" s="7"/>
      <c r="G6440" s="7"/>
      <c r="H6440" s="7">
        <f>IF('Раздел 2.6.1'!AH22&gt;='Раздел 2.6.1'!AH28,0,1)</f>
        <v>0</v>
      </c>
    </row>
    <row r="6441" spans="1:8" x14ac:dyDescent="0.2">
      <c r="A6441" s="6">
        <f t="shared" si="96"/>
        <v>609562</v>
      </c>
      <c r="B6441" s="6">
        <v>33</v>
      </c>
      <c r="C6441" s="7">
        <v>22</v>
      </c>
      <c r="D6441" s="6">
        <v>482</v>
      </c>
      <c r="E6441" s="139" t="s">
        <v>4386</v>
      </c>
      <c r="F6441" s="7"/>
      <c r="G6441" s="7"/>
      <c r="H6441" s="7">
        <f>IF('Раздел 2.6.1'!AI22&gt;='Раздел 2.6.1'!AI28,0,1)</f>
        <v>0</v>
      </c>
    </row>
    <row r="6442" spans="1:8" x14ac:dyDescent="0.2">
      <c r="A6442" s="6">
        <f t="shared" si="96"/>
        <v>609562</v>
      </c>
      <c r="B6442" s="6">
        <v>33</v>
      </c>
      <c r="C6442" s="7">
        <v>22</v>
      </c>
      <c r="D6442" s="6">
        <v>483</v>
      </c>
      <c r="E6442" s="139" t="s">
        <v>4387</v>
      </c>
      <c r="F6442" s="7"/>
      <c r="G6442" s="7"/>
      <c r="H6442" s="7">
        <f>IF('Раздел 2.6.1'!AJ22&gt;='Раздел 2.6.1'!AJ28,0,1)</f>
        <v>0</v>
      </c>
    </row>
    <row r="6443" spans="1:8" x14ac:dyDescent="0.2">
      <c r="A6443" s="6">
        <f t="shared" si="96"/>
        <v>609562</v>
      </c>
      <c r="B6443" s="6">
        <v>33</v>
      </c>
      <c r="C6443" s="119">
        <v>22</v>
      </c>
      <c r="D6443" s="119">
        <v>484</v>
      </c>
      <c r="E6443" s="140" t="s">
        <v>4388</v>
      </c>
      <c r="F6443" s="119"/>
      <c r="G6443" s="119"/>
      <c r="H6443" s="119">
        <f>IF('Раздел 2.6.1'!AK22&gt;='Раздел 2.6.1'!AK28,0,1)</f>
        <v>0</v>
      </c>
    </row>
    <row r="6444" spans="1:8" x14ac:dyDescent="0.2">
      <c r="A6444" s="6">
        <f t="shared" si="96"/>
        <v>609562</v>
      </c>
      <c r="B6444" s="6">
        <v>33</v>
      </c>
      <c r="C6444" s="125">
        <v>23</v>
      </c>
      <c r="D6444" s="6">
        <v>485</v>
      </c>
      <c r="E6444" s="139" t="s">
        <v>4389</v>
      </c>
      <c r="F6444" s="7"/>
      <c r="G6444" s="7"/>
      <c r="H6444" s="7">
        <f>IF('Раздел 2.6.1'!P30&gt;='Раздел 2.6.1'!P33,0,1)</f>
        <v>0</v>
      </c>
    </row>
    <row r="6445" spans="1:8" x14ac:dyDescent="0.2">
      <c r="A6445" s="6">
        <f t="shared" si="96"/>
        <v>609562</v>
      </c>
      <c r="B6445" s="6">
        <v>33</v>
      </c>
      <c r="C6445" s="7">
        <v>23</v>
      </c>
      <c r="D6445" s="6">
        <v>486</v>
      </c>
      <c r="E6445" s="139" t="s">
        <v>4390</v>
      </c>
      <c r="F6445" s="7"/>
      <c r="G6445" s="7"/>
      <c r="H6445" s="7">
        <f>IF('Раздел 2.6.1'!Q30&gt;='Раздел 2.6.1'!Q33,0,1)</f>
        <v>0</v>
      </c>
    </row>
    <row r="6446" spans="1:8" x14ac:dyDescent="0.2">
      <c r="A6446" s="6">
        <f t="shared" si="96"/>
        <v>609562</v>
      </c>
      <c r="B6446" s="6">
        <v>33</v>
      </c>
      <c r="C6446" s="7">
        <v>23</v>
      </c>
      <c r="D6446" s="6">
        <v>487</v>
      </c>
      <c r="E6446" s="139" t="s">
        <v>4391</v>
      </c>
      <c r="F6446" s="7"/>
      <c r="G6446" s="7"/>
      <c r="H6446" s="7">
        <f>IF('Раздел 2.6.1'!R30&gt;='Раздел 2.6.1'!R33,0,1)</f>
        <v>0</v>
      </c>
    </row>
    <row r="6447" spans="1:8" x14ac:dyDescent="0.2">
      <c r="A6447" s="6">
        <f t="shared" si="96"/>
        <v>609562</v>
      </c>
      <c r="B6447" s="6">
        <v>33</v>
      </c>
      <c r="C6447" s="7">
        <v>23</v>
      </c>
      <c r="D6447" s="6">
        <v>488</v>
      </c>
      <c r="E6447" s="139" t="s">
        <v>4392</v>
      </c>
      <c r="F6447" s="7"/>
      <c r="G6447" s="7"/>
      <c r="H6447" s="7">
        <f>IF('Раздел 2.6.1'!S30&gt;='Раздел 2.6.1'!S33,0,1)</f>
        <v>0</v>
      </c>
    </row>
    <row r="6448" spans="1:8" x14ac:dyDescent="0.2">
      <c r="A6448" s="6">
        <f t="shared" si="96"/>
        <v>609562</v>
      </c>
      <c r="B6448" s="6">
        <v>33</v>
      </c>
      <c r="C6448" s="7">
        <v>23</v>
      </c>
      <c r="D6448" s="6">
        <v>489</v>
      </c>
      <c r="E6448" s="139" t="s">
        <v>4393</v>
      </c>
      <c r="F6448" s="7"/>
      <c r="G6448" s="7"/>
      <c r="H6448" s="7">
        <f>IF('Раздел 2.6.1'!T30&gt;='Раздел 2.6.1'!T33,0,1)</f>
        <v>0</v>
      </c>
    </row>
    <row r="6449" spans="1:8" x14ac:dyDescent="0.2">
      <c r="A6449" s="6">
        <f t="shared" si="96"/>
        <v>609562</v>
      </c>
      <c r="B6449" s="6">
        <v>33</v>
      </c>
      <c r="C6449" s="7">
        <v>23</v>
      </c>
      <c r="D6449" s="6">
        <v>490</v>
      </c>
      <c r="E6449" s="139" t="s">
        <v>4394</v>
      </c>
      <c r="F6449" s="7"/>
      <c r="G6449" s="7"/>
      <c r="H6449" s="7">
        <f>IF('Раздел 2.6.1'!U30&gt;='Раздел 2.6.1'!U33,0,1)</f>
        <v>0</v>
      </c>
    </row>
    <row r="6450" spans="1:8" x14ac:dyDescent="0.2">
      <c r="A6450" s="6">
        <f t="shared" si="96"/>
        <v>609562</v>
      </c>
      <c r="B6450" s="6">
        <v>33</v>
      </c>
      <c r="C6450" s="7">
        <v>23</v>
      </c>
      <c r="D6450" s="6">
        <v>491</v>
      </c>
      <c r="E6450" s="139" t="s">
        <v>4395</v>
      </c>
      <c r="F6450" s="7"/>
      <c r="G6450" s="7"/>
      <c r="H6450" s="7">
        <f>IF('Раздел 2.6.1'!V30&gt;='Раздел 2.6.1'!V33,0,1)</f>
        <v>0</v>
      </c>
    </row>
    <row r="6451" spans="1:8" x14ac:dyDescent="0.2">
      <c r="A6451" s="6">
        <f t="shared" si="96"/>
        <v>609562</v>
      </c>
      <c r="B6451" s="6">
        <v>33</v>
      </c>
      <c r="C6451" s="7">
        <v>23</v>
      </c>
      <c r="D6451" s="6">
        <v>492</v>
      </c>
      <c r="E6451" s="139" t="s">
        <v>4396</v>
      </c>
      <c r="F6451" s="7"/>
      <c r="G6451" s="7"/>
      <c r="H6451" s="7">
        <f>IF('Раздел 2.6.1'!W30&gt;='Раздел 2.6.1'!W33,0,1)</f>
        <v>0</v>
      </c>
    </row>
    <row r="6452" spans="1:8" x14ac:dyDescent="0.2">
      <c r="A6452" s="6">
        <f t="shared" si="96"/>
        <v>609562</v>
      </c>
      <c r="B6452" s="6">
        <v>33</v>
      </c>
      <c r="C6452" s="7">
        <v>23</v>
      </c>
      <c r="D6452" s="6">
        <v>493</v>
      </c>
      <c r="E6452" s="139" t="s">
        <v>4397</v>
      </c>
      <c r="F6452" s="7"/>
      <c r="G6452" s="7"/>
      <c r="H6452" s="7">
        <f>IF('Раздел 2.6.1'!X30&gt;='Раздел 2.6.1'!X33,0,1)</f>
        <v>0</v>
      </c>
    </row>
    <row r="6453" spans="1:8" x14ac:dyDescent="0.2">
      <c r="A6453" s="6">
        <f t="shared" si="96"/>
        <v>609562</v>
      </c>
      <c r="B6453" s="6">
        <v>33</v>
      </c>
      <c r="C6453" s="7">
        <v>23</v>
      </c>
      <c r="D6453" s="6">
        <v>494</v>
      </c>
      <c r="E6453" s="139" t="s">
        <v>4398</v>
      </c>
      <c r="F6453" s="7"/>
      <c r="G6453" s="7"/>
      <c r="H6453" s="7">
        <f>IF('Раздел 2.6.1'!Y30&gt;='Раздел 2.6.1'!Y33,0,1)</f>
        <v>0</v>
      </c>
    </row>
    <row r="6454" spans="1:8" x14ac:dyDescent="0.2">
      <c r="A6454" s="6">
        <f t="shared" si="96"/>
        <v>609562</v>
      </c>
      <c r="B6454" s="6">
        <v>33</v>
      </c>
      <c r="C6454" s="7">
        <v>23</v>
      </c>
      <c r="D6454" s="6">
        <v>495</v>
      </c>
      <c r="E6454" s="139" t="s">
        <v>3569</v>
      </c>
      <c r="F6454" s="7"/>
      <c r="G6454" s="7"/>
      <c r="H6454" s="7">
        <f>IF('Раздел 2.6.1'!Z30&gt;='Раздел 2.6.1'!Z33,0,1)</f>
        <v>0</v>
      </c>
    </row>
    <row r="6455" spans="1:8" x14ac:dyDescent="0.2">
      <c r="A6455" s="6">
        <f t="shared" si="96"/>
        <v>609562</v>
      </c>
      <c r="B6455" s="6">
        <v>33</v>
      </c>
      <c r="C6455" s="7">
        <v>23</v>
      </c>
      <c r="D6455" s="6">
        <v>496</v>
      </c>
      <c r="E6455" s="139" t="s">
        <v>3570</v>
      </c>
      <c r="F6455" s="7"/>
      <c r="G6455" s="7"/>
      <c r="H6455" s="7">
        <f>IF('Раздел 2.6.1'!AA30&gt;='Раздел 2.6.1'!AA33,0,1)</f>
        <v>0</v>
      </c>
    </row>
    <row r="6456" spans="1:8" x14ac:dyDescent="0.2">
      <c r="A6456" s="6">
        <f t="shared" si="96"/>
        <v>609562</v>
      </c>
      <c r="B6456" s="6">
        <v>33</v>
      </c>
      <c r="C6456" s="7">
        <v>23</v>
      </c>
      <c r="D6456" s="6">
        <v>497</v>
      </c>
      <c r="E6456" s="139" t="s">
        <v>3571</v>
      </c>
      <c r="F6456" s="7"/>
      <c r="G6456" s="7"/>
      <c r="H6456" s="7">
        <f>IF('Раздел 2.6.1'!AB30&gt;='Раздел 2.6.1'!AB33,0,1)</f>
        <v>0</v>
      </c>
    </row>
    <row r="6457" spans="1:8" x14ac:dyDescent="0.2">
      <c r="A6457" s="6">
        <f t="shared" si="96"/>
        <v>609562</v>
      </c>
      <c r="B6457" s="6">
        <v>33</v>
      </c>
      <c r="C6457" s="7">
        <v>23</v>
      </c>
      <c r="D6457" s="6">
        <v>498</v>
      </c>
      <c r="E6457" s="139" t="s">
        <v>3572</v>
      </c>
      <c r="F6457" s="7"/>
      <c r="G6457" s="7"/>
      <c r="H6457" s="7">
        <f>IF('Раздел 2.6.1'!AC30&gt;='Раздел 2.6.1'!AC33,0,1)</f>
        <v>0</v>
      </c>
    </row>
    <row r="6458" spans="1:8" x14ac:dyDescent="0.2">
      <c r="A6458" s="6">
        <f t="shared" si="96"/>
        <v>609562</v>
      </c>
      <c r="B6458" s="6">
        <v>33</v>
      </c>
      <c r="C6458" s="7">
        <v>23</v>
      </c>
      <c r="D6458" s="6">
        <v>499</v>
      </c>
      <c r="E6458" s="139" t="s">
        <v>3573</v>
      </c>
      <c r="F6458" s="7"/>
      <c r="G6458" s="7"/>
      <c r="H6458" s="7">
        <f>IF('Раздел 2.6.1'!AD30&gt;='Раздел 2.6.1'!AD33,0,1)</f>
        <v>0</v>
      </c>
    </row>
    <row r="6459" spans="1:8" x14ac:dyDescent="0.2">
      <c r="A6459" s="6">
        <f t="shared" si="96"/>
        <v>609562</v>
      </c>
      <c r="B6459" s="6">
        <v>33</v>
      </c>
      <c r="C6459" s="7">
        <v>23</v>
      </c>
      <c r="D6459" s="6">
        <v>500</v>
      </c>
      <c r="E6459" s="139" t="s">
        <v>2789</v>
      </c>
      <c r="F6459" s="7"/>
      <c r="G6459" s="7"/>
      <c r="H6459" s="7">
        <f>IF('Раздел 2.6.1'!AE30&gt;='Раздел 2.6.1'!AE33,0,1)</f>
        <v>0</v>
      </c>
    </row>
    <row r="6460" spans="1:8" x14ac:dyDescent="0.2">
      <c r="A6460" s="6">
        <f t="shared" si="96"/>
        <v>609562</v>
      </c>
      <c r="B6460" s="6">
        <v>33</v>
      </c>
      <c r="C6460" s="7">
        <v>23</v>
      </c>
      <c r="D6460" s="6">
        <v>501</v>
      </c>
      <c r="E6460" s="139" t="s">
        <v>2790</v>
      </c>
      <c r="F6460" s="7"/>
      <c r="G6460" s="7"/>
      <c r="H6460" s="7">
        <f>IF('Раздел 2.6.1'!AF30&gt;='Раздел 2.6.1'!AF33,0,1)</f>
        <v>0</v>
      </c>
    </row>
    <row r="6461" spans="1:8" x14ac:dyDescent="0.2">
      <c r="A6461" s="6">
        <f t="shared" si="96"/>
        <v>609562</v>
      </c>
      <c r="B6461" s="6">
        <v>33</v>
      </c>
      <c r="C6461" s="7">
        <v>23</v>
      </c>
      <c r="D6461" s="6">
        <v>502</v>
      </c>
      <c r="E6461" s="139" t="s">
        <v>2791</v>
      </c>
      <c r="F6461" s="7"/>
      <c r="G6461" s="7"/>
      <c r="H6461" s="7">
        <f>IF('Раздел 2.6.1'!AG30&gt;='Раздел 2.6.1'!AG33,0,1)</f>
        <v>0</v>
      </c>
    </row>
    <row r="6462" spans="1:8" x14ac:dyDescent="0.2">
      <c r="A6462" s="6">
        <f t="shared" si="96"/>
        <v>609562</v>
      </c>
      <c r="B6462" s="6">
        <v>33</v>
      </c>
      <c r="C6462" s="7">
        <v>23</v>
      </c>
      <c r="D6462" s="6">
        <v>503</v>
      </c>
      <c r="E6462" s="139" t="s">
        <v>2792</v>
      </c>
      <c r="F6462" s="7"/>
      <c r="G6462" s="7"/>
      <c r="H6462" s="7">
        <f>IF('Раздел 2.6.1'!AH30&gt;='Раздел 2.6.1'!AH33,0,1)</f>
        <v>0</v>
      </c>
    </row>
    <row r="6463" spans="1:8" x14ac:dyDescent="0.2">
      <c r="A6463" s="6">
        <f t="shared" si="96"/>
        <v>609562</v>
      </c>
      <c r="B6463" s="6">
        <v>33</v>
      </c>
      <c r="C6463" s="7">
        <v>23</v>
      </c>
      <c r="D6463" s="6">
        <v>504</v>
      </c>
      <c r="E6463" s="139" t="s">
        <v>2793</v>
      </c>
      <c r="F6463" s="7"/>
      <c r="G6463" s="7"/>
      <c r="H6463" s="7">
        <f>IF('Раздел 2.6.1'!AI30&gt;='Раздел 2.6.1'!AI33,0,1)</f>
        <v>0</v>
      </c>
    </row>
    <row r="6464" spans="1:8" x14ac:dyDescent="0.2">
      <c r="A6464" s="6">
        <f t="shared" si="96"/>
        <v>609562</v>
      </c>
      <c r="B6464" s="6">
        <v>33</v>
      </c>
      <c r="C6464" s="7">
        <v>23</v>
      </c>
      <c r="D6464" s="6">
        <v>505</v>
      </c>
      <c r="E6464" s="139" t="s">
        <v>2794</v>
      </c>
      <c r="F6464" s="7"/>
      <c r="G6464" s="7"/>
      <c r="H6464" s="7">
        <f>IF('Раздел 2.6.1'!AJ30&gt;='Раздел 2.6.1'!AJ33,0,1)</f>
        <v>0</v>
      </c>
    </row>
    <row r="6465" spans="1:8" x14ac:dyDescent="0.2">
      <c r="A6465" s="6">
        <f t="shared" si="96"/>
        <v>609562</v>
      </c>
      <c r="B6465" s="6">
        <v>33</v>
      </c>
      <c r="C6465" s="119">
        <v>23</v>
      </c>
      <c r="D6465" s="119">
        <v>506</v>
      </c>
      <c r="E6465" s="140" t="s">
        <v>2795</v>
      </c>
      <c r="F6465" s="119"/>
      <c r="G6465" s="119"/>
      <c r="H6465" s="119">
        <f>IF('Раздел 2.6.1'!AK30&gt;='Раздел 2.6.1'!AK33,0,1)</f>
        <v>0</v>
      </c>
    </row>
    <row r="6466" spans="1:8" x14ac:dyDescent="0.2">
      <c r="A6466" s="6">
        <f t="shared" si="96"/>
        <v>609562</v>
      </c>
      <c r="B6466" s="6">
        <v>33</v>
      </c>
      <c r="C6466" s="125">
        <v>24</v>
      </c>
      <c r="D6466" s="6">
        <v>507</v>
      </c>
      <c r="E6466" s="139" t="s">
        <v>2796</v>
      </c>
      <c r="F6466" s="7"/>
      <c r="G6466" s="7"/>
      <c r="H6466" s="7">
        <f>IF('Раздел 2.6.1'!P30&gt;='Раздел 2.6.1'!P34,0,1)</f>
        <v>0</v>
      </c>
    </row>
    <row r="6467" spans="1:8" x14ac:dyDescent="0.2">
      <c r="A6467" s="6">
        <f t="shared" si="96"/>
        <v>609562</v>
      </c>
      <c r="B6467" s="6">
        <v>33</v>
      </c>
      <c r="C6467" s="7">
        <v>24</v>
      </c>
      <c r="D6467" s="6">
        <v>508</v>
      </c>
      <c r="E6467" s="139" t="s">
        <v>2797</v>
      </c>
      <c r="F6467" s="7"/>
      <c r="G6467" s="7"/>
      <c r="H6467" s="7">
        <f>IF('Раздел 2.6.1'!Q30&gt;='Раздел 2.6.1'!Q34,0,1)</f>
        <v>0</v>
      </c>
    </row>
    <row r="6468" spans="1:8" x14ac:dyDescent="0.2">
      <c r="A6468" s="6">
        <f t="shared" si="96"/>
        <v>609562</v>
      </c>
      <c r="B6468" s="6">
        <v>33</v>
      </c>
      <c r="C6468" s="7">
        <v>24</v>
      </c>
      <c r="D6468" s="6">
        <v>509</v>
      </c>
      <c r="E6468" s="139" t="s">
        <v>2798</v>
      </c>
      <c r="F6468" s="7"/>
      <c r="G6468" s="7"/>
      <c r="H6468" s="7">
        <f>IF('Раздел 2.6.1'!R30&gt;='Раздел 2.6.1'!R34,0,1)</f>
        <v>0</v>
      </c>
    </row>
    <row r="6469" spans="1:8" x14ac:dyDescent="0.2">
      <c r="A6469" s="6">
        <f t="shared" si="96"/>
        <v>609562</v>
      </c>
      <c r="B6469" s="6">
        <v>33</v>
      </c>
      <c r="C6469" s="7">
        <v>24</v>
      </c>
      <c r="D6469" s="6">
        <v>510</v>
      </c>
      <c r="E6469" s="139" t="s">
        <v>2799</v>
      </c>
      <c r="F6469" s="7"/>
      <c r="G6469" s="7"/>
      <c r="H6469" s="7">
        <f>IF('Раздел 2.6.1'!S30&gt;='Раздел 2.6.1'!S34,0,1)</f>
        <v>0</v>
      </c>
    </row>
    <row r="6470" spans="1:8" x14ac:dyDescent="0.2">
      <c r="A6470" s="6">
        <f t="shared" si="96"/>
        <v>609562</v>
      </c>
      <c r="B6470" s="6">
        <v>33</v>
      </c>
      <c r="C6470" s="7">
        <v>24</v>
      </c>
      <c r="D6470" s="6">
        <v>511</v>
      </c>
      <c r="E6470" s="139" t="s">
        <v>2800</v>
      </c>
      <c r="F6470" s="7"/>
      <c r="G6470" s="7"/>
      <c r="H6470" s="7">
        <f>IF('Раздел 2.6.1'!T30&gt;='Раздел 2.6.1'!T34,0,1)</f>
        <v>0</v>
      </c>
    </row>
    <row r="6471" spans="1:8" x14ac:dyDescent="0.2">
      <c r="A6471" s="6">
        <f t="shared" si="96"/>
        <v>609562</v>
      </c>
      <c r="B6471" s="6">
        <v>33</v>
      </c>
      <c r="C6471" s="7">
        <v>24</v>
      </c>
      <c r="D6471" s="6">
        <v>512</v>
      </c>
      <c r="E6471" s="139" t="s">
        <v>2801</v>
      </c>
      <c r="F6471" s="7"/>
      <c r="G6471" s="7"/>
      <c r="H6471" s="7">
        <f>IF('Раздел 2.6.1'!U30&gt;='Раздел 2.6.1'!U34,0,1)</f>
        <v>0</v>
      </c>
    </row>
    <row r="6472" spans="1:8" x14ac:dyDescent="0.2">
      <c r="A6472" s="6">
        <f t="shared" si="96"/>
        <v>609562</v>
      </c>
      <c r="B6472" s="6">
        <v>33</v>
      </c>
      <c r="C6472" s="7">
        <v>24</v>
      </c>
      <c r="D6472" s="6">
        <v>513</v>
      </c>
      <c r="E6472" s="139" t="s">
        <v>2802</v>
      </c>
      <c r="F6472" s="7"/>
      <c r="G6472" s="7"/>
      <c r="H6472" s="7">
        <f>IF('Раздел 2.6.1'!V30&gt;='Раздел 2.6.1'!V34,0,1)</f>
        <v>0</v>
      </c>
    </row>
    <row r="6473" spans="1:8" x14ac:dyDescent="0.2">
      <c r="A6473" s="6">
        <f t="shared" si="96"/>
        <v>609562</v>
      </c>
      <c r="B6473" s="6">
        <v>33</v>
      </c>
      <c r="C6473" s="7">
        <v>24</v>
      </c>
      <c r="D6473" s="6">
        <v>514</v>
      </c>
      <c r="E6473" s="139" t="s">
        <v>2803</v>
      </c>
      <c r="F6473" s="7"/>
      <c r="G6473" s="7"/>
      <c r="H6473" s="7">
        <f>IF('Раздел 2.6.1'!W30&gt;='Раздел 2.6.1'!W34,0,1)</f>
        <v>0</v>
      </c>
    </row>
    <row r="6474" spans="1:8" x14ac:dyDescent="0.2">
      <c r="A6474" s="6">
        <f t="shared" si="96"/>
        <v>609562</v>
      </c>
      <c r="B6474" s="6">
        <v>33</v>
      </c>
      <c r="C6474" s="7">
        <v>24</v>
      </c>
      <c r="D6474" s="6">
        <v>515</v>
      </c>
      <c r="E6474" s="139" t="s">
        <v>2804</v>
      </c>
      <c r="F6474" s="7"/>
      <c r="G6474" s="7"/>
      <c r="H6474" s="7">
        <f>IF('Раздел 2.6.1'!X30&gt;='Раздел 2.6.1'!X34,0,1)</f>
        <v>0</v>
      </c>
    </row>
    <row r="6475" spans="1:8" x14ac:dyDescent="0.2">
      <c r="A6475" s="6">
        <f t="shared" si="96"/>
        <v>609562</v>
      </c>
      <c r="B6475" s="6">
        <v>33</v>
      </c>
      <c r="C6475" s="7">
        <v>24</v>
      </c>
      <c r="D6475" s="6">
        <v>516</v>
      </c>
      <c r="E6475" s="139" t="s">
        <v>3583</v>
      </c>
      <c r="F6475" s="7"/>
      <c r="G6475" s="7"/>
      <c r="H6475" s="7">
        <f>IF('Раздел 2.6.1'!Y30&gt;='Раздел 2.6.1'!Y34,0,1)</f>
        <v>0</v>
      </c>
    </row>
    <row r="6476" spans="1:8" x14ac:dyDescent="0.2">
      <c r="A6476" s="6">
        <f t="shared" si="96"/>
        <v>609562</v>
      </c>
      <c r="B6476" s="6">
        <v>33</v>
      </c>
      <c r="C6476" s="7">
        <v>24</v>
      </c>
      <c r="D6476" s="6">
        <v>517</v>
      </c>
      <c r="E6476" s="139" t="s">
        <v>3584</v>
      </c>
      <c r="F6476" s="7"/>
      <c r="G6476" s="7"/>
      <c r="H6476" s="7">
        <f>IF('Раздел 2.6.1'!Z30&gt;='Раздел 2.6.1'!Z34,0,1)</f>
        <v>0</v>
      </c>
    </row>
    <row r="6477" spans="1:8" x14ac:dyDescent="0.2">
      <c r="A6477" s="6">
        <f t="shared" si="96"/>
        <v>609562</v>
      </c>
      <c r="B6477" s="6">
        <v>33</v>
      </c>
      <c r="C6477" s="7">
        <v>24</v>
      </c>
      <c r="D6477" s="6">
        <v>518</v>
      </c>
      <c r="E6477" s="139" t="s">
        <v>3585</v>
      </c>
      <c r="F6477" s="7"/>
      <c r="G6477" s="7"/>
      <c r="H6477" s="7">
        <f>IF('Раздел 2.6.1'!AA30&gt;='Раздел 2.6.1'!AA34,0,1)</f>
        <v>0</v>
      </c>
    </row>
    <row r="6478" spans="1:8" x14ac:dyDescent="0.2">
      <c r="A6478" s="6">
        <f t="shared" si="96"/>
        <v>609562</v>
      </c>
      <c r="B6478" s="6">
        <v>33</v>
      </c>
      <c r="C6478" s="7">
        <v>24</v>
      </c>
      <c r="D6478" s="6">
        <v>519</v>
      </c>
      <c r="E6478" s="139" t="s">
        <v>3586</v>
      </c>
      <c r="F6478" s="7"/>
      <c r="G6478" s="7"/>
      <c r="H6478" s="7">
        <f>IF('Раздел 2.6.1'!AB30&gt;='Раздел 2.6.1'!AB34,0,1)</f>
        <v>0</v>
      </c>
    </row>
    <row r="6479" spans="1:8" x14ac:dyDescent="0.2">
      <c r="A6479" s="6">
        <f t="shared" si="96"/>
        <v>609562</v>
      </c>
      <c r="B6479" s="6">
        <v>33</v>
      </c>
      <c r="C6479" s="7">
        <v>24</v>
      </c>
      <c r="D6479" s="6">
        <v>520</v>
      </c>
      <c r="E6479" s="139" t="s">
        <v>3587</v>
      </c>
      <c r="F6479" s="7"/>
      <c r="G6479" s="7"/>
      <c r="H6479" s="7">
        <f>IF('Раздел 2.6.1'!AC30&gt;='Раздел 2.6.1'!AC34,0,1)</f>
        <v>0</v>
      </c>
    </row>
    <row r="6480" spans="1:8" x14ac:dyDescent="0.2">
      <c r="A6480" s="6">
        <f t="shared" si="96"/>
        <v>609562</v>
      </c>
      <c r="B6480" s="6">
        <v>33</v>
      </c>
      <c r="C6480" s="7">
        <v>24</v>
      </c>
      <c r="D6480" s="6">
        <v>521</v>
      </c>
      <c r="E6480" s="139" t="s">
        <v>3588</v>
      </c>
      <c r="F6480" s="7"/>
      <c r="G6480" s="7"/>
      <c r="H6480" s="7">
        <f>IF('Раздел 2.6.1'!AD30&gt;='Раздел 2.6.1'!AD34,0,1)</f>
        <v>0</v>
      </c>
    </row>
    <row r="6481" spans="1:8" x14ac:dyDescent="0.2">
      <c r="A6481" s="6">
        <f t="shared" si="96"/>
        <v>609562</v>
      </c>
      <c r="B6481" s="6">
        <v>33</v>
      </c>
      <c r="C6481" s="7">
        <v>24</v>
      </c>
      <c r="D6481" s="6">
        <v>522</v>
      </c>
      <c r="E6481" s="139" t="s">
        <v>4420</v>
      </c>
      <c r="F6481" s="7"/>
      <c r="G6481" s="7"/>
      <c r="H6481" s="7">
        <f>IF('Раздел 2.6.1'!AE30&gt;='Раздел 2.6.1'!AE34,0,1)</f>
        <v>0</v>
      </c>
    </row>
    <row r="6482" spans="1:8" x14ac:dyDescent="0.2">
      <c r="A6482" s="6">
        <f t="shared" si="96"/>
        <v>609562</v>
      </c>
      <c r="B6482" s="6">
        <v>33</v>
      </c>
      <c r="C6482" s="7">
        <v>24</v>
      </c>
      <c r="D6482" s="6">
        <v>523</v>
      </c>
      <c r="E6482" s="139" t="s">
        <v>3591</v>
      </c>
      <c r="F6482" s="7"/>
      <c r="G6482" s="7"/>
      <c r="H6482" s="7">
        <f>IF('Раздел 2.6.1'!AF30&gt;='Раздел 2.6.1'!AF34,0,1)</f>
        <v>0</v>
      </c>
    </row>
    <row r="6483" spans="1:8" x14ac:dyDescent="0.2">
      <c r="A6483" s="6">
        <f t="shared" si="96"/>
        <v>609562</v>
      </c>
      <c r="B6483" s="6">
        <v>33</v>
      </c>
      <c r="C6483" s="7">
        <v>24</v>
      </c>
      <c r="D6483" s="6">
        <v>524</v>
      </c>
      <c r="E6483" s="139" t="s">
        <v>3592</v>
      </c>
      <c r="F6483" s="7"/>
      <c r="G6483" s="7"/>
      <c r="H6483" s="7">
        <f>IF('Раздел 2.6.1'!AG30&gt;='Раздел 2.6.1'!AG34,0,1)</f>
        <v>0</v>
      </c>
    </row>
    <row r="6484" spans="1:8" x14ac:dyDescent="0.2">
      <c r="A6484" s="6">
        <f t="shared" si="96"/>
        <v>609562</v>
      </c>
      <c r="B6484" s="6">
        <v>33</v>
      </c>
      <c r="C6484" s="7">
        <v>24</v>
      </c>
      <c r="D6484" s="6">
        <v>525</v>
      </c>
      <c r="E6484" s="139" t="s">
        <v>3593</v>
      </c>
      <c r="F6484" s="7"/>
      <c r="G6484" s="7"/>
      <c r="H6484" s="7">
        <f>IF('Раздел 2.6.1'!AH30&gt;='Раздел 2.6.1'!AH34,0,1)</f>
        <v>0</v>
      </c>
    </row>
    <row r="6485" spans="1:8" x14ac:dyDescent="0.2">
      <c r="A6485" s="6">
        <f t="shared" si="96"/>
        <v>609562</v>
      </c>
      <c r="B6485" s="6">
        <v>33</v>
      </c>
      <c r="C6485" s="7">
        <v>24</v>
      </c>
      <c r="D6485" s="6">
        <v>526</v>
      </c>
      <c r="E6485" s="139" t="s">
        <v>3594</v>
      </c>
      <c r="F6485" s="7"/>
      <c r="G6485" s="7"/>
      <c r="H6485" s="7">
        <f>IF('Раздел 2.6.1'!AI30&gt;='Раздел 2.6.1'!AI34,0,1)</f>
        <v>0</v>
      </c>
    </row>
    <row r="6486" spans="1:8" x14ac:dyDescent="0.2">
      <c r="A6486" s="6">
        <f t="shared" si="96"/>
        <v>609562</v>
      </c>
      <c r="B6486" s="6">
        <v>33</v>
      </c>
      <c r="C6486" s="7">
        <v>24</v>
      </c>
      <c r="D6486" s="6">
        <v>527</v>
      </c>
      <c r="E6486" s="139" t="s">
        <v>3595</v>
      </c>
      <c r="F6486" s="7"/>
      <c r="G6486" s="7"/>
      <c r="H6486" s="7">
        <f>IF('Раздел 2.6.1'!AJ30&gt;='Раздел 2.6.1'!AJ34,0,1)</f>
        <v>0</v>
      </c>
    </row>
    <row r="6487" spans="1:8" x14ac:dyDescent="0.2">
      <c r="A6487" s="6">
        <f t="shared" si="96"/>
        <v>609562</v>
      </c>
      <c r="B6487" s="6">
        <v>33</v>
      </c>
      <c r="C6487" s="119">
        <v>24</v>
      </c>
      <c r="D6487" s="119">
        <v>528</v>
      </c>
      <c r="E6487" s="140" t="s">
        <v>3596</v>
      </c>
      <c r="F6487" s="119"/>
      <c r="G6487" s="119"/>
      <c r="H6487" s="119">
        <f>IF('Раздел 2.6.1'!AK30&gt;='Раздел 2.6.1'!AK34,0,1)</f>
        <v>0</v>
      </c>
    </row>
    <row r="6488" spans="1:8" x14ac:dyDescent="0.2">
      <c r="A6488" s="6">
        <f t="shared" si="96"/>
        <v>609562</v>
      </c>
      <c r="B6488" s="6">
        <v>33</v>
      </c>
      <c r="C6488" s="125">
        <v>25</v>
      </c>
      <c r="D6488" s="6">
        <v>529</v>
      </c>
      <c r="E6488" s="139" t="s">
        <v>3597</v>
      </c>
      <c r="F6488" s="7"/>
      <c r="G6488" s="7"/>
      <c r="H6488" s="7">
        <f>IF('Раздел 2.6.1'!P30&gt;='Раздел 2.6.1'!P35,0,1)</f>
        <v>0</v>
      </c>
    </row>
    <row r="6489" spans="1:8" x14ac:dyDescent="0.2">
      <c r="A6489" s="6">
        <f t="shared" si="96"/>
        <v>609562</v>
      </c>
      <c r="B6489" s="6">
        <v>33</v>
      </c>
      <c r="C6489" s="7">
        <v>25</v>
      </c>
      <c r="D6489" s="6">
        <v>530</v>
      </c>
      <c r="E6489" s="139" t="s">
        <v>3598</v>
      </c>
      <c r="F6489" s="7"/>
      <c r="G6489" s="7"/>
      <c r="H6489" s="7">
        <f>IF('Раздел 2.6.1'!Q30&gt;='Раздел 2.6.1'!Q35,0,1)</f>
        <v>0</v>
      </c>
    </row>
    <row r="6490" spans="1:8" x14ac:dyDescent="0.2">
      <c r="A6490" s="6">
        <f t="shared" si="96"/>
        <v>609562</v>
      </c>
      <c r="B6490" s="6">
        <v>33</v>
      </c>
      <c r="C6490" s="7">
        <v>25</v>
      </c>
      <c r="D6490" s="6">
        <v>531</v>
      </c>
      <c r="E6490" s="139" t="s">
        <v>3599</v>
      </c>
      <c r="F6490" s="7"/>
      <c r="G6490" s="7"/>
      <c r="H6490" s="7">
        <f>IF('Раздел 2.6.1'!R30&gt;='Раздел 2.6.1'!R35,0,1)</f>
        <v>0</v>
      </c>
    </row>
    <row r="6491" spans="1:8" x14ac:dyDescent="0.2">
      <c r="A6491" s="6">
        <f t="shared" si="96"/>
        <v>609562</v>
      </c>
      <c r="B6491" s="6">
        <v>33</v>
      </c>
      <c r="C6491" s="7">
        <v>25</v>
      </c>
      <c r="D6491" s="6">
        <v>532</v>
      </c>
      <c r="E6491" s="139" t="s">
        <v>3600</v>
      </c>
      <c r="F6491" s="7"/>
      <c r="G6491" s="7"/>
      <c r="H6491" s="7">
        <f>IF('Раздел 2.6.1'!S30&gt;='Раздел 2.6.1'!S35,0,1)</f>
        <v>0</v>
      </c>
    </row>
    <row r="6492" spans="1:8" x14ac:dyDescent="0.2">
      <c r="A6492" s="6">
        <f t="shared" si="96"/>
        <v>609562</v>
      </c>
      <c r="B6492" s="6">
        <v>33</v>
      </c>
      <c r="C6492" s="7">
        <v>25</v>
      </c>
      <c r="D6492" s="6">
        <v>533</v>
      </c>
      <c r="E6492" s="139" t="s">
        <v>3601</v>
      </c>
      <c r="F6492" s="7"/>
      <c r="G6492" s="7"/>
      <c r="H6492" s="7">
        <f>IF('Раздел 2.6.1'!T30&gt;='Раздел 2.6.1'!T35,0,1)</f>
        <v>0</v>
      </c>
    </row>
    <row r="6493" spans="1:8" x14ac:dyDescent="0.2">
      <c r="A6493" s="6">
        <f t="shared" si="96"/>
        <v>609562</v>
      </c>
      <c r="B6493" s="6">
        <v>33</v>
      </c>
      <c r="C6493" s="7">
        <v>25</v>
      </c>
      <c r="D6493" s="6">
        <v>534</v>
      </c>
      <c r="E6493" s="139" t="s">
        <v>3602</v>
      </c>
      <c r="F6493" s="7"/>
      <c r="G6493" s="7"/>
      <c r="H6493" s="7">
        <f>IF('Раздел 2.6.1'!U30&gt;='Раздел 2.6.1'!U35,0,1)</f>
        <v>0</v>
      </c>
    </row>
    <row r="6494" spans="1:8" x14ac:dyDescent="0.2">
      <c r="A6494" s="6">
        <f t="shared" si="96"/>
        <v>609562</v>
      </c>
      <c r="B6494" s="6">
        <v>33</v>
      </c>
      <c r="C6494" s="7">
        <v>25</v>
      </c>
      <c r="D6494" s="6">
        <v>535</v>
      </c>
      <c r="E6494" s="139" t="s">
        <v>3603</v>
      </c>
      <c r="F6494" s="7"/>
      <c r="G6494" s="7"/>
      <c r="H6494" s="7">
        <f>IF('Раздел 2.6.1'!V30&gt;='Раздел 2.6.1'!V35,0,1)</f>
        <v>0</v>
      </c>
    </row>
    <row r="6495" spans="1:8" x14ac:dyDescent="0.2">
      <c r="A6495" s="6">
        <f t="shared" si="96"/>
        <v>609562</v>
      </c>
      <c r="B6495" s="6">
        <v>33</v>
      </c>
      <c r="C6495" s="7">
        <v>25</v>
      </c>
      <c r="D6495" s="6">
        <v>536</v>
      </c>
      <c r="E6495" s="139" t="s">
        <v>3604</v>
      </c>
      <c r="F6495" s="7"/>
      <c r="G6495" s="7"/>
      <c r="H6495" s="7">
        <f>IF('Раздел 2.6.1'!W30&gt;='Раздел 2.6.1'!W35,0,1)</f>
        <v>0</v>
      </c>
    </row>
    <row r="6496" spans="1:8" x14ac:dyDescent="0.2">
      <c r="A6496" s="6">
        <f t="shared" si="96"/>
        <v>609562</v>
      </c>
      <c r="B6496" s="6">
        <v>33</v>
      </c>
      <c r="C6496" s="7">
        <v>25</v>
      </c>
      <c r="D6496" s="6">
        <v>537</v>
      </c>
      <c r="E6496" s="139" t="s">
        <v>3605</v>
      </c>
      <c r="F6496" s="7"/>
      <c r="G6496" s="7"/>
      <c r="H6496" s="7">
        <f>IF('Раздел 2.6.1'!X30&gt;='Раздел 2.6.1'!X35,0,1)</f>
        <v>0</v>
      </c>
    </row>
    <row r="6497" spans="1:8" x14ac:dyDescent="0.2">
      <c r="A6497" s="6">
        <f t="shared" si="96"/>
        <v>609562</v>
      </c>
      <c r="B6497" s="6">
        <v>33</v>
      </c>
      <c r="C6497" s="7">
        <v>25</v>
      </c>
      <c r="D6497" s="6">
        <v>538</v>
      </c>
      <c r="E6497" s="139" t="s">
        <v>3606</v>
      </c>
      <c r="F6497" s="7"/>
      <c r="G6497" s="7"/>
      <c r="H6497" s="7">
        <f>IF('Раздел 2.6.1'!Y30&gt;='Раздел 2.6.1'!Y35,0,1)</f>
        <v>0</v>
      </c>
    </row>
    <row r="6498" spans="1:8" x14ac:dyDescent="0.2">
      <c r="A6498" s="6">
        <f t="shared" si="96"/>
        <v>609562</v>
      </c>
      <c r="B6498" s="6">
        <v>33</v>
      </c>
      <c r="C6498" s="7">
        <v>25</v>
      </c>
      <c r="D6498" s="6">
        <v>539</v>
      </c>
      <c r="E6498" s="139" t="s">
        <v>3607</v>
      </c>
      <c r="F6498" s="7"/>
      <c r="G6498" s="7"/>
      <c r="H6498" s="7">
        <f>IF('Раздел 2.6.1'!Z30&gt;='Раздел 2.6.1'!Z35,0,1)</f>
        <v>0</v>
      </c>
    </row>
    <row r="6499" spans="1:8" x14ac:dyDescent="0.2">
      <c r="A6499" s="6">
        <f t="shared" si="96"/>
        <v>609562</v>
      </c>
      <c r="B6499" s="6">
        <v>33</v>
      </c>
      <c r="C6499" s="7">
        <v>25</v>
      </c>
      <c r="D6499" s="6">
        <v>540</v>
      </c>
      <c r="E6499" s="139" t="s">
        <v>3608</v>
      </c>
      <c r="F6499" s="7"/>
      <c r="G6499" s="7"/>
      <c r="H6499" s="7">
        <f>IF('Раздел 2.6.1'!AA30&gt;='Раздел 2.6.1'!AA35,0,1)</f>
        <v>0</v>
      </c>
    </row>
    <row r="6500" spans="1:8" x14ac:dyDescent="0.2">
      <c r="A6500" s="6">
        <f t="shared" si="96"/>
        <v>609562</v>
      </c>
      <c r="B6500" s="6">
        <v>33</v>
      </c>
      <c r="C6500" s="7">
        <v>25</v>
      </c>
      <c r="D6500" s="6">
        <v>541</v>
      </c>
      <c r="E6500" s="139" t="s">
        <v>5051</v>
      </c>
      <c r="F6500" s="7"/>
      <c r="G6500" s="7"/>
      <c r="H6500" s="7">
        <f>IF('Раздел 2.6.1'!AB30&gt;='Раздел 2.6.1'!AB35,0,1)</f>
        <v>0</v>
      </c>
    </row>
    <row r="6501" spans="1:8" x14ac:dyDescent="0.2">
      <c r="A6501" s="6">
        <f t="shared" si="96"/>
        <v>609562</v>
      </c>
      <c r="B6501" s="6">
        <v>33</v>
      </c>
      <c r="C6501" s="7">
        <v>25</v>
      </c>
      <c r="D6501" s="6">
        <v>542</v>
      </c>
      <c r="E6501" s="139" t="s">
        <v>5052</v>
      </c>
      <c r="F6501" s="7"/>
      <c r="G6501" s="7"/>
      <c r="H6501" s="7">
        <f>IF('Раздел 2.6.1'!AC30&gt;='Раздел 2.6.1'!AC35,0,1)</f>
        <v>0</v>
      </c>
    </row>
    <row r="6502" spans="1:8" x14ac:dyDescent="0.2">
      <c r="A6502" s="6">
        <f t="shared" si="96"/>
        <v>609562</v>
      </c>
      <c r="B6502" s="6">
        <v>33</v>
      </c>
      <c r="C6502" s="7">
        <v>25</v>
      </c>
      <c r="D6502" s="6">
        <v>543</v>
      </c>
      <c r="E6502" s="139" t="s">
        <v>5053</v>
      </c>
      <c r="F6502" s="7"/>
      <c r="G6502" s="7"/>
      <c r="H6502" s="7">
        <f>IF('Раздел 2.6.1'!AD30&gt;='Раздел 2.6.1'!AD35,0,1)</f>
        <v>0</v>
      </c>
    </row>
    <row r="6503" spans="1:8" x14ac:dyDescent="0.2">
      <c r="A6503" s="6">
        <f t="shared" si="96"/>
        <v>609562</v>
      </c>
      <c r="B6503" s="6">
        <v>33</v>
      </c>
      <c r="C6503" s="7">
        <v>25</v>
      </c>
      <c r="D6503" s="6">
        <v>544</v>
      </c>
      <c r="E6503" s="139" t="s">
        <v>5054</v>
      </c>
      <c r="F6503" s="7"/>
      <c r="G6503" s="7"/>
      <c r="H6503" s="7">
        <f>IF('Раздел 2.6.1'!AE30&gt;='Раздел 2.6.1'!AE35,0,1)</f>
        <v>0</v>
      </c>
    </row>
    <row r="6504" spans="1:8" x14ac:dyDescent="0.2">
      <c r="A6504" s="6">
        <f t="shared" si="96"/>
        <v>609562</v>
      </c>
      <c r="B6504" s="6">
        <v>33</v>
      </c>
      <c r="C6504" s="7">
        <v>25</v>
      </c>
      <c r="D6504" s="6">
        <v>545</v>
      </c>
      <c r="E6504" s="139" t="s">
        <v>5055</v>
      </c>
      <c r="F6504" s="7"/>
      <c r="G6504" s="7"/>
      <c r="H6504" s="7">
        <f>IF('Раздел 2.6.1'!AF30&gt;='Раздел 2.6.1'!AF35,0,1)</f>
        <v>0</v>
      </c>
    </row>
    <row r="6505" spans="1:8" x14ac:dyDescent="0.2">
      <c r="A6505" s="6">
        <f t="shared" si="96"/>
        <v>609562</v>
      </c>
      <c r="B6505" s="6">
        <v>33</v>
      </c>
      <c r="C6505" s="7">
        <v>25</v>
      </c>
      <c r="D6505" s="6">
        <v>546</v>
      </c>
      <c r="E6505" s="139" t="s">
        <v>5056</v>
      </c>
      <c r="F6505" s="7"/>
      <c r="G6505" s="7"/>
      <c r="H6505" s="7">
        <f>IF('Раздел 2.6.1'!AG30&gt;='Раздел 2.6.1'!AG35,0,1)</f>
        <v>0</v>
      </c>
    </row>
    <row r="6506" spans="1:8" x14ac:dyDescent="0.2">
      <c r="A6506" s="6">
        <f t="shared" si="96"/>
        <v>609562</v>
      </c>
      <c r="B6506" s="6">
        <v>33</v>
      </c>
      <c r="C6506" s="7">
        <v>25</v>
      </c>
      <c r="D6506" s="6">
        <v>547</v>
      </c>
      <c r="E6506" s="139" t="s">
        <v>5057</v>
      </c>
      <c r="F6506" s="7"/>
      <c r="G6506" s="7"/>
      <c r="H6506" s="7">
        <f>IF('Раздел 2.6.1'!AH30&gt;='Раздел 2.6.1'!AH35,0,1)</f>
        <v>0</v>
      </c>
    </row>
    <row r="6507" spans="1:8" x14ac:dyDescent="0.2">
      <c r="A6507" s="6">
        <f t="shared" si="96"/>
        <v>609562</v>
      </c>
      <c r="B6507" s="6">
        <v>33</v>
      </c>
      <c r="C6507" s="7">
        <v>25</v>
      </c>
      <c r="D6507" s="6">
        <v>548</v>
      </c>
      <c r="E6507" s="139" t="s">
        <v>5058</v>
      </c>
      <c r="F6507" s="7"/>
      <c r="G6507" s="7"/>
      <c r="H6507" s="7">
        <f>IF('Раздел 2.6.1'!AI30&gt;='Раздел 2.6.1'!AI35,0,1)</f>
        <v>0</v>
      </c>
    </row>
    <row r="6508" spans="1:8" x14ac:dyDescent="0.2">
      <c r="A6508" s="6">
        <f t="shared" si="96"/>
        <v>609562</v>
      </c>
      <c r="B6508" s="6">
        <v>33</v>
      </c>
      <c r="C6508" s="7">
        <v>25</v>
      </c>
      <c r="D6508" s="6">
        <v>549</v>
      </c>
      <c r="E6508" s="139" t="s">
        <v>5059</v>
      </c>
      <c r="F6508" s="7"/>
      <c r="G6508" s="7"/>
      <c r="H6508" s="7">
        <f>IF('Раздел 2.6.1'!AJ30&gt;='Раздел 2.6.1'!AJ35,0,1)</f>
        <v>0</v>
      </c>
    </row>
    <row r="6509" spans="1:8" x14ac:dyDescent="0.2">
      <c r="A6509" s="6">
        <f t="shared" si="96"/>
        <v>609562</v>
      </c>
      <c r="B6509" s="6">
        <v>33</v>
      </c>
      <c r="C6509" s="119">
        <v>25</v>
      </c>
      <c r="D6509" s="119">
        <v>550</v>
      </c>
      <c r="E6509" s="140" t="s">
        <v>5060</v>
      </c>
      <c r="F6509" s="119"/>
      <c r="G6509" s="119"/>
      <c r="H6509" s="119">
        <f>IF('Раздел 2.6.1'!AK30&gt;='Раздел 2.6.1'!AK35,0,1)</f>
        <v>0</v>
      </c>
    </row>
    <row r="6510" spans="1:8" x14ac:dyDescent="0.2">
      <c r="A6510" s="6">
        <f t="shared" si="96"/>
        <v>609562</v>
      </c>
      <c r="B6510" s="6">
        <v>33</v>
      </c>
      <c r="C6510" s="125">
        <v>26</v>
      </c>
      <c r="D6510" s="6">
        <v>551</v>
      </c>
      <c r="E6510" s="139" t="s">
        <v>5061</v>
      </c>
      <c r="F6510" s="7"/>
      <c r="G6510" s="7"/>
      <c r="H6510" s="7">
        <f>IF('Раздел 2.6.1'!P36&gt;='Раздел 2.6.1'!P37,0,1)</f>
        <v>0</v>
      </c>
    </row>
    <row r="6511" spans="1:8" x14ac:dyDescent="0.2">
      <c r="A6511" s="6">
        <f t="shared" si="96"/>
        <v>609562</v>
      </c>
      <c r="B6511" s="6">
        <v>33</v>
      </c>
      <c r="C6511" s="7">
        <v>26</v>
      </c>
      <c r="D6511" s="6">
        <v>552</v>
      </c>
      <c r="E6511" s="139" t="s">
        <v>5062</v>
      </c>
      <c r="F6511" s="7"/>
      <c r="G6511" s="7"/>
      <c r="H6511" s="7">
        <f>IF('Раздел 2.6.1'!Q36&gt;='Раздел 2.6.1'!Q37,0,1)</f>
        <v>0</v>
      </c>
    </row>
    <row r="6512" spans="1:8" x14ac:dyDescent="0.2">
      <c r="A6512" s="6">
        <f t="shared" si="96"/>
        <v>609562</v>
      </c>
      <c r="B6512" s="6">
        <v>33</v>
      </c>
      <c r="C6512" s="7">
        <v>26</v>
      </c>
      <c r="D6512" s="6">
        <v>553</v>
      </c>
      <c r="E6512" s="139" t="s">
        <v>5063</v>
      </c>
      <c r="F6512" s="7"/>
      <c r="G6512" s="7"/>
      <c r="H6512" s="7">
        <f>IF('Раздел 2.6.1'!R36&gt;='Раздел 2.6.1'!R37,0,1)</f>
        <v>0</v>
      </c>
    </row>
    <row r="6513" spans="1:8" x14ac:dyDescent="0.2">
      <c r="A6513" s="6">
        <f t="shared" si="96"/>
        <v>609562</v>
      </c>
      <c r="B6513" s="6">
        <v>33</v>
      </c>
      <c r="C6513" s="7">
        <v>26</v>
      </c>
      <c r="D6513" s="6">
        <v>554</v>
      </c>
      <c r="E6513" s="139" t="s">
        <v>5064</v>
      </c>
      <c r="F6513" s="7"/>
      <c r="G6513" s="7"/>
      <c r="H6513" s="7">
        <f>IF('Раздел 2.6.1'!S36&gt;='Раздел 2.6.1'!S37,0,1)</f>
        <v>0</v>
      </c>
    </row>
    <row r="6514" spans="1:8" x14ac:dyDescent="0.2">
      <c r="A6514" s="6">
        <f t="shared" si="96"/>
        <v>609562</v>
      </c>
      <c r="B6514" s="6">
        <v>33</v>
      </c>
      <c r="C6514" s="7">
        <v>26</v>
      </c>
      <c r="D6514" s="6">
        <v>555</v>
      </c>
      <c r="E6514" s="139" t="s">
        <v>5065</v>
      </c>
      <c r="F6514" s="7"/>
      <c r="G6514" s="7"/>
      <c r="H6514" s="7">
        <f>IF('Раздел 2.6.1'!T36&gt;='Раздел 2.6.1'!T37,0,1)</f>
        <v>0</v>
      </c>
    </row>
    <row r="6515" spans="1:8" x14ac:dyDescent="0.2">
      <c r="A6515" s="6">
        <f t="shared" si="96"/>
        <v>609562</v>
      </c>
      <c r="B6515" s="6">
        <v>33</v>
      </c>
      <c r="C6515" s="7">
        <v>26</v>
      </c>
      <c r="D6515" s="6">
        <v>556</v>
      </c>
      <c r="E6515" s="139" t="s">
        <v>5066</v>
      </c>
      <c r="F6515" s="7"/>
      <c r="G6515" s="7"/>
      <c r="H6515" s="7">
        <f>IF('Раздел 2.6.1'!U36&gt;='Раздел 2.6.1'!U37,0,1)</f>
        <v>0</v>
      </c>
    </row>
    <row r="6516" spans="1:8" x14ac:dyDescent="0.2">
      <c r="A6516" s="6">
        <f t="shared" si="96"/>
        <v>609562</v>
      </c>
      <c r="B6516" s="6">
        <v>33</v>
      </c>
      <c r="C6516" s="7">
        <v>26</v>
      </c>
      <c r="D6516" s="6">
        <v>557</v>
      </c>
      <c r="E6516" s="139" t="s">
        <v>5067</v>
      </c>
      <c r="F6516" s="7"/>
      <c r="G6516" s="7"/>
      <c r="H6516" s="7">
        <f>IF('Раздел 2.6.1'!V36&gt;='Раздел 2.6.1'!V37,0,1)</f>
        <v>0</v>
      </c>
    </row>
    <row r="6517" spans="1:8" x14ac:dyDescent="0.2">
      <c r="A6517" s="6">
        <f t="shared" si="96"/>
        <v>609562</v>
      </c>
      <c r="B6517" s="6">
        <v>33</v>
      </c>
      <c r="C6517" s="7">
        <v>26</v>
      </c>
      <c r="D6517" s="6">
        <v>558</v>
      </c>
      <c r="E6517" s="139" t="s">
        <v>5068</v>
      </c>
      <c r="F6517" s="7"/>
      <c r="G6517" s="7"/>
      <c r="H6517" s="7">
        <f>IF('Раздел 2.6.1'!W36&gt;='Раздел 2.6.1'!W37,0,1)</f>
        <v>0</v>
      </c>
    </row>
    <row r="6518" spans="1:8" x14ac:dyDescent="0.2">
      <c r="A6518" s="6">
        <f t="shared" si="96"/>
        <v>609562</v>
      </c>
      <c r="B6518" s="6">
        <v>33</v>
      </c>
      <c r="C6518" s="7">
        <v>26</v>
      </c>
      <c r="D6518" s="6">
        <v>559</v>
      </c>
      <c r="E6518" s="139" t="s">
        <v>5069</v>
      </c>
      <c r="F6518" s="7"/>
      <c r="G6518" s="7"/>
      <c r="H6518" s="7">
        <f>IF('Раздел 2.6.1'!X36&gt;='Раздел 2.6.1'!X37,0,1)</f>
        <v>0</v>
      </c>
    </row>
    <row r="6519" spans="1:8" x14ac:dyDescent="0.2">
      <c r="A6519" s="6">
        <f t="shared" si="96"/>
        <v>609562</v>
      </c>
      <c r="B6519" s="6">
        <v>33</v>
      </c>
      <c r="C6519" s="7">
        <v>26</v>
      </c>
      <c r="D6519" s="6">
        <v>560</v>
      </c>
      <c r="E6519" s="139" t="s">
        <v>5070</v>
      </c>
      <c r="F6519" s="7"/>
      <c r="G6519" s="7"/>
      <c r="H6519" s="7">
        <f>IF('Раздел 2.6.1'!Y36&gt;='Раздел 2.6.1'!Y37,0,1)</f>
        <v>0</v>
      </c>
    </row>
    <row r="6520" spans="1:8" x14ac:dyDescent="0.2">
      <c r="A6520" s="6">
        <f t="shared" si="96"/>
        <v>609562</v>
      </c>
      <c r="B6520" s="6">
        <v>33</v>
      </c>
      <c r="C6520" s="7">
        <v>26</v>
      </c>
      <c r="D6520" s="6">
        <v>561</v>
      </c>
      <c r="E6520" s="139" t="s">
        <v>5788</v>
      </c>
      <c r="F6520" s="7"/>
      <c r="G6520" s="7"/>
      <c r="H6520" s="7">
        <f>IF('Раздел 2.6.1'!Z36&gt;='Раздел 2.6.1'!Z37,0,1)</f>
        <v>0</v>
      </c>
    </row>
    <row r="6521" spans="1:8" x14ac:dyDescent="0.2">
      <c r="A6521" s="6">
        <f t="shared" si="96"/>
        <v>609562</v>
      </c>
      <c r="B6521" s="6">
        <v>33</v>
      </c>
      <c r="C6521" s="7">
        <v>26</v>
      </c>
      <c r="D6521" s="6">
        <v>562</v>
      </c>
      <c r="E6521" s="139" t="s">
        <v>5789</v>
      </c>
      <c r="F6521" s="7"/>
      <c r="G6521" s="7"/>
      <c r="H6521" s="7">
        <f>IF('Раздел 2.6.1'!AA36&gt;='Раздел 2.6.1'!AA37,0,1)</f>
        <v>0</v>
      </c>
    </row>
    <row r="6522" spans="1:8" x14ac:dyDescent="0.2">
      <c r="A6522" s="6">
        <f t="shared" si="96"/>
        <v>609562</v>
      </c>
      <c r="B6522" s="6">
        <v>33</v>
      </c>
      <c r="C6522" s="7">
        <v>26</v>
      </c>
      <c r="D6522" s="6">
        <v>563</v>
      </c>
      <c r="E6522" s="139" t="s">
        <v>5790</v>
      </c>
      <c r="F6522" s="7"/>
      <c r="G6522" s="7"/>
      <c r="H6522" s="7">
        <f>IF('Раздел 2.6.1'!AB36&gt;='Раздел 2.6.1'!AB37,0,1)</f>
        <v>0</v>
      </c>
    </row>
    <row r="6523" spans="1:8" x14ac:dyDescent="0.2">
      <c r="A6523" s="6">
        <f t="shared" si="96"/>
        <v>609562</v>
      </c>
      <c r="B6523" s="6">
        <v>33</v>
      </c>
      <c r="C6523" s="7">
        <v>26</v>
      </c>
      <c r="D6523" s="6">
        <v>564</v>
      </c>
      <c r="E6523" s="139" t="s">
        <v>5791</v>
      </c>
      <c r="F6523" s="7"/>
      <c r="G6523" s="7"/>
      <c r="H6523" s="7">
        <f>IF('Раздел 2.6.1'!AC36&gt;='Раздел 2.6.1'!AC37,0,1)</f>
        <v>0</v>
      </c>
    </row>
    <row r="6524" spans="1:8" x14ac:dyDescent="0.2">
      <c r="A6524" s="6">
        <f t="shared" si="96"/>
        <v>609562</v>
      </c>
      <c r="B6524" s="6">
        <v>33</v>
      </c>
      <c r="C6524" s="7">
        <v>26</v>
      </c>
      <c r="D6524" s="6">
        <v>565</v>
      </c>
      <c r="E6524" s="139" t="s">
        <v>5792</v>
      </c>
      <c r="F6524" s="7"/>
      <c r="G6524" s="7"/>
      <c r="H6524" s="7">
        <f>IF('Раздел 2.6.1'!AD36&gt;='Раздел 2.6.1'!AD37,0,1)</f>
        <v>0</v>
      </c>
    </row>
    <row r="6525" spans="1:8" x14ac:dyDescent="0.2">
      <c r="A6525" s="6">
        <f t="shared" si="96"/>
        <v>609562</v>
      </c>
      <c r="B6525" s="6">
        <v>33</v>
      </c>
      <c r="C6525" s="7">
        <v>26</v>
      </c>
      <c r="D6525" s="6">
        <v>566</v>
      </c>
      <c r="E6525" s="139" t="s">
        <v>5793</v>
      </c>
      <c r="F6525" s="7"/>
      <c r="G6525" s="7"/>
      <c r="H6525" s="7">
        <f>IF('Раздел 2.6.1'!AE36&gt;='Раздел 2.6.1'!AE37,0,1)</f>
        <v>0</v>
      </c>
    </row>
    <row r="6526" spans="1:8" x14ac:dyDescent="0.2">
      <c r="A6526" s="6">
        <f t="shared" si="96"/>
        <v>609562</v>
      </c>
      <c r="B6526" s="6">
        <v>33</v>
      </c>
      <c r="C6526" s="7">
        <v>26</v>
      </c>
      <c r="D6526" s="6">
        <v>567</v>
      </c>
      <c r="E6526" s="139" t="s">
        <v>5794</v>
      </c>
      <c r="F6526" s="7"/>
      <c r="G6526" s="7"/>
      <c r="H6526" s="7">
        <f>IF('Раздел 2.6.1'!AF36&gt;='Раздел 2.6.1'!AF37,0,1)</f>
        <v>0</v>
      </c>
    </row>
    <row r="6527" spans="1:8" x14ac:dyDescent="0.2">
      <c r="A6527" s="6">
        <f t="shared" si="96"/>
        <v>609562</v>
      </c>
      <c r="B6527" s="6">
        <v>33</v>
      </c>
      <c r="C6527" s="7">
        <v>26</v>
      </c>
      <c r="D6527" s="6">
        <v>568</v>
      </c>
      <c r="E6527" s="139" t="s">
        <v>5795</v>
      </c>
      <c r="F6527" s="7"/>
      <c r="G6527" s="7"/>
      <c r="H6527" s="7">
        <f>IF('Раздел 2.6.1'!AG36&gt;='Раздел 2.6.1'!AG37,0,1)</f>
        <v>0</v>
      </c>
    </row>
    <row r="6528" spans="1:8" x14ac:dyDescent="0.2">
      <c r="A6528" s="6">
        <f t="shared" si="96"/>
        <v>609562</v>
      </c>
      <c r="B6528" s="6">
        <v>33</v>
      </c>
      <c r="C6528" s="7">
        <v>26</v>
      </c>
      <c r="D6528" s="6">
        <v>569</v>
      </c>
      <c r="E6528" s="139" t="s">
        <v>5796</v>
      </c>
      <c r="F6528" s="7"/>
      <c r="G6528" s="7"/>
      <c r="H6528" s="7">
        <f>IF('Раздел 2.6.1'!AH36&gt;='Раздел 2.6.1'!AH37,0,1)</f>
        <v>0</v>
      </c>
    </row>
    <row r="6529" spans="1:8" x14ac:dyDescent="0.2">
      <c r="A6529" s="6">
        <f t="shared" si="96"/>
        <v>609562</v>
      </c>
      <c r="B6529" s="6">
        <v>33</v>
      </c>
      <c r="C6529" s="7">
        <v>26</v>
      </c>
      <c r="D6529" s="6">
        <v>570</v>
      </c>
      <c r="E6529" s="139" t="s">
        <v>5797</v>
      </c>
      <c r="F6529" s="7"/>
      <c r="G6529" s="7"/>
      <c r="H6529" s="7">
        <f>IF('Раздел 2.6.1'!AI36&gt;='Раздел 2.6.1'!AI37,0,1)</f>
        <v>0</v>
      </c>
    </row>
    <row r="6530" spans="1:8" x14ac:dyDescent="0.2">
      <c r="A6530" s="6">
        <f t="shared" si="96"/>
        <v>609562</v>
      </c>
      <c r="B6530" s="6">
        <v>33</v>
      </c>
      <c r="C6530" s="7">
        <v>26</v>
      </c>
      <c r="D6530" s="6">
        <v>571</v>
      </c>
      <c r="E6530" s="139" t="s">
        <v>5798</v>
      </c>
      <c r="F6530" s="7"/>
      <c r="G6530" s="7"/>
      <c r="H6530" s="7">
        <f>IF('Раздел 2.6.1'!AJ36&gt;='Раздел 2.6.1'!AJ37,0,1)</f>
        <v>0</v>
      </c>
    </row>
    <row r="6531" spans="1:8" x14ac:dyDescent="0.2">
      <c r="A6531" s="6">
        <f t="shared" si="96"/>
        <v>609562</v>
      </c>
      <c r="B6531" s="6">
        <v>33</v>
      </c>
      <c r="C6531" s="119">
        <v>26</v>
      </c>
      <c r="D6531" s="119">
        <v>572</v>
      </c>
      <c r="E6531" s="140" t="s">
        <v>5799</v>
      </c>
      <c r="F6531" s="119"/>
      <c r="G6531" s="119"/>
      <c r="H6531" s="119">
        <f>IF('Раздел 2.6.1'!AK36&gt;='Раздел 2.6.1'!AK37,0,1)</f>
        <v>0</v>
      </c>
    </row>
    <row r="6532" spans="1:8" x14ac:dyDescent="0.2">
      <c r="A6532" s="6">
        <f t="shared" si="96"/>
        <v>609562</v>
      </c>
      <c r="B6532" s="6">
        <v>33</v>
      </c>
      <c r="C6532" s="7">
        <v>27</v>
      </c>
      <c r="D6532" s="6">
        <v>573</v>
      </c>
      <c r="E6532" s="139" t="s">
        <v>5800</v>
      </c>
      <c r="F6532" s="7"/>
      <c r="G6532" s="7"/>
      <c r="H6532" s="7">
        <f>IF('Раздел 2.6.1'!P36&gt;='Раздел 2.6.1'!P39,0,1)</f>
        <v>0</v>
      </c>
    </row>
    <row r="6533" spans="1:8" x14ac:dyDescent="0.2">
      <c r="A6533" s="6">
        <f t="shared" si="96"/>
        <v>609562</v>
      </c>
      <c r="B6533" s="6">
        <v>33</v>
      </c>
      <c r="C6533" s="7">
        <v>27</v>
      </c>
      <c r="D6533" s="6">
        <v>574</v>
      </c>
      <c r="E6533" s="139" t="s">
        <v>5801</v>
      </c>
      <c r="F6533" s="7"/>
      <c r="G6533" s="7"/>
      <c r="H6533" s="7">
        <f>IF('Раздел 2.6.1'!Q36&gt;='Раздел 2.6.1'!Q39,0,1)</f>
        <v>0</v>
      </c>
    </row>
    <row r="6534" spans="1:8" x14ac:dyDescent="0.2">
      <c r="A6534" s="6">
        <f t="shared" si="96"/>
        <v>609562</v>
      </c>
      <c r="B6534" s="6">
        <v>33</v>
      </c>
      <c r="C6534" s="7">
        <v>27</v>
      </c>
      <c r="D6534" s="6">
        <v>575</v>
      </c>
      <c r="E6534" s="139" t="s">
        <v>5802</v>
      </c>
      <c r="F6534" s="7"/>
      <c r="G6534" s="7"/>
      <c r="H6534" s="7">
        <f>IF('Раздел 2.6.1'!R36&gt;='Раздел 2.6.1'!R39,0,1)</f>
        <v>0</v>
      </c>
    </row>
    <row r="6535" spans="1:8" x14ac:dyDescent="0.2">
      <c r="A6535" s="6">
        <f t="shared" si="96"/>
        <v>609562</v>
      </c>
      <c r="B6535" s="6">
        <v>33</v>
      </c>
      <c r="C6535" s="7">
        <v>27</v>
      </c>
      <c r="D6535" s="6">
        <v>576</v>
      </c>
      <c r="E6535" s="139" t="s">
        <v>5803</v>
      </c>
      <c r="F6535" s="7"/>
      <c r="G6535" s="7"/>
      <c r="H6535" s="7">
        <f>IF('Раздел 2.6.1'!S36&gt;='Раздел 2.6.1'!S39,0,1)</f>
        <v>0</v>
      </c>
    </row>
    <row r="6536" spans="1:8" x14ac:dyDescent="0.2">
      <c r="A6536" s="6">
        <f t="shared" si="96"/>
        <v>609562</v>
      </c>
      <c r="B6536" s="6">
        <v>33</v>
      </c>
      <c r="C6536" s="7">
        <v>27</v>
      </c>
      <c r="D6536" s="6">
        <v>577</v>
      </c>
      <c r="E6536" s="139" t="s">
        <v>5013</v>
      </c>
      <c r="F6536" s="7"/>
      <c r="G6536" s="7"/>
      <c r="H6536" s="7">
        <f>IF('Раздел 2.6.1'!T36&gt;='Раздел 2.6.1'!T39,0,1)</f>
        <v>0</v>
      </c>
    </row>
    <row r="6537" spans="1:8" x14ac:dyDescent="0.2">
      <c r="A6537" s="6">
        <f t="shared" si="96"/>
        <v>609562</v>
      </c>
      <c r="B6537" s="6">
        <v>33</v>
      </c>
      <c r="C6537" s="7">
        <v>27</v>
      </c>
      <c r="D6537" s="6">
        <v>578</v>
      </c>
      <c r="E6537" s="139" t="s">
        <v>5014</v>
      </c>
      <c r="F6537" s="7"/>
      <c r="G6537" s="7"/>
      <c r="H6537" s="7">
        <f>IF('Раздел 2.6.1'!U36&gt;='Раздел 2.6.1'!U39,0,1)</f>
        <v>0</v>
      </c>
    </row>
    <row r="6538" spans="1:8" x14ac:dyDescent="0.2">
      <c r="A6538" s="6">
        <f t="shared" si="96"/>
        <v>609562</v>
      </c>
      <c r="B6538" s="6">
        <v>33</v>
      </c>
      <c r="C6538" s="7">
        <v>27</v>
      </c>
      <c r="D6538" s="6">
        <v>579</v>
      </c>
      <c r="E6538" s="139" t="s">
        <v>6610</v>
      </c>
      <c r="F6538" s="7"/>
      <c r="G6538" s="7"/>
      <c r="H6538" s="7">
        <f>IF('Раздел 2.6.1'!V36&gt;='Раздел 2.6.1'!V39,0,1)</f>
        <v>0</v>
      </c>
    </row>
    <row r="6539" spans="1:8" x14ac:dyDescent="0.2">
      <c r="A6539" s="6">
        <f t="shared" si="96"/>
        <v>609562</v>
      </c>
      <c r="B6539" s="6">
        <v>33</v>
      </c>
      <c r="C6539" s="7">
        <v>27</v>
      </c>
      <c r="D6539" s="6">
        <v>580</v>
      </c>
      <c r="E6539" s="139" t="s">
        <v>6611</v>
      </c>
      <c r="F6539" s="7"/>
      <c r="G6539" s="7"/>
      <c r="H6539" s="7">
        <f>IF('Раздел 2.6.1'!W36&gt;='Раздел 2.6.1'!W39,0,1)</f>
        <v>0</v>
      </c>
    </row>
    <row r="6540" spans="1:8" x14ac:dyDescent="0.2">
      <c r="A6540" s="6">
        <f t="shared" si="96"/>
        <v>609562</v>
      </c>
      <c r="B6540" s="6">
        <v>33</v>
      </c>
      <c r="C6540" s="7">
        <v>27</v>
      </c>
      <c r="D6540" s="6">
        <v>581</v>
      </c>
      <c r="E6540" s="139" t="s">
        <v>5804</v>
      </c>
      <c r="F6540" s="7"/>
      <c r="G6540" s="7"/>
      <c r="H6540" s="7">
        <f>IF('Раздел 2.6.1'!X36&gt;='Раздел 2.6.1'!X39,0,1)</f>
        <v>0</v>
      </c>
    </row>
    <row r="6541" spans="1:8" x14ac:dyDescent="0.2">
      <c r="A6541" s="6">
        <f t="shared" si="96"/>
        <v>609562</v>
      </c>
      <c r="B6541" s="6">
        <v>33</v>
      </c>
      <c r="C6541" s="7">
        <v>27</v>
      </c>
      <c r="D6541" s="6">
        <v>582</v>
      </c>
      <c r="E6541" s="139" t="s">
        <v>5805</v>
      </c>
      <c r="F6541" s="7"/>
      <c r="G6541" s="7"/>
      <c r="H6541" s="7">
        <f>IF('Раздел 2.6.1'!Y36&gt;='Раздел 2.6.1'!Y39,0,1)</f>
        <v>0</v>
      </c>
    </row>
    <row r="6542" spans="1:8" x14ac:dyDescent="0.2">
      <c r="A6542" s="6">
        <f t="shared" si="96"/>
        <v>609562</v>
      </c>
      <c r="B6542" s="6">
        <v>33</v>
      </c>
      <c r="C6542" s="7">
        <v>27</v>
      </c>
      <c r="D6542" s="6">
        <v>583</v>
      </c>
      <c r="E6542" s="139" t="s">
        <v>5806</v>
      </c>
      <c r="F6542" s="7"/>
      <c r="G6542" s="7"/>
      <c r="H6542" s="7">
        <f>IF('Раздел 2.6.1'!Z36&gt;='Раздел 2.6.1'!Z39,0,1)</f>
        <v>0</v>
      </c>
    </row>
    <row r="6543" spans="1:8" x14ac:dyDescent="0.2">
      <c r="A6543" s="6">
        <f t="shared" si="96"/>
        <v>609562</v>
      </c>
      <c r="B6543" s="6">
        <v>33</v>
      </c>
      <c r="C6543" s="7">
        <v>27</v>
      </c>
      <c r="D6543" s="6">
        <v>584</v>
      </c>
      <c r="E6543" s="139" t="s">
        <v>5807</v>
      </c>
      <c r="F6543" s="7"/>
      <c r="G6543" s="7"/>
      <c r="H6543" s="7">
        <f>IF('Раздел 2.6.1'!AA36&gt;='Раздел 2.6.1'!AA39,0,1)</f>
        <v>0</v>
      </c>
    </row>
    <row r="6544" spans="1:8" x14ac:dyDescent="0.2">
      <c r="A6544" s="6">
        <f t="shared" si="96"/>
        <v>609562</v>
      </c>
      <c r="B6544" s="6">
        <v>33</v>
      </c>
      <c r="C6544" s="7">
        <v>27</v>
      </c>
      <c r="D6544" s="6">
        <v>585</v>
      </c>
      <c r="E6544" s="139" t="s">
        <v>5808</v>
      </c>
      <c r="F6544" s="7"/>
      <c r="G6544" s="7"/>
      <c r="H6544" s="7">
        <f>IF('Раздел 2.6.1'!AB36&gt;='Раздел 2.6.1'!AB39,0,1)</f>
        <v>0</v>
      </c>
    </row>
    <row r="6545" spans="1:8" x14ac:dyDescent="0.2">
      <c r="A6545" s="6">
        <f t="shared" si="96"/>
        <v>609562</v>
      </c>
      <c r="B6545" s="6">
        <v>33</v>
      </c>
      <c r="C6545" s="7">
        <v>27</v>
      </c>
      <c r="D6545" s="6">
        <v>586</v>
      </c>
      <c r="E6545" s="139" t="s">
        <v>5809</v>
      </c>
      <c r="F6545" s="7"/>
      <c r="G6545" s="7"/>
      <c r="H6545" s="7">
        <f>IF('Раздел 2.6.1'!AC36&gt;='Раздел 2.6.1'!AC39,0,1)</f>
        <v>0</v>
      </c>
    </row>
    <row r="6546" spans="1:8" x14ac:dyDescent="0.2">
      <c r="A6546" s="6">
        <f t="shared" ref="A6546:A6609" si="97">P_3</f>
        <v>609562</v>
      </c>
      <c r="B6546" s="6">
        <v>33</v>
      </c>
      <c r="C6546" s="7">
        <v>27</v>
      </c>
      <c r="D6546" s="6">
        <v>587</v>
      </c>
      <c r="E6546" s="139" t="s">
        <v>5810</v>
      </c>
      <c r="F6546" s="7"/>
      <c r="G6546" s="7"/>
      <c r="H6546" s="7">
        <f>IF('Раздел 2.6.1'!AD36&gt;='Раздел 2.6.1'!AD39,0,1)</f>
        <v>0</v>
      </c>
    </row>
    <row r="6547" spans="1:8" x14ac:dyDescent="0.2">
      <c r="A6547" s="6">
        <f t="shared" si="97"/>
        <v>609562</v>
      </c>
      <c r="B6547" s="6">
        <v>33</v>
      </c>
      <c r="C6547" s="7">
        <v>27</v>
      </c>
      <c r="D6547" s="6">
        <v>588</v>
      </c>
      <c r="E6547" s="139" t="s">
        <v>5811</v>
      </c>
      <c r="F6547" s="7"/>
      <c r="G6547" s="7"/>
      <c r="H6547" s="7">
        <f>IF('Раздел 2.6.1'!AE36&gt;='Раздел 2.6.1'!AE39,0,1)</f>
        <v>0</v>
      </c>
    </row>
    <row r="6548" spans="1:8" x14ac:dyDescent="0.2">
      <c r="A6548" s="6">
        <f t="shared" si="97"/>
        <v>609562</v>
      </c>
      <c r="B6548" s="6">
        <v>33</v>
      </c>
      <c r="C6548" s="7">
        <v>27</v>
      </c>
      <c r="D6548" s="6">
        <v>589</v>
      </c>
      <c r="E6548" s="139" t="s">
        <v>5812</v>
      </c>
      <c r="F6548" s="7"/>
      <c r="G6548" s="7"/>
      <c r="H6548" s="7">
        <f>IF('Раздел 2.6.1'!AF36&gt;='Раздел 2.6.1'!AF39,0,1)</f>
        <v>0</v>
      </c>
    </row>
    <row r="6549" spans="1:8" x14ac:dyDescent="0.2">
      <c r="A6549" s="6">
        <f t="shared" si="97"/>
        <v>609562</v>
      </c>
      <c r="B6549" s="6">
        <v>33</v>
      </c>
      <c r="C6549" s="7">
        <v>27</v>
      </c>
      <c r="D6549" s="6">
        <v>590</v>
      </c>
      <c r="E6549" s="139" t="s">
        <v>5813</v>
      </c>
      <c r="F6549" s="7"/>
      <c r="G6549" s="7"/>
      <c r="H6549" s="7">
        <f>IF('Раздел 2.6.1'!AG36&gt;='Раздел 2.6.1'!AG39,0,1)</f>
        <v>0</v>
      </c>
    </row>
    <row r="6550" spans="1:8" x14ac:dyDescent="0.2">
      <c r="A6550" s="6">
        <f t="shared" si="97"/>
        <v>609562</v>
      </c>
      <c r="B6550" s="6">
        <v>33</v>
      </c>
      <c r="C6550" s="7">
        <v>27</v>
      </c>
      <c r="D6550" s="6">
        <v>591</v>
      </c>
      <c r="E6550" s="139" t="s">
        <v>5814</v>
      </c>
      <c r="F6550" s="7"/>
      <c r="G6550" s="7"/>
      <c r="H6550" s="7">
        <f>IF('Раздел 2.6.1'!AH36&gt;='Раздел 2.6.1'!AH39,0,1)</f>
        <v>0</v>
      </c>
    </row>
    <row r="6551" spans="1:8" x14ac:dyDescent="0.2">
      <c r="A6551" s="6">
        <f t="shared" si="97"/>
        <v>609562</v>
      </c>
      <c r="B6551" s="6">
        <v>33</v>
      </c>
      <c r="C6551" s="7">
        <v>27</v>
      </c>
      <c r="D6551" s="6">
        <v>592</v>
      </c>
      <c r="E6551" s="139" t="s">
        <v>5815</v>
      </c>
      <c r="F6551" s="7"/>
      <c r="G6551" s="7"/>
      <c r="H6551" s="7">
        <f>IF('Раздел 2.6.1'!AI36&gt;='Раздел 2.6.1'!AI39,0,1)</f>
        <v>0</v>
      </c>
    </row>
    <row r="6552" spans="1:8" x14ac:dyDescent="0.2">
      <c r="A6552" s="6">
        <f t="shared" si="97"/>
        <v>609562</v>
      </c>
      <c r="B6552" s="6">
        <v>33</v>
      </c>
      <c r="C6552" s="7">
        <v>27</v>
      </c>
      <c r="D6552" s="6">
        <v>593</v>
      </c>
      <c r="E6552" s="139" t="s">
        <v>5816</v>
      </c>
      <c r="F6552" s="7"/>
      <c r="G6552" s="7"/>
      <c r="H6552" s="7">
        <f>IF('Раздел 2.6.1'!AJ36&gt;='Раздел 2.6.1'!AJ39,0,1)</f>
        <v>0</v>
      </c>
    </row>
    <row r="6553" spans="1:8" x14ac:dyDescent="0.2">
      <c r="A6553" s="6">
        <f t="shared" si="97"/>
        <v>609562</v>
      </c>
      <c r="B6553" s="6">
        <v>33</v>
      </c>
      <c r="C6553" s="119">
        <v>27</v>
      </c>
      <c r="D6553" s="119">
        <v>594</v>
      </c>
      <c r="E6553" s="140" t="s">
        <v>5817</v>
      </c>
      <c r="F6553" s="119"/>
      <c r="G6553" s="119"/>
      <c r="H6553" s="119">
        <f>IF('Раздел 2.6.1'!AK36&gt;='Раздел 2.6.1'!AK39,0,1)</f>
        <v>0</v>
      </c>
    </row>
    <row r="6554" spans="1:8" x14ac:dyDescent="0.2">
      <c r="A6554" s="6">
        <f t="shared" si="97"/>
        <v>609562</v>
      </c>
      <c r="B6554" s="6">
        <v>33</v>
      </c>
      <c r="C6554" s="7">
        <v>28</v>
      </c>
      <c r="D6554" s="6">
        <v>595</v>
      </c>
      <c r="E6554" s="139" t="s">
        <v>5818</v>
      </c>
      <c r="F6554" s="7"/>
      <c r="G6554" s="7"/>
      <c r="H6554" s="7">
        <f>IF('Раздел 2.6.1'!P37&gt;='Раздел 2.6.1'!P38,0,1)</f>
        <v>0</v>
      </c>
    </row>
    <row r="6555" spans="1:8" x14ac:dyDescent="0.2">
      <c r="A6555" s="6">
        <f t="shared" si="97"/>
        <v>609562</v>
      </c>
      <c r="B6555" s="6">
        <v>33</v>
      </c>
      <c r="C6555" s="7">
        <v>28</v>
      </c>
      <c r="D6555" s="6">
        <v>596</v>
      </c>
      <c r="E6555" s="139" t="s">
        <v>5819</v>
      </c>
      <c r="F6555" s="7"/>
      <c r="G6555" s="7"/>
      <c r="H6555" s="7">
        <f>IF('Раздел 2.6.1'!Q37&gt;='Раздел 2.6.1'!Q38,0,1)</f>
        <v>0</v>
      </c>
    </row>
    <row r="6556" spans="1:8" x14ac:dyDescent="0.2">
      <c r="A6556" s="6">
        <f t="shared" si="97"/>
        <v>609562</v>
      </c>
      <c r="B6556" s="6">
        <v>33</v>
      </c>
      <c r="C6556" s="7">
        <v>28</v>
      </c>
      <c r="D6556" s="6">
        <v>597</v>
      </c>
      <c r="E6556" s="139" t="s">
        <v>5820</v>
      </c>
      <c r="F6556" s="7"/>
      <c r="G6556" s="7"/>
      <c r="H6556" s="7">
        <f>IF('Раздел 2.6.1'!R37&gt;='Раздел 2.6.1'!R38,0,1)</f>
        <v>0</v>
      </c>
    </row>
    <row r="6557" spans="1:8" x14ac:dyDescent="0.2">
      <c r="A6557" s="6">
        <f t="shared" si="97"/>
        <v>609562</v>
      </c>
      <c r="B6557" s="6">
        <v>33</v>
      </c>
      <c r="C6557" s="7">
        <v>28</v>
      </c>
      <c r="D6557" s="6">
        <v>598</v>
      </c>
      <c r="E6557" s="139" t="s">
        <v>5821</v>
      </c>
      <c r="F6557" s="7"/>
      <c r="G6557" s="7"/>
      <c r="H6557" s="7">
        <f>IF('Раздел 2.6.1'!S37&gt;='Раздел 2.6.1'!S38,0,1)</f>
        <v>0</v>
      </c>
    </row>
    <row r="6558" spans="1:8" x14ac:dyDescent="0.2">
      <c r="A6558" s="6">
        <f t="shared" si="97"/>
        <v>609562</v>
      </c>
      <c r="B6558" s="6">
        <v>33</v>
      </c>
      <c r="C6558" s="7">
        <v>28</v>
      </c>
      <c r="D6558" s="6">
        <v>599</v>
      </c>
      <c r="E6558" s="139" t="s">
        <v>5822</v>
      </c>
      <c r="F6558" s="7"/>
      <c r="G6558" s="7"/>
      <c r="H6558" s="7">
        <f>IF('Раздел 2.6.1'!T37&gt;='Раздел 2.6.1'!T38,0,1)</f>
        <v>0</v>
      </c>
    </row>
    <row r="6559" spans="1:8" x14ac:dyDescent="0.2">
      <c r="A6559" s="6">
        <f t="shared" si="97"/>
        <v>609562</v>
      </c>
      <c r="B6559" s="6">
        <v>33</v>
      </c>
      <c r="C6559" s="7">
        <v>28</v>
      </c>
      <c r="D6559" s="6">
        <v>600</v>
      </c>
      <c r="E6559" s="139" t="s">
        <v>5823</v>
      </c>
      <c r="F6559" s="7"/>
      <c r="G6559" s="7"/>
      <c r="H6559" s="7">
        <f>IF('Раздел 2.6.1'!U37&gt;='Раздел 2.6.1'!U38,0,1)</f>
        <v>0</v>
      </c>
    </row>
    <row r="6560" spans="1:8" x14ac:dyDescent="0.2">
      <c r="A6560" s="6">
        <f t="shared" si="97"/>
        <v>609562</v>
      </c>
      <c r="B6560" s="6">
        <v>33</v>
      </c>
      <c r="C6560" s="7">
        <v>28</v>
      </c>
      <c r="D6560" s="6">
        <v>601</v>
      </c>
      <c r="E6560" s="139" t="s">
        <v>5824</v>
      </c>
      <c r="F6560" s="7"/>
      <c r="G6560" s="7"/>
      <c r="H6560" s="7">
        <f>IF('Раздел 2.6.1'!V37&gt;='Раздел 2.6.1'!V38,0,1)</f>
        <v>0</v>
      </c>
    </row>
    <row r="6561" spans="1:8" x14ac:dyDescent="0.2">
      <c r="A6561" s="6">
        <f t="shared" si="97"/>
        <v>609562</v>
      </c>
      <c r="B6561" s="6">
        <v>33</v>
      </c>
      <c r="C6561" s="7">
        <v>28</v>
      </c>
      <c r="D6561" s="6">
        <v>602</v>
      </c>
      <c r="E6561" s="139" t="s">
        <v>5825</v>
      </c>
      <c r="F6561" s="7"/>
      <c r="G6561" s="7"/>
      <c r="H6561" s="7">
        <f>IF('Раздел 2.6.1'!W37&gt;='Раздел 2.6.1'!W38,0,1)</f>
        <v>0</v>
      </c>
    </row>
    <row r="6562" spans="1:8" x14ac:dyDescent="0.2">
      <c r="A6562" s="6">
        <f t="shared" si="97"/>
        <v>609562</v>
      </c>
      <c r="B6562" s="6">
        <v>33</v>
      </c>
      <c r="C6562" s="7">
        <v>28</v>
      </c>
      <c r="D6562" s="6">
        <v>603</v>
      </c>
      <c r="E6562" s="139" t="s">
        <v>5826</v>
      </c>
      <c r="F6562" s="7"/>
      <c r="G6562" s="7"/>
      <c r="H6562" s="7">
        <f>IF('Раздел 2.6.1'!X37&gt;='Раздел 2.6.1'!X38,0,1)</f>
        <v>0</v>
      </c>
    </row>
    <row r="6563" spans="1:8" x14ac:dyDescent="0.2">
      <c r="A6563" s="6">
        <f t="shared" si="97"/>
        <v>609562</v>
      </c>
      <c r="B6563" s="6">
        <v>33</v>
      </c>
      <c r="C6563" s="7">
        <v>28</v>
      </c>
      <c r="D6563" s="6">
        <v>604</v>
      </c>
      <c r="E6563" s="139" t="s">
        <v>5827</v>
      </c>
      <c r="F6563" s="7"/>
      <c r="G6563" s="7"/>
      <c r="H6563" s="7">
        <f>IF('Раздел 2.6.1'!Y37&gt;='Раздел 2.6.1'!Y38,0,1)</f>
        <v>0</v>
      </c>
    </row>
    <row r="6564" spans="1:8" x14ac:dyDescent="0.2">
      <c r="A6564" s="6">
        <f t="shared" si="97"/>
        <v>609562</v>
      </c>
      <c r="B6564" s="6">
        <v>33</v>
      </c>
      <c r="C6564" s="7">
        <v>28</v>
      </c>
      <c r="D6564" s="6">
        <v>605</v>
      </c>
      <c r="E6564" s="139" t="s">
        <v>5828</v>
      </c>
      <c r="F6564" s="7"/>
      <c r="G6564" s="7"/>
      <c r="H6564" s="7">
        <f>IF('Раздел 2.6.1'!Z37&gt;='Раздел 2.6.1'!Z38,0,1)</f>
        <v>0</v>
      </c>
    </row>
    <row r="6565" spans="1:8" x14ac:dyDescent="0.2">
      <c r="A6565" s="6">
        <f t="shared" si="97"/>
        <v>609562</v>
      </c>
      <c r="B6565" s="6">
        <v>33</v>
      </c>
      <c r="C6565" s="7">
        <v>28</v>
      </c>
      <c r="D6565" s="6">
        <v>606</v>
      </c>
      <c r="E6565" s="139" t="s">
        <v>5829</v>
      </c>
      <c r="F6565" s="7"/>
      <c r="G6565" s="7"/>
      <c r="H6565" s="7">
        <f>IF('Раздел 2.6.1'!AA37&gt;='Раздел 2.6.1'!AA38,0,1)</f>
        <v>0</v>
      </c>
    </row>
    <row r="6566" spans="1:8" x14ac:dyDescent="0.2">
      <c r="A6566" s="6">
        <f t="shared" si="97"/>
        <v>609562</v>
      </c>
      <c r="B6566" s="6">
        <v>33</v>
      </c>
      <c r="C6566" s="7">
        <v>28</v>
      </c>
      <c r="D6566" s="6">
        <v>607</v>
      </c>
      <c r="E6566" s="139" t="s">
        <v>5830</v>
      </c>
      <c r="F6566" s="7"/>
      <c r="G6566" s="7"/>
      <c r="H6566" s="7">
        <f>IF('Раздел 2.6.1'!AB37&gt;='Раздел 2.6.1'!AB38,0,1)</f>
        <v>0</v>
      </c>
    </row>
    <row r="6567" spans="1:8" x14ac:dyDescent="0.2">
      <c r="A6567" s="6">
        <f t="shared" si="97"/>
        <v>609562</v>
      </c>
      <c r="B6567" s="6">
        <v>33</v>
      </c>
      <c r="C6567" s="7">
        <v>28</v>
      </c>
      <c r="D6567" s="6">
        <v>608</v>
      </c>
      <c r="E6567" s="139" t="s">
        <v>5831</v>
      </c>
      <c r="F6567" s="7"/>
      <c r="G6567" s="7"/>
      <c r="H6567" s="7">
        <f>IF('Раздел 2.6.1'!AC37&gt;='Раздел 2.6.1'!AC38,0,1)</f>
        <v>0</v>
      </c>
    </row>
    <row r="6568" spans="1:8" x14ac:dyDescent="0.2">
      <c r="A6568" s="6">
        <f t="shared" si="97"/>
        <v>609562</v>
      </c>
      <c r="B6568" s="6">
        <v>33</v>
      </c>
      <c r="C6568" s="7">
        <v>28</v>
      </c>
      <c r="D6568" s="6">
        <v>609</v>
      </c>
      <c r="E6568" s="139" t="s">
        <v>5832</v>
      </c>
      <c r="F6568" s="7"/>
      <c r="G6568" s="7"/>
      <c r="H6568" s="7">
        <f>IF('Раздел 2.6.1'!AD37&gt;='Раздел 2.6.1'!AD38,0,1)</f>
        <v>0</v>
      </c>
    </row>
    <row r="6569" spans="1:8" x14ac:dyDescent="0.2">
      <c r="A6569" s="6">
        <f t="shared" si="97"/>
        <v>609562</v>
      </c>
      <c r="B6569" s="6">
        <v>33</v>
      </c>
      <c r="C6569" s="7">
        <v>28</v>
      </c>
      <c r="D6569" s="6">
        <v>610</v>
      </c>
      <c r="E6569" s="139" t="s">
        <v>5833</v>
      </c>
      <c r="F6569" s="7"/>
      <c r="G6569" s="7"/>
      <c r="H6569" s="7">
        <f>IF('Раздел 2.6.1'!AE37&gt;='Раздел 2.6.1'!AE38,0,1)</f>
        <v>0</v>
      </c>
    </row>
    <row r="6570" spans="1:8" x14ac:dyDescent="0.2">
      <c r="A6570" s="6">
        <f t="shared" si="97"/>
        <v>609562</v>
      </c>
      <c r="B6570" s="6">
        <v>33</v>
      </c>
      <c r="C6570" s="7">
        <v>28</v>
      </c>
      <c r="D6570" s="6">
        <v>611</v>
      </c>
      <c r="E6570" s="139" t="s">
        <v>5834</v>
      </c>
      <c r="F6570" s="7"/>
      <c r="G6570" s="7"/>
      <c r="H6570" s="7">
        <f>IF('Раздел 2.6.1'!AF37&gt;='Раздел 2.6.1'!AF38,0,1)</f>
        <v>0</v>
      </c>
    </row>
    <row r="6571" spans="1:8" x14ac:dyDescent="0.2">
      <c r="A6571" s="6">
        <f t="shared" si="97"/>
        <v>609562</v>
      </c>
      <c r="B6571" s="6">
        <v>33</v>
      </c>
      <c r="C6571" s="7">
        <v>28</v>
      </c>
      <c r="D6571" s="6">
        <v>612</v>
      </c>
      <c r="E6571" s="139" t="s">
        <v>5835</v>
      </c>
      <c r="F6571" s="7"/>
      <c r="G6571" s="7"/>
      <c r="H6571" s="7">
        <f>IF('Раздел 2.6.1'!AG37&gt;='Раздел 2.6.1'!AG38,0,1)</f>
        <v>0</v>
      </c>
    </row>
    <row r="6572" spans="1:8" x14ac:dyDescent="0.2">
      <c r="A6572" s="6">
        <f t="shared" si="97"/>
        <v>609562</v>
      </c>
      <c r="B6572" s="6">
        <v>33</v>
      </c>
      <c r="C6572" s="7">
        <v>28</v>
      </c>
      <c r="D6572" s="6">
        <v>613</v>
      </c>
      <c r="E6572" s="139" t="s">
        <v>5836</v>
      </c>
      <c r="F6572" s="7"/>
      <c r="G6572" s="7"/>
      <c r="H6572" s="7">
        <f>IF('Раздел 2.6.1'!AH37&gt;='Раздел 2.6.1'!AH38,0,1)</f>
        <v>0</v>
      </c>
    </row>
    <row r="6573" spans="1:8" x14ac:dyDescent="0.2">
      <c r="A6573" s="6">
        <f t="shared" si="97"/>
        <v>609562</v>
      </c>
      <c r="B6573" s="6">
        <v>33</v>
      </c>
      <c r="C6573" s="7">
        <v>28</v>
      </c>
      <c r="D6573" s="6">
        <v>614</v>
      </c>
      <c r="E6573" s="139" t="s">
        <v>5837</v>
      </c>
      <c r="F6573" s="7"/>
      <c r="G6573" s="7"/>
      <c r="H6573" s="7">
        <f>IF('Раздел 2.6.1'!AI37&gt;='Раздел 2.6.1'!AI38,0,1)</f>
        <v>0</v>
      </c>
    </row>
    <row r="6574" spans="1:8" x14ac:dyDescent="0.2">
      <c r="A6574" s="6">
        <f t="shared" si="97"/>
        <v>609562</v>
      </c>
      <c r="B6574" s="6">
        <v>33</v>
      </c>
      <c r="C6574" s="7">
        <v>28</v>
      </c>
      <c r="D6574" s="6">
        <v>615</v>
      </c>
      <c r="E6574" s="139" t="s">
        <v>5838</v>
      </c>
      <c r="F6574" s="7"/>
      <c r="G6574" s="7"/>
      <c r="H6574" s="7">
        <f>IF('Раздел 2.6.1'!AJ37&gt;='Раздел 2.6.1'!AJ38,0,1)</f>
        <v>0</v>
      </c>
    </row>
    <row r="6575" spans="1:8" x14ac:dyDescent="0.2">
      <c r="A6575" s="6">
        <f t="shared" si="97"/>
        <v>609562</v>
      </c>
      <c r="B6575" s="6">
        <v>33</v>
      </c>
      <c r="C6575" s="119">
        <v>28</v>
      </c>
      <c r="D6575" s="119">
        <v>616</v>
      </c>
      <c r="E6575" s="140" t="s">
        <v>5839</v>
      </c>
      <c r="F6575" s="119"/>
      <c r="G6575" s="119"/>
      <c r="H6575" s="119">
        <f>IF('Раздел 2.6.1'!AK37&gt;='Раздел 2.6.1'!AK38,0,1)</f>
        <v>0</v>
      </c>
    </row>
    <row r="6576" spans="1:8" x14ac:dyDescent="0.2">
      <c r="A6576" s="6">
        <f t="shared" si="97"/>
        <v>609562</v>
      </c>
      <c r="B6576" s="6">
        <v>33</v>
      </c>
      <c r="C6576" s="125">
        <v>29</v>
      </c>
      <c r="D6576" s="6">
        <v>617</v>
      </c>
      <c r="E6576" s="139" t="s">
        <v>5840</v>
      </c>
      <c r="F6576" s="7"/>
      <c r="G6576" s="7"/>
      <c r="H6576" s="7">
        <f>IF('Раздел 2.6.1'!P39&gt;='Раздел 2.6.1'!P40,0,1)</f>
        <v>0</v>
      </c>
    </row>
    <row r="6577" spans="1:8" x14ac:dyDescent="0.2">
      <c r="A6577" s="6">
        <f t="shared" si="97"/>
        <v>609562</v>
      </c>
      <c r="B6577" s="6">
        <v>33</v>
      </c>
      <c r="C6577" s="7">
        <v>29</v>
      </c>
      <c r="D6577" s="6">
        <v>618</v>
      </c>
      <c r="E6577" s="139" t="s">
        <v>5841</v>
      </c>
      <c r="F6577" s="7"/>
      <c r="G6577" s="7"/>
      <c r="H6577" s="7">
        <f>IF('Раздел 2.6.1'!Q39&gt;='Раздел 2.6.1'!Q40,0,1)</f>
        <v>0</v>
      </c>
    </row>
    <row r="6578" spans="1:8" x14ac:dyDescent="0.2">
      <c r="A6578" s="6">
        <f t="shared" si="97"/>
        <v>609562</v>
      </c>
      <c r="B6578" s="6">
        <v>33</v>
      </c>
      <c r="C6578" s="7">
        <v>29</v>
      </c>
      <c r="D6578" s="6">
        <v>619</v>
      </c>
      <c r="E6578" s="139" t="s">
        <v>5842</v>
      </c>
      <c r="F6578" s="7"/>
      <c r="G6578" s="7"/>
      <c r="H6578" s="7">
        <f>IF('Раздел 2.6.1'!R39&gt;='Раздел 2.6.1'!R40,0,1)</f>
        <v>0</v>
      </c>
    </row>
    <row r="6579" spans="1:8" x14ac:dyDescent="0.2">
      <c r="A6579" s="6">
        <f t="shared" si="97"/>
        <v>609562</v>
      </c>
      <c r="B6579" s="6">
        <v>33</v>
      </c>
      <c r="C6579" s="7">
        <v>29</v>
      </c>
      <c r="D6579" s="6">
        <v>620</v>
      </c>
      <c r="E6579" s="139" t="s">
        <v>5843</v>
      </c>
      <c r="F6579" s="7"/>
      <c r="G6579" s="7"/>
      <c r="H6579" s="7">
        <f>IF('Раздел 2.6.1'!S39&gt;='Раздел 2.6.1'!S40,0,1)</f>
        <v>0</v>
      </c>
    </row>
    <row r="6580" spans="1:8" x14ac:dyDescent="0.2">
      <c r="A6580" s="6">
        <f t="shared" si="97"/>
        <v>609562</v>
      </c>
      <c r="B6580" s="6">
        <v>33</v>
      </c>
      <c r="C6580" s="7">
        <v>29</v>
      </c>
      <c r="D6580" s="6">
        <v>621</v>
      </c>
      <c r="E6580" s="139" t="s">
        <v>5844</v>
      </c>
      <c r="F6580" s="7"/>
      <c r="G6580" s="7"/>
      <c r="H6580" s="7">
        <f>IF('Раздел 2.6.1'!T39&gt;='Раздел 2.6.1'!T40,0,1)</f>
        <v>0</v>
      </c>
    </row>
    <row r="6581" spans="1:8" x14ac:dyDescent="0.2">
      <c r="A6581" s="6">
        <f t="shared" si="97"/>
        <v>609562</v>
      </c>
      <c r="B6581" s="6">
        <v>33</v>
      </c>
      <c r="C6581" s="7">
        <v>29</v>
      </c>
      <c r="D6581" s="6">
        <v>622</v>
      </c>
      <c r="E6581" s="139" t="s">
        <v>5845</v>
      </c>
      <c r="F6581" s="7"/>
      <c r="G6581" s="7"/>
      <c r="H6581" s="7">
        <f>IF('Раздел 2.6.1'!U39&gt;='Раздел 2.6.1'!U40,0,1)</f>
        <v>0</v>
      </c>
    </row>
    <row r="6582" spans="1:8" x14ac:dyDescent="0.2">
      <c r="A6582" s="6">
        <f t="shared" si="97"/>
        <v>609562</v>
      </c>
      <c r="B6582" s="6">
        <v>33</v>
      </c>
      <c r="C6582" s="7">
        <v>29</v>
      </c>
      <c r="D6582" s="6">
        <v>623</v>
      </c>
      <c r="E6582" s="139" t="s">
        <v>5846</v>
      </c>
      <c r="F6582" s="7"/>
      <c r="G6582" s="7"/>
      <c r="H6582" s="7">
        <f>IF('Раздел 2.6.1'!V39&gt;='Раздел 2.6.1'!V40,0,1)</f>
        <v>0</v>
      </c>
    </row>
    <row r="6583" spans="1:8" x14ac:dyDescent="0.2">
      <c r="A6583" s="6">
        <f t="shared" si="97"/>
        <v>609562</v>
      </c>
      <c r="B6583" s="6">
        <v>33</v>
      </c>
      <c r="C6583" s="7">
        <v>29</v>
      </c>
      <c r="D6583" s="6">
        <v>624</v>
      </c>
      <c r="E6583" s="139" t="s">
        <v>5847</v>
      </c>
      <c r="F6583" s="7"/>
      <c r="G6583" s="7"/>
      <c r="H6583" s="7">
        <f>IF('Раздел 2.6.1'!W39&gt;='Раздел 2.6.1'!W40,0,1)</f>
        <v>0</v>
      </c>
    </row>
    <row r="6584" spans="1:8" x14ac:dyDescent="0.2">
      <c r="A6584" s="6">
        <f t="shared" si="97"/>
        <v>609562</v>
      </c>
      <c r="B6584" s="6">
        <v>33</v>
      </c>
      <c r="C6584" s="7">
        <v>29</v>
      </c>
      <c r="D6584" s="6">
        <v>625</v>
      </c>
      <c r="E6584" s="139" t="s">
        <v>5006</v>
      </c>
      <c r="F6584" s="7"/>
      <c r="G6584" s="7"/>
      <c r="H6584" s="7">
        <f>IF('Раздел 2.6.1'!X39&gt;='Раздел 2.6.1'!X40,0,1)</f>
        <v>0</v>
      </c>
    </row>
    <row r="6585" spans="1:8" x14ac:dyDescent="0.2">
      <c r="A6585" s="6">
        <f t="shared" si="97"/>
        <v>609562</v>
      </c>
      <c r="B6585" s="6">
        <v>33</v>
      </c>
      <c r="C6585" s="7">
        <v>29</v>
      </c>
      <c r="D6585" s="6">
        <v>626</v>
      </c>
      <c r="E6585" s="139" t="s">
        <v>5007</v>
      </c>
      <c r="F6585" s="7"/>
      <c r="G6585" s="7"/>
      <c r="H6585" s="7">
        <f>IF('Раздел 2.6.1'!Y39&gt;='Раздел 2.6.1'!Y40,0,1)</f>
        <v>0</v>
      </c>
    </row>
    <row r="6586" spans="1:8" x14ac:dyDescent="0.2">
      <c r="A6586" s="6">
        <f t="shared" si="97"/>
        <v>609562</v>
      </c>
      <c r="B6586" s="6">
        <v>33</v>
      </c>
      <c r="C6586" s="7">
        <v>29</v>
      </c>
      <c r="D6586" s="6">
        <v>627</v>
      </c>
      <c r="E6586" s="139" t="s">
        <v>5008</v>
      </c>
      <c r="F6586" s="7"/>
      <c r="G6586" s="7"/>
      <c r="H6586" s="7">
        <f>IF('Раздел 2.6.1'!Z39&gt;='Раздел 2.6.1'!Z40,0,1)</f>
        <v>0</v>
      </c>
    </row>
    <row r="6587" spans="1:8" x14ac:dyDescent="0.2">
      <c r="A6587" s="6">
        <f t="shared" si="97"/>
        <v>609562</v>
      </c>
      <c r="B6587" s="6">
        <v>33</v>
      </c>
      <c r="C6587" s="7">
        <v>29</v>
      </c>
      <c r="D6587" s="6">
        <v>628</v>
      </c>
      <c r="E6587" s="139" t="s">
        <v>5009</v>
      </c>
      <c r="F6587" s="7"/>
      <c r="G6587" s="7"/>
      <c r="H6587" s="7">
        <f>IF('Раздел 2.6.1'!AA39&gt;='Раздел 2.6.1'!AA40,0,1)</f>
        <v>0</v>
      </c>
    </row>
    <row r="6588" spans="1:8" x14ac:dyDescent="0.2">
      <c r="A6588" s="6">
        <f t="shared" si="97"/>
        <v>609562</v>
      </c>
      <c r="B6588" s="6">
        <v>33</v>
      </c>
      <c r="C6588" s="7">
        <v>29</v>
      </c>
      <c r="D6588" s="6">
        <v>629</v>
      </c>
      <c r="E6588" s="139" t="s">
        <v>5010</v>
      </c>
      <c r="F6588" s="7"/>
      <c r="G6588" s="7"/>
      <c r="H6588" s="7">
        <f>IF('Раздел 2.6.1'!AB39&gt;='Раздел 2.6.1'!AB40,0,1)</f>
        <v>0</v>
      </c>
    </row>
    <row r="6589" spans="1:8" x14ac:dyDescent="0.2">
      <c r="A6589" s="6">
        <f t="shared" si="97"/>
        <v>609562</v>
      </c>
      <c r="B6589" s="6">
        <v>33</v>
      </c>
      <c r="C6589" s="7">
        <v>29</v>
      </c>
      <c r="D6589" s="6">
        <v>630</v>
      </c>
      <c r="E6589" s="139" t="s">
        <v>5011</v>
      </c>
      <c r="F6589" s="7"/>
      <c r="G6589" s="7"/>
      <c r="H6589" s="7">
        <f>IF('Раздел 2.6.1'!AC39&gt;='Раздел 2.6.1'!AC40,0,1)</f>
        <v>0</v>
      </c>
    </row>
    <row r="6590" spans="1:8" x14ac:dyDescent="0.2">
      <c r="A6590" s="6">
        <f t="shared" si="97"/>
        <v>609562</v>
      </c>
      <c r="B6590" s="6">
        <v>33</v>
      </c>
      <c r="C6590" s="7">
        <v>29</v>
      </c>
      <c r="D6590" s="6">
        <v>631</v>
      </c>
      <c r="E6590" s="139" t="s">
        <v>5012</v>
      </c>
      <c r="F6590" s="7"/>
      <c r="G6590" s="7"/>
      <c r="H6590" s="7">
        <f>IF('Раздел 2.6.1'!AD39&gt;='Раздел 2.6.1'!AD40,0,1)</f>
        <v>0</v>
      </c>
    </row>
    <row r="6591" spans="1:8" x14ac:dyDescent="0.2">
      <c r="A6591" s="6">
        <f t="shared" si="97"/>
        <v>609562</v>
      </c>
      <c r="B6591" s="6">
        <v>33</v>
      </c>
      <c r="C6591" s="7">
        <v>29</v>
      </c>
      <c r="D6591" s="6">
        <v>632</v>
      </c>
      <c r="E6591" s="139" t="s">
        <v>4193</v>
      </c>
      <c r="F6591" s="7"/>
      <c r="G6591" s="7"/>
      <c r="H6591" s="7">
        <f>IF('Раздел 2.6.1'!AE39&gt;='Раздел 2.6.1'!AE40,0,1)</f>
        <v>0</v>
      </c>
    </row>
    <row r="6592" spans="1:8" x14ac:dyDescent="0.2">
      <c r="A6592" s="6">
        <f t="shared" si="97"/>
        <v>609562</v>
      </c>
      <c r="B6592" s="6">
        <v>33</v>
      </c>
      <c r="C6592" s="7">
        <v>29</v>
      </c>
      <c r="D6592" s="6">
        <v>633</v>
      </c>
      <c r="E6592" s="139" t="s">
        <v>4194</v>
      </c>
      <c r="F6592" s="7"/>
      <c r="G6592" s="7"/>
      <c r="H6592" s="7">
        <f>IF('Раздел 2.6.1'!AF39&gt;='Раздел 2.6.1'!AF40,0,1)</f>
        <v>0</v>
      </c>
    </row>
    <row r="6593" spans="1:8" x14ac:dyDescent="0.2">
      <c r="A6593" s="6">
        <f t="shared" si="97"/>
        <v>609562</v>
      </c>
      <c r="B6593" s="6">
        <v>33</v>
      </c>
      <c r="C6593" s="7">
        <v>29</v>
      </c>
      <c r="D6593" s="6">
        <v>634</v>
      </c>
      <c r="E6593" s="139" t="s">
        <v>4195</v>
      </c>
      <c r="F6593" s="7"/>
      <c r="G6593" s="7"/>
      <c r="H6593" s="7">
        <f>IF('Раздел 2.6.1'!AG39&gt;='Раздел 2.6.1'!AG40,0,1)</f>
        <v>0</v>
      </c>
    </row>
    <row r="6594" spans="1:8" x14ac:dyDescent="0.2">
      <c r="A6594" s="6">
        <f t="shared" si="97"/>
        <v>609562</v>
      </c>
      <c r="B6594" s="6">
        <v>33</v>
      </c>
      <c r="C6594" s="7">
        <v>29</v>
      </c>
      <c r="D6594" s="6">
        <v>635</v>
      </c>
      <c r="E6594" s="139" t="s">
        <v>4196</v>
      </c>
      <c r="F6594" s="7"/>
      <c r="G6594" s="7"/>
      <c r="H6594" s="7">
        <f>IF('Раздел 2.6.1'!AH39&gt;='Раздел 2.6.1'!AH40,0,1)</f>
        <v>0</v>
      </c>
    </row>
    <row r="6595" spans="1:8" x14ac:dyDescent="0.2">
      <c r="A6595" s="6">
        <f t="shared" si="97"/>
        <v>609562</v>
      </c>
      <c r="B6595" s="6">
        <v>33</v>
      </c>
      <c r="C6595" s="7">
        <v>29</v>
      </c>
      <c r="D6595" s="6">
        <v>636</v>
      </c>
      <c r="E6595" s="139" t="s">
        <v>4197</v>
      </c>
      <c r="F6595" s="7"/>
      <c r="G6595" s="7"/>
      <c r="H6595" s="7">
        <f>IF('Раздел 2.6.1'!AI39&gt;='Раздел 2.6.1'!AI40,0,1)</f>
        <v>0</v>
      </c>
    </row>
    <row r="6596" spans="1:8" x14ac:dyDescent="0.2">
      <c r="A6596" s="6">
        <f t="shared" si="97"/>
        <v>609562</v>
      </c>
      <c r="B6596" s="6">
        <v>33</v>
      </c>
      <c r="C6596" s="7">
        <v>29</v>
      </c>
      <c r="D6596" s="6">
        <v>637</v>
      </c>
      <c r="E6596" s="139" t="s">
        <v>5015</v>
      </c>
      <c r="F6596" s="7"/>
      <c r="G6596" s="7"/>
      <c r="H6596" s="7">
        <f>IF('Раздел 2.6.1'!AJ39&gt;='Раздел 2.6.1'!AJ40,0,1)</f>
        <v>0</v>
      </c>
    </row>
    <row r="6597" spans="1:8" x14ac:dyDescent="0.2">
      <c r="A6597" s="6">
        <f t="shared" si="97"/>
        <v>609562</v>
      </c>
      <c r="B6597" s="6">
        <v>33</v>
      </c>
      <c r="C6597" s="119">
        <v>29</v>
      </c>
      <c r="D6597" s="119">
        <v>638</v>
      </c>
      <c r="E6597" s="140" t="s">
        <v>5016</v>
      </c>
      <c r="F6597" s="119"/>
      <c r="G6597" s="119"/>
      <c r="H6597" s="119">
        <f>IF('Раздел 2.6.1'!AK39&gt;='Раздел 2.6.1'!AK40,0,1)</f>
        <v>0</v>
      </c>
    </row>
    <row r="6598" spans="1:8" x14ac:dyDescent="0.2">
      <c r="A6598" s="6">
        <f t="shared" si="97"/>
        <v>609562</v>
      </c>
      <c r="B6598" s="6">
        <v>33</v>
      </c>
      <c r="C6598" s="125">
        <v>30</v>
      </c>
      <c r="D6598" s="6">
        <v>639</v>
      </c>
      <c r="E6598" s="6" t="s">
        <v>5017</v>
      </c>
      <c r="F6598" s="125"/>
      <c r="G6598" s="125"/>
      <c r="H6598" s="125">
        <f>IF('Раздел 2.6.1'!P21&gt;=SUM('Раздел 2.6.1'!R21:U21),0,1)</f>
        <v>0</v>
      </c>
    </row>
    <row r="6599" spans="1:8" x14ac:dyDescent="0.2">
      <c r="A6599" s="6">
        <f t="shared" si="97"/>
        <v>609562</v>
      </c>
      <c r="B6599" s="6">
        <v>33</v>
      </c>
      <c r="C6599" s="7">
        <v>30</v>
      </c>
      <c r="D6599" s="6">
        <v>640</v>
      </c>
      <c r="E6599" s="6" t="s">
        <v>5018</v>
      </c>
      <c r="F6599" s="7"/>
      <c r="G6599" s="7"/>
      <c r="H6599" s="7">
        <f>IF('Раздел 2.6.1'!P22&gt;=SUM('Раздел 2.6.1'!R22:U22),0,1)</f>
        <v>0</v>
      </c>
    </row>
    <row r="6600" spans="1:8" x14ac:dyDescent="0.2">
      <c r="A6600" s="6">
        <f t="shared" si="97"/>
        <v>609562</v>
      </c>
      <c r="B6600" s="6">
        <v>33</v>
      </c>
      <c r="C6600" s="7">
        <v>30</v>
      </c>
      <c r="D6600" s="6">
        <v>641</v>
      </c>
      <c r="E6600" s="6" t="s">
        <v>5019</v>
      </c>
      <c r="F6600" s="7"/>
      <c r="G6600" s="7"/>
      <c r="H6600" s="7">
        <f>IF('Раздел 2.6.1'!P23&gt;=SUM('Раздел 2.6.1'!R23:U23),0,1)</f>
        <v>0</v>
      </c>
    </row>
    <row r="6601" spans="1:8" x14ac:dyDescent="0.2">
      <c r="A6601" s="6">
        <f t="shared" si="97"/>
        <v>609562</v>
      </c>
      <c r="B6601" s="6">
        <v>33</v>
      </c>
      <c r="C6601" s="7">
        <v>30</v>
      </c>
      <c r="D6601" s="6">
        <v>642</v>
      </c>
      <c r="E6601" s="6" t="s">
        <v>5020</v>
      </c>
      <c r="F6601" s="7"/>
      <c r="G6601" s="7"/>
      <c r="H6601" s="7">
        <f>IF('Раздел 2.6.1'!P24&gt;=SUM('Раздел 2.6.1'!R24:U24),0,1)</f>
        <v>0</v>
      </c>
    </row>
    <row r="6602" spans="1:8" x14ac:dyDescent="0.2">
      <c r="A6602" s="6">
        <f t="shared" si="97"/>
        <v>609562</v>
      </c>
      <c r="B6602" s="6">
        <v>33</v>
      </c>
      <c r="C6602" s="7">
        <v>30</v>
      </c>
      <c r="D6602" s="6">
        <v>643</v>
      </c>
      <c r="E6602" s="6" t="s">
        <v>5021</v>
      </c>
      <c r="F6602" s="7"/>
      <c r="G6602" s="7"/>
      <c r="H6602" s="7">
        <f>IF('Раздел 2.6.1'!P25&gt;=SUM('Раздел 2.6.1'!R25:U25),0,1)</f>
        <v>0</v>
      </c>
    </row>
    <row r="6603" spans="1:8" x14ac:dyDescent="0.2">
      <c r="A6603" s="6">
        <f t="shared" si="97"/>
        <v>609562</v>
      </c>
      <c r="B6603" s="6">
        <v>33</v>
      </c>
      <c r="C6603" s="7">
        <v>30</v>
      </c>
      <c r="D6603" s="6">
        <v>644</v>
      </c>
      <c r="E6603" s="6" t="s">
        <v>5022</v>
      </c>
      <c r="F6603" s="7"/>
      <c r="G6603" s="7"/>
      <c r="H6603" s="7">
        <f>IF('Раздел 2.6.1'!P26&gt;=SUM('Раздел 2.6.1'!R26:U26),0,1)</f>
        <v>0</v>
      </c>
    </row>
    <row r="6604" spans="1:8" x14ac:dyDescent="0.2">
      <c r="A6604" s="6">
        <f t="shared" si="97"/>
        <v>609562</v>
      </c>
      <c r="B6604" s="6">
        <v>33</v>
      </c>
      <c r="C6604" s="7">
        <v>30</v>
      </c>
      <c r="D6604" s="6">
        <v>645</v>
      </c>
      <c r="E6604" s="6" t="s">
        <v>5023</v>
      </c>
      <c r="F6604" s="7"/>
      <c r="G6604" s="7"/>
      <c r="H6604" s="7">
        <f>IF('Раздел 2.6.1'!P27&gt;=SUM('Раздел 2.6.1'!R27:U27),0,1)</f>
        <v>0</v>
      </c>
    </row>
    <row r="6605" spans="1:8" x14ac:dyDescent="0.2">
      <c r="A6605" s="6">
        <f t="shared" si="97"/>
        <v>609562</v>
      </c>
      <c r="B6605" s="6">
        <v>33</v>
      </c>
      <c r="C6605" s="7">
        <v>30</v>
      </c>
      <c r="D6605" s="6">
        <v>646</v>
      </c>
      <c r="E6605" s="6" t="s">
        <v>4000</v>
      </c>
      <c r="F6605" s="7"/>
      <c r="G6605" s="7"/>
      <c r="H6605" s="7">
        <f>IF('Раздел 2.6.1'!P28&gt;=SUM('Раздел 2.6.1'!R28:U28),0,1)</f>
        <v>0</v>
      </c>
    </row>
    <row r="6606" spans="1:8" x14ac:dyDescent="0.2">
      <c r="A6606" s="6">
        <f t="shared" si="97"/>
        <v>609562</v>
      </c>
      <c r="B6606" s="6">
        <v>33</v>
      </c>
      <c r="C6606" s="7">
        <v>30</v>
      </c>
      <c r="D6606" s="6">
        <v>647</v>
      </c>
      <c r="E6606" s="6" t="s">
        <v>4001</v>
      </c>
      <c r="F6606" s="7"/>
      <c r="G6606" s="7"/>
      <c r="H6606" s="7">
        <f>IF('Раздел 2.6.1'!P29&gt;=SUM('Раздел 2.6.1'!R29:U29),0,1)</f>
        <v>0</v>
      </c>
    </row>
    <row r="6607" spans="1:8" x14ac:dyDescent="0.2">
      <c r="A6607" s="6">
        <f t="shared" si="97"/>
        <v>609562</v>
      </c>
      <c r="B6607" s="6">
        <v>33</v>
      </c>
      <c r="C6607" s="7">
        <v>30</v>
      </c>
      <c r="D6607" s="6">
        <v>648</v>
      </c>
      <c r="E6607" s="6" t="s">
        <v>4002</v>
      </c>
      <c r="F6607" s="7"/>
      <c r="G6607" s="7"/>
      <c r="H6607" s="7">
        <f>IF('Раздел 2.6.1'!P30&gt;=SUM('Раздел 2.6.1'!R30:U30),0,1)</f>
        <v>0</v>
      </c>
    </row>
    <row r="6608" spans="1:8" x14ac:dyDescent="0.2">
      <c r="A6608" s="6">
        <f t="shared" si="97"/>
        <v>609562</v>
      </c>
      <c r="B6608" s="6">
        <v>33</v>
      </c>
      <c r="C6608" s="7">
        <v>30</v>
      </c>
      <c r="D6608" s="6">
        <v>649</v>
      </c>
      <c r="E6608" s="6" t="s">
        <v>4003</v>
      </c>
      <c r="F6608" s="7"/>
      <c r="G6608" s="7"/>
      <c r="H6608" s="7">
        <f>IF('Раздел 2.6.1'!P31&gt;=SUM('Раздел 2.6.1'!R31:U31),0,1)</f>
        <v>0</v>
      </c>
    </row>
    <row r="6609" spans="1:8" x14ac:dyDescent="0.2">
      <c r="A6609" s="6">
        <f t="shared" si="97"/>
        <v>609562</v>
      </c>
      <c r="B6609" s="6">
        <v>33</v>
      </c>
      <c r="C6609" s="7">
        <v>30</v>
      </c>
      <c r="D6609" s="6">
        <v>650</v>
      </c>
      <c r="E6609" s="6" t="s">
        <v>4004</v>
      </c>
      <c r="F6609" s="7"/>
      <c r="G6609" s="7"/>
      <c r="H6609" s="7">
        <f>IF('Раздел 2.6.1'!P32&gt;=SUM('Раздел 2.6.1'!R32:U32),0,1)</f>
        <v>0</v>
      </c>
    </row>
    <row r="6610" spans="1:8" x14ac:dyDescent="0.2">
      <c r="A6610" s="6">
        <f t="shared" ref="A6610:A6673" si="98">P_3</f>
        <v>609562</v>
      </c>
      <c r="B6610" s="6">
        <v>33</v>
      </c>
      <c r="C6610" s="7">
        <v>30</v>
      </c>
      <c r="D6610" s="6">
        <v>651</v>
      </c>
      <c r="E6610" s="6" t="s">
        <v>5449</v>
      </c>
      <c r="F6610" s="7"/>
      <c r="G6610" s="7"/>
      <c r="H6610" s="7">
        <f>IF('Раздел 2.6.1'!P33&gt;=SUM('Раздел 2.6.1'!R33:U33),0,1)</f>
        <v>0</v>
      </c>
    </row>
    <row r="6611" spans="1:8" x14ac:dyDescent="0.2">
      <c r="A6611" s="6">
        <f t="shared" si="98"/>
        <v>609562</v>
      </c>
      <c r="B6611" s="6">
        <v>33</v>
      </c>
      <c r="C6611" s="7">
        <v>30</v>
      </c>
      <c r="D6611" s="6">
        <v>652</v>
      </c>
      <c r="E6611" s="6" t="s">
        <v>5450</v>
      </c>
      <c r="F6611" s="7"/>
      <c r="G6611" s="7"/>
      <c r="H6611" s="7">
        <f>IF('Раздел 2.6.1'!P34&gt;=SUM('Раздел 2.6.1'!R34:U34),0,1)</f>
        <v>0</v>
      </c>
    </row>
    <row r="6612" spans="1:8" x14ac:dyDescent="0.2">
      <c r="A6612" s="6">
        <f t="shared" si="98"/>
        <v>609562</v>
      </c>
      <c r="B6612" s="6">
        <v>33</v>
      </c>
      <c r="C6612" s="7">
        <v>30</v>
      </c>
      <c r="D6612" s="6">
        <v>653</v>
      </c>
      <c r="E6612" s="6" t="s">
        <v>5451</v>
      </c>
      <c r="F6612" s="7"/>
      <c r="G6612" s="7"/>
      <c r="H6612" s="7">
        <f>IF('Раздел 2.6.1'!P35&gt;=SUM('Раздел 2.6.1'!R35:U35),0,1)</f>
        <v>0</v>
      </c>
    </row>
    <row r="6613" spans="1:8" x14ac:dyDescent="0.2">
      <c r="A6613" s="6">
        <f t="shared" si="98"/>
        <v>609562</v>
      </c>
      <c r="B6613" s="6">
        <v>33</v>
      </c>
      <c r="C6613" s="7">
        <v>30</v>
      </c>
      <c r="D6613" s="6">
        <v>654</v>
      </c>
      <c r="E6613" s="6" t="s">
        <v>5452</v>
      </c>
      <c r="F6613" s="7"/>
      <c r="G6613" s="7"/>
      <c r="H6613" s="7">
        <f>IF('Раздел 2.6.1'!P36&gt;=SUM('Раздел 2.6.1'!R36:U36),0,1)</f>
        <v>0</v>
      </c>
    </row>
    <row r="6614" spans="1:8" x14ac:dyDescent="0.2">
      <c r="A6614" s="6">
        <f t="shared" si="98"/>
        <v>609562</v>
      </c>
      <c r="B6614" s="6">
        <v>33</v>
      </c>
      <c r="C6614" s="7">
        <v>30</v>
      </c>
      <c r="D6614" s="6">
        <v>655</v>
      </c>
      <c r="E6614" s="6" t="s">
        <v>5453</v>
      </c>
      <c r="F6614" s="7"/>
      <c r="G6614" s="7"/>
      <c r="H6614" s="7">
        <f>IF('Раздел 2.6.1'!P37&gt;=SUM('Раздел 2.6.1'!R37:U37),0,1)</f>
        <v>0</v>
      </c>
    </row>
    <row r="6615" spans="1:8" x14ac:dyDescent="0.2">
      <c r="A6615" s="6">
        <f t="shared" si="98"/>
        <v>609562</v>
      </c>
      <c r="B6615" s="6">
        <v>33</v>
      </c>
      <c r="C6615" s="7">
        <v>30</v>
      </c>
      <c r="D6615" s="6">
        <v>656</v>
      </c>
      <c r="E6615" s="6" t="s">
        <v>5454</v>
      </c>
      <c r="F6615" s="7"/>
      <c r="G6615" s="7"/>
      <c r="H6615" s="7">
        <f>IF('Раздел 2.6.1'!P38&gt;=SUM('Раздел 2.6.1'!R38:U38),0,1)</f>
        <v>0</v>
      </c>
    </row>
    <row r="6616" spans="1:8" x14ac:dyDescent="0.2">
      <c r="A6616" s="6">
        <f t="shared" si="98"/>
        <v>609562</v>
      </c>
      <c r="B6616" s="6">
        <v>33</v>
      </c>
      <c r="C6616" s="7">
        <v>30</v>
      </c>
      <c r="D6616" s="6">
        <v>657</v>
      </c>
      <c r="E6616" s="6" t="s">
        <v>5455</v>
      </c>
      <c r="F6616" s="7"/>
      <c r="G6616" s="7"/>
      <c r="H6616" s="7">
        <f>IF('Раздел 2.6.1'!P39&gt;=SUM('Раздел 2.6.1'!R39:U39),0,1)</f>
        <v>0</v>
      </c>
    </row>
    <row r="6617" spans="1:8" x14ac:dyDescent="0.2">
      <c r="A6617" s="6">
        <f t="shared" si="98"/>
        <v>609562</v>
      </c>
      <c r="B6617" s="6">
        <v>33</v>
      </c>
      <c r="C6617" s="7">
        <v>30</v>
      </c>
      <c r="D6617" s="6">
        <v>658</v>
      </c>
      <c r="E6617" s="6" t="s">
        <v>5456</v>
      </c>
      <c r="F6617" s="7"/>
      <c r="G6617" s="7"/>
      <c r="H6617" s="7">
        <f>IF('Раздел 2.6.1'!P40&gt;=SUM('Раздел 2.6.1'!R40:U40),0,1)</f>
        <v>0</v>
      </c>
    </row>
    <row r="6618" spans="1:8" x14ac:dyDescent="0.2">
      <c r="A6618" s="6">
        <f t="shared" si="98"/>
        <v>609562</v>
      </c>
      <c r="B6618" s="6">
        <v>33</v>
      </c>
      <c r="C6618" s="7">
        <v>30</v>
      </c>
      <c r="D6618" s="6">
        <v>659</v>
      </c>
      <c r="E6618" s="6" t="s">
        <v>5457</v>
      </c>
      <c r="F6618" s="7"/>
      <c r="G6618" s="7"/>
      <c r="H6618" s="7">
        <f>IF('Раздел 2.6.1'!P41&gt;=SUM('Раздел 2.6.1'!R41:U41),0,1)</f>
        <v>0</v>
      </c>
    </row>
    <row r="6619" spans="1:8" x14ac:dyDescent="0.2">
      <c r="A6619" s="6">
        <f t="shared" si="98"/>
        <v>609562</v>
      </c>
      <c r="B6619" s="6">
        <v>33</v>
      </c>
      <c r="C6619" s="119">
        <v>30</v>
      </c>
      <c r="D6619" s="119">
        <v>660</v>
      </c>
      <c r="E6619" s="119" t="s">
        <v>5458</v>
      </c>
      <c r="F6619" s="119"/>
      <c r="G6619" s="119"/>
      <c r="H6619" s="119">
        <f>IF('Раздел 2.6.1'!P42&gt;=SUM('Раздел 2.6.1'!R42:U42),0,1)</f>
        <v>0</v>
      </c>
    </row>
    <row r="6620" spans="1:8" x14ac:dyDescent="0.2">
      <c r="A6620" s="6">
        <f t="shared" si="98"/>
        <v>609562</v>
      </c>
      <c r="B6620" s="6">
        <v>33</v>
      </c>
      <c r="C6620" s="125">
        <v>31</v>
      </c>
      <c r="D6620" s="6">
        <v>661</v>
      </c>
      <c r="E6620" s="6" t="s">
        <v>5459</v>
      </c>
      <c r="F6620" s="125"/>
      <c r="G6620" s="125"/>
      <c r="H6620" s="125">
        <f>IF('Раздел 2.6.1'!P21&gt;=SUM('Раздел 2.6.1'!R21:S21),0,1)</f>
        <v>0</v>
      </c>
    </row>
    <row r="6621" spans="1:8" x14ac:dyDescent="0.2">
      <c r="A6621" s="6">
        <f t="shared" si="98"/>
        <v>609562</v>
      </c>
      <c r="B6621" s="6">
        <v>33</v>
      </c>
      <c r="C6621" s="7">
        <v>31</v>
      </c>
      <c r="D6621" s="6">
        <v>662</v>
      </c>
      <c r="E6621" s="6" t="s">
        <v>5460</v>
      </c>
      <c r="F6621" s="7"/>
      <c r="G6621" s="7"/>
      <c r="H6621" s="7">
        <f>IF('Раздел 2.6.1'!P22&gt;=SUM('Раздел 2.6.1'!R22:S22),0,1)</f>
        <v>0</v>
      </c>
    </row>
    <row r="6622" spans="1:8" x14ac:dyDescent="0.2">
      <c r="A6622" s="6">
        <f t="shared" si="98"/>
        <v>609562</v>
      </c>
      <c r="B6622" s="6">
        <v>33</v>
      </c>
      <c r="C6622" s="7">
        <v>31</v>
      </c>
      <c r="D6622" s="6">
        <v>663</v>
      </c>
      <c r="E6622" s="6" t="s">
        <v>5461</v>
      </c>
      <c r="F6622" s="7"/>
      <c r="G6622" s="7"/>
      <c r="H6622" s="7">
        <f>IF('Раздел 2.6.1'!P23&gt;=SUM('Раздел 2.6.1'!R23:S23),0,1)</f>
        <v>0</v>
      </c>
    </row>
    <row r="6623" spans="1:8" x14ac:dyDescent="0.2">
      <c r="A6623" s="6">
        <f t="shared" si="98"/>
        <v>609562</v>
      </c>
      <c r="B6623" s="6">
        <v>33</v>
      </c>
      <c r="C6623" s="7">
        <v>31</v>
      </c>
      <c r="D6623" s="6">
        <v>664</v>
      </c>
      <c r="E6623" s="6" t="s">
        <v>4658</v>
      </c>
      <c r="F6623" s="7"/>
      <c r="G6623" s="7"/>
      <c r="H6623" s="7">
        <f>IF('Раздел 2.6.1'!P24&gt;=SUM('Раздел 2.6.1'!R24:S24),0,1)</f>
        <v>0</v>
      </c>
    </row>
    <row r="6624" spans="1:8" x14ac:dyDescent="0.2">
      <c r="A6624" s="6">
        <f t="shared" si="98"/>
        <v>609562</v>
      </c>
      <c r="B6624" s="6">
        <v>33</v>
      </c>
      <c r="C6624" s="7">
        <v>31</v>
      </c>
      <c r="D6624" s="6">
        <v>665</v>
      </c>
      <c r="E6624" s="6" t="s">
        <v>4659</v>
      </c>
      <c r="F6624" s="7"/>
      <c r="G6624" s="7"/>
      <c r="H6624" s="7">
        <f>IF('Раздел 2.6.1'!P25&gt;=SUM('Раздел 2.6.1'!R25:S25),0,1)</f>
        <v>0</v>
      </c>
    </row>
    <row r="6625" spans="1:8" x14ac:dyDescent="0.2">
      <c r="A6625" s="6">
        <f t="shared" si="98"/>
        <v>609562</v>
      </c>
      <c r="B6625" s="6">
        <v>33</v>
      </c>
      <c r="C6625" s="7">
        <v>31</v>
      </c>
      <c r="D6625" s="6">
        <v>666</v>
      </c>
      <c r="E6625" s="6" t="s">
        <v>4660</v>
      </c>
      <c r="F6625" s="7"/>
      <c r="G6625" s="7"/>
      <c r="H6625" s="7">
        <f>IF('Раздел 2.6.1'!P26&gt;=SUM('Раздел 2.6.1'!R26:S26),0,1)</f>
        <v>0</v>
      </c>
    </row>
    <row r="6626" spans="1:8" x14ac:dyDescent="0.2">
      <c r="A6626" s="6">
        <f t="shared" si="98"/>
        <v>609562</v>
      </c>
      <c r="B6626" s="6">
        <v>33</v>
      </c>
      <c r="C6626" s="7">
        <v>31</v>
      </c>
      <c r="D6626" s="6">
        <v>667</v>
      </c>
      <c r="E6626" s="6" t="s">
        <v>4661</v>
      </c>
      <c r="F6626" s="7"/>
      <c r="G6626" s="7"/>
      <c r="H6626" s="7">
        <f>IF('Раздел 2.6.1'!P27&gt;=SUM('Раздел 2.6.1'!R27:S27),0,1)</f>
        <v>0</v>
      </c>
    </row>
    <row r="6627" spans="1:8" x14ac:dyDescent="0.2">
      <c r="A6627" s="6">
        <f t="shared" si="98"/>
        <v>609562</v>
      </c>
      <c r="B6627" s="6">
        <v>33</v>
      </c>
      <c r="C6627" s="7">
        <v>31</v>
      </c>
      <c r="D6627" s="6">
        <v>668</v>
      </c>
      <c r="E6627" s="6" t="s">
        <v>5465</v>
      </c>
      <c r="F6627" s="7"/>
      <c r="G6627" s="7"/>
      <c r="H6627" s="7">
        <f>IF('Раздел 2.6.1'!P28&gt;=SUM('Раздел 2.6.1'!R28:S28),0,1)</f>
        <v>0</v>
      </c>
    </row>
    <row r="6628" spans="1:8" x14ac:dyDescent="0.2">
      <c r="A6628" s="6">
        <f t="shared" si="98"/>
        <v>609562</v>
      </c>
      <c r="B6628" s="6">
        <v>33</v>
      </c>
      <c r="C6628" s="7">
        <v>31</v>
      </c>
      <c r="D6628" s="6">
        <v>669</v>
      </c>
      <c r="E6628" s="6" t="s">
        <v>5466</v>
      </c>
      <c r="F6628" s="7"/>
      <c r="G6628" s="7"/>
      <c r="H6628" s="7">
        <f>IF('Раздел 2.6.1'!P29&gt;=SUM('Раздел 2.6.1'!R29:S29),0,1)</f>
        <v>0</v>
      </c>
    </row>
    <row r="6629" spans="1:8" x14ac:dyDescent="0.2">
      <c r="A6629" s="6">
        <f t="shared" si="98"/>
        <v>609562</v>
      </c>
      <c r="B6629" s="6">
        <v>33</v>
      </c>
      <c r="C6629" s="7">
        <v>31</v>
      </c>
      <c r="D6629" s="6">
        <v>670</v>
      </c>
      <c r="E6629" s="6" t="s">
        <v>5467</v>
      </c>
      <c r="F6629" s="7"/>
      <c r="G6629" s="7"/>
      <c r="H6629" s="7">
        <f>IF('Раздел 2.6.1'!P30&gt;=SUM('Раздел 2.6.1'!R30:S30),0,1)</f>
        <v>0</v>
      </c>
    </row>
    <row r="6630" spans="1:8" x14ac:dyDescent="0.2">
      <c r="A6630" s="6">
        <f t="shared" si="98"/>
        <v>609562</v>
      </c>
      <c r="B6630" s="6">
        <v>33</v>
      </c>
      <c r="C6630" s="7">
        <v>31</v>
      </c>
      <c r="D6630" s="6">
        <v>671</v>
      </c>
      <c r="E6630" s="6" t="s">
        <v>5468</v>
      </c>
      <c r="F6630" s="7"/>
      <c r="G6630" s="7"/>
      <c r="H6630" s="7">
        <f>IF('Раздел 2.6.1'!P31&gt;=SUM('Раздел 2.6.1'!R31:S31),0,1)</f>
        <v>0</v>
      </c>
    </row>
    <row r="6631" spans="1:8" x14ac:dyDescent="0.2">
      <c r="A6631" s="6">
        <f t="shared" si="98"/>
        <v>609562</v>
      </c>
      <c r="B6631" s="6">
        <v>33</v>
      </c>
      <c r="C6631" s="7">
        <v>31</v>
      </c>
      <c r="D6631" s="6">
        <v>672</v>
      </c>
      <c r="E6631" s="6" t="s">
        <v>5469</v>
      </c>
      <c r="F6631" s="7"/>
      <c r="G6631" s="7"/>
      <c r="H6631" s="7">
        <f>IF('Раздел 2.6.1'!P32&gt;=SUM('Раздел 2.6.1'!R32:S32),0,1)</f>
        <v>0</v>
      </c>
    </row>
    <row r="6632" spans="1:8" x14ac:dyDescent="0.2">
      <c r="A6632" s="6">
        <f t="shared" si="98"/>
        <v>609562</v>
      </c>
      <c r="B6632" s="6">
        <v>33</v>
      </c>
      <c r="C6632" s="7">
        <v>31</v>
      </c>
      <c r="D6632" s="6">
        <v>673</v>
      </c>
      <c r="E6632" s="6" t="s">
        <v>5470</v>
      </c>
      <c r="F6632" s="7"/>
      <c r="G6632" s="7"/>
      <c r="H6632" s="7">
        <f>IF('Раздел 2.6.1'!P33&gt;=SUM('Раздел 2.6.1'!R33:S33),0,1)</f>
        <v>0</v>
      </c>
    </row>
    <row r="6633" spans="1:8" x14ac:dyDescent="0.2">
      <c r="A6633" s="6">
        <f t="shared" si="98"/>
        <v>609562</v>
      </c>
      <c r="B6633" s="6">
        <v>33</v>
      </c>
      <c r="C6633" s="7">
        <v>31</v>
      </c>
      <c r="D6633" s="6">
        <v>674</v>
      </c>
      <c r="E6633" s="6" t="s">
        <v>5471</v>
      </c>
      <c r="F6633" s="7"/>
      <c r="G6633" s="7"/>
      <c r="H6633" s="7">
        <f>IF('Раздел 2.6.1'!P34&gt;=SUM('Раздел 2.6.1'!R34:S34),0,1)</f>
        <v>0</v>
      </c>
    </row>
    <row r="6634" spans="1:8" x14ac:dyDescent="0.2">
      <c r="A6634" s="6">
        <f t="shared" si="98"/>
        <v>609562</v>
      </c>
      <c r="B6634" s="6">
        <v>33</v>
      </c>
      <c r="C6634" s="7">
        <v>31</v>
      </c>
      <c r="D6634" s="6">
        <v>675</v>
      </c>
      <c r="E6634" s="6" t="s">
        <v>5472</v>
      </c>
      <c r="F6634" s="7"/>
      <c r="G6634" s="7"/>
      <c r="H6634" s="7">
        <f>IF('Раздел 2.6.1'!P35&gt;=SUM('Раздел 2.6.1'!R35:S35),0,1)</f>
        <v>0</v>
      </c>
    </row>
    <row r="6635" spans="1:8" x14ac:dyDescent="0.2">
      <c r="A6635" s="6">
        <f t="shared" si="98"/>
        <v>609562</v>
      </c>
      <c r="B6635" s="6">
        <v>33</v>
      </c>
      <c r="C6635" s="7">
        <v>31</v>
      </c>
      <c r="D6635" s="6">
        <v>676</v>
      </c>
      <c r="E6635" s="6" t="s">
        <v>5473</v>
      </c>
      <c r="F6635" s="7"/>
      <c r="G6635" s="7"/>
      <c r="H6635" s="7">
        <f>IF('Раздел 2.6.1'!P36&gt;=SUM('Раздел 2.6.1'!R36:S36),0,1)</f>
        <v>0</v>
      </c>
    </row>
    <row r="6636" spans="1:8" x14ac:dyDescent="0.2">
      <c r="A6636" s="6">
        <f t="shared" si="98"/>
        <v>609562</v>
      </c>
      <c r="B6636" s="6">
        <v>33</v>
      </c>
      <c r="C6636" s="7">
        <v>31</v>
      </c>
      <c r="D6636" s="6">
        <v>677</v>
      </c>
      <c r="E6636" s="6" t="s">
        <v>5474</v>
      </c>
      <c r="F6636" s="7"/>
      <c r="G6636" s="7"/>
      <c r="H6636" s="7">
        <f>IF('Раздел 2.6.1'!P37&gt;=SUM('Раздел 2.6.1'!R37:S37),0,1)</f>
        <v>0</v>
      </c>
    </row>
    <row r="6637" spans="1:8" x14ac:dyDescent="0.2">
      <c r="A6637" s="6">
        <f t="shared" si="98"/>
        <v>609562</v>
      </c>
      <c r="B6637" s="6">
        <v>33</v>
      </c>
      <c r="C6637" s="7">
        <v>31</v>
      </c>
      <c r="D6637" s="6">
        <v>678</v>
      </c>
      <c r="E6637" s="6" t="s">
        <v>5475</v>
      </c>
      <c r="F6637" s="7"/>
      <c r="G6637" s="7"/>
      <c r="H6637" s="7">
        <f>IF('Раздел 2.6.1'!P38&gt;=SUM('Раздел 2.6.1'!R38:S38),0,1)</f>
        <v>0</v>
      </c>
    </row>
    <row r="6638" spans="1:8" x14ac:dyDescent="0.2">
      <c r="A6638" s="6">
        <f t="shared" si="98"/>
        <v>609562</v>
      </c>
      <c r="B6638" s="6">
        <v>33</v>
      </c>
      <c r="C6638" s="7">
        <v>31</v>
      </c>
      <c r="D6638" s="6">
        <v>679</v>
      </c>
      <c r="E6638" s="6" t="s">
        <v>5476</v>
      </c>
      <c r="F6638" s="7"/>
      <c r="G6638" s="7"/>
      <c r="H6638" s="7">
        <f>IF('Раздел 2.6.1'!P39&gt;=SUM('Раздел 2.6.1'!R39:S39),0,1)</f>
        <v>0</v>
      </c>
    </row>
    <row r="6639" spans="1:8" x14ac:dyDescent="0.2">
      <c r="A6639" s="6">
        <f t="shared" si="98"/>
        <v>609562</v>
      </c>
      <c r="B6639" s="6">
        <v>33</v>
      </c>
      <c r="C6639" s="7">
        <v>31</v>
      </c>
      <c r="D6639" s="6">
        <v>680</v>
      </c>
      <c r="E6639" s="6" t="s">
        <v>5477</v>
      </c>
      <c r="F6639" s="7"/>
      <c r="G6639" s="7"/>
      <c r="H6639" s="7">
        <f>IF('Раздел 2.6.1'!P40&gt;=SUM('Раздел 2.6.1'!R40:S40),0,1)</f>
        <v>0</v>
      </c>
    </row>
    <row r="6640" spans="1:8" x14ac:dyDescent="0.2">
      <c r="A6640" s="6">
        <f t="shared" si="98"/>
        <v>609562</v>
      </c>
      <c r="B6640" s="6">
        <v>33</v>
      </c>
      <c r="C6640" s="7">
        <v>31</v>
      </c>
      <c r="D6640" s="6">
        <v>681</v>
      </c>
      <c r="E6640" s="6" t="s">
        <v>3866</v>
      </c>
      <c r="F6640" s="7"/>
      <c r="G6640" s="7"/>
      <c r="H6640" s="7">
        <f>IF('Раздел 2.6.1'!P41&gt;=SUM('Раздел 2.6.1'!R41:S41),0,1)</f>
        <v>0</v>
      </c>
    </row>
    <row r="6641" spans="1:8" x14ac:dyDescent="0.2">
      <c r="A6641" s="6">
        <f t="shared" si="98"/>
        <v>609562</v>
      </c>
      <c r="B6641" s="6">
        <v>33</v>
      </c>
      <c r="C6641" s="119">
        <v>31</v>
      </c>
      <c r="D6641" s="119">
        <v>682</v>
      </c>
      <c r="E6641" s="119" t="s">
        <v>3867</v>
      </c>
      <c r="F6641" s="119"/>
      <c r="G6641" s="119"/>
      <c r="H6641" s="119">
        <f>IF('Раздел 2.6.1'!P42&gt;=SUM('Раздел 2.6.1'!R42:S42),0,1)</f>
        <v>0</v>
      </c>
    </row>
    <row r="6642" spans="1:8" x14ac:dyDescent="0.2">
      <c r="A6642" s="6">
        <f t="shared" si="98"/>
        <v>609562</v>
      </c>
      <c r="B6642" s="6">
        <v>33</v>
      </c>
      <c r="C6642" s="125">
        <v>32</v>
      </c>
      <c r="D6642" s="6">
        <v>683</v>
      </c>
      <c r="E6642" s="6" t="s">
        <v>3868</v>
      </c>
      <c r="F6642" s="125"/>
      <c r="G6642" s="125"/>
      <c r="H6642" s="125">
        <f>IF('Раздел 2.6.1'!Y21&gt;=SUM('Раздел 2.6.1'!AA21:AD21),0,1)</f>
        <v>0</v>
      </c>
    </row>
    <row r="6643" spans="1:8" x14ac:dyDescent="0.2">
      <c r="A6643" s="6">
        <f t="shared" si="98"/>
        <v>609562</v>
      </c>
      <c r="B6643" s="6">
        <v>33</v>
      </c>
      <c r="C6643" s="7">
        <v>32</v>
      </c>
      <c r="D6643" s="6">
        <v>684</v>
      </c>
      <c r="E6643" s="6" t="s">
        <v>3869</v>
      </c>
      <c r="F6643" s="7"/>
      <c r="G6643" s="7"/>
      <c r="H6643" s="7">
        <f>IF('Раздел 2.6.1'!Y22&gt;=SUM('Раздел 2.6.1'!AA22:AD22),0,1)</f>
        <v>0</v>
      </c>
    </row>
    <row r="6644" spans="1:8" x14ac:dyDescent="0.2">
      <c r="A6644" s="6">
        <f t="shared" si="98"/>
        <v>609562</v>
      </c>
      <c r="B6644" s="6">
        <v>33</v>
      </c>
      <c r="C6644" s="7">
        <v>32</v>
      </c>
      <c r="D6644" s="6">
        <v>685</v>
      </c>
      <c r="E6644" s="6" t="s">
        <v>3870</v>
      </c>
      <c r="F6644" s="7"/>
      <c r="G6644" s="7"/>
      <c r="H6644" s="7">
        <f>IF('Раздел 2.6.1'!Y23&gt;=SUM('Раздел 2.6.1'!AA23:AD23),0,1)</f>
        <v>0</v>
      </c>
    </row>
    <row r="6645" spans="1:8" x14ac:dyDescent="0.2">
      <c r="A6645" s="6">
        <f t="shared" si="98"/>
        <v>609562</v>
      </c>
      <c r="B6645" s="6">
        <v>33</v>
      </c>
      <c r="C6645" s="7">
        <v>32</v>
      </c>
      <c r="D6645" s="6">
        <v>686</v>
      </c>
      <c r="E6645" s="6" t="s">
        <v>3871</v>
      </c>
      <c r="F6645" s="7"/>
      <c r="G6645" s="7"/>
      <c r="H6645" s="7">
        <f>IF('Раздел 2.6.1'!Y24&gt;=SUM('Раздел 2.6.1'!AA24:AD24),0,1)</f>
        <v>0</v>
      </c>
    </row>
    <row r="6646" spans="1:8" x14ac:dyDescent="0.2">
      <c r="A6646" s="6">
        <f t="shared" si="98"/>
        <v>609562</v>
      </c>
      <c r="B6646" s="6">
        <v>33</v>
      </c>
      <c r="C6646" s="7">
        <v>32</v>
      </c>
      <c r="D6646" s="6">
        <v>687</v>
      </c>
      <c r="E6646" s="6" t="s">
        <v>3872</v>
      </c>
      <c r="F6646" s="7"/>
      <c r="G6646" s="7"/>
      <c r="H6646" s="7">
        <f>IF('Раздел 2.6.1'!Y25&gt;=SUM('Раздел 2.6.1'!AA25:AD25),0,1)</f>
        <v>0</v>
      </c>
    </row>
    <row r="6647" spans="1:8" x14ac:dyDescent="0.2">
      <c r="A6647" s="6">
        <f t="shared" si="98"/>
        <v>609562</v>
      </c>
      <c r="B6647" s="6">
        <v>33</v>
      </c>
      <c r="C6647" s="7">
        <v>32</v>
      </c>
      <c r="D6647" s="6">
        <v>688</v>
      </c>
      <c r="E6647" s="6" t="s">
        <v>3873</v>
      </c>
      <c r="F6647" s="7"/>
      <c r="G6647" s="7"/>
      <c r="H6647" s="7">
        <f>IF('Раздел 2.6.1'!Y26&gt;=SUM('Раздел 2.6.1'!AA26:AD26),0,1)</f>
        <v>0</v>
      </c>
    </row>
    <row r="6648" spans="1:8" x14ac:dyDescent="0.2">
      <c r="A6648" s="6">
        <f t="shared" si="98"/>
        <v>609562</v>
      </c>
      <c r="B6648" s="6">
        <v>33</v>
      </c>
      <c r="C6648" s="7">
        <v>32</v>
      </c>
      <c r="D6648" s="6">
        <v>689</v>
      </c>
      <c r="E6648" s="6" t="s">
        <v>3874</v>
      </c>
      <c r="F6648" s="7"/>
      <c r="G6648" s="7"/>
      <c r="H6648" s="7">
        <f>IF('Раздел 2.6.1'!Y27&gt;=SUM('Раздел 2.6.1'!AA27:AD27),0,1)</f>
        <v>0</v>
      </c>
    </row>
    <row r="6649" spans="1:8" x14ac:dyDescent="0.2">
      <c r="A6649" s="6">
        <f t="shared" si="98"/>
        <v>609562</v>
      </c>
      <c r="B6649" s="6">
        <v>33</v>
      </c>
      <c r="C6649" s="7">
        <v>32</v>
      </c>
      <c r="D6649" s="6">
        <v>690</v>
      </c>
      <c r="E6649" s="6" t="s">
        <v>3875</v>
      </c>
      <c r="F6649" s="7"/>
      <c r="G6649" s="7"/>
      <c r="H6649" s="7">
        <f>IF('Раздел 2.6.1'!Y28&gt;=SUM('Раздел 2.6.1'!AA28:AD28),0,1)</f>
        <v>0</v>
      </c>
    </row>
    <row r="6650" spans="1:8" x14ac:dyDescent="0.2">
      <c r="A6650" s="6">
        <f t="shared" si="98"/>
        <v>609562</v>
      </c>
      <c r="B6650" s="6">
        <v>33</v>
      </c>
      <c r="C6650" s="7">
        <v>32</v>
      </c>
      <c r="D6650" s="6">
        <v>691</v>
      </c>
      <c r="E6650" s="6" t="s">
        <v>3876</v>
      </c>
      <c r="F6650" s="7"/>
      <c r="G6650" s="7"/>
      <c r="H6650" s="7">
        <f>IF('Раздел 2.6.1'!Y29&gt;=SUM('Раздел 2.6.1'!AA29:AD29),0,1)</f>
        <v>0</v>
      </c>
    </row>
    <row r="6651" spans="1:8" x14ac:dyDescent="0.2">
      <c r="A6651" s="6">
        <f t="shared" si="98"/>
        <v>609562</v>
      </c>
      <c r="B6651" s="6">
        <v>33</v>
      </c>
      <c r="C6651" s="7">
        <v>32</v>
      </c>
      <c r="D6651" s="6">
        <v>692</v>
      </c>
      <c r="E6651" s="6" t="s">
        <v>3877</v>
      </c>
      <c r="F6651" s="7"/>
      <c r="G6651" s="7"/>
      <c r="H6651" s="7">
        <f>IF('Раздел 2.6.1'!Y30&gt;=SUM('Раздел 2.6.1'!AA30:AD30),0,1)</f>
        <v>0</v>
      </c>
    </row>
    <row r="6652" spans="1:8" x14ac:dyDescent="0.2">
      <c r="A6652" s="6">
        <f t="shared" si="98"/>
        <v>609562</v>
      </c>
      <c r="B6652" s="6">
        <v>33</v>
      </c>
      <c r="C6652" s="7">
        <v>32</v>
      </c>
      <c r="D6652" s="6">
        <v>693</v>
      </c>
      <c r="E6652" s="6" t="s">
        <v>3878</v>
      </c>
      <c r="F6652" s="7"/>
      <c r="G6652" s="7"/>
      <c r="H6652" s="7">
        <f>IF('Раздел 2.6.1'!Y31&gt;=SUM('Раздел 2.6.1'!AA31:AD31),0,1)</f>
        <v>0</v>
      </c>
    </row>
    <row r="6653" spans="1:8" x14ac:dyDescent="0.2">
      <c r="A6653" s="6">
        <f t="shared" si="98"/>
        <v>609562</v>
      </c>
      <c r="B6653" s="6">
        <v>33</v>
      </c>
      <c r="C6653" s="7">
        <v>32</v>
      </c>
      <c r="D6653" s="6">
        <v>694</v>
      </c>
      <c r="E6653" s="6" t="s">
        <v>3879</v>
      </c>
      <c r="F6653" s="7"/>
      <c r="G6653" s="7"/>
      <c r="H6653" s="7">
        <f>IF('Раздел 2.6.1'!Y32&gt;=SUM('Раздел 2.6.1'!AA32:AD32),0,1)</f>
        <v>0</v>
      </c>
    </row>
    <row r="6654" spans="1:8" x14ac:dyDescent="0.2">
      <c r="A6654" s="6">
        <f t="shared" si="98"/>
        <v>609562</v>
      </c>
      <c r="B6654" s="6">
        <v>33</v>
      </c>
      <c r="C6654" s="7">
        <v>32</v>
      </c>
      <c r="D6654" s="6">
        <v>695</v>
      </c>
      <c r="E6654" s="6" t="s">
        <v>3880</v>
      </c>
      <c r="F6654" s="7"/>
      <c r="G6654" s="7"/>
      <c r="H6654" s="7">
        <f>IF('Раздел 2.6.1'!Y33&gt;=SUM('Раздел 2.6.1'!AA33:AD33),0,1)</f>
        <v>0</v>
      </c>
    </row>
    <row r="6655" spans="1:8" x14ac:dyDescent="0.2">
      <c r="A6655" s="6">
        <f t="shared" si="98"/>
        <v>609562</v>
      </c>
      <c r="B6655" s="6">
        <v>33</v>
      </c>
      <c r="C6655" s="7">
        <v>32</v>
      </c>
      <c r="D6655" s="6">
        <v>696</v>
      </c>
      <c r="E6655" s="6" t="s">
        <v>3881</v>
      </c>
      <c r="F6655" s="7"/>
      <c r="G6655" s="7"/>
      <c r="H6655" s="7">
        <f>IF('Раздел 2.6.1'!Y34&gt;=SUM('Раздел 2.6.1'!AA34:AD34),0,1)</f>
        <v>0</v>
      </c>
    </row>
    <row r="6656" spans="1:8" x14ac:dyDescent="0.2">
      <c r="A6656" s="6">
        <f t="shared" si="98"/>
        <v>609562</v>
      </c>
      <c r="B6656" s="6">
        <v>33</v>
      </c>
      <c r="C6656" s="7">
        <v>32</v>
      </c>
      <c r="D6656" s="6">
        <v>697</v>
      </c>
      <c r="E6656" s="6" t="s">
        <v>3882</v>
      </c>
      <c r="F6656" s="7"/>
      <c r="G6656" s="7"/>
      <c r="H6656" s="7">
        <f>IF('Раздел 2.6.1'!Y35&gt;=SUM('Раздел 2.6.1'!AA35:AD35),0,1)</f>
        <v>0</v>
      </c>
    </row>
    <row r="6657" spans="1:8" x14ac:dyDescent="0.2">
      <c r="A6657" s="6">
        <f t="shared" si="98"/>
        <v>609562</v>
      </c>
      <c r="B6657" s="6">
        <v>33</v>
      </c>
      <c r="C6657" s="7">
        <v>32</v>
      </c>
      <c r="D6657" s="6">
        <v>698</v>
      </c>
      <c r="E6657" s="6" t="s">
        <v>3883</v>
      </c>
      <c r="F6657" s="7"/>
      <c r="G6657" s="7"/>
      <c r="H6657" s="7">
        <f>IF('Раздел 2.6.1'!Y36&gt;=SUM('Раздел 2.6.1'!AA36:AD36),0,1)</f>
        <v>0</v>
      </c>
    </row>
    <row r="6658" spans="1:8" x14ac:dyDescent="0.2">
      <c r="A6658" s="6">
        <f t="shared" si="98"/>
        <v>609562</v>
      </c>
      <c r="B6658" s="6">
        <v>33</v>
      </c>
      <c r="C6658" s="7">
        <v>32</v>
      </c>
      <c r="D6658" s="6">
        <v>699</v>
      </c>
      <c r="E6658" s="6" t="s">
        <v>3884</v>
      </c>
      <c r="F6658" s="7"/>
      <c r="G6658" s="7"/>
      <c r="H6658" s="7">
        <f>IF('Раздел 2.6.1'!Y37&gt;=SUM('Раздел 2.6.1'!AA37:AD37),0,1)</f>
        <v>0</v>
      </c>
    </row>
    <row r="6659" spans="1:8" x14ac:dyDescent="0.2">
      <c r="A6659" s="6">
        <f t="shared" si="98"/>
        <v>609562</v>
      </c>
      <c r="B6659" s="6">
        <v>33</v>
      </c>
      <c r="C6659" s="7">
        <v>32</v>
      </c>
      <c r="D6659" s="6">
        <v>700</v>
      </c>
      <c r="E6659" s="6" t="s">
        <v>3885</v>
      </c>
      <c r="F6659" s="7"/>
      <c r="G6659" s="7"/>
      <c r="H6659" s="7">
        <f>IF('Раздел 2.6.1'!Y38&gt;=SUM('Раздел 2.6.1'!AA38:AD38),0,1)</f>
        <v>0</v>
      </c>
    </row>
    <row r="6660" spans="1:8" x14ac:dyDescent="0.2">
      <c r="A6660" s="6">
        <f t="shared" si="98"/>
        <v>609562</v>
      </c>
      <c r="B6660" s="6">
        <v>33</v>
      </c>
      <c r="C6660" s="7">
        <v>32</v>
      </c>
      <c r="D6660" s="6">
        <v>701</v>
      </c>
      <c r="E6660" s="6" t="s">
        <v>3886</v>
      </c>
      <c r="F6660" s="7"/>
      <c r="G6660" s="7"/>
      <c r="H6660" s="7">
        <f>IF('Раздел 2.6.1'!Y39&gt;=SUM('Раздел 2.6.1'!AA39:AD39),0,1)</f>
        <v>0</v>
      </c>
    </row>
    <row r="6661" spans="1:8" x14ac:dyDescent="0.2">
      <c r="A6661" s="6">
        <f t="shared" si="98"/>
        <v>609562</v>
      </c>
      <c r="B6661" s="6">
        <v>33</v>
      </c>
      <c r="C6661" s="7">
        <v>32</v>
      </c>
      <c r="D6661" s="6">
        <v>702</v>
      </c>
      <c r="E6661" s="6" t="s">
        <v>3887</v>
      </c>
      <c r="F6661" s="7"/>
      <c r="G6661" s="7"/>
      <c r="H6661" s="7">
        <f>IF('Раздел 2.6.1'!Y40&gt;=SUM('Раздел 2.6.1'!AA40:AD40),0,1)</f>
        <v>0</v>
      </c>
    </row>
    <row r="6662" spans="1:8" x14ac:dyDescent="0.2">
      <c r="A6662" s="6">
        <f t="shared" si="98"/>
        <v>609562</v>
      </c>
      <c r="B6662" s="6">
        <v>33</v>
      </c>
      <c r="C6662" s="7">
        <v>32</v>
      </c>
      <c r="D6662" s="6">
        <v>703</v>
      </c>
      <c r="E6662" s="6" t="s">
        <v>3888</v>
      </c>
      <c r="F6662" s="7"/>
      <c r="G6662" s="7"/>
      <c r="H6662" s="7">
        <f>IF('Раздел 2.6.1'!Y41&gt;=SUM('Раздел 2.6.1'!AA41:AD41),0,1)</f>
        <v>0</v>
      </c>
    </row>
    <row r="6663" spans="1:8" x14ac:dyDescent="0.2">
      <c r="A6663" s="6">
        <f t="shared" si="98"/>
        <v>609562</v>
      </c>
      <c r="B6663" s="6">
        <v>33</v>
      </c>
      <c r="C6663" s="119">
        <v>32</v>
      </c>
      <c r="D6663" s="119">
        <v>704</v>
      </c>
      <c r="E6663" s="119" t="s">
        <v>3889</v>
      </c>
      <c r="F6663" s="119"/>
      <c r="G6663" s="119"/>
      <c r="H6663" s="119">
        <f>IF('Раздел 2.6.1'!Y42&gt;=SUM('Раздел 2.6.1'!AA42:AD42),0,1)</f>
        <v>0</v>
      </c>
    </row>
    <row r="6664" spans="1:8" x14ac:dyDescent="0.2">
      <c r="A6664" s="6">
        <f t="shared" si="98"/>
        <v>609562</v>
      </c>
      <c r="B6664" s="6">
        <v>33</v>
      </c>
      <c r="C6664" s="7">
        <v>33</v>
      </c>
      <c r="D6664" s="6">
        <v>705</v>
      </c>
      <c r="E6664" s="6" t="s">
        <v>3890</v>
      </c>
      <c r="F6664" s="7"/>
      <c r="G6664" s="7"/>
      <c r="H6664" s="7">
        <f>IF('Раздел 2.6.1'!Z21&gt;=SUM('Раздел 2.6.1'!AA21:AB21),0,1)</f>
        <v>0</v>
      </c>
    </row>
    <row r="6665" spans="1:8" x14ac:dyDescent="0.2">
      <c r="A6665" s="6">
        <f t="shared" si="98"/>
        <v>609562</v>
      </c>
      <c r="B6665" s="6">
        <v>33</v>
      </c>
      <c r="C6665" s="7">
        <v>33</v>
      </c>
      <c r="D6665" s="6">
        <v>706</v>
      </c>
      <c r="E6665" s="6" t="s">
        <v>3101</v>
      </c>
      <c r="F6665" s="7"/>
      <c r="G6665" s="7"/>
      <c r="H6665" s="7">
        <f>IF('Раздел 2.6.1'!Z22&gt;=SUM('Раздел 2.6.1'!AA22:AB22),0,1)</f>
        <v>0</v>
      </c>
    </row>
    <row r="6666" spans="1:8" x14ac:dyDescent="0.2">
      <c r="A6666" s="6">
        <f t="shared" si="98"/>
        <v>609562</v>
      </c>
      <c r="B6666" s="6">
        <v>33</v>
      </c>
      <c r="C6666" s="7">
        <v>33</v>
      </c>
      <c r="D6666" s="6">
        <v>707</v>
      </c>
      <c r="E6666" s="6" t="s">
        <v>3102</v>
      </c>
      <c r="F6666" s="7"/>
      <c r="G6666" s="7"/>
      <c r="H6666" s="7">
        <f>IF('Раздел 2.6.1'!Z23&gt;=SUM('Раздел 2.6.1'!AA23:AB23),0,1)</f>
        <v>0</v>
      </c>
    </row>
    <row r="6667" spans="1:8" x14ac:dyDescent="0.2">
      <c r="A6667" s="6">
        <f t="shared" si="98"/>
        <v>609562</v>
      </c>
      <c r="B6667" s="6">
        <v>33</v>
      </c>
      <c r="C6667" s="7">
        <v>33</v>
      </c>
      <c r="D6667" s="6">
        <v>708</v>
      </c>
      <c r="E6667" s="6" t="s">
        <v>5500</v>
      </c>
      <c r="F6667" s="7"/>
      <c r="G6667" s="7"/>
      <c r="H6667" s="7">
        <f>IF('Раздел 2.6.1'!Z24&gt;=SUM('Раздел 2.6.1'!AA24:AB24),0,1)</f>
        <v>0</v>
      </c>
    </row>
    <row r="6668" spans="1:8" x14ac:dyDescent="0.2">
      <c r="A6668" s="6">
        <f t="shared" si="98"/>
        <v>609562</v>
      </c>
      <c r="B6668" s="6">
        <v>33</v>
      </c>
      <c r="C6668" s="7">
        <v>33</v>
      </c>
      <c r="D6668" s="6">
        <v>709</v>
      </c>
      <c r="E6668" s="6" t="s">
        <v>5501</v>
      </c>
      <c r="F6668" s="7"/>
      <c r="G6668" s="7"/>
      <c r="H6668" s="7">
        <f>IF('Раздел 2.6.1'!Z25&gt;=SUM('Раздел 2.6.1'!AA25:AB25),0,1)</f>
        <v>0</v>
      </c>
    </row>
    <row r="6669" spans="1:8" x14ac:dyDescent="0.2">
      <c r="A6669" s="6">
        <f t="shared" si="98"/>
        <v>609562</v>
      </c>
      <c r="B6669" s="6">
        <v>33</v>
      </c>
      <c r="C6669" s="7">
        <v>33</v>
      </c>
      <c r="D6669" s="6">
        <v>710</v>
      </c>
      <c r="E6669" s="6" t="s">
        <v>4715</v>
      </c>
      <c r="F6669" s="7"/>
      <c r="G6669" s="7"/>
      <c r="H6669" s="7">
        <f>IF('Раздел 2.6.1'!Z26&gt;=SUM('Раздел 2.6.1'!AA26:AB26),0,1)</f>
        <v>0</v>
      </c>
    </row>
    <row r="6670" spans="1:8" x14ac:dyDescent="0.2">
      <c r="A6670" s="6">
        <f t="shared" si="98"/>
        <v>609562</v>
      </c>
      <c r="B6670" s="6">
        <v>33</v>
      </c>
      <c r="C6670" s="7">
        <v>33</v>
      </c>
      <c r="D6670" s="6">
        <v>711</v>
      </c>
      <c r="E6670" s="6" t="s">
        <v>4716</v>
      </c>
      <c r="F6670" s="7"/>
      <c r="G6670" s="7"/>
      <c r="H6670" s="7">
        <f>IF('Раздел 2.6.1'!Z27&gt;=SUM('Раздел 2.6.1'!AA27:AB27),0,1)</f>
        <v>0</v>
      </c>
    </row>
    <row r="6671" spans="1:8" x14ac:dyDescent="0.2">
      <c r="A6671" s="6">
        <f t="shared" si="98"/>
        <v>609562</v>
      </c>
      <c r="B6671" s="6">
        <v>33</v>
      </c>
      <c r="C6671" s="7">
        <v>33</v>
      </c>
      <c r="D6671" s="6">
        <v>712</v>
      </c>
      <c r="E6671" s="6" t="s">
        <v>4717</v>
      </c>
      <c r="F6671" s="7"/>
      <c r="G6671" s="7"/>
      <c r="H6671" s="7">
        <f>IF('Раздел 2.6.1'!Z28&gt;=SUM('Раздел 2.6.1'!AA28:AB28),0,1)</f>
        <v>0</v>
      </c>
    </row>
    <row r="6672" spans="1:8" x14ac:dyDescent="0.2">
      <c r="A6672" s="6">
        <f t="shared" si="98"/>
        <v>609562</v>
      </c>
      <c r="B6672" s="6">
        <v>33</v>
      </c>
      <c r="C6672" s="7">
        <v>33</v>
      </c>
      <c r="D6672" s="6">
        <v>713</v>
      </c>
      <c r="E6672" s="6" t="s">
        <v>4718</v>
      </c>
      <c r="F6672" s="7"/>
      <c r="G6672" s="7"/>
      <c r="H6672" s="7">
        <f>IF('Раздел 2.6.1'!Z29&gt;=SUM('Раздел 2.6.1'!AA29:AB29),0,1)</f>
        <v>0</v>
      </c>
    </row>
    <row r="6673" spans="1:8" x14ac:dyDescent="0.2">
      <c r="A6673" s="6">
        <f t="shared" si="98"/>
        <v>609562</v>
      </c>
      <c r="B6673" s="6">
        <v>33</v>
      </c>
      <c r="C6673" s="7">
        <v>33</v>
      </c>
      <c r="D6673" s="6">
        <v>714</v>
      </c>
      <c r="E6673" s="6" t="s">
        <v>4719</v>
      </c>
      <c r="F6673" s="7"/>
      <c r="G6673" s="7"/>
      <c r="H6673" s="7">
        <f>IF('Раздел 2.6.1'!Z30&gt;=SUM('Раздел 2.6.1'!AA30:AB30),0,1)</f>
        <v>0</v>
      </c>
    </row>
    <row r="6674" spans="1:8" x14ac:dyDescent="0.2">
      <c r="A6674" s="6">
        <f t="shared" ref="A6674:A6729" si="99">P_3</f>
        <v>609562</v>
      </c>
      <c r="B6674" s="6">
        <v>33</v>
      </c>
      <c r="C6674" s="7">
        <v>33</v>
      </c>
      <c r="D6674" s="6">
        <v>715</v>
      </c>
      <c r="E6674" s="6" t="s">
        <v>4720</v>
      </c>
      <c r="F6674" s="7"/>
      <c r="G6674" s="7"/>
      <c r="H6674" s="7">
        <f>IF('Раздел 2.6.1'!Z31&gt;=SUM('Раздел 2.6.1'!AA31:AB31),0,1)</f>
        <v>0</v>
      </c>
    </row>
    <row r="6675" spans="1:8" x14ac:dyDescent="0.2">
      <c r="A6675" s="6">
        <f t="shared" si="99"/>
        <v>609562</v>
      </c>
      <c r="B6675" s="6">
        <v>33</v>
      </c>
      <c r="C6675" s="7">
        <v>33</v>
      </c>
      <c r="D6675" s="6">
        <v>716</v>
      </c>
      <c r="E6675" s="6" t="s">
        <v>4721</v>
      </c>
      <c r="F6675" s="7"/>
      <c r="G6675" s="7"/>
      <c r="H6675" s="7">
        <f>IF('Раздел 2.6.1'!Z32&gt;=SUM('Раздел 2.6.1'!AA32:AB32),0,1)</f>
        <v>0</v>
      </c>
    </row>
    <row r="6676" spans="1:8" x14ac:dyDescent="0.2">
      <c r="A6676" s="6">
        <f t="shared" si="99"/>
        <v>609562</v>
      </c>
      <c r="B6676" s="6">
        <v>33</v>
      </c>
      <c r="C6676" s="7">
        <v>33</v>
      </c>
      <c r="D6676" s="6">
        <v>717</v>
      </c>
      <c r="E6676" s="6" t="s">
        <v>4722</v>
      </c>
      <c r="F6676" s="7"/>
      <c r="G6676" s="7"/>
      <c r="H6676" s="7">
        <f>IF('Раздел 2.6.1'!Z33&gt;=SUM('Раздел 2.6.1'!AA33:AB33),0,1)</f>
        <v>0</v>
      </c>
    </row>
    <row r="6677" spans="1:8" x14ac:dyDescent="0.2">
      <c r="A6677" s="6">
        <f t="shared" si="99"/>
        <v>609562</v>
      </c>
      <c r="B6677" s="6">
        <v>33</v>
      </c>
      <c r="C6677" s="7">
        <v>33</v>
      </c>
      <c r="D6677" s="6">
        <v>718</v>
      </c>
      <c r="E6677" s="6" t="s">
        <v>4723</v>
      </c>
      <c r="F6677" s="7"/>
      <c r="G6677" s="7"/>
      <c r="H6677" s="7">
        <f>IF('Раздел 2.6.1'!Z34&gt;=SUM('Раздел 2.6.1'!AA34:AB34),0,1)</f>
        <v>0</v>
      </c>
    </row>
    <row r="6678" spans="1:8" x14ac:dyDescent="0.2">
      <c r="A6678" s="6">
        <f t="shared" si="99"/>
        <v>609562</v>
      </c>
      <c r="B6678" s="6">
        <v>33</v>
      </c>
      <c r="C6678" s="7">
        <v>33</v>
      </c>
      <c r="D6678" s="6">
        <v>719</v>
      </c>
      <c r="E6678" s="6" t="s">
        <v>4724</v>
      </c>
      <c r="F6678" s="7"/>
      <c r="G6678" s="7"/>
      <c r="H6678" s="7">
        <f>IF('Раздел 2.6.1'!Z35&gt;=SUM('Раздел 2.6.1'!AA35:AB35),0,1)</f>
        <v>0</v>
      </c>
    </row>
    <row r="6679" spans="1:8" x14ac:dyDescent="0.2">
      <c r="A6679" s="6">
        <f t="shared" si="99"/>
        <v>609562</v>
      </c>
      <c r="B6679" s="6">
        <v>33</v>
      </c>
      <c r="C6679" s="7">
        <v>33</v>
      </c>
      <c r="D6679" s="6">
        <v>720</v>
      </c>
      <c r="E6679" s="6" t="s">
        <v>4725</v>
      </c>
      <c r="F6679" s="7"/>
      <c r="G6679" s="7"/>
      <c r="H6679" s="7">
        <f>IF('Раздел 2.6.1'!Z36&gt;=SUM('Раздел 2.6.1'!AA36:AB36),0,1)</f>
        <v>0</v>
      </c>
    </row>
    <row r="6680" spans="1:8" x14ac:dyDescent="0.2">
      <c r="A6680" s="6">
        <f t="shared" si="99"/>
        <v>609562</v>
      </c>
      <c r="B6680" s="6">
        <v>33</v>
      </c>
      <c r="C6680" s="7">
        <v>33</v>
      </c>
      <c r="D6680" s="6">
        <v>721</v>
      </c>
      <c r="E6680" s="6" t="s">
        <v>4726</v>
      </c>
      <c r="F6680" s="7"/>
      <c r="G6680" s="7"/>
      <c r="H6680" s="7">
        <f>IF('Раздел 2.6.1'!Z37&gt;=SUM('Раздел 2.6.1'!AA37:AB37),0,1)</f>
        <v>0</v>
      </c>
    </row>
    <row r="6681" spans="1:8" x14ac:dyDescent="0.2">
      <c r="A6681" s="6">
        <f t="shared" si="99"/>
        <v>609562</v>
      </c>
      <c r="B6681" s="6">
        <v>33</v>
      </c>
      <c r="C6681" s="7">
        <v>33</v>
      </c>
      <c r="D6681" s="6">
        <v>722</v>
      </c>
      <c r="E6681" s="6" t="s">
        <v>4727</v>
      </c>
      <c r="F6681" s="7"/>
      <c r="G6681" s="7"/>
      <c r="H6681" s="7">
        <f>IF('Раздел 2.6.1'!Z38&gt;=SUM('Раздел 2.6.1'!AA38:AB38),0,1)</f>
        <v>0</v>
      </c>
    </row>
    <row r="6682" spans="1:8" x14ac:dyDescent="0.2">
      <c r="A6682" s="6">
        <f t="shared" si="99"/>
        <v>609562</v>
      </c>
      <c r="B6682" s="6">
        <v>33</v>
      </c>
      <c r="C6682" s="7">
        <v>33</v>
      </c>
      <c r="D6682" s="6">
        <v>723</v>
      </c>
      <c r="E6682" s="6" t="s">
        <v>5519</v>
      </c>
      <c r="F6682" s="7"/>
      <c r="G6682" s="7"/>
      <c r="H6682" s="7">
        <f>IF('Раздел 2.6.1'!Z39&gt;=SUM('Раздел 2.6.1'!AA39:AB39),0,1)</f>
        <v>0</v>
      </c>
    </row>
    <row r="6683" spans="1:8" x14ac:dyDescent="0.2">
      <c r="A6683" s="6">
        <f t="shared" si="99"/>
        <v>609562</v>
      </c>
      <c r="B6683" s="6">
        <v>33</v>
      </c>
      <c r="C6683" s="7">
        <v>33</v>
      </c>
      <c r="D6683" s="6">
        <v>724</v>
      </c>
      <c r="E6683" s="6" t="s">
        <v>5520</v>
      </c>
      <c r="F6683" s="7"/>
      <c r="G6683" s="7"/>
      <c r="H6683" s="7">
        <f>IF('Раздел 2.6.1'!Z40&gt;=SUM('Раздел 2.6.1'!AA40:AB40),0,1)</f>
        <v>0</v>
      </c>
    </row>
    <row r="6684" spans="1:8" x14ac:dyDescent="0.2">
      <c r="A6684" s="6">
        <f t="shared" si="99"/>
        <v>609562</v>
      </c>
      <c r="B6684" s="6">
        <v>33</v>
      </c>
      <c r="C6684" s="7">
        <v>33</v>
      </c>
      <c r="D6684" s="6">
        <v>725</v>
      </c>
      <c r="E6684" s="6" t="s">
        <v>5521</v>
      </c>
      <c r="F6684" s="7"/>
      <c r="G6684" s="7"/>
      <c r="H6684" s="7">
        <f>IF('Раздел 2.6.1'!Z41&gt;=SUM('Раздел 2.6.1'!AA41:AB41),0,1)</f>
        <v>0</v>
      </c>
    </row>
    <row r="6685" spans="1:8" x14ac:dyDescent="0.2">
      <c r="A6685" s="6">
        <f t="shared" si="99"/>
        <v>609562</v>
      </c>
      <c r="B6685" s="6">
        <v>33</v>
      </c>
      <c r="C6685" s="119">
        <v>33</v>
      </c>
      <c r="D6685" s="119">
        <v>726</v>
      </c>
      <c r="E6685" s="119" t="s">
        <v>5522</v>
      </c>
      <c r="F6685" s="119"/>
      <c r="G6685" s="119"/>
      <c r="H6685" s="119">
        <f>IF('Раздел 2.6.1'!Z42&gt;=SUM('Раздел 2.6.1'!AA42:AB42),0,1)</f>
        <v>0</v>
      </c>
    </row>
    <row r="6686" spans="1:8" x14ac:dyDescent="0.2">
      <c r="A6686" s="6">
        <f t="shared" si="99"/>
        <v>609562</v>
      </c>
      <c r="B6686" s="6">
        <v>33</v>
      </c>
      <c r="C6686" s="125">
        <v>34</v>
      </c>
      <c r="D6686" s="6">
        <v>727</v>
      </c>
      <c r="E6686" s="6" t="s">
        <v>6336</v>
      </c>
      <c r="F6686" s="7"/>
      <c r="G6686" s="7"/>
      <c r="H6686" s="7">
        <f>IF('Раздел 2.6.1'!AF21&gt;=SUM('Раздел 2.6.1'!AH21:AK21),0,1)</f>
        <v>0</v>
      </c>
    </row>
    <row r="6687" spans="1:8" x14ac:dyDescent="0.2">
      <c r="A6687" s="6">
        <f t="shared" si="99"/>
        <v>609562</v>
      </c>
      <c r="B6687" s="6">
        <v>33</v>
      </c>
      <c r="C6687" s="7">
        <v>34</v>
      </c>
      <c r="D6687" s="6">
        <v>728</v>
      </c>
      <c r="E6687" s="6" t="s">
        <v>6337</v>
      </c>
      <c r="F6687" s="7"/>
      <c r="G6687" s="7"/>
      <c r="H6687" s="7">
        <f>IF('Раздел 2.6.1'!AF22&gt;=SUM('Раздел 2.6.1'!AH22:AK22),0,1)</f>
        <v>0</v>
      </c>
    </row>
    <row r="6688" spans="1:8" x14ac:dyDescent="0.2">
      <c r="A6688" s="6">
        <f t="shared" si="99"/>
        <v>609562</v>
      </c>
      <c r="B6688" s="6">
        <v>33</v>
      </c>
      <c r="C6688" s="7">
        <v>34</v>
      </c>
      <c r="D6688" s="6">
        <v>729</v>
      </c>
      <c r="E6688" s="6" t="s">
        <v>6338</v>
      </c>
      <c r="F6688" s="7"/>
      <c r="G6688" s="7"/>
      <c r="H6688" s="7">
        <f>IF('Раздел 2.6.1'!AF23&gt;=SUM('Раздел 2.6.1'!AH23:AK23),0,1)</f>
        <v>0</v>
      </c>
    </row>
    <row r="6689" spans="1:8" x14ac:dyDescent="0.2">
      <c r="A6689" s="6">
        <f t="shared" si="99"/>
        <v>609562</v>
      </c>
      <c r="B6689" s="6">
        <v>33</v>
      </c>
      <c r="C6689" s="7">
        <v>34</v>
      </c>
      <c r="D6689" s="6">
        <v>730</v>
      </c>
      <c r="E6689" s="6" t="s">
        <v>6339</v>
      </c>
      <c r="F6689" s="7"/>
      <c r="G6689" s="7"/>
      <c r="H6689" s="7">
        <f>IF('Раздел 2.6.1'!AF24&gt;=SUM('Раздел 2.6.1'!AH24:AK24),0,1)</f>
        <v>0</v>
      </c>
    </row>
    <row r="6690" spans="1:8" x14ac:dyDescent="0.2">
      <c r="A6690" s="6">
        <f t="shared" si="99"/>
        <v>609562</v>
      </c>
      <c r="B6690" s="6">
        <v>33</v>
      </c>
      <c r="C6690" s="7">
        <v>34</v>
      </c>
      <c r="D6690" s="6">
        <v>731</v>
      </c>
      <c r="E6690" s="6" t="s">
        <v>6340</v>
      </c>
      <c r="F6690" s="7"/>
      <c r="G6690" s="7"/>
      <c r="H6690" s="7">
        <f>IF('Раздел 2.6.1'!AF25&gt;=SUM('Раздел 2.6.1'!AH25:AK25),0,1)</f>
        <v>0</v>
      </c>
    </row>
    <row r="6691" spans="1:8" x14ac:dyDescent="0.2">
      <c r="A6691" s="6">
        <f t="shared" si="99"/>
        <v>609562</v>
      </c>
      <c r="B6691" s="6">
        <v>33</v>
      </c>
      <c r="C6691" s="7">
        <v>34</v>
      </c>
      <c r="D6691" s="6">
        <v>732</v>
      </c>
      <c r="E6691" s="6" t="s">
        <v>6341</v>
      </c>
      <c r="F6691" s="7"/>
      <c r="G6691" s="7"/>
      <c r="H6691" s="7">
        <f>IF('Раздел 2.6.1'!AF26&gt;=SUM('Раздел 2.6.1'!AH26:AK26),0,1)</f>
        <v>0</v>
      </c>
    </row>
    <row r="6692" spans="1:8" x14ac:dyDescent="0.2">
      <c r="A6692" s="6">
        <f t="shared" si="99"/>
        <v>609562</v>
      </c>
      <c r="B6692" s="6">
        <v>33</v>
      </c>
      <c r="C6692" s="7">
        <v>34</v>
      </c>
      <c r="D6692" s="6">
        <v>733</v>
      </c>
      <c r="E6692" s="6" t="s">
        <v>6342</v>
      </c>
      <c r="F6692" s="7"/>
      <c r="G6692" s="7"/>
      <c r="H6692" s="7">
        <f>IF('Раздел 2.6.1'!AF27&gt;=SUM('Раздел 2.6.1'!AH27:AK27),0,1)</f>
        <v>0</v>
      </c>
    </row>
    <row r="6693" spans="1:8" x14ac:dyDescent="0.2">
      <c r="A6693" s="6">
        <f t="shared" si="99"/>
        <v>609562</v>
      </c>
      <c r="B6693" s="6">
        <v>33</v>
      </c>
      <c r="C6693" s="7">
        <v>34</v>
      </c>
      <c r="D6693" s="6">
        <v>734</v>
      </c>
      <c r="E6693" s="6" t="s">
        <v>6343</v>
      </c>
      <c r="F6693" s="7"/>
      <c r="G6693" s="7"/>
      <c r="H6693" s="7">
        <f>IF('Раздел 2.6.1'!AF28&gt;=SUM('Раздел 2.6.1'!AH28:AK28),0,1)</f>
        <v>0</v>
      </c>
    </row>
    <row r="6694" spans="1:8" x14ac:dyDescent="0.2">
      <c r="A6694" s="6">
        <f t="shared" si="99"/>
        <v>609562</v>
      </c>
      <c r="B6694" s="6">
        <v>33</v>
      </c>
      <c r="C6694" s="7">
        <v>34</v>
      </c>
      <c r="D6694" s="6">
        <v>735</v>
      </c>
      <c r="E6694" s="6" t="s">
        <v>6344</v>
      </c>
      <c r="F6694" s="7"/>
      <c r="G6694" s="7"/>
      <c r="H6694" s="7">
        <f>IF('Раздел 2.6.1'!AF29&gt;=SUM('Раздел 2.6.1'!AH29:AK29),0,1)</f>
        <v>0</v>
      </c>
    </row>
    <row r="6695" spans="1:8" x14ac:dyDescent="0.2">
      <c r="A6695" s="6">
        <f t="shared" si="99"/>
        <v>609562</v>
      </c>
      <c r="B6695" s="6">
        <v>33</v>
      </c>
      <c r="C6695" s="7">
        <v>34</v>
      </c>
      <c r="D6695" s="6">
        <v>736</v>
      </c>
      <c r="E6695" s="6" t="s">
        <v>6345</v>
      </c>
      <c r="F6695" s="7"/>
      <c r="G6695" s="7"/>
      <c r="H6695" s="7">
        <f>IF('Раздел 2.6.1'!AF30&gt;=SUM('Раздел 2.6.1'!AH30:AK30),0,1)</f>
        <v>0</v>
      </c>
    </row>
    <row r="6696" spans="1:8" x14ac:dyDescent="0.2">
      <c r="A6696" s="6">
        <f t="shared" si="99"/>
        <v>609562</v>
      </c>
      <c r="B6696" s="6">
        <v>33</v>
      </c>
      <c r="C6696" s="7">
        <v>34</v>
      </c>
      <c r="D6696" s="6">
        <v>737</v>
      </c>
      <c r="E6696" s="6" t="s">
        <v>6346</v>
      </c>
      <c r="F6696" s="7"/>
      <c r="G6696" s="7"/>
      <c r="H6696" s="7">
        <f>IF('Раздел 2.6.1'!AF31&gt;=SUM('Раздел 2.6.1'!AH31:AK31),0,1)</f>
        <v>0</v>
      </c>
    </row>
    <row r="6697" spans="1:8" x14ac:dyDescent="0.2">
      <c r="A6697" s="6">
        <f t="shared" si="99"/>
        <v>609562</v>
      </c>
      <c r="B6697" s="6">
        <v>33</v>
      </c>
      <c r="C6697" s="7">
        <v>34</v>
      </c>
      <c r="D6697" s="6">
        <v>738</v>
      </c>
      <c r="E6697" s="6" t="s">
        <v>6347</v>
      </c>
      <c r="F6697" s="7"/>
      <c r="G6697" s="7"/>
      <c r="H6697" s="7">
        <f>IF('Раздел 2.6.1'!AF32&gt;=SUM('Раздел 2.6.1'!AH32:AK32),0,1)</f>
        <v>0</v>
      </c>
    </row>
    <row r="6698" spans="1:8" x14ac:dyDescent="0.2">
      <c r="A6698" s="6">
        <f t="shared" si="99"/>
        <v>609562</v>
      </c>
      <c r="B6698" s="6">
        <v>33</v>
      </c>
      <c r="C6698" s="7">
        <v>34</v>
      </c>
      <c r="D6698" s="6">
        <v>739</v>
      </c>
      <c r="E6698" s="6" t="s">
        <v>6348</v>
      </c>
      <c r="F6698" s="7"/>
      <c r="G6698" s="7"/>
      <c r="H6698" s="7">
        <f>IF('Раздел 2.6.1'!AF33&gt;=SUM('Раздел 2.6.1'!AH33:AK33),0,1)</f>
        <v>0</v>
      </c>
    </row>
    <row r="6699" spans="1:8" x14ac:dyDescent="0.2">
      <c r="A6699" s="6">
        <f t="shared" si="99"/>
        <v>609562</v>
      </c>
      <c r="B6699" s="6">
        <v>33</v>
      </c>
      <c r="C6699" s="7">
        <v>34</v>
      </c>
      <c r="D6699" s="6">
        <v>740</v>
      </c>
      <c r="E6699" s="6" t="s">
        <v>6349</v>
      </c>
      <c r="F6699" s="7"/>
      <c r="G6699" s="7"/>
      <c r="H6699" s="7">
        <f>IF('Раздел 2.6.1'!AF34&gt;=SUM('Раздел 2.6.1'!AH34:AK34),0,1)</f>
        <v>0</v>
      </c>
    </row>
    <row r="6700" spans="1:8" x14ac:dyDescent="0.2">
      <c r="A6700" s="6">
        <f t="shared" si="99"/>
        <v>609562</v>
      </c>
      <c r="B6700" s="6">
        <v>33</v>
      </c>
      <c r="C6700" s="7">
        <v>34</v>
      </c>
      <c r="D6700" s="6">
        <v>741</v>
      </c>
      <c r="E6700" s="6" t="s">
        <v>6350</v>
      </c>
      <c r="F6700" s="7"/>
      <c r="G6700" s="7"/>
      <c r="H6700" s="7">
        <f>IF('Раздел 2.6.1'!AF35&gt;=SUM('Раздел 2.6.1'!AH35:AK35),0,1)</f>
        <v>0</v>
      </c>
    </row>
    <row r="6701" spans="1:8" x14ac:dyDescent="0.2">
      <c r="A6701" s="6">
        <f t="shared" si="99"/>
        <v>609562</v>
      </c>
      <c r="B6701" s="6">
        <v>33</v>
      </c>
      <c r="C6701" s="7">
        <v>34</v>
      </c>
      <c r="D6701" s="6">
        <v>742</v>
      </c>
      <c r="E6701" s="6" t="s">
        <v>6351</v>
      </c>
      <c r="F6701" s="7"/>
      <c r="G6701" s="7"/>
      <c r="H6701" s="7">
        <f>IF('Раздел 2.6.1'!AF36&gt;=SUM('Раздел 2.6.1'!AH36:AK36),0,1)</f>
        <v>0</v>
      </c>
    </row>
    <row r="6702" spans="1:8" x14ac:dyDescent="0.2">
      <c r="A6702" s="6">
        <f t="shared" si="99"/>
        <v>609562</v>
      </c>
      <c r="B6702" s="6">
        <v>33</v>
      </c>
      <c r="C6702" s="7">
        <v>34</v>
      </c>
      <c r="D6702" s="6">
        <v>743</v>
      </c>
      <c r="E6702" s="6" t="s">
        <v>6352</v>
      </c>
      <c r="F6702" s="7"/>
      <c r="G6702" s="7"/>
      <c r="H6702" s="7">
        <f>IF('Раздел 2.6.1'!AF37&gt;=SUM('Раздел 2.6.1'!AH37:AK37),0,1)</f>
        <v>0</v>
      </c>
    </row>
    <row r="6703" spans="1:8" x14ac:dyDescent="0.2">
      <c r="A6703" s="6">
        <f t="shared" si="99"/>
        <v>609562</v>
      </c>
      <c r="B6703" s="6">
        <v>33</v>
      </c>
      <c r="C6703" s="7">
        <v>34</v>
      </c>
      <c r="D6703" s="6">
        <v>744</v>
      </c>
      <c r="E6703" s="6" t="s">
        <v>5732</v>
      </c>
      <c r="F6703" s="7"/>
      <c r="G6703" s="7"/>
      <c r="H6703" s="7">
        <f>IF('Раздел 2.6.1'!AF38&gt;=SUM('Раздел 2.6.1'!AH38:AK38),0,1)</f>
        <v>0</v>
      </c>
    </row>
    <row r="6704" spans="1:8" x14ac:dyDescent="0.2">
      <c r="A6704" s="6">
        <f t="shared" si="99"/>
        <v>609562</v>
      </c>
      <c r="B6704" s="6">
        <v>33</v>
      </c>
      <c r="C6704" s="7">
        <v>34</v>
      </c>
      <c r="D6704" s="6">
        <v>745</v>
      </c>
      <c r="E6704" s="6" t="s">
        <v>5733</v>
      </c>
      <c r="F6704" s="7"/>
      <c r="G6704" s="7"/>
      <c r="H6704" s="7">
        <f>IF('Раздел 2.6.1'!AF39&gt;=SUM('Раздел 2.6.1'!AH39:AK39),0,1)</f>
        <v>0</v>
      </c>
    </row>
    <row r="6705" spans="1:8" x14ac:dyDescent="0.2">
      <c r="A6705" s="6">
        <f t="shared" si="99"/>
        <v>609562</v>
      </c>
      <c r="B6705" s="6">
        <v>33</v>
      </c>
      <c r="C6705" s="7">
        <v>34</v>
      </c>
      <c r="D6705" s="6">
        <v>746</v>
      </c>
      <c r="E6705" s="6" t="s">
        <v>5734</v>
      </c>
      <c r="F6705" s="7"/>
      <c r="G6705" s="7"/>
      <c r="H6705" s="7">
        <f>IF('Раздел 2.6.1'!AF40&gt;=SUM('Раздел 2.6.1'!AH40:AK40),0,1)</f>
        <v>0</v>
      </c>
    </row>
    <row r="6706" spans="1:8" x14ac:dyDescent="0.2">
      <c r="A6706" s="6">
        <f t="shared" si="99"/>
        <v>609562</v>
      </c>
      <c r="B6706" s="6">
        <v>33</v>
      </c>
      <c r="C6706" s="7">
        <v>34</v>
      </c>
      <c r="D6706" s="6">
        <v>747</v>
      </c>
      <c r="E6706" s="6" t="s">
        <v>5735</v>
      </c>
      <c r="F6706" s="7"/>
      <c r="G6706" s="7"/>
      <c r="H6706" s="7">
        <f>IF('Раздел 2.6.1'!AF41&gt;=SUM('Раздел 2.6.1'!AH41:AK41),0,1)</f>
        <v>0</v>
      </c>
    </row>
    <row r="6707" spans="1:8" x14ac:dyDescent="0.2">
      <c r="A6707" s="6">
        <f t="shared" si="99"/>
        <v>609562</v>
      </c>
      <c r="B6707" s="6">
        <v>33</v>
      </c>
      <c r="C6707" s="119">
        <v>34</v>
      </c>
      <c r="D6707" s="119">
        <v>748</v>
      </c>
      <c r="E6707" s="119" t="s">
        <v>5736</v>
      </c>
      <c r="F6707" s="119"/>
      <c r="G6707" s="119"/>
      <c r="H6707" s="119">
        <f>IF('Раздел 2.6.1'!AF42&gt;=SUM('Раздел 2.6.1'!AH42:AK42),0,1)</f>
        <v>0</v>
      </c>
    </row>
    <row r="6708" spans="1:8" x14ac:dyDescent="0.2">
      <c r="A6708" s="6">
        <f t="shared" si="99"/>
        <v>609562</v>
      </c>
      <c r="B6708" s="6">
        <v>33</v>
      </c>
      <c r="C6708" s="125">
        <v>35</v>
      </c>
      <c r="D6708" s="6">
        <v>749</v>
      </c>
      <c r="E6708" s="6" t="s">
        <v>3340</v>
      </c>
      <c r="F6708" s="7"/>
      <c r="G6708" s="7"/>
      <c r="H6708" s="7">
        <f>IF('Раздел 2.6.1'!AG21&gt;=SUM('Раздел 2.6.1'!AH21:AI21),0,1)</f>
        <v>0</v>
      </c>
    </row>
    <row r="6709" spans="1:8" x14ac:dyDescent="0.2">
      <c r="A6709" s="6">
        <f t="shared" si="99"/>
        <v>609562</v>
      </c>
      <c r="B6709" s="6">
        <v>33</v>
      </c>
      <c r="C6709" s="7">
        <v>35</v>
      </c>
      <c r="D6709" s="6">
        <v>750</v>
      </c>
      <c r="E6709" s="6" t="s">
        <v>3341</v>
      </c>
      <c r="F6709" s="7"/>
      <c r="G6709" s="7"/>
      <c r="H6709" s="7">
        <f>IF('Раздел 2.6.1'!AG22&gt;=SUM('Раздел 2.6.1'!AH22:AI22),0,1)</f>
        <v>0</v>
      </c>
    </row>
    <row r="6710" spans="1:8" x14ac:dyDescent="0.2">
      <c r="A6710" s="6">
        <f t="shared" si="99"/>
        <v>609562</v>
      </c>
      <c r="B6710" s="6">
        <v>33</v>
      </c>
      <c r="C6710" s="7">
        <v>35</v>
      </c>
      <c r="D6710" s="6">
        <v>751</v>
      </c>
      <c r="E6710" s="6" t="s">
        <v>3342</v>
      </c>
      <c r="F6710" s="7"/>
      <c r="G6710" s="7"/>
      <c r="H6710" s="7">
        <f>IF('Раздел 2.6.1'!AG23&gt;=SUM('Раздел 2.6.1'!AH23:AI23),0,1)</f>
        <v>0</v>
      </c>
    </row>
    <row r="6711" spans="1:8" x14ac:dyDescent="0.2">
      <c r="A6711" s="6">
        <f t="shared" si="99"/>
        <v>609562</v>
      </c>
      <c r="B6711" s="6">
        <v>33</v>
      </c>
      <c r="C6711" s="7">
        <v>35</v>
      </c>
      <c r="D6711" s="6">
        <v>752</v>
      </c>
      <c r="E6711" s="6" t="s">
        <v>3343</v>
      </c>
      <c r="F6711" s="7"/>
      <c r="G6711" s="7"/>
      <c r="H6711" s="7">
        <f>IF('Раздел 2.6.1'!AG24&gt;=SUM('Раздел 2.6.1'!AH24:AI24),0,1)</f>
        <v>0</v>
      </c>
    </row>
    <row r="6712" spans="1:8" x14ac:dyDescent="0.2">
      <c r="A6712" s="6">
        <f t="shared" si="99"/>
        <v>609562</v>
      </c>
      <c r="B6712" s="6">
        <v>33</v>
      </c>
      <c r="C6712" s="7">
        <v>35</v>
      </c>
      <c r="D6712" s="6">
        <v>753</v>
      </c>
      <c r="E6712" s="6" t="s">
        <v>3344</v>
      </c>
      <c r="F6712" s="7"/>
      <c r="G6712" s="7"/>
      <c r="H6712" s="7">
        <f>IF('Раздел 2.6.1'!AG25&gt;=SUM('Раздел 2.6.1'!AH25:AI25),0,1)</f>
        <v>0</v>
      </c>
    </row>
    <row r="6713" spans="1:8" x14ac:dyDescent="0.2">
      <c r="A6713" s="6">
        <f t="shared" si="99"/>
        <v>609562</v>
      </c>
      <c r="B6713" s="6">
        <v>33</v>
      </c>
      <c r="C6713" s="7">
        <v>35</v>
      </c>
      <c r="D6713" s="6">
        <v>754</v>
      </c>
      <c r="E6713" s="6" t="s">
        <v>4146</v>
      </c>
      <c r="F6713" s="7"/>
      <c r="G6713" s="7"/>
      <c r="H6713" s="7">
        <f>IF('Раздел 2.6.1'!AG26&gt;=SUM('Раздел 2.6.1'!AH26:AI26),0,1)</f>
        <v>0</v>
      </c>
    </row>
    <row r="6714" spans="1:8" x14ac:dyDescent="0.2">
      <c r="A6714" s="6">
        <f t="shared" si="99"/>
        <v>609562</v>
      </c>
      <c r="B6714" s="6">
        <v>33</v>
      </c>
      <c r="C6714" s="7">
        <v>35</v>
      </c>
      <c r="D6714" s="6">
        <v>755</v>
      </c>
      <c r="E6714" s="6" t="s">
        <v>2543</v>
      </c>
      <c r="F6714" s="7"/>
      <c r="G6714" s="7"/>
      <c r="H6714" s="7">
        <f>IF('Раздел 2.6.1'!AG27&gt;=SUM('Раздел 2.6.1'!AH27:AI27),0,1)</f>
        <v>0</v>
      </c>
    </row>
    <row r="6715" spans="1:8" x14ac:dyDescent="0.2">
      <c r="A6715" s="6">
        <f t="shared" si="99"/>
        <v>609562</v>
      </c>
      <c r="B6715" s="6">
        <v>33</v>
      </c>
      <c r="C6715" s="7">
        <v>35</v>
      </c>
      <c r="D6715" s="6">
        <v>756</v>
      </c>
      <c r="E6715" s="6" t="s">
        <v>3345</v>
      </c>
      <c r="F6715" s="7"/>
      <c r="G6715" s="7"/>
      <c r="H6715" s="7">
        <f>IF('Раздел 2.6.1'!AG28&gt;=SUM('Раздел 2.6.1'!AH28:AI28),0,1)</f>
        <v>0</v>
      </c>
    </row>
    <row r="6716" spans="1:8" x14ac:dyDescent="0.2">
      <c r="A6716" s="6">
        <f t="shared" si="99"/>
        <v>609562</v>
      </c>
      <c r="B6716" s="6">
        <v>33</v>
      </c>
      <c r="C6716" s="7">
        <v>35</v>
      </c>
      <c r="D6716" s="6">
        <v>757</v>
      </c>
      <c r="E6716" s="6" t="s">
        <v>3346</v>
      </c>
      <c r="F6716" s="7"/>
      <c r="G6716" s="7"/>
      <c r="H6716" s="7">
        <f>IF('Раздел 2.6.1'!AG29&gt;=SUM('Раздел 2.6.1'!AH29:AI29),0,1)</f>
        <v>0</v>
      </c>
    </row>
    <row r="6717" spans="1:8" x14ac:dyDescent="0.2">
      <c r="A6717" s="6">
        <f t="shared" si="99"/>
        <v>609562</v>
      </c>
      <c r="B6717" s="6">
        <v>33</v>
      </c>
      <c r="C6717" s="7">
        <v>35</v>
      </c>
      <c r="D6717" s="6">
        <v>758</v>
      </c>
      <c r="E6717" s="6" t="s">
        <v>3347</v>
      </c>
      <c r="F6717" s="7"/>
      <c r="G6717" s="7"/>
      <c r="H6717" s="7">
        <f>IF('Раздел 2.6.1'!AG30&gt;=SUM('Раздел 2.6.1'!AH30:AI30),0,1)</f>
        <v>0</v>
      </c>
    </row>
    <row r="6718" spans="1:8" x14ac:dyDescent="0.2">
      <c r="A6718" s="6">
        <f t="shared" si="99"/>
        <v>609562</v>
      </c>
      <c r="B6718" s="6">
        <v>33</v>
      </c>
      <c r="C6718" s="7">
        <v>35</v>
      </c>
      <c r="D6718" s="6">
        <v>759</v>
      </c>
      <c r="E6718" s="6" t="s">
        <v>4149</v>
      </c>
      <c r="F6718" s="7"/>
      <c r="G6718" s="7"/>
      <c r="H6718" s="7">
        <f>IF('Раздел 2.6.1'!AG31&gt;=SUM('Раздел 2.6.1'!AH31:AI31),0,1)</f>
        <v>0</v>
      </c>
    </row>
    <row r="6719" spans="1:8" x14ac:dyDescent="0.2">
      <c r="A6719" s="6">
        <f t="shared" si="99"/>
        <v>609562</v>
      </c>
      <c r="B6719" s="6">
        <v>33</v>
      </c>
      <c r="C6719" s="7">
        <v>35</v>
      </c>
      <c r="D6719" s="6">
        <v>760</v>
      </c>
      <c r="E6719" s="6" t="s">
        <v>4150</v>
      </c>
      <c r="F6719" s="7"/>
      <c r="G6719" s="7"/>
      <c r="H6719" s="7">
        <f>IF('Раздел 2.6.1'!AG32&gt;=SUM('Раздел 2.6.1'!AH32:AI32),0,1)</f>
        <v>0</v>
      </c>
    </row>
    <row r="6720" spans="1:8" x14ac:dyDescent="0.2">
      <c r="A6720" s="6">
        <f t="shared" si="99"/>
        <v>609562</v>
      </c>
      <c r="B6720" s="6">
        <v>33</v>
      </c>
      <c r="C6720" s="7">
        <v>35</v>
      </c>
      <c r="D6720" s="6">
        <v>761</v>
      </c>
      <c r="E6720" s="6" t="s">
        <v>4151</v>
      </c>
      <c r="F6720" s="7"/>
      <c r="G6720" s="7"/>
      <c r="H6720" s="7">
        <f>IF('Раздел 2.6.1'!AG33&gt;=SUM('Раздел 2.6.1'!AH33:AI33),0,1)</f>
        <v>0</v>
      </c>
    </row>
    <row r="6721" spans="1:8" x14ac:dyDescent="0.2">
      <c r="A6721" s="6">
        <f t="shared" si="99"/>
        <v>609562</v>
      </c>
      <c r="B6721" s="6">
        <v>33</v>
      </c>
      <c r="C6721" s="7">
        <v>35</v>
      </c>
      <c r="D6721" s="6">
        <v>762</v>
      </c>
      <c r="E6721" s="6" t="s">
        <v>4152</v>
      </c>
      <c r="F6721" s="7"/>
      <c r="G6721" s="7"/>
      <c r="H6721" s="7">
        <f>IF('Раздел 2.6.1'!AG34&gt;=SUM('Раздел 2.6.1'!AH34:AI34),0,1)</f>
        <v>0</v>
      </c>
    </row>
    <row r="6722" spans="1:8" x14ac:dyDescent="0.2">
      <c r="A6722" s="6">
        <f t="shared" si="99"/>
        <v>609562</v>
      </c>
      <c r="B6722" s="6">
        <v>33</v>
      </c>
      <c r="C6722" s="7">
        <v>35</v>
      </c>
      <c r="D6722" s="6">
        <v>763</v>
      </c>
      <c r="E6722" s="6" t="s">
        <v>4153</v>
      </c>
      <c r="F6722" s="7"/>
      <c r="G6722" s="7"/>
      <c r="H6722" s="7">
        <f>IF('Раздел 2.6.1'!AG35&gt;=SUM('Раздел 2.6.1'!AH35:AI35),0,1)</f>
        <v>0</v>
      </c>
    </row>
    <row r="6723" spans="1:8" x14ac:dyDescent="0.2">
      <c r="A6723" s="6">
        <f t="shared" si="99"/>
        <v>609562</v>
      </c>
      <c r="B6723" s="6">
        <v>33</v>
      </c>
      <c r="C6723" s="7">
        <v>35</v>
      </c>
      <c r="D6723" s="6">
        <v>764</v>
      </c>
      <c r="E6723" s="6" t="s">
        <v>4154</v>
      </c>
      <c r="F6723" s="7"/>
      <c r="G6723" s="7"/>
      <c r="H6723" s="7">
        <f>IF('Раздел 2.6.1'!AG36&gt;=SUM('Раздел 2.6.1'!AH36:AI36),0,1)</f>
        <v>0</v>
      </c>
    </row>
    <row r="6724" spans="1:8" x14ac:dyDescent="0.2">
      <c r="A6724" s="6">
        <f t="shared" si="99"/>
        <v>609562</v>
      </c>
      <c r="B6724" s="6">
        <v>33</v>
      </c>
      <c r="C6724" s="7">
        <v>35</v>
      </c>
      <c r="D6724" s="6">
        <v>765</v>
      </c>
      <c r="E6724" s="6" t="s">
        <v>4155</v>
      </c>
      <c r="F6724" s="7"/>
      <c r="G6724" s="7"/>
      <c r="H6724" s="7">
        <f>IF('Раздел 2.6.1'!AG37&gt;=SUM('Раздел 2.6.1'!AH37:AI37),0,1)</f>
        <v>0</v>
      </c>
    </row>
    <row r="6725" spans="1:8" x14ac:dyDescent="0.2">
      <c r="A6725" s="6">
        <f t="shared" si="99"/>
        <v>609562</v>
      </c>
      <c r="B6725" s="6">
        <v>33</v>
      </c>
      <c r="C6725" s="7">
        <v>35</v>
      </c>
      <c r="D6725" s="6">
        <v>766</v>
      </c>
      <c r="E6725" s="6" t="s">
        <v>4156</v>
      </c>
      <c r="F6725" s="7"/>
      <c r="G6725" s="7"/>
      <c r="H6725" s="7">
        <f>IF('Раздел 2.6.1'!AG38&gt;=SUM('Раздел 2.6.1'!AH38:AI38),0,1)</f>
        <v>0</v>
      </c>
    </row>
    <row r="6726" spans="1:8" x14ac:dyDescent="0.2">
      <c r="A6726" s="6">
        <f t="shared" si="99"/>
        <v>609562</v>
      </c>
      <c r="B6726" s="6">
        <v>33</v>
      </c>
      <c r="C6726" s="7">
        <v>35</v>
      </c>
      <c r="D6726" s="6">
        <v>767</v>
      </c>
      <c r="E6726" s="6" t="s">
        <v>4157</v>
      </c>
      <c r="F6726" s="7"/>
      <c r="G6726" s="7"/>
      <c r="H6726" s="7">
        <f>IF('Раздел 2.6.1'!AG39&gt;=SUM('Раздел 2.6.1'!AH39:AI39),0,1)</f>
        <v>0</v>
      </c>
    </row>
    <row r="6727" spans="1:8" x14ac:dyDescent="0.2">
      <c r="A6727" s="6">
        <f t="shared" si="99"/>
        <v>609562</v>
      </c>
      <c r="B6727" s="6">
        <v>33</v>
      </c>
      <c r="C6727" s="7">
        <v>35</v>
      </c>
      <c r="D6727" s="6">
        <v>768</v>
      </c>
      <c r="E6727" s="6" t="s">
        <v>4158</v>
      </c>
      <c r="F6727" s="7"/>
      <c r="G6727" s="7"/>
      <c r="H6727" s="7">
        <f>IF('Раздел 2.6.1'!AG40&gt;=SUM('Раздел 2.6.1'!AH40:AI40),0,1)</f>
        <v>0</v>
      </c>
    </row>
    <row r="6728" spans="1:8" x14ac:dyDescent="0.2">
      <c r="A6728" s="6">
        <f t="shared" si="99"/>
        <v>609562</v>
      </c>
      <c r="B6728" s="6">
        <v>33</v>
      </c>
      <c r="C6728" s="7">
        <v>35</v>
      </c>
      <c r="D6728" s="6">
        <v>769</v>
      </c>
      <c r="E6728" s="6" t="s">
        <v>4159</v>
      </c>
      <c r="F6728" s="7"/>
      <c r="G6728" s="7"/>
      <c r="H6728" s="7">
        <f>IF('Раздел 2.6.1'!AG41&gt;=SUM('Раздел 2.6.1'!AH41:AI41),0,1)</f>
        <v>0</v>
      </c>
    </row>
    <row r="6729" spans="1:8" x14ac:dyDescent="0.2">
      <c r="A6729" s="6">
        <f t="shared" si="99"/>
        <v>609562</v>
      </c>
      <c r="B6729" s="119">
        <v>33</v>
      </c>
      <c r="C6729" s="119">
        <v>35</v>
      </c>
      <c r="D6729" s="119">
        <v>770</v>
      </c>
      <c r="E6729" s="119" t="s">
        <v>4160</v>
      </c>
      <c r="F6729" s="119"/>
      <c r="G6729" s="119"/>
      <c r="H6729" s="119">
        <f>IF('Раздел 2.6.1'!AG42&gt;=SUM('Раздел 2.6.1'!AH42:AI42),0,1)</f>
        <v>0</v>
      </c>
    </row>
    <row r="6730" spans="1:8" x14ac:dyDescent="0.2">
      <c r="A6730" s="117">
        <f t="shared" si="96"/>
        <v>609562</v>
      </c>
      <c r="B6730" s="117">
        <v>34</v>
      </c>
      <c r="C6730" s="117">
        <v>0</v>
      </c>
      <c r="D6730" s="117">
        <v>0</v>
      </c>
      <c r="E6730" s="117" t="str">
        <f>CONCATENATE("Количество ошибок в разделе 2.6.2: ",H6730)</f>
        <v>Количество ошибок в разделе 2.6.2: 0</v>
      </c>
      <c r="F6730" s="117"/>
      <c r="G6730" s="117"/>
      <c r="H6730" s="117">
        <f>SUM(H6731:H7500)</f>
        <v>0</v>
      </c>
    </row>
    <row r="6731" spans="1:8" x14ac:dyDescent="0.2">
      <c r="A6731" s="6">
        <f t="shared" si="96"/>
        <v>609562</v>
      </c>
      <c r="B6731" s="6">
        <v>34</v>
      </c>
      <c r="C6731" s="6">
        <v>1</v>
      </c>
      <c r="D6731" s="6">
        <v>1</v>
      </c>
      <c r="E6731" s="129" t="s">
        <v>10243</v>
      </c>
      <c r="H6731" s="6">
        <f>IF('Раздел 2.6.2'!P21=SUM('Раздел 2.6.2'!P22,'Раздел 2.6.2'!P24:P25),0,1)</f>
        <v>0</v>
      </c>
    </row>
    <row r="6732" spans="1:8" x14ac:dyDescent="0.2">
      <c r="A6732" s="6">
        <f t="shared" si="96"/>
        <v>609562</v>
      </c>
      <c r="B6732" s="6">
        <v>34</v>
      </c>
      <c r="C6732" s="6">
        <v>1</v>
      </c>
      <c r="D6732" s="6">
        <v>2</v>
      </c>
      <c r="E6732" s="129" t="s">
        <v>10244</v>
      </c>
      <c r="H6732" s="6">
        <f>IF('Раздел 2.6.2'!Q21=SUM('Раздел 2.6.2'!Q22,'Раздел 2.6.2'!Q24:Q25),0,1)</f>
        <v>0</v>
      </c>
    </row>
    <row r="6733" spans="1:8" x14ac:dyDescent="0.2">
      <c r="A6733" s="6">
        <f t="shared" si="96"/>
        <v>609562</v>
      </c>
      <c r="B6733" s="6">
        <v>34</v>
      </c>
      <c r="C6733" s="6">
        <v>1</v>
      </c>
      <c r="D6733" s="6">
        <v>3</v>
      </c>
      <c r="E6733" s="129" t="s">
        <v>10245</v>
      </c>
      <c r="H6733" s="6">
        <f>IF('Раздел 2.6.2'!R21=SUM('Раздел 2.6.2'!R22,'Раздел 2.6.2'!R24:R25),0,1)</f>
        <v>0</v>
      </c>
    </row>
    <row r="6734" spans="1:8" x14ac:dyDescent="0.2">
      <c r="A6734" s="6">
        <f t="shared" si="96"/>
        <v>609562</v>
      </c>
      <c r="B6734" s="6">
        <v>34</v>
      </c>
      <c r="C6734" s="6">
        <v>1</v>
      </c>
      <c r="D6734" s="6">
        <v>4</v>
      </c>
      <c r="E6734" s="129" t="s">
        <v>10246</v>
      </c>
      <c r="H6734" s="6">
        <f>IF('Раздел 2.6.2'!S21=SUM('Раздел 2.6.2'!S22,'Раздел 2.6.2'!S24:S25),0,1)</f>
        <v>0</v>
      </c>
    </row>
    <row r="6735" spans="1:8" x14ac:dyDescent="0.2">
      <c r="A6735" s="6">
        <f t="shared" si="96"/>
        <v>609562</v>
      </c>
      <c r="B6735" s="6">
        <v>34</v>
      </c>
      <c r="C6735" s="6">
        <v>1</v>
      </c>
      <c r="D6735" s="6">
        <v>5</v>
      </c>
      <c r="E6735" s="129" t="s">
        <v>10247</v>
      </c>
      <c r="H6735" s="6">
        <f>IF('Раздел 2.6.2'!T21=SUM('Раздел 2.6.2'!T22,'Раздел 2.6.2'!T24:T25),0,1)</f>
        <v>0</v>
      </c>
    </row>
    <row r="6736" spans="1:8" x14ac:dyDescent="0.2">
      <c r="A6736" s="6">
        <f t="shared" si="96"/>
        <v>609562</v>
      </c>
      <c r="B6736" s="6">
        <v>34</v>
      </c>
      <c r="C6736" s="6">
        <v>1</v>
      </c>
      <c r="D6736" s="6">
        <v>6</v>
      </c>
      <c r="E6736" s="129" t="s">
        <v>9512</v>
      </c>
      <c r="H6736" s="6">
        <f>IF('Раздел 2.6.2'!U21=SUM('Раздел 2.6.2'!U22,'Раздел 2.6.2'!U24:U25),0,1)</f>
        <v>0</v>
      </c>
    </row>
    <row r="6737" spans="1:8" x14ac:dyDescent="0.2">
      <c r="A6737" s="6">
        <f t="shared" si="96"/>
        <v>609562</v>
      </c>
      <c r="B6737" s="6">
        <v>34</v>
      </c>
      <c r="C6737" s="6">
        <v>1</v>
      </c>
      <c r="D6737" s="6">
        <v>7</v>
      </c>
      <c r="E6737" s="129" t="s">
        <v>9513</v>
      </c>
      <c r="H6737" s="6">
        <f>IF('Раздел 2.6.2'!V21=SUM('Раздел 2.6.2'!V22,'Раздел 2.6.2'!V24:V25),0,1)</f>
        <v>0</v>
      </c>
    </row>
    <row r="6738" spans="1:8" x14ac:dyDescent="0.2">
      <c r="A6738" s="6">
        <f t="shared" si="96"/>
        <v>609562</v>
      </c>
      <c r="B6738" s="6">
        <v>34</v>
      </c>
      <c r="C6738" s="6">
        <v>1</v>
      </c>
      <c r="D6738" s="6">
        <v>8</v>
      </c>
      <c r="E6738" s="129" t="s">
        <v>9514</v>
      </c>
      <c r="H6738" s="6">
        <f>IF('Раздел 2.6.2'!W21=SUM('Раздел 2.6.2'!W22,'Раздел 2.6.2'!W24:W25),0,1)</f>
        <v>0</v>
      </c>
    </row>
    <row r="6739" spans="1:8" x14ac:dyDescent="0.2">
      <c r="A6739" s="6">
        <f t="shared" si="96"/>
        <v>609562</v>
      </c>
      <c r="B6739" s="6">
        <v>34</v>
      </c>
      <c r="C6739" s="6">
        <v>1</v>
      </c>
      <c r="D6739" s="6">
        <v>9</v>
      </c>
      <c r="E6739" s="129" t="s">
        <v>9515</v>
      </c>
      <c r="H6739" s="6">
        <f>IF('Раздел 2.6.2'!X21=SUM('Раздел 2.6.2'!X22,'Раздел 2.6.2'!X24:X25),0,1)</f>
        <v>0</v>
      </c>
    </row>
    <row r="6740" spans="1:8" x14ac:dyDescent="0.2">
      <c r="A6740" s="6">
        <f t="shared" si="96"/>
        <v>609562</v>
      </c>
      <c r="B6740" s="6">
        <v>34</v>
      </c>
      <c r="C6740" s="6">
        <v>1</v>
      </c>
      <c r="D6740" s="6">
        <v>10</v>
      </c>
      <c r="E6740" s="129" t="s">
        <v>9516</v>
      </c>
      <c r="H6740" s="6">
        <f>IF('Раздел 2.6.2'!Y21=SUM('Раздел 2.6.2'!Y22,'Раздел 2.6.2'!Y24:Y25),0,1)</f>
        <v>0</v>
      </c>
    </row>
    <row r="6741" spans="1:8" x14ac:dyDescent="0.2">
      <c r="A6741" s="6">
        <f t="shared" si="96"/>
        <v>609562</v>
      </c>
      <c r="B6741" s="6">
        <v>34</v>
      </c>
      <c r="C6741" s="6">
        <v>1</v>
      </c>
      <c r="D6741" s="6">
        <v>11</v>
      </c>
      <c r="E6741" s="129" t="s">
        <v>9517</v>
      </c>
      <c r="H6741" s="6">
        <f>IF('Раздел 2.6.2'!Z21=SUM('Раздел 2.6.2'!Z22,'Раздел 2.6.2'!Z24:Z25),0,1)</f>
        <v>0</v>
      </c>
    </row>
    <row r="6742" spans="1:8" x14ac:dyDescent="0.2">
      <c r="A6742" s="6">
        <f t="shared" si="96"/>
        <v>609562</v>
      </c>
      <c r="B6742" s="6">
        <v>34</v>
      </c>
      <c r="C6742" s="6">
        <v>1</v>
      </c>
      <c r="D6742" s="6">
        <v>12</v>
      </c>
      <c r="E6742" s="129" t="s">
        <v>9518</v>
      </c>
      <c r="H6742" s="6">
        <f>IF('Раздел 2.6.2'!AA21=SUM('Раздел 2.6.2'!AA22,'Раздел 2.6.2'!AA24:AA25),0,1)</f>
        <v>0</v>
      </c>
    </row>
    <row r="6743" spans="1:8" x14ac:dyDescent="0.2">
      <c r="A6743" s="6">
        <f t="shared" si="96"/>
        <v>609562</v>
      </c>
      <c r="B6743" s="6">
        <v>34</v>
      </c>
      <c r="C6743" s="6">
        <v>1</v>
      </c>
      <c r="D6743" s="6">
        <v>13</v>
      </c>
      <c r="E6743" s="129" t="s">
        <v>9519</v>
      </c>
      <c r="H6743" s="6">
        <f>IF('Раздел 2.6.2'!AB21=SUM('Раздел 2.6.2'!AB22,'Раздел 2.6.2'!AB24:AB25),0,1)</f>
        <v>0</v>
      </c>
    </row>
    <row r="6744" spans="1:8" x14ac:dyDescent="0.2">
      <c r="A6744" s="6">
        <f t="shared" si="96"/>
        <v>609562</v>
      </c>
      <c r="B6744" s="6">
        <v>34</v>
      </c>
      <c r="C6744" s="6">
        <v>1</v>
      </c>
      <c r="D6744" s="6">
        <v>14</v>
      </c>
      <c r="E6744" s="129" t="s">
        <v>9520</v>
      </c>
      <c r="H6744" s="6">
        <f>IF('Раздел 2.6.2'!AC21=SUM('Раздел 2.6.2'!AC22,'Раздел 2.6.2'!AC24:AC25),0,1)</f>
        <v>0</v>
      </c>
    </row>
    <row r="6745" spans="1:8" x14ac:dyDescent="0.2">
      <c r="A6745" s="6">
        <f t="shared" si="96"/>
        <v>609562</v>
      </c>
      <c r="B6745" s="6">
        <v>34</v>
      </c>
      <c r="C6745" s="6">
        <v>1</v>
      </c>
      <c r="D6745" s="6">
        <v>15</v>
      </c>
      <c r="E6745" s="129" t="s">
        <v>9521</v>
      </c>
      <c r="H6745" s="6">
        <f>IF('Раздел 2.6.2'!AD21=SUM('Раздел 2.6.2'!AD22,'Раздел 2.6.2'!AD24:AD25),0,1)</f>
        <v>0</v>
      </c>
    </row>
    <row r="6746" spans="1:8" x14ac:dyDescent="0.2">
      <c r="A6746" s="6">
        <f t="shared" si="96"/>
        <v>609562</v>
      </c>
      <c r="B6746" s="6">
        <v>34</v>
      </c>
      <c r="C6746" s="6">
        <v>1</v>
      </c>
      <c r="D6746" s="6">
        <v>16</v>
      </c>
      <c r="E6746" s="129" t="s">
        <v>9522</v>
      </c>
      <c r="H6746" s="6">
        <f>IF('Раздел 2.6.2'!AE21=SUM('Раздел 2.6.2'!AE22,'Раздел 2.6.2'!AE24:AE25),0,1)</f>
        <v>0</v>
      </c>
    </row>
    <row r="6747" spans="1:8" x14ac:dyDescent="0.2">
      <c r="A6747" s="6">
        <f t="shared" si="96"/>
        <v>609562</v>
      </c>
      <c r="B6747" s="6">
        <v>34</v>
      </c>
      <c r="C6747" s="6">
        <v>1</v>
      </c>
      <c r="D6747" s="6">
        <v>17</v>
      </c>
      <c r="E6747" s="129" t="s">
        <v>9523</v>
      </c>
      <c r="H6747" s="6">
        <f>IF('Раздел 2.6.2'!AF21=SUM('Раздел 2.6.2'!AF22,'Раздел 2.6.2'!AF24:AF25),0,1)</f>
        <v>0</v>
      </c>
    </row>
    <row r="6748" spans="1:8" x14ac:dyDescent="0.2">
      <c r="A6748" s="6">
        <f t="shared" si="96"/>
        <v>609562</v>
      </c>
      <c r="B6748" s="6">
        <v>34</v>
      </c>
      <c r="C6748" s="6">
        <v>1</v>
      </c>
      <c r="D6748" s="6">
        <v>18</v>
      </c>
      <c r="E6748" s="129" t="s">
        <v>9524</v>
      </c>
      <c r="H6748" s="6">
        <f>IF('Раздел 2.6.2'!AG21=SUM('Раздел 2.6.2'!AG22,'Раздел 2.6.2'!AG24:AG25),0,1)</f>
        <v>0</v>
      </c>
    </row>
    <row r="6749" spans="1:8" x14ac:dyDescent="0.2">
      <c r="A6749" s="6">
        <f t="shared" si="96"/>
        <v>609562</v>
      </c>
      <c r="B6749" s="6">
        <v>34</v>
      </c>
      <c r="C6749" s="6">
        <v>1</v>
      </c>
      <c r="D6749" s="6">
        <v>19</v>
      </c>
      <c r="E6749" s="129" t="s">
        <v>9525</v>
      </c>
      <c r="H6749" s="6">
        <f>IF('Раздел 2.6.2'!AH21=SUM('Раздел 2.6.2'!AH22,'Раздел 2.6.2'!AH24:AH25),0,1)</f>
        <v>0</v>
      </c>
    </row>
    <row r="6750" spans="1:8" x14ac:dyDescent="0.2">
      <c r="A6750" s="6">
        <f t="shared" si="96"/>
        <v>609562</v>
      </c>
      <c r="B6750" s="6">
        <v>34</v>
      </c>
      <c r="C6750" s="6">
        <v>1</v>
      </c>
      <c r="D6750" s="6">
        <v>20</v>
      </c>
      <c r="E6750" s="129" t="s">
        <v>9526</v>
      </c>
      <c r="H6750" s="6">
        <f>IF('Раздел 2.6.2'!AI21=SUM('Раздел 2.6.2'!AI22,'Раздел 2.6.2'!AI24:AI25),0,1)</f>
        <v>0</v>
      </c>
    </row>
    <row r="6751" spans="1:8" x14ac:dyDescent="0.2">
      <c r="A6751" s="6">
        <f t="shared" si="96"/>
        <v>609562</v>
      </c>
      <c r="B6751" s="6">
        <v>34</v>
      </c>
      <c r="C6751" s="6">
        <v>1</v>
      </c>
      <c r="D6751" s="6">
        <v>21</v>
      </c>
      <c r="E6751" s="129" t="s">
        <v>9527</v>
      </c>
      <c r="H6751" s="6">
        <f>IF('Раздел 2.6.2'!AJ21=SUM('Раздел 2.6.2'!AJ22,'Раздел 2.6.2'!AJ24:AJ25),0,1)</f>
        <v>0</v>
      </c>
    </row>
    <row r="6752" spans="1:8" x14ac:dyDescent="0.2">
      <c r="A6752" s="6">
        <f t="shared" si="96"/>
        <v>609562</v>
      </c>
      <c r="B6752" s="6">
        <v>34</v>
      </c>
      <c r="C6752" s="119">
        <v>1</v>
      </c>
      <c r="D6752" s="119">
        <v>22</v>
      </c>
      <c r="E6752" s="130" t="s">
        <v>8679</v>
      </c>
      <c r="F6752" s="119"/>
      <c r="G6752" s="119"/>
      <c r="H6752" s="119">
        <f>IF('Раздел 2.6.2'!AK21=SUM('Раздел 2.6.2'!AK22,'Раздел 2.6.2'!AK24:AK25),0,1)</f>
        <v>0</v>
      </c>
    </row>
    <row r="6753" spans="1:8" x14ac:dyDescent="0.2">
      <c r="A6753" s="6">
        <f t="shared" si="96"/>
        <v>609562</v>
      </c>
      <c r="B6753" s="6">
        <v>34</v>
      </c>
      <c r="C6753" s="6">
        <v>2</v>
      </c>
      <c r="D6753" s="6">
        <v>23</v>
      </c>
      <c r="E6753" s="129" t="s">
        <v>8680</v>
      </c>
      <c r="H6753" s="6">
        <f>IF('Раздел 2.6.2'!P29=SUM('Раздел 2.6.2'!P30:P32),0,1)</f>
        <v>0</v>
      </c>
    </row>
    <row r="6754" spans="1:8" x14ac:dyDescent="0.2">
      <c r="A6754" s="6">
        <f t="shared" si="96"/>
        <v>609562</v>
      </c>
      <c r="B6754" s="6">
        <v>34</v>
      </c>
      <c r="C6754" s="6">
        <v>2</v>
      </c>
      <c r="D6754" s="6">
        <v>24</v>
      </c>
      <c r="E6754" s="129" t="s">
        <v>8681</v>
      </c>
      <c r="H6754" s="6">
        <f>IF('Раздел 2.6.2'!Q29=SUM('Раздел 2.6.2'!Q30:Q32),0,1)</f>
        <v>0</v>
      </c>
    </row>
    <row r="6755" spans="1:8" x14ac:dyDescent="0.2">
      <c r="A6755" s="6">
        <f t="shared" si="96"/>
        <v>609562</v>
      </c>
      <c r="B6755" s="6">
        <v>34</v>
      </c>
      <c r="C6755" s="6">
        <v>2</v>
      </c>
      <c r="D6755" s="6">
        <v>25</v>
      </c>
      <c r="E6755" s="129" t="s">
        <v>9547</v>
      </c>
      <c r="H6755" s="6">
        <f>IF('Раздел 2.6.2'!R29=SUM('Раздел 2.6.2'!R30:R32),0,1)</f>
        <v>0</v>
      </c>
    </row>
    <row r="6756" spans="1:8" x14ac:dyDescent="0.2">
      <c r="A6756" s="6">
        <f t="shared" si="96"/>
        <v>609562</v>
      </c>
      <c r="B6756" s="6">
        <v>34</v>
      </c>
      <c r="C6756" s="6">
        <v>2</v>
      </c>
      <c r="D6756" s="6">
        <v>26</v>
      </c>
      <c r="E6756" s="129" t="s">
        <v>9548</v>
      </c>
      <c r="H6756" s="6">
        <f>IF('Раздел 2.6.2'!S29=SUM('Раздел 2.6.2'!S30:S32),0,1)</f>
        <v>0</v>
      </c>
    </row>
    <row r="6757" spans="1:8" x14ac:dyDescent="0.2">
      <c r="A6757" s="6">
        <f t="shared" si="96"/>
        <v>609562</v>
      </c>
      <c r="B6757" s="6">
        <v>34</v>
      </c>
      <c r="C6757" s="6">
        <v>2</v>
      </c>
      <c r="D6757" s="6">
        <v>27</v>
      </c>
      <c r="E6757" s="129" t="s">
        <v>9549</v>
      </c>
      <c r="H6757" s="6">
        <f>IF('Раздел 2.6.2'!T29=SUM('Раздел 2.6.2'!T30:T32),0,1)</f>
        <v>0</v>
      </c>
    </row>
    <row r="6758" spans="1:8" x14ac:dyDescent="0.2">
      <c r="A6758" s="6">
        <f t="shared" si="96"/>
        <v>609562</v>
      </c>
      <c r="B6758" s="6">
        <v>34</v>
      </c>
      <c r="C6758" s="6">
        <v>2</v>
      </c>
      <c r="D6758" s="6">
        <v>28</v>
      </c>
      <c r="E6758" s="129" t="s">
        <v>9550</v>
      </c>
      <c r="H6758" s="6">
        <f>IF('Раздел 2.6.2'!U29=SUM('Раздел 2.6.2'!U30:U32),0,1)</f>
        <v>0</v>
      </c>
    </row>
    <row r="6759" spans="1:8" x14ac:dyDescent="0.2">
      <c r="A6759" s="6">
        <f t="shared" ref="A6759:A6818" si="100">P_3</f>
        <v>609562</v>
      </c>
      <c r="B6759" s="6">
        <v>34</v>
      </c>
      <c r="C6759" s="6">
        <v>2</v>
      </c>
      <c r="D6759" s="6">
        <v>29</v>
      </c>
      <c r="E6759" s="129" t="s">
        <v>9551</v>
      </c>
      <c r="H6759" s="6">
        <f>IF('Раздел 2.6.2'!V29=SUM('Раздел 2.6.2'!V30:V32),0,1)</f>
        <v>0</v>
      </c>
    </row>
    <row r="6760" spans="1:8" x14ac:dyDescent="0.2">
      <c r="A6760" s="6">
        <f t="shared" si="100"/>
        <v>609562</v>
      </c>
      <c r="B6760" s="6">
        <v>34</v>
      </c>
      <c r="C6760" s="6">
        <v>2</v>
      </c>
      <c r="D6760" s="6">
        <v>30</v>
      </c>
      <c r="E6760" s="129" t="s">
        <v>7916</v>
      </c>
      <c r="H6760" s="6">
        <f>IF('Раздел 2.6.2'!W29=SUM('Раздел 2.6.2'!W30:W32),0,1)</f>
        <v>0</v>
      </c>
    </row>
    <row r="6761" spans="1:8" x14ac:dyDescent="0.2">
      <c r="A6761" s="6">
        <f t="shared" si="100"/>
        <v>609562</v>
      </c>
      <c r="B6761" s="6">
        <v>34</v>
      </c>
      <c r="C6761" s="6">
        <v>2</v>
      </c>
      <c r="D6761" s="6">
        <v>31</v>
      </c>
      <c r="E6761" s="129" t="s">
        <v>7917</v>
      </c>
      <c r="H6761" s="6">
        <f>IF('Раздел 2.6.2'!X29=SUM('Раздел 2.6.2'!X30:X32),0,1)</f>
        <v>0</v>
      </c>
    </row>
    <row r="6762" spans="1:8" x14ac:dyDescent="0.2">
      <c r="A6762" s="6">
        <f t="shared" si="100"/>
        <v>609562</v>
      </c>
      <c r="B6762" s="6">
        <v>34</v>
      </c>
      <c r="C6762" s="6">
        <v>2</v>
      </c>
      <c r="D6762" s="6">
        <v>32</v>
      </c>
      <c r="E6762" s="129" t="s">
        <v>7918</v>
      </c>
      <c r="H6762" s="6">
        <f>IF('Раздел 2.6.2'!Y29=SUM('Раздел 2.6.2'!Y30:Y32),0,1)</f>
        <v>0</v>
      </c>
    </row>
    <row r="6763" spans="1:8" x14ac:dyDescent="0.2">
      <c r="A6763" s="6">
        <f t="shared" si="100"/>
        <v>609562</v>
      </c>
      <c r="B6763" s="6">
        <v>34</v>
      </c>
      <c r="C6763" s="6">
        <v>2</v>
      </c>
      <c r="D6763" s="6">
        <v>33</v>
      </c>
      <c r="E6763" s="129" t="s">
        <v>8756</v>
      </c>
      <c r="H6763" s="6">
        <f>IF('Раздел 2.6.2'!Z29=SUM('Раздел 2.6.2'!Z30:Z32),0,1)</f>
        <v>0</v>
      </c>
    </row>
    <row r="6764" spans="1:8" x14ac:dyDescent="0.2">
      <c r="A6764" s="6">
        <f t="shared" si="100"/>
        <v>609562</v>
      </c>
      <c r="B6764" s="6">
        <v>34</v>
      </c>
      <c r="C6764" s="6">
        <v>2</v>
      </c>
      <c r="D6764" s="6">
        <v>34</v>
      </c>
      <c r="E6764" s="129" t="s">
        <v>8757</v>
      </c>
      <c r="H6764" s="6">
        <f>IF('Раздел 2.6.2'!AA29=SUM('Раздел 2.6.2'!AA30:AA32),0,1)</f>
        <v>0</v>
      </c>
    </row>
    <row r="6765" spans="1:8" x14ac:dyDescent="0.2">
      <c r="A6765" s="6">
        <f t="shared" si="100"/>
        <v>609562</v>
      </c>
      <c r="B6765" s="6">
        <v>34</v>
      </c>
      <c r="C6765" s="6">
        <v>2</v>
      </c>
      <c r="D6765" s="6">
        <v>35</v>
      </c>
      <c r="E6765" s="129" t="s">
        <v>8758</v>
      </c>
      <c r="H6765" s="6">
        <f>IF('Раздел 2.6.2'!AB29=SUM('Раздел 2.6.2'!AB30:AB32),0,1)</f>
        <v>0</v>
      </c>
    </row>
    <row r="6766" spans="1:8" x14ac:dyDescent="0.2">
      <c r="A6766" s="6">
        <f t="shared" si="100"/>
        <v>609562</v>
      </c>
      <c r="B6766" s="6">
        <v>34</v>
      </c>
      <c r="C6766" s="6">
        <v>2</v>
      </c>
      <c r="D6766" s="6">
        <v>36</v>
      </c>
      <c r="E6766" s="129" t="s">
        <v>8759</v>
      </c>
      <c r="H6766" s="6">
        <f>IF('Раздел 2.6.2'!AC29=SUM('Раздел 2.6.2'!AC30:AC32),0,1)</f>
        <v>0</v>
      </c>
    </row>
    <row r="6767" spans="1:8" x14ac:dyDescent="0.2">
      <c r="A6767" s="6">
        <f t="shared" si="100"/>
        <v>609562</v>
      </c>
      <c r="B6767" s="6">
        <v>34</v>
      </c>
      <c r="C6767" s="6">
        <v>2</v>
      </c>
      <c r="D6767" s="6">
        <v>37</v>
      </c>
      <c r="E6767" s="129" t="s">
        <v>8760</v>
      </c>
      <c r="H6767" s="6">
        <f>IF('Раздел 2.6.2'!AD29=SUM('Раздел 2.6.2'!AD30:AD32),0,1)</f>
        <v>0</v>
      </c>
    </row>
    <row r="6768" spans="1:8" x14ac:dyDescent="0.2">
      <c r="A6768" s="6">
        <f t="shared" si="100"/>
        <v>609562</v>
      </c>
      <c r="B6768" s="6">
        <v>34</v>
      </c>
      <c r="C6768" s="6">
        <v>2</v>
      </c>
      <c r="D6768" s="6">
        <v>38</v>
      </c>
      <c r="E6768" s="129" t="s">
        <v>8761</v>
      </c>
      <c r="H6768" s="6">
        <f>IF('Раздел 2.6.2'!AE29=SUM('Раздел 2.6.2'!AE30:AE32),0,1)</f>
        <v>0</v>
      </c>
    </row>
    <row r="6769" spans="1:8" x14ac:dyDescent="0.2">
      <c r="A6769" s="6">
        <f t="shared" si="100"/>
        <v>609562</v>
      </c>
      <c r="B6769" s="6">
        <v>34</v>
      </c>
      <c r="C6769" s="6">
        <v>2</v>
      </c>
      <c r="D6769" s="6">
        <v>39</v>
      </c>
      <c r="E6769" s="129" t="s">
        <v>8762</v>
      </c>
      <c r="H6769" s="6">
        <f>IF('Раздел 2.6.2'!AF29=SUM('Раздел 2.6.2'!AF30:AF32),0,1)</f>
        <v>0</v>
      </c>
    </row>
    <row r="6770" spans="1:8" x14ac:dyDescent="0.2">
      <c r="A6770" s="6">
        <f t="shared" si="100"/>
        <v>609562</v>
      </c>
      <c r="B6770" s="6">
        <v>34</v>
      </c>
      <c r="C6770" s="6">
        <v>2</v>
      </c>
      <c r="D6770" s="6">
        <v>40</v>
      </c>
      <c r="E6770" s="129" t="s">
        <v>8763</v>
      </c>
      <c r="H6770" s="6">
        <f>IF('Раздел 2.6.2'!AG29=SUM('Раздел 2.6.2'!AG30:AG32),0,1)</f>
        <v>0</v>
      </c>
    </row>
    <row r="6771" spans="1:8" x14ac:dyDescent="0.2">
      <c r="A6771" s="6">
        <f t="shared" si="100"/>
        <v>609562</v>
      </c>
      <c r="B6771" s="6">
        <v>34</v>
      </c>
      <c r="C6771" s="6">
        <v>2</v>
      </c>
      <c r="D6771" s="6">
        <v>41</v>
      </c>
      <c r="E6771" s="129" t="s">
        <v>8764</v>
      </c>
      <c r="H6771" s="6">
        <f>IF('Раздел 2.6.2'!AH29=SUM('Раздел 2.6.2'!AH30:AH32),0,1)</f>
        <v>0</v>
      </c>
    </row>
    <row r="6772" spans="1:8" x14ac:dyDescent="0.2">
      <c r="A6772" s="6">
        <f t="shared" si="100"/>
        <v>609562</v>
      </c>
      <c r="B6772" s="6">
        <v>34</v>
      </c>
      <c r="C6772" s="6">
        <v>2</v>
      </c>
      <c r="D6772" s="6">
        <v>42</v>
      </c>
      <c r="E6772" s="129" t="s">
        <v>8765</v>
      </c>
      <c r="H6772" s="6">
        <f>IF('Раздел 2.6.2'!AI29=SUM('Раздел 2.6.2'!AI30:AI32),0,1)</f>
        <v>0</v>
      </c>
    </row>
    <row r="6773" spans="1:8" x14ac:dyDescent="0.2">
      <c r="A6773" s="6">
        <f t="shared" si="100"/>
        <v>609562</v>
      </c>
      <c r="B6773" s="6">
        <v>34</v>
      </c>
      <c r="C6773" s="6">
        <v>2</v>
      </c>
      <c r="D6773" s="6">
        <v>43</v>
      </c>
      <c r="E6773" s="129" t="s">
        <v>7935</v>
      </c>
      <c r="H6773" s="6">
        <f>IF('Раздел 2.6.2'!AJ29=SUM('Раздел 2.6.2'!AJ30:AJ32),0,1)</f>
        <v>0</v>
      </c>
    </row>
    <row r="6774" spans="1:8" x14ac:dyDescent="0.2">
      <c r="A6774" s="6">
        <f t="shared" si="100"/>
        <v>609562</v>
      </c>
      <c r="B6774" s="6">
        <v>34</v>
      </c>
      <c r="C6774" s="119">
        <v>2</v>
      </c>
      <c r="D6774" s="119">
        <v>44</v>
      </c>
      <c r="E6774" s="130" t="s">
        <v>7111</v>
      </c>
      <c r="F6774" s="119"/>
      <c r="G6774" s="119"/>
      <c r="H6774" s="119">
        <f>IF('Раздел 2.6.2'!AK29=SUM('Раздел 2.6.2'!AK30:AK32),0,1)</f>
        <v>0</v>
      </c>
    </row>
    <row r="6775" spans="1:8" x14ac:dyDescent="0.2">
      <c r="A6775" s="6">
        <f t="shared" si="100"/>
        <v>609562</v>
      </c>
      <c r="B6775" s="6">
        <v>34</v>
      </c>
      <c r="C6775" s="6">
        <v>3</v>
      </c>
      <c r="D6775" s="6">
        <v>45</v>
      </c>
      <c r="E6775" s="6" t="s">
        <v>7112</v>
      </c>
      <c r="H6775" s="6">
        <f>IF(SUM('Раздел 2.6.2'!P30:P31)=SUM('Раздел 2.6.2'!P36,'Раздел 2.6.2'!P41),0,1)</f>
        <v>0</v>
      </c>
    </row>
    <row r="6776" spans="1:8" x14ac:dyDescent="0.2">
      <c r="A6776" s="6">
        <f t="shared" si="100"/>
        <v>609562</v>
      </c>
      <c r="B6776" s="6">
        <v>34</v>
      </c>
      <c r="C6776" s="6">
        <v>3</v>
      </c>
      <c r="D6776" s="6">
        <v>46</v>
      </c>
      <c r="E6776" s="129" t="s">
        <v>7113</v>
      </c>
      <c r="H6776" s="6">
        <f>IF(SUM('Раздел 2.6.2'!Q30:Q31)=SUM('Раздел 2.6.2'!Q36,'Раздел 2.6.2'!Q41),0,1)</f>
        <v>0</v>
      </c>
    </row>
    <row r="6777" spans="1:8" x14ac:dyDescent="0.2">
      <c r="A6777" s="6">
        <f t="shared" si="100"/>
        <v>609562</v>
      </c>
      <c r="B6777" s="6">
        <v>34</v>
      </c>
      <c r="C6777" s="6">
        <v>3</v>
      </c>
      <c r="D6777" s="6">
        <v>47</v>
      </c>
      <c r="E6777" s="129" t="s">
        <v>7114</v>
      </c>
      <c r="H6777" s="6">
        <f>IF(SUM('Раздел 2.6.2'!R30:R31)=SUM('Раздел 2.6.2'!R36,'Раздел 2.6.2'!R41),0,1)</f>
        <v>0</v>
      </c>
    </row>
    <row r="6778" spans="1:8" x14ac:dyDescent="0.2">
      <c r="A6778" s="6">
        <f t="shared" si="100"/>
        <v>609562</v>
      </c>
      <c r="B6778" s="6">
        <v>34</v>
      </c>
      <c r="C6778" s="6">
        <v>3</v>
      </c>
      <c r="D6778" s="6">
        <v>48</v>
      </c>
      <c r="E6778" s="129" t="s">
        <v>7115</v>
      </c>
      <c r="H6778" s="6">
        <f>IF(SUM('Раздел 2.6.2'!S30:S31)=SUM('Раздел 2.6.2'!S36,'Раздел 2.6.2'!S41),0,1)</f>
        <v>0</v>
      </c>
    </row>
    <row r="6779" spans="1:8" x14ac:dyDescent="0.2">
      <c r="A6779" s="6">
        <f t="shared" si="100"/>
        <v>609562</v>
      </c>
      <c r="B6779" s="6">
        <v>34</v>
      </c>
      <c r="C6779" s="6">
        <v>3</v>
      </c>
      <c r="D6779" s="6">
        <v>49</v>
      </c>
      <c r="E6779" s="129" t="s">
        <v>7116</v>
      </c>
      <c r="H6779" s="6">
        <f>IF(SUM('Раздел 2.6.2'!T30:T31)=SUM('Раздел 2.6.2'!T36,'Раздел 2.6.2'!T41),0,1)</f>
        <v>0</v>
      </c>
    </row>
    <row r="6780" spans="1:8" x14ac:dyDescent="0.2">
      <c r="A6780" s="6">
        <f t="shared" si="100"/>
        <v>609562</v>
      </c>
      <c r="B6780" s="6">
        <v>34</v>
      </c>
      <c r="C6780" s="6">
        <v>3</v>
      </c>
      <c r="D6780" s="6">
        <v>50</v>
      </c>
      <c r="E6780" s="129" t="s">
        <v>7117</v>
      </c>
      <c r="H6780" s="6">
        <f>IF(SUM('Раздел 2.6.2'!U30:U31)=SUM('Раздел 2.6.2'!U36,'Раздел 2.6.2'!U41),0,1)</f>
        <v>0</v>
      </c>
    </row>
    <row r="6781" spans="1:8" x14ac:dyDescent="0.2">
      <c r="A6781" s="6">
        <f t="shared" si="100"/>
        <v>609562</v>
      </c>
      <c r="B6781" s="6">
        <v>34</v>
      </c>
      <c r="C6781" s="6">
        <v>3</v>
      </c>
      <c r="D6781" s="6">
        <v>51</v>
      </c>
      <c r="E6781" s="129" t="s">
        <v>7118</v>
      </c>
      <c r="H6781" s="6">
        <f>IF(SUM('Раздел 2.6.2'!V30:V31)=SUM('Раздел 2.6.2'!V36,'Раздел 2.6.2'!V41),0,1)</f>
        <v>0</v>
      </c>
    </row>
    <row r="6782" spans="1:8" x14ac:dyDescent="0.2">
      <c r="A6782" s="6">
        <f t="shared" si="100"/>
        <v>609562</v>
      </c>
      <c r="B6782" s="6">
        <v>34</v>
      </c>
      <c r="C6782" s="6">
        <v>3</v>
      </c>
      <c r="D6782" s="6">
        <v>52</v>
      </c>
      <c r="E6782" s="129" t="s">
        <v>7119</v>
      </c>
      <c r="H6782" s="6">
        <f>IF(SUM('Раздел 2.6.2'!W30:W31)=SUM('Раздел 2.6.2'!W36,'Раздел 2.6.2'!W41),0,1)</f>
        <v>0</v>
      </c>
    </row>
    <row r="6783" spans="1:8" x14ac:dyDescent="0.2">
      <c r="A6783" s="6">
        <f t="shared" si="100"/>
        <v>609562</v>
      </c>
      <c r="B6783" s="6">
        <v>34</v>
      </c>
      <c r="C6783" s="6">
        <v>3</v>
      </c>
      <c r="D6783" s="6">
        <v>53</v>
      </c>
      <c r="E6783" s="129" t="s">
        <v>7120</v>
      </c>
      <c r="H6783" s="6">
        <f>IF(SUM('Раздел 2.6.2'!X30:X31)=SUM('Раздел 2.6.2'!X36,'Раздел 2.6.2'!X41),0,1)</f>
        <v>0</v>
      </c>
    </row>
    <row r="6784" spans="1:8" x14ac:dyDescent="0.2">
      <c r="A6784" s="6">
        <f t="shared" si="100"/>
        <v>609562</v>
      </c>
      <c r="B6784" s="6">
        <v>34</v>
      </c>
      <c r="C6784" s="6">
        <v>3</v>
      </c>
      <c r="D6784" s="6">
        <v>54</v>
      </c>
      <c r="E6784" s="129" t="s">
        <v>7121</v>
      </c>
      <c r="H6784" s="6">
        <f>IF(SUM('Раздел 2.6.2'!Y30:Y31)=SUM('Раздел 2.6.2'!Y36,'Раздел 2.6.2'!Y41),0,1)</f>
        <v>0</v>
      </c>
    </row>
    <row r="6785" spans="1:8" x14ac:dyDescent="0.2">
      <c r="A6785" s="6">
        <f t="shared" si="100"/>
        <v>609562</v>
      </c>
      <c r="B6785" s="6">
        <v>34</v>
      </c>
      <c r="C6785" s="6">
        <v>3</v>
      </c>
      <c r="D6785" s="6">
        <v>55</v>
      </c>
      <c r="E6785" s="129" t="s">
        <v>7122</v>
      </c>
      <c r="H6785" s="6">
        <f>IF(SUM('Раздел 2.6.2'!Z30:Z31)=SUM('Раздел 2.6.2'!Z36,'Раздел 2.6.2'!Z41),0,1)</f>
        <v>0</v>
      </c>
    </row>
    <row r="6786" spans="1:8" x14ac:dyDescent="0.2">
      <c r="A6786" s="6">
        <f t="shared" si="100"/>
        <v>609562</v>
      </c>
      <c r="B6786" s="6">
        <v>34</v>
      </c>
      <c r="C6786" s="6">
        <v>3</v>
      </c>
      <c r="D6786" s="6">
        <v>56</v>
      </c>
      <c r="E6786" s="129" t="s">
        <v>7123</v>
      </c>
      <c r="H6786" s="6">
        <f>IF(SUM('Раздел 2.6.2'!AA30:AA31)=SUM('Раздел 2.6.2'!AA36,'Раздел 2.6.2'!AA41),0,1)</f>
        <v>0</v>
      </c>
    </row>
    <row r="6787" spans="1:8" x14ac:dyDescent="0.2">
      <c r="A6787" s="6">
        <f t="shared" si="100"/>
        <v>609562</v>
      </c>
      <c r="B6787" s="6">
        <v>34</v>
      </c>
      <c r="C6787" s="6">
        <v>3</v>
      </c>
      <c r="D6787" s="6">
        <v>57</v>
      </c>
      <c r="E6787" s="129" t="s">
        <v>7124</v>
      </c>
      <c r="H6787" s="6">
        <f>IF(SUM('Раздел 2.6.2'!AB30:AB31)=SUM('Раздел 2.6.2'!AB36,'Раздел 2.6.2'!AB41),0,1)</f>
        <v>0</v>
      </c>
    </row>
    <row r="6788" spans="1:8" x14ac:dyDescent="0.2">
      <c r="A6788" s="6">
        <f t="shared" si="100"/>
        <v>609562</v>
      </c>
      <c r="B6788" s="6">
        <v>34</v>
      </c>
      <c r="C6788" s="6">
        <v>3</v>
      </c>
      <c r="D6788" s="6">
        <v>58</v>
      </c>
      <c r="E6788" s="129" t="s">
        <v>6307</v>
      </c>
      <c r="H6788" s="6">
        <f>IF(SUM('Раздел 2.6.2'!AC30:AC31)=SUM('Раздел 2.6.2'!AC36,'Раздел 2.6.2'!AC41),0,1)</f>
        <v>0</v>
      </c>
    </row>
    <row r="6789" spans="1:8" x14ac:dyDescent="0.2">
      <c r="A6789" s="6">
        <f t="shared" si="100"/>
        <v>609562</v>
      </c>
      <c r="B6789" s="6">
        <v>34</v>
      </c>
      <c r="C6789" s="6">
        <v>3</v>
      </c>
      <c r="D6789" s="6">
        <v>59</v>
      </c>
      <c r="E6789" s="129" t="s">
        <v>6308</v>
      </c>
      <c r="H6789" s="6">
        <f>IF(SUM('Раздел 2.6.2'!AD30:AD31)=SUM('Раздел 2.6.2'!AD36,'Раздел 2.6.2'!AD41),0,1)</f>
        <v>0</v>
      </c>
    </row>
    <row r="6790" spans="1:8" x14ac:dyDescent="0.2">
      <c r="A6790" s="6">
        <f t="shared" si="100"/>
        <v>609562</v>
      </c>
      <c r="B6790" s="6">
        <v>34</v>
      </c>
      <c r="C6790" s="6">
        <v>3</v>
      </c>
      <c r="D6790" s="6">
        <v>60</v>
      </c>
      <c r="E6790" s="129" t="s">
        <v>6309</v>
      </c>
      <c r="H6790" s="6">
        <f>IF(SUM('Раздел 2.6.2'!AE30:AE31)=SUM('Раздел 2.6.2'!AE36,'Раздел 2.6.2'!AE41),0,1)</f>
        <v>0</v>
      </c>
    </row>
    <row r="6791" spans="1:8" x14ac:dyDescent="0.2">
      <c r="A6791" s="6">
        <f t="shared" si="100"/>
        <v>609562</v>
      </c>
      <c r="B6791" s="6">
        <v>34</v>
      </c>
      <c r="C6791" s="6">
        <v>3</v>
      </c>
      <c r="D6791" s="6">
        <v>61</v>
      </c>
      <c r="E6791" s="129" t="s">
        <v>6310</v>
      </c>
      <c r="H6791" s="6">
        <f>IF(SUM('Раздел 2.6.2'!AF30:AF31)=SUM('Раздел 2.6.2'!AF36,'Раздел 2.6.2'!AF41),0,1)</f>
        <v>0</v>
      </c>
    </row>
    <row r="6792" spans="1:8" x14ac:dyDescent="0.2">
      <c r="A6792" s="6">
        <f t="shared" si="100"/>
        <v>609562</v>
      </c>
      <c r="B6792" s="6">
        <v>34</v>
      </c>
      <c r="C6792" s="6">
        <v>3</v>
      </c>
      <c r="D6792" s="6">
        <v>62</v>
      </c>
      <c r="E6792" s="129" t="s">
        <v>6311</v>
      </c>
      <c r="H6792" s="6">
        <f>IF(SUM('Раздел 2.6.2'!AG30:AG31)=SUM('Раздел 2.6.2'!AG36,'Раздел 2.6.2'!AG41),0,1)</f>
        <v>0</v>
      </c>
    </row>
    <row r="6793" spans="1:8" x14ac:dyDescent="0.2">
      <c r="A6793" s="6">
        <f t="shared" si="100"/>
        <v>609562</v>
      </c>
      <c r="B6793" s="6">
        <v>34</v>
      </c>
      <c r="C6793" s="6">
        <v>3</v>
      </c>
      <c r="D6793" s="6">
        <v>63</v>
      </c>
      <c r="E6793" s="129" t="s">
        <v>6312</v>
      </c>
      <c r="H6793" s="6">
        <f>IF(SUM('Раздел 2.6.2'!AH30:AH31)=SUM('Раздел 2.6.2'!AH36,'Раздел 2.6.2'!AH41),0,1)</f>
        <v>0</v>
      </c>
    </row>
    <row r="6794" spans="1:8" x14ac:dyDescent="0.2">
      <c r="A6794" s="6">
        <f t="shared" si="100"/>
        <v>609562</v>
      </c>
      <c r="B6794" s="6">
        <v>34</v>
      </c>
      <c r="C6794" s="6">
        <v>3</v>
      </c>
      <c r="D6794" s="6">
        <v>64</v>
      </c>
      <c r="E6794" s="129" t="s">
        <v>6313</v>
      </c>
      <c r="H6794" s="6">
        <f>IF(SUM('Раздел 2.6.2'!AI30:AI31)=SUM('Раздел 2.6.2'!AI36,'Раздел 2.6.2'!AI41),0,1)</f>
        <v>0</v>
      </c>
    </row>
    <row r="6795" spans="1:8" x14ac:dyDescent="0.2">
      <c r="A6795" s="6">
        <f t="shared" si="100"/>
        <v>609562</v>
      </c>
      <c r="B6795" s="6">
        <v>34</v>
      </c>
      <c r="C6795" s="6">
        <v>3</v>
      </c>
      <c r="D6795" s="6">
        <v>65</v>
      </c>
      <c r="E6795" s="129" t="s">
        <v>5608</v>
      </c>
      <c r="H6795" s="6">
        <f>IF(SUM('Раздел 2.6.2'!AJ30:AJ31)=SUM('Раздел 2.6.2'!AJ36,'Раздел 2.6.2'!AJ41),0,1)</f>
        <v>0</v>
      </c>
    </row>
    <row r="6796" spans="1:8" x14ac:dyDescent="0.2">
      <c r="A6796" s="6">
        <f t="shared" si="100"/>
        <v>609562</v>
      </c>
      <c r="B6796" s="6">
        <v>34</v>
      </c>
      <c r="C6796" s="119">
        <v>3</v>
      </c>
      <c r="D6796" s="119">
        <v>66</v>
      </c>
      <c r="E6796" s="130" t="s">
        <v>5609</v>
      </c>
      <c r="F6796" s="119"/>
      <c r="G6796" s="119"/>
      <c r="H6796" s="119">
        <f>IF(SUM('Раздел 2.6.2'!AK30:AK31)=SUM('Раздел 2.6.2'!AK36,'Раздел 2.6.2'!AK41),0,1)</f>
        <v>0</v>
      </c>
    </row>
    <row r="6797" spans="1:8" x14ac:dyDescent="0.2">
      <c r="A6797" s="6">
        <f t="shared" si="100"/>
        <v>609562</v>
      </c>
      <c r="B6797" s="6">
        <v>34</v>
      </c>
      <c r="C6797" s="6">
        <v>4</v>
      </c>
      <c r="D6797" s="6">
        <v>67</v>
      </c>
      <c r="E6797" s="6" t="s">
        <v>5610</v>
      </c>
      <c r="H6797" s="6">
        <f>IF('Раздел 2.6.2'!P21=SUM('Раздел 2.6.2'!V21:X21),0,1)</f>
        <v>0</v>
      </c>
    </row>
    <row r="6798" spans="1:8" x14ac:dyDescent="0.2">
      <c r="A6798" s="6">
        <f t="shared" si="100"/>
        <v>609562</v>
      </c>
      <c r="B6798" s="6">
        <v>34</v>
      </c>
      <c r="C6798" s="6">
        <v>4</v>
      </c>
      <c r="D6798" s="6">
        <v>68</v>
      </c>
      <c r="E6798" s="6" t="s">
        <v>6421</v>
      </c>
      <c r="H6798" s="6">
        <f>IF('Раздел 2.6.2'!P22=SUM('Раздел 2.6.2'!V22:X22),0,1)</f>
        <v>0</v>
      </c>
    </row>
    <row r="6799" spans="1:8" x14ac:dyDescent="0.2">
      <c r="A6799" s="6">
        <f t="shared" si="100"/>
        <v>609562</v>
      </c>
      <c r="B6799" s="6">
        <v>34</v>
      </c>
      <c r="C6799" s="6">
        <v>4</v>
      </c>
      <c r="D6799" s="6">
        <v>69</v>
      </c>
      <c r="E6799" s="6" t="s">
        <v>6417</v>
      </c>
      <c r="H6799" s="6">
        <f>IF('Раздел 2.6.2'!P23=SUM('Раздел 2.6.2'!V23:X23),0,1)</f>
        <v>0</v>
      </c>
    </row>
    <row r="6800" spans="1:8" x14ac:dyDescent="0.2">
      <c r="A6800" s="6">
        <f t="shared" si="100"/>
        <v>609562</v>
      </c>
      <c r="B6800" s="6">
        <v>34</v>
      </c>
      <c r="C6800" s="6">
        <v>4</v>
      </c>
      <c r="D6800" s="6">
        <v>70</v>
      </c>
      <c r="E6800" s="6" t="s">
        <v>6418</v>
      </c>
      <c r="H6800" s="6">
        <f>IF('Раздел 2.6.2'!P24=SUM('Раздел 2.6.2'!V24:X24),0,1)</f>
        <v>0</v>
      </c>
    </row>
    <row r="6801" spans="1:8" x14ac:dyDescent="0.2">
      <c r="A6801" s="6">
        <f t="shared" si="100"/>
        <v>609562</v>
      </c>
      <c r="B6801" s="6">
        <v>34</v>
      </c>
      <c r="C6801" s="6">
        <v>4</v>
      </c>
      <c r="D6801" s="6">
        <v>71</v>
      </c>
      <c r="E6801" s="6" t="s">
        <v>6419</v>
      </c>
      <c r="H6801" s="6">
        <f>IF('Раздел 2.6.2'!P25=SUM('Раздел 2.6.2'!V25:X25),0,1)</f>
        <v>0</v>
      </c>
    </row>
    <row r="6802" spans="1:8" x14ac:dyDescent="0.2">
      <c r="A6802" s="6">
        <f t="shared" si="100"/>
        <v>609562</v>
      </c>
      <c r="B6802" s="6">
        <v>34</v>
      </c>
      <c r="C6802" s="6">
        <v>4</v>
      </c>
      <c r="D6802" s="6">
        <v>72</v>
      </c>
      <c r="E6802" s="6" t="s">
        <v>6420</v>
      </c>
      <c r="H6802" s="6">
        <f>IF('Раздел 2.6.2'!P26=SUM('Раздел 2.6.2'!V26:X26),0,1)</f>
        <v>0</v>
      </c>
    </row>
    <row r="6803" spans="1:8" x14ac:dyDescent="0.2">
      <c r="A6803" s="6">
        <f t="shared" si="100"/>
        <v>609562</v>
      </c>
      <c r="B6803" s="6">
        <v>34</v>
      </c>
      <c r="C6803" s="6">
        <v>4</v>
      </c>
      <c r="D6803" s="6">
        <v>73</v>
      </c>
      <c r="E6803" s="6" t="s">
        <v>7240</v>
      </c>
      <c r="H6803" s="6">
        <f>IF('Раздел 2.6.2'!P27=SUM('Раздел 2.6.2'!V27:X27),0,1)</f>
        <v>0</v>
      </c>
    </row>
    <row r="6804" spans="1:8" x14ac:dyDescent="0.2">
      <c r="A6804" s="6">
        <f t="shared" si="100"/>
        <v>609562</v>
      </c>
      <c r="B6804" s="6">
        <v>34</v>
      </c>
      <c r="C6804" s="6">
        <v>4</v>
      </c>
      <c r="D6804" s="6">
        <v>74</v>
      </c>
      <c r="E6804" s="6" t="s">
        <v>7241</v>
      </c>
      <c r="H6804" s="6">
        <f>IF('Раздел 2.6.2'!P28=SUM('Раздел 2.6.2'!V28:X28),0,1)</f>
        <v>0</v>
      </c>
    </row>
    <row r="6805" spans="1:8" x14ac:dyDescent="0.2">
      <c r="A6805" s="6">
        <f t="shared" si="100"/>
        <v>609562</v>
      </c>
      <c r="B6805" s="6">
        <v>34</v>
      </c>
      <c r="C6805" s="6">
        <v>4</v>
      </c>
      <c r="D6805" s="6">
        <v>75</v>
      </c>
      <c r="E6805" s="6" t="s">
        <v>7242</v>
      </c>
      <c r="H6805" s="6">
        <f>IF('Раздел 2.6.2'!P29=SUM('Раздел 2.6.2'!V29:X29),0,1)</f>
        <v>0</v>
      </c>
    </row>
    <row r="6806" spans="1:8" x14ac:dyDescent="0.2">
      <c r="A6806" s="6">
        <f t="shared" si="100"/>
        <v>609562</v>
      </c>
      <c r="B6806" s="6">
        <v>34</v>
      </c>
      <c r="C6806" s="6">
        <v>4</v>
      </c>
      <c r="D6806" s="6">
        <v>76</v>
      </c>
      <c r="E6806" s="6" t="s">
        <v>7243</v>
      </c>
      <c r="H6806" s="6">
        <f>IF('Раздел 2.6.2'!P30=SUM('Раздел 2.6.2'!V30:X30),0,1)</f>
        <v>0</v>
      </c>
    </row>
    <row r="6807" spans="1:8" x14ac:dyDescent="0.2">
      <c r="A6807" s="6">
        <f t="shared" si="100"/>
        <v>609562</v>
      </c>
      <c r="B6807" s="6">
        <v>34</v>
      </c>
      <c r="C6807" s="6">
        <v>4</v>
      </c>
      <c r="D6807" s="6">
        <v>77</v>
      </c>
      <c r="E6807" s="6" t="s">
        <v>6439</v>
      </c>
      <c r="H6807" s="6">
        <f>IF('Раздел 2.6.2'!P31=SUM('Раздел 2.6.2'!V31:X31),0,1)</f>
        <v>0</v>
      </c>
    </row>
    <row r="6808" spans="1:8" x14ac:dyDescent="0.2">
      <c r="A6808" s="6">
        <f t="shared" si="100"/>
        <v>609562</v>
      </c>
      <c r="B6808" s="6">
        <v>34</v>
      </c>
      <c r="C6808" s="6">
        <v>4</v>
      </c>
      <c r="D6808" s="6">
        <v>78</v>
      </c>
      <c r="E6808" s="6" t="s">
        <v>6440</v>
      </c>
      <c r="H6808" s="6">
        <f>IF('Раздел 2.6.2'!P32=SUM('Раздел 2.6.2'!V32:X32),0,1)</f>
        <v>0</v>
      </c>
    </row>
    <row r="6809" spans="1:8" x14ac:dyDescent="0.2">
      <c r="A6809" s="6">
        <f t="shared" si="100"/>
        <v>609562</v>
      </c>
      <c r="B6809" s="6">
        <v>34</v>
      </c>
      <c r="C6809" s="6">
        <v>4</v>
      </c>
      <c r="D6809" s="6">
        <v>79</v>
      </c>
      <c r="E6809" s="6" t="s">
        <v>7248</v>
      </c>
      <c r="H6809" s="6">
        <f>IF('Раздел 2.6.2'!P33=SUM('Раздел 2.6.2'!V33:X33),0,1)</f>
        <v>0</v>
      </c>
    </row>
    <row r="6810" spans="1:8" x14ac:dyDescent="0.2">
      <c r="A6810" s="6">
        <f t="shared" si="100"/>
        <v>609562</v>
      </c>
      <c r="B6810" s="6">
        <v>34</v>
      </c>
      <c r="C6810" s="6">
        <v>4</v>
      </c>
      <c r="D6810" s="6">
        <v>80</v>
      </c>
      <c r="E6810" s="6" t="s">
        <v>7249</v>
      </c>
      <c r="H6810" s="6">
        <f>IF('Раздел 2.6.2'!P34=SUM('Раздел 2.6.2'!V34:X34),0,1)</f>
        <v>0</v>
      </c>
    </row>
    <row r="6811" spans="1:8" x14ac:dyDescent="0.2">
      <c r="A6811" s="6">
        <f t="shared" si="100"/>
        <v>609562</v>
      </c>
      <c r="B6811" s="6">
        <v>34</v>
      </c>
      <c r="C6811" s="6">
        <v>4</v>
      </c>
      <c r="D6811" s="6">
        <v>81</v>
      </c>
      <c r="E6811" s="6" t="s">
        <v>7250</v>
      </c>
      <c r="H6811" s="6">
        <f>IF('Раздел 2.6.2'!P35=SUM('Раздел 2.6.2'!V35:X35),0,1)</f>
        <v>0</v>
      </c>
    </row>
    <row r="6812" spans="1:8" x14ac:dyDescent="0.2">
      <c r="A6812" s="6">
        <f t="shared" si="100"/>
        <v>609562</v>
      </c>
      <c r="B6812" s="6">
        <v>34</v>
      </c>
      <c r="C6812" s="6">
        <v>4</v>
      </c>
      <c r="D6812" s="6">
        <v>82</v>
      </c>
      <c r="E6812" s="6" t="s">
        <v>7251</v>
      </c>
      <c r="H6812" s="6">
        <f>IF('Раздел 2.6.2'!P36=SUM('Раздел 2.6.2'!V36:X36),0,1)</f>
        <v>0</v>
      </c>
    </row>
    <row r="6813" spans="1:8" x14ac:dyDescent="0.2">
      <c r="A6813" s="6">
        <f t="shared" si="100"/>
        <v>609562</v>
      </c>
      <c r="B6813" s="6">
        <v>34</v>
      </c>
      <c r="C6813" s="6">
        <v>4</v>
      </c>
      <c r="D6813" s="6">
        <v>83</v>
      </c>
      <c r="E6813" s="6" t="s">
        <v>7252</v>
      </c>
      <c r="H6813" s="6">
        <f>IF('Раздел 2.6.2'!P37=SUM('Раздел 2.6.2'!V37:X37),0,1)</f>
        <v>0</v>
      </c>
    </row>
    <row r="6814" spans="1:8" x14ac:dyDescent="0.2">
      <c r="A6814" s="6">
        <f t="shared" si="100"/>
        <v>609562</v>
      </c>
      <c r="B6814" s="6">
        <v>34</v>
      </c>
      <c r="C6814" s="6">
        <v>4</v>
      </c>
      <c r="D6814" s="6">
        <v>84</v>
      </c>
      <c r="E6814" s="6" t="s">
        <v>7253</v>
      </c>
      <c r="H6814" s="6">
        <f>IF('Раздел 2.6.2'!P38=SUM('Раздел 2.6.2'!V38:X38),0,1)</f>
        <v>0</v>
      </c>
    </row>
    <row r="6815" spans="1:8" x14ac:dyDescent="0.2">
      <c r="A6815" s="6">
        <f t="shared" si="100"/>
        <v>609562</v>
      </c>
      <c r="B6815" s="6">
        <v>34</v>
      </c>
      <c r="C6815" s="6">
        <v>4</v>
      </c>
      <c r="D6815" s="6">
        <v>85</v>
      </c>
      <c r="E6815" s="6" t="s">
        <v>7254</v>
      </c>
      <c r="H6815" s="6">
        <f>IF('Раздел 2.6.2'!P39=SUM('Раздел 2.6.2'!V39:X39),0,1)</f>
        <v>0</v>
      </c>
    </row>
    <row r="6816" spans="1:8" x14ac:dyDescent="0.2">
      <c r="A6816" s="6">
        <f t="shared" si="100"/>
        <v>609562</v>
      </c>
      <c r="B6816" s="6">
        <v>34</v>
      </c>
      <c r="C6816" s="6">
        <v>4</v>
      </c>
      <c r="D6816" s="6">
        <v>86</v>
      </c>
      <c r="E6816" s="6" t="s">
        <v>7255</v>
      </c>
      <c r="H6816" s="6">
        <f>IF('Раздел 2.6.2'!P40=SUM('Раздел 2.6.2'!V40:X40),0,1)</f>
        <v>0</v>
      </c>
    </row>
    <row r="6817" spans="1:8" x14ac:dyDescent="0.2">
      <c r="A6817" s="6">
        <f t="shared" si="100"/>
        <v>609562</v>
      </c>
      <c r="B6817" s="6">
        <v>34</v>
      </c>
      <c r="C6817" s="6">
        <v>4</v>
      </c>
      <c r="D6817" s="6">
        <v>87</v>
      </c>
      <c r="E6817" s="6" t="s">
        <v>7256</v>
      </c>
      <c r="H6817" s="6">
        <f>IF('Раздел 2.6.2'!P41=SUM('Раздел 2.6.2'!V41:X41),0,1)</f>
        <v>0</v>
      </c>
    </row>
    <row r="6818" spans="1:8" x14ac:dyDescent="0.2">
      <c r="A6818" s="6">
        <f t="shared" si="100"/>
        <v>609562</v>
      </c>
      <c r="B6818" s="6">
        <v>34</v>
      </c>
      <c r="C6818" s="119">
        <v>4</v>
      </c>
      <c r="D6818" s="119">
        <v>88</v>
      </c>
      <c r="E6818" s="119" t="s">
        <v>7257</v>
      </c>
      <c r="F6818" s="119"/>
      <c r="G6818" s="119"/>
      <c r="H6818" s="119">
        <f>IF('Раздел 2.6.2'!P42=SUM('Раздел 2.6.2'!V42:X42),0,1)</f>
        <v>0</v>
      </c>
    </row>
    <row r="6819" spans="1:8" x14ac:dyDescent="0.2">
      <c r="A6819" s="6">
        <f t="shared" ref="A6819:A6864" si="101">P_3</f>
        <v>609562</v>
      </c>
      <c r="B6819" s="6">
        <v>34</v>
      </c>
      <c r="C6819" s="6">
        <v>5</v>
      </c>
      <c r="D6819" s="6">
        <v>89</v>
      </c>
      <c r="E6819" s="6" t="s">
        <v>7258</v>
      </c>
      <c r="H6819" s="6">
        <f>IF('Раздел 2.6.2'!AE21=SUM('Раздел 2.6.2'!P21,'Раздел 2.6.2'!Y21),0,1)</f>
        <v>0</v>
      </c>
    </row>
    <row r="6820" spans="1:8" x14ac:dyDescent="0.2">
      <c r="A6820" s="6">
        <f t="shared" si="101"/>
        <v>609562</v>
      </c>
      <c r="B6820" s="6">
        <v>34</v>
      </c>
      <c r="C6820" s="6">
        <v>5</v>
      </c>
      <c r="D6820" s="6">
        <v>90</v>
      </c>
      <c r="E6820" s="6" t="s">
        <v>7259</v>
      </c>
      <c r="H6820" s="6">
        <f>IF('Раздел 2.6.2'!AE22=SUM('Раздел 2.6.2'!P22,'Раздел 2.6.2'!Y22),0,1)</f>
        <v>0</v>
      </c>
    </row>
    <row r="6821" spans="1:8" x14ac:dyDescent="0.2">
      <c r="A6821" s="6">
        <f t="shared" si="101"/>
        <v>609562</v>
      </c>
      <c r="B6821" s="6">
        <v>34</v>
      </c>
      <c r="C6821" s="6">
        <v>5</v>
      </c>
      <c r="D6821" s="6">
        <v>91</v>
      </c>
      <c r="E6821" s="6" t="s">
        <v>7260</v>
      </c>
      <c r="H6821" s="6">
        <f>IF('Раздел 2.6.2'!AE23=SUM('Раздел 2.6.2'!P23,'Раздел 2.6.2'!Y23),0,1)</f>
        <v>0</v>
      </c>
    </row>
    <row r="6822" spans="1:8" x14ac:dyDescent="0.2">
      <c r="A6822" s="6">
        <f t="shared" si="101"/>
        <v>609562</v>
      </c>
      <c r="B6822" s="6">
        <v>34</v>
      </c>
      <c r="C6822" s="6">
        <v>5</v>
      </c>
      <c r="D6822" s="6">
        <v>92</v>
      </c>
      <c r="E6822" s="6" t="s">
        <v>7261</v>
      </c>
      <c r="H6822" s="6">
        <f>IF('Раздел 2.6.2'!AE24=SUM('Раздел 2.6.2'!P24,'Раздел 2.6.2'!Y24),0,1)</f>
        <v>0</v>
      </c>
    </row>
    <row r="6823" spans="1:8" x14ac:dyDescent="0.2">
      <c r="A6823" s="6">
        <f t="shared" si="101"/>
        <v>609562</v>
      </c>
      <c r="B6823" s="6">
        <v>34</v>
      </c>
      <c r="C6823" s="6">
        <v>5</v>
      </c>
      <c r="D6823" s="6">
        <v>93</v>
      </c>
      <c r="E6823" s="6" t="s">
        <v>7262</v>
      </c>
      <c r="H6823" s="6">
        <f>IF('Раздел 2.6.2'!AE25=SUM('Раздел 2.6.2'!P25,'Раздел 2.6.2'!Y25),0,1)</f>
        <v>0</v>
      </c>
    </row>
    <row r="6824" spans="1:8" x14ac:dyDescent="0.2">
      <c r="A6824" s="6">
        <f t="shared" si="101"/>
        <v>609562</v>
      </c>
      <c r="B6824" s="6">
        <v>34</v>
      </c>
      <c r="C6824" s="6">
        <v>5</v>
      </c>
      <c r="D6824" s="6">
        <v>94</v>
      </c>
      <c r="E6824" s="6" t="s">
        <v>7263</v>
      </c>
      <c r="H6824" s="6">
        <f>IF('Раздел 2.6.2'!AE26=SUM('Раздел 2.6.2'!P26,'Раздел 2.6.2'!Y26),0,1)</f>
        <v>0</v>
      </c>
    </row>
    <row r="6825" spans="1:8" x14ac:dyDescent="0.2">
      <c r="A6825" s="6">
        <f t="shared" si="101"/>
        <v>609562</v>
      </c>
      <c r="B6825" s="6">
        <v>34</v>
      </c>
      <c r="C6825" s="6">
        <v>5</v>
      </c>
      <c r="D6825" s="6">
        <v>95</v>
      </c>
      <c r="E6825" s="6" t="s">
        <v>7264</v>
      </c>
      <c r="H6825" s="6">
        <f>IF('Раздел 2.6.2'!AE27=SUM('Раздел 2.6.2'!P27,'Раздел 2.6.2'!Y27),0,1)</f>
        <v>0</v>
      </c>
    </row>
    <row r="6826" spans="1:8" x14ac:dyDescent="0.2">
      <c r="A6826" s="6">
        <f t="shared" si="101"/>
        <v>609562</v>
      </c>
      <c r="B6826" s="6">
        <v>34</v>
      </c>
      <c r="C6826" s="6">
        <v>5</v>
      </c>
      <c r="D6826" s="6">
        <v>96</v>
      </c>
      <c r="E6826" s="6" t="s">
        <v>7265</v>
      </c>
      <c r="H6826" s="6">
        <f>IF('Раздел 2.6.2'!AE28=SUM('Раздел 2.6.2'!P28,'Раздел 2.6.2'!Y28),0,1)</f>
        <v>0</v>
      </c>
    </row>
    <row r="6827" spans="1:8" x14ac:dyDescent="0.2">
      <c r="A6827" s="6">
        <f t="shared" si="101"/>
        <v>609562</v>
      </c>
      <c r="B6827" s="6">
        <v>34</v>
      </c>
      <c r="C6827" s="6">
        <v>5</v>
      </c>
      <c r="D6827" s="6">
        <v>97</v>
      </c>
      <c r="E6827" s="6" t="s">
        <v>7266</v>
      </c>
      <c r="H6827" s="6">
        <f>IF('Раздел 2.6.2'!AE29=SUM('Раздел 2.6.2'!P29,'Раздел 2.6.2'!Y29),0,1)</f>
        <v>0</v>
      </c>
    </row>
    <row r="6828" spans="1:8" x14ac:dyDescent="0.2">
      <c r="A6828" s="6">
        <f t="shared" si="101"/>
        <v>609562</v>
      </c>
      <c r="B6828" s="6">
        <v>34</v>
      </c>
      <c r="C6828" s="6">
        <v>5</v>
      </c>
      <c r="D6828" s="6">
        <v>98</v>
      </c>
      <c r="E6828" s="6" t="s">
        <v>6456</v>
      </c>
      <c r="H6828" s="6">
        <f>IF('Раздел 2.6.2'!AE30=SUM('Раздел 2.6.2'!P30,'Раздел 2.6.2'!Y30),0,1)</f>
        <v>0</v>
      </c>
    </row>
    <row r="6829" spans="1:8" x14ac:dyDescent="0.2">
      <c r="A6829" s="6">
        <f t="shared" si="101"/>
        <v>609562</v>
      </c>
      <c r="B6829" s="6">
        <v>34</v>
      </c>
      <c r="C6829" s="6">
        <v>5</v>
      </c>
      <c r="D6829" s="6">
        <v>99</v>
      </c>
      <c r="E6829" s="6" t="s">
        <v>6457</v>
      </c>
      <c r="H6829" s="6">
        <f>IF('Раздел 2.6.2'!AE31=SUM('Раздел 2.6.2'!P31,'Раздел 2.6.2'!Y31),0,1)</f>
        <v>0</v>
      </c>
    </row>
    <row r="6830" spans="1:8" x14ac:dyDescent="0.2">
      <c r="A6830" s="6">
        <f t="shared" si="101"/>
        <v>609562</v>
      </c>
      <c r="B6830" s="6">
        <v>34</v>
      </c>
      <c r="C6830" s="6">
        <v>5</v>
      </c>
      <c r="D6830" s="6">
        <v>100</v>
      </c>
      <c r="E6830" s="6" t="s">
        <v>6458</v>
      </c>
      <c r="H6830" s="6">
        <f>IF('Раздел 2.6.2'!AE32=SUM('Раздел 2.6.2'!P32,'Раздел 2.6.2'!Y32),0,1)</f>
        <v>0</v>
      </c>
    </row>
    <row r="6831" spans="1:8" x14ac:dyDescent="0.2">
      <c r="A6831" s="6">
        <f t="shared" si="101"/>
        <v>609562</v>
      </c>
      <c r="B6831" s="6">
        <v>34</v>
      </c>
      <c r="C6831" s="6">
        <v>5</v>
      </c>
      <c r="D6831" s="6">
        <v>101</v>
      </c>
      <c r="E6831" s="6" t="s">
        <v>6459</v>
      </c>
      <c r="H6831" s="6">
        <f>IF('Раздел 2.6.2'!AE33=SUM('Раздел 2.6.2'!P33,'Раздел 2.6.2'!Y33),0,1)</f>
        <v>0</v>
      </c>
    </row>
    <row r="6832" spans="1:8" x14ac:dyDescent="0.2">
      <c r="A6832" s="6">
        <f t="shared" si="101"/>
        <v>609562</v>
      </c>
      <c r="B6832" s="6">
        <v>34</v>
      </c>
      <c r="C6832" s="6">
        <v>5</v>
      </c>
      <c r="D6832" s="6">
        <v>102</v>
      </c>
      <c r="E6832" s="6" t="s">
        <v>6460</v>
      </c>
      <c r="H6832" s="6">
        <f>IF('Раздел 2.6.2'!AE34=SUM('Раздел 2.6.2'!P34,'Раздел 2.6.2'!Y34),0,1)</f>
        <v>0</v>
      </c>
    </row>
    <row r="6833" spans="1:8" x14ac:dyDescent="0.2">
      <c r="A6833" s="6">
        <f t="shared" si="101"/>
        <v>609562</v>
      </c>
      <c r="B6833" s="6">
        <v>34</v>
      </c>
      <c r="C6833" s="6">
        <v>5</v>
      </c>
      <c r="D6833" s="6">
        <v>103</v>
      </c>
      <c r="E6833" s="6" t="s">
        <v>6461</v>
      </c>
      <c r="H6833" s="6">
        <f>IF('Раздел 2.6.2'!AE35=SUM('Раздел 2.6.2'!P35,'Раздел 2.6.2'!Y35),0,1)</f>
        <v>0</v>
      </c>
    </row>
    <row r="6834" spans="1:8" x14ac:dyDescent="0.2">
      <c r="A6834" s="6">
        <f t="shared" si="101"/>
        <v>609562</v>
      </c>
      <c r="B6834" s="6">
        <v>34</v>
      </c>
      <c r="C6834" s="6">
        <v>5</v>
      </c>
      <c r="D6834" s="6">
        <v>104</v>
      </c>
      <c r="E6834" s="6" t="s">
        <v>6462</v>
      </c>
      <c r="H6834" s="6">
        <f>IF('Раздел 2.6.2'!AE36=SUM('Раздел 2.6.2'!P36,'Раздел 2.6.2'!Y36),0,1)</f>
        <v>0</v>
      </c>
    </row>
    <row r="6835" spans="1:8" x14ac:dyDescent="0.2">
      <c r="A6835" s="6">
        <f t="shared" si="101"/>
        <v>609562</v>
      </c>
      <c r="B6835" s="6">
        <v>34</v>
      </c>
      <c r="C6835" s="6">
        <v>5</v>
      </c>
      <c r="D6835" s="6">
        <v>105</v>
      </c>
      <c r="E6835" s="6" t="s">
        <v>6463</v>
      </c>
      <c r="H6835" s="6">
        <f>IF('Раздел 2.6.2'!AE37=SUM('Раздел 2.6.2'!P37,'Раздел 2.6.2'!Y37),0,1)</f>
        <v>0</v>
      </c>
    </row>
    <row r="6836" spans="1:8" x14ac:dyDescent="0.2">
      <c r="A6836" s="6">
        <f t="shared" si="101"/>
        <v>609562</v>
      </c>
      <c r="B6836" s="6">
        <v>34</v>
      </c>
      <c r="C6836" s="6">
        <v>5</v>
      </c>
      <c r="D6836" s="6">
        <v>106</v>
      </c>
      <c r="E6836" s="6" t="s">
        <v>6464</v>
      </c>
      <c r="H6836" s="6">
        <f>IF('Раздел 2.6.2'!AE38=SUM('Раздел 2.6.2'!P38,'Раздел 2.6.2'!Y38),0,1)</f>
        <v>0</v>
      </c>
    </row>
    <row r="6837" spans="1:8" x14ac:dyDescent="0.2">
      <c r="A6837" s="6">
        <f t="shared" si="101"/>
        <v>609562</v>
      </c>
      <c r="B6837" s="6">
        <v>34</v>
      </c>
      <c r="C6837" s="6">
        <v>5</v>
      </c>
      <c r="D6837" s="6">
        <v>107</v>
      </c>
      <c r="E6837" s="6" t="s">
        <v>6465</v>
      </c>
      <c r="H6837" s="6">
        <f>IF('Раздел 2.6.2'!AE39=SUM('Раздел 2.6.2'!P39,'Раздел 2.6.2'!Y39),0,1)</f>
        <v>0</v>
      </c>
    </row>
    <row r="6838" spans="1:8" x14ac:dyDescent="0.2">
      <c r="A6838" s="6">
        <f t="shared" si="101"/>
        <v>609562</v>
      </c>
      <c r="B6838" s="6">
        <v>34</v>
      </c>
      <c r="C6838" s="6">
        <v>5</v>
      </c>
      <c r="D6838" s="6">
        <v>108</v>
      </c>
      <c r="E6838" s="6" t="s">
        <v>6466</v>
      </c>
      <c r="H6838" s="6">
        <f>IF('Раздел 2.6.2'!AE40=SUM('Раздел 2.6.2'!P40,'Раздел 2.6.2'!Y40),0,1)</f>
        <v>0</v>
      </c>
    </row>
    <row r="6839" spans="1:8" x14ac:dyDescent="0.2">
      <c r="A6839" s="6">
        <f t="shared" si="101"/>
        <v>609562</v>
      </c>
      <c r="B6839" s="6">
        <v>34</v>
      </c>
      <c r="C6839" s="6">
        <v>5</v>
      </c>
      <c r="D6839" s="6">
        <v>109</v>
      </c>
      <c r="E6839" s="6" t="s">
        <v>7277</v>
      </c>
      <c r="H6839" s="6">
        <f>IF('Раздел 2.6.2'!AE41=SUM('Раздел 2.6.2'!P41,'Раздел 2.6.2'!Y41),0,1)</f>
        <v>0</v>
      </c>
    </row>
    <row r="6840" spans="1:8" x14ac:dyDescent="0.2">
      <c r="A6840" s="6">
        <f t="shared" si="101"/>
        <v>609562</v>
      </c>
      <c r="B6840" s="6">
        <v>34</v>
      </c>
      <c r="C6840" s="119">
        <v>5</v>
      </c>
      <c r="D6840" s="119">
        <v>110</v>
      </c>
      <c r="E6840" s="119" t="s">
        <v>7278</v>
      </c>
      <c r="F6840" s="119"/>
      <c r="G6840" s="119"/>
      <c r="H6840" s="119">
        <f>IF('Раздел 2.6.2'!AE42=SUM('Раздел 2.6.2'!P42,'Раздел 2.6.2'!Y42),0,1)</f>
        <v>0</v>
      </c>
    </row>
    <row r="6841" spans="1:8" x14ac:dyDescent="0.2">
      <c r="A6841" s="6">
        <f t="shared" si="101"/>
        <v>609562</v>
      </c>
      <c r="B6841" s="6">
        <v>34</v>
      </c>
      <c r="C6841" s="6">
        <v>6</v>
      </c>
      <c r="D6841" s="6">
        <v>111</v>
      </c>
      <c r="E6841" s="6" t="s">
        <v>7279</v>
      </c>
      <c r="H6841" s="6">
        <f>IF('Раздел 2.6.2'!P21&gt;='Раздел 2.6.2'!Q21,0,1)</f>
        <v>0</v>
      </c>
    </row>
    <row r="6842" spans="1:8" x14ac:dyDescent="0.2">
      <c r="A6842" s="6">
        <f t="shared" si="101"/>
        <v>609562</v>
      </c>
      <c r="B6842" s="6">
        <v>34</v>
      </c>
      <c r="C6842" s="6">
        <v>6</v>
      </c>
      <c r="D6842" s="6">
        <v>112</v>
      </c>
      <c r="E6842" s="6" t="s">
        <v>7280</v>
      </c>
      <c r="H6842" s="6">
        <f>IF('Раздел 2.6.2'!P22&gt;='Раздел 2.6.2'!Q22,0,1)</f>
        <v>0</v>
      </c>
    </row>
    <row r="6843" spans="1:8" x14ac:dyDescent="0.2">
      <c r="A6843" s="6">
        <f t="shared" si="101"/>
        <v>609562</v>
      </c>
      <c r="B6843" s="6">
        <v>34</v>
      </c>
      <c r="C6843" s="6">
        <v>6</v>
      </c>
      <c r="D6843" s="6">
        <v>113</v>
      </c>
      <c r="E6843" s="6" t="s">
        <v>7281</v>
      </c>
      <c r="H6843" s="6">
        <f>IF('Раздел 2.6.2'!P23&gt;='Раздел 2.6.2'!Q23,0,1)</f>
        <v>0</v>
      </c>
    </row>
    <row r="6844" spans="1:8" x14ac:dyDescent="0.2">
      <c r="A6844" s="6">
        <f t="shared" si="101"/>
        <v>609562</v>
      </c>
      <c r="B6844" s="6">
        <v>34</v>
      </c>
      <c r="C6844" s="6">
        <v>6</v>
      </c>
      <c r="D6844" s="6">
        <v>114</v>
      </c>
      <c r="E6844" s="6" t="s">
        <v>7282</v>
      </c>
      <c r="H6844" s="6">
        <f>IF('Раздел 2.6.2'!P24&gt;='Раздел 2.6.2'!Q24,0,1)</f>
        <v>0</v>
      </c>
    </row>
    <row r="6845" spans="1:8" x14ac:dyDescent="0.2">
      <c r="A6845" s="6">
        <f t="shared" si="101"/>
        <v>609562</v>
      </c>
      <c r="B6845" s="6">
        <v>34</v>
      </c>
      <c r="C6845" s="6">
        <v>6</v>
      </c>
      <c r="D6845" s="6">
        <v>115</v>
      </c>
      <c r="E6845" s="6" t="s">
        <v>7283</v>
      </c>
      <c r="H6845" s="6">
        <f>IF('Раздел 2.6.2'!P25&gt;='Раздел 2.6.2'!Q25,0,1)</f>
        <v>0</v>
      </c>
    </row>
    <row r="6846" spans="1:8" x14ac:dyDescent="0.2">
      <c r="A6846" s="6">
        <f t="shared" si="101"/>
        <v>609562</v>
      </c>
      <c r="B6846" s="6">
        <v>34</v>
      </c>
      <c r="C6846" s="6">
        <v>6</v>
      </c>
      <c r="D6846" s="6">
        <v>116</v>
      </c>
      <c r="E6846" s="6" t="s">
        <v>7284</v>
      </c>
      <c r="H6846" s="6">
        <f>IF('Раздел 2.6.2'!P26&gt;='Раздел 2.6.2'!Q26,0,1)</f>
        <v>0</v>
      </c>
    </row>
    <row r="6847" spans="1:8" x14ac:dyDescent="0.2">
      <c r="A6847" s="6">
        <f t="shared" si="101"/>
        <v>609562</v>
      </c>
      <c r="B6847" s="6">
        <v>34</v>
      </c>
      <c r="C6847" s="6">
        <v>6</v>
      </c>
      <c r="D6847" s="6">
        <v>117</v>
      </c>
      <c r="E6847" s="6" t="s">
        <v>7285</v>
      </c>
      <c r="H6847" s="6">
        <f>IF('Раздел 2.6.2'!P27&gt;='Раздел 2.6.2'!Q27,0,1)</f>
        <v>0</v>
      </c>
    </row>
    <row r="6848" spans="1:8" x14ac:dyDescent="0.2">
      <c r="A6848" s="6">
        <f t="shared" si="101"/>
        <v>609562</v>
      </c>
      <c r="B6848" s="6">
        <v>34</v>
      </c>
      <c r="C6848" s="6">
        <v>6</v>
      </c>
      <c r="D6848" s="6">
        <v>118</v>
      </c>
      <c r="E6848" s="6" t="s">
        <v>7286</v>
      </c>
      <c r="H6848" s="6">
        <f>IF('Раздел 2.6.2'!P28&gt;='Раздел 2.6.2'!Q28,0,1)</f>
        <v>0</v>
      </c>
    </row>
    <row r="6849" spans="1:8" x14ac:dyDescent="0.2">
      <c r="A6849" s="6">
        <f t="shared" si="101"/>
        <v>609562</v>
      </c>
      <c r="B6849" s="6">
        <v>34</v>
      </c>
      <c r="C6849" s="6">
        <v>6</v>
      </c>
      <c r="D6849" s="6">
        <v>119</v>
      </c>
      <c r="E6849" s="6" t="s">
        <v>7287</v>
      </c>
      <c r="H6849" s="6">
        <f>IF('Раздел 2.6.2'!P29&gt;='Раздел 2.6.2'!Q29,0,1)</f>
        <v>0</v>
      </c>
    </row>
    <row r="6850" spans="1:8" x14ac:dyDescent="0.2">
      <c r="A6850" s="6">
        <f t="shared" si="101"/>
        <v>609562</v>
      </c>
      <c r="B6850" s="6">
        <v>34</v>
      </c>
      <c r="C6850" s="6">
        <v>6</v>
      </c>
      <c r="D6850" s="6">
        <v>120</v>
      </c>
      <c r="E6850" s="6" t="s">
        <v>7288</v>
      </c>
      <c r="H6850" s="6">
        <f>IF('Раздел 2.6.2'!P30&gt;='Раздел 2.6.2'!Q30,0,1)</f>
        <v>0</v>
      </c>
    </row>
    <row r="6851" spans="1:8" x14ac:dyDescent="0.2">
      <c r="A6851" s="6">
        <f t="shared" si="101"/>
        <v>609562</v>
      </c>
      <c r="B6851" s="6">
        <v>34</v>
      </c>
      <c r="C6851" s="6">
        <v>6</v>
      </c>
      <c r="D6851" s="6">
        <v>121</v>
      </c>
      <c r="E6851" s="6" t="s">
        <v>8118</v>
      </c>
      <c r="H6851" s="6">
        <f>IF('Раздел 2.6.2'!P31&gt;='Раздел 2.6.2'!Q31,0,1)</f>
        <v>0</v>
      </c>
    </row>
    <row r="6852" spans="1:8" x14ac:dyDescent="0.2">
      <c r="A6852" s="6">
        <f t="shared" si="101"/>
        <v>609562</v>
      </c>
      <c r="B6852" s="6">
        <v>34</v>
      </c>
      <c r="C6852" s="6">
        <v>6</v>
      </c>
      <c r="D6852" s="6">
        <v>122</v>
      </c>
      <c r="E6852" s="6" t="s">
        <v>8119</v>
      </c>
      <c r="H6852" s="6">
        <f>IF('Раздел 2.6.2'!P32&gt;='Раздел 2.6.2'!Q32,0,1)</f>
        <v>0</v>
      </c>
    </row>
    <row r="6853" spans="1:8" x14ac:dyDescent="0.2">
      <c r="A6853" s="6">
        <f t="shared" si="101"/>
        <v>609562</v>
      </c>
      <c r="B6853" s="6">
        <v>34</v>
      </c>
      <c r="C6853" s="6">
        <v>6</v>
      </c>
      <c r="D6853" s="6">
        <v>123</v>
      </c>
      <c r="E6853" s="6" t="s">
        <v>8120</v>
      </c>
      <c r="H6853" s="6">
        <f>IF('Раздел 2.6.2'!P33&gt;='Раздел 2.6.2'!Q33,0,1)</f>
        <v>0</v>
      </c>
    </row>
    <row r="6854" spans="1:8" x14ac:dyDescent="0.2">
      <c r="A6854" s="6">
        <f t="shared" si="101"/>
        <v>609562</v>
      </c>
      <c r="B6854" s="6">
        <v>34</v>
      </c>
      <c r="C6854" s="6">
        <v>6</v>
      </c>
      <c r="D6854" s="6">
        <v>124</v>
      </c>
      <c r="E6854" s="6" t="s">
        <v>8121</v>
      </c>
      <c r="H6854" s="6">
        <f>IF('Раздел 2.6.2'!P34&gt;='Раздел 2.6.2'!Q34,0,1)</f>
        <v>0</v>
      </c>
    </row>
    <row r="6855" spans="1:8" x14ac:dyDescent="0.2">
      <c r="A6855" s="6">
        <f t="shared" si="101"/>
        <v>609562</v>
      </c>
      <c r="B6855" s="6">
        <v>34</v>
      </c>
      <c r="C6855" s="6">
        <v>6</v>
      </c>
      <c r="D6855" s="6">
        <v>125</v>
      </c>
      <c r="E6855" s="6" t="s">
        <v>8122</v>
      </c>
      <c r="H6855" s="6">
        <f>IF('Раздел 2.6.2'!P35&gt;='Раздел 2.6.2'!Q35,0,1)</f>
        <v>0</v>
      </c>
    </row>
    <row r="6856" spans="1:8" x14ac:dyDescent="0.2">
      <c r="A6856" s="6">
        <f t="shared" si="101"/>
        <v>609562</v>
      </c>
      <c r="B6856" s="6">
        <v>34</v>
      </c>
      <c r="C6856" s="6">
        <v>6</v>
      </c>
      <c r="D6856" s="6">
        <v>126</v>
      </c>
      <c r="E6856" s="6" t="s">
        <v>8123</v>
      </c>
      <c r="H6856" s="6">
        <f>IF('Раздел 2.6.2'!P36&gt;='Раздел 2.6.2'!Q36,0,1)</f>
        <v>0</v>
      </c>
    </row>
    <row r="6857" spans="1:8" x14ac:dyDescent="0.2">
      <c r="A6857" s="6">
        <f t="shared" si="101"/>
        <v>609562</v>
      </c>
      <c r="B6857" s="6">
        <v>34</v>
      </c>
      <c r="C6857" s="6">
        <v>6</v>
      </c>
      <c r="D6857" s="6">
        <v>127</v>
      </c>
      <c r="E6857" s="6" t="s">
        <v>8124</v>
      </c>
      <c r="H6857" s="6">
        <f>IF('Раздел 2.6.2'!P37&gt;='Раздел 2.6.2'!Q37,0,1)</f>
        <v>0</v>
      </c>
    </row>
    <row r="6858" spans="1:8" x14ac:dyDescent="0.2">
      <c r="A6858" s="6">
        <f t="shared" si="101"/>
        <v>609562</v>
      </c>
      <c r="B6858" s="6">
        <v>34</v>
      </c>
      <c r="C6858" s="6">
        <v>6</v>
      </c>
      <c r="D6858" s="6">
        <v>128</v>
      </c>
      <c r="E6858" s="6" t="s">
        <v>8125</v>
      </c>
      <c r="H6858" s="6">
        <f>IF('Раздел 2.6.2'!P38&gt;='Раздел 2.6.2'!Q38,0,1)</f>
        <v>0</v>
      </c>
    </row>
    <row r="6859" spans="1:8" x14ac:dyDescent="0.2">
      <c r="A6859" s="6">
        <f t="shared" si="101"/>
        <v>609562</v>
      </c>
      <c r="B6859" s="6">
        <v>34</v>
      </c>
      <c r="C6859" s="6">
        <v>6</v>
      </c>
      <c r="D6859" s="6">
        <v>129</v>
      </c>
      <c r="E6859" s="6" t="s">
        <v>8126</v>
      </c>
      <c r="H6859" s="6">
        <f>IF('Раздел 2.6.2'!P39&gt;='Раздел 2.6.2'!Q39,0,1)</f>
        <v>0</v>
      </c>
    </row>
    <row r="6860" spans="1:8" x14ac:dyDescent="0.2">
      <c r="A6860" s="6">
        <f t="shared" si="101"/>
        <v>609562</v>
      </c>
      <c r="B6860" s="6">
        <v>34</v>
      </c>
      <c r="C6860" s="6">
        <v>6</v>
      </c>
      <c r="D6860" s="6">
        <v>130</v>
      </c>
      <c r="E6860" s="6" t="s">
        <v>8127</v>
      </c>
      <c r="H6860" s="6">
        <f>IF('Раздел 2.6.2'!P40&gt;='Раздел 2.6.2'!Q40,0,1)</f>
        <v>0</v>
      </c>
    </row>
    <row r="6861" spans="1:8" x14ac:dyDescent="0.2">
      <c r="A6861" s="6">
        <f t="shared" si="101"/>
        <v>609562</v>
      </c>
      <c r="B6861" s="6">
        <v>34</v>
      </c>
      <c r="C6861" s="6">
        <v>6</v>
      </c>
      <c r="D6861" s="6">
        <v>131</v>
      </c>
      <c r="E6861" s="6" t="s">
        <v>8128</v>
      </c>
      <c r="H6861" s="6">
        <f>IF('Раздел 2.6.2'!P41&gt;='Раздел 2.6.2'!Q41,0,1)</f>
        <v>0</v>
      </c>
    </row>
    <row r="6862" spans="1:8" x14ac:dyDescent="0.2">
      <c r="A6862" s="6">
        <f t="shared" si="101"/>
        <v>609562</v>
      </c>
      <c r="B6862" s="6">
        <v>34</v>
      </c>
      <c r="C6862" s="119">
        <v>6</v>
      </c>
      <c r="D6862" s="119">
        <v>132</v>
      </c>
      <c r="E6862" s="119" t="s">
        <v>8129</v>
      </c>
      <c r="F6862" s="119"/>
      <c r="G6862" s="119"/>
      <c r="H6862" s="119">
        <f>IF('Раздел 2.6.2'!P42&gt;='Раздел 2.6.2'!Q42,0,1)</f>
        <v>0</v>
      </c>
    </row>
    <row r="6863" spans="1:8" x14ac:dyDescent="0.2">
      <c r="A6863" s="6">
        <f t="shared" si="101"/>
        <v>609562</v>
      </c>
      <c r="B6863" s="6">
        <v>34</v>
      </c>
      <c r="C6863" s="6">
        <v>7</v>
      </c>
      <c r="D6863" s="6">
        <v>133</v>
      </c>
      <c r="E6863" s="6" t="s">
        <v>8130</v>
      </c>
      <c r="H6863" s="6">
        <f>IF('Раздел 2.6.2'!P21&gt;='Раздел 2.6.2'!T21,0,1)</f>
        <v>0</v>
      </c>
    </row>
    <row r="6864" spans="1:8" x14ac:dyDescent="0.2">
      <c r="A6864" s="6">
        <f t="shared" si="101"/>
        <v>609562</v>
      </c>
      <c r="B6864" s="6">
        <v>34</v>
      </c>
      <c r="C6864" s="6">
        <v>7</v>
      </c>
      <c r="D6864" s="6">
        <v>134</v>
      </c>
      <c r="E6864" s="6" t="s">
        <v>8131</v>
      </c>
      <c r="H6864" s="6">
        <f>IF('Раздел 2.6.2'!P22&gt;='Раздел 2.6.2'!T22,0,1)</f>
        <v>0</v>
      </c>
    </row>
    <row r="6865" spans="1:8" x14ac:dyDescent="0.2">
      <c r="A6865" s="6">
        <f t="shared" ref="A6865:A6928" si="102">P_3</f>
        <v>609562</v>
      </c>
      <c r="B6865" s="6">
        <v>34</v>
      </c>
      <c r="C6865" s="6">
        <v>7</v>
      </c>
      <c r="D6865" s="6">
        <v>135</v>
      </c>
      <c r="E6865" s="6" t="s">
        <v>8047</v>
      </c>
      <c r="H6865" s="6">
        <f>IF('Раздел 2.6.2'!P23&gt;='Раздел 2.6.2'!T23,0,1)</f>
        <v>0</v>
      </c>
    </row>
    <row r="6866" spans="1:8" x14ac:dyDescent="0.2">
      <c r="A6866" s="6">
        <f t="shared" si="102"/>
        <v>609562</v>
      </c>
      <c r="B6866" s="6">
        <v>34</v>
      </c>
      <c r="C6866" s="6">
        <v>7</v>
      </c>
      <c r="D6866" s="6">
        <v>136</v>
      </c>
      <c r="E6866" s="6" t="s">
        <v>7220</v>
      </c>
      <c r="H6866" s="6">
        <f>IF('Раздел 2.6.2'!P24&gt;='Раздел 2.6.2'!T24,0,1)</f>
        <v>0</v>
      </c>
    </row>
    <row r="6867" spans="1:8" x14ac:dyDescent="0.2">
      <c r="A6867" s="6">
        <f t="shared" si="102"/>
        <v>609562</v>
      </c>
      <c r="B6867" s="6">
        <v>34</v>
      </c>
      <c r="C6867" s="6">
        <v>7</v>
      </c>
      <c r="D6867" s="6">
        <v>137</v>
      </c>
      <c r="E6867" s="6" t="s">
        <v>7221</v>
      </c>
      <c r="H6867" s="6">
        <f>IF('Раздел 2.6.2'!P25&gt;='Раздел 2.6.2'!T25,0,1)</f>
        <v>0</v>
      </c>
    </row>
    <row r="6868" spans="1:8" x14ac:dyDescent="0.2">
      <c r="A6868" s="6">
        <f t="shared" si="102"/>
        <v>609562</v>
      </c>
      <c r="B6868" s="6">
        <v>34</v>
      </c>
      <c r="C6868" s="6">
        <v>7</v>
      </c>
      <c r="D6868" s="6">
        <v>138</v>
      </c>
      <c r="E6868" s="6" t="s">
        <v>7222</v>
      </c>
      <c r="H6868" s="6">
        <f>IF('Раздел 2.6.2'!P26&gt;='Раздел 2.6.2'!T26,0,1)</f>
        <v>0</v>
      </c>
    </row>
    <row r="6869" spans="1:8" x14ac:dyDescent="0.2">
      <c r="A6869" s="6">
        <f t="shared" si="102"/>
        <v>609562</v>
      </c>
      <c r="B6869" s="6">
        <v>34</v>
      </c>
      <c r="C6869" s="6">
        <v>7</v>
      </c>
      <c r="D6869" s="6">
        <v>139</v>
      </c>
      <c r="E6869" s="6" t="s">
        <v>7223</v>
      </c>
      <c r="H6869" s="6">
        <f>IF('Раздел 2.6.2'!P27&gt;='Раздел 2.6.2'!T27,0,1)</f>
        <v>0</v>
      </c>
    </row>
    <row r="6870" spans="1:8" x14ac:dyDescent="0.2">
      <c r="A6870" s="6">
        <f t="shared" si="102"/>
        <v>609562</v>
      </c>
      <c r="B6870" s="6">
        <v>34</v>
      </c>
      <c r="C6870" s="6">
        <v>7</v>
      </c>
      <c r="D6870" s="6">
        <v>140</v>
      </c>
      <c r="E6870" s="6" t="s">
        <v>7224</v>
      </c>
      <c r="H6870" s="6">
        <f>IF('Раздел 2.6.2'!P28&gt;='Раздел 2.6.2'!T28,0,1)</f>
        <v>0</v>
      </c>
    </row>
    <row r="6871" spans="1:8" x14ac:dyDescent="0.2">
      <c r="A6871" s="6">
        <f t="shared" si="102"/>
        <v>609562</v>
      </c>
      <c r="B6871" s="6">
        <v>34</v>
      </c>
      <c r="C6871" s="6">
        <v>7</v>
      </c>
      <c r="D6871" s="6">
        <v>141</v>
      </c>
      <c r="E6871" s="6" t="s">
        <v>7225</v>
      </c>
      <c r="H6871" s="6">
        <f>IF('Раздел 2.6.2'!P29&gt;='Раздел 2.6.2'!T29,0,1)</f>
        <v>0</v>
      </c>
    </row>
    <row r="6872" spans="1:8" x14ac:dyDescent="0.2">
      <c r="A6872" s="6">
        <f t="shared" si="102"/>
        <v>609562</v>
      </c>
      <c r="B6872" s="6">
        <v>34</v>
      </c>
      <c r="C6872" s="6">
        <v>7</v>
      </c>
      <c r="D6872" s="6">
        <v>142</v>
      </c>
      <c r="E6872" s="6" t="s">
        <v>8136</v>
      </c>
      <c r="H6872" s="6">
        <f>IF('Раздел 2.6.2'!P30&gt;='Раздел 2.6.2'!T30,0,1)</f>
        <v>0</v>
      </c>
    </row>
    <row r="6873" spans="1:8" x14ac:dyDescent="0.2">
      <c r="A6873" s="6">
        <f t="shared" si="102"/>
        <v>609562</v>
      </c>
      <c r="B6873" s="6">
        <v>34</v>
      </c>
      <c r="C6873" s="6">
        <v>7</v>
      </c>
      <c r="D6873" s="6">
        <v>143</v>
      </c>
      <c r="E6873" s="6" t="s">
        <v>8137</v>
      </c>
      <c r="H6873" s="6">
        <f>IF('Раздел 2.6.2'!P31&gt;='Раздел 2.6.2'!T31,0,1)</f>
        <v>0</v>
      </c>
    </row>
    <row r="6874" spans="1:8" x14ac:dyDescent="0.2">
      <c r="A6874" s="6">
        <f t="shared" si="102"/>
        <v>609562</v>
      </c>
      <c r="B6874" s="6">
        <v>34</v>
      </c>
      <c r="C6874" s="6">
        <v>7</v>
      </c>
      <c r="D6874" s="6">
        <v>144</v>
      </c>
      <c r="E6874" s="6" t="s">
        <v>8138</v>
      </c>
      <c r="H6874" s="6">
        <f>IF('Раздел 2.6.2'!P32&gt;='Раздел 2.6.2'!T32,0,1)</f>
        <v>0</v>
      </c>
    </row>
    <row r="6875" spans="1:8" x14ac:dyDescent="0.2">
      <c r="A6875" s="6">
        <f t="shared" si="102"/>
        <v>609562</v>
      </c>
      <c r="B6875" s="6">
        <v>34</v>
      </c>
      <c r="C6875" s="6">
        <v>7</v>
      </c>
      <c r="D6875" s="6">
        <v>145</v>
      </c>
      <c r="E6875" s="6" t="s">
        <v>8139</v>
      </c>
      <c r="H6875" s="6">
        <f>IF('Раздел 2.6.2'!P33&gt;='Раздел 2.6.2'!T33,0,1)</f>
        <v>0</v>
      </c>
    </row>
    <row r="6876" spans="1:8" x14ac:dyDescent="0.2">
      <c r="A6876" s="6">
        <f t="shared" si="102"/>
        <v>609562</v>
      </c>
      <c r="B6876" s="6">
        <v>34</v>
      </c>
      <c r="C6876" s="6">
        <v>7</v>
      </c>
      <c r="D6876" s="6">
        <v>146</v>
      </c>
      <c r="E6876" s="6" t="s">
        <v>8140</v>
      </c>
      <c r="H6876" s="6">
        <f>IF('Раздел 2.6.2'!P34&gt;='Раздел 2.6.2'!T34,0,1)</f>
        <v>0</v>
      </c>
    </row>
    <row r="6877" spans="1:8" x14ac:dyDescent="0.2">
      <c r="A6877" s="6">
        <f t="shared" si="102"/>
        <v>609562</v>
      </c>
      <c r="B6877" s="6">
        <v>34</v>
      </c>
      <c r="C6877" s="6">
        <v>7</v>
      </c>
      <c r="D6877" s="6">
        <v>147</v>
      </c>
      <c r="E6877" s="6" t="s">
        <v>8141</v>
      </c>
      <c r="H6877" s="6">
        <f>IF('Раздел 2.6.2'!P35&gt;='Раздел 2.6.2'!T35,0,1)</f>
        <v>0</v>
      </c>
    </row>
    <row r="6878" spans="1:8" x14ac:dyDescent="0.2">
      <c r="A6878" s="6">
        <f t="shared" si="102"/>
        <v>609562</v>
      </c>
      <c r="B6878" s="6">
        <v>34</v>
      </c>
      <c r="C6878" s="6">
        <v>7</v>
      </c>
      <c r="D6878" s="6">
        <v>148</v>
      </c>
      <c r="E6878" s="6" t="s">
        <v>6929</v>
      </c>
      <c r="H6878" s="6">
        <f>IF('Раздел 2.6.2'!P36&gt;='Раздел 2.6.2'!T36,0,1)</f>
        <v>0</v>
      </c>
    </row>
    <row r="6879" spans="1:8" x14ac:dyDescent="0.2">
      <c r="A6879" s="6">
        <f t="shared" si="102"/>
        <v>609562</v>
      </c>
      <c r="B6879" s="6">
        <v>34</v>
      </c>
      <c r="C6879" s="6">
        <v>7</v>
      </c>
      <c r="D6879" s="6">
        <v>149</v>
      </c>
      <c r="E6879" s="6" t="s">
        <v>6930</v>
      </c>
      <c r="H6879" s="6">
        <f>IF('Раздел 2.6.2'!P37&gt;='Раздел 2.6.2'!T37,0,1)</f>
        <v>0</v>
      </c>
    </row>
    <row r="6880" spans="1:8" x14ac:dyDescent="0.2">
      <c r="A6880" s="6">
        <f t="shared" si="102"/>
        <v>609562</v>
      </c>
      <c r="B6880" s="6">
        <v>34</v>
      </c>
      <c r="C6880" s="6">
        <v>7</v>
      </c>
      <c r="D6880" s="6">
        <v>150</v>
      </c>
      <c r="E6880" s="6" t="s">
        <v>7746</v>
      </c>
      <c r="H6880" s="6">
        <f>IF('Раздел 2.6.2'!P38&gt;='Раздел 2.6.2'!T38,0,1)</f>
        <v>0</v>
      </c>
    </row>
    <row r="6881" spans="1:8" x14ac:dyDescent="0.2">
      <c r="A6881" s="6">
        <f t="shared" si="102"/>
        <v>609562</v>
      </c>
      <c r="B6881" s="6">
        <v>34</v>
      </c>
      <c r="C6881" s="6">
        <v>7</v>
      </c>
      <c r="D6881" s="6">
        <v>151</v>
      </c>
      <c r="E6881" s="6" t="s">
        <v>7747</v>
      </c>
      <c r="H6881" s="6">
        <f>IF('Раздел 2.6.2'!P39&gt;='Раздел 2.6.2'!T39,0,1)</f>
        <v>0</v>
      </c>
    </row>
    <row r="6882" spans="1:8" x14ac:dyDescent="0.2">
      <c r="A6882" s="6">
        <f t="shared" si="102"/>
        <v>609562</v>
      </c>
      <c r="B6882" s="6">
        <v>34</v>
      </c>
      <c r="C6882" s="6">
        <v>7</v>
      </c>
      <c r="D6882" s="6">
        <v>152</v>
      </c>
      <c r="E6882" s="6" t="s">
        <v>7748</v>
      </c>
      <c r="H6882" s="6">
        <f>IF('Раздел 2.6.2'!P40&gt;='Раздел 2.6.2'!T40,0,1)</f>
        <v>0</v>
      </c>
    </row>
    <row r="6883" spans="1:8" x14ac:dyDescent="0.2">
      <c r="A6883" s="6">
        <f t="shared" si="102"/>
        <v>609562</v>
      </c>
      <c r="B6883" s="6">
        <v>34</v>
      </c>
      <c r="C6883" s="6">
        <v>7</v>
      </c>
      <c r="D6883" s="6">
        <v>153</v>
      </c>
      <c r="E6883" s="6" t="s">
        <v>7749</v>
      </c>
      <c r="H6883" s="6">
        <f>IF('Раздел 2.6.2'!P41&gt;='Раздел 2.6.2'!T41,0,1)</f>
        <v>0</v>
      </c>
    </row>
    <row r="6884" spans="1:8" x14ac:dyDescent="0.2">
      <c r="A6884" s="6">
        <f t="shared" si="102"/>
        <v>609562</v>
      </c>
      <c r="B6884" s="6">
        <v>34</v>
      </c>
      <c r="C6884" s="119">
        <v>7</v>
      </c>
      <c r="D6884" s="119">
        <v>154</v>
      </c>
      <c r="E6884" s="119" t="s">
        <v>7750</v>
      </c>
      <c r="F6884" s="119"/>
      <c r="G6884" s="119"/>
      <c r="H6884" s="119">
        <f>IF('Раздел 2.6.2'!P42&gt;='Раздел 2.6.2'!T42,0,1)</f>
        <v>0</v>
      </c>
    </row>
    <row r="6885" spans="1:8" x14ac:dyDescent="0.2">
      <c r="A6885" s="6">
        <f t="shared" si="102"/>
        <v>609562</v>
      </c>
      <c r="B6885" s="6">
        <v>34</v>
      </c>
      <c r="C6885" s="6">
        <v>8</v>
      </c>
      <c r="D6885" s="6">
        <v>155</v>
      </c>
      <c r="E6885" s="6" t="s">
        <v>8582</v>
      </c>
      <c r="H6885" s="6">
        <f>IF('Раздел 2.6.2'!P21&gt;='Раздел 2.6.2'!U21,0,1)</f>
        <v>0</v>
      </c>
    </row>
    <row r="6886" spans="1:8" x14ac:dyDescent="0.2">
      <c r="A6886" s="6">
        <f t="shared" si="102"/>
        <v>609562</v>
      </c>
      <c r="B6886" s="6">
        <v>34</v>
      </c>
      <c r="C6886" s="6">
        <v>8</v>
      </c>
      <c r="D6886" s="6">
        <v>156</v>
      </c>
      <c r="E6886" s="6" t="s">
        <v>8583</v>
      </c>
      <c r="H6886" s="6">
        <f>IF('Раздел 2.6.2'!P22&gt;='Раздел 2.6.2'!U22,0,1)</f>
        <v>0</v>
      </c>
    </row>
    <row r="6887" spans="1:8" x14ac:dyDescent="0.2">
      <c r="A6887" s="6">
        <f t="shared" si="102"/>
        <v>609562</v>
      </c>
      <c r="B6887" s="6">
        <v>34</v>
      </c>
      <c r="C6887" s="6">
        <v>8</v>
      </c>
      <c r="D6887" s="6">
        <v>157</v>
      </c>
      <c r="E6887" s="6" t="s">
        <v>8584</v>
      </c>
      <c r="H6887" s="6">
        <f>IF('Раздел 2.6.2'!P23&gt;='Раздел 2.6.2'!U23,0,1)</f>
        <v>0</v>
      </c>
    </row>
    <row r="6888" spans="1:8" x14ac:dyDescent="0.2">
      <c r="A6888" s="6">
        <f t="shared" si="102"/>
        <v>609562</v>
      </c>
      <c r="B6888" s="6">
        <v>34</v>
      </c>
      <c r="C6888" s="6">
        <v>8</v>
      </c>
      <c r="D6888" s="6">
        <v>158</v>
      </c>
      <c r="E6888" s="6" t="s">
        <v>8585</v>
      </c>
      <c r="H6888" s="6">
        <f>IF('Раздел 2.6.2'!P24&gt;='Раздел 2.6.2'!U24,0,1)</f>
        <v>0</v>
      </c>
    </row>
    <row r="6889" spans="1:8" x14ac:dyDescent="0.2">
      <c r="A6889" s="6">
        <f t="shared" si="102"/>
        <v>609562</v>
      </c>
      <c r="B6889" s="6">
        <v>34</v>
      </c>
      <c r="C6889" s="6">
        <v>8</v>
      </c>
      <c r="D6889" s="6">
        <v>159</v>
      </c>
      <c r="E6889" s="6" t="s">
        <v>8586</v>
      </c>
      <c r="H6889" s="6">
        <f>IF('Раздел 2.6.2'!P25&gt;='Раздел 2.6.2'!U25,0,1)</f>
        <v>0</v>
      </c>
    </row>
    <row r="6890" spans="1:8" x14ac:dyDescent="0.2">
      <c r="A6890" s="6">
        <f t="shared" si="102"/>
        <v>609562</v>
      </c>
      <c r="B6890" s="6">
        <v>34</v>
      </c>
      <c r="C6890" s="6">
        <v>8</v>
      </c>
      <c r="D6890" s="6">
        <v>160</v>
      </c>
      <c r="E6890" s="6" t="s">
        <v>8587</v>
      </c>
      <c r="H6890" s="6">
        <f>IF('Раздел 2.6.2'!P26&gt;='Раздел 2.6.2'!U26,0,1)</f>
        <v>0</v>
      </c>
    </row>
    <row r="6891" spans="1:8" x14ac:dyDescent="0.2">
      <c r="A6891" s="6">
        <f t="shared" si="102"/>
        <v>609562</v>
      </c>
      <c r="B6891" s="6">
        <v>34</v>
      </c>
      <c r="C6891" s="6">
        <v>8</v>
      </c>
      <c r="D6891" s="6">
        <v>161</v>
      </c>
      <c r="E6891" s="6" t="s">
        <v>8588</v>
      </c>
      <c r="H6891" s="6">
        <f>IF('Раздел 2.6.2'!P27&gt;='Раздел 2.6.2'!U27,0,1)</f>
        <v>0</v>
      </c>
    </row>
    <row r="6892" spans="1:8" x14ac:dyDescent="0.2">
      <c r="A6892" s="6">
        <f t="shared" si="102"/>
        <v>609562</v>
      </c>
      <c r="B6892" s="6">
        <v>34</v>
      </c>
      <c r="C6892" s="6">
        <v>8</v>
      </c>
      <c r="D6892" s="6">
        <v>162</v>
      </c>
      <c r="E6892" s="6" t="s">
        <v>8589</v>
      </c>
      <c r="H6892" s="6">
        <f>IF('Раздел 2.6.2'!P28&gt;='Раздел 2.6.2'!U28,0,1)</f>
        <v>0</v>
      </c>
    </row>
    <row r="6893" spans="1:8" x14ac:dyDescent="0.2">
      <c r="A6893" s="6">
        <f t="shared" si="102"/>
        <v>609562</v>
      </c>
      <c r="B6893" s="6">
        <v>34</v>
      </c>
      <c r="C6893" s="6">
        <v>8</v>
      </c>
      <c r="D6893" s="6">
        <v>163</v>
      </c>
      <c r="E6893" s="6" t="s">
        <v>8590</v>
      </c>
      <c r="H6893" s="6">
        <f>IF('Раздел 2.6.2'!P29&gt;='Раздел 2.6.2'!U29,0,1)</f>
        <v>0</v>
      </c>
    </row>
    <row r="6894" spans="1:8" x14ac:dyDescent="0.2">
      <c r="A6894" s="6">
        <f t="shared" si="102"/>
        <v>609562</v>
      </c>
      <c r="B6894" s="6">
        <v>34</v>
      </c>
      <c r="C6894" s="6">
        <v>8</v>
      </c>
      <c r="D6894" s="6">
        <v>164</v>
      </c>
      <c r="E6894" s="6" t="s">
        <v>8591</v>
      </c>
      <c r="H6894" s="6">
        <f>IF('Раздел 2.6.2'!P30&gt;='Раздел 2.6.2'!U30,0,1)</f>
        <v>0</v>
      </c>
    </row>
    <row r="6895" spans="1:8" x14ac:dyDescent="0.2">
      <c r="A6895" s="6">
        <f t="shared" si="102"/>
        <v>609562</v>
      </c>
      <c r="B6895" s="6">
        <v>34</v>
      </c>
      <c r="C6895" s="6">
        <v>8</v>
      </c>
      <c r="D6895" s="6">
        <v>165</v>
      </c>
      <c r="E6895" s="6" t="s">
        <v>8592</v>
      </c>
      <c r="H6895" s="6">
        <f>IF('Раздел 2.6.2'!P31&gt;='Раздел 2.6.2'!U31,0,1)</f>
        <v>0</v>
      </c>
    </row>
    <row r="6896" spans="1:8" x14ac:dyDescent="0.2">
      <c r="A6896" s="6">
        <f t="shared" si="102"/>
        <v>609562</v>
      </c>
      <c r="B6896" s="6">
        <v>34</v>
      </c>
      <c r="C6896" s="6">
        <v>8</v>
      </c>
      <c r="D6896" s="6">
        <v>166</v>
      </c>
      <c r="E6896" s="6" t="s">
        <v>8593</v>
      </c>
      <c r="H6896" s="6">
        <f>IF('Раздел 2.6.2'!P32&gt;='Раздел 2.6.2'!U32,0,1)</f>
        <v>0</v>
      </c>
    </row>
    <row r="6897" spans="1:8" x14ac:dyDescent="0.2">
      <c r="A6897" s="6">
        <f t="shared" si="102"/>
        <v>609562</v>
      </c>
      <c r="B6897" s="6">
        <v>34</v>
      </c>
      <c r="C6897" s="6">
        <v>8</v>
      </c>
      <c r="D6897" s="6">
        <v>167</v>
      </c>
      <c r="E6897" s="6" t="s">
        <v>8594</v>
      </c>
      <c r="H6897" s="6">
        <f>IF('Раздел 2.6.2'!P33&gt;='Раздел 2.6.2'!U33,0,1)</f>
        <v>0</v>
      </c>
    </row>
    <row r="6898" spans="1:8" x14ac:dyDescent="0.2">
      <c r="A6898" s="6">
        <f t="shared" si="102"/>
        <v>609562</v>
      </c>
      <c r="B6898" s="6">
        <v>34</v>
      </c>
      <c r="C6898" s="6">
        <v>8</v>
      </c>
      <c r="D6898" s="6">
        <v>168</v>
      </c>
      <c r="E6898" s="6" t="s">
        <v>8595</v>
      </c>
      <c r="H6898" s="6">
        <f>IF('Раздел 2.6.2'!P34&gt;='Раздел 2.6.2'!U34,0,1)</f>
        <v>0</v>
      </c>
    </row>
    <row r="6899" spans="1:8" x14ac:dyDescent="0.2">
      <c r="A6899" s="6">
        <f t="shared" si="102"/>
        <v>609562</v>
      </c>
      <c r="B6899" s="6">
        <v>34</v>
      </c>
      <c r="C6899" s="6">
        <v>8</v>
      </c>
      <c r="D6899" s="6">
        <v>169</v>
      </c>
      <c r="E6899" s="6" t="s">
        <v>8596</v>
      </c>
      <c r="H6899" s="6">
        <f>IF('Раздел 2.6.2'!P35&gt;='Раздел 2.6.2'!U35,0,1)</f>
        <v>0</v>
      </c>
    </row>
    <row r="6900" spans="1:8" x14ac:dyDescent="0.2">
      <c r="A6900" s="6">
        <f t="shared" si="102"/>
        <v>609562</v>
      </c>
      <c r="B6900" s="6">
        <v>34</v>
      </c>
      <c r="C6900" s="6">
        <v>8</v>
      </c>
      <c r="D6900" s="6">
        <v>170</v>
      </c>
      <c r="E6900" s="6" t="s">
        <v>8597</v>
      </c>
      <c r="H6900" s="6">
        <f>IF('Раздел 2.6.2'!P36&gt;='Раздел 2.6.2'!U36,0,1)</f>
        <v>0</v>
      </c>
    </row>
    <row r="6901" spans="1:8" x14ac:dyDescent="0.2">
      <c r="A6901" s="6">
        <f t="shared" si="102"/>
        <v>609562</v>
      </c>
      <c r="B6901" s="6">
        <v>34</v>
      </c>
      <c r="C6901" s="6">
        <v>8</v>
      </c>
      <c r="D6901" s="6">
        <v>171</v>
      </c>
      <c r="E6901" s="6" t="s">
        <v>8598</v>
      </c>
      <c r="H6901" s="6">
        <f>IF('Раздел 2.6.2'!P37&gt;='Раздел 2.6.2'!U37,0,1)</f>
        <v>0</v>
      </c>
    </row>
    <row r="6902" spans="1:8" x14ac:dyDescent="0.2">
      <c r="A6902" s="6">
        <f t="shared" si="102"/>
        <v>609562</v>
      </c>
      <c r="B6902" s="6">
        <v>34</v>
      </c>
      <c r="C6902" s="6">
        <v>8</v>
      </c>
      <c r="D6902" s="6">
        <v>172</v>
      </c>
      <c r="E6902" s="6" t="s">
        <v>8599</v>
      </c>
      <c r="H6902" s="6">
        <f>IF('Раздел 2.6.2'!P38&gt;='Раздел 2.6.2'!U38,0,1)</f>
        <v>0</v>
      </c>
    </row>
    <row r="6903" spans="1:8" x14ac:dyDescent="0.2">
      <c r="A6903" s="6">
        <f t="shared" si="102"/>
        <v>609562</v>
      </c>
      <c r="B6903" s="6">
        <v>34</v>
      </c>
      <c r="C6903" s="6">
        <v>8</v>
      </c>
      <c r="D6903" s="6">
        <v>173</v>
      </c>
      <c r="E6903" s="6" t="s">
        <v>8600</v>
      </c>
      <c r="H6903" s="6">
        <f>IF('Раздел 2.6.2'!P39&gt;='Раздел 2.6.2'!U39,0,1)</f>
        <v>0</v>
      </c>
    </row>
    <row r="6904" spans="1:8" x14ac:dyDescent="0.2">
      <c r="A6904" s="6">
        <f t="shared" si="102"/>
        <v>609562</v>
      </c>
      <c r="B6904" s="6">
        <v>34</v>
      </c>
      <c r="C6904" s="6">
        <v>8</v>
      </c>
      <c r="D6904" s="6">
        <v>174</v>
      </c>
      <c r="E6904" s="6" t="s">
        <v>8601</v>
      </c>
      <c r="H6904" s="6">
        <f>IF('Раздел 2.6.2'!P40&gt;='Раздел 2.6.2'!U40,0,1)</f>
        <v>0</v>
      </c>
    </row>
    <row r="6905" spans="1:8" x14ac:dyDescent="0.2">
      <c r="A6905" s="6">
        <f t="shared" si="102"/>
        <v>609562</v>
      </c>
      <c r="B6905" s="6">
        <v>34</v>
      </c>
      <c r="C6905" s="6">
        <v>8</v>
      </c>
      <c r="D6905" s="6">
        <v>175</v>
      </c>
      <c r="E6905" s="6" t="s">
        <v>8602</v>
      </c>
      <c r="H6905" s="6">
        <f>IF('Раздел 2.6.2'!P41&gt;='Раздел 2.6.2'!U41,0,1)</f>
        <v>0</v>
      </c>
    </row>
    <row r="6906" spans="1:8" x14ac:dyDescent="0.2">
      <c r="A6906" s="6">
        <f t="shared" si="102"/>
        <v>609562</v>
      </c>
      <c r="B6906" s="6">
        <v>34</v>
      </c>
      <c r="C6906" s="119">
        <v>8</v>
      </c>
      <c r="D6906" s="119">
        <v>176</v>
      </c>
      <c r="E6906" s="119" t="s">
        <v>8603</v>
      </c>
      <c r="F6906" s="119"/>
      <c r="G6906" s="119"/>
      <c r="H6906" s="119">
        <f>IF('Раздел 2.6.2'!P42&gt;='Раздел 2.6.2'!U42,0,1)</f>
        <v>0</v>
      </c>
    </row>
    <row r="6907" spans="1:8" x14ac:dyDescent="0.2">
      <c r="A6907" s="6">
        <f t="shared" si="102"/>
        <v>609562</v>
      </c>
      <c r="B6907" s="6">
        <v>34</v>
      </c>
      <c r="C6907" s="6">
        <v>9</v>
      </c>
      <c r="D6907" s="6">
        <v>177</v>
      </c>
      <c r="E6907" s="6" t="s">
        <v>8604</v>
      </c>
      <c r="H6907" s="6">
        <f>IF('Раздел 2.6.2'!Q21&gt;='Раздел 2.6.2'!R21,0,1)</f>
        <v>0</v>
      </c>
    </row>
    <row r="6908" spans="1:8" x14ac:dyDescent="0.2">
      <c r="A6908" s="6">
        <f t="shared" si="102"/>
        <v>609562</v>
      </c>
      <c r="B6908" s="6">
        <v>34</v>
      </c>
      <c r="C6908" s="6">
        <v>9</v>
      </c>
      <c r="D6908" s="6">
        <v>178</v>
      </c>
      <c r="E6908" s="6" t="s">
        <v>8605</v>
      </c>
      <c r="H6908" s="6">
        <f>IF('Раздел 2.6.2'!Q22&gt;='Раздел 2.6.2'!R22,0,1)</f>
        <v>0</v>
      </c>
    </row>
    <row r="6909" spans="1:8" x14ac:dyDescent="0.2">
      <c r="A6909" s="6">
        <f t="shared" si="102"/>
        <v>609562</v>
      </c>
      <c r="B6909" s="6">
        <v>34</v>
      </c>
      <c r="C6909" s="6">
        <v>9</v>
      </c>
      <c r="D6909" s="6">
        <v>179</v>
      </c>
      <c r="E6909" s="6" t="s">
        <v>8606</v>
      </c>
      <c r="H6909" s="6">
        <f>IF('Раздел 2.6.2'!Q23&gt;='Раздел 2.6.2'!R23,0,1)</f>
        <v>0</v>
      </c>
    </row>
    <row r="6910" spans="1:8" x14ac:dyDescent="0.2">
      <c r="A6910" s="6">
        <f t="shared" si="102"/>
        <v>609562</v>
      </c>
      <c r="B6910" s="6">
        <v>34</v>
      </c>
      <c r="C6910" s="6">
        <v>9</v>
      </c>
      <c r="D6910" s="6">
        <v>180</v>
      </c>
      <c r="E6910" s="6" t="s">
        <v>8607</v>
      </c>
      <c r="H6910" s="6">
        <f>IF('Раздел 2.6.2'!Q24&gt;='Раздел 2.6.2'!R24,0,1)</f>
        <v>0</v>
      </c>
    </row>
    <row r="6911" spans="1:8" x14ac:dyDescent="0.2">
      <c r="A6911" s="6">
        <f t="shared" si="102"/>
        <v>609562</v>
      </c>
      <c r="B6911" s="6">
        <v>34</v>
      </c>
      <c r="C6911" s="6">
        <v>9</v>
      </c>
      <c r="D6911" s="6">
        <v>181</v>
      </c>
      <c r="E6911" s="6" t="s">
        <v>8608</v>
      </c>
      <c r="H6911" s="6">
        <f>IF('Раздел 2.6.2'!Q25&gt;='Раздел 2.6.2'!R25,0,1)</f>
        <v>0</v>
      </c>
    </row>
    <row r="6912" spans="1:8" x14ac:dyDescent="0.2">
      <c r="A6912" s="6">
        <f t="shared" si="102"/>
        <v>609562</v>
      </c>
      <c r="B6912" s="6">
        <v>34</v>
      </c>
      <c r="C6912" s="6">
        <v>9</v>
      </c>
      <c r="D6912" s="6">
        <v>182</v>
      </c>
      <c r="E6912" s="6" t="s">
        <v>8609</v>
      </c>
      <c r="H6912" s="6">
        <f>IF('Раздел 2.6.2'!Q26&gt;='Раздел 2.6.2'!R26,0,1)</f>
        <v>0</v>
      </c>
    </row>
    <row r="6913" spans="1:8" x14ac:dyDescent="0.2">
      <c r="A6913" s="6">
        <f t="shared" si="102"/>
        <v>609562</v>
      </c>
      <c r="B6913" s="6">
        <v>34</v>
      </c>
      <c r="C6913" s="6">
        <v>9</v>
      </c>
      <c r="D6913" s="6">
        <v>183</v>
      </c>
      <c r="E6913" s="6" t="s">
        <v>8610</v>
      </c>
      <c r="H6913" s="6">
        <f>IF('Раздел 2.6.2'!Q27&gt;='Раздел 2.6.2'!R27,0,1)</f>
        <v>0</v>
      </c>
    </row>
    <row r="6914" spans="1:8" x14ac:dyDescent="0.2">
      <c r="A6914" s="6">
        <f t="shared" si="102"/>
        <v>609562</v>
      </c>
      <c r="B6914" s="6">
        <v>34</v>
      </c>
      <c r="C6914" s="6">
        <v>9</v>
      </c>
      <c r="D6914" s="6">
        <v>184</v>
      </c>
      <c r="E6914" s="6" t="s">
        <v>8611</v>
      </c>
      <c r="H6914" s="6">
        <f>IF('Раздел 2.6.2'!Q28&gt;='Раздел 2.6.2'!R28,0,1)</f>
        <v>0</v>
      </c>
    </row>
    <row r="6915" spans="1:8" x14ac:dyDescent="0.2">
      <c r="A6915" s="6">
        <f t="shared" si="102"/>
        <v>609562</v>
      </c>
      <c r="B6915" s="6">
        <v>34</v>
      </c>
      <c r="C6915" s="6">
        <v>9</v>
      </c>
      <c r="D6915" s="6">
        <v>185</v>
      </c>
      <c r="E6915" s="6" t="s">
        <v>8612</v>
      </c>
      <c r="H6915" s="6">
        <f>IF('Раздел 2.6.2'!Q29&gt;='Раздел 2.6.2'!R29,0,1)</f>
        <v>0</v>
      </c>
    </row>
    <row r="6916" spans="1:8" x14ac:dyDescent="0.2">
      <c r="A6916" s="6">
        <f t="shared" si="102"/>
        <v>609562</v>
      </c>
      <c r="B6916" s="6">
        <v>34</v>
      </c>
      <c r="C6916" s="6">
        <v>9</v>
      </c>
      <c r="D6916" s="6">
        <v>186</v>
      </c>
      <c r="E6916" s="6" t="s">
        <v>8613</v>
      </c>
      <c r="H6916" s="6">
        <f>IF('Раздел 2.6.2'!Q30&gt;='Раздел 2.6.2'!R30,0,1)</f>
        <v>0</v>
      </c>
    </row>
    <row r="6917" spans="1:8" x14ac:dyDescent="0.2">
      <c r="A6917" s="6">
        <f t="shared" si="102"/>
        <v>609562</v>
      </c>
      <c r="B6917" s="6">
        <v>34</v>
      </c>
      <c r="C6917" s="6">
        <v>9</v>
      </c>
      <c r="D6917" s="6">
        <v>187</v>
      </c>
      <c r="E6917" s="6" t="s">
        <v>8614</v>
      </c>
      <c r="H6917" s="6">
        <f>IF('Раздел 2.6.2'!Q31&gt;='Раздел 2.6.2'!R31,0,1)</f>
        <v>0</v>
      </c>
    </row>
    <row r="6918" spans="1:8" x14ac:dyDescent="0.2">
      <c r="A6918" s="6">
        <f t="shared" si="102"/>
        <v>609562</v>
      </c>
      <c r="B6918" s="6">
        <v>34</v>
      </c>
      <c r="C6918" s="6">
        <v>9</v>
      </c>
      <c r="D6918" s="6">
        <v>188</v>
      </c>
      <c r="E6918" s="6" t="s">
        <v>8615</v>
      </c>
      <c r="H6918" s="6">
        <f>IF('Раздел 2.6.2'!Q32&gt;='Раздел 2.6.2'!R32,0,1)</f>
        <v>0</v>
      </c>
    </row>
    <row r="6919" spans="1:8" x14ac:dyDescent="0.2">
      <c r="A6919" s="6">
        <f t="shared" si="102"/>
        <v>609562</v>
      </c>
      <c r="B6919" s="6">
        <v>34</v>
      </c>
      <c r="C6919" s="6">
        <v>9</v>
      </c>
      <c r="D6919" s="6">
        <v>189</v>
      </c>
      <c r="E6919" s="6" t="s">
        <v>7785</v>
      </c>
      <c r="H6919" s="6">
        <f>IF('Раздел 2.6.2'!Q33&gt;='Раздел 2.6.2'!R33,0,1)</f>
        <v>0</v>
      </c>
    </row>
    <row r="6920" spans="1:8" x14ac:dyDescent="0.2">
      <c r="A6920" s="6">
        <f t="shared" si="102"/>
        <v>609562</v>
      </c>
      <c r="B6920" s="6">
        <v>34</v>
      </c>
      <c r="C6920" s="6">
        <v>9</v>
      </c>
      <c r="D6920" s="6">
        <v>190</v>
      </c>
      <c r="E6920" s="6" t="s">
        <v>7786</v>
      </c>
      <c r="H6920" s="6">
        <f>IF('Раздел 2.6.2'!Q34&gt;='Раздел 2.6.2'!R34,0,1)</f>
        <v>0</v>
      </c>
    </row>
    <row r="6921" spans="1:8" x14ac:dyDescent="0.2">
      <c r="A6921" s="6">
        <f t="shared" si="102"/>
        <v>609562</v>
      </c>
      <c r="B6921" s="6">
        <v>34</v>
      </c>
      <c r="C6921" s="6">
        <v>9</v>
      </c>
      <c r="D6921" s="6">
        <v>191</v>
      </c>
      <c r="E6921" s="6" t="s">
        <v>7787</v>
      </c>
      <c r="H6921" s="6">
        <f>IF('Раздел 2.6.2'!Q35&gt;='Раздел 2.6.2'!R35,0,1)</f>
        <v>0</v>
      </c>
    </row>
    <row r="6922" spans="1:8" x14ac:dyDescent="0.2">
      <c r="A6922" s="6">
        <f t="shared" si="102"/>
        <v>609562</v>
      </c>
      <c r="B6922" s="6">
        <v>34</v>
      </c>
      <c r="C6922" s="6">
        <v>9</v>
      </c>
      <c r="D6922" s="6">
        <v>192</v>
      </c>
      <c r="E6922" s="6" t="s">
        <v>8554</v>
      </c>
      <c r="H6922" s="6">
        <f>IF('Раздел 2.6.2'!Q36&gt;='Раздел 2.6.2'!R36,0,1)</f>
        <v>0</v>
      </c>
    </row>
    <row r="6923" spans="1:8" x14ac:dyDescent="0.2">
      <c r="A6923" s="6">
        <f t="shared" si="102"/>
        <v>609562</v>
      </c>
      <c r="B6923" s="6">
        <v>34</v>
      </c>
      <c r="C6923" s="6">
        <v>9</v>
      </c>
      <c r="D6923" s="6">
        <v>193</v>
      </c>
      <c r="E6923" s="6" t="s">
        <v>8555</v>
      </c>
      <c r="H6923" s="6">
        <f>IF('Раздел 2.6.2'!Q37&gt;='Раздел 2.6.2'!R37,0,1)</f>
        <v>0</v>
      </c>
    </row>
    <row r="6924" spans="1:8" x14ac:dyDescent="0.2">
      <c r="A6924" s="6">
        <f t="shared" si="102"/>
        <v>609562</v>
      </c>
      <c r="B6924" s="6">
        <v>34</v>
      </c>
      <c r="C6924" s="6">
        <v>9</v>
      </c>
      <c r="D6924" s="6">
        <v>194</v>
      </c>
      <c r="E6924" s="6" t="s">
        <v>8556</v>
      </c>
      <c r="H6924" s="6">
        <f>IF('Раздел 2.6.2'!Q38&gt;='Раздел 2.6.2'!R38,0,1)</f>
        <v>0</v>
      </c>
    </row>
    <row r="6925" spans="1:8" x14ac:dyDescent="0.2">
      <c r="A6925" s="6">
        <f t="shared" si="102"/>
        <v>609562</v>
      </c>
      <c r="B6925" s="6">
        <v>34</v>
      </c>
      <c r="C6925" s="6">
        <v>9</v>
      </c>
      <c r="D6925" s="6">
        <v>195</v>
      </c>
      <c r="E6925" s="6" t="s">
        <v>8557</v>
      </c>
      <c r="H6925" s="6">
        <f>IF('Раздел 2.6.2'!Q39&gt;='Раздел 2.6.2'!R39,0,1)</f>
        <v>0</v>
      </c>
    </row>
    <row r="6926" spans="1:8" x14ac:dyDescent="0.2">
      <c r="A6926" s="6">
        <f t="shared" si="102"/>
        <v>609562</v>
      </c>
      <c r="B6926" s="6">
        <v>34</v>
      </c>
      <c r="C6926" s="6">
        <v>9</v>
      </c>
      <c r="D6926" s="6">
        <v>196</v>
      </c>
      <c r="E6926" s="6" t="s">
        <v>8558</v>
      </c>
      <c r="H6926" s="6">
        <f>IF('Раздел 2.6.2'!Q40&gt;='Раздел 2.6.2'!R40,0,1)</f>
        <v>0</v>
      </c>
    </row>
    <row r="6927" spans="1:8" x14ac:dyDescent="0.2">
      <c r="A6927" s="6">
        <f t="shared" si="102"/>
        <v>609562</v>
      </c>
      <c r="B6927" s="6">
        <v>34</v>
      </c>
      <c r="C6927" s="6">
        <v>9</v>
      </c>
      <c r="D6927" s="6">
        <v>197</v>
      </c>
      <c r="E6927" s="6" t="s">
        <v>8559</v>
      </c>
      <c r="H6927" s="6">
        <f>IF('Раздел 2.6.2'!Q41&gt;='Раздел 2.6.2'!R41,0,1)</f>
        <v>0</v>
      </c>
    </row>
    <row r="6928" spans="1:8" x14ac:dyDescent="0.2">
      <c r="A6928" s="6">
        <f t="shared" si="102"/>
        <v>609562</v>
      </c>
      <c r="B6928" s="6">
        <v>34</v>
      </c>
      <c r="C6928" s="119">
        <v>9</v>
      </c>
      <c r="D6928" s="119">
        <v>198</v>
      </c>
      <c r="E6928" s="119" t="s">
        <v>8560</v>
      </c>
      <c r="F6928" s="119"/>
      <c r="G6928" s="119"/>
      <c r="H6928" s="119">
        <f>IF('Раздел 2.6.2'!Q42&gt;='Раздел 2.6.2'!R42,0,1)</f>
        <v>0</v>
      </c>
    </row>
    <row r="6929" spans="1:8" x14ac:dyDescent="0.2">
      <c r="A6929" s="6">
        <f t="shared" ref="A6929:A6992" si="103">P_3</f>
        <v>609562</v>
      </c>
      <c r="B6929" s="6">
        <v>34</v>
      </c>
      <c r="C6929" s="6">
        <v>10</v>
      </c>
      <c r="D6929" s="6">
        <v>199</v>
      </c>
      <c r="E6929" s="6" t="s">
        <v>8561</v>
      </c>
      <c r="H6929" s="6">
        <f>IF('Раздел 2.6.2'!Q21&gt;='Раздел 2.6.2'!S21,0,1)</f>
        <v>0</v>
      </c>
    </row>
    <row r="6930" spans="1:8" x14ac:dyDescent="0.2">
      <c r="A6930" s="6">
        <f t="shared" si="103"/>
        <v>609562</v>
      </c>
      <c r="B6930" s="6">
        <v>34</v>
      </c>
      <c r="C6930" s="6">
        <v>10</v>
      </c>
      <c r="D6930" s="6">
        <v>200</v>
      </c>
      <c r="E6930" s="6" t="s">
        <v>8562</v>
      </c>
      <c r="H6930" s="6">
        <f>IF('Раздел 2.6.2'!Q22&gt;='Раздел 2.6.2'!S22,0,1)</f>
        <v>0</v>
      </c>
    </row>
    <row r="6931" spans="1:8" x14ac:dyDescent="0.2">
      <c r="A6931" s="6">
        <f t="shared" si="103"/>
        <v>609562</v>
      </c>
      <c r="B6931" s="6">
        <v>34</v>
      </c>
      <c r="C6931" s="6">
        <v>10</v>
      </c>
      <c r="D6931" s="6">
        <v>201</v>
      </c>
      <c r="E6931" s="6" t="s">
        <v>8563</v>
      </c>
      <c r="H6931" s="6">
        <f>IF('Раздел 2.6.2'!Q23&gt;='Раздел 2.6.2'!S23,0,1)</f>
        <v>0</v>
      </c>
    </row>
    <row r="6932" spans="1:8" x14ac:dyDescent="0.2">
      <c r="A6932" s="6">
        <f t="shared" si="103"/>
        <v>609562</v>
      </c>
      <c r="B6932" s="6">
        <v>34</v>
      </c>
      <c r="C6932" s="6">
        <v>10</v>
      </c>
      <c r="D6932" s="6">
        <v>202</v>
      </c>
      <c r="E6932" s="6" t="s">
        <v>8564</v>
      </c>
      <c r="H6932" s="6">
        <f>IF('Раздел 2.6.2'!Q24&gt;='Раздел 2.6.2'!S24,0,1)</f>
        <v>0</v>
      </c>
    </row>
    <row r="6933" spans="1:8" x14ac:dyDescent="0.2">
      <c r="A6933" s="6">
        <f t="shared" si="103"/>
        <v>609562</v>
      </c>
      <c r="B6933" s="6">
        <v>34</v>
      </c>
      <c r="C6933" s="6">
        <v>10</v>
      </c>
      <c r="D6933" s="6">
        <v>203</v>
      </c>
      <c r="E6933" s="6" t="s">
        <v>8565</v>
      </c>
      <c r="H6933" s="6">
        <f>IF('Раздел 2.6.2'!Q25&gt;='Раздел 2.6.2'!S25,0,1)</f>
        <v>0</v>
      </c>
    </row>
    <row r="6934" spans="1:8" x14ac:dyDescent="0.2">
      <c r="A6934" s="6">
        <f t="shared" si="103"/>
        <v>609562</v>
      </c>
      <c r="B6934" s="6">
        <v>34</v>
      </c>
      <c r="C6934" s="6">
        <v>10</v>
      </c>
      <c r="D6934" s="6">
        <v>204</v>
      </c>
      <c r="E6934" s="6" t="s">
        <v>7645</v>
      </c>
      <c r="H6934" s="6">
        <f>IF('Раздел 2.6.2'!Q26&gt;='Раздел 2.6.2'!S26,0,1)</f>
        <v>0</v>
      </c>
    </row>
    <row r="6935" spans="1:8" x14ac:dyDescent="0.2">
      <c r="A6935" s="6">
        <f t="shared" si="103"/>
        <v>609562</v>
      </c>
      <c r="B6935" s="6">
        <v>34</v>
      </c>
      <c r="C6935" s="6">
        <v>10</v>
      </c>
      <c r="D6935" s="6">
        <v>205</v>
      </c>
      <c r="E6935" s="6" t="s">
        <v>7646</v>
      </c>
      <c r="H6935" s="6">
        <f>IF('Раздел 2.6.2'!Q27&gt;='Раздел 2.6.2'!S27,0,1)</f>
        <v>0</v>
      </c>
    </row>
    <row r="6936" spans="1:8" x14ac:dyDescent="0.2">
      <c r="A6936" s="6">
        <f t="shared" si="103"/>
        <v>609562</v>
      </c>
      <c r="B6936" s="6">
        <v>34</v>
      </c>
      <c r="C6936" s="6">
        <v>10</v>
      </c>
      <c r="D6936" s="6">
        <v>206</v>
      </c>
      <c r="E6936" s="6" t="s">
        <v>7647</v>
      </c>
      <c r="H6936" s="6">
        <f>IF('Раздел 2.6.2'!Q28&gt;='Раздел 2.6.2'!S28,0,1)</f>
        <v>0</v>
      </c>
    </row>
    <row r="6937" spans="1:8" x14ac:dyDescent="0.2">
      <c r="A6937" s="6">
        <f t="shared" si="103"/>
        <v>609562</v>
      </c>
      <c r="B6937" s="6">
        <v>34</v>
      </c>
      <c r="C6937" s="6">
        <v>10</v>
      </c>
      <c r="D6937" s="6">
        <v>207</v>
      </c>
      <c r="E6937" s="6" t="s">
        <v>7648</v>
      </c>
      <c r="H6937" s="6">
        <f>IF('Раздел 2.6.2'!Q29&gt;='Раздел 2.6.2'!S29,0,1)</f>
        <v>0</v>
      </c>
    </row>
    <row r="6938" spans="1:8" x14ac:dyDescent="0.2">
      <c r="A6938" s="6">
        <f t="shared" si="103"/>
        <v>609562</v>
      </c>
      <c r="B6938" s="6">
        <v>34</v>
      </c>
      <c r="C6938" s="6">
        <v>10</v>
      </c>
      <c r="D6938" s="6">
        <v>208</v>
      </c>
      <c r="E6938" s="6" t="s">
        <v>8484</v>
      </c>
      <c r="H6938" s="6">
        <f>IF('Раздел 2.6.2'!Q30&gt;='Раздел 2.6.2'!S30,0,1)</f>
        <v>0</v>
      </c>
    </row>
    <row r="6939" spans="1:8" x14ac:dyDescent="0.2">
      <c r="A6939" s="6">
        <f t="shared" si="103"/>
        <v>609562</v>
      </c>
      <c r="B6939" s="6">
        <v>34</v>
      </c>
      <c r="C6939" s="6">
        <v>10</v>
      </c>
      <c r="D6939" s="6">
        <v>209</v>
      </c>
      <c r="E6939" s="6" t="s">
        <v>8485</v>
      </c>
      <c r="H6939" s="6">
        <f>IF('Раздел 2.6.2'!Q31&gt;='Раздел 2.6.2'!S31,0,1)</f>
        <v>0</v>
      </c>
    </row>
    <row r="6940" spans="1:8" x14ac:dyDescent="0.2">
      <c r="A6940" s="6">
        <f t="shared" si="103"/>
        <v>609562</v>
      </c>
      <c r="B6940" s="6">
        <v>34</v>
      </c>
      <c r="C6940" s="6">
        <v>10</v>
      </c>
      <c r="D6940" s="6">
        <v>210</v>
      </c>
      <c r="E6940" s="6" t="s">
        <v>8486</v>
      </c>
      <c r="H6940" s="6">
        <f>IF('Раздел 2.6.2'!Q32&gt;='Раздел 2.6.2'!S32,0,1)</f>
        <v>0</v>
      </c>
    </row>
    <row r="6941" spans="1:8" x14ac:dyDescent="0.2">
      <c r="A6941" s="6">
        <f t="shared" si="103"/>
        <v>609562</v>
      </c>
      <c r="B6941" s="6">
        <v>34</v>
      </c>
      <c r="C6941" s="6">
        <v>10</v>
      </c>
      <c r="D6941" s="6">
        <v>211</v>
      </c>
      <c r="E6941" s="6" t="s">
        <v>8487</v>
      </c>
      <c r="H6941" s="6">
        <f>IF('Раздел 2.6.2'!Q33&gt;='Раздел 2.6.2'!S33,0,1)</f>
        <v>0</v>
      </c>
    </row>
    <row r="6942" spans="1:8" x14ac:dyDescent="0.2">
      <c r="A6942" s="6">
        <f t="shared" si="103"/>
        <v>609562</v>
      </c>
      <c r="B6942" s="6">
        <v>34</v>
      </c>
      <c r="C6942" s="6">
        <v>10</v>
      </c>
      <c r="D6942" s="6">
        <v>212</v>
      </c>
      <c r="E6942" s="6" t="s">
        <v>8488</v>
      </c>
      <c r="H6942" s="6">
        <f>IF('Раздел 2.6.2'!Q34&gt;='Раздел 2.6.2'!S34,0,1)</f>
        <v>0</v>
      </c>
    </row>
    <row r="6943" spans="1:8" x14ac:dyDescent="0.2">
      <c r="A6943" s="6">
        <f t="shared" si="103"/>
        <v>609562</v>
      </c>
      <c r="B6943" s="6">
        <v>34</v>
      </c>
      <c r="C6943" s="6">
        <v>10</v>
      </c>
      <c r="D6943" s="6">
        <v>213</v>
      </c>
      <c r="E6943" s="6" t="s">
        <v>8489</v>
      </c>
      <c r="H6943" s="6">
        <f>IF('Раздел 2.6.2'!Q35&gt;='Раздел 2.6.2'!S35,0,1)</f>
        <v>0</v>
      </c>
    </row>
    <row r="6944" spans="1:8" x14ac:dyDescent="0.2">
      <c r="A6944" s="6">
        <f t="shared" si="103"/>
        <v>609562</v>
      </c>
      <c r="B6944" s="6">
        <v>34</v>
      </c>
      <c r="C6944" s="6">
        <v>10</v>
      </c>
      <c r="D6944" s="6">
        <v>214</v>
      </c>
      <c r="E6944" s="6" t="s">
        <v>8490</v>
      </c>
      <c r="H6944" s="6">
        <f>IF('Раздел 2.6.2'!Q36&gt;='Раздел 2.6.2'!S36,0,1)</f>
        <v>0</v>
      </c>
    </row>
    <row r="6945" spans="1:8" x14ac:dyDescent="0.2">
      <c r="A6945" s="6">
        <f t="shared" si="103"/>
        <v>609562</v>
      </c>
      <c r="B6945" s="6">
        <v>34</v>
      </c>
      <c r="C6945" s="6">
        <v>10</v>
      </c>
      <c r="D6945" s="6">
        <v>215</v>
      </c>
      <c r="E6945" s="6" t="s">
        <v>8491</v>
      </c>
      <c r="H6945" s="6">
        <f>IF('Раздел 2.6.2'!Q37&gt;='Раздел 2.6.2'!S37,0,1)</f>
        <v>0</v>
      </c>
    </row>
    <row r="6946" spans="1:8" x14ac:dyDescent="0.2">
      <c r="A6946" s="6">
        <f t="shared" si="103"/>
        <v>609562</v>
      </c>
      <c r="B6946" s="6">
        <v>34</v>
      </c>
      <c r="C6946" s="6">
        <v>10</v>
      </c>
      <c r="D6946" s="6">
        <v>216</v>
      </c>
      <c r="E6946" s="6" t="s">
        <v>8492</v>
      </c>
      <c r="H6946" s="6">
        <f>IF('Раздел 2.6.2'!Q38&gt;='Раздел 2.6.2'!S38,0,1)</f>
        <v>0</v>
      </c>
    </row>
    <row r="6947" spans="1:8" x14ac:dyDescent="0.2">
      <c r="A6947" s="6">
        <f t="shared" si="103"/>
        <v>609562</v>
      </c>
      <c r="B6947" s="6">
        <v>34</v>
      </c>
      <c r="C6947" s="6">
        <v>10</v>
      </c>
      <c r="D6947" s="6">
        <v>217</v>
      </c>
      <c r="E6947" s="6" t="s">
        <v>8493</v>
      </c>
      <c r="H6947" s="6">
        <f>IF('Раздел 2.6.2'!Q39&gt;='Раздел 2.6.2'!S39,0,1)</f>
        <v>0</v>
      </c>
    </row>
    <row r="6948" spans="1:8" x14ac:dyDescent="0.2">
      <c r="A6948" s="6">
        <f t="shared" si="103"/>
        <v>609562</v>
      </c>
      <c r="B6948" s="6">
        <v>34</v>
      </c>
      <c r="C6948" s="6">
        <v>10</v>
      </c>
      <c r="D6948" s="6">
        <v>218</v>
      </c>
      <c r="E6948" s="6" t="s">
        <v>8494</v>
      </c>
      <c r="H6948" s="6">
        <f>IF('Раздел 2.6.2'!Q40&gt;='Раздел 2.6.2'!S40,0,1)</f>
        <v>0</v>
      </c>
    </row>
    <row r="6949" spans="1:8" x14ac:dyDescent="0.2">
      <c r="A6949" s="6">
        <f t="shared" si="103"/>
        <v>609562</v>
      </c>
      <c r="B6949" s="6">
        <v>34</v>
      </c>
      <c r="C6949" s="6">
        <v>10</v>
      </c>
      <c r="D6949" s="6">
        <v>219</v>
      </c>
      <c r="E6949" s="6" t="s">
        <v>8495</v>
      </c>
      <c r="H6949" s="6">
        <f>IF('Раздел 2.6.2'!Q41&gt;='Раздел 2.6.2'!S41,0,1)</f>
        <v>0</v>
      </c>
    </row>
    <row r="6950" spans="1:8" x14ac:dyDescent="0.2">
      <c r="A6950" s="6">
        <f t="shared" si="103"/>
        <v>609562</v>
      </c>
      <c r="B6950" s="6">
        <v>34</v>
      </c>
      <c r="C6950" s="119">
        <v>10</v>
      </c>
      <c r="D6950" s="119">
        <v>220</v>
      </c>
      <c r="E6950" s="119" t="s">
        <v>8496</v>
      </c>
      <c r="F6950" s="119"/>
      <c r="G6950" s="119"/>
      <c r="H6950" s="119">
        <f>IF('Раздел 2.6.2'!Q42&gt;='Раздел 2.6.2'!S42,0,1)</f>
        <v>0</v>
      </c>
    </row>
    <row r="6951" spans="1:8" x14ac:dyDescent="0.2">
      <c r="A6951" s="6">
        <f t="shared" si="103"/>
        <v>609562</v>
      </c>
      <c r="B6951" s="6">
        <v>34</v>
      </c>
      <c r="C6951" s="125">
        <v>11</v>
      </c>
      <c r="D6951" s="6">
        <v>221</v>
      </c>
      <c r="E6951" s="6" t="s">
        <v>8497</v>
      </c>
      <c r="H6951" s="6">
        <f>IF('Раздел 2.6.2'!Y21&gt;='Раздел 2.6.2'!Z21,0,1)</f>
        <v>0</v>
      </c>
    </row>
    <row r="6952" spans="1:8" x14ac:dyDescent="0.2">
      <c r="A6952" s="6">
        <f t="shared" si="103"/>
        <v>609562</v>
      </c>
      <c r="B6952" s="6">
        <v>34</v>
      </c>
      <c r="C6952" s="7">
        <v>11</v>
      </c>
      <c r="D6952" s="6">
        <v>222</v>
      </c>
      <c r="E6952" s="6" t="s">
        <v>8498</v>
      </c>
      <c r="H6952" s="6">
        <f>IF('Раздел 2.6.2'!Y22&gt;='Раздел 2.6.2'!Z22,0,1)</f>
        <v>0</v>
      </c>
    </row>
    <row r="6953" spans="1:8" x14ac:dyDescent="0.2">
      <c r="A6953" s="6">
        <f t="shared" si="103"/>
        <v>609562</v>
      </c>
      <c r="B6953" s="6">
        <v>34</v>
      </c>
      <c r="C6953" s="7">
        <v>11</v>
      </c>
      <c r="D6953" s="6">
        <v>223</v>
      </c>
      <c r="E6953" s="6" t="s">
        <v>8499</v>
      </c>
      <c r="H6953" s="6">
        <f>IF('Раздел 2.6.2'!Y23&gt;='Раздел 2.6.2'!Z23,0,1)</f>
        <v>0</v>
      </c>
    </row>
    <row r="6954" spans="1:8" x14ac:dyDescent="0.2">
      <c r="A6954" s="6">
        <f t="shared" si="103"/>
        <v>609562</v>
      </c>
      <c r="B6954" s="6">
        <v>34</v>
      </c>
      <c r="C6954" s="7">
        <v>11</v>
      </c>
      <c r="D6954" s="6">
        <v>224</v>
      </c>
      <c r="E6954" s="6" t="s">
        <v>8500</v>
      </c>
      <c r="H6954" s="6">
        <f>IF('Раздел 2.6.2'!Y24&gt;='Раздел 2.6.2'!Z24,0,1)</f>
        <v>0</v>
      </c>
    </row>
    <row r="6955" spans="1:8" x14ac:dyDescent="0.2">
      <c r="A6955" s="6">
        <f t="shared" si="103"/>
        <v>609562</v>
      </c>
      <c r="B6955" s="6">
        <v>34</v>
      </c>
      <c r="C6955" s="7">
        <v>11</v>
      </c>
      <c r="D6955" s="6">
        <v>225</v>
      </c>
      <c r="E6955" s="6" t="s">
        <v>8501</v>
      </c>
      <c r="H6955" s="6">
        <f>IF('Раздел 2.6.2'!Y25&gt;='Раздел 2.6.2'!Z25,0,1)</f>
        <v>0</v>
      </c>
    </row>
    <row r="6956" spans="1:8" x14ac:dyDescent="0.2">
      <c r="A6956" s="6">
        <f t="shared" si="103"/>
        <v>609562</v>
      </c>
      <c r="B6956" s="6">
        <v>34</v>
      </c>
      <c r="C6956" s="7">
        <v>11</v>
      </c>
      <c r="D6956" s="6">
        <v>226</v>
      </c>
      <c r="E6956" s="6" t="s">
        <v>8502</v>
      </c>
      <c r="H6956" s="6">
        <f>IF('Раздел 2.6.2'!Y26&gt;='Раздел 2.6.2'!Z26,0,1)</f>
        <v>0</v>
      </c>
    </row>
    <row r="6957" spans="1:8" x14ac:dyDescent="0.2">
      <c r="A6957" s="6">
        <f t="shared" si="103"/>
        <v>609562</v>
      </c>
      <c r="B6957" s="6">
        <v>34</v>
      </c>
      <c r="C6957" s="7">
        <v>11</v>
      </c>
      <c r="D6957" s="6">
        <v>227</v>
      </c>
      <c r="E6957" s="6" t="s">
        <v>8503</v>
      </c>
      <c r="H6957" s="6">
        <f>IF('Раздел 2.6.2'!Y27&gt;='Раздел 2.6.2'!Z27,0,1)</f>
        <v>0</v>
      </c>
    </row>
    <row r="6958" spans="1:8" x14ac:dyDescent="0.2">
      <c r="A6958" s="6">
        <f t="shared" si="103"/>
        <v>609562</v>
      </c>
      <c r="B6958" s="6">
        <v>34</v>
      </c>
      <c r="C6958" s="7">
        <v>11</v>
      </c>
      <c r="D6958" s="6">
        <v>228</v>
      </c>
      <c r="E6958" s="6" t="s">
        <v>8504</v>
      </c>
      <c r="H6958" s="6">
        <f>IF('Раздел 2.6.2'!Y28&gt;='Раздел 2.6.2'!Z28,0,1)</f>
        <v>0</v>
      </c>
    </row>
    <row r="6959" spans="1:8" x14ac:dyDescent="0.2">
      <c r="A6959" s="6">
        <f t="shared" si="103"/>
        <v>609562</v>
      </c>
      <c r="B6959" s="6">
        <v>34</v>
      </c>
      <c r="C6959" s="7">
        <v>11</v>
      </c>
      <c r="D6959" s="6">
        <v>229</v>
      </c>
      <c r="E6959" s="6" t="s">
        <v>8505</v>
      </c>
      <c r="H6959" s="6">
        <f>IF('Раздел 2.6.2'!Y29&gt;='Раздел 2.6.2'!Z29,0,1)</f>
        <v>0</v>
      </c>
    </row>
    <row r="6960" spans="1:8" x14ac:dyDescent="0.2">
      <c r="A6960" s="6">
        <f t="shared" si="103"/>
        <v>609562</v>
      </c>
      <c r="B6960" s="6">
        <v>34</v>
      </c>
      <c r="C6960" s="7">
        <v>11</v>
      </c>
      <c r="D6960" s="6">
        <v>230</v>
      </c>
      <c r="E6960" s="6" t="s">
        <v>8506</v>
      </c>
      <c r="H6960" s="6">
        <f>IF('Раздел 2.6.2'!Y30&gt;='Раздел 2.6.2'!Z30,0,1)</f>
        <v>0</v>
      </c>
    </row>
    <row r="6961" spans="1:8" x14ac:dyDescent="0.2">
      <c r="A6961" s="6">
        <f t="shared" si="103"/>
        <v>609562</v>
      </c>
      <c r="B6961" s="6">
        <v>34</v>
      </c>
      <c r="C6961" s="7">
        <v>11</v>
      </c>
      <c r="D6961" s="6">
        <v>231</v>
      </c>
      <c r="E6961" s="6" t="s">
        <v>8507</v>
      </c>
      <c r="H6961" s="6">
        <f>IF('Раздел 2.6.2'!Y31&gt;='Раздел 2.6.2'!Z31,0,1)</f>
        <v>0</v>
      </c>
    </row>
    <row r="6962" spans="1:8" x14ac:dyDescent="0.2">
      <c r="A6962" s="6">
        <f t="shared" si="103"/>
        <v>609562</v>
      </c>
      <c r="B6962" s="6">
        <v>34</v>
      </c>
      <c r="C6962" s="7">
        <v>11</v>
      </c>
      <c r="D6962" s="6">
        <v>232</v>
      </c>
      <c r="E6962" s="6" t="s">
        <v>8508</v>
      </c>
      <c r="H6962" s="6">
        <f>IF('Раздел 2.6.2'!Y32&gt;='Раздел 2.6.2'!Z32,0,1)</f>
        <v>0</v>
      </c>
    </row>
    <row r="6963" spans="1:8" x14ac:dyDescent="0.2">
      <c r="A6963" s="6">
        <f t="shared" si="103"/>
        <v>609562</v>
      </c>
      <c r="B6963" s="6">
        <v>34</v>
      </c>
      <c r="C6963" s="7">
        <v>11</v>
      </c>
      <c r="D6963" s="6">
        <v>233</v>
      </c>
      <c r="E6963" s="6" t="s">
        <v>8509</v>
      </c>
      <c r="H6963" s="6">
        <f>IF('Раздел 2.6.2'!Y33&gt;='Раздел 2.6.2'!Z33,0,1)</f>
        <v>0</v>
      </c>
    </row>
    <row r="6964" spans="1:8" x14ac:dyDescent="0.2">
      <c r="A6964" s="6">
        <f t="shared" si="103"/>
        <v>609562</v>
      </c>
      <c r="B6964" s="6">
        <v>34</v>
      </c>
      <c r="C6964" s="7">
        <v>11</v>
      </c>
      <c r="D6964" s="6">
        <v>234</v>
      </c>
      <c r="E6964" s="6" t="s">
        <v>8510</v>
      </c>
      <c r="H6964" s="6">
        <f>IF('Раздел 2.6.2'!Y34&gt;='Раздел 2.6.2'!Z34,0,1)</f>
        <v>0</v>
      </c>
    </row>
    <row r="6965" spans="1:8" x14ac:dyDescent="0.2">
      <c r="A6965" s="6">
        <f t="shared" si="103"/>
        <v>609562</v>
      </c>
      <c r="B6965" s="6">
        <v>34</v>
      </c>
      <c r="C6965" s="7">
        <v>11</v>
      </c>
      <c r="D6965" s="6">
        <v>235</v>
      </c>
      <c r="E6965" s="6" t="s">
        <v>8511</v>
      </c>
      <c r="H6965" s="6">
        <f>IF('Раздел 2.6.2'!Y35&gt;='Раздел 2.6.2'!Z35,0,1)</f>
        <v>0</v>
      </c>
    </row>
    <row r="6966" spans="1:8" x14ac:dyDescent="0.2">
      <c r="A6966" s="6">
        <f t="shared" si="103"/>
        <v>609562</v>
      </c>
      <c r="B6966" s="6">
        <v>34</v>
      </c>
      <c r="C6966" s="7">
        <v>11</v>
      </c>
      <c r="D6966" s="6">
        <v>236</v>
      </c>
      <c r="E6966" s="6" t="s">
        <v>8512</v>
      </c>
      <c r="H6966" s="6">
        <f>IF('Раздел 2.6.2'!Y36&gt;='Раздел 2.6.2'!Z36,0,1)</f>
        <v>0</v>
      </c>
    </row>
    <row r="6967" spans="1:8" x14ac:dyDescent="0.2">
      <c r="A6967" s="6">
        <f t="shared" si="103"/>
        <v>609562</v>
      </c>
      <c r="B6967" s="6">
        <v>34</v>
      </c>
      <c r="C6967" s="7">
        <v>11</v>
      </c>
      <c r="D6967" s="6">
        <v>237</v>
      </c>
      <c r="E6967" s="6" t="s">
        <v>8513</v>
      </c>
      <c r="H6967" s="6">
        <f>IF('Раздел 2.6.2'!Y37&gt;='Раздел 2.6.2'!Z37,0,1)</f>
        <v>0</v>
      </c>
    </row>
    <row r="6968" spans="1:8" x14ac:dyDescent="0.2">
      <c r="A6968" s="6">
        <f t="shared" si="103"/>
        <v>609562</v>
      </c>
      <c r="B6968" s="6">
        <v>34</v>
      </c>
      <c r="C6968" s="7">
        <v>11</v>
      </c>
      <c r="D6968" s="6">
        <v>238</v>
      </c>
      <c r="E6968" s="6" t="s">
        <v>8514</v>
      </c>
      <c r="H6968" s="6">
        <f>IF('Раздел 2.6.2'!Y38&gt;='Раздел 2.6.2'!Z38,0,1)</f>
        <v>0</v>
      </c>
    </row>
    <row r="6969" spans="1:8" x14ac:dyDescent="0.2">
      <c r="A6969" s="6">
        <f t="shared" si="103"/>
        <v>609562</v>
      </c>
      <c r="B6969" s="6">
        <v>34</v>
      </c>
      <c r="C6969" s="7">
        <v>11</v>
      </c>
      <c r="D6969" s="6">
        <v>239</v>
      </c>
      <c r="E6969" s="6" t="s">
        <v>8515</v>
      </c>
      <c r="H6969" s="6">
        <f>IF('Раздел 2.6.2'!Y39&gt;='Раздел 2.6.2'!Z39,0,1)</f>
        <v>0</v>
      </c>
    </row>
    <row r="6970" spans="1:8" x14ac:dyDescent="0.2">
      <c r="A6970" s="6">
        <f t="shared" si="103"/>
        <v>609562</v>
      </c>
      <c r="B6970" s="6">
        <v>34</v>
      </c>
      <c r="C6970" s="7">
        <v>11</v>
      </c>
      <c r="D6970" s="6">
        <v>240</v>
      </c>
      <c r="E6970" s="6" t="s">
        <v>8516</v>
      </c>
      <c r="H6970" s="6">
        <f>IF('Раздел 2.6.2'!Y40&gt;='Раздел 2.6.2'!Z40,0,1)</f>
        <v>0</v>
      </c>
    </row>
    <row r="6971" spans="1:8" x14ac:dyDescent="0.2">
      <c r="A6971" s="6">
        <f t="shared" si="103"/>
        <v>609562</v>
      </c>
      <c r="B6971" s="6">
        <v>34</v>
      </c>
      <c r="C6971" s="7">
        <v>11</v>
      </c>
      <c r="D6971" s="7">
        <v>241</v>
      </c>
      <c r="E6971" s="6" t="s">
        <v>8517</v>
      </c>
      <c r="H6971" s="6">
        <f>IF('Раздел 2.6.2'!Y41&gt;='Раздел 2.6.2'!Z41,0,1)</f>
        <v>0</v>
      </c>
    </row>
    <row r="6972" spans="1:8" x14ac:dyDescent="0.2">
      <c r="A6972" s="6">
        <f t="shared" si="103"/>
        <v>609562</v>
      </c>
      <c r="B6972" s="6">
        <v>34</v>
      </c>
      <c r="C6972" s="119">
        <v>11</v>
      </c>
      <c r="D6972" s="119">
        <v>242</v>
      </c>
      <c r="E6972" s="119" t="s">
        <v>8518</v>
      </c>
      <c r="F6972" s="119"/>
      <c r="G6972" s="119"/>
      <c r="H6972" s="119">
        <f>IF('Раздел 2.6.2'!Y42&gt;='Раздел 2.6.2'!Z42,0,1)</f>
        <v>0</v>
      </c>
    </row>
    <row r="6973" spans="1:8" x14ac:dyDescent="0.2">
      <c r="A6973" s="6">
        <f t="shared" si="103"/>
        <v>609562</v>
      </c>
      <c r="B6973" s="6">
        <v>34</v>
      </c>
      <c r="C6973" s="125">
        <v>12</v>
      </c>
      <c r="D6973" s="6">
        <v>243</v>
      </c>
      <c r="E6973" s="6" t="s">
        <v>8577</v>
      </c>
      <c r="H6973" s="6">
        <f>IF('Раздел 2.6.2'!Y21&gt;='Раздел 2.6.2'!AC21,0,1)</f>
        <v>0</v>
      </c>
    </row>
    <row r="6974" spans="1:8" x14ac:dyDescent="0.2">
      <c r="A6974" s="6">
        <f t="shared" si="103"/>
        <v>609562</v>
      </c>
      <c r="B6974" s="6">
        <v>34</v>
      </c>
      <c r="C6974" s="7">
        <v>12</v>
      </c>
      <c r="D6974" s="6">
        <v>244</v>
      </c>
      <c r="E6974" s="6" t="s">
        <v>8578</v>
      </c>
      <c r="H6974" s="6">
        <f>IF('Раздел 2.6.2'!Y22&gt;='Раздел 2.6.2'!AC22,0,1)</f>
        <v>0</v>
      </c>
    </row>
    <row r="6975" spans="1:8" x14ac:dyDescent="0.2">
      <c r="A6975" s="6">
        <f t="shared" si="103"/>
        <v>609562</v>
      </c>
      <c r="B6975" s="6">
        <v>34</v>
      </c>
      <c r="C6975" s="7">
        <v>12</v>
      </c>
      <c r="D6975" s="6">
        <v>245</v>
      </c>
      <c r="E6975" s="6" t="s">
        <v>8579</v>
      </c>
      <c r="H6975" s="6">
        <f>IF('Раздел 2.6.2'!Y23&gt;='Раздел 2.6.2'!AC23,0,1)</f>
        <v>0</v>
      </c>
    </row>
    <row r="6976" spans="1:8" x14ac:dyDescent="0.2">
      <c r="A6976" s="6">
        <f t="shared" si="103"/>
        <v>609562</v>
      </c>
      <c r="B6976" s="6">
        <v>34</v>
      </c>
      <c r="C6976" s="7">
        <v>12</v>
      </c>
      <c r="D6976" s="6">
        <v>246</v>
      </c>
      <c r="E6976" s="6" t="s">
        <v>8580</v>
      </c>
      <c r="H6976" s="6">
        <f>IF('Раздел 2.6.2'!Y24&gt;='Раздел 2.6.2'!AC24,0,1)</f>
        <v>0</v>
      </c>
    </row>
    <row r="6977" spans="1:8" x14ac:dyDescent="0.2">
      <c r="A6977" s="6">
        <f t="shared" si="103"/>
        <v>609562</v>
      </c>
      <c r="B6977" s="6">
        <v>34</v>
      </c>
      <c r="C6977" s="7">
        <v>12</v>
      </c>
      <c r="D6977" s="6">
        <v>247</v>
      </c>
      <c r="E6977" s="6" t="s">
        <v>8581</v>
      </c>
      <c r="H6977" s="6">
        <f>IF('Раздел 2.6.2'!Y25&gt;='Раздел 2.6.2'!AC25,0,1)</f>
        <v>0</v>
      </c>
    </row>
    <row r="6978" spans="1:8" x14ac:dyDescent="0.2">
      <c r="A6978" s="6">
        <f t="shared" si="103"/>
        <v>609562</v>
      </c>
      <c r="B6978" s="6">
        <v>34</v>
      </c>
      <c r="C6978" s="7">
        <v>12</v>
      </c>
      <c r="D6978" s="6">
        <v>248</v>
      </c>
      <c r="E6978" s="6" t="s">
        <v>9434</v>
      </c>
      <c r="H6978" s="6">
        <f>IF('Раздел 2.6.2'!Y26&gt;='Раздел 2.6.2'!AC26,0,1)</f>
        <v>0</v>
      </c>
    </row>
    <row r="6979" spans="1:8" x14ac:dyDescent="0.2">
      <c r="A6979" s="6">
        <f t="shared" si="103"/>
        <v>609562</v>
      </c>
      <c r="B6979" s="6">
        <v>34</v>
      </c>
      <c r="C6979" s="7">
        <v>12</v>
      </c>
      <c r="D6979" s="6">
        <v>249</v>
      </c>
      <c r="E6979" s="6" t="s">
        <v>9435</v>
      </c>
      <c r="H6979" s="6">
        <f>IF('Раздел 2.6.2'!Y27&gt;='Раздел 2.6.2'!AC27,0,1)</f>
        <v>0</v>
      </c>
    </row>
    <row r="6980" spans="1:8" x14ac:dyDescent="0.2">
      <c r="A6980" s="6">
        <f t="shared" si="103"/>
        <v>609562</v>
      </c>
      <c r="B6980" s="6">
        <v>34</v>
      </c>
      <c r="C6980" s="7">
        <v>12</v>
      </c>
      <c r="D6980" s="6">
        <v>250</v>
      </c>
      <c r="E6980" s="6" t="s">
        <v>9436</v>
      </c>
      <c r="H6980" s="6">
        <f>IF('Раздел 2.6.2'!Y28&gt;='Раздел 2.6.2'!AC28,0,1)</f>
        <v>0</v>
      </c>
    </row>
    <row r="6981" spans="1:8" x14ac:dyDescent="0.2">
      <c r="A6981" s="6">
        <f t="shared" si="103"/>
        <v>609562</v>
      </c>
      <c r="B6981" s="6">
        <v>34</v>
      </c>
      <c r="C6981" s="7">
        <v>12</v>
      </c>
      <c r="D6981" s="6">
        <v>251</v>
      </c>
      <c r="E6981" s="6" t="s">
        <v>9437</v>
      </c>
      <c r="H6981" s="6">
        <f>IF('Раздел 2.6.2'!Y29&gt;='Раздел 2.6.2'!AC29,0,1)</f>
        <v>0</v>
      </c>
    </row>
    <row r="6982" spans="1:8" x14ac:dyDescent="0.2">
      <c r="A6982" s="6">
        <f t="shared" si="103"/>
        <v>609562</v>
      </c>
      <c r="B6982" s="6">
        <v>34</v>
      </c>
      <c r="C6982" s="7">
        <v>12</v>
      </c>
      <c r="D6982" s="6">
        <v>252</v>
      </c>
      <c r="E6982" s="6" t="s">
        <v>9438</v>
      </c>
      <c r="H6982" s="6">
        <f>IF('Раздел 2.6.2'!Y30&gt;='Раздел 2.6.2'!AC30,0,1)</f>
        <v>0</v>
      </c>
    </row>
    <row r="6983" spans="1:8" x14ac:dyDescent="0.2">
      <c r="A6983" s="6">
        <f t="shared" si="103"/>
        <v>609562</v>
      </c>
      <c r="B6983" s="6">
        <v>34</v>
      </c>
      <c r="C6983" s="7">
        <v>12</v>
      </c>
      <c r="D6983" s="6">
        <v>253</v>
      </c>
      <c r="E6983" s="6" t="s">
        <v>9439</v>
      </c>
      <c r="H6983" s="6">
        <f>IF('Раздел 2.6.2'!Y31&gt;='Раздел 2.6.2'!AC31,0,1)</f>
        <v>0</v>
      </c>
    </row>
    <row r="6984" spans="1:8" x14ac:dyDescent="0.2">
      <c r="A6984" s="6">
        <f t="shared" si="103"/>
        <v>609562</v>
      </c>
      <c r="B6984" s="6">
        <v>34</v>
      </c>
      <c r="C6984" s="7">
        <v>12</v>
      </c>
      <c r="D6984" s="6">
        <v>254</v>
      </c>
      <c r="E6984" s="6" t="s">
        <v>9440</v>
      </c>
      <c r="H6984" s="6">
        <f>IF('Раздел 2.6.2'!Y32&gt;='Раздел 2.6.2'!AC32,0,1)</f>
        <v>0</v>
      </c>
    </row>
    <row r="6985" spans="1:8" x14ac:dyDescent="0.2">
      <c r="A6985" s="6">
        <f t="shared" si="103"/>
        <v>609562</v>
      </c>
      <c r="B6985" s="6">
        <v>34</v>
      </c>
      <c r="C6985" s="7">
        <v>12</v>
      </c>
      <c r="D6985" s="6">
        <v>255</v>
      </c>
      <c r="E6985" s="6" t="s">
        <v>9441</v>
      </c>
      <c r="H6985" s="6">
        <f>IF('Раздел 2.6.2'!Y33&gt;='Раздел 2.6.2'!AC33,0,1)</f>
        <v>0</v>
      </c>
    </row>
    <row r="6986" spans="1:8" x14ac:dyDescent="0.2">
      <c r="A6986" s="6">
        <f t="shared" si="103"/>
        <v>609562</v>
      </c>
      <c r="B6986" s="6">
        <v>34</v>
      </c>
      <c r="C6986" s="7">
        <v>12</v>
      </c>
      <c r="D6986" s="6">
        <v>256</v>
      </c>
      <c r="E6986" s="6" t="s">
        <v>9442</v>
      </c>
      <c r="H6986" s="6">
        <f>IF('Раздел 2.6.2'!Y34&gt;='Раздел 2.6.2'!AC34,0,1)</f>
        <v>0</v>
      </c>
    </row>
    <row r="6987" spans="1:8" x14ac:dyDescent="0.2">
      <c r="A6987" s="6">
        <f t="shared" si="103"/>
        <v>609562</v>
      </c>
      <c r="B6987" s="6">
        <v>34</v>
      </c>
      <c r="C6987" s="7">
        <v>12</v>
      </c>
      <c r="D6987" s="6">
        <v>257</v>
      </c>
      <c r="E6987" s="6" t="s">
        <v>9443</v>
      </c>
      <c r="H6987" s="6">
        <f>IF('Раздел 2.6.2'!Y35&gt;='Раздел 2.6.2'!AC35,0,1)</f>
        <v>0</v>
      </c>
    </row>
    <row r="6988" spans="1:8" x14ac:dyDescent="0.2">
      <c r="A6988" s="6">
        <f t="shared" si="103"/>
        <v>609562</v>
      </c>
      <c r="B6988" s="6">
        <v>34</v>
      </c>
      <c r="C6988" s="7">
        <v>12</v>
      </c>
      <c r="D6988" s="6">
        <v>258</v>
      </c>
      <c r="E6988" s="6" t="s">
        <v>9444</v>
      </c>
      <c r="H6988" s="6">
        <f>IF('Раздел 2.6.2'!Y36&gt;='Раздел 2.6.2'!AC36,0,1)</f>
        <v>0</v>
      </c>
    </row>
    <row r="6989" spans="1:8" x14ac:dyDescent="0.2">
      <c r="A6989" s="6">
        <f t="shared" si="103"/>
        <v>609562</v>
      </c>
      <c r="B6989" s="6">
        <v>34</v>
      </c>
      <c r="C6989" s="7">
        <v>12</v>
      </c>
      <c r="D6989" s="6">
        <v>259</v>
      </c>
      <c r="E6989" s="6" t="s">
        <v>9445</v>
      </c>
      <c r="H6989" s="6">
        <f>IF('Раздел 2.6.2'!Y37&gt;='Раздел 2.6.2'!AC37,0,1)</f>
        <v>0</v>
      </c>
    </row>
    <row r="6990" spans="1:8" x14ac:dyDescent="0.2">
      <c r="A6990" s="6">
        <f t="shared" si="103"/>
        <v>609562</v>
      </c>
      <c r="B6990" s="6">
        <v>34</v>
      </c>
      <c r="C6990" s="7">
        <v>12</v>
      </c>
      <c r="D6990" s="6">
        <v>260</v>
      </c>
      <c r="E6990" s="6" t="s">
        <v>9446</v>
      </c>
      <c r="H6990" s="6">
        <f>IF('Раздел 2.6.2'!Y38&gt;='Раздел 2.6.2'!AC38,0,1)</f>
        <v>0</v>
      </c>
    </row>
    <row r="6991" spans="1:8" x14ac:dyDescent="0.2">
      <c r="A6991" s="6">
        <f t="shared" si="103"/>
        <v>609562</v>
      </c>
      <c r="B6991" s="6">
        <v>34</v>
      </c>
      <c r="C6991" s="7">
        <v>12</v>
      </c>
      <c r="D6991" s="6">
        <v>261</v>
      </c>
      <c r="E6991" s="6" t="s">
        <v>9447</v>
      </c>
      <c r="H6991" s="6">
        <f>IF('Раздел 2.6.2'!Y39&gt;='Раздел 2.6.2'!AC39,0,1)</f>
        <v>0</v>
      </c>
    </row>
    <row r="6992" spans="1:8" x14ac:dyDescent="0.2">
      <c r="A6992" s="6">
        <f t="shared" si="103"/>
        <v>609562</v>
      </c>
      <c r="B6992" s="6">
        <v>34</v>
      </c>
      <c r="C6992" s="7">
        <v>12</v>
      </c>
      <c r="D6992" s="6">
        <v>262</v>
      </c>
      <c r="E6992" s="6" t="s">
        <v>9448</v>
      </c>
      <c r="H6992" s="6">
        <f>IF('Раздел 2.6.2'!Y40&gt;='Раздел 2.6.2'!AC40,0,1)</f>
        <v>0</v>
      </c>
    </row>
    <row r="6993" spans="1:8" x14ac:dyDescent="0.2">
      <c r="A6993" s="6">
        <f t="shared" ref="A6993:A7056" si="104">P_3</f>
        <v>609562</v>
      </c>
      <c r="B6993" s="6">
        <v>34</v>
      </c>
      <c r="C6993" s="7">
        <v>12</v>
      </c>
      <c r="D6993" s="6">
        <v>263</v>
      </c>
      <c r="E6993" s="6" t="s">
        <v>9449</v>
      </c>
      <c r="H6993" s="6">
        <f>IF('Раздел 2.6.2'!Y41&gt;='Раздел 2.6.2'!AC41,0,1)</f>
        <v>0</v>
      </c>
    </row>
    <row r="6994" spans="1:8" x14ac:dyDescent="0.2">
      <c r="A6994" s="6">
        <f t="shared" si="104"/>
        <v>609562</v>
      </c>
      <c r="B6994" s="6">
        <v>34</v>
      </c>
      <c r="C6994" s="119">
        <v>12</v>
      </c>
      <c r="D6994" s="119">
        <v>264</v>
      </c>
      <c r="E6994" s="119" t="s">
        <v>9450</v>
      </c>
      <c r="F6994" s="119"/>
      <c r="G6994" s="119"/>
      <c r="H6994" s="119">
        <f>IF('Раздел 2.6.2'!Y42&gt;='Раздел 2.6.2'!AC42,0,1)</f>
        <v>0</v>
      </c>
    </row>
    <row r="6995" spans="1:8" x14ac:dyDescent="0.2">
      <c r="A6995" s="6">
        <f t="shared" si="104"/>
        <v>609562</v>
      </c>
      <c r="B6995" s="6">
        <v>34</v>
      </c>
      <c r="C6995" s="125">
        <v>13</v>
      </c>
      <c r="D6995" s="6">
        <v>265</v>
      </c>
      <c r="E6995" s="6" t="s">
        <v>9451</v>
      </c>
      <c r="H6995" s="6">
        <f>IF('Раздел 2.6.2'!Y21&gt;='Раздел 2.6.2'!AD21,0,1)</f>
        <v>0</v>
      </c>
    </row>
    <row r="6996" spans="1:8" x14ac:dyDescent="0.2">
      <c r="A6996" s="6">
        <f t="shared" si="104"/>
        <v>609562</v>
      </c>
      <c r="B6996" s="6">
        <v>34</v>
      </c>
      <c r="C6996" s="7">
        <v>13</v>
      </c>
      <c r="D6996" s="6">
        <v>266</v>
      </c>
      <c r="E6996" s="6" t="s">
        <v>9452</v>
      </c>
      <c r="H6996" s="6">
        <f>IF('Раздел 2.6.2'!Y22&gt;='Раздел 2.6.2'!AD22,0,1)</f>
        <v>0</v>
      </c>
    </row>
    <row r="6997" spans="1:8" x14ac:dyDescent="0.2">
      <c r="A6997" s="6">
        <f t="shared" si="104"/>
        <v>609562</v>
      </c>
      <c r="B6997" s="6">
        <v>34</v>
      </c>
      <c r="C6997" s="7">
        <v>13</v>
      </c>
      <c r="D6997" s="6">
        <v>267</v>
      </c>
      <c r="E6997" s="6" t="s">
        <v>9453</v>
      </c>
      <c r="H6997" s="6">
        <f>IF('Раздел 2.6.2'!Y23&gt;='Раздел 2.6.2'!AD23,0,1)</f>
        <v>0</v>
      </c>
    </row>
    <row r="6998" spans="1:8" x14ac:dyDescent="0.2">
      <c r="A6998" s="6">
        <f t="shared" si="104"/>
        <v>609562</v>
      </c>
      <c r="B6998" s="6">
        <v>34</v>
      </c>
      <c r="C6998" s="7">
        <v>13</v>
      </c>
      <c r="D6998" s="6">
        <v>268</v>
      </c>
      <c r="E6998" s="6" t="s">
        <v>9454</v>
      </c>
      <c r="H6998" s="6">
        <f>IF('Раздел 2.6.2'!Y24&gt;='Раздел 2.6.2'!AD24,0,1)</f>
        <v>0</v>
      </c>
    </row>
    <row r="6999" spans="1:8" x14ac:dyDescent="0.2">
      <c r="A6999" s="6">
        <f t="shared" si="104"/>
        <v>609562</v>
      </c>
      <c r="B6999" s="6">
        <v>34</v>
      </c>
      <c r="C6999" s="7">
        <v>13</v>
      </c>
      <c r="D6999" s="6">
        <v>269</v>
      </c>
      <c r="E6999" s="6" t="s">
        <v>8547</v>
      </c>
      <c r="H6999" s="6">
        <f>IF('Раздел 2.6.2'!Y25&gt;='Раздел 2.6.2'!AD25,0,1)</f>
        <v>0</v>
      </c>
    </row>
    <row r="7000" spans="1:8" x14ac:dyDescent="0.2">
      <c r="A7000" s="6">
        <f t="shared" si="104"/>
        <v>609562</v>
      </c>
      <c r="B7000" s="6">
        <v>34</v>
      </c>
      <c r="C7000" s="7">
        <v>13</v>
      </c>
      <c r="D7000" s="6">
        <v>270</v>
      </c>
      <c r="E7000" s="6" t="s">
        <v>8548</v>
      </c>
      <c r="H7000" s="6">
        <f>IF('Раздел 2.6.2'!Y26&gt;='Раздел 2.6.2'!AD26,0,1)</f>
        <v>0</v>
      </c>
    </row>
    <row r="7001" spans="1:8" x14ac:dyDescent="0.2">
      <c r="A7001" s="6">
        <f t="shared" si="104"/>
        <v>609562</v>
      </c>
      <c r="B7001" s="6">
        <v>34</v>
      </c>
      <c r="C7001" s="7">
        <v>13</v>
      </c>
      <c r="D7001" s="6">
        <v>271</v>
      </c>
      <c r="E7001" s="6" t="s">
        <v>8549</v>
      </c>
      <c r="H7001" s="6">
        <f>IF('Раздел 2.6.2'!Y27&gt;='Раздел 2.6.2'!AD27,0,1)</f>
        <v>0</v>
      </c>
    </row>
    <row r="7002" spans="1:8" x14ac:dyDescent="0.2">
      <c r="A7002" s="6">
        <f t="shared" si="104"/>
        <v>609562</v>
      </c>
      <c r="B7002" s="6">
        <v>34</v>
      </c>
      <c r="C7002" s="7">
        <v>13</v>
      </c>
      <c r="D7002" s="6">
        <v>272</v>
      </c>
      <c r="E7002" s="6" t="s">
        <v>8550</v>
      </c>
      <c r="H7002" s="6">
        <f>IF('Раздел 2.6.2'!Y28&gt;='Раздел 2.6.2'!AD28,0,1)</f>
        <v>0</v>
      </c>
    </row>
    <row r="7003" spans="1:8" x14ac:dyDescent="0.2">
      <c r="A7003" s="6">
        <f t="shared" si="104"/>
        <v>609562</v>
      </c>
      <c r="B7003" s="6">
        <v>34</v>
      </c>
      <c r="C7003" s="7">
        <v>13</v>
      </c>
      <c r="D7003" s="6">
        <v>273</v>
      </c>
      <c r="E7003" s="6" t="s">
        <v>9403</v>
      </c>
      <c r="H7003" s="6">
        <f>IF('Раздел 2.6.2'!Y29&gt;='Раздел 2.6.2'!AD29,0,1)</f>
        <v>0</v>
      </c>
    </row>
    <row r="7004" spans="1:8" x14ac:dyDescent="0.2">
      <c r="A7004" s="6">
        <f t="shared" si="104"/>
        <v>609562</v>
      </c>
      <c r="B7004" s="6">
        <v>34</v>
      </c>
      <c r="C7004" s="7">
        <v>13</v>
      </c>
      <c r="D7004" s="6">
        <v>274</v>
      </c>
      <c r="E7004" s="6" t="s">
        <v>9404</v>
      </c>
      <c r="H7004" s="6">
        <f>IF('Раздел 2.6.2'!Y30&gt;='Раздел 2.6.2'!AD30,0,1)</f>
        <v>0</v>
      </c>
    </row>
    <row r="7005" spans="1:8" x14ac:dyDescent="0.2">
      <c r="A7005" s="6">
        <f t="shared" si="104"/>
        <v>609562</v>
      </c>
      <c r="B7005" s="6">
        <v>34</v>
      </c>
      <c r="C7005" s="7">
        <v>13</v>
      </c>
      <c r="D7005" s="6">
        <v>275</v>
      </c>
      <c r="E7005" s="6" t="s">
        <v>9405</v>
      </c>
      <c r="H7005" s="6">
        <f>IF('Раздел 2.6.2'!Y31&gt;='Раздел 2.6.2'!AD31,0,1)</f>
        <v>0</v>
      </c>
    </row>
    <row r="7006" spans="1:8" x14ac:dyDescent="0.2">
      <c r="A7006" s="6">
        <f t="shared" si="104"/>
        <v>609562</v>
      </c>
      <c r="B7006" s="6">
        <v>34</v>
      </c>
      <c r="C7006" s="7">
        <v>13</v>
      </c>
      <c r="D7006" s="6">
        <v>276</v>
      </c>
      <c r="E7006" s="6" t="s">
        <v>9406</v>
      </c>
      <c r="H7006" s="6">
        <f>IF('Раздел 2.6.2'!Y32&gt;='Раздел 2.6.2'!AD32,0,1)</f>
        <v>0</v>
      </c>
    </row>
    <row r="7007" spans="1:8" x14ac:dyDescent="0.2">
      <c r="A7007" s="6">
        <f t="shared" si="104"/>
        <v>609562</v>
      </c>
      <c r="B7007" s="6">
        <v>34</v>
      </c>
      <c r="C7007" s="7">
        <v>13</v>
      </c>
      <c r="D7007" s="6">
        <v>277</v>
      </c>
      <c r="E7007" s="6" t="s">
        <v>9407</v>
      </c>
      <c r="H7007" s="6">
        <f>IF('Раздел 2.6.2'!Y33&gt;='Раздел 2.6.2'!AD33,0,1)</f>
        <v>0</v>
      </c>
    </row>
    <row r="7008" spans="1:8" x14ac:dyDescent="0.2">
      <c r="A7008" s="6">
        <f t="shared" si="104"/>
        <v>609562</v>
      </c>
      <c r="B7008" s="6">
        <v>34</v>
      </c>
      <c r="C7008" s="7">
        <v>13</v>
      </c>
      <c r="D7008" s="6">
        <v>278</v>
      </c>
      <c r="E7008" s="6" t="s">
        <v>9408</v>
      </c>
      <c r="H7008" s="6">
        <f>IF('Раздел 2.6.2'!Y34&gt;='Раздел 2.6.2'!AD34,0,1)</f>
        <v>0</v>
      </c>
    </row>
    <row r="7009" spans="1:8" x14ac:dyDescent="0.2">
      <c r="A7009" s="6">
        <f t="shared" si="104"/>
        <v>609562</v>
      </c>
      <c r="B7009" s="6">
        <v>34</v>
      </c>
      <c r="C7009" s="7">
        <v>13</v>
      </c>
      <c r="D7009" s="6">
        <v>279</v>
      </c>
      <c r="E7009" s="6" t="s">
        <v>9409</v>
      </c>
      <c r="H7009" s="6">
        <f>IF('Раздел 2.6.2'!Y35&gt;='Раздел 2.6.2'!AD35,0,1)</f>
        <v>0</v>
      </c>
    </row>
    <row r="7010" spans="1:8" x14ac:dyDescent="0.2">
      <c r="A7010" s="6">
        <f t="shared" si="104"/>
        <v>609562</v>
      </c>
      <c r="B7010" s="6">
        <v>34</v>
      </c>
      <c r="C7010" s="7">
        <v>13</v>
      </c>
      <c r="D7010" s="6">
        <v>280</v>
      </c>
      <c r="E7010" s="6" t="s">
        <v>9410</v>
      </c>
      <c r="H7010" s="6">
        <f>IF('Раздел 2.6.2'!Y36&gt;='Раздел 2.6.2'!AD36,0,1)</f>
        <v>0</v>
      </c>
    </row>
    <row r="7011" spans="1:8" x14ac:dyDescent="0.2">
      <c r="A7011" s="6">
        <f t="shared" si="104"/>
        <v>609562</v>
      </c>
      <c r="B7011" s="6">
        <v>34</v>
      </c>
      <c r="C7011" s="7">
        <v>13</v>
      </c>
      <c r="D7011" s="6">
        <v>281</v>
      </c>
      <c r="E7011" s="6" t="s">
        <v>9411</v>
      </c>
      <c r="H7011" s="6">
        <f>IF('Раздел 2.6.2'!Y37&gt;='Раздел 2.6.2'!AD37,0,1)</f>
        <v>0</v>
      </c>
    </row>
    <row r="7012" spans="1:8" x14ac:dyDescent="0.2">
      <c r="A7012" s="6">
        <f t="shared" si="104"/>
        <v>609562</v>
      </c>
      <c r="B7012" s="6">
        <v>34</v>
      </c>
      <c r="C7012" s="7">
        <v>13</v>
      </c>
      <c r="D7012" s="6">
        <v>282</v>
      </c>
      <c r="E7012" s="6" t="s">
        <v>9412</v>
      </c>
      <c r="H7012" s="6">
        <f>IF('Раздел 2.6.2'!Y38&gt;='Раздел 2.6.2'!AD38,0,1)</f>
        <v>0</v>
      </c>
    </row>
    <row r="7013" spans="1:8" x14ac:dyDescent="0.2">
      <c r="A7013" s="6">
        <f t="shared" si="104"/>
        <v>609562</v>
      </c>
      <c r="B7013" s="6">
        <v>34</v>
      </c>
      <c r="C7013" s="7">
        <v>13</v>
      </c>
      <c r="D7013" s="6">
        <v>283</v>
      </c>
      <c r="E7013" s="6" t="s">
        <v>9413</v>
      </c>
      <c r="H7013" s="6">
        <f>IF('Раздел 2.6.2'!Y39&gt;='Раздел 2.6.2'!AD39,0,1)</f>
        <v>0</v>
      </c>
    </row>
    <row r="7014" spans="1:8" x14ac:dyDescent="0.2">
      <c r="A7014" s="6">
        <f t="shared" si="104"/>
        <v>609562</v>
      </c>
      <c r="B7014" s="6">
        <v>34</v>
      </c>
      <c r="C7014" s="7">
        <v>13</v>
      </c>
      <c r="D7014" s="6">
        <v>284</v>
      </c>
      <c r="E7014" s="6" t="s">
        <v>9414</v>
      </c>
      <c r="H7014" s="6">
        <f>IF('Раздел 2.6.2'!Y40&gt;='Раздел 2.6.2'!AD40,0,1)</f>
        <v>0</v>
      </c>
    </row>
    <row r="7015" spans="1:8" x14ac:dyDescent="0.2">
      <c r="A7015" s="6">
        <f t="shared" si="104"/>
        <v>609562</v>
      </c>
      <c r="B7015" s="6">
        <v>34</v>
      </c>
      <c r="C7015" s="7">
        <v>13</v>
      </c>
      <c r="D7015" s="6">
        <v>285</v>
      </c>
      <c r="E7015" s="6" t="s">
        <v>9415</v>
      </c>
      <c r="H7015" s="6">
        <f>IF('Раздел 2.6.2'!Y41&gt;='Раздел 2.6.2'!AD41,0,1)</f>
        <v>0</v>
      </c>
    </row>
    <row r="7016" spans="1:8" x14ac:dyDescent="0.2">
      <c r="A7016" s="6">
        <f t="shared" si="104"/>
        <v>609562</v>
      </c>
      <c r="B7016" s="6">
        <v>34</v>
      </c>
      <c r="C7016" s="119">
        <v>13</v>
      </c>
      <c r="D7016" s="119">
        <v>286</v>
      </c>
      <c r="E7016" s="119" t="s">
        <v>9416</v>
      </c>
      <c r="F7016" s="119"/>
      <c r="G7016" s="119"/>
      <c r="H7016" s="119">
        <f>IF('Раздел 2.6.2'!Y42&gt;='Раздел 2.6.2'!AD42,0,1)</f>
        <v>0</v>
      </c>
    </row>
    <row r="7017" spans="1:8" x14ac:dyDescent="0.2">
      <c r="A7017" s="6">
        <f t="shared" si="104"/>
        <v>609562</v>
      </c>
      <c r="B7017" s="6">
        <v>34</v>
      </c>
      <c r="C7017" s="6">
        <v>14</v>
      </c>
      <c r="D7017" s="6">
        <v>287</v>
      </c>
      <c r="E7017" s="6" t="s">
        <v>9417</v>
      </c>
      <c r="H7017" s="6">
        <f>IF('Раздел 2.6.2'!AF21&gt;='Раздел 2.6.2'!AG21,0,1)</f>
        <v>0</v>
      </c>
    </row>
    <row r="7018" spans="1:8" x14ac:dyDescent="0.2">
      <c r="A7018" s="6">
        <f t="shared" si="104"/>
        <v>609562</v>
      </c>
      <c r="B7018" s="6">
        <v>34</v>
      </c>
      <c r="C7018" s="6">
        <v>14</v>
      </c>
      <c r="D7018" s="6">
        <v>288</v>
      </c>
      <c r="E7018" s="6" t="s">
        <v>9418</v>
      </c>
      <c r="H7018" s="6">
        <f>IF('Раздел 2.6.2'!AF22&gt;='Раздел 2.6.2'!AG22,0,1)</f>
        <v>0</v>
      </c>
    </row>
    <row r="7019" spans="1:8" x14ac:dyDescent="0.2">
      <c r="A7019" s="6">
        <f t="shared" si="104"/>
        <v>609562</v>
      </c>
      <c r="B7019" s="6">
        <v>34</v>
      </c>
      <c r="C7019" s="6">
        <v>14</v>
      </c>
      <c r="D7019" s="6">
        <v>289</v>
      </c>
      <c r="E7019" s="6" t="s">
        <v>9419</v>
      </c>
      <c r="H7019" s="6">
        <f>IF('Раздел 2.6.2'!AF23&gt;='Раздел 2.6.2'!AG23,0,1)</f>
        <v>0</v>
      </c>
    </row>
    <row r="7020" spans="1:8" x14ac:dyDescent="0.2">
      <c r="A7020" s="6">
        <f t="shared" si="104"/>
        <v>609562</v>
      </c>
      <c r="B7020" s="6">
        <v>34</v>
      </c>
      <c r="C7020" s="6">
        <v>14</v>
      </c>
      <c r="D7020" s="6">
        <v>290</v>
      </c>
      <c r="E7020" s="6" t="s">
        <v>9420</v>
      </c>
      <c r="H7020" s="6">
        <f>IF('Раздел 2.6.2'!AF24&gt;='Раздел 2.6.2'!AG24,0,1)</f>
        <v>0</v>
      </c>
    </row>
    <row r="7021" spans="1:8" x14ac:dyDescent="0.2">
      <c r="A7021" s="6">
        <f t="shared" si="104"/>
        <v>609562</v>
      </c>
      <c r="B7021" s="6">
        <v>34</v>
      </c>
      <c r="C7021" s="6">
        <v>14</v>
      </c>
      <c r="D7021" s="6">
        <v>291</v>
      </c>
      <c r="E7021" s="6" t="s">
        <v>9421</v>
      </c>
      <c r="H7021" s="6">
        <f>IF('Раздел 2.6.2'!AF25&gt;='Раздел 2.6.2'!AG25,0,1)</f>
        <v>0</v>
      </c>
    </row>
    <row r="7022" spans="1:8" x14ac:dyDescent="0.2">
      <c r="A7022" s="6">
        <f t="shared" si="104"/>
        <v>609562</v>
      </c>
      <c r="B7022" s="6">
        <v>34</v>
      </c>
      <c r="C7022" s="6">
        <v>14</v>
      </c>
      <c r="D7022" s="6">
        <v>292</v>
      </c>
      <c r="E7022" s="6" t="s">
        <v>9422</v>
      </c>
      <c r="H7022" s="6">
        <f>IF('Раздел 2.6.2'!AF26&gt;='Раздел 2.6.2'!AG26,0,1)</f>
        <v>0</v>
      </c>
    </row>
    <row r="7023" spans="1:8" x14ac:dyDescent="0.2">
      <c r="A7023" s="6">
        <f t="shared" si="104"/>
        <v>609562</v>
      </c>
      <c r="B7023" s="6">
        <v>34</v>
      </c>
      <c r="C7023" s="6">
        <v>14</v>
      </c>
      <c r="D7023" s="6">
        <v>293</v>
      </c>
      <c r="E7023" s="6" t="s">
        <v>9423</v>
      </c>
      <c r="H7023" s="6">
        <f>IF('Раздел 2.6.2'!AF27&gt;='Раздел 2.6.2'!AG27,0,1)</f>
        <v>0</v>
      </c>
    </row>
    <row r="7024" spans="1:8" x14ac:dyDescent="0.2">
      <c r="A7024" s="6">
        <f t="shared" si="104"/>
        <v>609562</v>
      </c>
      <c r="B7024" s="6">
        <v>34</v>
      </c>
      <c r="C7024" s="6">
        <v>14</v>
      </c>
      <c r="D7024" s="6">
        <v>294</v>
      </c>
      <c r="E7024" s="6" t="s">
        <v>9424</v>
      </c>
      <c r="H7024" s="6">
        <f>IF('Раздел 2.6.2'!AF28&gt;='Раздел 2.6.2'!AG28,0,1)</f>
        <v>0</v>
      </c>
    </row>
    <row r="7025" spans="1:8" x14ac:dyDescent="0.2">
      <c r="A7025" s="6">
        <f t="shared" si="104"/>
        <v>609562</v>
      </c>
      <c r="B7025" s="6">
        <v>34</v>
      </c>
      <c r="C7025" s="6">
        <v>14</v>
      </c>
      <c r="D7025" s="6">
        <v>295</v>
      </c>
      <c r="E7025" s="6" t="s">
        <v>9425</v>
      </c>
      <c r="H7025" s="6">
        <f>IF('Раздел 2.6.2'!AF29&gt;='Раздел 2.6.2'!AG29,0,1)</f>
        <v>0</v>
      </c>
    </row>
    <row r="7026" spans="1:8" x14ac:dyDescent="0.2">
      <c r="A7026" s="6">
        <f t="shared" si="104"/>
        <v>609562</v>
      </c>
      <c r="B7026" s="6">
        <v>34</v>
      </c>
      <c r="C7026" s="6">
        <v>14</v>
      </c>
      <c r="D7026" s="6">
        <v>296</v>
      </c>
      <c r="E7026" s="6" t="s">
        <v>9426</v>
      </c>
      <c r="H7026" s="6">
        <f>IF('Раздел 2.6.2'!AF30&gt;='Раздел 2.6.2'!AG30,0,1)</f>
        <v>0</v>
      </c>
    </row>
    <row r="7027" spans="1:8" x14ac:dyDescent="0.2">
      <c r="A7027" s="6">
        <f t="shared" si="104"/>
        <v>609562</v>
      </c>
      <c r="B7027" s="6">
        <v>34</v>
      </c>
      <c r="C7027" s="6">
        <v>14</v>
      </c>
      <c r="D7027" s="6">
        <v>297</v>
      </c>
      <c r="E7027" s="6" t="s">
        <v>9427</v>
      </c>
      <c r="H7027" s="6">
        <f>IF('Раздел 2.6.2'!AF31&gt;='Раздел 2.6.2'!AG31,0,1)</f>
        <v>0</v>
      </c>
    </row>
    <row r="7028" spans="1:8" x14ac:dyDescent="0.2">
      <c r="A7028" s="6">
        <f t="shared" si="104"/>
        <v>609562</v>
      </c>
      <c r="B7028" s="6">
        <v>34</v>
      </c>
      <c r="C7028" s="6">
        <v>14</v>
      </c>
      <c r="D7028" s="6">
        <v>298</v>
      </c>
      <c r="E7028" s="6" t="s">
        <v>9428</v>
      </c>
      <c r="H7028" s="6">
        <f>IF('Раздел 2.6.2'!AF32&gt;='Раздел 2.6.2'!AG32,0,1)</f>
        <v>0</v>
      </c>
    </row>
    <row r="7029" spans="1:8" x14ac:dyDescent="0.2">
      <c r="A7029" s="6">
        <f t="shared" si="104"/>
        <v>609562</v>
      </c>
      <c r="B7029" s="6">
        <v>34</v>
      </c>
      <c r="C7029" s="6">
        <v>14</v>
      </c>
      <c r="D7029" s="6">
        <v>299</v>
      </c>
      <c r="E7029" s="6" t="s">
        <v>9429</v>
      </c>
      <c r="H7029" s="6">
        <f>IF('Раздел 2.6.2'!AF33&gt;='Раздел 2.6.2'!AG33,0,1)</f>
        <v>0</v>
      </c>
    </row>
    <row r="7030" spans="1:8" x14ac:dyDescent="0.2">
      <c r="A7030" s="6">
        <f t="shared" si="104"/>
        <v>609562</v>
      </c>
      <c r="B7030" s="6">
        <v>34</v>
      </c>
      <c r="C7030" s="6">
        <v>14</v>
      </c>
      <c r="D7030" s="6">
        <v>300</v>
      </c>
      <c r="E7030" s="6" t="s">
        <v>9430</v>
      </c>
      <c r="H7030" s="6">
        <f>IF('Раздел 2.6.2'!AF34&gt;='Раздел 2.6.2'!AG34,0,1)</f>
        <v>0</v>
      </c>
    </row>
    <row r="7031" spans="1:8" x14ac:dyDescent="0.2">
      <c r="A7031" s="6">
        <f t="shared" si="104"/>
        <v>609562</v>
      </c>
      <c r="B7031" s="6">
        <v>34</v>
      </c>
      <c r="C7031" s="6">
        <v>14</v>
      </c>
      <c r="D7031" s="6">
        <v>301</v>
      </c>
      <c r="E7031" s="6" t="s">
        <v>9431</v>
      </c>
      <c r="H7031" s="6">
        <f>IF('Раздел 2.6.2'!AF35&gt;='Раздел 2.6.2'!AG35,0,1)</f>
        <v>0</v>
      </c>
    </row>
    <row r="7032" spans="1:8" x14ac:dyDescent="0.2">
      <c r="A7032" s="6">
        <f t="shared" si="104"/>
        <v>609562</v>
      </c>
      <c r="B7032" s="6">
        <v>34</v>
      </c>
      <c r="C7032" s="6">
        <v>14</v>
      </c>
      <c r="D7032" s="6">
        <v>302</v>
      </c>
      <c r="E7032" s="6" t="s">
        <v>9432</v>
      </c>
      <c r="H7032" s="6">
        <f>IF('Раздел 2.6.2'!AF36&gt;='Раздел 2.6.2'!AG36,0,1)</f>
        <v>0</v>
      </c>
    </row>
    <row r="7033" spans="1:8" x14ac:dyDescent="0.2">
      <c r="A7033" s="6">
        <f t="shared" si="104"/>
        <v>609562</v>
      </c>
      <c r="B7033" s="6">
        <v>34</v>
      </c>
      <c r="C7033" s="6">
        <v>14</v>
      </c>
      <c r="D7033" s="6">
        <v>303</v>
      </c>
      <c r="E7033" s="6" t="s">
        <v>9433</v>
      </c>
      <c r="H7033" s="6">
        <f>IF('Раздел 2.6.2'!AF37&gt;='Раздел 2.6.2'!AG37,0,1)</f>
        <v>0</v>
      </c>
    </row>
    <row r="7034" spans="1:8" x14ac:dyDescent="0.2">
      <c r="A7034" s="6">
        <f t="shared" si="104"/>
        <v>609562</v>
      </c>
      <c r="B7034" s="6">
        <v>34</v>
      </c>
      <c r="C7034" s="6">
        <v>14</v>
      </c>
      <c r="D7034" s="6">
        <v>304</v>
      </c>
      <c r="E7034" s="6" t="s">
        <v>10477</v>
      </c>
      <c r="H7034" s="6">
        <f>IF('Раздел 2.6.2'!AF38&gt;='Раздел 2.6.2'!AG38,0,1)</f>
        <v>0</v>
      </c>
    </row>
    <row r="7035" spans="1:8" x14ac:dyDescent="0.2">
      <c r="A7035" s="6">
        <f t="shared" si="104"/>
        <v>609562</v>
      </c>
      <c r="B7035" s="6">
        <v>34</v>
      </c>
      <c r="C7035" s="6">
        <v>14</v>
      </c>
      <c r="D7035" s="6">
        <v>305</v>
      </c>
      <c r="E7035" s="6" t="s">
        <v>10478</v>
      </c>
      <c r="H7035" s="6">
        <f>IF('Раздел 2.6.2'!AF39&gt;='Раздел 2.6.2'!AG39,0,1)</f>
        <v>0</v>
      </c>
    </row>
    <row r="7036" spans="1:8" x14ac:dyDescent="0.2">
      <c r="A7036" s="6">
        <f t="shared" si="104"/>
        <v>609562</v>
      </c>
      <c r="B7036" s="6">
        <v>34</v>
      </c>
      <c r="C7036" s="6">
        <v>14</v>
      </c>
      <c r="D7036" s="6">
        <v>306</v>
      </c>
      <c r="E7036" s="6" t="s">
        <v>10479</v>
      </c>
      <c r="H7036" s="6">
        <f>IF('Раздел 2.6.2'!AF40&gt;='Раздел 2.6.2'!AG40,0,1)</f>
        <v>0</v>
      </c>
    </row>
    <row r="7037" spans="1:8" x14ac:dyDescent="0.2">
      <c r="A7037" s="6">
        <f t="shared" si="104"/>
        <v>609562</v>
      </c>
      <c r="B7037" s="6">
        <v>34</v>
      </c>
      <c r="C7037" s="6">
        <v>14</v>
      </c>
      <c r="D7037" s="6">
        <v>307</v>
      </c>
      <c r="E7037" s="6" t="s">
        <v>10480</v>
      </c>
      <c r="H7037" s="6">
        <f>IF('Раздел 2.6.2'!AF41&gt;='Раздел 2.6.2'!AG41,0,1)</f>
        <v>0</v>
      </c>
    </row>
    <row r="7038" spans="1:8" x14ac:dyDescent="0.2">
      <c r="A7038" s="6">
        <f t="shared" si="104"/>
        <v>609562</v>
      </c>
      <c r="B7038" s="6">
        <v>34</v>
      </c>
      <c r="C7038" s="119">
        <v>14</v>
      </c>
      <c r="D7038" s="119">
        <v>308</v>
      </c>
      <c r="E7038" s="119" t="s">
        <v>10481</v>
      </c>
      <c r="F7038" s="119"/>
      <c r="G7038" s="119"/>
      <c r="H7038" s="119">
        <f>IF('Раздел 2.6.2'!AF42&gt;='Раздел 2.6.2'!AG42,0,1)</f>
        <v>0</v>
      </c>
    </row>
    <row r="7039" spans="1:8" x14ac:dyDescent="0.2">
      <c r="A7039" s="6">
        <f t="shared" si="104"/>
        <v>609562</v>
      </c>
      <c r="B7039" s="6">
        <v>34</v>
      </c>
      <c r="C7039" s="6">
        <v>15</v>
      </c>
      <c r="D7039" s="6">
        <v>309</v>
      </c>
      <c r="E7039" s="6" t="s">
        <v>10482</v>
      </c>
      <c r="H7039" s="6">
        <f>IF('Раздел 2.6.2'!AF21&gt;='Раздел 2.6.2'!AJ21,0,1)</f>
        <v>0</v>
      </c>
    </row>
    <row r="7040" spans="1:8" x14ac:dyDescent="0.2">
      <c r="A7040" s="6">
        <f t="shared" si="104"/>
        <v>609562</v>
      </c>
      <c r="B7040" s="6">
        <v>34</v>
      </c>
      <c r="C7040" s="6">
        <v>15</v>
      </c>
      <c r="D7040" s="6">
        <v>310</v>
      </c>
      <c r="E7040" s="6" t="s">
        <v>10483</v>
      </c>
      <c r="H7040" s="6">
        <f>IF('Раздел 2.6.2'!AF22&gt;='Раздел 2.6.2'!AJ22,0,1)</f>
        <v>0</v>
      </c>
    </row>
    <row r="7041" spans="1:8" x14ac:dyDescent="0.2">
      <c r="A7041" s="6">
        <f t="shared" si="104"/>
        <v>609562</v>
      </c>
      <c r="B7041" s="6">
        <v>34</v>
      </c>
      <c r="C7041" s="6">
        <v>15</v>
      </c>
      <c r="D7041" s="6">
        <v>311</v>
      </c>
      <c r="E7041" s="6" t="s">
        <v>8653</v>
      </c>
      <c r="H7041" s="6">
        <f>IF('Раздел 2.6.2'!AF23&gt;='Раздел 2.6.2'!AJ23,0,1)</f>
        <v>0</v>
      </c>
    </row>
    <row r="7042" spans="1:8" x14ac:dyDescent="0.2">
      <c r="A7042" s="6">
        <f t="shared" si="104"/>
        <v>609562</v>
      </c>
      <c r="B7042" s="6">
        <v>34</v>
      </c>
      <c r="C7042" s="6">
        <v>15</v>
      </c>
      <c r="D7042" s="6">
        <v>312</v>
      </c>
      <c r="E7042" s="6" t="s">
        <v>8654</v>
      </c>
      <c r="H7042" s="6">
        <f>IF('Раздел 2.6.2'!AF24&gt;='Раздел 2.6.2'!AJ24,0,1)</f>
        <v>0</v>
      </c>
    </row>
    <row r="7043" spans="1:8" x14ac:dyDescent="0.2">
      <c r="A7043" s="6">
        <f t="shared" si="104"/>
        <v>609562</v>
      </c>
      <c r="B7043" s="6">
        <v>34</v>
      </c>
      <c r="C7043" s="6">
        <v>15</v>
      </c>
      <c r="D7043" s="6">
        <v>313</v>
      </c>
      <c r="E7043" s="6" t="s">
        <v>8655</v>
      </c>
      <c r="H7043" s="6">
        <f>IF('Раздел 2.6.2'!AF25&gt;='Раздел 2.6.2'!AJ25,0,1)</f>
        <v>0</v>
      </c>
    </row>
    <row r="7044" spans="1:8" x14ac:dyDescent="0.2">
      <c r="A7044" s="6">
        <f t="shared" si="104"/>
        <v>609562</v>
      </c>
      <c r="B7044" s="6">
        <v>34</v>
      </c>
      <c r="C7044" s="6">
        <v>15</v>
      </c>
      <c r="D7044" s="6">
        <v>314</v>
      </c>
      <c r="E7044" s="6" t="s">
        <v>8656</v>
      </c>
      <c r="H7044" s="6">
        <f>IF('Раздел 2.6.2'!AF26&gt;='Раздел 2.6.2'!AJ26,0,1)</f>
        <v>0</v>
      </c>
    </row>
    <row r="7045" spans="1:8" x14ac:dyDescent="0.2">
      <c r="A7045" s="6">
        <f t="shared" si="104"/>
        <v>609562</v>
      </c>
      <c r="B7045" s="6">
        <v>34</v>
      </c>
      <c r="C7045" s="6">
        <v>15</v>
      </c>
      <c r="D7045" s="6">
        <v>315</v>
      </c>
      <c r="E7045" s="6" t="s">
        <v>8657</v>
      </c>
      <c r="H7045" s="6">
        <f>IF('Раздел 2.6.2'!AF27&gt;='Раздел 2.6.2'!AJ27,0,1)</f>
        <v>0</v>
      </c>
    </row>
    <row r="7046" spans="1:8" x14ac:dyDescent="0.2">
      <c r="A7046" s="6">
        <f t="shared" si="104"/>
        <v>609562</v>
      </c>
      <c r="B7046" s="6">
        <v>34</v>
      </c>
      <c r="C7046" s="6">
        <v>15</v>
      </c>
      <c r="D7046" s="6">
        <v>316</v>
      </c>
      <c r="E7046" s="6" t="s">
        <v>8658</v>
      </c>
      <c r="H7046" s="6">
        <f>IF('Раздел 2.6.2'!AF28&gt;='Раздел 2.6.2'!AJ28,0,1)</f>
        <v>0</v>
      </c>
    </row>
    <row r="7047" spans="1:8" x14ac:dyDescent="0.2">
      <c r="A7047" s="6">
        <f t="shared" si="104"/>
        <v>609562</v>
      </c>
      <c r="B7047" s="6">
        <v>34</v>
      </c>
      <c r="C7047" s="6">
        <v>15</v>
      </c>
      <c r="D7047" s="6">
        <v>317</v>
      </c>
      <c r="E7047" s="6" t="s">
        <v>8659</v>
      </c>
      <c r="H7047" s="6">
        <f>IF('Раздел 2.6.2'!AF29&gt;='Раздел 2.6.2'!AJ29,0,1)</f>
        <v>0</v>
      </c>
    </row>
    <row r="7048" spans="1:8" x14ac:dyDescent="0.2">
      <c r="A7048" s="6">
        <f t="shared" si="104"/>
        <v>609562</v>
      </c>
      <c r="B7048" s="6">
        <v>34</v>
      </c>
      <c r="C7048" s="6">
        <v>15</v>
      </c>
      <c r="D7048" s="6">
        <v>318</v>
      </c>
      <c r="E7048" s="6" t="s">
        <v>8660</v>
      </c>
      <c r="H7048" s="6">
        <f>IF('Раздел 2.6.2'!AF30&gt;='Раздел 2.6.2'!AJ30,0,1)</f>
        <v>0</v>
      </c>
    </row>
    <row r="7049" spans="1:8" x14ac:dyDescent="0.2">
      <c r="A7049" s="6">
        <f t="shared" si="104"/>
        <v>609562</v>
      </c>
      <c r="B7049" s="6">
        <v>34</v>
      </c>
      <c r="C7049" s="6">
        <v>15</v>
      </c>
      <c r="D7049" s="6">
        <v>319</v>
      </c>
      <c r="E7049" s="6" t="s">
        <v>8661</v>
      </c>
      <c r="H7049" s="6">
        <f>IF('Раздел 2.6.2'!AF31&gt;='Раздел 2.6.2'!AJ31,0,1)</f>
        <v>0</v>
      </c>
    </row>
    <row r="7050" spans="1:8" x14ac:dyDescent="0.2">
      <c r="A7050" s="6">
        <f t="shared" si="104"/>
        <v>609562</v>
      </c>
      <c r="B7050" s="6">
        <v>34</v>
      </c>
      <c r="C7050" s="6">
        <v>15</v>
      </c>
      <c r="D7050" s="6">
        <v>320</v>
      </c>
      <c r="E7050" s="6" t="s">
        <v>8662</v>
      </c>
      <c r="H7050" s="6">
        <f>IF('Раздел 2.6.2'!AF32&gt;='Раздел 2.6.2'!AJ32,0,1)</f>
        <v>0</v>
      </c>
    </row>
    <row r="7051" spans="1:8" x14ac:dyDescent="0.2">
      <c r="A7051" s="6">
        <f t="shared" si="104"/>
        <v>609562</v>
      </c>
      <c r="B7051" s="6">
        <v>34</v>
      </c>
      <c r="C7051" s="6">
        <v>15</v>
      </c>
      <c r="D7051" s="6">
        <v>321</v>
      </c>
      <c r="E7051" s="6" t="s">
        <v>8663</v>
      </c>
      <c r="H7051" s="6">
        <f>IF('Раздел 2.6.2'!AF33&gt;='Раздел 2.6.2'!AJ33,0,1)</f>
        <v>0</v>
      </c>
    </row>
    <row r="7052" spans="1:8" x14ac:dyDescent="0.2">
      <c r="A7052" s="6">
        <f t="shared" si="104"/>
        <v>609562</v>
      </c>
      <c r="B7052" s="6">
        <v>34</v>
      </c>
      <c r="C7052" s="6">
        <v>15</v>
      </c>
      <c r="D7052" s="6">
        <v>322</v>
      </c>
      <c r="E7052" s="6" t="s">
        <v>8664</v>
      </c>
      <c r="H7052" s="6">
        <f>IF('Раздел 2.6.2'!AF34&gt;='Раздел 2.6.2'!AJ34,0,1)</f>
        <v>0</v>
      </c>
    </row>
    <row r="7053" spans="1:8" x14ac:dyDescent="0.2">
      <c r="A7053" s="6">
        <f t="shared" si="104"/>
        <v>609562</v>
      </c>
      <c r="B7053" s="6">
        <v>34</v>
      </c>
      <c r="C7053" s="6">
        <v>15</v>
      </c>
      <c r="D7053" s="6">
        <v>323</v>
      </c>
      <c r="E7053" s="6" t="s">
        <v>8665</v>
      </c>
      <c r="H7053" s="6">
        <f>IF('Раздел 2.6.2'!AF35&gt;='Раздел 2.6.2'!AJ35,0,1)</f>
        <v>0</v>
      </c>
    </row>
    <row r="7054" spans="1:8" x14ac:dyDescent="0.2">
      <c r="A7054" s="6">
        <f t="shared" si="104"/>
        <v>609562</v>
      </c>
      <c r="B7054" s="6">
        <v>34</v>
      </c>
      <c r="C7054" s="6">
        <v>15</v>
      </c>
      <c r="D7054" s="6">
        <v>324</v>
      </c>
      <c r="E7054" s="6" t="s">
        <v>8666</v>
      </c>
      <c r="H7054" s="6">
        <f>IF('Раздел 2.6.2'!AF36&gt;='Раздел 2.6.2'!AJ36,0,1)</f>
        <v>0</v>
      </c>
    </row>
    <row r="7055" spans="1:8" x14ac:dyDescent="0.2">
      <c r="A7055" s="6">
        <f t="shared" si="104"/>
        <v>609562</v>
      </c>
      <c r="B7055" s="6">
        <v>34</v>
      </c>
      <c r="C7055" s="6">
        <v>15</v>
      </c>
      <c r="D7055" s="6">
        <v>325</v>
      </c>
      <c r="E7055" s="6" t="s">
        <v>8667</v>
      </c>
      <c r="H7055" s="6">
        <f>IF('Раздел 2.6.2'!AF37&gt;='Раздел 2.6.2'!AJ37,0,1)</f>
        <v>0</v>
      </c>
    </row>
    <row r="7056" spans="1:8" x14ac:dyDescent="0.2">
      <c r="A7056" s="6">
        <f t="shared" si="104"/>
        <v>609562</v>
      </c>
      <c r="B7056" s="6">
        <v>34</v>
      </c>
      <c r="C7056" s="6">
        <v>15</v>
      </c>
      <c r="D7056" s="6">
        <v>326</v>
      </c>
      <c r="E7056" s="6" t="s">
        <v>8668</v>
      </c>
      <c r="H7056" s="6">
        <f>IF('Раздел 2.6.2'!AF38&gt;='Раздел 2.6.2'!AJ38,0,1)</f>
        <v>0</v>
      </c>
    </row>
    <row r="7057" spans="1:8" x14ac:dyDescent="0.2">
      <c r="A7057" s="6">
        <f t="shared" ref="A7057:A7120" si="105">P_3</f>
        <v>609562</v>
      </c>
      <c r="B7057" s="6">
        <v>34</v>
      </c>
      <c r="C7057" s="6">
        <v>15</v>
      </c>
      <c r="D7057" s="6">
        <v>327</v>
      </c>
      <c r="E7057" s="6" t="s">
        <v>8669</v>
      </c>
      <c r="H7057" s="6">
        <f>IF('Раздел 2.6.2'!AF39&gt;='Раздел 2.6.2'!AJ39,0,1)</f>
        <v>0</v>
      </c>
    </row>
    <row r="7058" spans="1:8" x14ac:dyDescent="0.2">
      <c r="A7058" s="6">
        <f t="shared" si="105"/>
        <v>609562</v>
      </c>
      <c r="B7058" s="6">
        <v>34</v>
      </c>
      <c r="C7058" s="6">
        <v>15</v>
      </c>
      <c r="D7058" s="6">
        <v>328</v>
      </c>
      <c r="E7058" s="6" t="s">
        <v>8670</v>
      </c>
      <c r="H7058" s="6">
        <f>IF('Раздел 2.6.2'!AF40&gt;='Раздел 2.6.2'!AJ40,0,1)</f>
        <v>0</v>
      </c>
    </row>
    <row r="7059" spans="1:8" x14ac:dyDescent="0.2">
      <c r="A7059" s="6">
        <f t="shared" si="105"/>
        <v>609562</v>
      </c>
      <c r="B7059" s="6">
        <v>34</v>
      </c>
      <c r="C7059" s="6">
        <v>15</v>
      </c>
      <c r="D7059" s="6">
        <v>329</v>
      </c>
      <c r="E7059" s="6" t="s">
        <v>8671</v>
      </c>
      <c r="H7059" s="6">
        <f>IF('Раздел 2.6.2'!AF41&gt;='Раздел 2.6.2'!AJ41,0,1)</f>
        <v>0</v>
      </c>
    </row>
    <row r="7060" spans="1:8" x14ac:dyDescent="0.2">
      <c r="A7060" s="6">
        <f t="shared" si="105"/>
        <v>609562</v>
      </c>
      <c r="B7060" s="6">
        <v>34</v>
      </c>
      <c r="C7060" s="119">
        <v>15</v>
      </c>
      <c r="D7060" s="119">
        <v>330</v>
      </c>
      <c r="E7060" s="119" t="s">
        <v>8672</v>
      </c>
      <c r="F7060" s="119"/>
      <c r="G7060" s="119"/>
      <c r="H7060" s="119">
        <f>IF('Раздел 2.6.2'!AF42&gt;='Раздел 2.6.2'!AJ42,0,1)</f>
        <v>0</v>
      </c>
    </row>
    <row r="7061" spans="1:8" x14ac:dyDescent="0.2">
      <c r="A7061" s="6">
        <f t="shared" si="105"/>
        <v>609562</v>
      </c>
      <c r="B7061" s="6">
        <v>34</v>
      </c>
      <c r="C7061" s="6">
        <v>16</v>
      </c>
      <c r="D7061" s="6">
        <v>331</v>
      </c>
      <c r="E7061" s="6" t="s">
        <v>8673</v>
      </c>
      <c r="H7061" s="6">
        <f>IF('Раздел 2.6.2'!AF21&gt;='Раздел 2.6.2'!AK21,0,1)</f>
        <v>0</v>
      </c>
    </row>
    <row r="7062" spans="1:8" x14ac:dyDescent="0.2">
      <c r="A7062" s="6">
        <f t="shared" si="105"/>
        <v>609562</v>
      </c>
      <c r="B7062" s="6">
        <v>34</v>
      </c>
      <c r="C7062" s="6">
        <v>16</v>
      </c>
      <c r="D7062" s="6">
        <v>332</v>
      </c>
      <c r="E7062" s="6" t="s">
        <v>8674</v>
      </c>
      <c r="H7062" s="6">
        <f>IF('Раздел 2.6.2'!AF22&gt;='Раздел 2.6.2'!AK22,0,1)</f>
        <v>0</v>
      </c>
    </row>
    <row r="7063" spans="1:8" x14ac:dyDescent="0.2">
      <c r="A7063" s="6">
        <f t="shared" si="105"/>
        <v>609562</v>
      </c>
      <c r="B7063" s="6">
        <v>34</v>
      </c>
      <c r="C7063" s="6">
        <v>16</v>
      </c>
      <c r="D7063" s="6">
        <v>333</v>
      </c>
      <c r="E7063" s="6" t="s">
        <v>8675</v>
      </c>
      <c r="H7063" s="6">
        <f>IF('Раздел 2.6.2'!AF23&gt;='Раздел 2.6.2'!AK23,0,1)</f>
        <v>0</v>
      </c>
    </row>
    <row r="7064" spans="1:8" x14ac:dyDescent="0.2">
      <c r="A7064" s="6">
        <f t="shared" si="105"/>
        <v>609562</v>
      </c>
      <c r="B7064" s="6">
        <v>34</v>
      </c>
      <c r="C7064" s="6">
        <v>16</v>
      </c>
      <c r="D7064" s="6">
        <v>334</v>
      </c>
      <c r="E7064" s="6" t="s">
        <v>8676</v>
      </c>
      <c r="H7064" s="6">
        <f>IF('Раздел 2.6.2'!AF24&gt;='Раздел 2.6.2'!AK24,0,1)</f>
        <v>0</v>
      </c>
    </row>
    <row r="7065" spans="1:8" x14ac:dyDescent="0.2">
      <c r="A7065" s="6">
        <f t="shared" si="105"/>
        <v>609562</v>
      </c>
      <c r="B7065" s="6">
        <v>34</v>
      </c>
      <c r="C7065" s="6">
        <v>16</v>
      </c>
      <c r="D7065" s="6">
        <v>335</v>
      </c>
      <c r="E7065" s="6" t="s">
        <v>8677</v>
      </c>
      <c r="H7065" s="6">
        <f>IF('Раздел 2.6.2'!AF25&gt;='Раздел 2.6.2'!AK25,0,1)</f>
        <v>0</v>
      </c>
    </row>
    <row r="7066" spans="1:8" x14ac:dyDescent="0.2">
      <c r="A7066" s="6">
        <f t="shared" si="105"/>
        <v>609562</v>
      </c>
      <c r="B7066" s="6">
        <v>34</v>
      </c>
      <c r="C7066" s="6">
        <v>16</v>
      </c>
      <c r="D7066" s="6">
        <v>336</v>
      </c>
      <c r="E7066" s="6" t="s">
        <v>8678</v>
      </c>
      <c r="H7066" s="6">
        <f>IF('Раздел 2.6.2'!AF26&gt;='Раздел 2.6.2'!AK26,0,1)</f>
        <v>0</v>
      </c>
    </row>
    <row r="7067" spans="1:8" x14ac:dyDescent="0.2">
      <c r="A7067" s="6">
        <f t="shared" si="105"/>
        <v>609562</v>
      </c>
      <c r="B7067" s="6">
        <v>34</v>
      </c>
      <c r="C7067" s="6">
        <v>16</v>
      </c>
      <c r="D7067" s="6">
        <v>337</v>
      </c>
      <c r="E7067" s="6" t="s">
        <v>7851</v>
      </c>
      <c r="H7067" s="6">
        <f>IF('Раздел 2.6.2'!AF27&gt;='Раздел 2.6.2'!AK27,0,1)</f>
        <v>0</v>
      </c>
    </row>
    <row r="7068" spans="1:8" x14ac:dyDescent="0.2">
      <c r="A7068" s="6">
        <f t="shared" si="105"/>
        <v>609562</v>
      </c>
      <c r="B7068" s="6">
        <v>34</v>
      </c>
      <c r="C7068" s="6">
        <v>16</v>
      </c>
      <c r="D7068" s="6">
        <v>338</v>
      </c>
      <c r="E7068" s="6" t="s">
        <v>7852</v>
      </c>
      <c r="H7068" s="6">
        <f>IF('Раздел 2.6.2'!AF28&gt;='Раздел 2.6.2'!AK28,0,1)</f>
        <v>0</v>
      </c>
    </row>
    <row r="7069" spans="1:8" x14ac:dyDescent="0.2">
      <c r="A7069" s="6">
        <f t="shared" si="105"/>
        <v>609562</v>
      </c>
      <c r="B7069" s="6">
        <v>34</v>
      </c>
      <c r="C7069" s="6">
        <v>16</v>
      </c>
      <c r="D7069" s="6">
        <v>339</v>
      </c>
      <c r="E7069" s="6" t="s">
        <v>10513</v>
      </c>
      <c r="H7069" s="6">
        <f>IF('Раздел 2.6.2'!AF29&gt;='Раздел 2.6.2'!AK29,0,1)</f>
        <v>0</v>
      </c>
    </row>
    <row r="7070" spans="1:8" x14ac:dyDescent="0.2">
      <c r="A7070" s="6">
        <f t="shared" si="105"/>
        <v>609562</v>
      </c>
      <c r="B7070" s="6">
        <v>34</v>
      </c>
      <c r="C7070" s="6">
        <v>16</v>
      </c>
      <c r="D7070" s="6">
        <v>340</v>
      </c>
      <c r="E7070" s="6" t="s">
        <v>10514</v>
      </c>
      <c r="H7070" s="6">
        <f>IF('Раздел 2.6.2'!AF30&gt;='Раздел 2.6.2'!AK30,0,1)</f>
        <v>0</v>
      </c>
    </row>
    <row r="7071" spans="1:8" x14ac:dyDescent="0.2">
      <c r="A7071" s="6">
        <f t="shared" si="105"/>
        <v>609562</v>
      </c>
      <c r="B7071" s="6">
        <v>34</v>
      </c>
      <c r="C7071" s="6">
        <v>16</v>
      </c>
      <c r="D7071" s="6">
        <v>341</v>
      </c>
      <c r="E7071" s="6" t="s">
        <v>10515</v>
      </c>
      <c r="H7071" s="6">
        <f>IF('Раздел 2.6.2'!AF31&gt;='Раздел 2.6.2'!AK31,0,1)</f>
        <v>0</v>
      </c>
    </row>
    <row r="7072" spans="1:8" x14ac:dyDescent="0.2">
      <c r="A7072" s="6">
        <f t="shared" si="105"/>
        <v>609562</v>
      </c>
      <c r="B7072" s="6">
        <v>34</v>
      </c>
      <c r="C7072" s="6">
        <v>16</v>
      </c>
      <c r="D7072" s="6">
        <v>342</v>
      </c>
      <c r="E7072" s="6" t="s">
        <v>10516</v>
      </c>
      <c r="H7072" s="6">
        <f>IF('Раздел 2.6.2'!AF32&gt;='Раздел 2.6.2'!AK32,0,1)</f>
        <v>0</v>
      </c>
    </row>
    <row r="7073" spans="1:8" x14ac:dyDescent="0.2">
      <c r="A7073" s="6">
        <f t="shared" si="105"/>
        <v>609562</v>
      </c>
      <c r="B7073" s="6">
        <v>34</v>
      </c>
      <c r="C7073" s="6">
        <v>16</v>
      </c>
      <c r="D7073" s="6">
        <v>343</v>
      </c>
      <c r="E7073" s="6" t="s">
        <v>9474</v>
      </c>
      <c r="H7073" s="6">
        <f>IF('Раздел 2.6.2'!AF33&gt;='Раздел 2.6.2'!AK33,0,1)</f>
        <v>0</v>
      </c>
    </row>
    <row r="7074" spans="1:8" x14ac:dyDescent="0.2">
      <c r="A7074" s="6">
        <f t="shared" si="105"/>
        <v>609562</v>
      </c>
      <c r="B7074" s="6">
        <v>34</v>
      </c>
      <c r="C7074" s="6">
        <v>16</v>
      </c>
      <c r="D7074" s="6">
        <v>344</v>
      </c>
      <c r="E7074" s="6" t="s">
        <v>9475</v>
      </c>
      <c r="H7074" s="6">
        <f>IF('Раздел 2.6.2'!AF34&gt;='Раздел 2.6.2'!AK34,0,1)</f>
        <v>0</v>
      </c>
    </row>
    <row r="7075" spans="1:8" x14ac:dyDescent="0.2">
      <c r="A7075" s="6">
        <f t="shared" si="105"/>
        <v>609562</v>
      </c>
      <c r="B7075" s="6">
        <v>34</v>
      </c>
      <c r="C7075" s="6">
        <v>16</v>
      </c>
      <c r="D7075" s="6">
        <v>345</v>
      </c>
      <c r="E7075" s="6" t="s">
        <v>9476</v>
      </c>
      <c r="H7075" s="6">
        <f>IF('Раздел 2.6.2'!AF35&gt;='Раздел 2.6.2'!AK35,0,1)</f>
        <v>0</v>
      </c>
    </row>
    <row r="7076" spans="1:8" x14ac:dyDescent="0.2">
      <c r="A7076" s="6">
        <f t="shared" si="105"/>
        <v>609562</v>
      </c>
      <c r="B7076" s="6">
        <v>34</v>
      </c>
      <c r="C7076" s="6">
        <v>16</v>
      </c>
      <c r="D7076" s="6">
        <v>346</v>
      </c>
      <c r="E7076" s="6" t="s">
        <v>9477</v>
      </c>
      <c r="H7076" s="6">
        <f>IF('Раздел 2.6.2'!AF36&gt;='Раздел 2.6.2'!AK36,0,1)</f>
        <v>0</v>
      </c>
    </row>
    <row r="7077" spans="1:8" x14ac:dyDescent="0.2">
      <c r="A7077" s="6">
        <f t="shared" si="105"/>
        <v>609562</v>
      </c>
      <c r="B7077" s="6">
        <v>34</v>
      </c>
      <c r="C7077" s="6">
        <v>16</v>
      </c>
      <c r="D7077" s="6">
        <v>347</v>
      </c>
      <c r="E7077" s="6" t="s">
        <v>9478</v>
      </c>
      <c r="H7077" s="6">
        <f>IF('Раздел 2.6.2'!AF37&gt;='Раздел 2.6.2'!AK37,0,1)</f>
        <v>0</v>
      </c>
    </row>
    <row r="7078" spans="1:8" x14ac:dyDescent="0.2">
      <c r="A7078" s="6">
        <f t="shared" si="105"/>
        <v>609562</v>
      </c>
      <c r="B7078" s="6">
        <v>34</v>
      </c>
      <c r="C7078" s="6">
        <v>16</v>
      </c>
      <c r="D7078" s="6">
        <v>348</v>
      </c>
      <c r="E7078" s="6" t="s">
        <v>9479</v>
      </c>
      <c r="H7078" s="6">
        <f>IF('Раздел 2.6.2'!AF38&gt;='Раздел 2.6.2'!AK38,0,1)</f>
        <v>0</v>
      </c>
    </row>
    <row r="7079" spans="1:8" x14ac:dyDescent="0.2">
      <c r="A7079" s="6">
        <f t="shared" si="105"/>
        <v>609562</v>
      </c>
      <c r="B7079" s="6">
        <v>34</v>
      </c>
      <c r="C7079" s="6">
        <v>16</v>
      </c>
      <c r="D7079" s="6">
        <v>349</v>
      </c>
      <c r="E7079" s="6" t="s">
        <v>9480</v>
      </c>
      <c r="H7079" s="6">
        <f>IF('Раздел 2.6.2'!AF39&gt;='Раздел 2.6.2'!AK39,0,1)</f>
        <v>0</v>
      </c>
    </row>
    <row r="7080" spans="1:8" x14ac:dyDescent="0.2">
      <c r="A7080" s="6">
        <f t="shared" si="105"/>
        <v>609562</v>
      </c>
      <c r="B7080" s="6">
        <v>34</v>
      </c>
      <c r="C7080" s="6">
        <v>16</v>
      </c>
      <c r="D7080" s="6">
        <v>350</v>
      </c>
      <c r="E7080" s="6" t="s">
        <v>10520</v>
      </c>
      <c r="H7080" s="6">
        <f>IF('Раздел 2.6.2'!AF40&gt;='Раздел 2.6.2'!AK40,0,1)</f>
        <v>0</v>
      </c>
    </row>
    <row r="7081" spans="1:8" x14ac:dyDescent="0.2">
      <c r="A7081" s="6">
        <f t="shared" si="105"/>
        <v>609562</v>
      </c>
      <c r="B7081" s="6">
        <v>34</v>
      </c>
      <c r="C7081" s="6">
        <v>16</v>
      </c>
      <c r="D7081" s="6">
        <v>351</v>
      </c>
      <c r="E7081" s="6" t="s">
        <v>8629</v>
      </c>
      <c r="H7081" s="6">
        <f>IF('Раздел 2.6.2'!AF41&gt;='Раздел 2.6.2'!AK41,0,1)</f>
        <v>0</v>
      </c>
    </row>
    <row r="7082" spans="1:8" x14ac:dyDescent="0.2">
      <c r="A7082" s="6">
        <f t="shared" si="105"/>
        <v>609562</v>
      </c>
      <c r="B7082" s="6">
        <v>34</v>
      </c>
      <c r="C7082" s="119">
        <v>16</v>
      </c>
      <c r="D7082" s="119">
        <v>352</v>
      </c>
      <c r="E7082" s="119" t="s">
        <v>8630</v>
      </c>
      <c r="F7082" s="119"/>
      <c r="G7082" s="119"/>
      <c r="H7082" s="119">
        <f>IF('Раздел 2.6.2'!AF42&gt;='Раздел 2.6.2'!AK42,0,1)</f>
        <v>0</v>
      </c>
    </row>
    <row r="7083" spans="1:8" x14ac:dyDescent="0.2">
      <c r="A7083" s="6">
        <f t="shared" si="105"/>
        <v>609562</v>
      </c>
      <c r="B7083" s="6">
        <v>34</v>
      </c>
      <c r="C7083" s="6">
        <v>17</v>
      </c>
      <c r="D7083" s="6">
        <v>353</v>
      </c>
      <c r="E7083" s="6" t="s">
        <v>8631</v>
      </c>
      <c r="H7083" s="6">
        <f>IF('Раздел 2.6.2'!AG21&gt;='Раздел 2.6.2'!AH21,0,1)</f>
        <v>0</v>
      </c>
    </row>
    <row r="7084" spans="1:8" x14ac:dyDescent="0.2">
      <c r="A7084" s="6">
        <f t="shared" si="105"/>
        <v>609562</v>
      </c>
      <c r="B7084" s="6">
        <v>34</v>
      </c>
      <c r="C7084" s="6">
        <v>17</v>
      </c>
      <c r="D7084" s="6">
        <v>354</v>
      </c>
      <c r="E7084" s="6" t="s">
        <v>8632</v>
      </c>
      <c r="H7084" s="6">
        <f>IF('Раздел 2.6.2'!AG22&gt;='Раздел 2.6.2'!AH22,0,1)</f>
        <v>0</v>
      </c>
    </row>
    <row r="7085" spans="1:8" x14ac:dyDescent="0.2">
      <c r="A7085" s="6">
        <f t="shared" si="105"/>
        <v>609562</v>
      </c>
      <c r="B7085" s="6">
        <v>34</v>
      </c>
      <c r="C7085" s="6">
        <v>17</v>
      </c>
      <c r="D7085" s="6">
        <v>355</v>
      </c>
      <c r="E7085" s="6" t="s">
        <v>9460</v>
      </c>
      <c r="H7085" s="6">
        <f>IF('Раздел 2.6.2'!AG23&gt;='Раздел 2.6.2'!AH23,0,1)</f>
        <v>0</v>
      </c>
    </row>
    <row r="7086" spans="1:8" x14ac:dyDescent="0.2">
      <c r="A7086" s="6">
        <f t="shared" si="105"/>
        <v>609562</v>
      </c>
      <c r="B7086" s="6">
        <v>34</v>
      </c>
      <c r="C7086" s="6">
        <v>17</v>
      </c>
      <c r="D7086" s="6">
        <v>356</v>
      </c>
      <c r="E7086" s="6" t="s">
        <v>9461</v>
      </c>
      <c r="H7086" s="6">
        <f>IF('Раздел 2.6.2'!AG24&gt;='Раздел 2.6.2'!AH24,0,1)</f>
        <v>0</v>
      </c>
    </row>
    <row r="7087" spans="1:8" x14ac:dyDescent="0.2">
      <c r="A7087" s="6">
        <f t="shared" si="105"/>
        <v>609562</v>
      </c>
      <c r="B7087" s="6">
        <v>34</v>
      </c>
      <c r="C7087" s="6">
        <v>17</v>
      </c>
      <c r="D7087" s="6">
        <v>357</v>
      </c>
      <c r="E7087" s="6" t="s">
        <v>9462</v>
      </c>
      <c r="H7087" s="6">
        <f>IF('Раздел 2.6.2'!AG25&gt;='Раздел 2.6.2'!AH25,0,1)</f>
        <v>0</v>
      </c>
    </row>
    <row r="7088" spans="1:8" x14ac:dyDescent="0.2">
      <c r="A7088" s="6">
        <f t="shared" si="105"/>
        <v>609562</v>
      </c>
      <c r="B7088" s="6">
        <v>34</v>
      </c>
      <c r="C7088" s="6">
        <v>17</v>
      </c>
      <c r="D7088" s="6">
        <v>358</v>
      </c>
      <c r="E7088" s="6" t="s">
        <v>9463</v>
      </c>
      <c r="H7088" s="6">
        <f>IF('Раздел 2.6.2'!AG26&gt;='Раздел 2.6.2'!AH26,0,1)</f>
        <v>0</v>
      </c>
    </row>
    <row r="7089" spans="1:8" x14ac:dyDescent="0.2">
      <c r="A7089" s="6">
        <f t="shared" si="105"/>
        <v>609562</v>
      </c>
      <c r="B7089" s="6">
        <v>34</v>
      </c>
      <c r="C7089" s="6">
        <v>17</v>
      </c>
      <c r="D7089" s="6">
        <v>359</v>
      </c>
      <c r="E7089" s="6" t="s">
        <v>9464</v>
      </c>
      <c r="H7089" s="6">
        <f>IF('Раздел 2.6.2'!AG27&gt;='Раздел 2.6.2'!AH27,0,1)</f>
        <v>0</v>
      </c>
    </row>
    <row r="7090" spans="1:8" x14ac:dyDescent="0.2">
      <c r="A7090" s="6">
        <f t="shared" si="105"/>
        <v>609562</v>
      </c>
      <c r="B7090" s="6">
        <v>34</v>
      </c>
      <c r="C7090" s="6">
        <v>17</v>
      </c>
      <c r="D7090" s="6">
        <v>360</v>
      </c>
      <c r="E7090" s="6" t="s">
        <v>9465</v>
      </c>
      <c r="H7090" s="6">
        <f>IF('Раздел 2.6.2'!AG28&gt;='Раздел 2.6.2'!AH28,0,1)</f>
        <v>0</v>
      </c>
    </row>
    <row r="7091" spans="1:8" x14ac:dyDescent="0.2">
      <c r="A7091" s="6">
        <f t="shared" si="105"/>
        <v>609562</v>
      </c>
      <c r="B7091" s="6">
        <v>34</v>
      </c>
      <c r="C7091" s="6">
        <v>17</v>
      </c>
      <c r="D7091" s="6">
        <v>361</v>
      </c>
      <c r="E7091" s="6" t="s">
        <v>9466</v>
      </c>
      <c r="H7091" s="6">
        <f>IF('Раздел 2.6.2'!AG29&gt;='Раздел 2.6.2'!AH29,0,1)</f>
        <v>0</v>
      </c>
    </row>
    <row r="7092" spans="1:8" x14ac:dyDescent="0.2">
      <c r="A7092" s="6">
        <f t="shared" si="105"/>
        <v>609562</v>
      </c>
      <c r="B7092" s="6">
        <v>34</v>
      </c>
      <c r="C7092" s="6">
        <v>17</v>
      </c>
      <c r="D7092" s="6">
        <v>362</v>
      </c>
      <c r="E7092" s="6" t="s">
        <v>9467</v>
      </c>
      <c r="H7092" s="6">
        <f>IF('Раздел 2.6.2'!AG30&gt;='Раздел 2.6.2'!AH30,0,1)</f>
        <v>0</v>
      </c>
    </row>
    <row r="7093" spans="1:8" x14ac:dyDescent="0.2">
      <c r="A7093" s="6">
        <f t="shared" si="105"/>
        <v>609562</v>
      </c>
      <c r="B7093" s="6">
        <v>34</v>
      </c>
      <c r="C7093" s="6">
        <v>17</v>
      </c>
      <c r="D7093" s="6">
        <v>363</v>
      </c>
      <c r="E7093" s="6" t="s">
        <v>9468</v>
      </c>
      <c r="H7093" s="6">
        <f>IF('Раздел 2.6.2'!AG31&gt;='Раздел 2.6.2'!AH31,0,1)</f>
        <v>0</v>
      </c>
    </row>
    <row r="7094" spans="1:8" x14ac:dyDescent="0.2">
      <c r="A7094" s="6">
        <f t="shared" si="105"/>
        <v>609562</v>
      </c>
      <c r="B7094" s="6">
        <v>34</v>
      </c>
      <c r="C7094" s="6">
        <v>17</v>
      </c>
      <c r="D7094" s="6">
        <v>364</v>
      </c>
      <c r="E7094" s="6" t="s">
        <v>9469</v>
      </c>
      <c r="H7094" s="6">
        <f>IF('Раздел 2.6.2'!AG32&gt;='Раздел 2.6.2'!AH32,0,1)</f>
        <v>0</v>
      </c>
    </row>
    <row r="7095" spans="1:8" x14ac:dyDescent="0.2">
      <c r="A7095" s="6">
        <f t="shared" si="105"/>
        <v>609562</v>
      </c>
      <c r="B7095" s="6">
        <v>34</v>
      </c>
      <c r="C7095" s="6">
        <v>17</v>
      </c>
      <c r="D7095" s="6">
        <v>365</v>
      </c>
      <c r="E7095" s="6" t="s">
        <v>9470</v>
      </c>
      <c r="H7095" s="6">
        <f>IF('Раздел 2.6.2'!AG33&gt;='Раздел 2.6.2'!AH33,0,1)</f>
        <v>0</v>
      </c>
    </row>
    <row r="7096" spans="1:8" x14ac:dyDescent="0.2">
      <c r="A7096" s="6">
        <f t="shared" si="105"/>
        <v>609562</v>
      </c>
      <c r="B7096" s="6">
        <v>34</v>
      </c>
      <c r="C7096" s="6">
        <v>17</v>
      </c>
      <c r="D7096" s="6">
        <v>366</v>
      </c>
      <c r="E7096" s="6" t="s">
        <v>9471</v>
      </c>
      <c r="H7096" s="6">
        <f>IF('Раздел 2.6.2'!AG34&gt;='Раздел 2.6.2'!AH34,0,1)</f>
        <v>0</v>
      </c>
    </row>
    <row r="7097" spans="1:8" x14ac:dyDescent="0.2">
      <c r="A7097" s="6">
        <f t="shared" si="105"/>
        <v>609562</v>
      </c>
      <c r="B7097" s="6">
        <v>34</v>
      </c>
      <c r="C7097" s="6">
        <v>17</v>
      </c>
      <c r="D7097" s="6">
        <v>367</v>
      </c>
      <c r="E7097" s="6" t="s">
        <v>9472</v>
      </c>
      <c r="H7097" s="6">
        <f>IF('Раздел 2.6.2'!AG35&gt;='Раздел 2.6.2'!AH35,0,1)</f>
        <v>0</v>
      </c>
    </row>
    <row r="7098" spans="1:8" x14ac:dyDescent="0.2">
      <c r="A7098" s="6">
        <f t="shared" si="105"/>
        <v>609562</v>
      </c>
      <c r="B7098" s="6">
        <v>34</v>
      </c>
      <c r="C7098" s="6">
        <v>17</v>
      </c>
      <c r="D7098" s="6">
        <v>368</v>
      </c>
      <c r="E7098" s="6" t="s">
        <v>9473</v>
      </c>
      <c r="H7098" s="6">
        <f>IF('Раздел 2.6.2'!AG36&gt;='Раздел 2.6.2'!AH36,0,1)</f>
        <v>0</v>
      </c>
    </row>
    <row r="7099" spans="1:8" x14ac:dyDescent="0.2">
      <c r="A7099" s="6">
        <f t="shared" si="105"/>
        <v>609562</v>
      </c>
      <c r="B7099" s="6">
        <v>34</v>
      </c>
      <c r="C7099" s="6">
        <v>17</v>
      </c>
      <c r="D7099" s="6">
        <v>369</v>
      </c>
      <c r="E7099" s="6" t="s">
        <v>8622</v>
      </c>
      <c r="H7099" s="6">
        <f>IF('Раздел 2.6.2'!AG37&gt;='Раздел 2.6.2'!AH37,0,1)</f>
        <v>0</v>
      </c>
    </row>
    <row r="7100" spans="1:8" x14ac:dyDescent="0.2">
      <c r="A7100" s="6">
        <f t="shared" si="105"/>
        <v>609562</v>
      </c>
      <c r="B7100" s="6">
        <v>34</v>
      </c>
      <c r="C7100" s="6">
        <v>17</v>
      </c>
      <c r="D7100" s="6">
        <v>370</v>
      </c>
      <c r="E7100" s="6" t="s">
        <v>8623</v>
      </c>
      <c r="H7100" s="6">
        <f>IF('Раздел 2.6.2'!AG38&gt;='Раздел 2.6.2'!AH38,0,1)</f>
        <v>0</v>
      </c>
    </row>
    <row r="7101" spans="1:8" x14ac:dyDescent="0.2">
      <c r="A7101" s="6">
        <f t="shared" si="105"/>
        <v>609562</v>
      </c>
      <c r="B7101" s="6">
        <v>34</v>
      </c>
      <c r="C7101" s="6">
        <v>17</v>
      </c>
      <c r="D7101" s="6">
        <v>371</v>
      </c>
      <c r="E7101" s="6" t="s">
        <v>8624</v>
      </c>
      <c r="H7101" s="6">
        <f>IF('Раздел 2.6.2'!AG39&gt;='Раздел 2.6.2'!AH39,0,1)</f>
        <v>0</v>
      </c>
    </row>
    <row r="7102" spans="1:8" x14ac:dyDescent="0.2">
      <c r="A7102" s="6">
        <f t="shared" si="105"/>
        <v>609562</v>
      </c>
      <c r="B7102" s="6">
        <v>34</v>
      </c>
      <c r="C7102" s="7">
        <v>17</v>
      </c>
      <c r="D7102" s="6">
        <v>372</v>
      </c>
      <c r="E7102" s="7" t="s">
        <v>8625</v>
      </c>
      <c r="F7102" s="7"/>
      <c r="G7102" s="7"/>
      <c r="H7102" s="7">
        <f>IF('Раздел 2.6.2'!AG40&gt;='Раздел 2.6.2'!AH40,0,1)</f>
        <v>0</v>
      </c>
    </row>
    <row r="7103" spans="1:8" x14ac:dyDescent="0.2">
      <c r="A7103" s="6">
        <f t="shared" si="105"/>
        <v>609562</v>
      </c>
      <c r="B7103" s="6">
        <v>34</v>
      </c>
      <c r="C7103" s="7">
        <v>17</v>
      </c>
      <c r="D7103" s="6">
        <v>373</v>
      </c>
      <c r="E7103" s="7" t="s">
        <v>8626</v>
      </c>
      <c r="F7103" s="7"/>
      <c r="G7103" s="7"/>
      <c r="H7103" s="7">
        <f>IF('Раздел 2.6.2'!AG41&gt;='Раздел 2.6.2'!AH41,0,1)</f>
        <v>0</v>
      </c>
    </row>
    <row r="7104" spans="1:8" x14ac:dyDescent="0.2">
      <c r="A7104" s="6">
        <f t="shared" si="105"/>
        <v>609562</v>
      </c>
      <c r="B7104" s="6">
        <v>34</v>
      </c>
      <c r="C7104" s="119">
        <v>17</v>
      </c>
      <c r="D7104" s="119">
        <v>374</v>
      </c>
      <c r="E7104" s="119" t="s">
        <v>8627</v>
      </c>
      <c r="F7104" s="119"/>
      <c r="G7104" s="119"/>
      <c r="H7104" s="119">
        <f>IF('Раздел 2.6.2'!AG42&gt;='Раздел 2.6.2'!AH42,0,1)</f>
        <v>0</v>
      </c>
    </row>
    <row r="7105" spans="1:8" x14ac:dyDescent="0.2">
      <c r="A7105" s="6">
        <f t="shared" si="105"/>
        <v>609562</v>
      </c>
      <c r="B7105" s="6">
        <v>34</v>
      </c>
      <c r="C7105" s="6">
        <v>18</v>
      </c>
      <c r="D7105" s="6">
        <v>375</v>
      </c>
      <c r="E7105" s="6" t="s">
        <v>8628</v>
      </c>
      <c r="H7105" s="6">
        <f>IF('Раздел 2.6.2'!AG21&gt;='Раздел 2.6.2'!AI21,0,1)</f>
        <v>0</v>
      </c>
    </row>
    <row r="7106" spans="1:8" x14ac:dyDescent="0.2">
      <c r="A7106" s="6">
        <f t="shared" si="105"/>
        <v>609562</v>
      </c>
      <c r="B7106" s="6">
        <v>34</v>
      </c>
      <c r="C7106" s="6">
        <v>18</v>
      </c>
      <c r="D7106" s="6">
        <v>376</v>
      </c>
      <c r="E7106" s="6" t="s">
        <v>8374</v>
      </c>
      <c r="H7106" s="6">
        <f>IF('Раздел 2.6.2'!AG22&gt;='Раздел 2.6.2'!AI22,0,1)</f>
        <v>0</v>
      </c>
    </row>
    <row r="7107" spans="1:8" x14ac:dyDescent="0.2">
      <c r="A7107" s="6">
        <f t="shared" si="105"/>
        <v>609562</v>
      </c>
      <c r="B7107" s="6">
        <v>34</v>
      </c>
      <c r="C7107" s="6">
        <v>18</v>
      </c>
      <c r="D7107" s="6">
        <v>377</v>
      </c>
      <c r="E7107" s="6" t="s">
        <v>8375</v>
      </c>
      <c r="H7107" s="6">
        <f>IF('Раздел 2.6.2'!AG23&gt;='Раздел 2.6.2'!AI23,0,1)</f>
        <v>0</v>
      </c>
    </row>
    <row r="7108" spans="1:8" x14ac:dyDescent="0.2">
      <c r="A7108" s="6">
        <f t="shared" si="105"/>
        <v>609562</v>
      </c>
      <c r="B7108" s="6">
        <v>34</v>
      </c>
      <c r="C7108" s="6">
        <v>18</v>
      </c>
      <c r="D7108" s="6">
        <v>378</v>
      </c>
      <c r="E7108" s="6" t="s">
        <v>8376</v>
      </c>
      <c r="H7108" s="6">
        <f>IF('Раздел 2.6.2'!AG24&gt;='Раздел 2.6.2'!AI24,0,1)</f>
        <v>0</v>
      </c>
    </row>
    <row r="7109" spans="1:8" x14ac:dyDescent="0.2">
      <c r="A7109" s="6">
        <f t="shared" si="105"/>
        <v>609562</v>
      </c>
      <c r="B7109" s="6">
        <v>34</v>
      </c>
      <c r="C7109" s="6">
        <v>18</v>
      </c>
      <c r="D7109" s="6">
        <v>379</v>
      </c>
      <c r="E7109" s="6" t="s">
        <v>8377</v>
      </c>
      <c r="H7109" s="6">
        <f>IF('Раздел 2.6.2'!AG25&gt;='Раздел 2.6.2'!AI25,0,1)</f>
        <v>0</v>
      </c>
    </row>
    <row r="7110" spans="1:8" x14ac:dyDescent="0.2">
      <c r="A7110" s="6">
        <f t="shared" si="105"/>
        <v>609562</v>
      </c>
      <c r="B7110" s="6">
        <v>34</v>
      </c>
      <c r="C7110" s="6">
        <v>18</v>
      </c>
      <c r="D7110" s="6">
        <v>380</v>
      </c>
      <c r="E7110" s="6" t="s">
        <v>8378</v>
      </c>
      <c r="H7110" s="6">
        <f>IF('Раздел 2.6.2'!AG26&gt;='Раздел 2.6.2'!AI26,0,1)</f>
        <v>0</v>
      </c>
    </row>
    <row r="7111" spans="1:8" x14ac:dyDescent="0.2">
      <c r="A7111" s="6">
        <f t="shared" si="105"/>
        <v>609562</v>
      </c>
      <c r="B7111" s="6">
        <v>34</v>
      </c>
      <c r="C7111" s="6">
        <v>18</v>
      </c>
      <c r="D7111" s="6">
        <v>381</v>
      </c>
      <c r="E7111" s="6" t="s">
        <v>8379</v>
      </c>
      <c r="H7111" s="6">
        <f>IF('Раздел 2.6.2'!AG27&gt;='Раздел 2.6.2'!AI27,0,1)</f>
        <v>0</v>
      </c>
    </row>
    <row r="7112" spans="1:8" x14ac:dyDescent="0.2">
      <c r="A7112" s="6">
        <f t="shared" si="105"/>
        <v>609562</v>
      </c>
      <c r="B7112" s="6">
        <v>34</v>
      </c>
      <c r="C7112" s="6">
        <v>18</v>
      </c>
      <c r="D7112" s="6">
        <v>382</v>
      </c>
      <c r="E7112" s="6" t="s">
        <v>8380</v>
      </c>
      <c r="H7112" s="6">
        <f>IF('Раздел 2.6.2'!AG28&gt;='Раздел 2.6.2'!AI28,0,1)</f>
        <v>0</v>
      </c>
    </row>
    <row r="7113" spans="1:8" x14ac:dyDescent="0.2">
      <c r="A7113" s="6">
        <f t="shared" si="105"/>
        <v>609562</v>
      </c>
      <c r="B7113" s="6">
        <v>34</v>
      </c>
      <c r="C7113" s="6">
        <v>18</v>
      </c>
      <c r="D7113" s="6">
        <v>383</v>
      </c>
      <c r="E7113" s="6" t="s">
        <v>8381</v>
      </c>
      <c r="H7113" s="6">
        <f>IF('Раздел 2.6.2'!AG29&gt;='Раздел 2.6.2'!AI29,0,1)</f>
        <v>0</v>
      </c>
    </row>
    <row r="7114" spans="1:8" x14ac:dyDescent="0.2">
      <c r="A7114" s="6">
        <f t="shared" si="105"/>
        <v>609562</v>
      </c>
      <c r="B7114" s="6">
        <v>34</v>
      </c>
      <c r="C7114" s="6">
        <v>18</v>
      </c>
      <c r="D7114" s="6">
        <v>384</v>
      </c>
      <c r="E7114" s="6" t="s">
        <v>8382</v>
      </c>
      <c r="H7114" s="6">
        <f>IF('Раздел 2.6.2'!AG30&gt;='Раздел 2.6.2'!AI30,0,1)</f>
        <v>0</v>
      </c>
    </row>
    <row r="7115" spans="1:8" x14ac:dyDescent="0.2">
      <c r="A7115" s="6">
        <f t="shared" si="105"/>
        <v>609562</v>
      </c>
      <c r="B7115" s="6">
        <v>34</v>
      </c>
      <c r="C7115" s="6">
        <v>18</v>
      </c>
      <c r="D7115" s="6">
        <v>385</v>
      </c>
      <c r="E7115" s="6" t="s">
        <v>8383</v>
      </c>
      <c r="H7115" s="6">
        <f>IF('Раздел 2.6.2'!AG31&gt;='Раздел 2.6.2'!AI31,0,1)</f>
        <v>0</v>
      </c>
    </row>
    <row r="7116" spans="1:8" x14ac:dyDescent="0.2">
      <c r="A7116" s="6">
        <f t="shared" si="105"/>
        <v>609562</v>
      </c>
      <c r="B7116" s="6">
        <v>34</v>
      </c>
      <c r="C7116" s="6">
        <v>18</v>
      </c>
      <c r="D7116" s="6">
        <v>386</v>
      </c>
      <c r="E7116" s="6" t="s">
        <v>8384</v>
      </c>
      <c r="H7116" s="6">
        <f>IF('Раздел 2.6.2'!AG32&gt;='Раздел 2.6.2'!AI32,0,1)</f>
        <v>0</v>
      </c>
    </row>
    <row r="7117" spans="1:8" x14ac:dyDescent="0.2">
      <c r="A7117" s="6">
        <f t="shared" si="105"/>
        <v>609562</v>
      </c>
      <c r="B7117" s="6">
        <v>34</v>
      </c>
      <c r="C7117" s="6">
        <v>18</v>
      </c>
      <c r="D7117" s="6">
        <v>387</v>
      </c>
      <c r="E7117" s="6" t="s">
        <v>8385</v>
      </c>
      <c r="H7117" s="6">
        <f>IF('Раздел 2.6.2'!AG33&gt;='Раздел 2.6.2'!AI33,0,1)</f>
        <v>0</v>
      </c>
    </row>
    <row r="7118" spans="1:8" x14ac:dyDescent="0.2">
      <c r="A7118" s="6">
        <f t="shared" si="105"/>
        <v>609562</v>
      </c>
      <c r="B7118" s="6">
        <v>34</v>
      </c>
      <c r="C7118" s="6">
        <v>18</v>
      </c>
      <c r="D7118" s="6">
        <v>388</v>
      </c>
      <c r="E7118" s="6" t="s">
        <v>8386</v>
      </c>
      <c r="H7118" s="6">
        <f>IF('Раздел 2.6.2'!AG34&gt;='Раздел 2.6.2'!AI34,0,1)</f>
        <v>0</v>
      </c>
    </row>
    <row r="7119" spans="1:8" x14ac:dyDescent="0.2">
      <c r="A7119" s="6">
        <f t="shared" si="105"/>
        <v>609562</v>
      </c>
      <c r="B7119" s="6">
        <v>34</v>
      </c>
      <c r="C7119" s="6">
        <v>18</v>
      </c>
      <c r="D7119" s="6">
        <v>389</v>
      </c>
      <c r="E7119" s="6" t="s">
        <v>8387</v>
      </c>
      <c r="H7119" s="6">
        <f>IF('Раздел 2.6.2'!AG35&gt;='Раздел 2.6.2'!AI35,0,1)</f>
        <v>0</v>
      </c>
    </row>
    <row r="7120" spans="1:8" x14ac:dyDescent="0.2">
      <c r="A7120" s="6">
        <f t="shared" si="105"/>
        <v>609562</v>
      </c>
      <c r="B7120" s="6">
        <v>34</v>
      </c>
      <c r="C7120" s="6">
        <v>18</v>
      </c>
      <c r="D7120" s="6">
        <v>390</v>
      </c>
      <c r="E7120" s="6" t="s">
        <v>8388</v>
      </c>
      <c r="H7120" s="6">
        <f>IF('Раздел 2.6.2'!AG36&gt;='Раздел 2.6.2'!AI36,0,1)</f>
        <v>0</v>
      </c>
    </row>
    <row r="7121" spans="1:8" x14ac:dyDescent="0.2">
      <c r="A7121" s="6">
        <f t="shared" ref="A7121:A7558" si="106">P_3</f>
        <v>609562</v>
      </c>
      <c r="B7121" s="6">
        <v>34</v>
      </c>
      <c r="C7121" s="6">
        <v>18</v>
      </c>
      <c r="D7121" s="6">
        <v>391</v>
      </c>
      <c r="E7121" s="6" t="s">
        <v>9493</v>
      </c>
      <c r="H7121" s="6">
        <f>IF('Раздел 2.6.2'!AG37&gt;='Раздел 2.6.2'!AI37,0,1)</f>
        <v>0</v>
      </c>
    </row>
    <row r="7122" spans="1:8" x14ac:dyDescent="0.2">
      <c r="A7122" s="6">
        <f t="shared" si="106"/>
        <v>609562</v>
      </c>
      <c r="B7122" s="6">
        <v>34</v>
      </c>
      <c r="C7122" s="6">
        <v>18</v>
      </c>
      <c r="D7122" s="6">
        <v>392</v>
      </c>
      <c r="E7122" s="6" t="s">
        <v>9494</v>
      </c>
      <c r="H7122" s="6">
        <f>IF('Раздел 2.6.2'!AG38&gt;='Раздел 2.6.2'!AI38,0,1)</f>
        <v>0</v>
      </c>
    </row>
    <row r="7123" spans="1:8" x14ac:dyDescent="0.2">
      <c r="A7123" s="6">
        <f t="shared" si="106"/>
        <v>609562</v>
      </c>
      <c r="B7123" s="6">
        <v>34</v>
      </c>
      <c r="C7123" s="6">
        <v>18</v>
      </c>
      <c r="D7123" s="6">
        <v>393</v>
      </c>
      <c r="E7123" s="6" t="s">
        <v>9495</v>
      </c>
      <c r="H7123" s="6">
        <f>IF('Раздел 2.6.2'!AG39&gt;='Раздел 2.6.2'!AI39,0,1)</f>
        <v>0</v>
      </c>
    </row>
    <row r="7124" spans="1:8" x14ac:dyDescent="0.2">
      <c r="A7124" s="6">
        <f t="shared" si="106"/>
        <v>609562</v>
      </c>
      <c r="B7124" s="6">
        <v>34</v>
      </c>
      <c r="C7124" s="6">
        <v>18</v>
      </c>
      <c r="D7124" s="6">
        <v>394</v>
      </c>
      <c r="E7124" s="6" t="s">
        <v>9496</v>
      </c>
      <c r="H7124" s="6">
        <f>IF('Раздел 2.6.2'!AG40&gt;='Раздел 2.6.2'!AI40,0,1)</f>
        <v>0</v>
      </c>
    </row>
    <row r="7125" spans="1:8" x14ac:dyDescent="0.2">
      <c r="A7125" s="6">
        <f t="shared" si="106"/>
        <v>609562</v>
      </c>
      <c r="B7125" s="6">
        <v>34</v>
      </c>
      <c r="C7125" s="6">
        <v>18</v>
      </c>
      <c r="D7125" s="6">
        <v>395</v>
      </c>
      <c r="E7125" s="6" t="s">
        <v>9497</v>
      </c>
      <c r="H7125" s="6">
        <f>IF('Раздел 2.6.2'!AG41&gt;='Раздел 2.6.2'!AI41,0,1)</f>
        <v>0</v>
      </c>
    </row>
    <row r="7126" spans="1:8" x14ac:dyDescent="0.2">
      <c r="A7126" s="6">
        <f t="shared" si="106"/>
        <v>609562</v>
      </c>
      <c r="B7126" s="119">
        <v>34</v>
      </c>
      <c r="C7126" s="119">
        <v>18</v>
      </c>
      <c r="D7126" s="119">
        <v>396</v>
      </c>
      <c r="E7126" s="119" t="s">
        <v>9498</v>
      </c>
      <c r="F7126" s="119"/>
      <c r="G7126" s="119"/>
      <c r="H7126" s="119">
        <f>IF('Раздел 2.6.2'!AG42&gt;='Раздел 2.6.2'!AI42,0,1)</f>
        <v>0</v>
      </c>
    </row>
    <row r="7127" spans="1:8" x14ac:dyDescent="0.2">
      <c r="A7127" s="132">
        <f t="shared" si="106"/>
        <v>609562</v>
      </c>
      <c r="B7127" s="132">
        <v>34</v>
      </c>
      <c r="C7127" s="133">
        <v>19</v>
      </c>
      <c r="D7127" s="132">
        <v>397</v>
      </c>
      <c r="E7127" s="137" t="s">
        <v>4161</v>
      </c>
      <c r="F7127" s="133"/>
      <c r="G7127" s="133"/>
      <c r="H7127" s="7">
        <f>IF('Раздел 2.6.2'!P22&gt;='Раздел 2.6.2'!P23,0,1)</f>
        <v>0</v>
      </c>
    </row>
    <row r="7128" spans="1:8" x14ac:dyDescent="0.2">
      <c r="A7128" s="132">
        <f t="shared" si="106"/>
        <v>609562</v>
      </c>
      <c r="B7128" s="132">
        <v>34</v>
      </c>
      <c r="C7128" s="133">
        <v>19</v>
      </c>
      <c r="D7128" s="132">
        <v>398</v>
      </c>
      <c r="E7128" s="137" t="s">
        <v>4162</v>
      </c>
      <c r="F7128" s="133"/>
      <c r="G7128" s="133"/>
      <c r="H7128" s="7">
        <f>IF('Раздел 2.6.2'!Q22&gt;='Раздел 2.6.2'!Q23,0,1)</f>
        <v>0</v>
      </c>
    </row>
    <row r="7129" spans="1:8" x14ac:dyDescent="0.2">
      <c r="A7129" s="132">
        <f t="shared" si="106"/>
        <v>609562</v>
      </c>
      <c r="B7129" s="132">
        <v>34</v>
      </c>
      <c r="C7129" s="133">
        <v>19</v>
      </c>
      <c r="D7129" s="132">
        <v>399</v>
      </c>
      <c r="E7129" s="137" t="s">
        <v>4163</v>
      </c>
      <c r="F7129" s="133"/>
      <c r="G7129" s="133"/>
      <c r="H7129" s="7">
        <f>IF('Раздел 2.6.2'!R22&gt;='Раздел 2.6.2'!R23,0,1)</f>
        <v>0</v>
      </c>
    </row>
    <row r="7130" spans="1:8" x14ac:dyDescent="0.2">
      <c r="A7130" s="132">
        <f t="shared" si="106"/>
        <v>609562</v>
      </c>
      <c r="B7130" s="132">
        <v>34</v>
      </c>
      <c r="C7130" s="133">
        <v>19</v>
      </c>
      <c r="D7130" s="132">
        <v>400</v>
      </c>
      <c r="E7130" s="137" t="s">
        <v>4164</v>
      </c>
      <c r="F7130" s="133"/>
      <c r="G7130" s="133"/>
      <c r="H7130" s="7">
        <f>IF('Раздел 2.6.2'!S22&gt;='Раздел 2.6.2'!S23,0,1)</f>
        <v>0</v>
      </c>
    </row>
    <row r="7131" spans="1:8" x14ac:dyDescent="0.2">
      <c r="A7131" s="132">
        <f t="shared" si="106"/>
        <v>609562</v>
      </c>
      <c r="B7131" s="132">
        <v>34</v>
      </c>
      <c r="C7131" s="133">
        <v>19</v>
      </c>
      <c r="D7131" s="132">
        <v>401</v>
      </c>
      <c r="E7131" s="137" t="s">
        <v>4165</v>
      </c>
      <c r="F7131" s="133"/>
      <c r="G7131" s="133"/>
      <c r="H7131" s="7">
        <f>IF('Раздел 2.6.2'!T22&gt;='Раздел 2.6.2'!T23,0,1)</f>
        <v>0</v>
      </c>
    </row>
    <row r="7132" spans="1:8" x14ac:dyDescent="0.2">
      <c r="A7132" s="132">
        <f t="shared" si="106"/>
        <v>609562</v>
      </c>
      <c r="B7132" s="132">
        <v>34</v>
      </c>
      <c r="C7132" s="133">
        <v>19</v>
      </c>
      <c r="D7132" s="132">
        <v>402</v>
      </c>
      <c r="E7132" s="137" t="s">
        <v>4166</v>
      </c>
      <c r="F7132" s="133"/>
      <c r="G7132" s="133"/>
      <c r="H7132" s="7">
        <f>IF('Раздел 2.6.2'!U22&gt;='Раздел 2.6.2'!U23,0,1)</f>
        <v>0</v>
      </c>
    </row>
    <row r="7133" spans="1:8" x14ac:dyDescent="0.2">
      <c r="A7133" s="132">
        <f t="shared" si="106"/>
        <v>609562</v>
      </c>
      <c r="B7133" s="132">
        <v>34</v>
      </c>
      <c r="C7133" s="133">
        <v>19</v>
      </c>
      <c r="D7133" s="132">
        <v>403</v>
      </c>
      <c r="E7133" s="137" t="s">
        <v>4167</v>
      </c>
      <c r="F7133" s="133"/>
      <c r="G7133" s="133"/>
      <c r="H7133" s="7">
        <f>IF('Раздел 2.6.2'!V22&gt;='Раздел 2.6.2'!V23,0,1)</f>
        <v>0</v>
      </c>
    </row>
    <row r="7134" spans="1:8" x14ac:dyDescent="0.2">
      <c r="A7134" s="132">
        <f t="shared" si="106"/>
        <v>609562</v>
      </c>
      <c r="B7134" s="132">
        <v>34</v>
      </c>
      <c r="C7134" s="133">
        <v>19</v>
      </c>
      <c r="D7134" s="132">
        <v>404</v>
      </c>
      <c r="E7134" s="137" t="s">
        <v>4168</v>
      </c>
      <c r="F7134" s="133"/>
      <c r="G7134" s="133"/>
      <c r="H7134" s="7">
        <f>IF('Раздел 2.6.2'!W22&gt;='Раздел 2.6.2'!W23,0,1)</f>
        <v>0</v>
      </c>
    </row>
    <row r="7135" spans="1:8" x14ac:dyDescent="0.2">
      <c r="A7135" s="132">
        <f t="shared" si="106"/>
        <v>609562</v>
      </c>
      <c r="B7135" s="132">
        <v>34</v>
      </c>
      <c r="C7135" s="133">
        <v>19</v>
      </c>
      <c r="D7135" s="132">
        <v>405</v>
      </c>
      <c r="E7135" s="137" t="s">
        <v>4169</v>
      </c>
      <c r="F7135" s="133"/>
      <c r="G7135" s="133"/>
      <c r="H7135" s="7">
        <f>IF('Раздел 2.6.2'!X22&gt;='Раздел 2.6.2'!X23,0,1)</f>
        <v>0</v>
      </c>
    </row>
    <row r="7136" spans="1:8" x14ac:dyDescent="0.2">
      <c r="A7136" s="132">
        <f t="shared" si="106"/>
        <v>609562</v>
      </c>
      <c r="B7136" s="132">
        <v>34</v>
      </c>
      <c r="C7136" s="133">
        <v>19</v>
      </c>
      <c r="D7136" s="132">
        <v>406</v>
      </c>
      <c r="E7136" s="137" t="s">
        <v>4170</v>
      </c>
      <c r="F7136" s="133"/>
      <c r="G7136" s="133"/>
      <c r="H7136" s="7">
        <f>IF('Раздел 2.6.2'!Y22&gt;='Раздел 2.6.2'!Y23,0,1)</f>
        <v>0</v>
      </c>
    </row>
    <row r="7137" spans="1:12" x14ac:dyDescent="0.2">
      <c r="A7137" s="132">
        <f t="shared" si="106"/>
        <v>609562</v>
      </c>
      <c r="B7137" s="132">
        <v>34</v>
      </c>
      <c r="C7137" s="133">
        <v>19</v>
      </c>
      <c r="D7137" s="132">
        <v>407</v>
      </c>
      <c r="E7137" s="137" t="s">
        <v>4171</v>
      </c>
      <c r="F7137" s="133"/>
      <c r="G7137" s="133"/>
      <c r="H7137" s="7">
        <f>IF('Раздел 2.6.2'!Z22&gt;='Раздел 2.6.2'!Z23,0,1)</f>
        <v>0</v>
      </c>
    </row>
    <row r="7138" spans="1:12" x14ac:dyDescent="0.2">
      <c r="A7138" s="132">
        <f t="shared" si="106"/>
        <v>609562</v>
      </c>
      <c r="B7138" s="132">
        <v>34</v>
      </c>
      <c r="C7138" s="133">
        <v>19</v>
      </c>
      <c r="D7138" s="132">
        <v>408</v>
      </c>
      <c r="E7138" s="137" t="s">
        <v>4172</v>
      </c>
      <c r="F7138" s="133"/>
      <c r="G7138" s="133"/>
      <c r="H7138" s="7">
        <f>IF('Раздел 2.6.2'!AA22&gt;='Раздел 2.6.2'!AA23,0,1)</f>
        <v>0</v>
      </c>
    </row>
    <row r="7139" spans="1:12" x14ac:dyDescent="0.2">
      <c r="A7139" s="132">
        <f t="shared" si="106"/>
        <v>609562</v>
      </c>
      <c r="B7139" s="132">
        <v>34</v>
      </c>
      <c r="C7139" s="133">
        <v>19</v>
      </c>
      <c r="D7139" s="132">
        <v>409</v>
      </c>
      <c r="E7139" s="137" t="s">
        <v>4173</v>
      </c>
      <c r="F7139" s="133"/>
      <c r="G7139" s="133"/>
      <c r="H7139" s="7">
        <f>IF('Раздел 2.6.2'!AB22&gt;='Раздел 2.6.2'!AB23,0,1)</f>
        <v>0</v>
      </c>
    </row>
    <row r="7140" spans="1:12" x14ac:dyDescent="0.2">
      <c r="A7140" s="132">
        <f t="shared" si="106"/>
        <v>609562</v>
      </c>
      <c r="B7140" s="132">
        <v>34</v>
      </c>
      <c r="C7140" s="133">
        <v>19</v>
      </c>
      <c r="D7140" s="132">
        <v>410</v>
      </c>
      <c r="E7140" s="137" t="s">
        <v>4174</v>
      </c>
      <c r="F7140" s="133"/>
      <c r="G7140" s="133"/>
      <c r="H7140" s="7">
        <f>IF('Раздел 2.6.2'!AC22&gt;='Раздел 2.6.2'!AC23,0,1)</f>
        <v>0</v>
      </c>
    </row>
    <row r="7141" spans="1:12" x14ac:dyDescent="0.2">
      <c r="A7141" s="132">
        <f t="shared" si="106"/>
        <v>609562</v>
      </c>
      <c r="B7141" s="132">
        <v>34</v>
      </c>
      <c r="C7141" s="133">
        <v>19</v>
      </c>
      <c r="D7141" s="132">
        <v>411</v>
      </c>
      <c r="E7141" s="137" t="s">
        <v>4175</v>
      </c>
      <c r="F7141" s="133"/>
      <c r="G7141" s="133"/>
      <c r="H7141" s="7">
        <f>IF('Раздел 2.6.2'!AD22&gt;='Раздел 2.6.2'!AD23,0,1)</f>
        <v>0</v>
      </c>
    </row>
    <row r="7142" spans="1:12" x14ac:dyDescent="0.2">
      <c r="A7142" s="132">
        <f t="shared" si="106"/>
        <v>609562</v>
      </c>
      <c r="B7142" s="132">
        <v>34</v>
      </c>
      <c r="C7142" s="133">
        <v>19</v>
      </c>
      <c r="D7142" s="132">
        <v>412</v>
      </c>
      <c r="E7142" s="137" t="s">
        <v>4176</v>
      </c>
      <c r="F7142" s="133"/>
      <c r="G7142" s="133"/>
      <c r="H7142" s="7">
        <f>IF('Раздел 2.6.2'!AE22&gt;='Раздел 2.6.2'!AE23,0,1)</f>
        <v>0</v>
      </c>
    </row>
    <row r="7143" spans="1:12" x14ac:dyDescent="0.2">
      <c r="A7143" s="132">
        <f t="shared" si="106"/>
        <v>609562</v>
      </c>
      <c r="B7143" s="132">
        <v>34</v>
      </c>
      <c r="C7143" s="133">
        <v>19</v>
      </c>
      <c r="D7143" s="132">
        <v>413</v>
      </c>
      <c r="E7143" s="137" t="s">
        <v>4177</v>
      </c>
      <c r="F7143" s="133"/>
      <c r="G7143" s="133"/>
      <c r="H7143" s="7">
        <f>IF('Раздел 2.6.2'!AF22&gt;='Раздел 2.6.2'!AF23,0,1)</f>
        <v>0</v>
      </c>
    </row>
    <row r="7144" spans="1:12" x14ac:dyDescent="0.2">
      <c r="A7144" s="132">
        <f t="shared" si="106"/>
        <v>609562</v>
      </c>
      <c r="B7144" s="132">
        <v>34</v>
      </c>
      <c r="C7144" s="133">
        <v>19</v>
      </c>
      <c r="D7144" s="132">
        <v>414</v>
      </c>
      <c r="E7144" s="137" t="s">
        <v>4178</v>
      </c>
      <c r="F7144" s="133"/>
      <c r="G7144" s="133"/>
      <c r="H7144" s="7">
        <f>IF('Раздел 2.6.2'!AG22&gt;='Раздел 2.6.2'!AG23,0,1)</f>
        <v>0</v>
      </c>
    </row>
    <row r="7145" spans="1:12" x14ac:dyDescent="0.2">
      <c r="A7145" s="132">
        <f t="shared" si="106"/>
        <v>609562</v>
      </c>
      <c r="B7145" s="132">
        <v>34</v>
      </c>
      <c r="C7145" s="133">
        <v>19</v>
      </c>
      <c r="D7145" s="132">
        <v>415</v>
      </c>
      <c r="E7145" s="137" t="s">
        <v>4179</v>
      </c>
      <c r="F7145" s="133"/>
      <c r="G7145" s="133"/>
      <c r="H7145" s="7">
        <f>IF('Раздел 2.6.2'!AH22&gt;='Раздел 2.6.2'!AH23,0,1)</f>
        <v>0</v>
      </c>
      <c r="L7145" s="7"/>
    </row>
    <row r="7146" spans="1:12" x14ac:dyDescent="0.2">
      <c r="A7146" s="132">
        <f t="shared" si="106"/>
        <v>609562</v>
      </c>
      <c r="B7146" s="132">
        <v>34</v>
      </c>
      <c r="C7146" s="133">
        <v>19</v>
      </c>
      <c r="D7146" s="132">
        <v>416</v>
      </c>
      <c r="E7146" s="137" t="s">
        <v>4180</v>
      </c>
      <c r="F7146" s="133"/>
      <c r="G7146" s="133"/>
      <c r="H7146" s="7">
        <f>IF('Раздел 2.6.2'!AI22&gt;='Раздел 2.6.2'!AI23,0,1)</f>
        <v>0</v>
      </c>
    </row>
    <row r="7147" spans="1:12" x14ac:dyDescent="0.2">
      <c r="A7147" s="132">
        <f t="shared" si="106"/>
        <v>609562</v>
      </c>
      <c r="B7147" s="132">
        <v>34</v>
      </c>
      <c r="C7147" s="133">
        <v>19</v>
      </c>
      <c r="D7147" s="132">
        <v>417</v>
      </c>
      <c r="E7147" s="137" t="s">
        <v>4181</v>
      </c>
      <c r="F7147" s="133"/>
      <c r="G7147" s="133"/>
      <c r="H7147" s="7">
        <f>IF('Раздел 2.6.2'!AJ22&gt;='Раздел 2.6.2'!AJ23,0,1)</f>
        <v>0</v>
      </c>
    </row>
    <row r="7148" spans="1:12" x14ac:dyDescent="0.2">
      <c r="A7148" s="132">
        <f t="shared" si="106"/>
        <v>609562</v>
      </c>
      <c r="B7148" s="132">
        <v>34</v>
      </c>
      <c r="C7148" s="134">
        <v>19</v>
      </c>
      <c r="D7148" s="134">
        <v>418</v>
      </c>
      <c r="E7148" s="138" t="s">
        <v>4182</v>
      </c>
      <c r="F7148" s="134"/>
      <c r="G7148" s="134"/>
      <c r="H7148" s="119">
        <f>IF('Раздел 2.6.2'!AK22&gt;='Раздел 2.6.2'!AK23,0,1)</f>
        <v>0</v>
      </c>
    </row>
    <row r="7149" spans="1:12" x14ac:dyDescent="0.2">
      <c r="A7149" s="6">
        <f t="shared" si="106"/>
        <v>609562</v>
      </c>
      <c r="B7149" s="6">
        <v>34</v>
      </c>
      <c r="C7149" s="7">
        <v>20</v>
      </c>
      <c r="D7149" s="6">
        <v>419</v>
      </c>
      <c r="E7149" s="139" t="s">
        <v>4183</v>
      </c>
      <c r="F7149" s="7"/>
      <c r="G7149" s="7"/>
      <c r="H7149" s="7">
        <f>IF('Раздел 2.6.2'!P22&gt;='Раздел 2.6.2'!P26,0,1)</f>
        <v>0</v>
      </c>
    </row>
    <row r="7150" spans="1:12" x14ac:dyDescent="0.2">
      <c r="A7150" s="6">
        <f t="shared" si="106"/>
        <v>609562</v>
      </c>
      <c r="B7150" s="6">
        <v>34</v>
      </c>
      <c r="C7150" s="7">
        <v>20</v>
      </c>
      <c r="D7150" s="6">
        <v>420</v>
      </c>
      <c r="E7150" s="139" t="s">
        <v>4184</v>
      </c>
      <c r="F7150" s="7"/>
      <c r="G7150" s="7"/>
      <c r="H7150" s="7">
        <f>IF('Раздел 2.6.2'!Q22&gt;='Раздел 2.6.2'!Q26,0,1)</f>
        <v>0</v>
      </c>
    </row>
    <row r="7151" spans="1:12" x14ac:dyDescent="0.2">
      <c r="A7151" s="6">
        <f t="shared" si="106"/>
        <v>609562</v>
      </c>
      <c r="B7151" s="6">
        <v>34</v>
      </c>
      <c r="C7151" s="7">
        <v>20</v>
      </c>
      <c r="D7151" s="6">
        <v>421</v>
      </c>
      <c r="E7151" s="139" t="s">
        <v>4185</v>
      </c>
      <c r="F7151" s="7"/>
      <c r="G7151" s="7"/>
      <c r="H7151" s="7">
        <f>IF('Раздел 2.6.2'!R22&gt;='Раздел 2.6.2'!R26,0,1)</f>
        <v>0</v>
      </c>
    </row>
    <row r="7152" spans="1:12" x14ac:dyDescent="0.2">
      <c r="A7152" s="6">
        <f t="shared" si="106"/>
        <v>609562</v>
      </c>
      <c r="B7152" s="6">
        <v>34</v>
      </c>
      <c r="C7152" s="7">
        <v>20</v>
      </c>
      <c r="D7152" s="6">
        <v>422</v>
      </c>
      <c r="E7152" s="139" t="s">
        <v>4186</v>
      </c>
      <c r="F7152" s="7"/>
      <c r="G7152" s="7"/>
      <c r="H7152" s="7">
        <f>IF('Раздел 2.6.2'!S22&gt;='Раздел 2.6.2'!S26,0,1)</f>
        <v>0</v>
      </c>
    </row>
    <row r="7153" spans="1:8" x14ac:dyDescent="0.2">
      <c r="A7153" s="6">
        <f t="shared" si="106"/>
        <v>609562</v>
      </c>
      <c r="B7153" s="6">
        <v>34</v>
      </c>
      <c r="C7153" s="7">
        <v>20</v>
      </c>
      <c r="D7153" s="6">
        <v>423</v>
      </c>
      <c r="E7153" s="139" t="s">
        <v>4187</v>
      </c>
      <c r="F7153" s="7"/>
      <c r="G7153" s="7"/>
      <c r="H7153" s="7">
        <f>IF('Раздел 2.6.2'!T22&gt;='Раздел 2.6.2'!T26,0,1)</f>
        <v>0</v>
      </c>
    </row>
    <row r="7154" spans="1:8" x14ac:dyDescent="0.2">
      <c r="A7154" s="6">
        <f t="shared" si="106"/>
        <v>609562</v>
      </c>
      <c r="B7154" s="6">
        <v>34</v>
      </c>
      <c r="C7154" s="7">
        <v>20</v>
      </c>
      <c r="D7154" s="6">
        <v>424</v>
      </c>
      <c r="E7154" s="139" t="s">
        <v>4188</v>
      </c>
      <c r="F7154" s="7"/>
      <c r="G7154" s="7"/>
      <c r="H7154" s="7">
        <f>IF('Раздел 2.6.2'!U22&gt;='Раздел 2.6.2'!U26,0,1)</f>
        <v>0</v>
      </c>
    </row>
    <row r="7155" spans="1:8" x14ac:dyDescent="0.2">
      <c r="A7155" s="6">
        <f t="shared" si="106"/>
        <v>609562</v>
      </c>
      <c r="B7155" s="6">
        <v>34</v>
      </c>
      <c r="C7155" s="7">
        <v>20</v>
      </c>
      <c r="D7155" s="6">
        <v>425</v>
      </c>
      <c r="E7155" s="139" t="s">
        <v>4189</v>
      </c>
      <c r="F7155" s="7"/>
      <c r="G7155" s="7"/>
      <c r="H7155" s="7">
        <f>IF('Раздел 2.6.2'!V22&gt;='Раздел 2.6.2'!V26,0,1)</f>
        <v>0</v>
      </c>
    </row>
    <row r="7156" spans="1:8" x14ac:dyDescent="0.2">
      <c r="A7156" s="6">
        <f t="shared" si="106"/>
        <v>609562</v>
      </c>
      <c r="B7156" s="6">
        <v>34</v>
      </c>
      <c r="C7156" s="7">
        <v>20</v>
      </c>
      <c r="D7156" s="6">
        <v>426</v>
      </c>
      <c r="E7156" s="139" t="s">
        <v>4190</v>
      </c>
      <c r="F7156" s="7"/>
      <c r="G7156" s="7"/>
      <c r="H7156" s="7">
        <f>IF('Раздел 2.6.2'!W22&gt;='Раздел 2.6.2'!W26,0,1)</f>
        <v>0</v>
      </c>
    </row>
    <row r="7157" spans="1:8" x14ac:dyDescent="0.2">
      <c r="A7157" s="6">
        <f t="shared" si="106"/>
        <v>609562</v>
      </c>
      <c r="B7157" s="6">
        <v>34</v>
      </c>
      <c r="C7157" s="7">
        <v>20</v>
      </c>
      <c r="D7157" s="6">
        <v>427</v>
      </c>
      <c r="E7157" s="139" t="s">
        <v>4191</v>
      </c>
      <c r="F7157" s="7"/>
      <c r="G7157" s="7"/>
      <c r="H7157" s="7">
        <f>IF('Раздел 2.6.2'!X22&gt;='Раздел 2.6.2'!X26,0,1)</f>
        <v>0</v>
      </c>
    </row>
    <row r="7158" spans="1:8" x14ac:dyDescent="0.2">
      <c r="A7158" s="6">
        <f t="shared" si="106"/>
        <v>609562</v>
      </c>
      <c r="B7158" s="6">
        <v>34</v>
      </c>
      <c r="C7158" s="7">
        <v>20</v>
      </c>
      <c r="D7158" s="6">
        <v>428</v>
      </c>
      <c r="E7158" s="139" t="s">
        <v>4192</v>
      </c>
      <c r="F7158" s="7"/>
      <c r="G7158" s="7"/>
      <c r="H7158" s="7">
        <f>IF('Раздел 2.6.2'!Y22&gt;='Раздел 2.6.2'!Y26,0,1)</f>
        <v>0</v>
      </c>
    </row>
    <row r="7159" spans="1:8" x14ac:dyDescent="0.2">
      <c r="A7159" s="6">
        <f t="shared" si="106"/>
        <v>609562</v>
      </c>
      <c r="B7159" s="6">
        <v>34</v>
      </c>
      <c r="C7159" s="7">
        <v>20</v>
      </c>
      <c r="D7159" s="6">
        <v>429</v>
      </c>
      <c r="E7159" s="139" t="s">
        <v>3390</v>
      </c>
      <c r="F7159" s="7"/>
      <c r="G7159" s="7"/>
      <c r="H7159" s="7">
        <f>IF('Раздел 2.6.2'!Z22&gt;='Раздел 2.6.2'!Z26,0,1)</f>
        <v>0</v>
      </c>
    </row>
    <row r="7160" spans="1:8" x14ac:dyDescent="0.2">
      <c r="A7160" s="6">
        <f t="shared" si="106"/>
        <v>609562</v>
      </c>
      <c r="B7160" s="6">
        <v>34</v>
      </c>
      <c r="C7160" s="7">
        <v>20</v>
      </c>
      <c r="D7160" s="6">
        <v>430</v>
      </c>
      <c r="E7160" s="139" t="s">
        <v>4198</v>
      </c>
      <c r="F7160" s="7"/>
      <c r="G7160" s="7"/>
      <c r="H7160" s="7">
        <f>IF('Раздел 2.6.2'!AA22&gt;='Раздел 2.6.2'!AA26,0,1)</f>
        <v>0</v>
      </c>
    </row>
    <row r="7161" spans="1:8" x14ac:dyDescent="0.2">
      <c r="A7161" s="6">
        <f t="shared" si="106"/>
        <v>609562</v>
      </c>
      <c r="B7161" s="6">
        <v>34</v>
      </c>
      <c r="C7161" s="7">
        <v>20</v>
      </c>
      <c r="D7161" s="6">
        <v>431</v>
      </c>
      <c r="E7161" s="139" t="s">
        <v>4199</v>
      </c>
      <c r="F7161" s="7"/>
      <c r="G7161" s="7"/>
      <c r="H7161" s="7">
        <f>IF('Раздел 2.6.2'!AB22&gt;='Раздел 2.6.2'!AB26,0,1)</f>
        <v>0</v>
      </c>
    </row>
    <row r="7162" spans="1:8" x14ac:dyDescent="0.2">
      <c r="A7162" s="6">
        <f t="shared" si="106"/>
        <v>609562</v>
      </c>
      <c r="B7162" s="6">
        <v>34</v>
      </c>
      <c r="C7162" s="7">
        <v>20</v>
      </c>
      <c r="D7162" s="6">
        <v>432</v>
      </c>
      <c r="E7162" s="139" t="s">
        <v>4200</v>
      </c>
      <c r="F7162" s="7"/>
      <c r="G7162" s="7"/>
      <c r="H7162" s="7">
        <f>IF('Раздел 2.6.2'!AC22&gt;='Раздел 2.6.2'!AC26,0,1)</f>
        <v>0</v>
      </c>
    </row>
    <row r="7163" spans="1:8" x14ac:dyDescent="0.2">
      <c r="A7163" s="6">
        <f t="shared" si="106"/>
        <v>609562</v>
      </c>
      <c r="B7163" s="6">
        <v>34</v>
      </c>
      <c r="C7163" s="7">
        <v>20</v>
      </c>
      <c r="D7163" s="6">
        <v>433</v>
      </c>
      <c r="E7163" s="139" t="s">
        <v>4201</v>
      </c>
      <c r="F7163" s="7"/>
      <c r="G7163" s="7"/>
      <c r="H7163" s="7">
        <f>IF('Раздел 2.6.2'!AD22&gt;='Раздел 2.6.2'!AD26,0,1)</f>
        <v>0</v>
      </c>
    </row>
    <row r="7164" spans="1:8" x14ac:dyDescent="0.2">
      <c r="A7164" s="6">
        <f t="shared" si="106"/>
        <v>609562</v>
      </c>
      <c r="B7164" s="6">
        <v>34</v>
      </c>
      <c r="C7164" s="7">
        <v>20</v>
      </c>
      <c r="D7164" s="6">
        <v>434</v>
      </c>
      <c r="E7164" s="139" t="s">
        <v>4202</v>
      </c>
      <c r="F7164" s="7"/>
      <c r="G7164" s="7"/>
      <c r="H7164" s="7">
        <f>IF('Раздел 2.6.2'!AE22&gt;='Раздел 2.6.2'!AE26,0,1)</f>
        <v>0</v>
      </c>
    </row>
    <row r="7165" spans="1:8" x14ac:dyDescent="0.2">
      <c r="A7165" s="6">
        <f t="shared" si="106"/>
        <v>609562</v>
      </c>
      <c r="B7165" s="6">
        <v>34</v>
      </c>
      <c r="C7165" s="7">
        <v>20</v>
      </c>
      <c r="D7165" s="6">
        <v>435</v>
      </c>
      <c r="E7165" s="139" t="s">
        <v>4203</v>
      </c>
      <c r="F7165" s="7"/>
      <c r="G7165" s="7"/>
      <c r="H7165" s="7">
        <f>IF('Раздел 2.6.2'!AF22&gt;='Раздел 2.6.2'!AF26,0,1)</f>
        <v>0</v>
      </c>
    </row>
    <row r="7166" spans="1:8" x14ac:dyDescent="0.2">
      <c r="A7166" s="6">
        <f t="shared" si="106"/>
        <v>609562</v>
      </c>
      <c r="B7166" s="6">
        <v>34</v>
      </c>
      <c r="C7166" s="7">
        <v>20</v>
      </c>
      <c r="D7166" s="6">
        <v>436</v>
      </c>
      <c r="E7166" s="139" t="s">
        <v>4204</v>
      </c>
      <c r="F7166" s="7"/>
      <c r="G7166" s="7"/>
      <c r="H7166" s="7">
        <f>IF('Раздел 2.6.2'!AG22&gt;='Раздел 2.6.2'!AG26,0,1)</f>
        <v>0</v>
      </c>
    </row>
    <row r="7167" spans="1:8" x14ac:dyDescent="0.2">
      <c r="A7167" s="6">
        <f t="shared" si="106"/>
        <v>609562</v>
      </c>
      <c r="B7167" s="6">
        <v>34</v>
      </c>
      <c r="C7167" s="7">
        <v>20</v>
      </c>
      <c r="D7167" s="6">
        <v>437</v>
      </c>
      <c r="E7167" s="139" t="s">
        <v>4205</v>
      </c>
      <c r="F7167" s="7"/>
      <c r="G7167" s="7"/>
      <c r="H7167" s="7">
        <f>IF('Раздел 2.6.2'!AH22&gt;='Раздел 2.6.2'!AH26,0,1)</f>
        <v>0</v>
      </c>
    </row>
    <row r="7168" spans="1:8" x14ac:dyDescent="0.2">
      <c r="A7168" s="6">
        <f t="shared" si="106"/>
        <v>609562</v>
      </c>
      <c r="B7168" s="6">
        <v>34</v>
      </c>
      <c r="C7168" s="7">
        <v>20</v>
      </c>
      <c r="D7168" s="6">
        <v>438</v>
      </c>
      <c r="E7168" s="139" t="s">
        <v>4206</v>
      </c>
      <c r="F7168" s="7"/>
      <c r="G7168" s="7"/>
      <c r="H7168" s="7">
        <f>IF('Раздел 2.6.2'!AI22&gt;='Раздел 2.6.2'!AI26,0,1)</f>
        <v>0</v>
      </c>
    </row>
    <row r="7169" spans="1:8" x14ac:dyDescent="0.2">
      <c r="A7169" s="6">
        <f t="shared" si="106"/>
        <v>609562</v>
      </c>
      <c r="B7169" s="6">
        <v>34</v>
      </c>
      <c r="C7169" s="7">
        <v>20</v>
      </c>
      <c r="D7169" s="6">
        <v>439</v>
      </c>
      <c r="E7169" s="139" t="s">
        <v>4207</v>
      </c>
      <c r="F7169" s="7"/>
      <c r="G7169" s="7"/>
      <c r="H7169" s="7">
        <f>IF('Раздел 2.6.2'!AJ22&gt;='Раздел 2.6.2'!AJ26,0,1)</f>
        <v>0</v>
      </c>
    </row>
    <row r="7170" spans="1:8" x14ac:dyDescent="0.2">
      <c r="A7170" s="6">
        <f t="shared" si="106"/>
        <v>609562</v>
      </c>
      <c r="B7170" s="6">
        <v>34</v>
      </c>
      <c r="C7170" s="119">
        <v>20</v>
      </c>
      <c r="D7170" s="119">
        <v>440</v>
      </c>
      <c r="E7170" s="140" t="s">
        <v>4208</v>
      </c>
      <c r="F7170" s="119"/>
      <c r="G7170" s="119"/>
      <c r="H7170" s="119">
        <f>IF('Раздел 2.6.2'!AK22&gt;='Раздел 2.6.2'!AK26,0,1)</f>
        <v>0</v>
      </c>
    </row>
    <row r="7171" spans="1:8" x14ac:dyDescent="0.2">
      <c r="A7171" s="6">
        <f t="shared" si="106"/>
        <v>609562</v>
      </c>
      <c r="B7171" s="6">
        <v>34</v>
      </c>
      <c r="C7171" s="7">
        <v>21</v>
      </c>
      <c r="D7171" s="6">
        <v>441</v>
      </c>
      <c r="E7171" s="139" t="s">
        <v>4209</v>
      </c>
      <c r="F7171" s="7"/>
      <c r="G7171" s="7"/>
      <c r="H7171" s="7">
        <f>IF('Раздел 2.6.2'!P22&gt;='Раздел 2.6.2'!P27,0,1)</f>
        <v>0</v>
      </c>
    </row>
    <row r="7172" spans="1:8" x14ac:dyDescent="0.2">
      <c r="A7172" s="6">
        <f t="shared" si="106"/>
        <v>609562</v>
      </c>
      <c r="B7172" s="6">
        <v>34</v>
      </c>
      <c r="C7172" s="7">
        <v>21</v>
      </c>
      <c r="D7172" s="6">
        <v>442</v>
      </c>
      <c r="E7172" s="139" t="s">
        <v>4210</v>
      </c>
      <c r="F7172" s="7"/>
      <c r="G7172" s="7"/>
      <c r="H7172" s="7">
        <f>IF('Раздел 2.6.2'!Q22&gt;='Раздел 2.6.2'!Q27,0,1)</f>
        <v>0</v>
      </c>
    </row>
    <row r="7173" spans="1:8" x14ac:dyDescent="0.2">
      <c r="A7173" s="6">
        <f t="shared" si="106"/>
        <v>609562</v>
      </c>
      <c r="B7173" s="6">
        <v>34</v>
      </c>
      <c r="C7173" s="7">
        <v>21</v>
      </c>
      <c r="D7173" s="6">
        <v>443</v>
      </c>
      <c r="E7173" s="139" t="s">
        <v>4211</v>
      </c>
      <c r="F7173" s="7"/>
      <c r="G7173" s="7"/>
      <c r="H7173" s="7">
        <f>IF('Раздел 2.6.2'!R22&gt;='Раздел 2.6.2'!R27,0,1)</f>
        <v>0</v>
      </c>
    </row>
    <row r="7174" spans="1:8" x14ac:dyDescent="0.2">
      <c r="A7174" s="6">
        <f t="shared" si="106"/>
        <v>609562</v>
      </c>
      <c r="B7174" s="6">
        <v>34</v>
      </c>
      <c r="C7174" s="7">
        <v>21</v>
      </c>
      <c r="D7174" s="6">
        <v>444</v>
      </c>
      <c r="E7174" s="139" t="s">
        <v>4212</v>
      </c>
      <c r="F7174" s="7"/>
      <c r="G7174" s="7"/>
      <c r="H7174" s="7">
        <f>IF('Раздел 2.6.2'!S22&gt;='Раздел 2.6.2'!S27,0,1)</f>
        <v>0</v>
      </c>
    </row>
    <row r="7175" spans="1:8" x14ac:dyDescent="0.2">
      <c r="A7175" s="6">
        <f t="shared" si="106"/>
        <v>609562</v>
      </c>
      <c r="B7175" s="6">
        <v>34</v>
      </c>
      <c r="C7175" s="7">
        <v>21</v>
      </c>
      <c r="D7175" s="6">
        <v>445</v>
      </c>
      <c r="E7175" s="139" t="s">
        <v>4213</v>
      </c>
      <c r="F7175" s="7"/>
      <c r="G7175" s="7"/>
      <c r="H7175" s="7">
        <f>IF('Раздел 2.6.2'!T22&gt;='Раздел 2.6.2'!T27,0,1)</f>
        <v>0</v>
      </c>
    </row>
    <row r="7176" spans="1:8" x14ac:dyDescent="0.2">
      <c r="A7176" s="6">
        <f t="shared" si="106"/>
        <v>609562</v>
      </c>
      <c r="B7176" s="6">
        <v>34</v>
      </c>
      <c r="C7176" s="7">
        <v>21</v>
      </c>
      <c r="D7176" s="6">
        <v>446</v>
      </c>
      <c r="E7176" s="139" t="s">
        <v>4214</v>
      </c>
      <c r="F7176" s="7"/>
      <c r="G7176" s="7"/>
      <c r="H7176" s="7">
        <f>IF('Раздел 2.6.2'!U22&gt;='Раздел 2.6.2'!U27,0,1)</f>
        <v>0</v>
      </c>
    </row>
    <row r="7177" spans="1:8" x14ac:dyDescent="0.2">
      <c r="A7177" s="6">
        <f t="shared" si="106"/>
        <v>609562</v>
      </c>
      <c r="B7177" s="6">
        <v>34</v>
      </c>
      <c r="C7177" s="7">
        <v>21</v>
      </c>
      <c r="D7177" s="6">
        <v>447</v>
      </c>
      <c r="E7177" s="139" t="s">
        <v>4215</v>
      </c>
      <c r="F7177" s="7"/>
      <c r="G7177" s="7"/>
      <c r="H7177" s="7">
        <f>IF('Раздел 2.6.2'!V22&gt;='Раздел 2.6.2'!V27,0,1)</f>
        <v>0</v>
      </c>
    </row>
    <row r="7178" spans="1:8" x14ac:dyDescent="0.2">
      <c r="A7178" s="6">
        <f t="shared" si="106"/>
        <v>609562</v>
      </c>
      <c r="B7178" s="6">
        <v>34</v>
      </c>
      <c r="C7178" s="7">
        <v>21</v>
      </c>
      <c r="D7178" s="6">
        <v>448</v>
      </c>
      <c r="E7178" s="139" t="s">
        <v>4216</v>
      </c>
      <c r="F7178" s="7"/>
      <c r="G7178" s="7"/>
      <c r="H7178" s="7">
        <f>IF('Раздел 2.6.2'!W22&gt;='Раздел 2.6.2'!W27,0,1)</f>
        <v>0</v>
      </c>
    </row>
    <row r="7179" spans="1:8" x14ac:dyDescent="0.2">
      <c r="A7179" s="6">
        <f t="shared" si="106"/>
        <v>609562</v>
      </c>
      <c r="B7179" s="6">
        <v>34</v>
      </c>
      <c r="C7179" s="7">
        <v>21</v>
      </c>
      <c r="D7179" s="6">
        <v>449</v>
      </c>
      <c r="E7179" s="139" t="s">
        <v>4217</v>
      </c>
      <c r="F7179" s="7"/>
      <c r="G7179" s="7"/>
      <c r="H7179" s="7">
        <f>IF('Раздел 2.6.2'!X22&gt;='Раздел 2.6.2'!X27,0,1)</f>
        <v>0</v>
      </c>
    </row>
    <row r="7180" spans="1:8" x14ac:dyDescent="0.2">
      <c r="A7180" s="6">
        <f t="shared" si="106"/>
        <v>609562</v>
      </c>
      <c r="B7180" s="6">
        <v>34</v>
      </c>
      <c r="C7180" s="7">
        <v>21</v>
      </c>
      <c r="D7180" s="6">
        <v>450</v>
      </c>
      <c r="E7180" s="139" t="s">
        <v>4218</v>
      </c>
      <c r="F7180" s="7"/>
      <c r="G7180" s="7"/>
      <c r="H7180" s="7">
        <f>IF('Раздел 2.6.2'!Y22&gt;='Раздел 2.6.2'!Y27,0,1)</f>
        <v>0</v>
      </c>
    </row>
    <row r="7181" spans="1:8" x14ac:dyDescent="0.2">
      <c r="A7181" s="6">
        <f t="shared" si="106"/>
        <v>609562</v>
      </c>
      <c r="B7181" s="6">
        <v>34</v>
      </c>
      <c r="C7181" s="7">
        <v>21</v>
      </c>
      <c r="D7181" s="6">
        <v>451</v>
      </c>
      <c r="E7181" s="139" t="s">
        <v>4219</v>
      </c>
      <c r="F7181" s="7"/>
      <c r="G7181" s="7"/>
      <c r="H7181" s="7">
        <f>IF('Раздел 2.6.2'!Z22&gt;='Раздел 2.6.2'!Z27,0,1)</f>
        <v>0</v>
      </c>
    </row>
    <row r="7182" spans="1:8" x14ac:dyDescent="0.2">
      <c r="A7182" s="6">
        <f t="shared" si="106"/>
        <v>609562</v>
      </c>
      <c r="B7182" s="6">
        <v>34</v>
      </c>
      <c r="C7182" s="7">
        <v>21</v>
      </c>
      <c r="D7182" s="6">
        <v>452</v>
      </c>
      <c r="E7182" s="139" t="s">
        <v>4220</v>
      </c>
      <c r="F7182" s="7"/>
      <c r="G7182" s="7"/>
      <c r="H7182" s="7">
        <f>IF('Раздел 2.6.2'!AA22&gt;='Раздел 2.6.2'!AA27,0,1)</f>
        <v>0</v>
      </c>
    </row>
    <row r="7183" spans="1:8" x14ac:dyDescent="0.2">
      <c r="A7183" s="6">
        <f t="shared" si="106"/>
        <v>609562</v>
      </c>
      <c r="B7183" s="6">
        <v>34</v>
      </c>
      <c r="C7183" s="7">
        <v>21</v>
      </c>
      <c r="D7183" s="6">
        <v>453</v>
      </c>
      <c r="E7183" s="139" t="s">
        <v>4221</v>
      </c>
      <c r="F7183" s="7"/>
      <c r="G7183" s="7"/>
      <c r="H7183" s="7">
        <f>IF('Раздел 2.6.2'!AB22&gt;='Раздел 2.6.2'!AB27,0,1)</f>
        <v>0</v>
      </c>
    </row>
    <row r="7184" spans="1:8" x14ac:dyDescent="0.2">
      <c r="A7184" s="6">
        <f t="shared" si="106"/>
        <v>609562</v>
      </c>
      <c r="B7184" s="6">
        <v>34</v>
      </c>
      <c r="C7184" s="7">
        <v>21</v>
      </c>
      <c r="D7184" s="6">
        <v>454</v>
      </c>
      <c r="E7184" s="139" t="s">
        <v>4222</v>
      </c>
      <c r="F7184" s="7"/>
      <c r="G7184" s="7"/>
      <c r="H7184" s="7">
        <f>IF('Раздел 2.6.2'!AC22&gt;='Раздел 2.6.2'!AC27,0,1)</f>
        <v>0</v>
      </c>
    </row>
    <row r="7185" spans="1:8" x14ac:dyDescent="0.2">
      <c r="A7185" s="6">
        <f t="shared" si="106"/>
        <v>609562</v>
      </c>
      <c r="B7185" s="6">
        <v>34</v>
      </c>
      <c r="C7185" s="7">
        <v>21</v>
      </c>
      <c r="D7185" s="6">
        <v>455</v>
      </c>
      <c r="E7185" s="139" t="s">
        <v>4223</v>
      </c>
      <c r="F7185" s="7"/>
      <c r="G7185" s="7"/>
      <c r="H7185" s="7">
        <f>IF('Раздел 2.6.2'!AD22&gt;='Раздел 2.6.2'!AD27,0,1)</f>
        <v>0</v>
      </c>
    </row>
    <row r="7186" spans="1:8" x14ac:dyDescent="0.2">
      <c r="A7186" s="6">
        <f t="shared" si="106"/>
        <v>609562</v>
      </c>
      <c r="B7186" s="6">
        <v>34</v>
      </c>
      <c r="C7186" s="7">
        <v>21</v>
      </c>
      <c r="D7186" s="6">
        <v>456</v>
      </c>
      <c r="E7186" s="139" t="s">
        <v>4982</v>
      </c>
      <c r="F7186" s="7"/>
      <c r="G7186" s="7"/>
      <c r="H7186" s="7">
        <f>IF('Раздел 2.6.2'!AE22&gt;='Раздел 2.6.2'!AE27,0,1)</f>
        <v>0</v>
      </c>
    </row>
    <row r="7187" spans="1:8" x14ac:dyDescent="0.2">
      <c r="A7187" s="6">
        <f t="shared" si="106"/>
        <v>609562</v>
      </c>
      <c r="B7187" s="6">
        <v>34</v>
      </c>
      <c r="C7187" s="7">
        <v>21</v>
      </c>
      <c r="D7187" s="6">
        <v>457</v>
      </c>
      <c r="E7187" s="139" t="s">
        <v>4983</v>
      </c>
      <c r="F7187" s="7"/>
      <c r="G7187" s="7"/>
      <c r="H7187" s="7">
        <f>IF('Раздел 2.6.2'!AF22&gt;='Раздел 2.6.2'!AF27,0,1)</f>
        <v>0</v>
      </c>
    </row>
    <row r="7188" spans="1:8" x14ac:dyDescent="0.2">
      <c r="A7188" s="6">
        <f t="shared" si="106"/>
        <v>609562</v>
      </c>
      <c r="B7188" s="6">
        <v>34</v>
      </c>
      <c r="C7188" s="7">
        <v>21</v>
      </c>
      <c r="D7188" s="6">
        <v>458</v>
      </c>
      <c r="E7188" s="139" t="s">
        <v>4984</v>
      </c>
      <c r="F7188" s="7"/>
      <c r="G7188" s="7"/>
      <c r="H7188" s="7">
        <f>IF('Раздел 2.6.2'!AG22&gt;='Раздел 2.6.2'!AG27,0,1)</f>
        <v>0</v>
      </c>
    </row>
    <row r="7189" spans="1:8" x14ac:dyDescent="0.2">
      <c r="A7189" s="6">
        <f t="shared" si="106"/>
        <v>609562</v>
      </c>
      <c r="B7189" s="6">
        <v>34</v>
      </c>
      <c r="C7189" s="7">
        <v>21</v>
      </c>
      <c r="D7189" s="6">
        <v>459</v>
      </c>
      <c r="E7189" s="139" t="s">
        <v>4985</v>
      </c>
      <c r="F7189" s="7"/>
      <c r="G7189" s="7"/>
      <c r="H7189" s="7">
        <f>IF('Раздел 2.6.2'!AH22&gt;='Раздел 2.6.2'!AH27,0,1)</f>
        <v>0</v>
      </c>
    </row>
    <row r="7190" spans="1:8" x14ac:dyDescent="0.2">
      <c r="A7190" s="6">
        <f t="shared" si="106"/>
        <v>609562</v>
      </c>
      <c r="B7190" s="6">
        <v>34</v>
      </c>
      <c r="C7190" s="7">
        <v>21</v>
      </c>
      <c r="D7190" s="6">
        <v>460</v>
      </c>
      <c r="E7190" s="139" t="s">
        <v>4986</v>
      </c>
      <c r="F7190" s="7"/>
      <c r="G7190" s="7"/>
      <c r="H7190" s="7">
        <f>IF('Раздел 2.6.2'!AI22&gt;='Раздел 2.6.2'!AI27,0,1)</f>
        <v>0</v>
      </c>
    </row>
    <row r="7191" spans="1:8" x14ac:dyDescent="0.2">
      <c r="A7191" s="6">
        <f t="shared" si="106"/>
        <v>609562</v>
      </c>
      <c r="B7191" s="6">
        <v>34</v>
      </c>
      <c r="C7191" s="7">
        <v>21</v>
      </c>
      <c r="D7191" s="6">
        <v>461</v>
      </c>
      <c r="E7191" s="139" t="s">
        <v>4987</v>
      </c>
      <c r="F7191" s="7"/>
      <c r="G7191" s="7"/>
      <c r="H7191" s="7">
        <f>IF('Раздел 2.6.2'!AJ22&gt;='Раздел 2.6.2'!AJ27,0,1)</f>
        <v>0</v>
      </c>
    </row>
    <row r="7192" spans="1:8" x14ac:dyDescent="0.2">
      <c r="A7192" s="6">
        <f t="shared" si="106"/>
        <v>609562</v>
      </c>
      <c r="B7192" s="6">
        <v>34</v>
      </c>
      <c r="C7192" s="119">
        <v>21</v>
      </c>
      <c r="D7192" s="119">
        <v>462</v>
      </c>
      <c r="E7192" s="140" t="s">
        <v>4988</v>
      </c>
      <c r="F7192" s="119"/>
      <c r="G7192" s="119"/>
      <c r="H7192" s="119">
        <f>IF('Раздел 2.6.2'!AK22&gt;='Раздел 2.6.2'!AK27,0,1)</f>
        <v>0</v>
      </c>
    </row>
    <row r="7193" spans="1:8" x14ac:dyDescent="0.2">
      <c r="A7193" s="6">
        <f t="shared" si="106"/>
        <v>609562</v>
      </c>
      <c r="B7193" s="6">
        <v>34</v>
      </c>
      <c r="C7193" s="7">
        <v>22</v>
      </c>
      <c r="D7193" s="6">
        <v>463</v>
      </c>
      <c r="E7193" s="139" t="s">
        <v>4989</v>
      </c>
      <c r="F7193" s="7"/>
      <c r="G7193" s="7"/>
      <c r="H7193" s="7">
        <f>IF('Раздел 2.6.2'!P22&gt;='Раздел 2.6.2'!P28,0,1)</f>
        <v>0</v>
      </c>
    </row>
    <row r="7194" spans="1:8" x14ac:dyDescent="0.2">
      <c r="A7194" s="6">
        <f t="shared" si="106"/>
        <v>609562</v>
      </c>
      <c r="B7194" s="6">
        <v>34</v>
      </c>
      <c r="C7194" s="7">
        <v>22</v>
      </c>
      <c r="D7194" s="6">
        <v>464</v>
      </c>
      <c r="E7194" s="139" t="s">
        <v>4990</v>
      </c>
      <c r="F7194" s="7"/>
      <c r="G7194" s="7"/>
      <c r="H7194" s="7">
        <f>IF('Раздел 2.6.2'!Q22&gt;='Раздел 2.6.2'!Q28,0,1)</f>
        <v>0</v>
      </c>
    </row>
    <row r="7195" spans="1:8" x14ac:dyDescent="0.2">
      <c r="A7195" s="6">
        <f t="shared" si="106"/>
        <v>609562</v>
      </c>
      <c r="B7195" s="6">
        <v>34</v>
      </c>
      <c r="C7195" s="7">
        <v>22</v>
      </c>
      <c r="D7195" s="6">
        <v>465</v>
      </c>
      <c r="E7195" s="139" t="s">
        <v>4991</v>
      </c>
      <c r="F7195" s="7"/>
      <c r="G7195" s="7"/>
      <c r="H7195" s="7">
        <f>IF('Раздел 2.6.2'!R22&gt;='Раздел 2.6.2'!R28,0,1)</f>
        <v>0</v>
      </c>
    </row>
    <row r="7196" spans="1:8" x14ac:dyDescent="0.2">
      <c r="A7196" s="6">
        <f t="shared" si="106"/>
        <v>609562</v>
      </c>
      <c r="B7196" s="6">
        <v>34</v>
      </c>
      <c r="C7196" s="7">
        <v>22</v>
      </c>
      <c r="D7196" s="6">
        <v>466</v>
      </c>
      <c r="E7196" s="139" t="s">
        <v>4992</v>
      </c>
      <c r="F7196" s="7"/>
      <c r="G7196" s="7"/>
      <c r="H7196" s="7">
        <f>IF('Раздел 2.6.2'!S22&gt;='Раздел 2.6.2'!S28,0,1)</f>
        <v>0</v>
      </c>
    </row>
    <row r="7197" spans="1:8" x14ac:dyDescent="0.2">
      <c r="A7197" s="6">
        <f t="shared" si="106"/>
        <v>609562</v>
      </c>
      <c r="B7197" s="6">
        <v>34</v>
      </c>
      <c r="C7197" s="7">
        <v>22</v>
      </c>
      <c r="D7197" s="6">
        <v>467</v>
      </c>
      <c r="E7197" s="139" t="s">
        <v>2716</v>
      </c>
      <c r="F7197" s="7"/>
      <c r="G7197" s="7"/>
      <c r="H7197" s="7">
        <f>IF('Раздел 2.6.2'!T22&gt;='Раздел 2.6.2'!T28,0,1)</f>
        <v>0</v>
      </c>
    </row>
    <row r="7198" spans="1:8" x14ac:dyDescent="0.2">
      <c r="A7198" s="6">
        <f t="shared" si="106"/>
        <v>609562</v>
      </c>
      <c r="B7198" s="6">
        <v>34</v>
      </c>
      <c r="C7198" s="7">
        <v>22</v>
      </c>
      <c r="D7198" s="6">
        <v>468</v>
      </c>
      <c r="E7198" s="139" t="s">
        <v>2717</v>
      </c>
      <c r="F7198" s="7"/>
      <c r="G7198" s="7"/>
      <c r="H7198" s="7">
        <f>IF('Раздел 2.6.2'!U22&gt;='Раздел 2.6.2'!U28,0,1)</f>
        <v>0</v>
      </c>
    </row>
    <row r="7199" spans="1:8" x14ac:dyDescent="0.2">
      <c r="A7199" s="6">
        <f t="shared" si="106"/>
        <v>609562</v>
      </c>
      <c r="B7199" s="6">
        <v>34</v>
      </c>
      <c r="C7199" s="7">
        <v>22</v>
      </c>
      <c r="D7199" s="6">
        <v>469</v>
      </c>
      <c r="E7199" s="139" t="s">
        <v>3503</v>
      </c>
      <c r="F7199" s="7"/>
      <c r="G7199" s="7"/>
      <c r="H7199" s="7">
        <f>IF('Раздел 2.6.2'!V22&gt;='Раздел 2.6.2'!V28,0,1)</f>
        <v>0</v>
      </c>
    </row>
    <row r="7200" spans="1:8" x14ac:dyDescent="0.2">
      <c r="A7200" s="6">
        <f t="shared" si="106"/>
        <v>609562</v>
      </c>
      <c r="B7200" s="6">
        <v>34</v>
      </c>
      <c r="C7200" s="7">
        <v>22</v>
      </c>
      <c r="D7200" s="6">
        <v>470</v>
      </c>
      <c r="E7200" s="139" t="s">
        <v>3504</v>
      </c>
      <c r="F7200" s="7"/>
      <c r="G7200" s="7"/>
      <c r="H7200" s="7">
        <f>IF('Раздел 2.6.2'!W22&gt;='Раздел 2.6.2'!W28,0,1)</f>
        <v>0</v>
      </c>
    </row>
    <row r="7201" spans="1:8" x14ac:dyDescent="0.2">
      <c r="A7201" s="6">
        <f t="shared" si="106"/>
        <v>609562</v>
      </c>
      <c r="B7201" s="6">
        <v>34</v>
      </c>
      <c r="C7201" s="7">
        <v>22</v>
      </c>
      <c r="D7201" s="6">
        <v>471</v>
      </c>
      <c r="E7201" s="139" t="s">
        <v>3505</v>
      </c>
      <c r="F7201" s="7"/>
      <c r="G7201" s="7"/>
      <c r="H7201" s="7">
        <f>IF('Раздел 2.6.2'!X22&gt;='Раздел 2.6.2'!X28,0,1)</f>
        <v>0</v>
      </c>
    </row>
    <row r="7202" spans="1:8" x14ac:dyDescent="0.2">
      <c r="A7202" s="6">
        <f t="shared" si="106"/>
        <v>609562</v>
      </c>
      <c r="B7202" s="6">
        <v>34</v>
      </c>
      <c r="C7202" s="7">
        <v>22</v>
      </c>
      <c r="D7202" s="6">
        <v>472</v>
      </c>
      <c r="E7202" s="139" t="s">
        <v>3506</v>
      </c>
      <c r="F7202" s="7"/>
      <c r="G7202" s="7"/>
      <c r="H7202" s="7">
        <f>IF('Раздел 2.6.2'!Y22&gt;='Раздел 2.6.2'!Y28,0,1)</f>
        <v>0</v>
      </c>
    </row>
    <row r="7203" spans="1:8" x14ac:dyDescent="0.2">
      <c r="A7203" s="6">
        <f t="shared" si="106"/>
        <v>609562</v>
      </c>
      <c r="B7203" s="6">
        <v>34</v>
      </c>
      <c r="C7203" s="7">
        <v>22</v>
      </c>
      <c r="D7203" s="6">
        <v>473</v>
      </c>
      <c r="E7203" s="139" t="s">
        <v>3507</v>
      </c>
      <c r="F7203" s="7"/>
      <c r="G7203" s="7"/>
      <c r="H7203" s="7">
        <f>IF('Раздел 2.6.2'!Z22&gt;='Раздел 2.6.2'!Z28,0,1)</f>
        <v>0</v>
      </c>
    </row>
    <row r="7204" spans="1:8" x14ac:dyDescent="0.2">
      <c r="A7204" s="6">
        <f t="shared" si="106"/>
        <v>609562</v>
      </c>
      <c r="B7204" s="6">
        <v>34</v>
      </c>
      <c r="C7204" s="7">
        <v>22</v>
      </c>
      <c r="D7204" s="6">
        <v>474</v>
      </c>
      <c r="E7204" s="139" t="s">
        <v>3508</v>
      </c>
      <c r="F7204" s="7"/>
      <c r="G7204" s="7"/>
      <c r="H7204" s="7">
        <f>IF('Раздел 2.6.2'!AA22&gt;='Раздел 2.6.2'!AA28,0,1)</f>
        <v>0</v>
      </c>
    </row>
    <row r="7205" spans="1:8" x14ac:dyDescent="0.2">
      <c r="A7205" s="6">
        <f t="shared" si="106"/>
        <v>609562</v>
      </c>
      <c r="B7205" s="6">
        <v>34</v>
      </c>
      <c r="C7205" s="7">
        <v>22</v>
      </c>
      <c r="D7205" s="6">
        <v>475</v>
      </c>
      <c r="E7205" s="139" t="s">
        <v>3509</v>
      </c>
      <c r="F7205" s="7"/>
      <c r="G7205" s="7"/>
      <c r="H7205" s="7">
        <f>IF('Раздел 2.6.2'!AB22&gt;='Раздел 2.6.2'!AB28,0,1)</f>
        <v>0</v>
      </c>
    </row>
    <row r="7206" spans="1:8" x14ac:dyDescent="0.2">
      <c r="A7206" s="6">
        <f t="shared" si="106"/>
        <v>609562</v>
      </c>
      <c r="B7206" s="6">
        <v>34</v>
      </c>
      <c r="C7206" s="7">
        <v>22</v>
      </c>
      <c r="D7206" s="6">
        <v>476</v>
      </c>
      <c r="E7206" s="139" t="s">
        <v>4339</v>
      </c>
      <c r="F7206" s="7"/>
      <c r="G7206" s="7"/>
      <c r="H7206" s="7">
        <f>IF('Раздел 2.6.2'!AC22&gt;='Раздел 2.6.2'!AC28,0,1)</f>
        <v>0</v>
      </c>
    </row>
    <row r="7207" spans="1:8" x14ac:dyDescent="0.2">
      <c r="A7207" s="6">
        <f t="shared" si="106"/>
        <v>609562</v>
      </c>
      <c r="B7207" s="6">
        <v>34</v>
      </c>
      <c r="C7207" s="7">
        <v>22</v>
      </c>
      <c r="D7207" s="6">
        <v>477</v>
      </c>
      <c r="E7207" s="139" t="s">
        <v>4340</v>
      </c>
      <c r="F7207" s="7"/>
      <c r="G7207" s="7"/>
      <c r="H7207" s="7">
        <f>IF('Раздел 2.6.2'!AD22&gt;='Раздел 2.6.2'!AD28,0,1)</f>
        <v>0</v>
      </c>
    </row>
    <row r="7208" spans="1:8" x14ac:dyDescent="0.2">
      <c r="A7208" s="6">
        <f t="shared" si="106"/>
        <v>609562</v>
      </c>
      <c r="B7208" s="6">
        <v>34</v>
      </c>
      <c r="C7208" s="7">
        <v>22</v>
      </c>
      <c r="D7208" s="6">
        <v>478</v>
      </c>
      <c r="E7208" s="139" t="s">
        <v>4341</v>
      </c>
      <c r="F7208" s="7"/>
      <c r="G7208" s="7"/>
      <c r="H7208" s="7">
        <f>IF('Раздел 2.6.2'!AE22&gt;='Раздел 2.6.2'!AE28,0,1)</f>
        <v>0</v>
      </c>
    </row>
    <row r="7209" spans="1:8" x14ac:dyDescent="0.2">
      <c r="A7209" s="6">
        <f t="shared" si="106"/>
        <v>609562</v>
      </c>
      <c r="B7209" s="6">
        <v>34</v>
      </c>
      <c r="C7209" s="7">
        <v>22</v>
      </c>
      <c r="D7209" s="6">
        <v>479</v>
      </c>
      <c r="E7209" s="139" t="s">
        <v>4342</v>
      </c>
      <c r="F7209" s="7"/>
      <c r="G7209" s="7"/>
      <c r="H7209" s="7">
        <f>IF('Раздел 2.6.2'!AF22&gt;='Раздел 2.6.2'!AF28,0,1)</f>
        <v>0</v>
      </c>
    </row>
    <row r="7210" spans="1:8" x14ac:dyDescent="0.2">
      <c r="A7210" s="6">
        <f t="shared" si="106"/>
        <v>609562</v>
      </c>
      <c r="B7210" s="6">
        <v>34</v>
      </c>
      <c r="C7210" s="7">
        <v>22</v>
      </c>
      <c r="D7210" s="6">
        <v>480</v>
      </c>
      <c r="E7210" s="139" t="s">
        <v>4343</v>
      </c>
      <c r="F7210" s="7"/>
      <c r="G7210" s="7"/>
      <c r="H7210" s="7">
        <f>IF('Раздел 2.6.2'!AG22&gt;='Раздел 2.6.2'!AG28,0,1)</f>
        <v>0</v>
      </c>
    </row>
    <row r="7211" spans="1:8" x14ac:dyDescent="0.2">
      <c r="A7211" s="6">
        <f t="shared" si="106"/>
        <v>609562</v>
      </c>
      <c r="B7211" s="6">
        <v>34</v>
      </c>
      <c r="C7211" s="7">
        <v>22</v>
      </c>
      <c r="D7211" s="6">
        <v>481</v>
      </c>
      <c r="E7211" s="139" t="s">
        <v>4344</v>
      </c>
      <c r="F7211" s="7"/>
      <c r="G7211" s="7"/>
      <c r="H7211" s="7">
        <f>IF('Раздел 2.6.2'!AH22&gt;='Раздел 2.6.2'!AH28,0,1)</f>
        <v>0</v>
      </c>
    </row>
    <row r="7212" spans="1:8" x14ac:dyDescent="0.2">
      <c r="A7212" s="6">
        <f t="shared" si="106"/>
        <v>609562</v>
      </c>
      <c r="B7212" s="6">
        <v>34</v>
      </c>
      <c r="C7212" s="7">
        <v>22</v>
      </c>
      <c r="D7212" s="6">
        <v>482</v>
      </c>
      <c r="E7212" s="139" t="s">
        <v>4345</v>
      </c>
      <c r="F7212" s="7"/>
      <c r="G7212" s="7"/>
      <c r="H7212" s="7">
        <f>IF('Раздел 2.6.2'!AI22&gt;='Раздел 2.6.2'!AI28,0,1)</f>
        <v>0</v>
      </c>
    </row>
    <row r="7213" spans="1:8" x14ac:dyDescent="0.2">
      <c r="A7213" s="6">
        <f t="shared" si="106"/>
        <v>609562</v>
      </c>
      <c r="B7213" s="6">
        <v>34</v>
      </c>
      <c r="C7213" s="7">
        <v>22</v>
      </c>
      <c r="D7213" s="6">
        <v>483</v>
      </c>
      <c r="E7213" s="139" t="s">
        <v>4346</v>
      </c>
      <c r="F7213" s="7"/>
      <c r="G7213" s="7"/>
      <c r="H7213" s="7">
        <f>IF('Раздел 2.6.2'!AJ22&gt;='Раздел 2.6.2'!AJ28,0,1)</f>
        <v>0</v>
      </c>
    </row>
    <row r="7214" spans="1:8" x14ac:dyDescent="0.2">
      <c r="A7214" s="6">
        <f t="shared" si="106"/>
        <v>609562</v>
      </c>
      <c r="B7214" s="6">
        <v>34</v>
      </c>
      <c r="C7214" s="119">
        <v>22</v>
      </c>
      <c r="D7214" s="119">
        <v>484</v>
      </c>
      <c r="E7214" s="140" t="s">
        <v>4993</v>
      </c>
      <c r="F7214" s="119"/>
      <c r="G7214" s="119"/>
      <c r="H7214" s="119">
        <f>IF('Раздел 2.6.2'!AK22&gt;='Раздел 2.6.2'!AK28,0,1)</f>
        <v>0</v>
      </c>
    </row>
    <row r="7215" spans="1:8" x14ac:dyDescent="0.2">
      <c r="A7215" s="6">
        <f t="shared" si="106"/>
        <v>609562</v>
      </c>
      <c r="B7215" s="6">
        <v>34</v>
      </c>
      <c r="C7215" s="125">
        <v>23</v>
      </c>
      <c r="D7215" s="6">
        <v>485</v>
      </c>
      <c r="E7215" s="139" t="s">
        <v>4994</v>
      </c>
      <c r="F7215" s="7"/>
      <c r="G7215" s="7"/>
      <c r="H7215" s="7">
        <f>IF('Раздел 2.6.2'!P30&gt;='Раздел 2.6.2'!P33,0,1)</f>
        <v>0</v>
      </c>
    </row>
    <row r="7216" spans="1:8" x14ac:dyDescent="0.2">
      <c r="A7216" s="6">
        <f t="shared" si="106"/>
        <v>609562</v>
      </c>
      <c r="B7216" s="6">
        <v>34</v>
      </c>
      <c r="C7216" s="7">
        <v>23</v>
      </c>
      <c r="D7216" s="6">
        <v>486</v>
      </c>
      <c r="E7216" s="139" t="s">
        <v>4995</v>
      </c>
      <c r="F7216" s="7"/>
      <c r="G7216" s="7"/>
      <c r="H7216" s="7">
        <f>IF('Раздел 2.6.2'!Q30&gt;='Раздел 2.6.2'!Q33,0,1)</f>
        <v>0</v>
      </c>
    </row>
    <row r="7217" spans="1:8" x14ac:dyDescent="0.2">
      <c r="A7217" s="6">
        <f t="shared" si="106"/>
        <v>609562</v>
      </c>
      <c r="B7217" s="6">
        <v>34</v>
      </c>
      <c r="C7217" s="7">
        <v>23</v>
      </c>
      <c r="D7217" s="6">
        <v>487</v>
      </c>
      <c r="E7217" s="139" t="s">
        <v>4996</v>
      </c>
      <c r="F7217" s="7"/>
      <c r="G7217" s="7"/>
      <c r="H7217" s="7">
        <f>IF('Раздел 2.6.2'!R30&gt;='Раздел 2.6.2'!R33,0,1)</f>
        <v>0</v>
      </c>
    </row>
    <row r="7218" spans="1:8" x14ac:dyDescent="0.2">
      <c r="A7218" s="6">
        <f t="shared" si="106"/>
        <v>609562</v>
      </c>
      <c r="B7218" s="6">
        <v>34</v>
      </c>
      <c r="C7218" s="7">
        <v>23</v>
      </c>
      <c r="D7218" s="6">
        <v>488</v>
      </c>
      <c r="E7218" s="139" t="s">
        <v>4997</v>
      </c>
      <c r="F7218" s="7"/>
      <c r="G7218" s="7"/>
      <c r="H7218" s="7">
        <f>IF('Раздел 2.6.2'!S30&gt;='Раздел 2.6.2'!S33,0,1)</f>
        <v>0</v>
      </c>
    </row>
    <row r="7219" spans="1:8" x14ac:dyDescent="0.2">
      <c r="A7219" s="6">
        <f t="shared" si="106"/>
        <v>609562</v>
      </c>
      <c r="B7219" s="6">
        <v>34</v>
      </c>
      <c r="C7219" s="7">
        <v>23</v>
      </c>
      <c r="D7219" s="6">
        <v>489</v>
      </c>
      <c r="E7219" s="139" t="s">
        <v>4998</v>
      </c>
      <c r="F7219" s="7"/>
      <c r="G7219" s="7"/>
      <c r="H7219" s="7">
        <f>IF('Раздел 2.6.2'!T30&gt;='Раздел 2.6.2'!T33,0,1)</f>
        <v>0</v>
      </c>
    </row>
    <row r="7220" spans="1:8" x14ac:dyDescent="0.2">
      <c r="A7220" s="6">
        <f t="shared" si="106"/>
        <v>609562</v>
      </c>
      <c r="B7220" s="6">
        <v>34</v>
      </c>
      <c r="C7220" s="7">
        <v>23</v>
      </c>
      <c r="D7220" s="6">
        <v>490</v>
      </c>
      <c r="E7220" s="139" t="s">
        <v>4999</v>
      </c>
      <c r="F7220" s="7"/>
      <c r="G7220" s="7"/>
      <c r="H7220" s="7">
        <f>IF('Раздел 2.6.2'!U30&gt;='Раздел 2.6.2'!U33,0,1)</f>
        <v>0</v>
      </c>
    </row>
    <row r="7221" spans="1:8" x14ac:dyDescent="0.2">
      <c r="A7221" s="6">
        <f t="shared" si="106"/>
        <v>609562</v>
      </c>
      <c r="B7221" s="6">
        <v>34</v>
      </c>
      <c r="C7221" s="7">
        <v>23</v>
      </c>
      <c r="D7221" s="6">
        <v>491</v>
      </c>
      <c r="E7221" s="139" t="s">
        <v>5000</v>
      </c>
      <c r="F7221" s="7"/>
      <c r="G7221" s="7"/>
      <c r="H7221" s="7">
        <f>IF('Раздел 2.6.2'!V30&gt;='Раздел 2.6.2'!V33,0,1)</f>
        <v>0</v>
      </c>
    </row>
    <row r="7222" spans="1:8" x14ac:dyDescent="0.2">
      <c r="A7222" s="6">
        <f t="shared" si="106"/>
        <v>609562</v>
      </c>
      <c r="B7222" s="6">
        <v>34</v>
      </c>
      <c r="C7222" s="7">
        <v>23</v>
      </c>
      <c r="D7222" s="6">
        <v>492</v>
      </c>
      <c r="E7222" s="139" t="s">
        <v>5001</v>
      </c>
      <c r="F7222" s="7"/>
      <c r="G7222" s="7"/>
      <c r="H7222" s="7">
        <f>IF('Раздел 2.6.2'!W30&gt;='Раздел 2.6.2'!W33,0,1)</f>
        <v>0</v>
      </c>
    </row>
    <row r="7223" spans="1:8" x14ac:dyDescent="0.2">
      <c r="A7223" s="6">
        <f t="shared" si="106"/>
        <v>609562</v>
      </c>
      <c r="B7223" s="6">
        <v>34</v>
      </c>
      <c r="C7223" s="7">
        <v>23</v>
      </c>
      <c r="D7223" s="6">
        <v>493</v>
      </c>
      <c r="E7223" s="139" t="s">
        <v>5002</v>
      </c>
      <c r="F7223" s="7"/>
      <c r="G7223" s="7"/>
      <c r="H7223" s="7">
        <f>IF('Раздел 2.6.2'!X30&gt;='Раздел 2.6.2'!X33,0,1)</f>
        <v>0</v>
      </c>
    </row>
    <row r="7224" spans="1:8" x14ac:dyDescent="0.2">
      <c r="A7224" s="6">
        <f t="shared" si="106"/>
        <v>609562</v>
      </c>
      <c r="B7224" s="6">
        <v>34</v>
      </c>
      <c r="C7224" s="7">
        <v>23</v>
      </c>
      <c r="D7224" s="6">
        <v>494</v>
      </c>
      <c r="E7224" s="139" t="s">
        <v>5003</v>
      </c>
      <c r="F7224" s="7"/>
      <c r="G7224" s="7"/>
      <c r="H7224" s="7">
        <f>IF('Раздел 2.6.2'!Y30&gt;='Раздел 2.6.2'!Y33,0,1)</f>
        <v>0</v>
      </c>
    </row>
    <row r="7225" spans="1:8" x14ac:dyDescent="0.2">
      <c r="A7225" s="6">
        <f t="shared" si="106"/>
        <v>609562</v>
      </c>
      <c r="B7225" s="6">
        <v>34</v>
      </c>
      <c r="C7225" s="7">
        <v>23</v>
      </c>
      <c r="D7225" s="6">
        <v>495</v>
      </c>
      <c r="E7225" s="139" t="s">
        <v>5004</v>
      </c>
      <c r="F7225" s="7"/>
      <c r="G7225" s="7"/>
      <c r="H7225" s="7">
        <f>IF('Раздел 2.6.2'!Z30&gt;='Раздел 2.6.2'!Z33,0,1)</f>
        <v>0</v>
      </c>
    </row>
    <row r="7226" spans="1:8" x14ac:dyDescent="0.2">
      <c r="A7226" s="6">
        <f t="shared" si="106"/>
        <v>609562</v>
      </c>
      <c r="B7226" s="6">
        <v>34</v>
      </c>
      <c r="C7226" s="7">
        <v>23</v>
      </c>
      <c r="D7226" s="6">
        <v>496</v>
      </c>
      <c r="E7226" s="139" t="s">
        <v>5005</v>
      </c>
      <c r="F7226" s="7"/>
      <c r="G7226" s="7"/>
      <c r="H7226" s="7">
        <f>IF('Раздел 2.6.2'!AA30&gt;='Раздел 2.6.2'!AA33,0,1)</f>
        <v>0</v>
      </c>
    </row>
    <row r="7227" spans="1:8" x14ac:dyDescent="0.2">
      <c r="A7227" s="6">
        <f t="shared" si="106"/>
        <v>609562</v>
      </c>
      <c r="B7227" s="6">
        <v>34</v>
      </c>
      <c r="C7227" s="7">
        <v>23</v>
      </c>
      <c r="D7227" s="6">
        <v>497</v>
      </c>
      <c r="E7227" s="139" t="s">
        <v>3791</v>
      </c>
      <c r="F7227" s="7"/>
      <c r="G7227" s="7"/>
      <c r="H7227" s="7">
        <f>IF('Раздел 2.6.2'!AB30&gt;='Раздел 2.6.2'!AB33,0,1)</f>
        <v>0</v>
      </c>
    </row>
    <row r="7228" spans="1:8" x14ac:dyDescent="0.2">
      <c r="A7228" s="6">
        <f t="shared" si="106"/>
        <v>609562</v>
      </c>
      <c r="B7228" s="6">
        <v>34</v>
      </c>
      <c r="C7228" s="7">
        <v>23</v>
      </c>
      <c r="D7228" s="6">
        <v>498</v>
      </c>
      <c r="E7228" s="139" t="s">
        <v>3792</v>
      </c>
      <c r="F7228" s="7"/>
      <c r="G7228" s="7"/>
      <c r="H7228" s="7">
        <f>IF('Раздел 2.6.2'!AC30&gt;='Раздел 2.6.2'!AC33,0,1)</f>
        <v>0</v>
      </c>
    </row>
    <row r="7229" spans="1:8" x14ac:dyDescent="0.2">
      <c r="A7229" s="6">
        <f t="shared" si="106"/>
        <v>609562</v>
      </c>
      <c r="B7229" s="6">
        <v>34</v>
      </c>
      <c r="C7229" s="7">
        <v>23</v>
      </c>
      <c r="D7229" s="6">
        <v>499</v>
      </c>
      <c r="E7229" s="139" t="s">
        <v>3793</v>
      </c>
      <c r="F7229" s="7"/>
      <c r="G7229" s="7"/>
      <c r="H7229" s="7">
        <f>IF('Раздел 2.6.2'!AD30&gt;='Раздел 2.6.2'!AD33,0,1)</f>
        <v>0</v>
      </c>
    </row>
    <row r="7230" spans="1:8" x14ac:dyDescent="0.2">
      <c r="A7230" s="6">
        <f t="shared" si="106"/>
        <v>609562</v>
      </c>
      <c r="B7230" s="6">
        <v>34</v>
      </c>
      <c r="C7230" s="7">
        <v>23</v>
      </c>
      <c r="D7230" s="6">
        <v>500</v>
      </c>
      <c r="E7230" s="139" t="s">
        <v>3794</v>
      </c>
      <c r="F7230" s="7"/>
      <c r="G7230" s="7"/>
      <c r="H7230" s="7">
        <f>IF('Раздел 2.6.2'!AE30&gt;='Раздел 2.6.2'!AE33,0,1)</f>
        <v>0</v>
      </c>
    </row>
    <row r="7231" spans="1:8" x14ac:dyDescent="0.2">
      <c r="A7231" s="6">
        <f t="shared" si="106"/>
        <v>609562</v>
      </c>
      <c r="B7231" s="6">
        <v>34</v>
      </c>
      <c r="C7231" s="7">
        <v>23</v>
      </c>
      <c r="D7231" s="6">
        <v>501</v>
      </c>
      <c r="E7231" s="139" t="s">
        <v>3795</v>
      </c>
      <c r="F7231" s="7"/>
      <c r="G7231" s="7"/>
      <c r="H7231" s="7">
        <f>IF('Раздел 2.6.2'!AF30&gt;='Раздел 2.6.2'!AF33,0,1)</f>
        <v>0</v>
      </c>
    </row>
    <row r="7232" spans="1:8" x14ac:dyDescent="0.2">
      <c r="A7232" s="6">
        <f t="shared" si="106"/>
        <v>609562</v>
      </c>
      <c r="B7232" s="6">
        <v>34</v>
      </c>
      <c r="C7232" s="7">
        <v>23</v>
      </c>
      <c r="D7232" s="6">
        <v>502</v>
      </c>
      <c r="E7232" s="139" t="s">
        <v>3796</v>
      </c>
      <c r="F7232" s="7"/>
      <c r="G7232" s="7"/>
      <c r="H7232" s="7">
        <f>IF('Раздел 2.6.2'!AG30&gt;='Раздел 2.6.2'!AG33,0,1)</f>
        <v>0</v>
      </c>
    </row>
    <row r="7233" spans="1:8" x14ac:dyDescent="0.2">
      <c r="A7233" s="6">
        <f t="shared" si="106"/>
        <v>609562</v>
      </c>
      <c r="B7233" s="6">
        <v>34</v>
      </c>
      <c r="C7233" s="7">
        <v>23</v>
      </c>
      <c r="D7233" s="6">
        <v>503</v>
      </c>
      <c r="E7233" s="139" t="s">
        <v>3797</v>
      </c>
      <c r="F7233" s="7"/>
      <c r="G7233" s="7"/>
      <c r="H7233" s="7">
        <f>IF('Раздел 2.6.2'!AH30&gt;='Раздел 2.6.2'!AH33,0,1)</f>
        <v>0</v>
      </c>
    </row>
    <row r="7234" spans="1:8" x14ac:dyDescent="0.2">
      <c r="A7234" s="6">
        <f t="shared" si="106"/>
        <v>609562</v>
      </c>
      <c r="B7234" s="6">
        <v>34</v>
      </c>
      <c r="C7234" s="7">
        <v>23</v>
      </c>
      <c r="D7234" s="6">
        <v>504</v>
      </c>
      <c r="E7234" s="139" t="s">
        <v>3798</v>
      </c>
      <c r="F7234" s="7"/>
      <c r="G7234" s="7"/>
      <c r="H7234" s="7">
        <f>IF('Раздел 2.6.2'!AI30&gt;='Раздел 2.6.2'!AI33,0,1)</f>
        <v>0</v>
      </c>
    </row>
    <row r="7235" spans="1:8" x14ac:dyDescent="0.2">
      <c r="A7235" s="6">
        <f t="shared" si="106"/>
        <v>609562</v>
      </c>
      <c r="B7235" s="6">
        <v>34</v>
      </c>
      <c r="C7235" s="7">
        <v>23</v>
      </c>
      <c r="D7235" s="6">
        <v>505</v>
      </c>
      <c r="E7235" s="139" t="s">
        <v>3799</v>
      </c>
      <c r="F7235" s="7"/>
      <c r="G7235" s="7"/>
      <c r="H7235" s="7">
        <f>IF('Раздел 2.6.2'!AJ30&gt;='Раздел 2.6.2'!AJ33,0,1)</f>
        <v>0</v>
      </c>
    </row>
    <row r="7236" spans="1:8" x14ac:dyDescent="0.2">
      <c r="A7236" s="6">
        <f t="shared" si="106"/>
        <v>609562</v>
      </c>
      <c r="B7236" s="6">
        <v>34</v>
      </c>
      <c r="C7236" s="119">
        <v>23</v>
      </c>
      <c r="D7236" s="119">
        <v>506</v>
      </c>
      <c r="E7236" s="140" t="s">
        <v>3800</v>
      </c>
      <c r="F7236" s="119"/>
      <c r="G7236" s="119"/>
      <c r="H7236" s="119">
        <f>IF('Раздел 2.6.2'!AK30&gt;='Раздел 2.6.2'!AK33,0,1)</f>
        <v>0</v>
      </c>
    </row>
    <row r="7237" spans="1:8" x14ac:dyDescent="0.2">
      <c r="A7237" s="6">
        <f t="shared" si="106"/>
        <v>609562</v>
      </c>
      <c r="B7237" s="6">
        <v>34</v>
      </c>
      <c r="C7237" s="125">
        <v>24</v>
      </c>
      <c r="D7237" s="6">
        <v>507</v>
      </c>
      <c r="E7237" s="139" t="s">
        <v>3801</v>
      </c>
      <c r="F7237" s="7"/>
      <c r="G7237" s="7"/>
      <c r="H7237" s="7">
        <f>IF('Раздел 2.6.2'!P30&gt;='Раздел 2.6.2'!P34,0,1)</f>
        <v>0</v>
      </c>
    </row>
    <row r="7238" spans="1:8" x14ac:dyDescent="0.2">
      <c r="A7238" s="6">
        <f t="shared" si="106"/>
        <v>609562</v>
      </c>
      <c r="B7238" s="6">
        <v>34</v>
      </c>
      <c r="C7238" s="7">
        <v>24</v>
      </c>
      <c r="D7238" s="6">
        <v>508</v>
      </c>
      <c r="E7238" s="139" t="s">
        <v>3802</v>
      </c>
      <c r="F7238" s="7"/>
      <c r="G7238" s="7"/>
      <c r="H7238" s="7">
        <f>IF('Раздел 2.6.2'!Q30&gt;='Раздел 2.6.2'!Q34,0,1)</f>
        <v>0</v>
      </c>
    </row>
    <row r="7239" spans="1:8" x14ac:dyDescent="0.2">
      <c r="A7239" s="6">
        <f t="shared" si="106"/>
        <v>609562</v>
      </c>
      <c r="B7239" s="6">
        <v>34</v>
      </c>
      <c r="C7239" s="7">
        <v>24</v>
      </c>
      <c r="D7239" s="6">
        <v>509</v>
      </c>
      <c r="E7239" s="139" t="s">
        <v>3803</v>
      </c>
      <c r="F7239" s="7"/>
      <c r="G7239" s="7"/>
      <c r="H7239" s="7">
        <f>IF('Раздел 2.6.2'!R30&gt;='Раздел 2.6.2'!R34,0,1)</f>
        <v>0</v>
      </c>
    </row>
    <row r="7240" spans="1:8" x14ac:dyDescent="0.2">
      <c r="A7240" s="6">
        <f t="shared" si="106"/>
        <v>609562</v>
      </c>
      <c r="B7240" s="6">
        <v>34</v>
      </c>
      <c r="C7240" s="7">
        <v>24</v>
      </c>
      <c r="D7240" s="6">
        <v>510</v>
      </c>
      <c r="E7240" s="139" t="s">
        <v>3804</v>
      </c>
      <c r="F7240" s="7"/>
      <c r="G7240" s="7"/>
      <c r="H7240" s="7">
        <f>IF('Раздел 2.6.2'!S30&gt;='Раздел 2.6.2'!S34,0,1)</f>
        <v>0</v>
      </c>
    </row>
    <row r="7241" spans="1:8" x14ac:dyDescent="0.2">
      <c r="A7241" s="6">
        <f t="shared" si="106"/>
        <v>609562</v>
      </c>
      <c r="B7241" s="6">
        <v>34</v>
      </c>
      <c r="C7241" s="7">
        <v>24</v>
      </c>
      <c r="D7241" s="6">
        <v>511</v>
      </c>
      <c r="E7241" s="139" t="s">
        <v>3805</v>
      </c>
      <c r="F7241" s="7"/>
      <c r="G7241" s="7"/>
      <c r="H7241" s="7">
        <f>IF('Раздел 2.6.2'!T30&gt;='Раздел 2.6.2'!T34,0,1)</f>
        <v>0</v>
      </c>
    </row>
    <row r="7242" spans="1:8" x14ac:dyDescent="0.2">
      <c r="A7242" s="6">
        <f t="shared" si="106"/>
        <v>609562</v>
      </c>
      <c r="B7242" s="6">
        <v>34</v>
      </c>
      <c r="C7242" s="7">
        <v>24</v>
      </c>
      <c r="D7242" s="6">
        <v>512</v>
      </c>
      <c r="E7242" s="139" t="s">
        <v>3806</v>
      </c>
      <c r="F7242" s="7"/>
      <c r="G7242" s="7"/>
      <c r="H7242" s="7">
        <f>IF('Раздел 2.6.2'!U30&gt;='Раздел 2.6.2'!U34,0,1)</f>
        <v>0</v>
      </c>
    </row>
    <row r="7243" spans="1:8" x14ac:dyDescent="0.2">
      <c r="A7243" s="6">
        <f t="shared" si="106"/>
        <v>609562</v>
      </c>
      <c r="B7243" s="6">
        <v>34</v>
      </c>
      <c r="C7243" s="7">
        <v>24</v>
      </c>
      <c r="D7243" s="6">
        <v>513</v>
      </c>
      <c r="E7243" s="139" t="s">
        <v>4623</v>
      </c>
      <c r="F7243" s="7"/>
      <c r="G7243" s="7"/>
      <c r="H7243" s="7">
        <f>IF('Раздел 2.6.2'!V30&gt;='Раздел 2.6.2'!V34,0,1)</f>
        <v>0</v>
      </c>
    </row>
    <row r="7244" spans="1:8" x14ac:dyDescent="0.2">
      <c r="A7244" s="6">
        <f t="shared" si="106"/>
        <v>609562</v>
      </c>
      <c r="B7244" s="6">
        <v>34</v>
      </c>
      <c r="C7244" s="7">
        <v>24</v>
      </c>
      <c r="D7244" s="6">
        <v>514</v>
      </c>
      <c r="E7244" s="139" t="s">
        <v>4624</v>
      </c>
      <c r="F7244" s="7"/>
      <c r="G7244" s="7"/>
      <c r="H7244" s="7">
        <f>IF('Раздел 2.6.2'!W30&gt;='Раздел 2.6.2'!W34,0,1)</f>
        <v>0</v>
      </c>
    </row>
    <row r="7245" spans="1:8" x14ac:dyDescent="0.2">
      <c r="A7245" s="6">
        <f t="shared" si="106"/>
        <v>609562</v>
      </c>
      <c r="B7245" s="6">
        <v>34</v>
      </c>
      <c r="C7245" s="7">
        <v>24</v>
      </c>
      <c r="D7245" s="6">
        <v>515</v>
      </c>
      <c r="E7245" s="139" t="s">
        <v>4625</v>
      </c>
      <c r="F7245" s="7"/>
      <c r="G7245" s="7"/>
      <c r="H7245" s="7">
        <f>IF('Раздел 2.6.2'!X30&gt;='Раздел 2.6.2'!X34,0,1)</f>
        <v>0</v>
      </c>
    </row>
    <row r="7246" spans="1:8" x14ac:dyDescent="0.2">
      <c r="A7246" s="6">
        <f t="shared" si="106"/>
        <v>609562</v>
      </c>
      <c r="B7246" s="6">
        <v>34</v>
      </c>
      <c r="C7246" s="7">
        <v>24</v>
      </c>
      <c r="D7246" s="6">
        <v>516</v>
      </c>
      <c r="E7246" s="139" t="s">
        <v>4626</v>
      </c>
      <c r="F7246" s="7"/>
      <c r="G7246" s="7"/>
      <c r="H7246" s="7">
        <f>IF('Раздел 2.6.2'!Y30&gt;='Раздел 2.6.2'!Y34,0,1)</f>
        <v>0</v>
      </c>
    </row>
    <row r="7247" spans="1:8" x14ac:dyDescent="0.2">
      <c r="A7247" s="6">
        <f t="shared" si="106"/>
        <v>609562</v>
      </c>
      <c r="B7247" s="6">
        <v>34</v>
      </c>
      <c r="C7247" s="7">
        <v>24</v>
      </c>
      <c r="D7247" s="6">
        <v>517</v>
      </c>
      <c r="E7247" s="139" t="s">
        <v>4627</v>
      </c>
      <c r="F7247" s="7"/>
      <c r="G7247" s="7"/>
      <c r="H7247" s="7">
        <f>IF('Раздел 2.6.2'!Z30&gt;='Раздел 2.6.2'!Z34,0,1)</f>
        <v>0</v>
      </c>
    </row>
    <row r="7248" spans="1:8" x14ac:dyDescent="0.2">
      <c r="A7248" s="6">
        <f t="shared" si="106"/>
        <v>609562</v>
      </c>
      <c r="B7248" s="6">
        <v>34</v>
      </c>
      <c r="C7248" s="7">
        <v>24</v>
      </c>
      <c r="D7248" s="6">
        <v>518</v>
      </c>
      <c r="E7248" s="139" t="s">
        <v>4628</v>
      </c>
      <c r="F7248" s="7"/>
      <c r="G7248" s="7"/>
      <c r="H7248" s="7">
        <f>IF('Раздел 2.6.2'!AA30&gt;='Раздел 2.6.2'!AA34,0,1)</f>
        <v>0</v>
      </c>
    </row>
    <row r="7249" spans="1:8" x14ac:dyDescent="0.2">
      <c r="A7249" s="6">
        <f t="shared" si="106"/>
        <v>609562</v>
      </c>
      <c r="B7249" s="6">
        <v>34</v>
      </c>
      <c r="C7249" s="7">
        <v>24</v>
      </c>
      <c r="D7249" s="6">
        <v>519</v>
      </c>
      <c r="E7249" s="139" t="s">
        <v>4629</v>
      </c>
      <c r="F7249" s="7"/>
      <c r="G7249" s="7"/>
      <c r="H7249" s="7">
        <f>IF('Раздел 2.6.2'!AB30&gt;='Раздел 2.6.2'!AB34,0,1)</f>
        <v>0</v>
      </c>
    </row>
    <row r="7250" spans="1:8" x14ac:dyDescent="0.2">
      <c r="A7250" s="6">
        <f t="shared" si="106"/>
        <v>609562</v>
      </c>
      <c r="B7250" s="6">
        <v>34</v>
      </c>
      <c r="C7250" s="7">
        <v>24</v>
      </c>
      <c r="D7250" s="6">
        <v>520</v>
      </c>
      <c r="E7250" s="139" t="s">
        <v>4630</v>
      </c>
      <c r="F7250" s="7"/>
      <c r="G7250" s="7"/>
      <c r="H7250" s="7">
        <f>IF('Раздел 2.6.2'!AC30&gt;='Раздел 2.6.2'!AC34,0,1)</f>
        <v>0</v>
      </c>
    </row>
    <row r="7251" spans="1:8" x14ac:dyDescent="0.2">
      <c r="A7251" s="6">
        <f t="shared" si="106"/>
        <v>609562</v>
      </c>
      <c r="B7251" s="6">
        <v>34</v>
      </c>
      <c r="C7251" s="7">
        <v>24</v>
      </c>
      <c r="D7251" s="6">
        <v>521</v>
      </c>
      <c r="E7251" s="139" t="s">
        <v>4631</v>
      </c>
      <c r="F7251" s="7"/>
      <c r="G7251" s="7"/>
      <c r="H7251" s="7">
        <f>IF('Раздел 2.6.2'!AD30&gt;='Раздел 2.6.2'!AD34,0,1)</f>
        <v>0</v>
      </c>
    </row>
    <row r="7252" spans="1:8" x14ac:dyDescent="0.2">
      <c r="A7252" s="6">
        <f t="shared" si="106"/>
        <v>609562</v>
      </c>
      <c r="B7252" s="6">
        <v>34</v>
      </c>
      <c r="C7252" s="7">
        <v>24</v>
      </c>
      <c r="D7252" s="6">
        <v>522</v>
      </c>
      <c r="E7252" s="139" t="s">
        <v>4632</v>
      </c>
      <c r="F7252" s="7"/>
      <c r="G7252" s="7"/>
      <c r="H7252" s="7">
        <f>IF('Раздел 2.6.2'!AE30&gt;='Раздел 2.6.2'!AE34,0,1)</f>
        <v>0</v>
      </c>
    </row>
    <row r="7253" spans="1:8" x14ac:dyDescent="0.2">
      <c r="A7253" s="6">
        <f t="shared" si="106"/>
        <v>609562</v>
      </c>
      <c r="B7253" s="6">
        <v>34</v>
      </c>
      <c r="C7253" s="7">
        <v>24</v>
      </c>
      <c r="D7253" s="6">
        <v>523</v>
      </c>
      <c r="E7253" s="139" t="s">
        <v>4633</v>
      </c>
      <c r="F7253" s="7"/>
      <c r="G7253" s="7"/>
      <c r="H7253" s="7">
        <f>IF('Раздел 2.6.2'!AF30&gt;='Раздел 2.6.2'!AF34,0,1)</f>
        <v>0</v>
      </c>
    </row>
    <row r="7254" spans="1:8" x14ac:dyDescent="0.2">
      <c r="A7254" s="6">
        <f t="shared" si="106"/>
        <v>609562</v>
      </c>
      <c r="B7254" s="6">
        <v>34</v>
      </c>
      <c r="C7254" s="7">
        <v>24</v>
      </c>
      <c r="D7254" s="6">
        <v>524</v>
      </c>
      <c r="E7254" s="139" t="s">
        <v>4634</v>
      </c>
      <c r="F7254" s="7"/>
      <c r="G7254" s="7"/>
      <c r="H7254" s="7">
        <f>IF('Раздел 2.6.2'!AG30&gt;='Раздел 2.6.2'!AG34,0,1)</f>
        <v>0</v>
      </c>
    </row>
    <row r="7255" spans="1:8" x14ac:dyDescent="0.2">
      <c r="A7255" s="6">
        <f t="shared" si="106"/>
        <v>609562</v>
      </c>
      <c r="B7255" s="6">
        <v>34</v>
      </c>
      <c r="C7255" s="7">
        <v>24</v>
      </c>
      <c r="D7255" s="6">
        <v>525</v>
      </c>
      <c r="E7255" s="139" t="s">
        <v>4635</v>
      </c>
      <c r="F7255" s="7"/>
      <c r="G7255" s="7"/>
      <c r="H7255" s="7">
        <f>IF('Раздел 2.6.2'!AH30&gt;='Раздел 2.6.2'!AH34,0,1)</f>
        <v>0</v>
      </c>
    </row>
    <row r="7256" spans="1:8" x14ac:dyDescent="0.2">
      <c r="A7256" s="6">
        <f t="shared" si="106"/>
        <v>609562</v>
      </c>
      <c r="B7256" s="6">
        <v>34</v>
      </c>
      <c r="C7256" s="7">
        <v>24</v>
      </c>
      <c r="D7256" s="6">
        <v>526</v>
      </c>
      <c r="E7256" s="139" t="s">
        <v>4636</v>
      </c>
      <c r="F7256" s="7"/>
      <c r="G7256" s="7"/>
      <c r="H7256" s="7">
        <f>IF('Раздел 2.6.2'!AI30&gt;='Раздел 2.6.2'!AI34,0,1)</f>
        <v>0</v>
      </c>
    </row>
    <row r="7257" spans="1:8" x14ac:dyDescent="0.2">
      <c r="A7257" s="6">
        <f t="shared" si="106"/>
        <v>609562</v>
      </c>
      <c r="B7257" s="6">
        <v>34</v>
      </c>
      <c r="C7257" s="7">
        <v>24</v>
      </c>
      <c r="D7257" s="6">
        <v>527</v>
      </c>
      <c r="E7257" s="139" t="s">
        <v>2424</v>
      </c>
      <c r="F7257" s="7"/>
      <c r="G7257" s="7"/>
      <c r="H7257" s="7">
        <f>IF('Раздел 2.6.2'!AJ30&gt;='Раздел 2.6.2'!AJ34,0,1)</f>
        <v>0</v>
      </c>
    </row>
    <row r="7258" spans="1:8" x14ac:dyDescent="0.2">
      <c r="A7258" s="6">
        <f t="shared" si="106"/>
        <v>609562</v>
      </c>
      <c r="B7258" s="6">
        <v>34</v>
      </c>
      <c r="C7258" s="119">
        <v>24</v>
      </c>
      <c r="D7258" s="119">
        <v>528</v>
      </c>
      <c r="E7258" s="140" t="s">
        <v>2425</v>
      </c>
      <c r="F7258" s="119"/>
      <c r="G7258" s="119"/>
      <c r="H7258" s="119">
        <f>IF('Раздел 2.6.2'!AK30&gt;='Раздел 2.6.2'!AK34,0,1)</f>
        <v>0</v>
      </c>
    </row>
    <row r="7259" spans="1:8" x14ac:dyDescent="0.2">
      <c r="A7259" s="6">
        <f t="shared" si="106"/>
        <v>609562</v>
      </c>
      <c r="B7259" s="6">
        <v>34</v>
      </c>
      <c r="C7259" s="125">
        <v>25</v>
      </c>
      <c r="D7259" s="6">
        <v>529</v>
      </c>
      <c r="E7259" s="139" t="s">
        <v>2426</v>
      </c>
      <c r="F7259" s="7"/>
      <c r="G7259" s="7"/>
      <c r="H7259" s="7">
        <f>IF('Раздел 2.6.2'!P30&gt;='Раздел 2.6.2'!P35,0,1)</f>
        <v>0</v>
      </c>
    </row>
    <row r="7260" spans="1:8" x14ac:dyDescent="0.2">
      <c r="A7260" s="6">
        <f t="shared" si="106"/>
        <v>609562</v>
      </c>
      <c r="B7260" s="6">
        <v>34</v>
      </c>
      <c r="C7260" s="7">
        <v>25</v>
      </c>
      <c r="D7260" s="6">
        <v>530</v>
      </c>
      <c r="E7260" s="139" t="s">
        <v>2427</v>
      </c>
      <c r="F7260" s="7"/>
      <c r="G7260" s="7"/>
      <c r="H7260" s="7">
        <f>IF('Раздел 2.6.2'!Q30&gt;='Раздел 2.6.2'!Q35,0,1)</f>
        <v>0</v>
      </c>
    </row>
    <row r="7261" spans="1:8" x14ac:dyDescent="0.2">
      <c r="A7261" s="6">
        <f t="shared" si="106"/>
        <v>609562</v>
      </c>
      <c r="B7261" s="6">
        <v>34</v>
      </c>
      <c r="C7261" s="7">
        <v>25</v>
      </c>
      <c r="D7261" s="6">
        <v>531</v>
      </c>
      <c r="E7261" s="139" t="s">
        <v>2428</v>
      </c>
      <c r="F7261" s="7"/>
      <c r="G7261" s="7"/>
      <c r="H7261" s="7">
        <f>IF('Раздел 2.6.2'!R30&gt;='Раздел 2.6.2'!R35,0,1)</f>
        <v>0</v>
      </c>
    </row>
    <row r="7262" spans="1:8" x14ac:dyDescent="0.2">
      <c r="A7262" s="6">
        <f t="shared" si="106"/>
        <v>609562</v>
      </c>
      <c r="B7262" s="6">
        <v>34</v>
      </c>
      <c r="C7262" s="7">
        <v>25</v>
      </c>
      <c r="D7262" s="6">
        <v>532</v>
      </c>
      <c r="E7262" s="139" t="s">
        <v>2429</v>
      </c>
      <c r="F7262" s="7"/>
      <c r="G7262" s="7"/>
      <c r="H7262" s="7">
        <f>IF('Раздел 2.6.2'!S30&gt;='Раздел 2.6.2'!S35,0,1)</f>
        <v>0</v>
      </c>
    </row>
    <row r="7263" spans="1:8" x14ac:dyDescent="0.2">
      <c r="A7263" s="6">
        <f t="shared" si="106"/>
        <v>609562</v>
      </c>
      <c r="B7263" s="6">
        <v>34</v>
      </c>
      <c r="C7263" s="7">
        <v>25</v>
      </c>
      <c r="D7263" s="6">
        <v>533</v>
      </c>
      <c r="E7263" s="139" t="s">
        <v>2430</v>
      </c>
      <c r="F7263" s="7"/>
      <c r="G7263" s="7"/>
      <c r="H7263" s="7">
        <f>IF('Раздел 2.6.2'!T30&gt;='Раздел 2.6.2'!T35,0,1)</f>
        <v>0</v>
      </c>
    </row>
    <row r="7264" spans="1:8" x14ac:dyDescent="0.2">
      <c r="A7264" s="6">
        <f t="shared" si="106"/>
        <v>609562</v>
      </c>
      <c r="B7264" s="6">
        <v>34</v>
      </c>
      <c r="C7264" s="7">
        <v>25</v>
      </c>
      <c r="D7264" s="6">
        <v>534</v>
      </c>
      <c r="E7264" s="139" t="s">
        <v>2431</v>
      </c>
      <c r="F7264" s="7"/>
      <c r="G7264" s="7"/>
      <c r="H7264" s="7">
        <f>IF('Раздел 2.6.2'!U30&gt;='Раздел 2.6.2'!U35,0,1)</f>
        <v>0</v>
      </c>
    </row>
    <row r="7265" spans="1:8" x14ac:dyDescent="0.2">
      <c r="A7265" s="6">
        <f t="shared" si="106"/>
        <v>609562</v>
      </c>
      <c r="B7265" s="6">
        <v>34</v>
      </c>
      <c r="C7265" s="7">
        <v>25</v>
      </c>
      <c r="D7265" s="6">
        <v>535</v>
      </c>
      <c r="E7265" s="139" t="s">
        <v>2432</v>
      </c>
      <c r="F7265" s="7"/>
      <c r="G7265" s="7"/>
      <c r="H7265" s="7">
        <f>IF('Раздел 2.6.2'!V30&gt;='Раздел 2.6.2'!V35,0,1)</f>
        <v>0</v>
      </c>
    </row>
    <row r="7266" spans="1:8" x14ac:dyDescent="0.2">
      <c r="A7266" s="6">
        <f t="shared" si="106"/>
        <v>609562</v>
      </c>
      <c r="B7266" s="6">
        <v>34</v>
      </c>
      <c r="C7266" s="7">
        <v>25</v>
      </c>
      <c r="D7266" s="6">
        <v>536</v>
      </c>
      <c r="E7266" s="139" t="s">
        <v>2433</v>
      </c>
      <c r="F7266" s="7"/>
      <c r="G7266" s="7"/>
      <c r="H7266" s="7">
        <f>IF('Раздел 2.6.2'!W30&gt;='Раздел 2.6.2'!W35,0,1)</f>
        <v>0</v>
      </c>
    </row>
    <row r="7267" spans="1:8" x14ac:dyDescent="0.2">
      <c r="A7267" s="6">
        <f t="shared" si="106"/>
        <v>609562</v>
      </c>
      <c r="B7267" s="6">
        <v>34</v>
      </c>
      <c r="C7267" s="7">
        <v>25</v>
      </c>
      <c r="D7267" s="6">
        <v>537</v>
      </c>
      <c r="E7267" s="139" t="s">
        <v>2434</v>
      </c>
      <c r="F7267" s="7"/>
      <c r="G7267" s="7"/>
      <c r="H7267" s="7">
        <f>IF('Раздел 2.6.2'!X30&gt;='Раздел 2.6.2'!X35,0,1)</f>
        <v>0</v>
      </c>
    </row>
    <row r="7268" spans="1:8" x14ac:dyDescent="0.2">
      <c r="A7268" s="6">
        <f t="shared" si="106"/>
        <v>609562</v>
      </c>
      <c r="B7268" s="6">
        <v>34</v>
      </c>
      <c r="C7268" s="7">
        <v>25</v>
      </c>
      <c r="D7268" s="6">
        <v>538</v>
      </c>
      <c r="E7268" s="139" t="s">
        <v>2435</v>
      </c>
      <c r="F7268" s="7"/>
      <c r="G7268" s="7"/>
      <c r="H7268" s="7">
        <f>IF('Раздел 2.6.2'!Y30&gt;='Раздел 2.6.2'!Y35,0,1)</f>
        <v>0</v>
      </c>
    </row>
    <row r="7269" spans="1:8" x14ac:dyDescent="0.2">
      <c r="A7269" s="6">
        <f t="shared" si="106"/>
        <v>609562</v>
      </c>
      <c r="B7269" s="6">
        <v>34</v>
      </c>
      <c r="C7269" s="7">
        <v>25</v>
      </c>
      <c r="D7269" s="6">
        <v>539</v>
      </c>
      <c r="E7269" s="139" t="s">
        <v>3238</v>
      </c>
      <c r="F7269" s="7"/>
      <c r="G7269" s="7"/>
      <c r="H7269" s="7">
        <f>IF('Раздел 2.6.2'!Z30&gt;='Раздел 2.6.2'!Z35,0,1)</f>
        <v>0</v>
      </c>
    </row>
    <row r="7270" spans="1:8" x14ac:dyDescent="0.2">
      <c r="A7270" s="6">
        <f t="shared" si="106"/>
        <v>609562</v>
      </c>
      <c r="B7270" s="6">
        <v>34</v>
      </c>
      <c r="C7270" s="7">
        <v>25</v>
      </c>
      <c r="D7270" s="6">
        <v>540</v>
      </c>
      <c r="E7270" s="139" t="s">
        <v>3239</v>
      </c>
      <c r="F7270" s="7"/>
      <c r="G7270" s="7"/>
      <c r="H7270" s="7">
        <f>IF('Раздел 2.6.2'!AA30&gt;='Раздел 2.6.2'!AA35,0,1)</f>
        <v>0</v>
      </c>
    </row>
    <row r="7271" spans="1:8" x14ac:dyDescent="0.2">
      <c r="A7271" s="6">
        <f t="shared" si="106"/>
        <v>609562</v>
      </c>
      <c r="B7271" s="6">
        <v>34</v>
      </c>
      <c r="C7271" s="7">
        <v>25</v>
      </c>
      <c r="D7271" s="6">
        <v>541</v>
      </c>
      <c r="E7271" s="139" t="s">
        <v>3240</v>
      </c>
      <c r="F7271" s="7"/>
      <c r="G7271" s="7"/>
      <c r="H7271" s="7">
        <f>IF('Раздел 2.6.2'!AB30&gt;='Раздел 2.6.2'!AB35,0,1)</f>
        <v>0</v>
      </c>
    </row>
    <row r="7272" spans="1:8" x14ac:dyDescent="0.2">
      <c r="A7272" s="6">
        <f t="shared" si="106"/>
        <v>609562</v>
      </c>
      <c r="B7272" s="6">
        <v>34</v>
      </c>
      <c r="C7272" s="7">
        <v>25</v>
      </c>
      <c r="D7272" s="6">
        <v>542</v>
      </c>
      <c r="E7272" s="139" t="s">
        <v>3241</v>
      </c>
      <c r="F7272" s="7"/>
      <c r="G7272" s="7"/>
      <c r="H7272" s="7">
        <f>IF('Раздел 2.6.2'!AC30&gt;='Раздел 2.6.2'!AC35,0,1)</f>
        <v>0</v>
      </c>
    </row>
    <row r="7273" spans="1:8" x14ac:dyDescent="0.2">
      <c r="A7273" s="6">
        <f t="shared" si="106"/>
        <v>609562</v>
      </c>
      <c r="B7273" s="6">
        <v>34</v>
      </c>
      <c r="C7273" s="7">
        <v>25</v>
      </c>
      <c r="D7273" s="6">
        <v>543</v>
      </c>
      <c r="E7273" s="139" t="s">
        <v>4650</v>
      </c>
      <c r="F7273" s="7"/>
      <c r="G7273" s="7"/>
      <c r="H7273" s="7">
        <f>IF('Раздел 2.6.2'!AD30&gt;='Раздел 2.6.2'!AD35,0,1)</f>
        <v>0</v>
      </c>
    </row>
    <row r="7274" spans="1:8" x14ac:dyDescent="0.2">
      <c r="A7274" s="6">
        <f t="shared" si="106"/>
        <v>609562</v>
      </c>
      <c r="B7274" s="6">
        <v>34</v>
      </c>
      <c r="C7274" s="7">
        <v>25</v>
      </c>
      <c r="D7274" s="6">
        <v>544</v>
      </c>
      <c r="E7274" s="139" t="s">
        <v>4651</v>
      </c>
      <c r="F7274" s="7"/>
      <c r="G7274" s="7"/>
      <c r="H7274" s="7">
        <f>IF('Раздел 2.6.2'!AE30&gt;='Раздел 2.6.2'!AE35,0,1)</f>
        <v>0</v>
      </c>
    </row>
    <row r="7275" spans="1:8" x14ac:dyDescent="0.2">
      <c r="A7275" s="6">
        <f t="shared" si="106"/>
        <v>609562</v>
      </c>
      <c r="B7275" s="6">
        <v>34</v>
      </c>
      <c r="C7275" s="7">
        <v>25</v>
      </c>
      <c r="D7275" s="6">
        <v>545</v>
      </c>
      <c r="E7275" s="139" t="s">
        <v>4652</v>
      </c>
      <c r="F7275" s="7"/>
      <c r="G7275" s="7"/>
      <c r="H7275" s="7">
        <f>IF('Раздел 2.6.2'!AF30&gt;='Раздел 2.6.2'!AF35,0,1)</f>
        <v>0</v>
      </c>
    </row>
    <row r="7276" spans="1:8" x14ac:dyDescent="0.2">
      <c r="A7276" s="6">
        <f t="shared" si="106"/>
        <v>609562</v>
      </c>
      <c r="B7276" s="6">
        <v>34</v>
      </c>
      <c r="C7276" s="7">
        <v>25</v>
      </c>
      <c r="D7276" s="6">
        <v>546</v>
      </c>
      <c r="E7276" s="139" t="s">
        <v>4653</v>
      </c>
      <c r="F7276" s="7"/>
      <c r="G7276" s="7"/>
      <c r="H7276" s="7">
        <f>IF('Раздел 2.6.2'!AG30&gt;='Раздел 2.6.2'!AG35,0,1)</f>
        <v>0</v>
      </c>
    </row>
    <row r="7277" spans="1:8" x14ac:dyDescent="0.2">
      <c r="A7277" s="6">
        <f t="shared" si="106"/>
        <v>609562</v>
      </c>
      <c r="B7277" s="6">
        <v>34</v>
      </c>
      <c r="C7277" s="7">
        <v>25</v>
      </c>
      <c r="D7277" s="6">
        <v>547</v>
      </c>
      <c r="E7277" s="139" t="s">
        <v>4654</v>
      </c>
      <c r="F7277" s="7"/>
      <c r="G7277" s="7"/>
      <c r="H7277" s="7">
        <f>IF('Раздел 2.6.2'!AH30&gt;='Раздел 2.6.2'!AH35,0,1)</f>
        <v>0</v>
      </c>
    </row>
    <row r="7278" spans="1:8" x14ac:dyDescent="0.2">
      <c r="A7278" s="6">
        <f t="shared" si="106"/>
        <v>609562</v>
      </c>
      <c r="B7278" s="6">
        <v>34</v>
      </c>
      <c r="C7278" s="7">
        <v>25</v>
      </c>
      <c r="D7278" s="6">
        <v>548</v>
      </c>
      <c r="E7278" s="139" t="s">
        <v>4655</v>
      </c>
      <c r="F7278" s="7"/>
      <c r="G7278" s="7"/>
      <c r="H7278" s="7">
        <f>IF('Раздел 2.6.2'!AI30&gt;='Раздел 2.6.2'!AI35,0,1)</f>
        <v>0</v>
      </c>
    </row>
    <row r="7279" spans="1:8" x14ac:dyDescent="0.2">
      <c r="A7279" s="6">
        <f t="shared" si="106"/>
        <v>609562</v>
      </c>
      <c r="B7279" s="6">
        <v>34</v>
      </c>
      <c r="C7279" s="7">
        <v>25</v>
      </c>
      <c r="D7279" s="6">
        <v>549</v>
      </c>
      <c r="E7279" s="139" t="s">
        <v>4656</v>
      </c>
      <c r="F7279" s="7"/>
      <c r="G7279" s="7"/>
      <c r="H7279" s="7">
        <f>IF('Раздел 2.6.2'!AJ30&gt;='Раздел 2.6.2'!AJ35,0,1)</f>
        <v>0</v>
      </c>
    </row>
    <row r="7280" spans="1:8" x14ac:dyDescent="0.2">
      <c r="A7280" s="6">
        <f t="shared" si="106"/>
        <v>609562</v>
      </c>
      <c r="B7280" s="6">
        <v>34</v>
      </c>
      <c r="C7280" s="119">
        <v>25</v>
      </c>
      <c r="D7280" s="119">
        <v>550</v>
      </c>
      <c r="E7280" s="140" t="s">
        <v>4657</v>
      </c>
      <c r="F7280" s="119"/>
      <c r="G7280" s="119"/>
      <c r="H7280" s="119">
        <f>IF('Раздел 2.6.2'!AK30&gt;='Раздел 2.6.2'!AK35,0,1)</f>
        <v>0</v>
      </c>
    </row>
    <row r="7281" spans="1:8" x14ac:dyDescent="0.2">
      <c r="A7281" s="6">
        <f t="shared" si="106"/>
        <v>609562</v>
      </c>
      <c r="B7281" s="6">
        <v>34</v>
      </c>
      <c r="C7281" s="125">
        <v>26</v>
      </c>
      <c r="D7281" s="6">
        <v>551</v>
      </c>
      <c r="E7281" s="139" t="s">
        <v>3842</v>
      </c>
      <c r="F7281" s="7"/>
      <c r="G7281" s="7"/>
      <c r="H7281" s="7">
        <f>IF('Раздел 2.6.2'!P36&gt;='Раздел 2.6.2'!P37,0,1)</f>
        <v>0</v>
      </c>
    </row>
    <row r="7282" spans="1:8" x14ac:dyDescent="0.2">
      <c r="A7282" s="6">
        <f t="shared" si="106"/>
        <v>609562</v>
      </c>
      <c r="B7282" s="6">
        <v>34</v>
      </c>
      <c r="C7282" s="7">
        <v>26</v>
      </c>
      <c r="D7282" s="6">
        <v>552</v>
      </c>
      <c r="E7282" s="139" t="s">
        <v>3843</v>
      </c>
      <c r="F7282" s="7"/>
      <c r="G7282" s="7"/>
      <c r="H7282" s="7">
        <f>IF('Раздел 2.6.2'!Q36&gt;='Раздел 2.6.2'!Q37,0,1)</f>
        <v>0</v>
      </c>
    </row>
    <row r="7283" spans="1:8" x14ac:dyDescent="0.2">
      <c r="A7283" s="6">
        <f t="shared" si="106"/>
        <v>609562</v>
      </c>
      <c r="B7283" s="6">
        <v>34</v>
      </c>
      <c r="C7283" s="7">
        <v>26</v>
      </c>
      <c r="D7283" s="6">
        <v>553</v>
      </c>
      <c r="E7283" s="139" t="s">
        <v>3844</v>
      </c>
      <c r="F7283" s="7"/>
      <c r="G7283" s="7"/>
      <c r="H7283" s="7">
        <f>IF('Раздел 2.6.2'!R36&gt;='Раздел 2.6.2'!R37,0,1)</f>
        <v>0</v>
      </c>
    </row>
    <row r="7284" spans="1:8" x14ac:dyDescent="0.2">
      <c r="A7284" s="6">
        <f t="shared" si="106"/>
        <v>609562</v>
      </c>
      <c r="B7284" s="6">
        <v>34</v>
      </c>
      <c r="C7284" s="7">
        <v>26</v>
      </c>
      <c r="D7284" s="6">
        <v>554</v>
      </c>
      <c r="E7284" s="139" t="s">
        <v>4662</v>
      </c>
      <c r="F7284" s="7"/>
      <c r="G7284" s="7"/>
      <c r="H7284" s="7">
        <f>IF('Раздел 2.6.2'!S36&gt;='Раздел 2.6.2'!S37,0,1)</f>
        <v>0</v>
      </c>
    </row>
    <row r="7285" spans="1:8" x14ac:dyDescent="0.2">
      <c r="A7285" s="6">
        <f t="shared" si="106"/>
        <v>609562</v>
      </c>
      <c r="B7285" s="6">
        <v>34</v>
      </c>
      <c r="C7285" s="7">
        <v>26</v>
      </c>
      <c r="D7285" s="6">
        <v>555</v>
      </c>
      <c r="E7285" s="139" t="s">
        <v>4663</v>
      </c>
      <c r="F7285" s="7"/>
      <c r="G7285" s="7"/>
      <c r="H7285" s="7">
        <f>IF('Раздел 2.6.2'!T36&gt;='Раздел 2.6.2'!T37,0,1)</f>
        <v>0</v>
      </c>
    </row>
    <row r="7286" spans="1:8" x14ac:dyDescent="0.2">
      <c r="A7286" s="6">
        <f t="shared" si="106"/>
        <v>609562</v>
      </c>
      <c r="B7286" s="6">
        <v>34</v>
      </c>
      <c r="C7286" s="7">
        <v>26</v>
      </c>
      <c r="D7286" s="6">
        <v>556</v>
      </c>
      <c r="E7286" s="139" t="s">
        <v>4664</v>
      </c>
      <c r="F7286" s="7"/>
      <c r="G7286" s="7"/>
      <c r="H7286" s="7">
        <f>IF('Раздел 2.6.2'!U36&gt;='Раздел 2.6.2'!U37,0,1)</f>
        <v>0</v>
      </c>
    </row>
    <row r="7287" spans="1:8" x14ac:dyDescent="0.2">
      <c r="A7287" s="6">
        <f t="shared" si="106"/>
        <v>609562</v>
      </c>
      <c r="B7287" s="6">
        <v>34</v>
      </c>
      <c r="C7287" s="7">
        <v>26</v>
      </c>
      <c r="D7287" s="6">
        <v>557</v>
      </c>
      <c r="E7287" s="139" t="s">
        <v>4665</v>
      </c>
      <c r="F7287" s="7"/>
      <c r="G7287" s="7"/>
      <c r="H7287" s="7">
        <f>IF('Раздел 2.6.2'!V36&gt;='Раздел 2.6.2'!V37,0,1)</f>
        <v>0</v>
      </c>
    </row>
    <row r="7288" spans="1:8" x14ac:dyDescent="0.2">
      <c r="A7288" s="6">
        <f t="shared" si="106"/>
        <v>609562</v>
      </c>
      <c r="B7288" s="6">
        <v>34</v>
      </c>
      <c r="C7288" s="7">
        <v>26</v>
      </c>
      <c r="D7288" s="6">
        <v>558</v>
      </c>
      <c r="E7288" s="139" t="s">
        <v>4666</v>
      </c>
      <c r="F7288" s="7"/>
      <c r="G7288" s="7"/>
      <c r="H7288" s="7">
        <f>IF('Раздел 2.6.2'!W36&gt;='Раздел 2.6.2'!W37,0,1)</f>
        <v>0</v>
      </c>
    </row>
    <row r="7289" spans="1:8" x14ac:dyDescent="0.2">
      <c r="A7289" s="6">
        <f t="shared" si="106"/>
        <v>609562</v>
      </c>
      <c r="B7289" s="6">
        <v>34</v>
      </c>
      <c r="C7289" s="7">
        <v>26</v>
      </c>
      <c r="D7289" s="6">
        <v>559</v>
      </c>
      <c r="E7289" s="139" t="s">
        <v>4667</v>
      </c>
      <c r="F7289" s="7"/>
      <c r="G7289" s="7"/>
      <c r="H7289" s="7">
        <f>IF('Раздел 2.6.2'!X36&gt;='Раздел 2.6.2'!X37,0,1)</f>
        <v>0</v>
      </c>
    </row>
    <row r="7290" spans="1:8" x14ac:dyDescent="0.2">
      <c r="A7290" s="6">
        <f t="shared" si="106"/>
        <v>609562</v>
      </c>
      <c r="B7290" s="6">
        <v>34</v>
      </c>
      <c r="C7290" s="7">
        <v>26</v>
      </c>
      <c r="D7290" s="6">
        <v>560</v>
      </c>
      <c r="E7290" s="139" t="s">
        <v>4668</v>
      </c>
      <c r="F7290" s="7"/>
      <c r="G7290" s="7"/>
      <c r="H7290" s="7">
        <f>IF('Раздел 2.6.2'!Y36&gt;='Раздел 2.6.2'!Y37,0,1)</f>
        <v>0</v>
      </c>
    </row>
    <row r="7291" spans="1:8" x14ac:dyDescent="0.2">
      <c r="A7291" s="6">
        <f t="shared" si="106"/>
        <v>609562</v>
      </c>
      <c r="B7291" s="6">
        <v>34</v>
      </c>
      <c r="C7291" s="7">
        <v>26</v>
      </c>
      <c r="D7291" s="6">
        <v>561</v>
      </c>
      <c r="E7291" s="139" t="s">
        <v>4669</v>
      </c>
      <c r="F7291" s="7"/>
      <c r="G7291" s="7"/>
      <c r="H7291" s="7">
        <f>IF('Раздел 2.6.2'!Z36&gt;='Раздел 2.6.2'!Z37,0,1)</f>
        <v>0</v>
      </c>
    </row>
    <row r="7292" spans="1:8" x14ac:dyDescent="0.2">
      <c r="A7292" s="6">
        <f t="shared" si="106"/>
        <v>609562</v>
      </c>
      <c r="B7292" s="6">
        <v>34</v>
      </c>
      <c r="C7292" s="7">
        <v>26</v>
      </c>
      <c r="D7292" s="6">
        <v>562</v>
      </c>
      <c r="E7292" s="139" t="s">
        <v>4670</v>
      </c>
      <c r="F7292" s="7"/>
      <c r="G7292" s="7"/>
      <c r="H7292" s="7">
        <f>IF('Раздел 2.6.2'!AA36&gt;='Раздел 2.6.2'!AA37,0,1)</f>
        <v>0</v>
      </c>
    </row>
    <row r="7293" spans="1:8" x14ac:dyDescent="0.2">
      <c r="A7293" s="6">
        <f t="shared" si="106"/>
        <v>609562</v>
      </c>
      <c r="B7293" s="6">
        <v>34</v>
      </c>
      <c r="C7293" s="7">
        <v>26</v>
      </c>
      <c r="D7293" s="6">
        <v>563</v>
      </c>
      <c r="E7293" s="139" t="s">
        <v>4671</v>
      </c>
      <c r="F7293" s="7"/>
      <c r="G7293" s="7"/>
      <c r="H7293" s="7">
        <f>IF('Раздел 2.6.2'!AB36&gt;='Раздел 2.6.2'!AB37,0,1)</f>
        <v>0</v>
      </c>
    </row>
    <row r="7294" spans="1:8" x14ac:dyDescent="0.2">
      <c r="A7294" s="6">
        <f t="shared" si="106"/>
        <v>609562</v>
      </c>
      <c r="B7294" s="6">
        <v>34</v>
      </c>
      <c r="C7294" s="7">
        <v>26</v>
      </c>
      <c r="D7294" s="6">
        <v>564</v>
      </c>
      <c r="E7294" s="139" t="s">
        <v>4672</v>
      </c>
      <c r="F7294" s="7"/>
      <c r="G7294" s="7"/>
      <c r="H7294" s="7">
        <f>IF('Раздел 2.6.2'!AC36&gt;='Раздел 2.6.2'!AC37,0,1)</f>
        <v>0</v>
      </c>
    </row>
    <row r="7295" spans="1:8" x14ac:dyDescent="0.2">
      <c r="A7295" s="6">
        <f t="shared" si="106"/>
        <v>609562</v>
      </c>
      <c r="B7295" s="6">
        <v>34</v>
      </c>
      <c r="C7295" s="7">
        <v>26</v>
      </c>
      <c r="D7295" s="6">
        <v>565</v>
      </c>
      <c r="E7295" s="139" t="s">
        <v>4673</v>
      </c>
      <c r="F7295" s="7"/>
      <c r="G7295" s="7"/>
      <c r="H7295" s="7">
        <f>IF('Раздел 2.6.2'!AD36&gt;='Раздел 2.6.2'!AD37,0,1)</f>
        <v>0</v>
      </c>
    </row>
    <row r="7296" spans="1:8" x14ac:dyDescent="0.2">
      <c r="A7296" s="6">
        <f t="shared" si="106"/>
        <v>609562</v>
      </c>
      <c r="B7296" s="6">
        <v>34</v>
      </c>
      <c r="C7296" s="7">
        <v>26</v>
      </c>
      <c r="D7296" s="6">
        <v>566</v>
      </c>
      <c r="E7296" s="139" t="s">
        <v>4674</v>
      </c>
      <c r="F7296" s="7"/>
      <c r="G7296" s="7"/>
      <c r="H7296" s="7">
        <f>IF('Раздел 2.6.2'!AE36&gt;='Раздел 2.6.2'!AE37,0,1)</f>
        <v>0</v>
      </c>
    </row>
    <row r="7297" spans="1:8" x14ac:dyDescent="0.2">
      <c r="A7297" s="6">
        <f t="shared" si="106"/>
        <v>609562</v>
      </c>
      <c r="B7297" s="6">
        <v>34</v>
      </c>
      <c r="C7297" s="7">
        <v>26</v>
      </c>
      <c r="D7297" s="6">
        <v>567</v>
      </c>
      <c r="E7297" s="139" t="s">
        <v>4675</v>
      </c>
      <c r="F7297" s="7"/>
      <c r="G7297" s="7"/>
      <c r="H7297" s="7">
        <f>IF('Раздел 2.6.2'!AF36&gt;='Раздел 2.6.2'!AF37,0,1)</f>
        <v>0</v>
      </c>
    </row>
    <row r="7298" spans="1:8" x14ac:dyDescent="0.2">
      <c r="A7298" s="6">
        <f t="shared" si="106"/>
        <v>609562</v>
      </c>
      <c r="B7298" s="6">
        <v>34</v>
      </c>
      <c r="C7298" s="7">
        <v>26</v>
      </c>
      <c r="D7298" s="6">
        <v>568</v>
      </c>
      <c r="E7298" s="139" t="s">
        <v>4676</v>
      </c>
      <c r="F7298" s="7"/>
      <c r="G7298" s="7"/>
      <c r="H7298" s="7">
        <f>IF('Раздел 2.6.2'!AG36&gt;='Раздел 2.6.2'!AG37,0,1)</f>
        <v>0</v>
      </c>
    </row>
    <row r="7299" spans="1:8" x14ac:dyDescent="0.2">
      <c r="A7299" s="6">
        <f t="shared" si="106"/>
        <v>609562</v>
      </c>
      <c r="B7299" s="6">
        <v>34</v>
      </c>
      <c r="C7299" s="7">
        <v>26</v>
      </c>
      <c r="D7299" s="6">
        <v>569</v>
      </c>
      <c r="E7299" s="139" t="s">
        <v>4677</v>
      </c>
      <c r="F7299" s="7"/>
      <c r="G7299" s="7"/>
      <c r="H7299" s="7">
        <f>IF('Раздел 2.6.2'!AH36&gt;='Раздел 2.6.2'!AH37,0,1)</f>
        <v>0</v>
      </c>
    </row>
    <row r="7300" spans="1:8" x14ac:dyDescent="0.2">
      <c r="A7300" s="6">
        <f t="shared" si="106"/>
        <v>609562</v>
      </c>
      <c r="B7300" s="6">
        <v>34</v>
      </c>
      <c r="C7300" s="7">
        <v>26</v>
      </c>
      <c r="D7300" s="6">
        <v>570</v>
      </c>
      <c r="E7300" s="139" t="s">
        <v>4678</v>
      </c>
      <c r="F7300" s="7"/>
      <c r="G7300" s="7"/>
      <c r="H7300" s="7">
        <f>IF('Раздел 2.6.2'!AI36&gt;='Раздел 2.6.2'!AI37,0,1)</f>
        <v>0</v>
      </c>
    </row>
    <row r="7301" spans="1:8" x14ac:dyDescent="0.2">
      <c r="A7301" s="6">
        <f t="shared" si="106"/>
        <v>609562</v>
      </c>
      <c r="B7301" s="6">
        <v>34</v>
      </c>
      <c r="C7301" s="7">
        <v>26</v>
      </c>
      <c r="D7301" s="6">
        <v>571</v>
      </c>
      <c r="E7301" s="139" t="s">
        <v>4679</v>
      </c>
      <c r="F7301" s="7"/>
      <c r="G7301" s="7"/>
      <c r="H7301" s="7">
        <f>IF('Раздел 2.6.2'!AJ36&gt;='Раздел 2.6.2'!AJ37,0,1)</f>
        <v>0</v>
      </c>
    </row>
    <row r="7302" spans="1:8" x14ac:dyDescent="0.2">
      <c r="A7302" s="6">
        <f t="shared" si="106"/>
        <v>609562</v>
      </c>
      <c r="B7302" s="6">
        <v>34</v>
      </c>
      <c r="C7302" s="119">
        <v>26</v>
      </c>
      <c r="D7302" s="119">
        <v>572</v>
      </c>
      <c r="E7302" s="140" t="s">
        <v>4680</v>
      </c>
      <c r="F7302" s="119"/>
      <c r="G7302" s="119"/>
      <c r="H7302" s="119">
        <f>IF('Раздел 2.6.2'!AK36&gt;='Раздел 2.6.2'!AK37,0,1)</f>
        <v>0</v>
      </c>
    </row>
    <row r="7303" spans="1:8" x14ac:dyDescent="0.2">
      <c r="A7303" s="6">
        <f t="shared" si="106"/>
        <v>609562</v>
      </c>
      <c r="B7303" s="6">
        <v>34</v>
      </c>
      <c r="C7303" s="7">
        <v>27</v>
      </c>
      <c r="D7303" s="6">
        <v>573</v>
      </c>
      <c r="E7303" s="139" t="s">
        <v>3865</v>
      </c>
      <c r="F7303" s="7"/>
      <c r="G7303" s="7"/>
      <c r="H7303" s="7">
        <f>IF('Раздел 2.6.2'!P36&gt;='Раздел 2.6.2'!P39,0,1)</f>
        <v>0</v>
      </c>
    </row>
    <row r="7304" spans="1:8" x14ac:dyDescent="0.2">
      <c r="A7304" s="6">
        <f t="shared" si="106"/>
        <v>609562</v>
      </c>
      <c r="B7304" s="6">
        <v>34</v>
      </c>
      <c r="C7304" s="7">
        <v>27</v>
      </c>
      <c r="D7304" s="6">
        <v>574</v>
      </c>
      <c r="E7304" s="139" t="s">
        <v>3068</v>
      </c>
      <c r="F7304" s="7"/>
      <c r="G7304" s="7"/>
      <c r="H7304" s="7">
        <f>IF('Раздел 2.6.2'!Q36&gt;='Раздел 2.6.2'!Q39,0,1)</f>
        <v>0</v>
      </c>
    </row>
    <row r="7305" spans="1:8" x14ac:dyDescent="0.2">
      <c r="A7305" s="6">
        <f t="shared" si="106"/>
        <v>609562</v>
      </c>
      <c r="B7305" s="6">
        <v>34</v>
      </c>
      <c r="C7305" s="7">
        <v>27</v>
      </c>
      <c r="D7305" s="6">
        <v>575</v>
      </c>
      <c r="E7305" s="139" t="s">
        <v>3069</v>
      </c>
      <c r="F7305" s="7"/>
      <c r="G7305" s="7"/>
      <c r="H7305" s="7">
        <f>IF('Раздел 2.6.2'!R36&gt;='Раздел 2.6.2'!R39,0,1)</f>
        <v>0</v>
      </c>
    </row>
    <row r="7306" spans="1:8" x14ac:dyDescent="0.2">
      <c r="A7306" s="6">
        <f t="shared" si="106"/>
        <v>609562</v>
      </c>
      <c r="B7306" s="6">
        <v>34</v>
      </c>
      <c r="C7306" s="7">
        <v>27</v>
      </c>
      <c r="D7306" s="6">
        <v>576</v>
      </c>
      <c r="E7306" s="139" t="s">
        <v>3070</v>
      </c>
      <c r="F7306" s="7"/>
      <c r="G7306" s="7"/>
      <c r="H7306" s="7">
        <f>IF('Раздел 2.6.2'!S36&gt;='Раздел 2.6.2'!S39,0,1)</f>
        <v>0</v>
      </c>
    </row>
    <row r="7307" spans="1:8" x14ac:dyDescent="0.2">
      <c r="A7307" s="6">
        <f t="shared" si="106"/>
        <v>609562</v>
      </c>
      <c r="B7307" s="6">
        <v>34</v>
      </c>
      <c r="C7307" s="7">
        <v>27</v>
      </c>
      <c r="D7307" s="6">
        <v>577</v>
      </c>
      <c r="E7307" s="139" t="s">
        <v>3071</v>
      </c>
      <c r="F7307" s="7"/>
      <c r="G7307" s="7"/>
      <c r="H7307" s="7">
        <f>IF('Раздел 2.6.2'!T36&gt;='Раздел 2.6.2'!T39,0,1)</f>
        <v>0</v>
      </c>
    </row>
    <row r="7308" spans="1:8" x14ac:dyDescent="0.2">
      <c r="A7308" s="6">
        <f t="shared" si="106"/>
        <v>609562</v>
      </c>
      <c r="B7308" s="6">
        <v>34</v>
      </c>
      <c r="C7308" s="7">
        <v>27</v>
      </c>
      <c r="D7308" s="6">
        <v>578</v>
      </c>
      <c r="E7308" s="139" t="s">
        <v>3072</v>
      </c>
      <c r="F7308" s="7"/>
      <c r="G7308" s="7"/>
      <c r="H7308" s="7">
        <f>IF('Раздел 2.6.2'!U36&gt;='Раздел 2.6.2'!U39,0,1)</f>
        <v>0</v>
      </c>
    </row>
    <row r="7309" spans="1:8" x14ac:dyDescent="0.2">
      <c r="A7309" s="6">
        <f t="shared" si="106"/>
        <v>609562</v>
      </c>
      <c r="B7309" s="6">
        <v>34</v>
      </c>
      <c r="C7309" s="7">
        <v>27</v>
      </c>
      <c r="D7309" s="6">
        <v>579</v>
      </c>
      <c r="E7309" s="139" t="s">
        <v>3073</v>
      </c>
      <c r="F7309" s="7"/>
      <c r="G7309" s="7"/>
      <c r="H7309" s="7">
        <f>IF('Раздел 2.6.2'!V36&gt;='Раздел 2.6.2'!V39,0,1)</f>
        <v>0</v>
      </c>
    </row>
    <row r="7310" spans="1:8" x14ac:dyDescent="0.2">
      <c r="A7310" s="6">
        <f t="shared" si="106"/>
        <v>609562</v>
      </c>
      <c r="B7310" s="6">
        <v>34</v>
      </c>
      <c r="C7310" s="7">
        <v>27</v>
      </c>
      <c r="D7310" s="6">
        <v>580</v>
      </c>
      <c r="E7310" s="139" t="s">
        <v>3074</v>
      </c>
      <c r="F7310" s="7"/>
      <c r="G7310" s="7"/>
      <c r="H7310" s="7">
        <f>IF('Раздел 2.6.2'!W36&gt;='Раздел 2.6.2'!W39,0,1)</f>
        <v>0</v>
      </c>
    </row>
    <row r="7311" spans="1:8" x14ac:dyDescent="0.2">
      <c r="A7311" s="6">
        <f t="shared" si="106"/>
        <v>609562</v>
      </c>
      <c r="B7311" s="6">
        <v>34</v>
      </c>
      <c r="C7311" s="7">
        <v>27</v>
      </c>
      <c r="D7311" s="6">
        <v>581</v>
      </c>
      <c r="E7311" s="139" t="s">
        <v>3075</v>
      </c>
      <c r="F7311" s="7"/>
      <c r="G7311" s="7"/>
      <c r="H7311" s="7">
        <f>IF('Раздел 2.6.2'!X36&gt;='Раздел 2.6.2'!X39,0,1)</f>
        <v>0</v>
      </c>
    </row>
    <row r="7312" spans="1:8" x14ac:dyDescent="0.2">
      <c r="A7312" s="6">
        <f t="shared" si="106"/>
        <v>609562</v>
      </c>
      <c r="B7312" s="6">
        <v>34</v>
      </c>
      <c r="C7312" s="7">
        <v>27</v>
      </c>
      <c r="D7312" s="6">
        <v>582</v>
      </c>
      <c r="E7312" s="139" t="s">
        <v>3076</v>
      </c>
      <c r="F7312" s="7"/>
      <c r="G7312" s="7"/>
      <c r="H7312" s="7">
        <f>IF('Раздел 2.6.2'!Y36&gt;='Раздел 2.6.2'!Y39,0,1)</f>
        <v>0</v>
      </c>
    </row>
    <row r="7313" spans="1:8" x14ac:dyDescent="0.2">
      <c r="A7313" s="6">
        <f t="shared" si="106"/>
        <v>609562</v>
      </c>
      <c r="B7313" s="6">
        <v>34</v>
      </c>
      <c r="C7313" s="7">
        <v>27</v>
      </c>
      <c r="D7313" s="6">
        <v>583</v>
      </c>
      <c r="E7313" s="139" t="s">
        <v>3077</v>
      </c>
      <c r="F7313" s="7"/>
      <c r="G7313" s="7"/>
      <c r="H7313" s="7">
        <f>IF('Раздел 2.6.2'!Z36&gt;='Раздел 2.6.2'!Z39,0,1)</f>
        <v>0</v>
      </c>
    </row>
    <row r="7314" spans="1:8" x14ac:dyDescent="0.2">
      <c r="A7314" s="6">
        <f t="shared" si="106"/>
        <v>609562</v>
      </c>
      <c r="B7314" s="6">
        <v>34</v>
      </c>
      <c r="C7314" s="7">
        <v>27</v>
      </c>
      <c r="D7314" s="6">
        <v>584</v>
      </c>
      <c r="E7314" s="139" t="s">
        <v>3078</v>
      </c>
      <c r="F7314" s="7"/>
      <c r="G7314" s="7"/>
      <c r="H7314" s="7">
        <f>IF('Раздел 2.6.2'!AA36&gt;='Раздел 2.6.2'!AA39,0,1)</f>
        <v>0</v>
      </c>
    </row>
    <row r="7315" spans="1:8" x14ac:dyDescent="0.2">
      <c r="A7315" s="6">
        <f t="shared" si="106"/>
        <v>609562</v>
      </c>
      <c r="B7315" s="6">
        <v>34</v>
      </c>
      <c r="C7315" s="7">
        <v>27</v>
      </c>
      <c r="D7315" s="6">
        <v>585</v>
      </c>
      <c r="E7315" s="139" t="s">
        <v>3079</v>
      </c>
      <c r="F7315" s="7"/>
      <c r="G7315" s="7"/>
      <c r="H7315" s="7">
        <f>IF('Раздел 2.6.2'!AB36&gt;='Раздел 2.6.2'!AB39,0,1)</f>
        <v>0</v>
      </c>
    </row>
    <row r="7316" spans="1:8" x14ac:dyDescent="0.2">
      <c r="A7316" s="6">
        <f t="shared" si="106"/>
        <v>609562</v>
      </c>
      <c r="B7316" s="6">
        <v>34</v>
      </c>
      <c r="C7316" s="7">
        <v>27</v>
      </c>
      <c r="D7316" s="6">
        <v>586</v>
      </c>
      <c r="E7316" s="139" t="s">
        <v>3080</v>
      </c>
      <c r="F7316" s="7"/>
      <c r="G7316" s="7"/>
      <c r="H7316" s="7">
        <f>IF('Раздел 2.6.2'!AC36&gt;='Раздел 2.6.2'!AC39,0,1)</f>
        <v>0</v>
      </c>
    </row>
    <row r="7317" spans="1:8" x14ac:dyDescent="0.2">
      <c r="A7317" s="6">
        <f t="shared" si="106"/>
        <v>609562</v>
      </c>
      <c r="B7317" s="6">
        <v>34</v>
      </c>
      <c r="C7317" s="7">
        <v>27</v>
      </c>
      <c r="D7317" s="6">
        <v>587</v>
      </c>
      <c r="E7317" s="139" t="s">
        <v>3081</v>
      </c>
      <c r="F7317" s="7"/>
      <c r="G7317" s="7"/>
      <c r="H7317" s="7">
        <f>IF('Раздел 2.6.2'!AD36&gt;='Раздел 2.6.2'!AD39,0,1)</f>
        <v>0</v>
      </c>
    </row>
    <row r="7318" spans="1:8" x14ac:dyDescent="0.2">
      <c r="A7318" s="6">
        <f t="shared" ref="A7318:A7381" si="107">P_3</f>
        <v>609562</v>
      </c>
      <c r="B7318" s="6">
        <v>34</v>
      </c>
      <c r="C7318" s="7">
        <v>27</v>
      </c>
      <c r="D7318" s="6">
        <v>588</v>
      </c>
      <c r="E7318" s="139" t="s">
        <v>3082</v>
      </c>
      <c r="F7318" s="7"/>
      <c r="G7318" s="7"/>
      <c r="H7318" s="7">
        <f>IF('Раздел 2.6.2'!AE36&gt;='Раздел 2.6.2'!AE39,0,1)</f>
        <v>0</v>
      </c>
    </row>
    <row r="7319" spans="1:8" x14ac:dyDescent="0.2">
      <c r="A7319" s="6">
        <f t="shared" si="107"/>
        <v>609562</v>
      </c>
      <c r="B7319" s="6">
        <v>34</v>
      </c>
      <c r="C7319" s="7">
        <v>27</v>
      </c>
      <c r="D7319" s="6">
        <v>589</v>
      </c>
      <c r="E7319" s="139" t="s">
        <v>3083</v>
      </c>
      <c r="F7319" s="7"/>
      <c r="G7319" s="7"/>
      <c r="H7319" s="7">
        <f>IF('Раздел 2.6.2'!AF36&gt;='Раздел 2.6.2'!AF39,0,1)</f>
        <v>0</v>
      </c>
    </row>
    <row r="7320" spans="1:8" x14ac:dyDescent="0.2">
      <c r="A7320" s="6">
        <f t="shared" si="107"/>
        <v>609562</v>
      </c>
      <c r="B7320" s="6">
        <v>34</v>
      </c>
      <c r="C7320" s="7">
        <v>27</v>
      </c>
      <c r="D7320" s="6">
        <v>590</v>
      </c>
      <c r="E7320" s="139" t="s">
        <v>3084</v>
      </c>
      <c r="F7320" s="7"/>
      <c r="G7320" s="7"/>
      <c r="H7320" s="7">
        <f>IF('Раздел 2.6.2'!AG36&gt;='Раздел 2.6.2'!AG39,0,1)</f>
        <v>0</v>
      </c>
    </row>
    <row r="7321" spans="1:8" x14ac:dyDescent="0.2">
      <c r="A7321" s="6">
        <f t="shared" si="107"/>
        <v>609562</v>
      </c>
      <c r="B7321" s="6">
        <v>34</v>
      </c>
      <c r="C7321" s="7">
        <v>27</v>
      </c>
      <c r="D7321" s="6">
        <v>591</v>
      </c>
      <c r="E7321" s="139" t="s">
        <v>3085</v>
      </c>
      <c r="F7321" s="7"/>
      <c r="G7321" s="7"/>
      <c r="H7321" s="7">
        <f>IF('Раздел 2.6.2'!AH36&gt;='Раздел 2.6.2'!AH39,0,1)</f>
        <v>0</v>
      </c>
    </row>
    <row r="7322" spans="1:8" x14ac:dyDescent="0.2">
      <c r="A7322" s="6">
        <f t="shared" si="107"/>
        <v>609562</v>
      </c>
      <c r="B7322" s="6">
        <v>34</v>
      </c>
      <c r="C7322" s="7">
        <v>27</v>
      </c>
      <c r="D7322" s="6">
        <v>592</v>
      </c>
      <c r="E7322" s="139" t="s">
        <v>3086</v>
      </c>
      <c r="F7322" s="7"/>
      <c r="G7322" s="7"/>
      <c r="H7322" s="7">
        <f>IF('Раздел 2.6.2'!AI36&gt;='Раздел 2.6.2'!AI39,0,1)</f>
        <v>0</v>
      </c>
    </row>
    <row r="7323" spans="1:8" x14ac:dyDescent="0.2">
      <c r="A7323" s="6">
        <f t="shared" si="107"/>
        <v>609562</v>
      </c>
      <c r="B7323" s="6">
        <v>34</v>
      </c>
      <c r="C7323" s="7">
        <v>27</v>
      </c>
      <c r="D7323" s="6">
        <v>593</v>
      </c>
      <c r="E7323" s="139" t="s">
        <v>3087</v>
      </c>
      <c r="F7323" s="7"/>
      <c r="G7323" s="7"/>
      <c r="H7323" s="7">
        <f>IF('Раздел 2.6.2'!AJ36&gt;='Раздел 2.6.2'!AJ39,0,1)</f>
        <v>0</v>
      </c>
    </row>
    <row r="7324" spans="1:8" x14ac:dyDescent="0.2">
      <c r="A7324" s="6">
        <f t="shared" si="107"/>
        <v>609562</v>
      </c>
      <c r="B7324" s="6">
        <v>34</v>
      </c>
      <c r="C7324" s="119">
        <v>27</v>
      </c>
      <c r="D7324" s="119">
        <v>594</v>
      </c>
      <c r="E7324" s="140" t="s">
        <v>3088</v>
      </c>
      <c r="F7324" s="119"/>
      <c r="G7324" s="119"/>
      <c r="H7324" s="119">
        <f>IF('Раздел 2.6.2'!AK36&gt;='Раздел 2.6.2'!AK39,0,1)</f>
        <v>0</v>
      </c>
    </row>
    <row r="7325" spans="1:8" x14ac:dyDescent="0.2">
      <c r="A7325" s="6">
        <f t="shared" si="107"/>
        <v>609562</v>
      </c>
      <c r="B7325" s="6">
        <v>34</v>
      </c>
      <c r="C7325" s="7">
        <v>28</v>
      </c>
      <c r="D7325" s="6">
        <v>595</v>
      </c>
      <c r="E7325" s="139" t="s">
        <v>3089</v>
      </c>
      <c r="F7325" s="7"/>
      <c r="G7325" s="7"/>
      <c r="H7325" s="7">
        <f>IF('Раздел 2.6.2'!P37&gt;='Раздел 2.6.2'!P38,0,1)</f>
        <v>0</v>
      </c>
    </row>
    <row r="7326" spans="1:8" x14ac:dyDescent="0.2">
      <c r="A7326" s="6">
        <f t="shared" si="107"/>
        <v>609562</v>
      </c>
      <c r="B7326" s="6">
        <v>34</v>
      </c>
      <c r="C7326" s="7">
        <v>28</v>
      </c>
      <c r="D7326" s="6">
        <v>596</v>
      </c>
      <c r="E7326" s="139" t="s">
        <v>3090</v>
      </c>
      <c r="F7326" s="7"/>
      <c r="G7326" s="7"/>
      <c r="H7326" s="7">
        <f>IF('Раздел 2.6.2'!Q37&gt;='Раздел 2.6.2'!Q38,0,1)</f>
        <v>0</v>
      </c>
    </row>
    <row r="7327" spans="1:8" x14ac:dyDescent="0.2">
      <c r="A7327" s="6">
        <f t="shared" si="107"/>
        <v>609562</v>
      </c>
      <c r="B7327" s="6">
        <v>34</v>
      </c>
      <c r="C7327" s="7">
        <v>28</v>
      </c>
      <c r="D7327" s="6">
        <v>597</v>
      </c>
      <c r="E7327" s="139" t="s">
        <v>3091</v>
      </c>
      <c r="F7327" s="7"/>
      <c r="G7327" s="7"/>
      <c r="H7327" s="7">
        <f>IF('Раздел 2.6.2'!R37&gt;='Раздел 2.6.2'!R38,0,1)</f>
        <v>0</v>
      </c>
    </row>
    <row r="7328" spans="1:8" x14ac:dyDescent="0.2">
      <c r="A7328" s="6">
        <f t="shared" si="107"/>
        <v>609562</v>
      </c>
      <c r="B7328" s="6">
        <v>34</v>
      </c>
      <c r="C7328" s="7">
        <v>28</v>
      </c>
      <c r="D7328" s="6">
        <v>598</v>
      </c>
      <c r="E7328" s="139" t="s">
        <v>3092</v>
      </c>
      <c r="F7328" s="7"/>
      <c r="G7328" s="7"/>
      <c r="H7328" s="7">
        <f>IF('Раздел 2.6.2'!S37&gt;='Раздел 2.6.2'!S38,0,1)</f>
        <v>0</v>
      </c>
    </row>
    <row r="7329" spans="1:8" x14ac:dyDescent="0.2">
      <c r="A7329" s="6">
        <f t="shared" si="107"/>
        <v>609562</v>
      </c>
      <c r="B7329" s="6">
        <v>34</v>
      </c>
      <c r="C7329" s="7">
        <v>28</v>
      </c>
      <c r="D7329" s="6">
        <v>599</v>
      </c>
      <c r="E7329" s="139" t="s">
        <v>3093</v>
      </c>
      <c r="F7329" s="7"/>
      <c r="G7329" s="7"/>
      <c r="H7329" s="7">
        <f>IF('Раздел 2.6.2'!T37&gt;='Раздел 2.6.2'!T38,0,1)</f>
        <v>0</v>
      </c>
    </row>
    <row r="7330" spans="1:8" x14ac:dyDescent="0.2">
      <c r="A7330" s="6">
        <f t="shared" si="107"/>
        <v>609562</v>
      </c>
      <c r="B7330" s="6">
        <v>34</v>
      </c>
      <c r="C7330" s="7">
        <v>28</v>
      </c>
      <c r="D7330" s="6">
        <v>600</v>
      </c>
      <c r="E7330" s="139" t="s">
        <v>3094</v>
      </c>
      <c r="F7330" s="7"/>
      <c r="G7330" s="7"/>
      <c r="H7330" s="7">
        <f>IF('Раздел 2.6.2'!U37&gt;='Раздел 2.6.2'!U38,0,1)</f>
        <v>0</v>
      </c>
    </row>
    <row r="7331" spans="1:8" x14ac:dyDescent="0.2">
      <c r="A7331" s="6">
        <f t="shared" si="107"/>
        <v>609562</v>
      </c>
      <c r="B7331" s="6">
        <v>34</v>
      </c>
      <c r="C7331" s="7">
        <v>28</v>
      </c>
      <c r="D7331" s="6">
        <v>601</v>
      </c>
      <c r="E7331" s="139" t="s">
        <v>3095</v>
      </c>
      <c r="F7331" s="7"/>
      <c r="G7331" s="7"/>
      <c r="H7331" s="7">
        <f>IF('Раздел 2.6.2'!V37&gt;='Раздел 2.6.2'!V38,0,1)</f>
        <v>0</v>
      </c>
    </row>
    <row r="7332" spans="1:8" x14ac:dyDescent="0.2">
      <c r="A7332" s="6">
        <f t="shared" si="107"/>
        <v>609562</v>
      </c>
      <c r="B7332" s="6">
        <v>34</v>
      </c>
      <c r="C7332" s="7">
        <v>28</v>
      </c>
      <c r="D7332" s="6">
        <v>602</v>
      </c>
      <c r="E7332" s="139" t="s">
        <v>3096</v>
      </c>
      <c r="F7332" s="7"/>
      <c r="G7332" s="7"/>
      <c r="H7332" s="7">
        <f>IF('Раздел 2.6.2'!W37&gt;='Раздел 2.6.2'!W38,0,1)</f>
        <v>0</v>
      </c>
    </row>
    <row r="7333" spans="1:8" x14ac:dyDescent="0.2">
      <c r="A7333" s="6">
        <f t="shared" si="107"/>
        <v>609562</v>
      </c>
      <c r="B7333" s="6">
        <v>34</v>
      </c>
      <c r="C7333" s="7">
        <v>28</v>
      </c>
      <c r="D7333" s="6">
        <v>603</v>
      </c>
      <c r="E7333" s="139" t="s">
        <v>3097</v>
      </c>
      <c r="F7333" s="7"/>
      <c r="G7333" s="7"/>
      <c r="H7333" s="7">
        <f>IF('Раздел 2.6.2'!X37&gt;='Раздел 2.6.2'!X38,0,1)</f>
        <v>0</v>
      </c>
    </row>
    <row r="7334" spans="1:8" x14ac:dyDescent="0.2">
      <c r="A7334" s="6">
        <f t="shared" si="107"/>
        <v>609562</v>
      </c>
      <c r="B7334" s="6">
        <v>34</v>
      </c>
      <c r="C7334" s="7">
        <v>28</v>
      </c>
      <c r="D7334" s="6">
        <v>604</v>
      </c>
      <c r="E7334" s="139" t="s">
        <v>2297</v>
      </c>
      <c r="F7334" s="7"/>
      <c r="G7334" s="7"/>
      <c r="H7334" s="7">
        <f>IF('Раздел 2.6.2'!Y37&gt;='Раздел 2.6.2'!Y38,0,1)</f>
        <v>0</v>
      </c>
    </row>
    <row r="7335" spans="1:8" x14ac:dyDescent="0.2">
      <c r="A7335" s="6">
        <f t="shared" si="107"/>
        <v>609562</v>
      </c>
      <c r="B7335" s="6">
        <v>34</v>
      </c>
      <c r="C7335" s="7">
        <v>28</v>
      </c>
      <c r="D7335" s="6">
        <v>605</v>
      </c>
      <c r="E7335" s="139" t="s">
        <v>2298</v>
      </c>
      <c r="F7335" s="7"/>
      <c r="G7335" s="7"/>
      <c r="H7335" s="7">
        <f>IF('Раздел 2.6.2'!Z37&gt;='Раздел 2.6.2'!Z38,0,1)</f>
        <v>0</v>
      </c>
    </row>
    <row r="7336" spans="1:8" x14ac:dyDescent="0.2">
      <c r="A7336" s="6">
        <f t="shared" si="107"/>
        <v>609562</v>
      </c>
      <c r="B7336" s="6">
        <v>34</v>
      </c>
      <c r="C7336" s="7">
        <v>28</v>
      </c>
      <c r="D7336" s="6">
        <v>606</v>
      </c>
      <c r="E7336" s="139" t="s">
        <v>2299</v>
      </c>
      <c r="F7336" s="7"/>
      <c r="G7336" s="7"/>
      <c r="H7336" s="7">
        <f>IF('Раздел 2.6.2'!AA37&gt;='Раздел 2.6.2'!AA38,0,1)</f>
        <v>0</v>
      </c>
    </row>
    <row r="7337" spans="1:8" x14ac:dyDescent="0.2">
      <c r="A7337" s="6">
        <f t="shared" si="107"/>
        <v>609562</v>
      </c>
      <c r="B7337" s="6">
        <v>34</v>
      </c>
      <c r="C7337" s="7">
        <v>28</v>
      </c>
      <c r="D7337" s="6">
        <v>607</v>
      </c>
      <c r="E7337" s="139" t="s">
        <v>3100</v>
      </c>
      <c r="F7337" s="7"/>
      <c r="G7337" s="7"/>
      <c r="H7337" s="7">
        <f>IF('Раздел 2.6.2'!AB37&gt;='Раздел 2.6.2'!AB38,0,1)</f>
        <v>0</v>
      </c>
    </row>
    <row r="7338" spans="1:8" x14ac:dyDescent="0.2">
      <c r="A7338" s="6">
        <f t="shared" si="107"/>
        <v>609562</v>
      </c>
      <c r="B7338" s="6">
        <v>34</v>
      </c>
      <c r="C7338" s="7">
        <v>28</v>
      </c>
      <c r="D7338" s="6">
        <v>608</v>
      </c>
      <c r="E7338" s="139" t="s">
        <v>3103</v>
      </c>
      <c r="F7338" s="7"/>
      <c r="G7338" s="7"/>
      <c r="H7338" s="7">
        <f>IF('Раздел 2.6.2'!AC37&gt;='Раздел 2.6.2'!AC38,0,1)</f>
        <v>0</v>
      </c>
    </row>
    <row r="7339" spans="1:8" x14ac:dyDescent="0.2">
      <c r="A7339" s="6">
        <f t="shared" si="107"/>
        <v>609562</v>
      </c>
      <c r="B7339" s="6">
        <v>34</v>
      </c>
      <c r="C7339" s="7">
        <v>28</v>
      </c>
      <c r="D7339" s="6">
        <v>609</v>
      </c>
      <c r="E7339" s="139" t="s">
        <v>3104</v>
      </c>
      <c r="F7339" s="7"/>
      <c r="G7339" s="7"/>
      <c r="H7339" s="7">
        <f>IF('Раздел 2.6.2'!AD37&gt;='Раздел 2.6.2'!AD38,0,1)</f>
        <v>0</v>
      </c>
    </row>
    <row r="7340" spans="1:8" x14ac:dyDescent="0.2">
      <c r="A7340" s="6">
        <f t="shared" si="107"/>
        <v>609562</v>
      </c>
      <c r="B7340" s="6">
        <v>34</v>
      </c>
      <c r="C7340" s="7">
        <v>28</v>
      </c>
      <c r="D7340" s="6">
        <v>610</v>
      </c>
      <c r="E7340" s="139" t="s">
        <v>3105</v>
      </c>
      <c r="F7340" s="7"/>
      <c r="G7340" s="7"/>
      <c r="H7340" s="7">
        <f>IF('Раздел 2.6.2'!AE37&gt;='Раздел 2.6.2'!AE38,0,1)</f>
        <v>0</v>
      </c>
    </row>
    <row r="7341" spans="1:8" x14ac:dyDescent="0.2">
      <c r="A7341" s="6">
        <f t="shared" si="107"/>
        <v>609562</v>
      </c>
      <c r="B7341" s="6">
        <v>34</v>
      </c>
      <c r="C7341" s="7">
        <v>28</v>
      </c>
      <c r="D7341" s="6">
        <v>611</v>
      </c>
      <c r="E7341" s="139" t="s">
        <v>3106</v>
      </c>
      <c r="F7341" s="7"/>
      <c r="G7341" s="7"/>
      <c r="H7341" s="7">
        <f>IF('Раздел 2.6.2'!AF37&gt;='Раздел 2.6.2'!AF38,0,1)</f>
        <v>0</v>
      </c>
    </row>
    <row r="7342" spans="1:8" x14ac:dyDescent="0.2">
      <c r="A7342" s="6">
        <f t="shared" si="107"/>
        <v>609562</v>
      </c>
      <c r="B7342" s="6">
        <v>34</v>
      </c>
      <c r="C7342" s="7">
        <v>28</v>
      </c>
      <c r="D7342" s="6">
        <v>612</v>
      </c>
      <c r="E7342" s="139" t="s">
        <v>3107</v>
      </c>
      <c r="F7342" s="7"/>
      <c r="G7342" s="7"/>
      <c r="H7342" s="7">
        <f>IF('Раздел 2.6.2'!AG37&gt;='Раздел 2.6.2'!AG38,0,1)</f>
        <v>0</v>
      </c>
    </row>
    <row r="7343" spans="1:8" x14ac:dyDescent="0.2">
      <c r="A7343" s="6">
        <f t="shared" si="107"/>
        <v>609562</v>
      </c>
      <c r="B7343" s="6">
        <v>34</v>
      </c>
      <c r="C7343" s="7">
        <v>28</v>
      </c>
      <c r="D7343" s="6">
        <v>613</v>
      </c>
      <c r="E7343" s="139" t="s">
        <v>3108</v>
      </c>
      <c r="F7343" s="7"/>
      <c r="G7343" s="7"/>
      <c r="H7343" s="7">
        <f>IF('Раздел 2.6.2'!AH37&gt;='Раздел 2.6.2'!AH38,0,1)</f>
        <v>0</v>
      </c>
    </row>
    <row r="7344" spans="1:8" x14ac:dyDescent="0.2">
      <c r="A7344" s="6">
        <f t="shared" si="107"/>
        <v>609562</v>
      </c>
      <c r="B7344" s="6">
        <v>34</v>
      </c>
      <c r="C7344" s="7">
        <v>28</v>
      </c>
      <c r="D7344" s="6">
        <v>614</v>
      </c>
      <c r="E7344" s="139" t="s">
        <v>3109</v>
      </c>
      <c r="F7344" s="7"/>
      <c r="G7344" s="7"/>
      <c r="H7344" s="7">
        <f>IF('Раздел 2.6.2'!AI37&gt;='Раздел 2.6.2'!AI38,0,1)</f>
        <v>0</v>
      </c>
    </row>
    <row r="7345" spans="1:8" x14ac:dyDescent="0.2">
      <c r="A7345" s="6">
        <f t="shared" si="107"/>
        <v>609562</v>
      </c>
      <c r="B7345" s="6">
        <v>34</v>
      </c>
      <c r="C7345" s="7">
        <v>28</v>
      </c>
      <c r="D7345" s="6">
        <v>615</v>
      </c>
      <c r="E7345" s="139" t="s">
        <v>3110</v>
      </c>
      <c r="F7345" s="7"/>
      <c r="G7345" s="7"/>
      <c r="H7345" s="7">
        <f>IF('Раздел 2.6.2'!AJ37&gt;='Раздел 2.6.2'!AJ38,0,1)</f>
        <v>0</v>
      </c>
    </row>
    <row r="7346" spans="1:8" x14ac:dyDescent="0.2">
      <c r="A7346" s="6">
        <f t="shared" si="107"/>
        <v>609562</v>
      </c>
      <c r="B7346" s="6">
        <v>34</v>
      </c>
      <c r="C7346" s="119">
        <v>28</v>
      </c>
      <c r="D7346" s="119">
        <v>616</v>
      </c>
      <c r="E7346" s="140" t="s">
        <v>3111</v>
      </c>
      <c r="F7346" s="119"/>
      <c r="G7346" s="119"/>
      <c r="H7346" s="119">
        <f>IF('Раздел 2.6.2'!AK37&gt;='Раздел 2.6.2'!AK38,0,1)</f>
        <v>0</v>
      </c>
    </row>
    <row r="7347" spans="1:8" x14ac:dyDescent="0.2">
      <c r="A7347" s="6">
        <f t="shared" si="107"/>
        <v>609562</v>
      </c>
      <c r="B7347" s="6">
        <v>34</v>
      </c>
      <c r="C7347" s="125">
        <v>29</v>
      </c>
      <c r="D7347" s="6">
        <v>617</v>
      </c>
      <c r="E7347" s="139" t="s">
        <v>3112</v>
      </c>
      <c r="F7347" s="7"/>
      <c r="G7347" s="7"/>
      <c r="H7347" s="7">
        <f>IF('Раздел 2.6.2'!P39&gt;='Раздел 2.6.2'!P40,0,1)</f>
        <v>0</v>
      </c>
    </row>
    <row r="7348" spans="1:8" x14ac:dyDescent="0.2">
      <c r="A7348" s="6">
        <f t="shared" si="107"/>
        <v>609562</v>
      </c>
      <c r="B7348" s="6">
        <v>34</v>
      </c>
      <c r="C7348" s="7">
        <v>29</v>
      </c>
      <c r="D7348" s="6">
        <v>618</v>
      </c>
      <c r="E7348" s="139" t="s">
        <v>3113</v>
      </c>
      <c r="F7348" s="7"/>
      <c r="G7348" s="7"/>
      <c r="H7348" s="7">
        <f>IF('Раздел 2.6.2'!Q39&gt;='Раздел 2.6.2'!Q40,0,1)</f>
        <v>0</v>
      </c>
    </row>
    <row r="7349" spans="1:8" x14ac:dyDescent="0.2">
      <c r="A7349" s="6">
        <f t="shared" si="107"/>
        <v>609562</v>
      </c>
      <c r="B7349" s="6">
        <v>34</v>
      </c>
      <c r="C7349" s="7">
        <v>29</v>
      </c>
      <c r="D7349" s="6">
        <v>619</v>
      </c>
      <c r="E7349" s="139" t="s">
        <v>3114</v>
      </c>
      <c r="F7349" s="7"/>
      <c r="G7349" s="7"/>
      <c r="H7349" s="7">
        <f>IF('Раздел 2.6.2'!R39&gt;='Раздел 2.6.2'!R40,0,1)</f>
        <v>0</v>
      </c>
    </row>
    <row r="7350" spans="1:8" x14ac:dyDescent="0.2">
      <c r="A7350" s="6">
        <f t="shared" si="107"/>
        <v>609562</v>
      </c>
      <c r="B7350" s="6">
        <v>34</v>
      </c>
      <c r="C7350" s="7">
        <v>29</v>
      </c>
      <c r="D7350" s="6">
        <v>620</v>
      </c>
      <c r="E7350" s="139" t="s">
        <v>3115</v>
      </c>
      <c r="F7350" s="7"/>
      <c r="G7350" s="7"/>
      <c r="H7350" s="7">
        <f>IF('Раздел 2.6.2'!S39&gt;='Раздел 2.6.2'!S40,0,1)</f>
        <v>0</v>
      </c>
    </row>
    <row r="7351" spans="1:8" x14ac:dyDescent="0.2">
      <c r="A7351" s="6">
        <f t="shared" si="107"/>
        <v>609562</v>
      </c>
      <c r="B7351" s="6">
        <v>34</v>
      </c>
      <c r="C7351" s="7">
        <v>29</v>
      </c>
      <c r="D7351" s="6">
        <v>621</v>
      </c>
      <c r="E7351" s="139" t="s">
        <v>3903</v>
      </c>
      <c r="F7351" s="7"/>
      <c r="G7351" s="7"/>
      <c r="H7351" s="7">
        <f>IF('Раздел 2.6.2'!T39&gt;='Раздел 2.6.2'!T40,0,1)</f>
        <v>0</v>
      </c>
    </row>
    <row r="7352" spans="1:8" x14ac:dyDescent="0.2">
      <c r="A7352" s="6">
        <f t="shared" si="107"/>
        <v>609562</v>
      </c>
      <c r="B7352" s="6">
        <v>34</v>
      </c>
      <c r="C7352" s="7">
        <v>29</v>
      </c>
      <c r="D7352" s="6">
        <v>622</v>
      </c>
      <c r="E7352" s="139" t="s">
        <v>3904</v>
      </c>
      <c r="F7352" s="7"/>
      <c r="G7352" s="7"/>
      <c r="H7352" s="7">
        <f>IF('Раздел 2.6.2'!U39&gt;='Раздел 2.6.2'!U40,0,1)</f>
        <v>0</v>
      </c>
    </row>
    <row r="7353" spans="1:8" x14ac:dyDescent="0.2">
      <c r="A7353" s="6">
        <f t="shared" si="107"/>
        <v>609562</v>
      </c>
      <c r="B7353" s="6">
        <v>34</v>
      </c>
      <c r="C7353" s="7">
        <v>29</v>
      </c>
      <c r="D7353" s="6">
        <v>623</v>
      </c>
      <c r="E7353" s="139" t="s">
        <v>3905</v>
      </c>
      <c r="F7353" s="7"/>
      <c r="G7353" s="7"/>
      <c r="H7353" s="7">
        <f>IF('Раздел 2.6.2'!V39&gt;='Раздел 2.6.2'!V40,0,1)</f>
        <v>0</v>
      </c>
    </row>
    <row r="7354" spans="1:8" x14ac:dyDescent="0.2">
      <c r="A7354" s="6">
        <f t="shared" si="107"/>
        <v>609562</v>
      </c>
      <c r="B7354" s="6">
        <v>34</v>
      </c>
      <c r="C7354" s="7">
        <v>29</v>
      </c>
      <c r="D7354" s="6">
        <v>624</v>
      </c>
      <c r="E7354" s="139" t="s">
        <v>3906</v>
      </c>
      <c r="F7354" s="7"/>
      <c r="G7354" s="7"/>
      <c r="H7354" s="7">
        <f>IF('Раздел 2.6.2'!W39&gt;='Раздел 2.6.2'!W40,0,1)</f>
        <v>0</v>
      </c>
    </row>
    <row r="7355" spans="1:8" x14ac:dyDescent="0.2">
      <c r="A7355" s="6">
        <f t="shared" si="107"/>
        <v>609562</v>
      </c>
      <c r="B7355" s="6">
        <v>34</v>
      </c>
      <c r="C7355" s="7">
        <v>29</v>
      </c>
      <c r="D7355" s="6">
        <v>625</v>
      </c>
      <c r="E7355" s="139" t="s">
        <v>3907</v>
      </c>
      <c r="F7355" s="7"/>
      <c r="G7355" s="7"/>
      <c r="H7355" s="7">
        <f>IF('Раздел 2.6.2'!X39&gt;='Раздел 2.6.2'!X40,0,1)</f>
        <v>0</v>
      </c>
    </row>
    <row r="7356" spans="1:8" x14ac:dyDescent="0.2">
      <c r="A7356" s="6">
        <f t="shared" si="107"/>
        <v>609562</v>
      </c>
      <c r="B7356" s="6">
        <v>34</v>
      </c>
      <c r="C7356" s="7">
        <v>29</v>
      </c>
      <c r="D7356" s="6">
        <v>626</v>
      </c>
      <c r="E7356" s="139" t="s">
        <v>3908</v>
      </c>
      <c r="F7356" s="7"/>
      <c r="G7356" s="7"/>
      <c r="H7356" s="7">
        <f>IF('Раздел 2.6.2'!Y39&gt;='Раздел 2.6.2'!Y40,0,1)</f>
        <v>0</v>
      </c>
    </row>
    <row r="7357" spans="1:8" x14ac:dyDescent="0.2">
      <c r="A7357" s="6">
        <f t="shared" si="107"/>
        <v>609562</v>
      </c>
      <c r="B7357" s="6">
        <v>34</v>
      </c>
      <c r="C7357" s="7">
        <v>29</v>
      </c>
      <c r="D7357" s="6">
        <v>627</v>
      </c>
      <c r="E7357" s="139" t="s">
        <v>3909</v>
      </c>
      <c r="F7357" s="7"/>
      <c r="G7357" s="7"/>
      <c r="H7357" s="7">
        <f>IF('Раздел 2.6.2'!Z39&gt;='Раздел 2.6.2'!Z40,0,1)</f>
        <v>0</v>
      </c>
    </row>
    <row r="7358" spans="1:8" x14ac:dyDescent="0.2">
      <c r="A7358" s="6">
        <f t="shared" si="107"/>
        <v>609562</v>
      </c>
      <c r="B7358" s="6">
        <v>34</v>
      </c>
      <c r="C7358" s="7">
        <v>29</v>
      </c>
      <c r="D7358" s="6">
        <v>628</v>
      </c>
      <c r="E7358" s="139" t="s">
        <v>3910</v>
      </c>
      <c r="F7358" s="7"/>
      <c r="G7358" s="7"/>
      <c r="H7358" s="7">
        <f>IF('Раздел 2.6.2'!AA39&gt;='Раздел 2.6.2'!AA40,0,1)</f>
        <v>0</v>
      </c>
    </row>
    <row r="7359" spans="1:8" x14ac:dyDescent="0.2">
      <c r="A7359" s="6">
        <f t="shared" si="107"/>
        <v>609562</v>
      </c>
      <c r="B7359" s="6">
        <v>34</v>
      </c>
      <c r="C7359" s="7">
        <v>29</v>
      </c>
      <c r="D7359" s="6">
        <v>629</v>
      </c>
      <c r="E7359" s="139" t="s">
        <v>4735</v>
      </c>
      <c r="F7359" s="7"/>
      <c r="G7359" s="7"/>
      <c r="H7359" s="7">
        <f>IF('Раздел 2.6.2'!AB39&gt;='Раздел 2.6.2'!AB40,0,1)</f>
        <v>0</v>
      </c>
    </row>
    <row r="7360" spans="1:8" x14ac:dyDescent="0.2">
      <c r="A7360" s="6">
        <f t="shared" si="107"/>
        <v>609562</v>
      </c>
      <c r="B7360" s="6">
        <v>34</v>
      </c>
      <c r="C7360" s="7">
        <v>29</v>
      </c>
      <c r="D7360" s="6">
        <v>630</v>
      </c>
      <c r="E7360" s="139" t="s">
        <v>4736</v>
      </c>
      <c r="F7360" s="7"/>
      <c r="G7360" s="7"/>
      <c r="H7360" s="7">
        <f>IF('Раздел 2.6.2'!AC39&gt;='Раздел 2.6.2'!AC40,0,1)</f>
        <v>0</v>
      </c>
    </row>
    <row r="7361" spans="1:8" x14ac:dyDescent="0.2">
      <c r="A7361" s="6">
        <f t="shared" si="107"/>
        <v>609562</v>
      </c>
      <c r="B7361" s="6">
        <v>34</v>
      </c>
      <c r="C7361" s="7">
        <v>29</v>
      </c>
      <c r="D7361" s="6">
        <v>631</v>
      </c>
      <c r="E7361" s="139" t="s">
        <v>4737</v>
      </c>
      <c r="F7361" s="7"/>
      <c r="G7361" s="7"/>
      <c r="H7361" s="7">
        <f>IF('Раздел 2.6.2'!AD39&gt;='Раздел 2.6.2'!AD40,0,1)</f>
        <v>0</v>
      </c>
    </row>
    <row r="7362" spans="1:8" x14ac:dyDescent="0.2">
      <c r="A7362" s="6">
        <f t="shared" si="107"/>
        <v>609562</v>
      </c>
      <c r="B7362" s="6">
        <v>34</v>
      </c>
      <c r="C7362" s="7">
        <v>29</v>
      </c>
      <c r="D7362" s="6">
        <v>632</v>
      </c>
      <c r="E7362" s="139" t="s">
        <v>4738</v>
      </c>
      <c r="F7362" s="7"/>
      <c r="G7362" s="7"/>
      <c r="H7362" s="7">
        <f>IF('Раздел 2.6.2'!AE39&gt;='Раздел 2.6.2'!AE40,0,1)</f>
        <v>0</v>
      </c>
    </row>
    <row r="7363" spans="1:8" x14ac:dyDescent="0.2">
      <c r="A7363" s="6">
        <f t="shared" si="107"/>
        <v>609562</v>
      </c>
      <c r="B7363" s="6">
        <v>34</v>
      </c>
      <c r="C7363" s="7">
        <v>29</v>
      </c>
      <c r="D7363" s="6">
        <v>633</v>
      </c>
      <c r="E7363" s="139" t="s">
        <v>4739</v>
      </c>
      <c r="F7363" s="7"/>
      <c r="G7363" s="7"/>
      <c r="H7363" s="7">
        <f>IF('Раздел 2.6.2'!AF39&gt;='Раздел 2.6.2'!AF40,0,1)</f>
        <v>0</v>
      </c>
    </row>
    <row r="7364" spans="1:8" x14ac:dyDescent="0.2">
      <c r="A7364" s="6">
        <f t="shared" si="107"/>
        <v>609562</v>
      </c>
      <c r="B7364" s="6">
        <v>34</v>
      </c>
      <c r="C7364" s="7">
        <v>29</v>
      </c>
      <c r="D7364" s="6">
        <v>634</v>
      </c>
      <c r="E7364" s="139" t="s">
        <v>4740</v>
      </c>
      <c r="F7364" s="7"/>
      <c r="G7364" s="7"/>
      <c r="H7364" s="7">
        <f>IF('Раздел 2.6.2'!AG39&gt;='Раздел 2.6.2'!AG40,0,1)</f>
        <v>0</v>
      </c>
    </row>
    <row r="7365" spans="1:8" x14ac:dyDescent="0.2">
      <c r="A7365" s="6">
        <f t="shared" si="107"/>
        <v>609562</v>
      </c>
      <c r="B7365" s="6">
        <v>34</v>
      </c>
      <c r="C7365" s="7">
        <v>29</v>
      </c>
      <c r="D7365" s="6">
        <v>635</v>
      </c>
      <c r="E7365" s="139" t="s">
        <v>4741</v>
      </c>
      <c r="F7365" s="7"/>
      <c r="G7365" s="7"/>
      <c r="H7365" s="7">
        <f>IF('Раздел 2.6.2'!AH39&gt;='Раздел 2.6.2'!AH40,0,1)</f>
        <v>0</v>
      </c>
    </row>
    <row r="7366" spans="1:8" x14ac:dyDescent="0.2">
      <c r="A7366" s="6">
        <f t="shared" si="107"/>
        <v>609562</v>
      </c>
      <c r="B7366" s="6">
        <v>34</v>
      </c>
      <c r="C7366" s="7">
        <v>29</v>
      </c>
      <c r="D7366" s="6">
        <v>636</v>
      </c>
      <c r="E7366" s="139" t="s">
        <v>4742</v>
      </c>
      <c r="F7366" s="7"/>
      <c r="G7366" s="7"/>
      <c r="H7366" s="7">
        <f>IF('Раздел 2.6.2'!AI39&gt;='Раздел 2.6.2'!AI40,0,1)</f>
        <v>0</v>
      </c>
    </row>
    <row r="7367" spans="1:8" x14ac:dyDescent="0.2">
      <c r="A7367" s="6">
        <f t="shared" si="107"/>
        <v>609562</v>
      </c>
      <c r="B7367" s="6">
        <v>34</v>
      </c>
      <c r="C7367" s="7">
        <v>29</v>
      </c>
      <c r="D7367" s="6">
        <v>637</v>
      </c>
      <c r="E7367" s="139" t="s">
        <v>4743</v>
      </c>
      <c r="F7367" s="7"/>
      <c r="G7367" s="7"/>
      <c r="H7367" s="7">
        <f>IF('Раздел 2.6.2'!AJ39&gt;='Раздел 2.6.2'!AJ40,0,1)</f>
        <v>0</v>
      </c>
    </row>
    <row r="7368" spans="1:8" x14ac:dyDescent="0.2">
      <c r="A7368" s="6">
        <f t="shared" si="107"/>
        <v>609562</v>
      </c>
      <c r="B7368" s="6">
        <v>34</v>
      </c>
      <c r="C7368" s="119">
        <v>29</v>
      </c>
      <c r="D7368" s="119">
        <v>638</v>
      </c>
      <c r="E7368" s="140" t="s">
        <v>4744</v>
      </c>
      <c r="F7368" s="119"/>
      <c r="G7368" s="119"/>
      <c r="H7368" s="119">
        <f>IF('Раздел 2.6.2'!AK39&gt;='Раздел 2.6.2'!AK40,0,1)</f>
        <v>0</v>
      </c>
    </row>
    <row r="7369" spans="1:8" x14ac:dyDescent="0.2">
      <c r="A7369" s="6">
        <f t="shared" si="107"/>
        <v>609562</v>
      </c>
      <c r="B7369" s="6">
        <v>34</v>
      </c>
      <c r="C7369" s="125">
        <v>30</v>
      </c>
      <c r="D7369" s="6">
        <v>639</v>
      </c>
      <c r="E7369" s="6" t="s">
        <v>4745</v>
      </c>
      <c r="F7369" s="125"/>
      <c r="G7369" s="125"/>
      <c r="H7369" s="125">
        <f>IF('Раздел 2.6.2'!P21&gt;=SUM('Раздел 2.6.2'!R21:U21),0,1)</f>
        <v>0</v>
      </c>
    </row>
    <row r="7370" spans="1:8" x14ac:dyDescent="0.2">
      <c r="A7370" s="6">
        <f t="shared" si="107"/>
        <v>609562</v>
      </c>
      <c r="B7370" s="6">
        <v>34</v>
      </c>
      <c r="C7370" s="7">
        <v>30</v>
      </c>
      <c r="D7370" s="6">
        <v>640</v>
      </c>
      <c r="E7370" s="6" t="s">
        <v>4746</v>
      </c>
      <c r="F7370" s="7"/>
      <c r="G7370" s="7"/>
      <c r="H7370" s="7">
        <f>IF('Раздел 2.6.2'!P22&gt;=SUM('Раздел 2.6.2'!R22:U22),0,1)</f>
        <v>0</v>
      </c>
    </row>
    <row r="7371" spans="1:8" x14ac:dyDescent="0.2">
      <c r="A7371" s="6">
        <f t="shared" si="107"/>
        <v>609562</v>
      </c>
      <c r="B7371" s="6">
        <v>34</v>
      </c>
      <c r="C7371" s="7">
        <v>30</v>
      </c>
      <c r="D7371" s="6">
        <v>641</v>
      </c>
      <c r="E7371" s="6" t="s">
        <v>4747</v>
      </c>
      <c r="F7371" s="7"/>
      <c r="G7371" s="7"/>
      <c r="H7371" s="7">
        <f>IF('Раздел 2.6.2'!P23&gt;=SUM('Раздел 2.6.2'!R23:U23),0,1)</f>
        <v>0</v>
      </c>
    </row>
    <row r="7372" spans="1:8" x14ac:dyDescent="0.2">
      <c r="A7372" s="6">
        <f t="shared" si="107"/>
        <v>609562</v>
      </c>
      <c r="B7372" s="6">
        <v>34</v>
      </c>
      <c r="C7372" s="7">
        <v>30</v>
      </c>
      <c r="D7372" s="6">
        <v>642</v>
      </c>
      <c r="E7372" s="6" t="s">
        <v>4748</v>
      </c>
      <c r="F7372" s="7"/>
      <c r="G7372" s="7"/>
      <c r="H7372" s="7">
        <f>IF('Раздел 2.6.2'!P24&gt;=SUM('Раздел 2.6.2'!R24:U24),0,1)</f>
        <v>0</v>
      </c>
    </row>
    <row r="7373" spans="1:8" x14ac:dyDescent="0.2">
      <c r="A7373" s="6">
        <f t="shared" si="107"/>
        <v>609562</v>
      </c>
      <c r="B7373" s="6">
        <v>34</v>
      </c>
      <c r="C7373" s="7">
        <v>30</v>
      </c>
      <c r="D7373" s="6">
        <v>643</v>
      </c>
      <c r="E7373" s="6" t="s">
        <v>4749</v>
      </c>
      <c r="F7373" s="7"/>
      <c r="G7373" s="7"/>
      <c r="H7373" s="7">
        <f>IF('Раздел 2.6.2'!P25&gt;=SUM('Раздел 2.6.2'!R25:U25),0,1)</f>
        <v>0</v>
      </c>
    </row>
    <row r="7374" spans="1:8" x14ac:dyDescent="0.2">
      <c r="A7374" s="6">
        <f t="shared" si="107"/>
        <v>609562</v>
      </c>
      <c r="B7374" s="6">
        <v>34</v>
      </c>
      <c r="C7374" s="7">
        <v>30</v>
      </c>
      <c r="D7374" s="6">
        <v>644</v>
      </c>
      <c r="E7374" s="6" t="s">
        <v>4750</v>
      </c>
      <c r="F7374" s="7"/>
      <c r="G7374" s="7"/>
      <c r="H7374" s="7">
        <f>IF('Раздел 2.6.2'!P26&gt;=SUM('Раздел 2.6.2'!R26:U26),0,1)</f>
        <v>0</v>
      </c>
    </row>
    <row r="7375" spans="1:8" x14ac:dyDescent="0.2">
      <c r="A7375" s="6">
        <f t="shared" si="107"/>
        <v>609562</v>
      </c>
      <c r="B7375" s="6">
        <v>34</v>
      </c>
      <c r="C7375" s="7">
        <v>30</v>
      </c>
      <c r="D7375" s="6">
        <v>645</v>
      </c>
      <c r="E7375" s="6" t="s">
        <v>4751</v>
      </c>
      <c r="F7375" s="7"/>
      <c r="G7375" s="7"/>
      <c r="H7375" s="7">
        <f>IF('Раздел 2.6.2'!P27&gt;=SUM('Раздел 2.6.2'!R27:U27),0,1)</f>
        <v>0</v>
      </c>
    </row>
    <row r="7376" spans="1:8" x14ac:dyDescent="0.2">
      <c r="A7376" s="6">
        <f t="shared" si="107"/>
        <v>609562</v>
      </c>
      <c r="B7376" s="6">
        <v>34</v>
      </c>
      <c r="C7376" s="7">
        <v>30</v>
      </c>
      <c r="D7376" s="6">
        <v>646</v>
      </c>
      <c r="E7376" s="6" t="s">
        <v>4752</v>
      </c>
      <c r="F7376" s="7"/>
      <c r="G7376" s="7"/>
      <c r="H7376" s="7">
        <f>IF('Раздел 2.6.2'!P28&gt;=SUM('Раздел 2.6.2'!R28:U28),0,1)</f>
        <v>0</v>
      </c>
    </row>
    <row r="7377" spans="1:8" x14ac:dyDescent="0.2">
      <c r="A7377" s="6">
        <f t="shared" si="107"/>
        <v>609562</v>
      </c>
      <c r="B7377" s="6">
        <v>34</v>
      </c>
      <c r="C7377" s="7">
        <v>30</v>
      </c>
      <c r="D7377" s="6">
        <v>647</v>
      </c>
      <c r="E7377" s="6" t="s">
        <v>4753</v>
      </c>
      <c r="F7377" s="7"/>
      <c r="G7377" s="7"/>
      <c r="H7377" s="7">
        <f>IF('Раздел 2.6.2'!P29&gt;=SUM('Раздел 2.6.2'!R29:U29),0,1)</f>
        <v>0</v>
      </c>
    </row>
    <row r="7378" spans="1:8" x14ac:dyDescent="0.2">
      <c r="A7378" s="6">
        <f t="shared" si="107"/>
        <v>609562</v>
      </c>
      <c r="B7378" s="6">
        <v>34</v>
      </c>
      <c r="C7378" s="7">
        <v>30</v>
      </c>
      <c r="D7378" s="6">
        <v>648</v>
      </c>
      <c r="E7378" s="6" t="s">
        <v>4754</v>
      </c>
      <c r="F7378" s="7"/>
      <c r="G7378" s="7"/>
      <c r="H7378" s="7">
        <f>IF('Раздел 2.6.2'!P30&gt;=SUM('Раздел 2.6.2'!R30:U30),0,1)</f>
        <v>0</v>
      </c>
    </row>
    <row r="7379" spans="1:8" x14ac:dyDescent="0.2">
      <c r="A7379" s="6">
        <f t="shared" si="107"/>
        <v>609562</v>
      </c>
      <c r="B7379" s="6">
        <v>34</v>
      </c>
      <c r="C7379" s="7">
        <v>30</v>
      </c>
      <c r="D7379" s="6">
        <v>649</v>
      </c>
      <c r="E7379" s="6" t="s">
        <v>4755</v>
      </c>
      <c r="F7379" s="7"/>
      <c r="G7379" s="7"/>
      <c r="H7379" s="7">
        <f>IF('Раздел 2.6.2'!P31&gt;=SUM('Раздел 2.6.2'!R31:U31),0,1)</f>
        <v>0</v>
      </c>
    </row>
    <row r="7380" spans="1:8" x14ac:dyDescent="0.2">
      <c r="A7380" s="6">
        <f t="shared" si="107"/>
        <v>609562</v>
      </c>
      <c r="B7380" s="6">
        <v>34</v>
      </c>
      <c r="C7380" s="7">
        <v>30</v>
      </c>
      <c r="D7380" s="6">
        <v>650</v>
      </c>
      <c r="E7380" s="6" t="s">
        <v>4756</v>
      </c>
      <c r="F7380" s="7"/>
      <c r="G7380" s="7"/>
      <c r="H7380" s="7">
        <f>IF('Раздел 2.6.2'!P32&gt;=SUM('Раздел 2.6.2'!R32:U32),0,1)</f>
        <v>0</v>
      </c>
    </row>
    <row r="7381" spans="1:8" x14ac:dyDescent="0.2">
      <c r="A7381" s="6">
        <f t="shared" si="107"/>
        <v>609562</v>
      </c>
      <c r="B7381" s="6">
        <v>34</v>
      </c>
      <c r="C7381" s="7">
        <v>30</v>
      </c>
      <c r="D7381" s="6">
        <v>651</v>
      </c>
      <c r="E7381" s="6" t="s">
        <v>4757</v>
      </c>
      <c r="F7381" s="7"/>
      <c r="G7381" s="7"/>
      <c r="H7381" s="7">
        <f>IF('Раздел 2.6.2'!P33&gt;=SUM('Раздел 2.6.2'!R33:U33),0,1)</f>
        <v>0</v>
      </c>
    </row>
    <row r="7382" spans="1:8" x14ac:dyDescent="0.2">
      <c r="A7382" s="6">
        <f t="shared" ref="A7382:A7445" si="108">P_3</f>
        <v>609562</v>
      </c>
      <c r="B7382" s="6">
        <v>34</v>
      </c>
      <c r="C7382" s="7">
        <v>30</v>
      </c>
      <c r="D7382" s="6">
        <v>652</v>
      </c>
      <c r="E7382" s="6" t="s">
        <v>4758</v>
      </c>
      <c r="F7382" s="7"/>
      <c r="G7382" s="7"/>
      <c r="H7382" s="7">
        <f>IF('Раздел 2.6.2'!P34&gt;=SUM('Раздел 2.6.2'!R34:U34),0,1)</f>
        <v>0</v>
      </c>
    </row>
    <row r="7383" spans="1:8" x14ac:dyDescent="0.2">
      <c r="A7383" s="6">
        <f t="shared" si="108"/>
        <v>609562</v>
      </c>
      <c r="B7383" s="6">
        <v>34</v>
      </c>
      <c r="C7383" s="7">
        <v>30</v>
      </c>
      <c r="D7383" s="6">
        <v>653</v>
      </c>
      <c r="E7383" s="6" t="s">
        <v>4759</v>
      </c>
      <c r="F7383" s="7"/>
      <c r="G7383" s="7"/>
      <c r="H7383" s="7">
        <f>IF('Раздел 2.6.2'!P35&gt;=SUM('Раздел 2.6.2'!R35:U35),0,1)</f>
        <v>0</v>
      </c>
    </row>
    <row r="7384" spans="1:8" x14ac:dyDescent="0.2">
      <c r="A7384" s="6">
        <f t="shared" si="108"/>
        <v>609562</v>
      </c>
      <c r="B7384" s="6">
        <v>34</v>
      </c>
      <c r="C7384" s="7">
        <v>30</v>
      </c>
      <c r="D7384" s="6">
        <v>654</v>
      </c>
      <c r="E7384" s="6" t="s">
        <v>4760</v>
      </c>
      <c r="F7384" s="7"/>
      <c r="G7384" s="7"/>
      <c r="H7384" s="7">
        <f>IF('Раздел 2.6.2'!P36&gt;=SUM('Раздел 2.6.2'!R36:U36),0,1)</f>
        <v>0</v>
      </c>
    </row>
    <row r="7385" spans="1:8" x14ac:dyDescent="0.2">
      <c r="A7385" s="6">
        <f t="shared" si="108"/>
        <v>609562</v>
      </c>
      <c r="B7385" s="6">
        <v>34</v>
      </c>
      <c r="C7385" s="7">
        <v>30</v>
      </c>
      <c r="D7385" s="6">
        <v>655</v>
      </c>
      <c r="E7385" s="6" t="s">
        <v>4761</v>
      </c>
      <c r="F7385" s="7"/>
      <c r="G7385" s="7"/>
      <c r="H7385" s="7">
        <f>IF('Раздел 2.6.2'!P37&gt;=SUM('Раздел 2.6.2'!R37:U37),0,1)</f>
        <v>0</v>
      </c>
    </row>
    <row r="7386" spans="1:8" x14ac:dyDescent="0.2">
      <c r="A7386" s="6">
        <f t="shared" si="108"/>
        <v>609562</v>
      </c>
      <c r="B7386" s="6">
        <v>34</v>
      </c>
      <c r="C7386" s="7">
        <v>30</v>
      </c>
      <c r="D7386" s="6">
        <v>656</v>
      </c>
      <c r="E7386" s="6" t="s">
        <v>4762</v>
      </c>
      <c r="F7386" s="7"/>
      <c r="G7386" s="7"/>
      <c r="H7386" s="7">
        <f>IF('Раздел 2.6.2'!P38&gt;=SUM('Раздел 2.6.2'!R38:U38),0,1)</f>
        <v>0</v>
      </c>
    </row>
    <row r="7387" spans="1:8" x14ac:dyDescent="0.2">
      <c r="A7387" s="6">
        <f t="shared" si="108"/>
        <v>609562</v>
      </c>
      <c r="B7387" s="6">
        <v>34</v>
      </c>
      <c r="C7387" s="7">
        <v>30</v>
      </c>
      <c r="D7387" s="6">
        <v>657</v>
      </c>
      <c r="E7387" s="6" t="s">
        <v>3945</v>
      </c>
      <c r="F7387" s="7"/>
      <c r="G7387" s="7"/>
      <c r="H7387" s="7">
        <f>IF('Раздел 2.6.2'!P39&gt;=SUM('Раздел 2.6.2'!R39:U39),0,1)</f>
        <v>0</v>
      </c>
    </row>
    <row r="7388" spans="1:8" x14ac:dyDescent="0.2">
      <c r="A7388" s="6">
        <f t="shared" si="108"/>
        <v>609562</v>
      </c>
      <c r="B7388" s="6">
        <v>34</v>
      </c>
      <c r="C7388" s="7">
        <v>30</v>
      </c>
      <c r="D7388" s="6">
        <v>658</v>
      </c>
      <c r="E7388" s="6" t="s">
        <v>3946</v>
      </c>
      <c r="F7388" s="7"/>
      <c r="G7388" s="7"/>
      <c r="H7388" s="7">
        <f>IF('Раздел 2.6.2'!P40&gt;=SUM('Раздел 2.6.2'!R40:U40),0,1)</f>
        <v>0</v>
      </c>
    </row>
    <row r="7389" spans="1:8" x14ac:dyDescent="0.2">
      <c r="A7389" s="6">
        <f t="shared" si="108"/>
        <v>609562</v>
      </c>
      <c r="B7389" s="6">
        <v>34</v>
      </c>
      <c r="C7389" s="7">
        <v>30</v>
      </c>
      <c r="D7389" s="6">
        <v>659</v>
      </c>
      <c r="E7389" s="6" t="s">
        <v>3947</v>
      </c>
      <c r="F7389" s="7"/>
      <c r="G7389" s="7"/>
      <c r="H7389" s="7">
        <f>IF('Раздел 2.6.2'!P41&gt;=SUM('Раздел 2.6.2'!R41:U41),0,1)</f>
        <v>0</v>
      </c>
    </row>
    <row r="7390" spans="1:8" x14ac:dyDescent="0.2">
      <c r="A7390" s="6">
        <f t="shared" si="108"/>
        <v>609562</v>
      </c>
      <c r="B7390" s="6">
        <v>34</v>
      </c>
      <c r="C7390" s="119">
        <v>30</v>
      </c>
      <c r="D7390" s="119">
        <v>660</v>
      </c>
      <c r="E7390" s="119" t="s">
        <v>3948</v>
      </c>
      <c r="F7390" s="119"/>
      <c r="G7390" s="119"/>
      <c r="H7390" s="119">
        <f>IF('Раздел 2.6.2'!P42&gt;=SUM('Раздел 2.6.2'!R42:U42),0,1)</f>
        <v>0</v>
      </c>
    </row>
    <row r="7391" spans="1:8" x14ac:dyDescent="0.2">
      <c r="A7391" s="6">
        <f t="shared" si="108"/>
        <v>609562</v>
      </c>
      <c r="B7391" s="6">
        <v>34</v>
      </c>
      <c r="C7391" s="125">
        <v>31</v>
      </c>
      <c r="D7391" s="6">
        <v>661</v>
      </c>
      <c r="E7391" s="6" t="s">
        <v>3949</v>
      </c>
      <c r="F7391" s="125"/>
      <c r="G7391" s="125"/>
      <c r="H7391" s="125">
        <f>IF('Раздел 2.6.2'!P21&gt;=SUM('Раздел 2.6.2'!R21:S21),0,1)</f>
        <v>0</v>
      </c>
    </row>
    <row r="7392" spans="1:8" x14ac:dyDescent="0.2">
      <c r="A7392" s="6">
        <f t="shared" si="108"/>
        <v>609562</v>
      </c>
      <c r="B7392" s="6">
        <v>34</v>
      </c>
      <c r="C7392" s="7">
        <v>31</v>
      </c>
      <c r="D7392" s="6">
        <v>662</v>
      </c>
      <c r="E7392" s="6" t="s">
        <v>3950</v>
      </c>
      <c r="F7392" s="7"/>
      <c r="G7392" s="7"/>
      <c r="H7392" s="7">
        <f>IF('Раздел 2.6.2'!P22&gt;=SUM('Раздел 2.6.2'!R22:S22),0,1)</f>
        <v>0</v>
      </c>
    </row>
    <row r="7393" spans="1:8" x14ac:dyDescent="0.2">
      <c r="A7393" s="6">
        <f t="shared" si="108"/>
        <v>609562</v>
      </c>
      <c r="B7393" s="6">
        <v>34</v>
      </c>
      <c r="C7393" s="7">
        <v>31</v>
      </c>
      <c r="D7393" s="6">
        <v>663</v>
      </c>
      <c r="E7393" s="6" t="s">
        <v>3951</v>
      </c>
      <c r="F7393" s="7"/>
      <c r="G7393" s="7"/>
      <c r="H7393" s="7">
        <f>IF('Раздел 2.6.2'!P23&gt;=SUM('Раздел 2.6.2'!R23:S23),0,1)</f>
        <v>0</v>
      </c>
    </row>
    <row r="7394" spans="1:8" x14ac:dyDescent="0.2">
      <c r="A7394" s="6">
        <f t="shared" si="108"/>
        <v>609562</v>
      </c>
      <c r="B7394" s="6">
        <v>34</v>
      </c>
      <c r="C7394" s="7">
        <v>31</v>
      </c>
      <c r="D7394" s="6">
        <v>664</v>
      </c>
      <c r="E7394" s="6" t="s">
        <v>3952</v>
      </c>
      <c r="F7394" s="7"/>
      <c r="G7394" s="7"/>
      <c r="H7394" s="7">
        <f>IF('Раздел 2.6.2'!P24&gt;=SUM('Раздел 2.6.2'!R24:S24),0,1)</f>
        <v>0</v>
      </c>
    </row>
    <row r="7395" spans="1:8" x14ac:dyDescent="0.2">
      <c r="A7395" s="6">
        <f t="shared" si="108"/>
        <v>609562</v>
      </c>
      <c r="B7395" s="6">
        <v>34</v>
      </c>
      <c r="C7395" s="7">
        <v>31</v>
      </c>
      <c r="D7395" s="6">
        <v>665</v>
      </c>
      <c r="E7395" s="6" t="s">
        <v>3953</v>
      </c>
      <c r="F7395" s="7"/>
      <c r="G7395" s="7"/>
      <c r="H7395" s="7">
        <f>IF('Раздел 2.6.2'!P25&gt;=SUM('Раздел 2.6.2'!R25:S25),0,1)</f>
        <v>0</v>
      </c>
    </row>
    <row r="7396" spans="1:8" x14ac:dyDescent="0.2">
      <c r="A7396" s="6">
        <f t="shared" si="108"/>
        <v>609562</v>
      </c>
      <c r="B7396" s="6">
        <v>34</v>
      </c>
      <c r="C7396" s="7">
        <v>31</v>
      </c>
      <c r="D7396" s="6">
        <v>666</v>
      </c>
      <c r="E7396" s="6" t="s">
        <v>3954</v>
      </c>
      <c r="F7396" s="7"/>
      <c r="G7396" s="7"/>
      <c r="H7396" s="7">
        <f>IF('Раздел 2.6.2'!P26&gt;=SUM('Раздел 2.6.2'!R26:S26),0,1)</f>
        <v>0</v>
      </c>
    </row>
    <row r="7397" spans="1:8" x14ac:dyDescent="0.2">
      <c r="A7397" s="6">
        <f t="shared" si="108"/>
        <v>609562</v>
      </c>
      <c r="B7397" s="6">
        <v>34</v>
      </c>
      <c r="C7397" s="7">
        <v>31</v>
      </c>
      <c r="D7397" s="6">
        <v>667</v>
      </c>
      <c r="E7397" s="6" t="s">
        <v>3955</v>
      </c>
      <c r="F7397" s="7"/>
      <c r="G7397" s="7"/>
      <c r="H7397" s="7">
        <f>IF('Раздел 2.6.2'!P27&gt;=SUM('Раздел 2.6.2'!R27:S27),0,1)</f>
        <v>0</v>
      </c>
    </row>
    <row r="7398" spans="1:8" x14ac:dyDescent="0.2">
      <c r="A7398" s="6">
        <f t="shared" si="108"/>
        <v>609562</v>
      </c>
      <c r="B7398" s="6">
        <v>34</v>
      </c>
      <c r="C7398" s="7">
        <v>31</v>
      </c>
      <c r="D7398" s="6">
        <v>668</v>
      </c>
      <c r="E7398" s="6" t="s">
        <v>3956</v>
      </c>
      <c r="F7398" s="7"/>
      <c r="G7398" s="7"/>
      <c r="H7398" s="7">
        <f>IF('Раздел 2.6.2'!P28&gt;=SUM('Раздел 2.6.2'!R28:S28),0,1)</f>
        <v>0</v>
      </c>
    </row>
    <row r="7399" spans="1:8" x14ac:dyDescent="0.2">
      <c r="A7399" s="6">
        <f t="shared" si="108"/>
        <v>609562</v>
      </c>
      <c r="B7399" s="6">
        <v>34</v>
      </c>
      <c r="C7399" s="7">
        <v>31</v>
      </c>
      <c r="D7399" s="6">
        <v>669</v>
      </c>
      <c r="E7399" s="6" t="s">
        <v>3957</v>
      </c>
      <c r="F7399" s="7"/>
      <c r="G7399" s="7"/>
      <c r="H7399" s="7">
        <f>IF('Раздел 2.6.2'!P29&gt;=SUM('Раздел 2.6.2'!R29:S29),0,1)</f>
        <v>0</v>
      </c>
    </row>
    <row r="7400" spans="1:8" x14ac:dyDescent="0.2">
      <c r="A7400" s="6">
        <f t="shared" si="108"/>
        <v>609562</v>
      </c>
      <c r="B7400" s="6">
        <v>34</v>
      </c>
      <c r="C7400" s="7">
        <v>31</v>
      </c>
      <c r="D7400" s="6">
        <v>670</v>
      </c>
      <c r="E7400" s="6" t="s">
        <v>4774</v>
      </c>
      <c r="F7400" s="7"/>
      <c r="G7400" s="7"/>
      <c r="H7400" s="7">
        <f>IF('Раздел 2.6.2'!P30&gt;=SUM('Раздел 2.6.2'!R30:S30),0,1)</f>
        <v>0</v>
      </c>
    </row>
    <row r="7401" spans="1:8" x14ac:dyDescent="0.2">
      <c r="A7401" s="6">
        <f t="shared" si="108"/>
        <v>609562</v>
      </c>
      <c r="B7401" s="6">
        <v>34</v>
      </c>
      <c r="C7401" s="7">
        <v>31</v>
      </c>
      <c r="D7401" s="6">
        <v>671</v>
      </c>
      <c r="E7401" s="6" t="s">
        <v>4775</v>
      </c>
      <c r="F7401" s="7"/>
      <c r="G7401" s="7"/>
      <c r="H7401" s="7">
        <f>IF('Раздел 2.6.2'!P31&gt;=SUM('Раздел 2.6.2'!R31:S31),0,1)</f>
        <v>0</v>
      </c>
    </row>
    <row r="7402" spans="1:8" x14ac:dyDescent="0.2">
      <c r="A7402" s="6">
        <f t="shared" si="108"/>
        <v>609562</v>
      </c>
      <c r="B7402" s="6">
        <v>34</v>
      </c>
      <c r="C7402" s="7">
        <v>31</v>
      </c>
      <c r="D7402" s="6">
        <v>672</v>
      </c>
      <c r="E7402" s="6" t="s">
        <v>3959</v>
      </c>
      <c r="F7402" s="7"/>
      <c r="G7402" s="7"/>
      <c r="H7402" s="7">
        <f>IF('Раздел 2.6.2'!P32&gt;=SUM('Раздел 2.6.2'!R32:S32),0,1)</f>
        <v>0</v>
      </c>
    </row>
    <row r="7403" spans="1:8" x14ac:dyDescent="0.2">
      <c r="A7403" s="6">
        <f t="shared" si="108"/>
        <v>609562</v>
      </c>
      <c r="B7403" s="6">
        <v>34</v>
      </c>
      <c r="C7403" s="7">
        <v>31</v>
      </c>
      <c r="D7403" s="6">
        <v>673</v>
      </c>
      <c r="E7403" s="6" t="s">
        <v>3960</v>
      </c>
      <c r="F7403" s="7"/>
      <c r="G7403" s="7"/>
      <c r="H7403" s="7">
        <f>IF('Раздел 2.6.2'!P33&gt;=SUM('Раздел 2.6.2'!R33:S33),0,1)</f>
        <v>0</v>
      </c>
    </row>
    <row r="7404" spans="1:8" x14ac:dyDescent="0.2">
      <c r="A7404" s="6">
        <f t="shared" si="108"/>
        <v>609562</v>
      </c>
      <c r="B7404" s="6">
        <v>34</v>
      </c>
      <c r="C7404" s="7">
        <v>31</v>
      </c>
      <c r="D7404" s="6">
        <v>674</v>
      </c>
      <c r="E7404" s="6" t="s">
        <v>3961</v>
      </c>
      <c r="F7404" s="7"/>
      <c r="G7404" s="7"/>
      <c r="H7404" s="7">
        <f>IF('Раздел 2.6.2'!P34&gt;=SUM('Раздел 2.6.2'!R34:S34),0,1)</f>
        <v>0</v>
      </c>
    </row>
    <row r="7405" spans="1:8" x14ac:dyDescent="0.2">
      <c r="A7405" s="6">
        <f t="shared" si="108"/>
        <v>609562</v>
      </c>
      <c r="B7405" s="6">
        <v>34</v>
      </c>
      <c r="C7405" s="7">
        <v>31</v>
      </c>
      <c r="D7405" s="6">
        <v>675</v>
      </c>
      <c r="E7405" s="6" t="s">
        <v>3962</v>
      </c>
      <c r="F7405" s="7"/>
      <c r="G7405" s="7"/>
      <c r="H7405" s="7">
        <f>IF('Раздел 2.6.2'!P35&gt;=SUM('Раздел 2.6.2'!R35:S35),0,1)</f>
        <v>0</v>
      </c>
    </row>
    <row r="7406" spans="1:8" x14ac:dyDescent="0.2">
      <c r="A7406" s="6">
        <f t="shared" si="108"/>
        <v>609562</v>
      </c>
      <c r="B7406" s="6">
        <v>34</v>
      </c>
      <c r="C7406" s="7">
        <v>31</v>
      </c>
      <c r="D7406" s="6">
        <v>676</v>
      </c>
      <c r="E7406" s="6" t="s">
        <v>3963</v>
      </c>
      <c r="F7406" s="7"/>
      <c r="G7406" s="7"/>
      <c r="H7406" s="7">
        <f>IF('Раздел 2.6.2'!P36&gt;=SUM('Раздел 2.6.2'!R36:S36),0,1)</f>
        <v>0</v>
      </c>
    </row>
    <row r="7407" spans="1:8" x14ac:dyDescent="0.2">
      <c r="A7407" s="6">
        <f t="shared" si="108"/>
        <v>609562</v>
      </c>
      <c r="B7407" s="6">
        <v>34</v>
      </c>
      <c r="C7407" s="7">
        <v>31</v>
      </c>
      <c r="D7407" s="6">
        <v>677</v>
      </c>
      <c r="E7407" s="6" t="s">
        <v>3964</v>
      </c>
      <c r="F7407" s="7"/>
      <c r="G7407" s="7"/>
      <c r="H7407" s="7">
        <f>IF('Раздел 2.6.2'!P37&gt;=SUM('Раздел 2.6.2'!R37:S37),0,1)</f>
        <v>0</v>
      </c>
    </row>
    <row r="7408" spans="1:8" x14ac:dyDescent="0.2">
      <c r="A7408" s="6">
        <f t="shared" si="108"/>
        <v>609562</v>
      </c>
      <c r="B7408" s="6">
        <v>34</v>
      </c>
      <c r="C7408" s="7">
        <v>31</v>
      </c>
      <c r="D7408" s="6">
        <v>678</v>
      </c>
      <c r="E7408" s="6" t="s">
        <v>3965</v>
      </c>
      <c r="F7408" s="7"/>
      <c r="G7408" s="7"/>
      <c r="H7408" s="7">
        <f>IF('Раздел 2.6.2'!P38&gt;=SUM('Раздел 2.6.2'!R38:S38),0,1)</f>
        <v>0</v>
      </c>
    </row>
    <row r="7409" spans="1:8" x14ac:dyDescent="0.2">
      <c r="A7409" s="6">
        <f t="shared" si="108"/>
        <v>609562</v>
      </c>
      <c r="B7409" s="6">
        <v>34</v>
      </c>
      <c r="C7409" s="7">
        <v>31</v>
      </c>
      <c r="D7409" s="6">
        <v>679</v>
      </c>
      <c r="E7409" s="6" t="s">
        <v>3966</v>
      </c>
      <c r="F7409" s="7"/>
      <c r="G7409" s="7"/>
      <c r="H7409" s="7">
        <f>IF('Раздел 2.6.2'!P39&gt;=SUM('Раздел 2.6.2'!R39:S39),0,1)</f>
        <v>0</v>
      </c>
    </row>
    <row r="7410" spans="1:8" x14ac:dyDescent="0.2">
      <c r="A7410" s="6">
        <f t="shared" si="108"/>
        <v>609562</v>
      </c>
      <c r="B7410" s="6">
        <v>34</v>
      </c>
      <c r="C7410" s="7">
        <v>31</v>
      </c>
      <c r="D7410" s="6">
        <v>680</v>
      </c>
      <c r="E7410" s="6" t="s">
        <v>3967</v>
      </c>
      <c r="F7410" s="7"/>
      <c r="G7410" s="7"/>
      <c r="H7410" s="7">
        <f>IF('Раздел 2.6.2'!P40&gt;=SUM('Раздел 2.6.2'!R40:S40),0,1)</f>
        <v>0</v>
      </c>
    </row>
    <row r="7411" spans="1:8" x14ac:dyDescent="0.2">
      <c r="A7411" s="6">
        <f t="shared" si="108"/>
        <v>609562</v>
      </c>
      <c r="B7411" s="6">
        <v>34</v>
      </c>
      <c r="C7411" s="7">
        <v>31</v>
      </c>
      <c r="D7411" s="6">
        <v>681</v>
      </c>
      <c r="E7411" s="6" t="s">
        <v>3968</v>
      </c>
      <c r="F7411" s="7"/>
      <c r="G7411" s="7"/>
      <c r="H7411" s="7">
        <f>IF('Раздел 2.6.2'!P41&gt;=SUM('Раздел 2.6.2'!R41:S41),0,1)</f>
        <v>0</v>
      </c>
    </row>
    <row r="7412" spans="1:8" x14ac:dyDescent="0.2">
      <c r="A7412" s="6">
        <f t="shared" si="108"/>
        <v>609562</v>
      </c>
      <c r="B7412" s="6">
        <v>34</v>
      </c>
      <c r="C7412" s="119">
        <v>31</v>
      </c>
      <c r="D7412" s="119">
        <v>682</v>
      </c>
      <c r="E7412" s="119" t="s">
        <v>3969</v>
      </c>
      <c r="F7412" s="119"/>
      <c r="G7412" s="119"/>
      <c r="H7412" s="119">
        <f>IF('Раздел 2.6.2'!P42&gt;=SUM('Раздел 2.6.2'!R42:S42),0,1)</f>
        <v>0</v>
      </c>
    </row>
    <row r="7413" spans="1:8" x14ac:dyDescent="0.2">
      <c r="A7413" s="6">
        <f t="shared" si="108"/>
        <v>609562</v>
      </c>
      <c r="B7413" s="6">
        <v>34</v>
      </c>
      <c r="C7413" s="125">
        <v>32</v>
      </c>
      <c r="D7413" s="6">
        <v>683</v>
      </c>
      <c r="E7413" s="6" t="s">
        <v>3970</v>
      </c>
      <c r="F7413" s="125"/>
      <c r="G7413" s="125"/>
      <c r="H7413" s="125">
        <f>IF('Раздел 2.6.2'!Y21&gt;=SUM('Раздел 2.6.2'!AA21:AD21),0,1)</f>
        <v>0</v>
      </c>
    </row>
    <row r="7414" spans="1:8" x14ac:dyDescent="0.2">
      <c r="A7414" s="6">
        <f t="shared" si="108"/>
        <v>609562</v>
      </c>
      <c r="B7414" s="6">
        <v>34</v>
      </c>
      <c r="C7414" s="7">
        <v>32</v>
      </c>
      <c r="D7414" s="6">
        <v>684</v>
      </c>
      <c r="E7414" s="6" t="s">
        <v>3169</v>
      </c>
      <c r="F7414" s="7"/>
      <c r="G7414" s="7"/>
      <c r="H7414" s="7">
        <f>IF('Раздел 2.6.2'!Y22&gt;=SUM('Раздел 2.6.2'!AA22:AD22),0,1)</f>
        <v>0</v>
      </c>
    </row>
    <row r="7415" spans="1:8" x14ac:dyDescent="0.2">
      <c r="A7415" s="6">
        <f t="shared" si="108"/>
        <v>609562</v>
      </c>
      <c r="B7415" s="6">
        <v>34</v>
      </c>
      <c r="C7415" s="7">
        <v>32</v>
      </c>
      <c r="D7415" s="6">
        <v>685</v>
      </c>
      <c r="E7415" s="6" t="s">
        <v>3170</v>
      </c>
      <c r="F7415" s="7"/>
      <c r="G7415" s="7"/>
      <c r="H7415" s="7">
        <f>IF('Раздел 2.6.2'!Y23&gt;=SUM('Раздел 2.6.2'!AA23:AD23),0,1)</f>
        <v>0</v>
      </c>
    </row>
    <row r="7416" spans="1:8" x14ac:dyDescent="0.2">
      <c r="A7416" s="6">
        <f t="shared" si="108"/>
        <v>609562</v>
      </c>
      <c r="B7416" s="6">
        <v>34</v>
      </c>
      <c r="C7416" s="7">
        <v>32</v>
      </c>
      <c r="D7416" s="6">
        <v>686</v>
      </c>
      <c r="E7416" s="6" t="s">
        <v>3171</v>
      </c>
      <c r="F7416" s="7"/>
      <c r="G7416" s="7"/>
      <c r="H7416" s="7">
        <f>IF('Раздел 2.6.2'!Y24&gt;=SUM('Раздел 2.6.2'!AA24:AD24),0,1)</f>
        <v>0</v>
      </c>
    </row>
    <row r="7417" spans="1:8" x14ac:dyDescent="0.2">
      <c r="A7417" s="6">
        <f t="shared" si="108"/>
        <v>609562</v>
      </c>
      <c r="B7417" s="6">
        <v>34</v>
      </c>
      <c r="C7417" s="7">
        <v>32</v>
      </c>
      <c r="D7417" s="6">
        <v>687</v>
      </c>
      <c r="E7417" s="6" t="s">
        <v>2367</v>
      </c>
      <c r="F7417" s="7"/>
      <c r="G7417" s="7"/>
      <c r="H7417" s="7">
        <f>IF('Раздел 2.6.2'!Y25&gt;=SUM('Раздел 2.6.2'!AA25:AD25),0,1)</f>
        <v>0</v>
      </c>
    </row>
    <row r="7418" spans="1:8" x14ac:dyDescent="0.2">
      <c r="A7418" s="6">
        <f t="shared" si="108"/>
        <v>609562</v>
      </c>
      <c r="B7418" s="6">
        <v>34</v>
      </c>
      <c r="C7418" s="7">
        <v>32</v>
      </c>
      <c r="D7418" s="6">
        <v>688</v>
      </c>
      <c r="E7418" s="6" t="s">
        <v>2368</v>
      </c>
      <c r="F7418" s="7"/>
      <c r="G7418" s="7"/>
      <c r="H7418" s="7">
        <f>IF('Раздел 2.6.2'!Y26&gt;=SUM('Раздел 2.6.2'!AA26:AD26),0,1)</f>
        <v>0</v>
      </c>
    </row>
    <row r="7419" spans="1:8" x14ac:dyDescent="0.2">
      <c r="A7419" s="6">
        <f t="shared" si="108"/>
        <v>609562</v>
      </c>
      <c r="B7419" s="6">
        <v>34</v>
      </c>
      <c r="C7419" s="7">
        <v>32</v>
      </c>
      <c r="D7419" s="6">
        <v>689</v>
      </c>
      <c r="E7419" s="6" t="s">
        <v>2369</v>
      </c>
      <c r="F7419" s="7"/>
      <c r="G7419" s="7"/>
      <c r="H7419" s="7">
        <f>IF('Раздел 2.6.2'!Y27&gt;=SUM('Раздел 2.6.2'!AA27:AD27),0,1)</f>
        <v>0</v>
      </c>
    </row>
    <row r="7420" spans="1:8" x14ac:dyDescent="0.2">
      <c r="A7420" s="6">
        <f t="shared" si="108"/>
        <v>609562</v>
      </c>
      <c r="B7420" s="6">
        <v>34</v>
      </c>
      <c r="C7420" s="7">
        <v>32</v>
      </c>
      <c r="D7420" s="6">
        <v>690</v>
      </c>
      <c r="E7420" s="6" t="s">
        <v>2370</v>
      </c>
      <c r="F7420" s="7"/>
      <c r="G7420" s="7"/>
      <c r="H7420" s="7">
        <f>IF('Раздел 2.6.2'!Y28&gt;=SUM('Раздел 2.6.2'!AA28:AD28),0,1)</f>
        <v>0</v>
      </c>
    </row>
    <row r="7421" spans="1:8" x14ac:dyDescent="0.2">
      <c r="A7421" s="6">
        <f t="shared" si="108"/>
        <v>609562</v>
      </c>
      <c r="B7421" s="6">
        <v>34</v>
      </c>
      <c r="C7421" s="7">
        <v>32</v>
      </c>
      <c r="D7421" s="6">
        <v>691</v>
      </c>
      <c r="E7421" s="6" t="s">
        <v>2371</v>
      </c>
      <c r="F7421" s="7"/>
      <c r="G7421" s="7"/>
      <c r="H7421" s="7">
        <f>IF('Раздел 2.6.2'!Y29&gt;=SUM('Раздел 2.6.2'!AA29:AD29),0,1)</f>
        <v>0</v>
      </c>
    </row>
    <row r="7422" spans="1:8" x14ac:dyDescent="0.2">
      <c r="A7422" s="6">
        <f t="shared" si="108"/>
        <v>609562</v>
      </c>
      <c r="B7422" s="6">
        <v>34</v>
      </c>
      <c r="C7422" s="7">
        <v>32</v>
      </c>
      <c r="D7422" s="6">
        <v>692</v>
      </c>
      <c r="E7422" s="6" t="s">
        <v>2372</v>
      </c>
      <c r="F7422" s="7"/>
      <c r="G7422" s="7"/>
      <c r="H7422" s="7">
        <f>IF('Раздел 2.6.2'!Y30&gt;=SUM('Раздел 2.6.2'!AA30:AD30),0,1)</f>
        <v>0</v>
      </c>
    </row>
    <row r="7423" spans="1:8" x14ac:dyDescent="0.2">
      <c r="A7423" s="6">
        <f t="shared" si="108"/>
        <v>609562</v>
      </c>
      <c r="B7423" s="6">
        <v>34</v>
      </c>
      <c r="C7423" s="7">
        <v>32</v>
      </c>
      <c r="D7423" s="6">
        <v>693</v>
      </c>
      <c r="E7423" s="6" t="s">
        <v>2373</v>
      </c>
      <c r="F7423" s="7"/>
      <c r="G7423" s="7"/>
      <c r="H7423" s="7">
        <f>IF('Раздел 2.6.2'!Y31&gt;=SUM('Раздел 2.6.2'!AA31:AD31),0,1)</f>
        <v>0</v>
      </c>
    </row>
    <row r="7424" spans="1:8" x14ac:dyDescent="0.2">
      <c r="A7424" s="6">
        <f t="shared" si="108"/>
        <v>609562</v>
      </c>
      <c r="B7424" s="6">
        <v>34</v>
      </c>
      <c r="C7424" s="7">
        <v>32</v>
      </c>
      <c r="D7424" s="6">
        <v>694</v>
      </c>
      <c r="E7424" s="6" t="s">
        <v>2374</v>
      </c>
      <c r="F7424" s="7"/>
      <c r="G7424" s="7"/>
      <c r="H7424" s="7">
        <f>IF('Раздел 2.6.2'!Y32&gt;=SUM('Раздел 2.6.2'!AA32:AD32),0,1)</f>
        <v>0</v>
      </c>
    </row>
    <row r="7425" spans="1:8" x14ac:dyDescent="0.2">
      <c r="A7425" s="6">
        <f t="shared" si="108"/>
        <v>609562</v>
      </c>
      <c r="B7425" s="6">
        <v>34</v>
      </c>
      <c r="C7425" s="7">
        <v>32</v>
      </c>
      <c r="D7425" s="6">
        <v>695</v>
      </c>
      <c r="E7425" s="6" t="s">
        <v>3185</v>
      </c>
      <c r="F7425" s="7"/>
      <c r="G7425" s="7"/>
      <c r="H7425" s="7">
        <f>IF('Раздел 2.6.2'!Y33&gt;=SUM('Раздел 2.6.2'!AA33:AD33),0,1)</f>
        <v>0</v>
      </c>
    </row>
    <row r="7426" spans="1:8" x14ac:dyDescent="0.2">
      <c r="A7426" s="6">
        <f t="shared" si="108"/>
        <v>609562</v>
      </c>
      <c r="B7426" s="6">
        <v>34</v>
      </c>
      <c r="C7426" s="7">
        <v>32</v>
      </c>
      <c r="D7426" s="6">
        <v>696</v>
      </c>
      <c r="E7426" s="6" t="s">
        <v>3186</v>
      </c>
      <c r="F7426" s="7"/>
      <c r="G7426" s="7"/>
      <c r="H7426" s="7">
        <f>IF('Раздел 2.6.2'!Y34&gt;=SUM('Раздел 2.6.2'!AA34:AD34),0,1)</f>
        <v>0</v>
      </c>
    </row>
    <row r="7427" spans="1:8" x14ac:dyDescent="0.2">
      <c r="A7427" s="6">
        <f t="shared" si="108"/>
        <v>609562</v>
      </c>
      <c r="B7427" s="6">
        <v>34</v>
      </c>
      <c r="C7427" s="7">
        <v>32</v>
      </c>
      <c r="D7427" s="6">
        <v>697</v>
      </c>
      <c r="E7427" s="6" t="s">
        <v>3187</v>
      </c>
      <c r="F7427" s="7"/>
      <c r="G7427" s="7"/>
      <c r="H7427" s="7">
        <f>IF('Раздел 2.6.2'!Y35&gt;=SUM('Раздел 2.6.2'!AA35:AD35),0,1)</f>
        <v>0</v>
      </c>
    </row>
    <row r="7428" spans="1:8" x14ac:dyDescent="0.2">
      <c r="A7428" s="6">
        <f t="shared" si="108"/>
        <v>609562</v>
      </c>
      <c r="B7428" s="6">
        <v>34</v>
      </c>
      <c r="C7428" s="7">
        <v>32</v>
      </c>
      <c r="D7428" s="6">
        <v>698</v>
      </c>
      <c r="E7428" s="6" t="s">
        <v>3188</v>
      </c>
      <c r="F7428" s="7"/>
      <c r="G7428" s="7"/>
      <c r="H7428" s="7">
        <f>IF('Раздел 2.6.2'!Y36&gt;=SUM('Раздел 2.6.2'!AA36:AD36),0,1)</f>
        <v>0</v>
      </c>
    </row>
    <row r="7429" spans="1:8" x14ac:dyDescent="0.2">
      <c r="A7429" s="6">
        <f t="shared" si="108"/>
        <v>609562</v>
      </c>
      <c r="B7429" s="6">
        <v>34</v>
      </c>
      <c r="C7429" s="7">
        <v>32</v>
      </c>
      <c r="D7429" s="6">
        <v>699</v>
      </c>
      <c r="E7429" s="6" t="s">
        <v>3189</v>
      </c>
      <c r="F7429" s="7"/>
      <c r="G7429" s="7"/>
      <c r="H7429" s="7">
        <f>IF('Раздел 2.6.2'!Y37&gt;=SUM('Раздел 2.6.2'!AA37:AD37),0,1)</f>
        <v>0</v>
      </c>
    </row>
    <row r="7430" spans="1:8" x14ac:dyDescent="0.2">
      <c r="A7430" s="6">
        <f t="shared" si="108"/>
        <v>609562</v>
      </c>
      <c r="B7430" s="6">
        <v>34</v>
      </c>
      <c r="C7430" s="7">
        <v>32</v>
      </c>
      <c r="D7430" s="6">
        <v>700</v>
      </c>
      <c r="E7430" s="6" t="s">
        <v>3190</v>
      </c>
      <c r="F7430" s="7"/>
      <c r="G7430" s="7"/>
      <c r="H7430" s="7">
        <f>IF('Раздел 2.6.2'!Y38&gt;=SUM('Раздел 2.6.2'!AA38:AD38),0,1)</f>
        <v>0</v>
      </c>
    </row>
    <row r="7431" spans="1:8" x14ac:dyDescent="0.2">
      <c r="A7431" s="6">
        <f t="shared" si="108"/>
        <v>609562</v>
      </c>
      <c r="B7431" s="6">
        <v>34</v>
      </c>
      <c r="C7431" s="7">
        <v>32</v>
      </c>
      <c r="D7431" s="6">
        <v>701</v>
      </c>
      <c r="E7431" s="6" t="s">
        <v>2387</v>
      </c>
      <c r="F7431" s="7"/>
      <c r="G7431" s="7"/>
      <c r="H7431" s="7">
        <f>IF('Раздел 2.6.2'!Y39&gt;=SUM('Раздел 2.6.2'!AA39:AD39),0,1)</f>
        <v>0</v>
      </c>
    </row>
    <row r="7432" spans="1:8" x14ac:dyDescent="0.2">
      <c r="A7432" s="6">
        <f t="shared" si="108"/>
        <v>609562</v>
      </c>
      <c r="B7432" s="6">
        <v>34</v>
      </c>
      <c r="C7432" s="7">
        <v>32</v>
      </c>
      <c r="D7432" s="6">
        <v>702</v>
      </c>
      <c r="E7432" s="6" t="s">
        <v>2388</v>
      </c>
      <c r="F7432" s="7"/>
      <c r="G7432" s="7"/>
      <c r="H7432" s="7">
        <f>IF('Раздел 2.6.2'!Y40&gt;=SUM('Раздел 2.6.2'!AA40:AD40),0,1)</f>
        <v>0</v>
      </c>
    </row>
    <row r="7433" spans="1:8" x14ac:dyDescent="0.2">
      <c r="A7433" s="6">
        <f t="shared" si="108"/>
        <v>609562</v>
      </c>
      <c r="B7433" s="6">
        <v>34</v>
      </c>
      <c r="C7433" s="7">
        <v>32</v>
      </c>
      <c r="D7433" s="6">
        <v>703</v>
      </c>
      <c r="E7433" s="6" t="s">
        <v>3996</v>
      </c>
      <c r="F7433" s="7"/>
      <c r="G7433" s="7"/>
      <c r="H7433" s="7">
        <f>IF('Раздел 2.6.2'!Y41&gt;=SUM('Раздел 2.6.2'!AA41:AD41),0,1)</f>
        <v>0</v>
      </c>
    </row>
    <row r="7434" spans="1:8" x14ac:dyDescent="0.2">
      <c r="A7434" s="6">
        <f t="shared" si="108"/>
        <v>609562</v>
      </c>
      <c r="B7434" s="6">
        <v>34</v>
      </c>
      <c r="C7434" s="119">
        <v>32</v>
      </c>
      <c r="D7434" s="119">
        <v>704</v>
      </c>
      <c r="E7434" s="119" t="s">
        <v>3191</v>
      </c>
      <c r="F7434" s="119"/>
      <c r="G7434" s="119"/>
      <c r="H7434" s="119">
        <f>IF('Раздел 2.6.2'!Y42&gt;=SUM('Раздел 2.6.2'!AA42:AD42),0,1)</f>
        <v>0</v>
      </c>
    </row>
    <row r="7435" spans="1:8" x14ac:dyDescent="0.2">
      <c r="A7435" s="6">
        <f t="shared" si="108"/>
        <v>609562</v>
      </c>
      <c r="B7435" s="6">
        <v>34</v>
      </c>
      <c r="C7435" s="7">
        <v>33</v>
      </c>
      <c r="D7435" s="6">
        <v>705</v>
      </c>
      <c r="E7435" s="6" t="s">
        <v>3192</v>
      </c>
      <c r="F7435" s="7"/>
      <c r="G7435" s="7"/>
      <c r="H7435" s="7">
        <f>IF('Раздел 2.6.2'!Z21&gt;=SUM('Раздел 2.6.2'!AA21:AB21),0,1)</f>
        <v>0</v>
      </c>
    </row>
    <row r="7436" spans="1:8" x14ac:dyDescent="0.2">
      <c r="A7436" s="6">
        <f t="shared" si="108"/>
        <v>609562</v>
      </c>
      <c r="B7436" s="6">
        <v>34</v>
      </c>
      <c r="C7436" s="7">
        <v>33</v>
      </c>
      <c r="D7436" s="6">
        <v>706</v>
      </c>
      <c r="E7436" s="6" t="s">
        <v>3193</v>
      </c>
      <c r="F7436" s="7"/>
      <c r="G7436" s="7"/>
      <c r="H7436" s="7">
        <f>IF('Раздел 2.6.2'!Z22&gt;=SUM('Раздел 2.6.2'!AA22:AB22),0,1)</f>
        <v>0</v>
      </c>
    </row>
    <row r="7437" spans="1:8" x14ac:dyDescent="0.2">
      <c r="A7437" s="6">
        <f t="shared" si="108"/>
        <v>609562</v>
      </c>
      <c r="B7437" s="6">
        <v>34</v>
      </c>
      <c r="C7437" s="7">
        <v>33</v>
      </c>
      <c r="D7437" s="6">
        <v>707</v>
      </c>
      <c r="E7437" s="6" t="s">
        <v>3194</v>
      </c>
      <c r="F7437" s="7"/>
      <c r="G7437" s="7"/>
      <c r="H7437" s="7">
        <f>IF('Раздел 2.6.2'!Z23&gt;=SUM('Раздел 2.6.2'!AA23:AB23),0,1)</f>
        <v>0</v>
      </c>
    </row>
    <row r="7438" spans="1:8" x14ac:dyDescent="0.2">
      <c r="A7438" s="6">
        <f t="shared" si="108"/>
        <v>609562</v>
      </c>
      <c r="B7438" s="6">
        <v>34</v>
      </c>
      <c r="C7438" s="7">
        <v>33</v>
      </c>
      <c r="D7438" s="6">
        <v>708</v>
      </c>
      <c r="E7438" s="6" t="s">
        <v>3195</v>
      </c>
      <c r="F7438" s="7"/>
      <c r="G7438" s="7"/>
      <c r="H7438" s="7">
        <f>IF('Раздел 2.6.2'!Z24&gt;=SUM('Раздел 2.6.2'!AA24:AB24),0,1)</f>
        <v>0</v>
      </c>
    </row>
    <row r="7439" spans="1:8" x14ac:dyDescent="0.2">
      <c r="A7439" s="6">
        <f t="shared" si="108"/>
        <v>609562</v>
      </c>
      <c r="B7439" s="6">
        <v>34</v>
      </c>
      <c r="C7439" s="7">
        <v>33</v>
      </c>
      <c r="D7439" s="6">
        <v>709</v>
      </c>
      <c r="E7439" s="6" t="s">
        <v>3196</v>
      </c>
      <c r="F7439" s="7"/>
      <c r="G7439" s="7"/>
      <c r="H7439" s="7">
        <f>IF('Раздел 2.6.2'!Z25&gt;=SUM('Раздел 2.6.2'!AA25:AB25),0,1)</f>
        <v>0</v>
      </c>
    </row>
    <row r="7440" spans="1:8" x14ac:dyDescent="0.2">
      <c r="A7440" s="6">
        <f t="shared" si="108"/>
        <v>609562</v>
      </c>
      <c r="B7440" s="6">
        <v>34</v>
      </c>
      <c r="C7440" s="7">
        <v>33</v>
      </c>
      <c r="D7440" s="6">
        <v>710</v>
      </c>
      <c r="E7440" s="6" t="s">
        <v>3197</v>
      </c>
      <c r="F7440" s="7"/>
      <c r="G7440" s="7"/>
      <c r="H7440" s="7">
        <f>IF('Раздел 2.6.2'!Z26&gt;=SUM('Раздел 2.6.2'!AA26:AB26),0,1)</f>
        <v>0</v>
      </c>
    </row>
    <row r="7441" spans="1:8" x14ac:dyDescent="0.2">
      <c r="A7441" s="6">
        <f t="shared" si="108"/>
        <v>609562</v>
      </c>
      <c r="B7441" s="6">
        <v>34</v>
      </c>
      <c r="C7441" s="7">
        <v>33</v>
      </c>
      <c r="D7441" s="6">
        <v>711</v>
      </c>
      <c r="E7441" s="6" t="s">
        <v>3198</v>
      </c>
      <c r="F7441" s="7"/>
      <c r="G7441" s="7"/>
      <c r="H7441" s="7">
        <f>IF('Раздел 2.6.2'!Z27&gt;=SUM('Раздел 2.6.2'!AA27:AB27),0,1)</f>
        <v>0</v>
      </c>
    </row>
    <row r="7442" spans="1:8" x14ac:dyDescent="0.2">
      <c r="A7442" s="6">
        <f t="shared" si="108"/>
        <v>609562</v>
      </c>
      <c r="B7442" s="6">
        <v>34</v>
      </c>
      <c r="C7442" s="7">
        <v>33</v>
      </c>
      <c r="D7442" s="6">
        <v>712</v>
      </c>
      <c r="E7442" s="6" t="s">
        <v>3199</v>
      </c>
      <c r="F7442" s="7"/>
      <c r="G7442" s="7"/>
      <c r="H7442" s="7">
        <f>IF('Раздел 2.6.2'!Z28&gt;=SUM('Раздел 2.6.2'!AA28:AB28),0,1)</f>
        <v>0</v>
      </c>
    </row>
    <row r="7443" spans="1:8" x14ac:dyDescent="0.2">
      <c r="A7443" s="6">
        <f t="shared" si="108"/>
        <v>609562</v>
      </c>
      <c r="B7443" s="6">
        <v>34</v>
      </c>
      <c r="C7443" s="7">
        <v>33</v>
      </c>
      <c r="D7443" s="6">
        <v>713</v>
      </c>
      <c r="E7443" s="6" t="s">
        <v>3200</v>
      </c>
      <c r="F7443" s="7"/>
      <c r="G7443" s="7"/>
      <c r="H7443" s="7">
        <f>IF('Раздел 2.6.2'!Z29&gt;=SUM('Раздел 2.6.2'!AA29:AB29),0,1)</f>
        <v>0</v>
      </c>
    </row>
    <row r="7444" spans="1:8" x14ac:dyDescent="0.2">
      <c r="A7444" s="6">
        <f t="shared" si="108"/>
        <v>609562</v>
      </c>
      <c r="B7444" s="6">
        <v>34</v>
      </c>
      <c r="C7444" s="7">
        <v>33</v>
      </c>
      <c r="D7444" s="6">
        <v>714</v>
      </c>
      <c r="E7444" s="6" t="s">
        <v>3201</v>
      </c>
      <c r="F7444" s="7"/>
      <c r="G7444" s="7"/>
      <c r="H7444" s="7">
        <f>IF('Раздел 2.6.2'!Z30&gt;=SUM('Раздел 2.6.2'!AA30:AB30),0,1)</f>
        <v>0</v>
      </c>
    </row>
    <row r="7445" spans="1:8" x14ac:dyDescent="0.2">
      <c r="A7445" s="6">
        <f t="shared" si="108"/>
        <v>609562</v>
      </c>
      <c r="B7445" s="6">
        <v>34</v>
      </c>
      <c r="C7445" s="7">
        <v>33</v>
      </c>
      <c r="D7445" s="6">
        <v>715</v>
      </c>
      <c r="E7445" s="6" t="s">
        <v>3202</v>
      </c>
      <c r="F7445" s="7"/>
      <c r="G7445" s="7"/>
      <c r="H7445" s="7">
        <f>IF('Раздел 2.6.2'!Z31&gt;=SUM('Раздел 2.6.2'!AA31:AB31),0,1)</f>
        <v>0</v>
      </c>
    </row>
    <row r="7446" spans="1:8" x14ac:dyDescent="0.2">
      <c r="A7446" s="6">
        <f t="shared" ref="A7446:A7500" si="109">P_3</f>
        <v>609562</v>
      </c>
      <c r="B7446" s="6">
        <v>34</v>
      </c>
      <c r="C7446" s="7">
        <v>33</v>
      </c>
      <c r="D7446" s="6">
        <v>716</v>
      </c>
      <c r="E7446" s="6" t="s">
        <v>3203</v>
      </c>
      <c r="F7446" s="7"/>
      <c r="G7446" s="7"/>
      <c r="H7446" s="7">
        <f>IF('Раздел 2.6.2'!Z32&gt;=SUM('Раздел 2.6.2'!AA32:AB32),0,1)</f>
        <v>0</v>
      </c>
    </row>
    <row r="7447" spans="1:8" x14ac:dyDescent="0.2">
      <c r="A7447" s="6">
        <f t="shared" si="109"/>
        <v>609562</v>
      </c>
      <c r="B7447" s="6">
        <v>34</v>
      </c>
      <c r="C7447" s="7">
        <v>33</v>
      </c>
      <c r="D7447" s="6">
        <v>717</v>
      </c>
      <c r="E7447" s="6" t="s">
        <v>3204</v>
      </c>
      <c r="F7447" s="7"/>
      <c r="G7447" s="7"/>
      <c r="H7447" s="7">
        <f>IF('Раздел 2.6.2'!Z33&gt;=SUM('Раздел 2.6.2'!AA33:AB33),0,1)</f>
        <v>0</v>
      </c>
    </row>
    <row r="7448" spans="1:8" x14ac:dyDescent="0.2">
      <c r="A7448" s="6">
        <f t="shared" si="109"/>
        <v>609562</v>
      </c>
      <c r="B7448" s="6">
        <v>34</v>
      </c>
      <c r="C7448" s="7">
        <v>33</v>
      </c>
      <c r="D7448" s="6">
        <v>718</v>
      </c>
      <c r="E7448" s="6" t="s">
        <v>3205</v>
      </c>
      <c r="F7448" s="7"/>
      <c r="G7448" s="7"/>
      <c r="H7448" s="7">
        <f>IF('Раздел 2.6.2'!Z34&gt;=SUM('Раздел 2.6.2'!AA34:AB34),0,1)</f>
        <v>0</v>
      </c>
    </row>
    <row r="7449" spans="1:8" x14ac:dyDescent="0.2">
      <c r="A7449" s="6">
        <f t="shared" si="109"/>
        <v>609562</v>
      </c>
      <c r="B7449" s="6">
        <v>34</v>
      </c>
      <c r="C7449" s="7">
        <v>33</v>
      </c>
      <c r="D7449" s="6">
        <v>719</v>
      </c>
      <c r="E7449" s="6" t="s">
        <v>3206</v>
      </c>
      <c r="F7449" s="7"/>
      <c r="G7449" s="7"/>
      <c r="H7449" s="7">
        <f>IF('Раздел 2.6.2'!Z35&gt;=SUM('Раздел 2.6.2'!AA35:AB35),0,1)</f>
        <v>0</v>
      </c>
    </row>
    <row r="7450" spans="1:8" x14ac:dyDescent="0.2">
      <c r="A7450" s="6">
        <f t="shared" si="109"/>
        <v>609562</v>
      </c>
      <c r="B7450" s="6">
        <v>34</v>
      </c>
      <c r="C7450" s="7">
        <v>33</v>
      </c>
      <c r="D7450" s="6">
        <v>720</v>
      </c>
      <c r="E7450" s="6" t="s">
        <v>3207</v>
      </c>
      <c r="F7450" s="7"/>
      <c r="G7450" s="7"/>
      <c r="H7450" s="7">
        <f>IF('Раздел 2.6.2'!Z36&gt;=SUM('Раздел 2.6.2'!AA36:AB36),0,1)</f>
        <v>0</v>
      </c>
    </row>
    <row r="7451" spans="1:8" x14ac:dyDescent="0.2">
      <c r="A7451" s="6">
        <f t="shared" si="109"/>
        <v>609562</v>
      </c>
      <c r="B7451" s="6">
        <v>34</v>
      </c>
      <c r="C7451" s="7">
        <v>33</v>
      </c>
      <c r="D7451" s="6">
        <v>721</v>
      </c>
      <c r="E7451" s="6" t="s">
        <v>3208</v>
      </c>
      <c r="F7451" s="7"/>
      <c r="G7451" s="7"/>
      <c r="H7451" s="7">
        <f>IF('Раздел 2.6.2'!Z37&gt;=SUM('Раздел 2.6.2'!AA37:AB37),0,1)</f>
        <v>0</v>
      </c>
    </row>
    <row r="7452" spans="1:8" x14ac:dyDescent="0.2">
      <c r="A7452" s="6">
        <f t="shared" si="109"/>
        <v>609562</v>
      </c>
      <c r="B7452" s="6">
        <v>34</v>
      </c>
      <c r="C7452" s="7">
        <v>33</v>
      </c>
      <c r="D7452" s="6">
        <v>722</v>
      </c>
      <c r="E7452" s="6" t="s">
        <v>3209</v>
      </c>
      <c r="F7452" s="7"/>
      <c r="G7452" s="7"/>
      <c r="H7452" s="7">
        <f>IF('Раздел 2.6.2'!Z38&gt;=SUM('Раздел 2.6.2'!AA38:AB38),0,1)</f>
        <v>0</v>
      </c>
    </row>
    <row r="7453" spans="1:8" x14ac:dyDescent="0.2">
      <c r="A7453" s="6">
        <f t="shared" si="109"/>
        <v>609562</v>
      </c>
      <c r="B7453" s="6">
        <v>34</v>
      </c>
      <c r="C7453" s="7">
        <v>33</v>
      </c>
      <c r="D7453" s="6">
        <v>723</v>
      </c>
      <c r="E7453" s="6" t="s">
        <v>3210</v>
      </c>
      <c r="F7453" s="7"/>
      <c r="G7453" s="7"/>
      <c r="H7453" s="7">
        <f>IF('Раздел 2.6.2'!Z39&gt;=SUM('Раздел 2.6.2'!AA39:AB39),0,1)</f>
        <v>0</v>
      </c>
    </row>
    <row r="7454" spans="1:8" x14ac:dyDescent="0.2">
      <c r="A7454" s="6">
        <f t="shared" si="109"/>
        <v>609562</v>
      </c>
      <c r="B7454" s="6">
        <v>34</v>
      </c>
      <c r="C7454" s="7">
        <v>33</v>
      </c>
      <c r="D7454" s="6">
        <v>724</v>
      </c>
      <c r="E7454" s="6" t="s">
        <v>3211</v>
      </c>
      <c r="F7454" s="7"/>
      <c r="G7454" s="7"/>
      <c r="H7454" s="7">
        <f>IF('Раздел 2.6.2'!Z40&gt;=SUM('Раздел 2.6.2'!AA40:AB40),0,1)</f>
        <v>0</v>
      </c>
    </row>
    <row r="7455" spans="1:8" x14ac:dyDescent="0.2">
      <c r="A7455" s="6">
        <f t="shared" si="109"/>
        <v>609562</v>
      </c>
      <c r="B7455" s="6">
        <v>34</v>
      </c>
      <c r="C7455" s="7">
        <v>33</v>
      </c>
      <c r="D7455" s="6">
        <v>725</v>
      </c>
      <c r="E7455" s="6" t="s">
        <v>3992</v>
      </c>
      <c r="F7455" s="7"/>
      <c r="G7455" s="7"/>
      <c r="H7455" s="7">
        <f>IF('Раздел 2.6.2'!Z41&gt;=SUM('Раздел 2.6.2'!AA41:AB41),0,1)</f>
        <v>0</v>
      </c>
    </row>
    <row r="7456" spans="1:8" x14ac:dyDescent="0.2">
      <c r="A7456" s="6">
        <f t="shared" si="109"/>
        <v>609562</v>
      </c>
      <c r="B7456" s="6">
        <v>34</v>
      </c>
      <c r="C7456" s="119">
        <v>33</v>
      </c>
      <c r="D7456" s="119">
        <v>726</v>
      </c>
      <c r="E7456" s="119" t="s">
        <v>3993</v>
      </c>
      <c r="F7456" s="119"/>
      <c r="G7456" s="119"/>
      <c r="H7456" s="119">
        <f>IF('Раздел 2.6.2'!Z42&gt;=SUM('Раздел 2.6.2'!AA42:AB42),0,1)</f>
        <v>0</v>
      </c>
    </row>
    <row r="7457" spans="1:8" x14ac:dyDescent="0.2">
      <c r="A7457" s="6">
        <f t="shared" si="109"/>
        <v>609562</v>
      </c>
      <c r="B7457" s="6">
        <v>34</v>
      </c>
      <c r="C7457" s="125">
        <v>34</v>
      </c>
      <c r="D7457" s="6">
        <v>727</v>
      </c>
      <c r="E7457" s="6" t="s">
        <v>3994</v>
      </c>
      <c r="F7457" s="7"/>
      <c r="G7457" s="7"/>
      <c r="H7457" s="7">
        <f>IF('Раздел 2.6.2'!AF21&gt;=SUM('Раздел 2.6.2'!AH21:AK21),0,1)</f>
        <v>0</v>
      </c>
    </row>
    <row r="7458" spans="1:8" x14ac:dyDescent="0.2">
      <c r="A7458" s="6">
        <f t="shared" si="109"/>
        <v>609562</v>
      </c>
      <c r="B7458" s="6">
        <v>34</v>
      </c>
      <c r="C7458" s="7">
        <v>34</v>
      </c>
      <c r="D7458" s="6">
        <v>728</v>
      </c>
      <c r="E7458" s="6" t="s">
        <v>3995</v>
      </c>
      <c r="F7458" s="7"/>
      <c r="G7458" s="7"/>
      <c r="H7458" s="7">
        <f>IF('Раздел 2.6.2'!AF22&gt;=SUM('Раздел 2.6.2'!AH22:AK22),0,1)</f>
        <v>0</v>
      </c>
    </row>
    <row r="7459" spans="1:8" x14ac:dyDescent="0.2">
      <c r="A7459" s="6">
        <f t="shared" si="109"/>
        <v>609562</v>
      </c>
      <c r="B7459" s="6">
        <v>34</v>
      </c>
      <c r="C7459" s="7">
        <v>34</v>
      </c>
      <c r="D7459" s="6">
        <v>729</v>
      </c>
      <c r="E7459" s="6" t="s">
        <v>4815</v>
      </c>
      <c r="F7459" s="7"/>
      <c r="G7459" s="7"/>
      <c r="H7459" s="7">
        <f>IF('Раздел 2.6.2'!AF23&gt;=SUM('Раздел 2.6.2'!AH23:AK23),0,1)</f>
        <v>0</v>
      </c>
    </row>
    <row r="7460" spans="1:8" x14ac:dyDescent="0.2">
      <c r="A7460" s="6">
        <f t="shared" si="109"/>
        <v>609562</v>
      </c>
      <c r="B7460" s="6">
        <v>34</v>
      </c>
      <c r="C7460" s="7">
        <v>34</v>
      </c>
      <c r="D7460" s="6">
        <v>730</v>
      </c>
      <c r="E7460" s="6" t="s">
        <v>4816</v>
      </c>
      <c r="F7460" s="7"/>
      <c r="G7460" s="7"/>
      <c r="H7460" s="7">
        <f>IF('Раздел 2.6.2'!AF24&gt;=SUM('Раздел 2.6.2'!AH24:AK24),0,1)</f>
        <v>0</v>
      </c>
    </row>
    <row r="7461" spans="1:8" x14ac:dyDescent="0.2">
      <c r="A7461" s="6">
        <f t="shared" si="109"/>
        <v>609562</v>
      </c>
      <c r="B7461" s="6">
        <v>34</v>
      </c>
      <c r="C7461" s="7">
        <v>34</v>
      </c>
      <c r="D7461" s="6">
        <v>731</v>
      </c>
      <c r="E7461" s="6" t="s">
        <v>3997</v>
      </c>
      <c r="F7461" s="7"/>
      <c r="G7461" s="7"/>
      <c r="H7461" s="7">
        <f>IF('Раздел 2.6.2'!AF25&gt;=SUM('Раздел 2.6.2'!AH25:AK25),0,1)</f>
        <v>0</v>
      </c>
    </row>
    <row r="7462" spans="1:8" x14ac:dyDescent="0.2">
      <c r="A7462" s="6">
        <f t="shared" si="109"/>
        <v>609562</v>
      </c>
      <c r="B7462" s="6">
        <v>34</v>
      </c>
      <c r="C7462" s="7">
        <v>34</v>
      </c>
      <c r="D7462" s="6">
        <v>732</v>
      </c>
      <c r="E7462" s="6" t="s">
        <v>3998</v>
      </c>
      <c r="F7462" s="7"/>
      <c r="G7462" s="7"/>
      <c r="H7462" s="7">
        <f>IF('Раздел 2.6.2'!AF26&gt;=SUM('Раздел 2.6.2'!AH26:AK26),0,1)</f>
        <v>0</v>
      </c>
    </row>
    <row r="7463" spans="1:8" x14ac:dyDescent="0.2">
      <c r="A7463" s="6">
        <f t="shared" si="109"/>
        <v>609562</v>
      </c>
      <c r="B7463" s="6">
        <v>34</v>
      </c>
      <c r="C7463" s="7">
        <v>34</v>
      </c>
      <c r="D7463" s="6">
        <v>733</v>
      </c>
      <c r="E7463" s="6" t="s">
        <v>3999</v>
      </c>
      <c r="F7463" s="7"/>
      <c r="G7463" s="7"/>
      <c r="H7463" s="7">
        <f>IF('Раздел 2.6.2'!AF27&gt;=SUM('Раздел 2.6.2'!AH27:AK27),0,1)</f>
        <v>0</v>
      </c>
    </row>
    <row r="7464" spans="1:8" x14ac:dyDescent="0.2">
      <c r="A7464" s="6">
        <f t="shared" si="109"/>
        <v>609562</v>
      </c>
      <c r="B7464" s="6">
        <v>34</v>
      </c>
      <c r="C7464" s="7">
        <v>34</v>
      </c>
      <c r="D7464" s="6">
        <v>734</v>
      </c>
      <c r="E7464" s="6" t="s">
        <v>3651</v>
      </c>
      <c r="F7464" s="7"/>
      <c r="G7464" s="7"/>
      <c r="H7464" s="7">
        <f>IF('Раздел 2.6.2'!AF28&gt;=SUM('Раздел 2.6.2'!AH28:AK28),0,1)</f>
        <v>0</v>
      </c>
    </row>
    <row r="7465" spans="1:8" x14ac:dyDescent="0.2">
      <c r="A7465" s="6">
        <f t="shared" si="109"/>
        <v>609562</v>
      </c>
      <c r="B7465" s="6">
        <v>34</v>
      </c>
      <c r="C7465" s="7">
        <v>34</v>
      </c>
      <c r="D7465" s="6">
        <v>735</v>
      </c>
      <c r="E7465" s="6" t="s">
        <v>3652</v>
      </c>
      <c r="F7465" s="7"/>
      <c r="G7465" s="7"/>
      <c r="H7465" s="7">
        <f>IF('Раздел 2.6.2'!AF29&gt;=SUM('Раздел 2.6.2'!AH29:AK29),0,1)</f>
        <v>0</v>
      </c>
    </row>
    <row r="7466" spans="1:8" x14ac:dyDescent="0.2">
      <c r="A7466" s="6">
        <f t="shared" si="109"/>
        <v>609562</v>
      </c>
      <c r="B7466" s="6">
        <v>34</v>
      </c>
      <c r="C7466" s="7">
        <v>34</v>
      </c>
      <c r="D7466" s="6">
        <v>736</v>
      </c>
      <c r="E7466" s="6" t="s">
        <v>3653</v>
      </c>
      <c r="F7466" s="7"/>
      <c r="G7466" s="7"/>
      <c r="H7466" s="7">
        <f>IF('Раздел 2.6.2'!AF30&gt;=SUM('Раздел 2.6.2'!AH30:AK30),0,1)</f>
        <v>0</v>
      </c>
    </row>
    <row r="7467" spans="1:8" x14ac:dyDescent="0.2">
      <c r="A7467" s="6">
        <f t="shared" si="109"/>
        <v>609562</v>
      </c>
      <c r="B7467" s="6">
        <v>34</v>
      </c>
      <c r="C7467" s="7">
        <v>34</v>
      </c>
      <c r="D7467" s="6">
        <v>737</v>
      </c>
      <c r="E7467" s="6" t="s">
        <v>3654</v>
      </c>
      <c r="F7467" s="7"/>
      <c r="G7467" s="7"/>
      <c r="H7467" s="7">
        <f>IF('Раздел 2.6.2'!AF31&gt;=SUM('Раздел 2.6.2'!AH31:AK31),0,1)</f>
        <v>0</v>
      </c>
    </row>
    <row r="7468" spans="1:8" x14ac:dyDescent="0.2">
      <c r="A7468" s="6">
        <f t="shared" si="109"/>
        <v>609562</v>
      </c>
      <c r="B7468" s="6">
        <v>34</v>
      </c>
      <c r="C7468" s="7">
        <v>34</v>
      </c>
      <c r="D7468" s="6">
        <v>738</v>
      </c>
      <c r="E7468" s="6" t="s">
        <v>3655</v>
      </c>
      <c r="F7468" s="7"/>
      <c r="G7468" s="7"/>
      <c r="H7468" s="7">
        <f>IF('Раздел 2.6.2'!AF32&gt;=SUM('Раздел 2.6.2'!AH32:AK32),0,1)</f>
        <v>0</v>
      </c>
    </row>
    <row r="7469" spans="1:8" x14ac:dyDescent="0.2">
      <c r="A7469" s="6">
        <f t="shared" si="109"/>
        <v>609562</v>
      </c>
      <c r="B7469" s="6">
        <v>34</v>
      </c>
      <c r="C7469" s="7">
        <v>34</v>
      </c>
      <c r="D7469" s="6">
        <v>739</v>
      </c>
      <c r="E7469" s="6" t="s">
        <v>3656</v>
      </c>
      <c r="F7469" s="7"/>
      <c r="G7469" s="7"/>
      <c r="H7469" s="7">
        <f>IF('Раздел 2.6.2'!AF33&gt;=SUM('Раздел 2.6.2'!AH33:AK33),0,1)</f>
        <v>0</v>
      </c>
    </row>
    <row r="7470" spans="1:8" x14ac:dyDescent="0.2">
      <c r="A7470" s="6">
        <f t="shared" si="109"/>
        <v>609562</v>
      </c>
      <c r="B7470" s="6">
        <v>34</v>
      </c>
      <c r="C7470" s="7">
        <v>34</v>
      </c>
      <c r="D7470" s="6">
        <v>740</v>
      </c>
      <c r="E7470" s="6" t="s">
        <v>3657</v>
      </c>
      <c r="F7470" s="7"/>
      <c r="G7470" s="7"/>
      <c r="H7470" s="7">
        <f>IF('Раздел 2.6.2'!AF34&gt;=SUM('Раздел 2.6.2'!AH34:AK34),0,1)</f>
        <v>0</v>
      </c>
    </row>
    <row r="7471" spans="1:8" x14ac:dyDescent="0.2">
      <c r="A7471" s="6">
        <f t="shared" si="109"/>
        <v>609562</v>
      </c>
      <c r="B7471" s="6">
        <v>34</v>
      </c>
      <c r="C7471" s="7">
        <v>34</v>
      </c>
      <c r="D7471" s="6">
        <v>741</v>
      </c>
      <c r="E7471" s="6" t="s">
        <v>3658</v>
      </c>
      <c r="F7471" s="7"/>
      <c r="G7471" s="7"/>
      <c r="H7471" s="7">
        <f>IF('Раздел 2.6.2'!AF35&gt;=SUM('Раздел 2.6.2'!AH35:AK35),0,1)</f>
        <v>0</v>
      </c>
    </row>
    <row r="7472" spans="1:8" x14ac:dyDescent="0.2">
      <c r="A7472" s="6">
        <f t="shared" si="109"/>
        <v>609562</v>
      </c>
      <c r="B7472" s="6">
        <v>34</v>
      </c>
      <c r="C7472" s="7">
        <v>34</v>
      </c>
      <c r="D7472" s="6">
        <v>742</v>
      </c>
      <c r="E7472" s="6" t="s">
        <v>3659</v>
      </c>
      <c r="F7472" s="7"/>
      <c r="G7472" s="7"/>
      <c r="H7472" s="7">
        <f>IF('Раздел 2.6.2'!AF36&gt;=SUM('Раздел 2.6.2'!AH36:AK36),0,1)</f>
        <v>0</v>
      </c>
    </row>
    <row r="7473" spans="1:8" x14ac:dyDescent="0.2">
      <c r="A7473" s="6">
        <f t="shared" si="109"/>
        <v>609562</v>
      </c>
      <c r="B7473" s="6">
        <v>34</v>
      </c>
      <c r="C7473" s="7">
        <v>34</v>
      </c>
      <c r="D7473" s="6">
        <v>743</v>
      </c>
      <c r="E7473" s="6" t="s">
        <v>3660</v>
      </c>
      <c r="F7473" s="7"/>
      <c r="G7473" s="7"/>
      <c r="H7473" s="7">
        <f>IF('Раздел 2.6.2'!AF37&gt;=SUM('Раздел 2.6.2'!AH37:AK37),0,1)</f>
        <v>0</v>
      </c>
    </row>
    <row r="7474" spans="1:8" x14ac:dyDescent="0.2">
      <c r="A7474" s="6">
        <f t="shared" si="109"/>
        <v>609562</v>
      </c>
      <c r="B7474" s="6">
        <v>34</v>
      </c>
      <c r="C7474" s="7">
        <v>34</v>
      </c>
      <c r="D7474" s="6">
        <v>744</v>
      </c>
      <c r="E7474" s="6" t="s">
        <v>3661</v>
      </c>
      <c r="F7474" s="7"/>
      <c r="G7474" s="7"/>
      <c r="H7474" s="7">
        <f>IF('Раздел 2.6.2'!AF38&gt;=SUM('Раздел 2.6.2'!AH38:AK38),0,1)</f>
        <v>0</v>
      </c>
    </row>
    <row r="7475" spans="1:8" x14ac:dyDescent="0.2">
      <c r="A7475" s="6">
        <f t="shared" si="109"/>
        <v>609562</v>
      </c>
      <c r="B7475" s="6">
        <v>34</v>
      </c>
      <c r="C7475" s="7">
        <v>34</v>
      </c>
      <c r="D7475" s="6">
        <v>745</v>
      </c>
      <c r="E7475" s="6" t="s">
        <v>3662</v>
      </c>
      <c r="F7475" s="7"/>
      <c r="G7475" s="7"/>
      <c r="H7475" s="7">
        <f>IF('Раздел 2.6.2'!AF39&gt;=SUM('Раздел 2.6.2'!AH39:AK39),0,1)</f>
        <v>0</v>
      </c>
    </row>
    <row r="7476" spans="1:8" x14ac:dyDescent="0.2">
      <c r="A7476" s="6">
        <f t="shared" si="109"/>
        <v>609562</v>
      </c>
      <c r="B7476" s="6">
        <v>34</v>
      </c>
      <c r="C7476" s="7">
        <v>34</v>
      </c>
      <c r="D7476" s="6">
        <v>746</v>
      </c>
      <c r="E7476" s="6" t="s">
        <v>3663</v>
      </c>
      <c r="F7476" s="7"/>
      <c r="G7476" s="7"/>
      <c r="H7476" s="7">
        <f>IF('Раздел 2.6.2'!AF40&gt;=SUM('Раздел 2.6.2'!AH40:AK40),0,1)</f>
        <v>0</v>
      </c>
    </row>
    <row r="7477" spans="1:8" x14ac:dyDescent="0.2">
      <c r="A7477" s="6">
        <f t="shared" si="109"/>
        <v>609562</v>
      </c>
      <c r="B7477" s="6">
        <v>34</v>
      </c>
      <c r="C7477" s="7">
        <v>34</v>
      </c>
      <c r="D7477" s="6">
        <v>747</v>
      </c>
      <c r="E7477" s="6" t="s">
        <v>3664</v>
      </c>
      <c r="F7477" s="7"/>
      <c r="G7477" s="7"/>
      <c r="H7477" s="7">
        <f>IF('Раздел 2.6.2'!AF41&gt;=SUM('Раздел 2.6.2'!AH41:AK41),0,1)</f>
        <v>0</v>
      </c>
    </row>
    <row r="7478" spans="1:8" x14ac:dyDescent="0.2">
      <c r="A7478" s="6">
        <f t="shared" si="109"/>
        <v>609562</v>
      </c>
      <c r="B7478" s="6">
        <v>34</v>
      </c>
      <c r="C7478" s="119">
        <v>34</v>
      </c>
      <c r="D7478" s="119">
        <v>748</v>
      </c>
      <c r="E7478" s="119" t="s">
        <v>3665</v>
      </c>
      <c r="F7478" s="119"/>
      <c r="G7478" s="119"/>
      <c r="H7478" s="119">
        <f>IF('Раздел 2.6.2'!AF42&gt;=SUM('Раздел 2.6.2'!AH42:AK42),0,1)</f>
        <v>0</v>
      </c>
    </row>
    <row r="7479" spans="1:8" x14ac:dyDescent="0.2">
      <c r="A7479" s="6">
        <f t="shared" si="109"/>
        <v>609562</v>
      </c>
      <c r="B7479" s="6">
        <v>34</v>
      </c>
      <c r="C7479" s="125">
        <v>35</v>
      </c>
      <c r="D7479" s="6">
        <v>749</v>
      </c>
      <c r="E7479" s="6" t="s">
        <v>3666</v>
      </c>
      <c r="F7479" s="7"/>
      <c r="G7479" s="7"/>
      <c r="H7479" s="7">
        <f>IF('Раздел 2.6.2'!AG21&gt;=SUM('Раздел 2.6.2'!AH21:AI21),0,1)</f>
        <v>0</v>
      </c>
    </row>
    <row r="7480" spans="1:8" x14ac:dyDescent="0.2">
      <c r="A7480" s="6">
        <f t="shared" si="109"/>
        <v>609562</v>
      </c>
      <c r="B7480" s="6">
        <v>34</v>
      </c>
      <c r="C7480" s="7">
        <v>35</v>
      </c>
      <c r="D7480" s="6">
        <v>750</v>
      </c>
      <c r="E7480" s="6" t="s">
        <v>3667</v>
      </c>
      <c r="F7480" s="7"/>
      <c r="G7480" s="7"/>
      <c r="H7480" s="7">
        <f>IF('Раздел 2.6.2'!AG22&gt;=SUM('Раздел 2.6.2'!AH22:AI22),0,1)</f>
        <v>0</v>
      </c>
    </row>
    <row r="7481" spans="1:8" x14ac:dyDescent="0.2">
      <c r="A7481" s="6">
        <f t="shared" si="109"/>
        <v>609562</v>
      </c>
      <c r="B7481" s="6">
        <v>34</v>
      </c>
      <c r="C7481" s="7">
        <v>35</v>
      </c>
      <c r="D7481" s="6">
        <v>751</v>
      </c>
      <c r="E7481" s="6" t="s">
        <v>3668</v>
      </c>
      <c r="F7481" s="7"/>
      <c r="G7481" s="7"/>
      <c r="H7481" s="7">
        <f>IF('Раздел 2.6.2'!AG23&gt;=SUM('Раздел 2.6.2'!AH23:AI23),0,1)</f>
        <v>0</v>
      </c>
    </row>
    <row r="7482" spans="1:8" x14ac:dyDescent="0.2">
      <c r="A7482" s="6">
        <f t="shared" si="109"/>
        <v>609562</v>
      </c>
      <c r="B7482" s="6">
        <v>34</v>
      </c>
      <c r="C7482" s="7">
        <v>35</v>
      </c>
      <c r="D7482" s="6">
        <v>752</v>
      </c>
      <c r="E7482" s="6" t="s">
        <v>3669</v>
      </c>
      <c r="F7482" s="7"/>
      <c r="G7482" s="7"/>
      <c r="H7482" s="7">
        <f>IF('Раздел 2.6.2'!AG24&gt;=SUM('Раздел 2.6.2'!AH24:AI24),0,1)</f>
        <v>0</v>
      </c>
    </row>
    <row r="7483" spans="1:8" x14ac:dyDescent="0.2">
      <c r="A7483" s="6">
        <f t="shared" si="109"/>
        <v>609562</v>
      </c>
      <c r="B7483" s="6">
        <v>34</v>
      </c>
      <c r="C7483" s="7">
        <v>35</v>
      </c>
      <c r="D7483" s="6">
        <v>753</v>
      </c>
      <c r="E7483" s="6" t="s">
        <v>3670</v>
      </c>
      <c r="F7483" s="7"/>
      <c r="G7483" s="7"/>
      <c r="H7483" s="7">
        <f>IF('Раздел 2.6.2'!AG25&gt;=SUM('Раздел 2.6.2'!AH25:AI25),0,1)</f>
        <v>0</v>
      </c>
    </row>
    <row r="7484" spans="1:8" x14ac:dyDescent="0.2">
      <c r="A7484" s="6">
        <f t="shared" si="109"/>
        <v>609562</v>
      </c>
      <c r="B7484" s="6">
        <v>34</v>
      </c>
      <c r="C7484" s="7">
        <v>35</v>
      </c>
      <c r="D7484" s="6">
        <v>754</v>
      </c>
      <c r="E7484" s="6" t="s">
        <v>3671</v>
      </c>
      <c r="F7484" s="7"/>
      <c r="G7484" s="7"/>
      <c r="H7484" s="7">
        <f>IF('Раздел 2.6.2'!AG26&gt;=SUM('Раздел 2.6.2'!AH26:AI26),0,1)</f>
        <v>0</v>
      </c>
    </row>
    <row r="7485" spans="1:8" x14ac:dyDescent="0.2">
      <c r="A7485" s="6">
        <f t="shared" si="109"/>
        <v>609562</v>
      </c>
      <c r="B7485" s="6">
        <v>34</v>
      </c>
      <c r="C7485" s="7">
        <v>35</v>
      </c>
      <c r="D7485" s="6">
        <v>755</v>
      </c>
      <c r="E7485" s="6" t="s">
        <v>3672</v>
      </c>
      <c r="F7485" s="7"/>
      <c r="G7485" s="7"/>
      <c r="H7485" s="7">
        <f>IF('Раздел 2.6.2'!AG27&gt;=SUM('Раздел 2.6.2'!AH27:AI27),0,1)</f>
        <v>0</v>
      </c>
    </row>
    <row r="7486" spans="1:8" x14ac:dyDescent="0.2">
      <c r="A7486" s="6">
        <f t="shared" si="109"/>
        <v>609562</v>
      </c>
      <c r="B7486" s="6">
        <v>34</v>
      </c>
      <c r="C7486" s="7">
        <v>35</v>
      </c>
      <c r="D7486" s="6">
        <v>756</v>
      </c>
      <c r="E7486" s="6" t="s">
        <v>3673</v>
      </c>
      <c r="F7486" s="7"/>
      <c r="G7486" s="7"/>
      <c r="H7486" s="7">
        <f>IF('Раздел 2.6.2'!AG28&gt;=SUM('Раздел 2.6.2'!AH28:AI28),0,1)</f>
        <v>0</v>
      </c>
    </row>
    <row r="7487" spans="1:8" x14ac:dyDescent="0.2">
      <c r="A7487" s="6">
        <f t="shared" si="109"/>
        <v>609562</v>
      </c>
      <c r="B7487" s="6">
        <v>34</v>
      </c>
      <c r="C7487" s="7">
        <v>35</v>
      </c>
      <c r="D7487" s="6">
        <v>757</v>
      </c>
      <c r="E7487" s="6" t="s">
        <v>3674</v>
      </c>
      <c r="F7487" s="7"/>
      <c r="G7487" s="7"/>
      <c r="H7487" s="7">
        <f>IF('Раздел 2.6.2'!AG29&gt;=SUM('Раздел 2.6.2'!AH29:AI29),0,1)</f>
        <v>0</v>
      </c>
    </row>
    <row r="7488" spans="1:8" x14ac:dyDescent="0.2">
      <c r="A7488" s="6">
        <f t="shared" si="109"/>
        <v>609562</v>
      </c>
      <c r="B7488" s="6">
        <v>34</v>
      </c>
      <c r="C7488" s="7">
        <v>35</v>
      </c>
      <c r="D7488" s="6">
        <v>758</v>
      </c>
      <c r="E7488" s="6" t="s">
        <v>3675</v>
      </c>
      <c r="F7488" s="7"/>
      <c r="G7488" s="7"/>
      <c r="H7488" s="7">
        <f>IF('Раздел 2.6.2'!AG30&gt;=SUM('Раздел 2.6.2'!AH30:AI30),0,1)</f>
        <v>0</v>
      </c>
    </row>
    <row r="7489" spans="1:8" x14ac:dyDescent="0.2">
      <c r="A7489" s="6">
        <f t="shared" si="109"/>
        <v>609562</v>
      </c>
      <c r="B7489" s="6">
        <v>34</v>
      </c>
      <c r="C7489" s="7">
        <v>35</v>
      </c>
      <c r="D7489" s="6">
        <v>759</v>
      </c>
      <c r="E7489" s="6" t="s">
        <v>3676</v>
      </c>
      <c r="F7489" s="7"/>
      <c r="G7489" s="7"/>
      <c r="H7489" s="7">
        <f>IF('Раздел 2.6.2'!AG31&gt;=SUM('Раздел 2.6.2'!AH31:AI31),0,1)</f>
        <v>0</v>
      </c>
    </row>
    <row r="7490" spans="1:8" x14ac:dyDescent="0.2">
      <c r="A7490" s="6">
        <f t="shared" si="109"/>
        <v>609562</v>
      </c>
      <c r="B7490" s="6">
        <v>34</v>
      </c>
      <c r="C7490" s="7">
        <v>35</v>
      </c>
      <c r="D7490" s="6">
        <v>760</v>
      </c>
      <c r="E7490" s="6" t="s">
        <v>3677</v>
      </c>
      <c r="F7490" s="7"/>
      <c r="G7490" s="7"/>
      <c r="H7490" s="7">
        <f>IF('Раздел 2.6.2'!AG32&gt;=SUM('Раздел 2.6.2'!AH32:AI32),0,1)</f>
        <v>0</v>
      </c>
    </row>
    <row r="7491" spans="1:8" x14ac:dyDescent="0.2">
      <c r="A7491" s="6">
        <f t="shared" si="109"/>
        <v>609562</v>
      </c>
      <c r="B7491" s="6">
        <v>34</v>
      </c>
      <c r="C7491" s="7">
        <v>35</v>
      </c>
      <c r="D7491" s="6">
        <v>761</v>
      </c>
      <c r="E7491" s="6" t="s">
        <v>3678</v>
      </c>
      <c r="F7491" s="7"/>
      <c r="G7491" s="7"/>
      <c r="H7491" s="7">
        <f>IF('Раздел 2.6.2'!AG33&gt;=SUM('Раздел 2.6.2'!AH33:AI33),0,1)</f>
        <v>0</v>
      </c>
    </row>
    <row r="7492" spans="1:8" x14ac:dyDescent="0.2">
      <c r="A7492" s="6">
        <f t="shared" si="109"/>
        <v>609562</v>
      </c>
      <c r="B7492" s="6">
        <v>34</v>
      </c>
      <c r="C7492" s="7">
        <v>35</v>
      </c>
      <c r="D7492" s="6">
        <v>762</v>
      </c>
      <c r="E7492" s="6" t="s">
        <v>3679</v>
      </c>
      <c r="F7492" s="7"/>
      <c r="G7492" s="7"/>
      <c r="H7492" s="7">
        <f>IF('Раздел 2.6.2'!AG34&gt;=SUM('Раздел 2.6.2'!AH34:AI34),0,1)</f>
        <v>0</v>
      </c>
    </row>
    <row r="7493" spans="1:8" x14ac:dyDescent="0.2">
      <c r="A7493" s="6">
        <f t="shared" si="109"/>
        <v>609562</v>
      </c>
      <c r="B7493" s="6">
        <v>34</v>
      </c>
      <c r="C7493" s="7">
        <v>35</v>
      </c>
      <c r="D7493" s="6">
        <v>763</v>
      </c>
      <c r="E7493" s="6" t="s">
        <v>3680</v>
      </c>
      <c r="F7493" s="7"/>
      <c r="G7493" s="7"/>
      <c r="H7493" s="7">
        <f>IF('Раздел 2.6.2'!AG35&gt;=SUM('Раздел 2.6.2'!AH35:AI35),0,1)</f>
        <v>0</v>
      </c>
    </row>
    <row r="7494" spans="1:8" x14ac:dyDescent="0.2">
      <c r="A7494" s="6">
        <f t="shared" si="109"/>
        <v>609562</v>
      </c>
      <c r="B7494" s="6">
        <v>34</v>
      </c>
      <c r="C7494" s="7">
        <v>35</v>
      </c>
      <c r="D7494" s="6">
        <v>764</v>
      </c>
      <c r="E7494" s="6" t="s">
        <v>3681</v>
      </c>
      <c r="F7494" s="7"/>
      <c r="G7494" s="7"/>
      <c r="H7494" s="7">
        <f>IF('Раздел 2.6.2'!AG36&gt;=SUM('Раздел 2.6.2'!AH36:AI36),0,1)</f>
        <v>0</v>
      </c>
    </row>
    <row r="7495" spans="1:8" x14ac:dyDescent="0.2">
      <c r="A7495" s="6">
        <f t="shared" si="109"/>
        <v>609562</v>
      </c>
      <c r="B7495" s="6">
        <v>34</v>
      </c>
      <c r="C7495" s="7">
        <v>35</v>
      </c>
      <c r="D7495" s="6">
        <v>765</v>
      </c>
      <c r="E7495" s="6" t="s">
        <v>3682</v>
      </c>
      <c r="F7495" s="7"/>
      <c r="G7495" s="7"/>
      <c r="H7495" s="7">
        <f>IF('Раздел 2.6.2'!AG37&gt;=SUM('Раздел 2.6.2'!AH37:AI37),0,1)</f>
        <v>0</v>
      </c>
    </row>
    <row r="7496" spans="1:8" x14ac:dyDescent="0.2">
      <c r="A7496" s="6">
        <f t="shared" si="109"/>
        <v>609562</v>
      </c>
      <c r="B7496" s="6">
        <v>34</v>
      </c>
      <c r="C7496" s="7">
        <v>35</v>
      </c>
      <c r="D7496" s="6">
        <v>766</v>
      </c>
      <c r="E7496" s="6" t="s">
        <v>3683</v>
      </c>
      <c r="F7496" s="7"/>
      <c r="G7496" s="7"/>
      <c r="H7496" s="7">
        <f>IF('Раздел 2.6.2'!AG38&gt;=SUM('Раздел 2.6.2'!AH38:AI38),0,1)</f>
        <v>0</v>
      </c>
    </row>
    <row r="7497" spans="1:8" x14ac:dyDescent="0.2">
      <c r="A7497" s="6">
        <f t="shared" si="109"/>
        <v>609562</v>
      </c>
      <c r="B7497" s="6">
        <v>34</v>
      </c>
      <c r="C7497" s="7">
        <v>35</v>
      </c>
      <c r="D7497" s="6">
        <v>767</v>
      </c>
      <c r="E7497" s="6" t="s">
        <v>3684</v>
      </c>
      <c r="F7497" s="7"/>
      <c r="G7497" s="7"/>
      <c r="H7497" s="7">
        <f>IF('Раздел 2.6.2'!AG39&gt;=SUM('Раздел 2.6.2'!AH39:AI39),0,1)</f>
        <v>0</v>
      </c>
    </row>
    <row r="7498" spans="1:8" x14ac:dyDescent="0.2">
      <c r="A7498" s="6">
        <f t="shared" si="109"/>
        <v>609562</v>
      </c>
      <c r="B7498" s="6">
        <v>34</v>
      </c>
      <c r="C7498" s="7">
        <v>35</v>
      </c>
      <c r="D7498" s="6">
        <v>768</v>
      </c>
      <c r="E7498" s="6" t="s">
        <v>3685</v>
      </c>
      <c r="F7498" s="7"/>
      <c r="G7498" s="7"/>
      <c r="H7498" s="7">
        <f>IF('Раздел 2.6.2'!AG40&gt;=SUM('Раздел 2.6.2'!AH40:AI40),0,1)</f>
        <v>0</v>
      </c>
    </row>
    <row r="7499" spans="1:8" x14ac:dyDescent="0.2">
      <c r="A7499" s="6">
        <f t="shared" si="109"/>
        <v>609562</v>
      </c>
      <c r="B7499" s="6">
        <v>34</v>
      </c>
      <c r="C7499" s="7">
        <v>35</v>
      </c>
      <c r="D7499" s="6">
        <v>769</v>
      </c>
      <c r="E7499" s="6" t="s">
        <v>3686</v>
      </c>
      <c r="F7499" s="7"/>
      <c r="G7499" s="7"/>
      <c r="H7499" s="7">
        <f>IF('Раздел 2.6.2'!AG41&gt;=SUM('Раздел 2.6.2'!AH41:AI41),0,1)</f>
        <v>0</v>
      </c>
    </row>
    <row r="7500" spans="1:8" x14ac:dyDescent="0.2">
      <c r="A7500" s="6">
        <f t="shared" si="109"/>
        <v>609562</v>
      </c>
      <c r="B7500" s="119">
        <v>34</v>
      </c>
      <c r="C7500" s="119">
        <v>35</v>
      </c>
      <c r="D7500" s="119">
        <v>770</v>
      </c>
      <c r="E7500" s="119" t="s">
        <v>3687</v>
      </c>
      <c r="F7500" s="119"/>
      <c r="G7500" s="119"/>
      <c r="H7500" s="119">
        <f>IF('Раздел 2.6.2'!AG42&gt;=SUM('Раздел 2.6.2'!AH42:AI42),0,1)</f>
        <v>0</v>
      </c>
    </row>
    <row r="7501" spans="1:8" x14ac:dyDescent="0.2">
      <c r="A7501" s="117">
        <f t="shared" si="106"/>
        <v>609562</v>
      </c>
      <c r="B7501" s="117">
        <v>35</v>
      </c>
      <c r="C7501" s="117">
        <v>0</v>
      </c>
      <c r="D7501" s="117">
        <v>0</v>
      </c>
      <c r="E7501" s="117" t="str">
        <f>CONCATENATE("Количество ошибок в разделе 2.6.3: ",H7501)</f>
        <v>Количество ошибок в разделе 2.6.3: 0</v>
      </c>
      <c r="F7501" s="117"/>
      <c r="G7501" s="117"/>
      <c r="H7501" s="117">
        <f>SUM(H7502:H8271)</f>
        <v>0</v>
      </c>
    </row>
    <row r="7502" spans="1:8" x14ac:dyDescent="0.2">
      <c r="A7502" s="6">
        <f t="shared" si="106"/>
        <v>609562</v>
      </c>
      <c r="B7502" s="6">
        <v>35</v>
      </c>
      <c r="C7502" s="6">
        <v>1</v>
      </c>
      <c r="D7502" s="6">
        <v>1</v>
      </c>
      <c r="E7502" s="129" t="s">
        <v>9499</v>
      </c>
      <c r="H7502" s="6">
        <f>IF('Раздел 2.6.3'!P21=SUM('Раздел 2.6.3'!P22,'Раздел 2.6.3'!P24:P25),0,1)</f>
        <v>0</v>
      </c>
    </row>
    <row r="7503" spans="1:8" x14ac:dyDescent="0.2">
      <c r="A7503" s="6">
        <f t="shared" si="106"/>
        <v>609562</v>
      </c>
      <c r="B7503" s="6">
        <v>35</v>
      </c>
      <c r="C7503" s="6">
        <v>1</v>
      </c>
      <c r="D7503" s="6">
        <v>2</v>
      </c>
      <c r="E7503" s="129" t="s">
        <v>9500</v>
      </c>
      <c r="H7503" s="6">
        <f>IF('Раздел 2.6.3'!Q21=SUM('Раздел 2.6.3'!Q22,'Раздел 2.6.3'!Q24:Q25),0,1)</f>
        <v>0</v>
      </c>
    </row>
    <row r="7504" spans="1:8" x14ac:dyDescent="0.2">
      <c r="A7504" s="6">
        <f t="shared" si="106"/>
        <v>609562</v>
      </c>
      <c r="B7504" s="6">
        <v>35</v>
      </c>
      <c r="C7504" s="6">
        <v>1</v>
      </c>
      <c r="D7504" s="6">
        <v>3</v>
      </c>
      <c r="E7504" s="129" t="s">
        <v>9501</v>
      </c>
      <c r="H7504" s="6">
        <f>IF('Раздел 2.6.3'!R21=SUM('Раздел 2.6.3'!R22,'Раздел 2.6.3'!R24:R25),0,1)</f>
        <v>0</v>
      </c>
    </row>
    <row r="7505" spans="1:8" x14ac:dyDescent="0.2">
      <c r="A7505" s="6">
        <f t="shared" si="106"/>
        <v>609562</v>
      </c>
      <c r="B7505" s="6">
        <v>35</v>
      </c>
      <c r="C7505" s="6">
        <v>1</v>
      </c>
      <c r="D7505" s="6">
        <v>4</v>
      </c>
      <c r="E7505" s="129" t="s">
        <v>9502</v>
      </c>
      <c r="H7505" s="6">
        <f>IF('Раздел 2.6.3'!S21=SUM('Раздел 2.6.3'!S22,'Раздел 2.6.3'!S24:S25),0,1)</f>
        <v>0</v>
      </c>
    </row>
    <row r="7506" spans="1:8" x14ac:dyDescent="0.2">
      <c r="A7506" s="6">
        <f t="shared" si="106"/>
        <v>609562</v>
      </c>
      <c r="B7506" s="6">
        <v>35</v>
      </c>
      <c r="C7506" s="6">
        <v>1</v>
      </c>
      <c r="D7506" s="6">
        <v>5</v>
      </c>
      <c r="E7506" s="129" t="s">
        <v>10242</v>
      </c>
      <c r="H7506" s="6">
        <f>IF('Раздел 2.6.3'!T21=SUM('Раздел 2.6.3'!T22,'Раздел 2.6.3'!T24:T25),0,1)</f>
        <v>0</v>
      </c>
    </row>
    <row r="7507" spans="1:8" x14ac:dyDescent="0.2">
      <c r="A7507" s="6">
        <f t="shared" si="106"/>
        <v>609562</v>
      </c>
      <c r="B7507" s="6">
        <v>35</v>
      </c>
      <c r="C7507" s="6">
        <v>1</v>
      </c>
      <c r="D7507" s="6">
        <v>6</v>
      </c>
      <c r="E7507" s="129" t="s">
        <v>9079</v>
      </c>
      <c r="H7507" s="6">
        <f>IF('Раздел 2.6.3'!U21=SUM('Раздел 2.6.3'!U22,'Раздел 2.6.3'!U24:U25),0,1)</f>
        <v>0</v>
      </c>
    </row>
    <row r="7508" spans="1:8" x14ac:dyDescent="0.2">
      <c r="A7508" s="6">
        <f t="shared" si="106"/>
        <v>609562</v>
      </c>
      <c r="B7508" s="6">
        <v>35</v>
      </c>
      <c r="C7508" s="6">
        <v>1</v>
      </c>
      <c r="D7508" s="6">
        <v>7</v>
      </c>
      <c r="E7508" s="129" t="s">
        <v>9080</v>
      </c>
      <c r="H7508" s="6">
        <f>IF('Раздел 2.6.3'!V21=SUM('Раздел 2.6.3'!V22,'Раздел 2.6.3'!V24:V25),0,1)</f>
        <v>0</v>
      </c>
    </row>
    <row r="7509" spans="1:8" x14ac:dyDescent="0.2">
      <c r="A7509" s="6">
        <f t="shared" si="106"/>
        <v>609562</v>
      </c>
      <c r="B7509" s="6">
        <v>35</v>
      </c>
      <c r="C7509" s="6">
        <v>1</v>
      </c>
      <c r="D7509" s="6">
        <v>8</v>
      </c>
      <c r="E7509" s="129" t="s">
        <v>9081</v>
      </c>
      <c r="H7509" s="6">
        <f>IF('Раздел 2.6.3'!W21=SUM('Раздел 2.6.3'!W22,'Раздел 2.6.3'!W24:W25),0,1)</f>
        <v>0</v>
      </c>
    </row>
    <row r="7510" spans="1:8" x14ac:dyDescent="0.2">
      <c r="A7510" s="6">
        <f t="shared" si="106"/>
        <v>609562</v>
      </c>
      <c r="B7510" s="6">
        <v>35</v>
      </c>
      <c r="C7510" s="6">
        <v>1</v>
      </c>
      <c r="D7510" s="6">
        <v>9</v>
      </c>
      <c r="E7510" s="129" t="s">
        <v>9082</v>
      </c>
      <c r="H7510" s="6">
        <f>IF('Раздел 2.6.3'!X21=SUM('Раздел 2.6.3'!X22,'Раздел 2.6.3'!X24:X25),0,1)</f>
        <v>0</v>
      </c>
    </row>
    <row r="7511" spans="1:8" x14ac:dyDescent="0.2">
      <c r="A7511" s="6">
        <f t="shared" si="106"/>
        <v>609562</v>
      </c>
      <c r="B7511" s="6">
        <v>35</v>
      </c>
      <c r="C7511" s="6">
        <v>1</v>
      </c>
      <c r="D7511" s="6">
        <v>10</v>
      </c>
      <c r="E7511" s="129" t="s">
        <v>9083</v>
      </c>
      <c r="H7511" s="6">
        <f>IF('Раздел 2.6.3'!Y21=SUM('Раздел 2.6.3'!Y22,'Раздел 2.6.3'!Y24:Y25),0,1)</f>
        <v>0</v>
      </c>
    </row>
    <row r="7512" spans="1:8" x14ac:dyDescent="0.2">
      <c r="A7512" s="6">
        <f t="shared" si="106"/>
        <v>609562</v>
      </c>
      <c r="B7512" s="6">
        <v>35</v>
      </c>
      <c r="C7512" s="6">
        <v>1</v>
      </c>
      <c r="D7512" s="6">
        <v>11</v>
      </c>
      <c r="E7512" s="129" t="s">
        <v>9084</v>
      </c>
      <c r="H7512" s="6">
        <f>IF('Раздел 2.6.3'!Z21=SUM('Раздел 2.6.3'!Z22,'Раздел 2.6.3'!Z24:Z25),0,1)</f>
        <v>0</v>
      </c>
    </row>
    <row r="7513" spans="1:8" x14ac:dyDescent="0.2">
      <c r="A7513" s="6">
        <f t="shared" si="106"/>
        <v>609562</v>
      </c>
      <c r="B7513" s="6">
        <v>35</v>
      </c>
      <c r="C7513" s="6">
        <v>1</v>
      </c>
      <c r="D7513" s="6">
        <v>12</v>
      </c>
      <c r="E7513" s="129" t="s">
        <v>9085</v>
      </c>
      <c r="H7513" s="6">
        <f>IF('Раздел 2.6.3'!AA21=SUM('Раздел 2.6.3'!AA22,'Раздел 2.6.3'!AA24:AA25),0,1)</f>
        <v>0</v>
      </c>
    </row>
    <row r="7514" spans="1:8" x14ac:dyDescent="0.2">
      <c r="A7514" s="6">
        <f t="shared" si="106"/>
        <v>609562</v>
      </c>
      <c r="B7514" s="6">
        <v>35</v>
      </c>
      <c r="C7514" s="6">
        <v>1</v>
      </c>
      <c r="D7514" s="6">
        <v>13</v>
      </c>
      <c r="E7514" s="129" t="s">
        <v>9086</v>
      </c>
      <c r="H7514" s="6">
        <f>IF('Раздел 2.6.3'!AB21=SUM('Раздел 2.6.3'!AB22,'Раздел 2.6.3'!AB24:AB25),0,1)</f>
        <v>0</v>
      </c>
    </row>
    <row r="7515" spans="1:8" x14ac:dyDescent="0.2">
      <c r="A7515" s="6">
        <f t="shared" si="106"/>
        <v>609562</v>
      </c>
      <c r="B7515" s="6">
        <v>35</v>
      </c>
      <c r="C7515" s="6">
        <v>1</v>
      </c>
      <c r="D7515" s="6">
        <v>14</v>
      </c>
      <c r="E7515" s="129" t="s">
        <v>9087</v>
      </c>
      <c r="H7515" s="6">
        <f>IF('Раздел 2.6.3'!AC21=SUM('Раздел 2.6.3'!AC22,'Раздел 2.6.3'!AC24:AC25),0,1)</f>
        <v>0</v>
      </c>
    </row>
    <row r="7516" spans="1:8" x14ac:dyDescent="0.2">
      <c r="A7516" s="6">
        <f t="shared" si="106"/>
        <v>609562</v>
      </c>
      <c r="B7516" s="6">
        <v>35</v>
      </c>
      <c r="C7516" s="6">
        <v>1</v>
      </c>
      <c r="D7516" s="6">
        <v>15</v>
      </c>
      <c r="E7516" s="129" t="s">
        <v>9088</v>
      </c>
      <c r="H7516" s="6">
        <f>IF('Раздел 2.6.3'!AD21=SUM('Раздел 2.6.3'!AD22,'Раздел 2.6.3'!AD24:AD25),0,1)</f>
        <v>0</v>
      </c>
    </row>
    <row r="7517" spans="1:8" x14ac:dyDescent="0.2">
      <c r="A7517" s="6">
        <f t="shared" si="106"/>
        <v>609562</v>
      </c>
      <c r="B7517" s="6">
        <v>35</v>
      </c>
      <c r="C7517" s="6">
        <v>1</v>
      </c>
      <c r="D7517" s="6">
        <v>16</v>
      </c>
      <c r="E7517" s="129" t="s">
        <v>9089</v>
      </c>
      <c r="H7517" s="6">
        <f>IF('Раздел 2.6.3'!AE21=SUM('Раздел 2.6.3'!AE22,'Раздел 2.6.3'!AE24:AE25),0,1)</f>
        <v>0</v>
      </c>
    </row>
    <row r="7518" spans="1:8" x14ac:dyDescent="0.2">
      <c r="A7518" s="6">
        <f t="shared" si="106"/>
        <v>609562</v>
      </c>
      <c r="B7518" s="6">
        <v>35</v>
      </c>
      <c r="C7518" s="6">
        <v>1</v>
      </c>
      <c r="D7518" s="6">
        <v>17</v>
      </c>
      <c r="E7518" s="129" t="s">
        <v>9090</v>
      </c>
      <c r="H7518" s="6">
        <f>IF('Раздел 2.6.3'!AF21=SUM('Раздел 2.6.3'!AF22,'Раздел 2.6.3'!AF24:AF25),0,1)</f>
        <v>0</v>
      </c>
    </row>
    <row r="7519" spans="1:8" x14ac:dyDescent="0.2">
      <c r="A7519" s="6">
        <f t="shared" si="106"/>
        <v>609562</v>
      </c>
      <c r="B7519" s="6">
        <v>35</v>
      </c>
      <c r="C7519" s="6">
        <v>1</v>
      </c>
      <c r="D7519" s="6">
        <v>18</v>
      </c>
      <c r="E7519" s="129" t="s">
        <v>9091</v>
      </c>
      <c r="H7519" s="6">
        <f>IF('Раздел 2.6.3'!AG21=SUM('Раздел 2.6.3'!AG22,'Раздел 2.6.3'!AG24:AG25),0,1)</f>
        <v>0</v>
      </c>
    </row>
    <row r="7520" spans="1:8" x14ac:dyDescent="0.2">
      <c r="A7520" s="6">
        <f t="shared" si="106"/>
        <v>609562</v>
      </c>
      <c r="B7520" s="6">
        <v>35</v>
      </c>
      <c r="C7520" s="6">
        <v>1</v>
      </c>
      <c r="D7520" s="6">
        <v>19</v>
      </c>
      <c r="E7520" s="129" t="s">
        <v>9092</v>
      </c>
      <c r="H7520" s="6">
        <f>IF('Раздел 2.6.3'!AH21=SUM('Раздел 2.6.3'!AH22,'Раздел 2.6.3'!AH24:AH25),0,1)</f>
        <v>0</v>
      </c>
    </row>
    <row r="7521" spans="1:8" x14ac:dyDescent="0.2">
      <c r="A7521" s="6">
        <f t="shared" si="106"/>
        <v>609562</v>
      </c>
      <c r="B7521" s="6">
        <v>35</v>
      </c>
      <c r="C7521" s="6">
        <v>1</v>
      </c>
      <c r="D7521" s="6">
        <v>20</v>
      </c>
      <c r="E7521" s="129" t="s">
        <v>9093</v>
      </c>
      <c r="H7521" s="6">
        <f>IF('Раздел 2.6.3'!AI21=SUM('Раздел 2.6.3'!AI22,'Раздел 2.6.3'!AI24:AI25),0,1)</f>
        <v>0</v>
      </c>
    </row>
    <row r="7522" spans="1:8" x14ac:dyDescent="0.2">
      <c r="A7522" s="6">
        <f t="shared" si="106"/>
        <v>609562</v>
      </c>
      <c r="B7522" s="6">
        <v>35</v>
      </c>
      <c r="C7522" s="6">
        <v>1</v>
      </c>
      <c r="D7522" s="6">
        <v>21</v>
      </c>
      <c r="E7522" s="129" t="s">
        <v>9094</v>
      </c>
      <c r="H7522" s="6">
        <f>IF('Раздел 2.6.3'!AJ21=SUM('Раздел 2.6.3'!AJ22,'Раздел 2.6.3'!AJ24:AJ25),0,1)</f>
        <v>0</v>
      </c>
    </row>
    <row r="7523" spans="1:8" x14ac:dyDescent="0.2">
      <c r="A7523" s="6">
        <f t="shared" si="106"/>
        <v>609562</v>
      </c>
      <c r="B7523" s="6">
        <v>35</v>
      </c>
      <c r="C7523" s="119">
        <v>1</v>
      </c>
      <c r="D7523" s="119">
        <v>22</v>
      </c>
      <c r="E7523" s="130" t="s">
        <v>9095</v>
      </c>
      <c r="F7523" s="119"/>
      <c r="G7523" s="119"/>
      <c r="H7523" s="119">
        <f>IF('Раздел 2.6.3'!AK21=SUM('Раздел 2.6.3'!AK22,'Раздел 2.6.3'!AK24:AK25),0,1)</f>
        <v>0</v>
      </c>
    </row>
    <row r="7524" spans="1:8" x14ac:dyDescent="0.2">
      <c r="A7524" s="6">
        <f t="shared" si="106"/>
        <v>609562</v>
      </c>
      <c r="B7524" s="6">
        <v>35</v>
      </c>
      <c r="C7524" s="6">
        <v>2</v>
      </c>
      <c r="D7524" s="6">
        <v>23</v>
      </c>
      <c r="E7524" s="129" t="s">
        <v>9096</v>
      </c>
      <c r="H7524" s="6">
        <f>IF('Раздел 2.6.3'!P29=SUM('Раздел 2.6.3'!P30:P32),0,1)</f>
        <v>0</v>
      </c>
    </row>
    <row r="7525" spans="1:8" x14ac:dyDescent="0.2">
      <c r="A7525" s="6">
        <f t="shared" si="106"/>
        <v>609562</v>
      </c>
      <c r="B7525" s="6">
        <v>35</v>
      </c>
      <c r="C7525" s="6">
        <v>2</v>
      </c>
      <c r="D7525" s="6">
        <v>24</v>
      </c>
      <c r="E7525" s="129" t="s">
        <v>8273</v>
      </c>
      <c r="H7525" s="6">
        <f>IF('Раздел 2.6.3'!Q29=SUM('Раздел 2.6.3'!Q30:Q32),0,1)</f>
        <v>0</v>
      </c>
    </row>
    <row r="7526" spans="1:8" x14ac:dyDescent="0.2">
      <c r="A7526" s="6">
        <f t="shared" si="106"/>
        <v>609562</v>
      </c>
      <c r="B7526" s="6">
        <v>35</v>
      </c>
      <c r="C7526" s="6">
        <v>2</v>
      </c>
      <c r="D7526" s="6">
        <v>25</v>
      </c>
      <c r="E7526" s="129" t="s">
        <v>8274</v>
      </c>
      <c r="H7526" s="6">
        <f>IF('Раздел 2.6.3'!R29=SUM('Раздел 2.6.3'!R30:R32),0,1)</f>
        <v>0</v>
      </c>
    </row>
    <row r="7527" spans="1:8" x14ac:dyDescent="0.2">
      <c r="A7527" s="6">
        <f t="shared" si="106"/>
        <v>609562</v>
      </c>
      <c r="B7527" s="6">
        <v>35</v>
      </c>
      <c r="C7527" s="6">
        <v>2</v>
      </c>
      <c r="D7527" s="6">
        <v>26</v>
      </c>
      <c r="E7527" s="129" t="s">
        <v>8275</v>
      </c>
      <c r="H7527" s="6">
        <f>IF('Раздел 2.6.3'!S29=SUM('Раздел 2.6.3'!S30:S32),0,1)</f>
        <v>0</v>
      </c>
    </row>
    <row r="7528" spans="1:8" x14ac:dyDescent="0.2">
      <c r="A7528" s="6">
        <f t="shared" si="106"/>
        <v>609562</v>
      </c>
      <c r="B7528" s="6">
        <v>35</v>
      </c>
      <c r="C7528" s="6">
        <v>2</v>
      </c>
      <c r="D7528" s="6">
        <v>27</v>
      </c>
      <c r="E7528" s="129" t="s">
        <v>8276</v>
      </c>
      <c r="H7528" s="6">
        <f>IF('Раздел 2.6.3'!T29=SUM('Раздел 2.6.3'!T30:T32),0,1)</f>
        <v>0</v>
      </c>
    </row>
    <row r="7529" spans="1:8" x14ac:dyDescent="0.2">
      <c r="A7529" s="6">
        <f t="shared" si="106"/>
        <v>609562</v>
      </c>
      <c r="B7529" s="6">
        <v>35</v>
      </c>
      <c r="C7529" s="6">
        <v>2</v>
      </c>
      <c r="D7529" s="6">
        <v>28</v>
      </c>
      <c r="E7529" s="129" t="s">
        <v>8277</v>
      </c>
      <c r="H7529" s="6">
        <f>IF('Раздел 2.6.3'!U29=SUM('Раздел 2.6.3'!U30:U32),0,1)</f>
        <v>0</v>
      </c>
    </row>
    <row r="7530" spans="1:8" x14ac:dyDescent="0.2">
      <c r="A7530" s="6">
        <f t="shared" si="106"/>
        <v>609562</v>
      </c>
      <c r="B7530" s="6">
        <v>35</v>
      </c>
      <c r="C7530" s="6">
        <v>2</v>
      </c>
      <c r="D7530" s="6">
        <v>29</v>
      </c>
      <c r="E7530" s="129" t="s">
        <v>9116</v>
      </c>
      <c r="H7530" s="6">
        <f>IF('Раздел 2.6.3'!V29=SUM('Раздел 2.6.3'!V30:V32),0,1)</f>
        <v>0</v>
      </c>
    </row>
    <row r="7531" spans="1:8" x14ac:dyDescent="0.2">
      <c r="A7531" s="6">
        <f t="shared" si="106"/>
        <v>609562</v>
      </c>
      <c r="B7531" s="6">
        <v>35</v>
      </c>
      <c r="C7531" s="6">
        <v>2</v>
      </c>
      <c r="D7531" s="6">
        <v>30</v>
      </c>
      <c r="E7531" s="129" t="s">
        <v>9117</v>
      </c>
      <c r="H7531" s="6">
        <f>IF('Раздел 2.6.3'!W29=SUM('Раздел 2.6.3'!W30:W32),0,1)</f>
        <v>0</v>
      </c>
    </row>
    <row r="7532" spans="1:8" x14ac:dyDescent="0.2">
      <c r="A7532" s="6">
        <f t="shared" si="106"/>
        <v>609562</v>
      </c>
      <c r="B7532" s="6">
        <v>35</v>
      </c>
      <c r="C7532" s="6">
        <v>2</v>
      </c>
      <c r="D7532" s="6">
        <v>31</v>
      </c>
      <c r="E7532" s="129" t="s">
        <v>8108</v>
      </c>
      <c r="H7532" s="6">
        <f>IF('Раздел 2.6.3'!X29=SUM('Раздел 2.6.3'!X30:X32),0,1)</f>
        <v>0</v>
      </c>
    </row>
    <row r="7533" spans="1:8" x14ac:dyDescent="0.2">
      <c r="A7533" s="6">
        <f t="shared" si="106"/>
        <v>609562</v>
      </c>
      <c r="B7533" s="6">
        <v>35</v>
      </c>
      <c r="C7533" s="6">
        <v>2</v>
      </c>
      <c r="D7533" s="6">
        <v>32</v>
      </c>
      <c r="E7533" s="129" t="s">
        <v>8944</v>
      </c>
      <c r="H7533" s="6">
        <f>IF('Раздел 2.6.3'!Y29=SUM('Раздел 2.6.3'!Y30:Y32),0,1)</f>
        <v>0</v>
      </c>
    </row>
    <row r="7534" spans="1:8" x14ac:dyDescent="0.2">
      <c r="A7534" s="6">
        <f t="shared" si="106"/>
        <v>609562</v>
      </c>
      <c r="B7534" s="6">
        <v>35</v>
      </c>
      <c r="C7534" s="6">
        <v>2</v>
      </c>
      <c r="D7534" s="6">
        <v>33</v>
      </c>
      <c r="E7534" s="129" t="s">
        <v>8945</v>
      </c>
      <c r="H7534" s="6">
        <f>IF('Раздел 2.6.3'!Z29=SUM('Раздел 2.6.3'!Z30:Z32),0,1)</f>
        <v>0</v>
      </c>
    </row>
    <row r="7535" spans="1:8" x14ac:dyDescent="0.2">
      <c r="A7535" s="6">
        <f t="shared" si="106"/>
        <v>609562</v>
      </c>
      <c r="B7535" s="6">
        <v>35</v>
      </c>
      <c r="C7535" s="6">
        <v>2</v>
      </c>
      <c r="D7535" s="6">
        <v>34</v>
      </c>
      <c r="E7535" s="129" t="s">
        <v>8946</v>
      </c>
      <c r="H7535" s="6">
        <f>IF('Раздел 2.6.3'!AA29=SUM('Раздел 2.6.3'!AA30:AA32),0,1)</f>
        <v>0</v>
      </c>
    </row>
    <row r="7536" spans="1:8" x14ac:dyDescent="0.2">
      <c r="A7536" s="6">
        <f t="shared" si="106"/>
        <v>609562</v>
      </c>
      <c r="B7536" s="6">
        <v>35</v>
      </c>
      <c r="C7536" s="6">
        <v>2</v>
      </c>
      <c r="D7536" s="6">
        <v>35</v>
      </c>
      <c r="E7536" s="129" t="s">
        <v>8947</v>
      </c>
      <c r="H7536" s="6">
        <f>IF('Раздел 2.6.3'!AB29=SUM('Раздел 2.6.3'!AB30:AB32),0,1)</f>
        <v>0</v>
      </c>
    </row>
    <row r="7537" spans="1:8" x14ac:dyDescent="0.2">
      <c r="A7537" s="6">
        <f t="shared" si="106"/>
        <v>609562</v>
      </c>
      <c r="B7537" s="6">
        <v>35</v>
      </c>
      <c r="C7537" s="6">
        <v>2</v>
      </c>
      <c r="D7537" s="6">
        <v>36</v>
      </c>
      <c r="E7537" s="129" t="s">
        <v>8948</v>
      </c>
      <c r="H7537" s="6">
        <f>IF('Раздел 2.6.3'!AC29=SUM('Раздел 2.6.3'!AC30:AC32),0,1)</f>
        <v>0</v>
      </c>
    </row>
    <row r="7538" spans="1:8" x14ac:dyDescent="0.2">
      <c r="A7538" s="6">
        <f t="shared" si="106"/>
        <v>609562</v>
      </c>
      <c r="B7538" s="6">
        <v>35</v>
      </c>
      <c r="C7538" s="6">
        <v>2</v>
      </c>
      <c r="D7538" s="6">
        <v>37</v>
      </c>
      <c r="E7538" s="129" t="s">
        <v>8949</v>
      </c>
      <c r="H7538" s="6">
        <f>IF('Раздел 2.6.3'!AD29=SUM('Раздел 2.6.3'!AD30:AD32),0,1)</f>
        <v>0</v>
      </c>
    </row>
    <row r="7539" spans="1:8" x14ac:dyDescent="0.2">
      <c r="A7539" s="6">
        <f t="shared" si="106"/>
        <v>609562</v>
      </c>
      <c r="B7539" s="6">
        <v>35</v>
      </c>
      <c r="C7539" s="6">
        <v>2</v>
      </c>
      <c r="D7539" s="6">
        <v>38</v>
      </c>
      <c r="E7539" s="129" t="s">
        <v>8950</v>
      </c>
      <c r="H7539" s="6">
        <f>IF('Раздел 2.6.3'!AE29=SUM('Раздел 2.6.3'!AE30:AE32),0,1)</f>
        <v>0</v>
      </c>
    </row>
    <row r="7540" spans="1:8" x14ac:dyDescent="0.2">
      <c r="A7540" s="6">
        <f t="shared" si="106"/>
        <v>609562</v>
      </c>
      <c r="B7540" s="6">
        <v>35</v>
      </c>
      <c r="C7540" s="6">
        <v>2</v>
      </c>
      <c r="D7540" s="6">
        <v>39</v>
      </c>
      <c r="E7540" s="129" t="s">
        <v>8951</v>
      </c>
      <c r="H7540" s="6">
        <f>IF('Раздел 2.6.3'!AF29=SUM('Раздел 2.6.3'!AF30:AF32),0,1)</f>
        <v>0</v>
      </c>
    </row>
    <row r="7541" spans="1:8" x14ac:dyDescent="0.2">
      <c r="A7541" s="6">
        <f t="shared" si="106"/>
        <v>609562</v>
      </c>
      <c r="B7541" s="6">
        <v>35</v>
      </c>
      <c r="C7541" s="6">
        <v>2</v>
      </c>
      <c r="D7541" s="6">
        <v>40</v>
      </c>
      <c r="E7541" s="129" t="s">
        <v>8952</v>
      </c>
      <c r="H7541" s="6">
        <f>IF('Раздел 2.6.3'!AG29=SUM('Раздел 2.6.3'!AG30:AG32),0,1)</f>
        <v>0</v>
      </c>
    </row>
    <row r="7542" spans="1:8" x14ac:dyDescent="0.2">
      <c r="A7542" s="6">
        <f t="shared" si="106"/>
        <v>609562</v>
      </c>
      <c r="B7542" s="6">
        <v>35</v>
      </c>
      <c r="C7542" s="6">
        <v>2</v>
      </c>
      <c r="D7542" s="6">
        <v>41</v>
      </c>
      <c r="E7542" s="129" t="s">
        <v>8953</v>
      </c>
      <c r="H7542" s="6">
        <f>IF('Раздел 2.6.3'!AH29=SUM('Раздел 2.6.3'!AH30:AH32),0,1)</f>
        <v>0</v>
      </c>
    </row>
    <row r="7543" spans="1:8" x14ac:dyDescent="0.2">
      <c r="A7543" s="6">
        <f t="shared" si="106"/>
        <v>609562</v>
      </c>
      <c r="B7543" s="6">
        <v>35</v>
      </c>
      <c r="C7543" s="6">
        <v>2</v>
      </c>
      <c r="D7543" s="6">
        <v>42</v>
      </c>
      <c r="E7543" s="129" t="s">
        <v>8954</v>
      </c>
      <c r="H7543" s="6">
        <f>IF('Раздел 2.6.3'!AI29=SUM('Раздел 2.6.3'!AI30:AI32),0,1)</f>
        <v>0</v>
      </c>
    </row>
    <row r="7544" spans="1:8" x14ac:dyDescent="0.2">
      <c r="A7544" s="6">
        <f t="shared" si="106"/>
        <v>609562</v>
      </c>
      <c r="B7544" s="6">
        <v>35</v>
      </c>
      <c r="C7544" s="6">
        <v>2</v>
      </c>
      <c r="D7544" s="6">
        <v>43</v>
      </c>
      <c r="E7544" s="129" t="s">
        <v>8955</v>
      </c>
      <c r="H7544" s="6">
        <f>IF('Раздел 2.6.3'!AJ29=SUM('Раздел 2.6.3'!AJ30:AJ32),0,1)</f>
        <v>0</v>
      </c>
    </row>
    <row r="7545" spans="1:8" x14ac:dyDescent="0.2">
      <c r="A7545" s="6">
        <f t="shared" si="106"/>
        <v>609562</v>
      </c>
      <c r="B7545" s="6">
        <v>35</v>
      </c>
      <c r="C7545" s="119">
        <v>2</v>
      </c>
      <c r="D7545" s="119">
        <v>44</v>
      </c>
      <c r="E7545" s="130" t="s">
        <v>9129</v>
      </c>
      <c r="F7545" s="119"/>
      <c r="G7545" s="119"/>
      <c r="H7545" s="119">
        <f>IF('Раздел 2.6.3'!AK29=SUM('Раздел 2.6.3'!AK30:AK32),0,1)</f>
        <v>0</v>
      </c>
    </row>
    <row r="7546" spans="1:8" x14ac:dyDescent="0.2">
      <c r="A7546" s="6">
        <f t="shared" si="106"/>
        <v>609562</v>
      </c>
      <c r="B7546" s="6">
        <v>35</v>
      </c>
      <c r="C7546" s="6">
        <v>3</v>
      </c>
      <c r="D7546" s="6">
        <v>45</v>
      </c>
      <c r="E7546" s="6" t="s">
        <v>9130</v>
      </c>
      <c r="H7546" s="6">
        <f>IF(SUM('Раздел 2.6.3'!P30:P31)=SUM('Раздел 2.6.3'!P36,'Раздел 2.6.3'!P41),0,1)</f>
        <v>0</v>
      </c>
    </row>
    <row r="7547" spans="1:8" x14ac:dyDescent="0.2">
      <c r="A7547" s="6">
        <f t="shared" si="106"/>
        <v>609562</v>
      </c>
      <c r="B7547" s="6">
        <v>35</v>
      </c>
      <c r="C7547" s="6">
        <v>3</v>
      </c>
      <c r="D7547" s="6">
        <v>46</v>
      </c>
      <c r="E7547" s="129" t="s">
        <v>9131</v>
      </c>
      <c r="H7547" s="6">
        <f>IF(SUM('Раздел 2.6.3'!Q30:Q31)=SUM('Раздел 2.6.3'!Q36,'Раздел 2.6.3'!Q41),0,1)</f>
        <v>0</v>
      </c>
    </row>
    <row r="7548" spans="1:8" x14ac:dyDescent="0.2">
      <c r="A7548" s="6">
        <f t="shared" si="106"/>
        <v>609562</v>
      </c>
      <c r="B7548" s="6">
        <v>35</v>
      </c>
      <c r="C7548" s="6">
        <v>3</v>
      </c>
      <c r="D7548" s="6">
        <v>47</v>
      </c>
      <c r="E7548" s="129" t="s">
        <v>9132</v>
      </c>
      <c r="H7548" s="6">
        <f>IF(SUM('Раздел 2.6.3'!R30:R31)=SUM('Раздел 2.6.3'!R36,'Раздел 2.6.3'!R41),0,1)</f>
        <v>0</v>
      </c>
    </row>
    <row r="7549" spans="1:8" x14ac:dyDescent="0.2">
      <c r="A7549" s="6">
        <f t="shared" si="106"/>
        <v>609562</v>
      </c>
      <c r="B7549" s="6">
        <v>35</v>
      </c>
      <c r="C7549" s="6">
        <v>3</v>
      </c>
      <c r="D7549" s="6">
        <v>48</v>
      </c>
      <c r="E7549" s="129" t="s">
        <v>9133</v>
      </c>
      <c r="H7549" s="6">
        <f>IF(SUM('Раздел 2.6.3'!S30:S31)=SUM('Раздел 2.6.3'!S36,'Раздел 2.6.3'!S41),0,1)</f>
        <v>0</v>
      </c>
    </row>
    <row r="7550" spans="1:8" x14ac:dyDescent="0.2">
      <c r="A7550" s="6">
        <f t="shared" si="106"/>
        <v>609562</v>
      </c>
      <c r="B7550" s="6">
        <v>35</v>
      </c>
      <c r="C7550" s="6">
        <v>3</v>
      </c>
      <c r="D7550" s="6">
        <v>49</v>
      </c>
      <c r="E7550" s="129" t="s">
        <v>9134</v>
      </c>
      <c r="H7550" s="6">
        <f>IF(SUM('Раздел 2.6.3'!T30:T31)=SUM('Раздел 2.6.3'!T36,'Раздел 2.6.3'!T41),0,1)</f>
        <v>0</v>
      </c>
    </row>
    <row r="7551" spans="1:8" x14ac:dyDescent="0.2">
      <c r="A7551" s="6">
        <f t="shared" si="106"/>
        <v>609562</v>
      </c>
      <c r="B7551" s="6">
        <v>35</v>
      </c>
      <c r="C7551" s="6">
        <v>3</v>
      </c>
      <c r="D7551" s="6">
        <v>50</v>
      </c>
      <c r="E7551" s="129" t="s">
        <v>9135</v>
      </c>
      <c r="H7551" s="6">
        <f>IF(SUM('Раздел 2.6.3'!U30:U31)=SUM('Раздел 2.6.3'!U36,'Раздел 2.6.3'!U41),0,1)</f>
        <v>0</v>
      </c>
    </row>
    <row r="7552" spans="1:8" x14ac:dyDescent="0.2">
      <c r="A7552" s="6">
        <f t="shared" si="106"/>
        <v>609562</v>
      </c>
      <c r="B7552" s="6">
        <v>35</v>
      </c>
      <c r="C7552" s="6">
        <v>3</v>
      </c>
      <c r="D7552" s="6">
        <v>51</v>
      </c>
      <c r="E7552" s="129" t="s">
        <v>8963</v>
      </c>
      <c r="H7552" s="6">
        <f>IF(SUM('Раздел 2.6.3'!V30:V31)=SUM('Раздел 2.6.3'!V36,'Раздел 2.6.3'!V41),0,1)</f>
        <v>0</v>
      </c>
    </row>
    <row r="7553" spans="1:8" x14ac:dyDescent="0.2">
      <c r="A7553" s="6">
        <f t="shared" si="106"/>
        <v>609562</v>
      </c>
      <c r="B7553" s="6">
        <v>35</v>
      </c>
      <c r="C7553" s="6">
        <v>3</v>
      </c>
      <c r="D7553" s="6">
        <v>52</v>
      </c>
      <c r="E7553" s="129" t="s">
        <v>8964</v>
      </c>
      <c r="H7553" s="6">
        <f>IF(SUM('Раздел 2.6.3'!W30:W31)=SUM('Раздел 2.6.3'!W36,'Раздел 2.6.3'!W41),0,1)</f>
        <v>0</v>
      </c>
    </row>
    <row r="7554" spans="1:8" x14ac:dyDescent="0.2">
      <c r="A7554" s="6">
        <f t="shared" si="106"/>
        <v>609562</v>
      </c>
      <c r="B7554" s="6">
        <v>35</v>
      </c>
      <c r="C7554" s="6">
        <v>3</v>
      </c>
      <c r="D7554" s="6">
        <v>53</v>
      </c>
      <c r="E7554" s="129" t="s">
        <v>8965</v>
      </c>
      <c r="H7554" s="6">
        <f>IF(SUM('Раздел 2.6.3'!X30:X31)=SUM('Раздел 2.6.3'!X36,'Раздел 2.6.3'!X41),0,1)</f>
        <v>0</v>
      </c>
    </row>
    <row r="7555" spans="1:8" x14ac:dyDescent="0.2">
      <c r="A7555" s="6">
        <f t="shared" si="106"/>
        <v>609562</v>
      </c>
      <c r="B7555" s="6">
        <v>35</v>
      </c>
      <c r="C7555" s="6">
        <v>3</v>
      </c>
      <c r="D7555" s="6">
        <v>54</v>
      </c>
      <c r="E7555" s="129" t="s">
        <v>8966</v>
      </c>
      <c r="H7555" s="6">
        <f>IF(SUM('Раздел 2.6.3'!Y30:Y31)=SUM('Раздел 2.6.3'!Y36,'Раздел 2.6.3'!Y41),0,1)</f>
        <v>0</v>
      </c>
    </row>
    <row r="7556" spans="1:8" x14ac:dyDescent="0.2">
      <c r="A7556" s="6">
        <f t="shared" si="106"/>
        <v>609562</v>
      </c>
      <c r="B7556" s="6">
        <v>35</v>
      </c>
      <c r="C7556" s="6">
        <v>3</v>
      </c>
      <c r="D7556" s="6">
        <v>55</v>
      </c>
      <c r="E7556" s="129" t="s">
        <v>9925</v>
      </c>
      <c r="H7556" s="6">
        <f>IF(SUM('Раздел 2.6.3'!Z30:Z31)=SUM('Раздел 2.6.3'!Z36,'Раздел 2.6.3'!Z41),0,1)</f>
        <v>0</v>
      </c>
    </row>
    <row r="7557" spans="1:8" x14ac:dyDescent="0.2">
      <c r="A7557" s="6">
        <f t="shared" si="106"/>
        <v>609562</v>
      </c>
      <c r="B7557" s="6">
        <v>35</v>
      </c>
      <c r="C7557" s="6">
        <v>3</v>
      </c>
      <c r="D7557" s="6">
        <v>56</v>
      </c>
      <c r="E7557" s="129" t="s">
        <v>9926</v>
      </c>
      <c r="H7557" s="6">
        <f>IF(SUM('Раздел 2.6.3'!AA30:AA31)=SUM('Раздел 2.6.3'!AA36,'Раздел 2.6.3'!AA41),0,1)</f>
        <v>0</v>
      </c>
    </row>
    <row r="7558" spans="1:8" x14ac:dyDescent="0.2">
      <c r="A7558" s="6">
        <f t="shared" si="106"/>
        <v>609562</v>
      </c>
      <c r="B7558" s="6">
        <v>35</v>
      </c>
      <c r="C7558" s="6">
        <v>3</v>
      </c>
      <c r="D7558" s="6">
        <v>57</v>
      </c>
      <c r="E7558" s="129" t="s">
        <v>9147</v>
      </c>
      <c r="H7558" s="6">
        <f>IF(SUM('Раздел 2.6.3'!AB30:AB31)=SUM('Раздел 2.6.3'!AB36,'Раздел 2.6.3'!AB41),0,1)</f>
        <v>0</v>
      </c>
    </row>
    <row r="7559" spans="1:8" x14ac:dyDescent="0.2">
      <c r="A7559" s="6">
        <f t="shared" ref="A7559:A7600" si="110">P_3</f>
        <v>609562</v>
      </c>
      <c r="B7559" s="6">
        <v>35</v>
      </c>
      <c r="C7559" s="6">
        <v>3</v>
      </c>
      <c r="D7559" s="6">
        <v>58</v>
      </c>
      <c r="E7559" s="129" t="s">
        <v>9148</v>
      </c>
      <c r="H7559" s="6">
        <f>IF(SUM('Раздел 2.6.3'!AC30:AC31)=SUM('Раздел 2.6.3'!AC36,'Раздел 2.6.3'!AC41),0,1)</f>
        <v>0</v>
      </c>
    </row>
    <row r="7560" spans="1:8" x14ac:dyDescent="0.2">
      <c r="A7560" s="6">
        <f t="shared" si="110"/>
        <v>609562</v>
      </c>
      <c r="B7560" s="6">
        <v>35</v>
      </c>
      <c r="C7560" s="6">
        <v>3</v>
      </c>
      <c r="D7560" s="6">
        <v>59</v>
      </c>
      <c r="E7560" s="129" t="s">
        <v>9149</v>
      </c>
      <c r="H7560" s="6">
        <f>IF(SUM('Раздел 2.6.3'!AD30:AD31)=SUM('Раздел 2.6.3'!AD36,'Раздел 2.6.3'!AD41),0,1)</f>
        <v>0</v>
      </c>
    </row>
    <row r="7561" spans="1:8" x14ac:dyDescent="0.2">
      <c r="A7561" s="6">
        <f t="shared" si="110"/>
        <v>609562</v>
      </c>
      <c r="B7561" s="6">
        <v>35</v>
      </c>
      <c r="C7561" s="6">
        <v>3</v>
      </c>
      <c r="D7561" s="6">
        <v>60</v>
      </c>
      <c r="E7561" s="129" t="s">
        <v>8322</v>
      </c>
      <c r="H7561" s="6">
        <f>IF(SUM('Раздел 2.6.3'!AE30:AE31)=SUM('Раздел 2.6.3'!AE36,'Раздел 2.6.3'!AE41),0,1)</f>
        <v>0</v>
      </c>
    </row>
    <row r="7562" spans="1:8" x14ac:dyDescent="0.2">
      <c r="A7562" s="6">
        <f t="shared" si="110"/>
        <v>609562</v>
      </c>
      <c r="B7562" s="6">
        <v>35</v>
      </c>
      <c r="C7562" s="6">
        <v>3</v>
      </c>
      <c r="D7562" s="6">
        <v>61</v>
      </c>
      <c r="E7562" s="129" t="s">
        <v>8323</v>
      </c>
      <c r="H7562" s="6">
        <f>IF(SUM('Раздел 2.6.3'!AF30:AF31)=SUM('Раздел 2.6.3'!AF36,'Раздел 2.6.3'!AF41),0,1)</f>
        <v>0</v>
      </c>
    </row>
    <row r="7563" spans="1:8" x14ac:dyDescent="0.2">
      <c r="A7563" s="6">
        <f t="shared" si="110"/>
        <v>609562</v>
      </c>
      <c r="B7563" s="6">
        <v>35</v>
      </c>
      <c r="C7563" s="6">
        <v>3</v>
      </c>
      <c r="D7563" s="6">
        <v>62</v>
      </c>
      <c r="E7563" s="129" t="s">
        <v>8324</v>
      </c>
      <c r="H7563" s="6">
        <f>IF(SUM('Раздел 2.6.3'!AG30:AG31)=SUM('Раздел 2.6.3'!AG36,'Раздел 2.6.3'!AG41),0,1)</f>
        <v>0</v>
      </c>
    </row>
    <row r="7564" spans="1:8" x14ac:dyDescent="0.2">
      <c r="A7564" s="6">
        <f t="shared" si="110"/>
        <v>609562</v>
      </c>
      <c r="B7564" s="6">
        <v>35</v>
      </c>
      <c r="C7564" s="6">
        <v>3</v>
      </c>
      <c r="D7564" s="6">
        <v>63</v>
      </c>
      <c r="E7564" s="129" t="s">
        <v>8325</v>
      </c>
      <c r="H7564" s="6">
        <f>IF(SUM('Раздел 2.6.3'!AH30:AH31)=SUM('Раздел 2.6.3'!AH36,'Раздел 2.6.3'!AH41),0,1)</f>
        <v>0</v>
      </c>
    </row>
    <row r="7565" spans="1:8" x14ac:dyDescent="0.2">
      <c r="A7565" s="6">
        <f t="shared" si="110"/>
        <v>609562</v>
      </c>
      <c r="B7565" s="6">
        <v>35</v>
      </c>
      <c r="C7565" s="6">
        <v>3</v>
      </c>
      <c r="D7565" s="6">
        <v>64</v>
      </c>
      <c r="E7565" s="129" t="s">
        <v>8326</v>
      </c>
      <c r="H7565" s="6">
        <f>IF(SUM('Раздел 2.6.3'!AI30:AI31)=SUM('Раздел 2.6.3'!AI36,'Раздел 2.6.3'!AI41),0,1)</f>
        <v>0</v>
      </c>
    </row>
    <row r="7566" spans="1:8" x14ac:dyDescent="0.2">
      <c r="A7566" s="6">
        <f t="shared" si="110"/>
        <v>609562</v>
      </c>
      <c r="B7566" s="6">
        <v>35</v>
      </c>
      <c r="C7566" s="6">
        <v>3</v>
      </c>
      <c r="D7566" s="6">
        <v>65</v>
      </c>
      <c r="E7566" s="129" t="s">
        <v>8327</v>
      </c>
      <c r="H7566" s="6">
        <f>IF(SUM('Раздел 2.6.3'!AJ30:AJ31)=SUM('Раздел 2.6.3'!AJ36,'Раздел 2.6.3'!AJ41),0,1)</f>
        <v>0</v>
      </c>
    </row>
    <row r="7567" spans="1:8" x14ac:dyDescent="0.2">
      <c r="A7567" s="6">
        <f t="shared" si="110"/>
        <v>609562</v>
      </c>
      <c r="B7567" s="6">
        <v>35</v>
      </c>
      <c r="C7567" s="119">
        <v>3</v>
      </c>
      <c r="D7567" s="119">
        <v>66</v>
      </c>
      <c r="E7567" s="130" t="s">
        <v>8328</v>
      </c>
      <c r="F7567" s="119"/>
      <c r="G7567" s="119"/>
      <c r="H7567" s="119">
        <f>IF(SUM('Раздел 2.6.3'!AK30:AK31)=SUM('Раздел 2.6.3'!AK36,'Раздел 2.6.3'!AK41),0,1)</f>
        <v>0</v>
      </c>
    </row>
    <row r="7568" spans="1:8" x14ac:dyDescent="0.2">
      <c r="A7568" s="6">
        <f t="shared" si="110"/>
        <v>609562</v>
      </c>
      <c r="B7568" s="6">
        <v>35</v>
      </c>
      <c r="C7568" s="6">
        <v>4</v>
      </c>
      <c r="D7568" s="6">
        <v>67</v>
      </c>
      <c r="E7568" s="6" t="s">
        <v>8329</v>
      </c>
      <c r="H7568" s="6">
        <f>IF('Раздел 2.6.3'!P21=SUM('Раздел 2.6.3'!V21:X21),0,1)</f>
        <v>0</v>
      </c>
    </row>
    <row r="7569" spans="1:8" x14ac:dyDescent="0.2">
      <c r="A7569" s="6">
        <f t="shared" si="110"/>
        <v>609562</v>
      </c>
      <c r="B7569" s="6">
        <v>35</v>
      </c>
      <c r="C7569" s="6">
        <v>4</v>
      </c>
      <c r="D7569" s="6">
        <v>68</v>
      </c>
      <c r="E7569" s="6" t="s">
        <v>8330</v>
      </c>
      <c r="H7569" s="6">
        <f>IF('Раздел 2.6.3'!P22=SUM('Раздел 2.6.3'!V22:X22),0,1)</f>
        <v>0</v>
      </c>
    </row>
    <row r="7570" spans="1:8" x14ac:dyDescent="0.2">
      <c r="A7570" s="6">
        <f t="shared" si="110"/>
        <v>609562</v>
      </c>
      <c r="B7570" s="6">
        <v>35</v>
      </c>
      <c r="C7570" s="6">
        <v>4</v>
      </c>
      <c r="D7570" s="6">
        <v>69</v>
      </c>
      <c r="E7570" s="6" t="s">
        <v>8331</v>
      </c>
      <c r="H7570" s="6">
        <f>IF('Раздел 2.6.3'!P23=SUM('Раздел 2.6.3'!V23:X23),0,1)</f>
        <v>0</v>
      </c>
    </row>
    <row r="7571" spans="1:8" x14ac:dyDescent="0.2">
      <c r="A7571" s="6">
        <f t="shared" si="110"/>
        <v>609562</v>
      </c>
      <c r="B7571" s="6">
        <v>35</v>
      </c>
      <c r="C7571" s="6">
        <v>4</v>
      </c>
      <c r="D7571" s="6">
        <v>70</v>
      </c>
      <c r="E7571" s="6" t="s">
        <v>8332</v>
      </c>
      <c r="H7571" s="6">
        <f>IF('Раздел 2.6.3'!P24=SUM('Раздел 2.6.3'!V24:X24),0,1)</f>
        <v>0</v>
      </c>
    </row>
    <row r="7572" spans="1:8" x14ac:dyDescent="0.2">
      <c r="A7572" s="6">
        <f t="shared" si="110"/>
        <v>609562</v>
      </c>
      <c r="B7572" s="6">
        <v>35</v>
      </c>
      <c r="C7572" s="6">
        <v>4</v>
      </c>
      <c r="D7572" s="6">
        <v>71</v>
      </c>
      <c r="E7572" s="6" t="s">
        <v>8333</v>
      </c>
      <c r="H7572" s="6">
        <f>IF('Раздел 2.6.3'!P25=SUM('Раздел 2.6.3'!V25:X25),0,1)</f>
        <v>0</v>
      </c>
    </row>
    <row r="7573" spans="1:8" x14ac:dyDescent="0.2">
      <c r="A7573" s="6">
        <f t="shared" si="110"/>
        <v>609562</v>
      </c>
      <c r="B7573" s="6">
        <v>35</v>
      </c>
      <c r="C7573" s="6">
        <v>4</v>
      </c>
      <c r="D7573" s="6">
        <v>72</v>
      </c>
      <c r="E7573" s="6" t="s">
        <v>9163</v>
      </c>
      <c r="H7573" s="6">
        <f>IF('Раздел 2.6.3'!P26=SUM('Раздел 2.6.3'!V26:X26),0,1)</f>
        <v>0</v>
      </c>
    </row>
    <row r="7574" spans="1:8" x14ac:dyDescent="0.2">
      <c r="A7574" s="6">
        <f t="shared" si="110"/>
        <v>609562</v>
      </c>
      <c r="B7574" s="6">
        <v>35</v>
      </c>
      <c r="C7574" s="6">
        <v>4</v>
      </c>
      <c r="D7574" s="6">
        <v>73</v>
      </c>
      <c r="E7574" s="6" t="s">
        <v>9164</v>
      </c>
      <c r="H7574" s="6">
        <f>IF('Раздел 2.6.3'!P27=SUM('Раздел 2.6.3'!V27:X27),0,1)</f>
        <v>0</v>
      </c>
    </row>
    <row r="7575" spans="1:8" x14ac:dyDescent="0.2">
      <c r="A7575" s="6">
        <f t="shared" si="110"/>
        <v>609562</v>
      </c>
      <c r="B7575" s="6">
        <v>35</v>
      </c>
      <c r="C7575" s="6">
        <v>4</v>
      </c>
      <c r="D7575" s="6">
        <v>74</v>
      </c>
      <c r="E7575" s="6" t="s">
        <v>9165</v>
      </c>
      <c r="H7575" s="6">
        <f>IF('Раздел 2.6.3'!P28=SUM('Раздел 2.6.3'!V28:X28),0,1)</f>
        <v>0</v>
      </c>
    </row>
    <row r="7576" spans="1:8" x14ac:dyDescent="0.2">
      <c r="A7576" s="6">
        <f t="shared" si="110"/>
        <v>609562</v>
      </c>
      <c r="B7576" s="6">
        <v>35</v>
      </c>
      <c r="C7576" s="6">
        <v>4</v>
      </c>
      <c r="D7576" s="6">
        <v>75</v>
      </c>
      <c r="E7576" s="6" t="s">
        <v>9166</v>
      </c>
      <c r="H7576" s="6">
        <f>IF('Раздел 2.6.3'!P29=SUM('Раздел 2.6.3'!V29:X29),0,1)</f>
        <v>0</v>
      </c>
    </row>
    <row r="7577" spans="1:8" x14ac:dyDescent="0.2">
      <c r="A7577" s="6">
        <f t="shared" si="110"/>
        <v>609562</v>
      </c>
      <c r="B7577" s="6">
        <v>35</v>
      </c>
      <c r="C7577" s="6">
        <v>4</v>
      </c>
      <c r="D7577" s="6">
        <v>76</v>
      </c>
      <c r="E7577" s="6" t="s">
        <v>9167</v>
      </c>
      <c r="H7577" s="6">
        <f>IF('Раздел 2.6.3'!P30=SUM('Раздел 2.6.3'!V30:X30),0,1)</f>
        <v>0</v>
      </c>
    </row>
    <row r="7578" spans="1:8" x14ac:dyDescent="0.2">
      <c r="A7578" s="6">
        <f t="shared" si="110"/>
        <v>609562</v>
      </c>
      <c r="B7578" s="6">
        <v>35</v>
      </c>
      <c r="C7578" s="6">
        <v>4</v>
      </c>
      <c r="D7578" s="6">
        <v>77</v>
      </c>
      <c r="E7578" s="6" t="s">
        <v>9168</v>
      </c>
      <c r="H7578" s="6">
        <f>IF('Раздел 2.6.3'!P31=SUM('Раздел 2.6.3'!V31:X31),0,1)</f>
        <v>0</v>
      </c>
    </row>
    <row r="7579" spans="1:8" x14ac:dyDescent="0.2">
      <c r="A7579" s="6">
        <f t="shared" si="110"/>
        <v>609562</v>
      </c>
      <c r="B7579" s="6">
        <v>35</v>
      </c>
      <c r="C7579" s="6">
        <v>4</v>
      </c>
      <c r="D7579" s="6">
        <v>78</v>
      </c>
      <c r="E7579" s="6" t="s">
        <v>9169</v>
      </c>
      <c r="H7579" s="6">
        <f>IF('Раздел 2.6.3'!P32=SUM('Раздел 2.6.3'!V32:X32),0,1)</f>
        <v>0</v>
      </c>
    </row>
    <row r="7580" spans="1:8" x14ac:dyDescent="0.2">
      <c r="A7580" s="6">
        <f t="shared" si="110"/>
        <v>609562</v>
      </c>
      <c r="B7580" s="6">
        <v>35</v>
      </c>
      <c r="C7580" s="6">
        <v>4</v>
      </c>
      <c r="D7580" s="6">
        <v>79</v>
      </c>
      <c r="E7580" s="6" t="s">
        <v>9170</v>
      </c>
      <c r="H7580" s="6">
        <f>IF('Раздел 2.6.3'!P33=SUM('Раздел 2.6.3'!V33:X33),0,1)</f>
        <v>0</v>
      </c>
    </row>
    <row r="7581" spans="1:8" x14ac:dyDescent="0.2">
      <c r="A7581" s="6">
        <f t="shared" si="110"/>
        <v>609562</v>
      </c>
      <c r="B7581" s="6">
        <v>35</v>
      </c>
      <c r="C7581" s="6">
        <v>4</v>
      </c>
      <c r="D7581" s="6">
        <v>80</v>
      </c>
      <c r="E7581" s="6" t="s">
        <v>9171</v>
      </c>
      <c r="H7581" s="6">
        <f>IF('Раздел 2.6.3'!P34=SUM('Раздел 2.6.3'!V34:X34),0,1)</f>
        <v>0</v>
      </c>
    </row>
    <row r="7582" spans="1:8" x14ac:dyDescent="0.2">
      <c r="A7582" s="6">
        <f t="shared" si="110"/>
        <v>609562</v>
      </c>
      <c r="B7582" s="6">
        <v>35</v>
      </c>
      <c r="C7582" s="6">
        <v>4</v>
      </c>
      <c r="D7582" s="6">
        <v>81</v>
      </c>
      <c r="E7582" s="6" t="s">
        <v>9172</v>
      </c>
      <c r="H7582" s="6">
        <f>IF('Раздел 2.6.3'!P35=SUM('Раздел 2.6.3'!V35:X35),0,1)</f>
        <v>0</v>
      </c>
    </row>
    <row r="7583" spans="1:8" x14ac:dyDescent="0.2">
      <c r="A7583" s="6">
        <f t="shared" si="110"/>
        <v>609562</v>
      </c>
      <c r="B7583" s="6">
        <v>35</v>
      </c>
      <c r="C7583" s="6">
        <v>4</v>
      </c>
      <c r="D7583" s="6">
        <v>82</v>
      </c>
      <c r="E7583" s="6" t="s">
        <v>9252</v>
      </c>
      <c r="H7583" s="6">
        <f>IF('Раздел 2.6.3'!P36=SUM('Раздел 2.6.3'!V36:X36),0,1)</f>
        <v>0</v>
      </c>
    </row>
    <row r="7584" spans="1:8" x14ac:dyDescent="0.2">
      <c r="A7584" s="6">
        <f t="shared" si="110"/>
        <v>609562</v>
      </c>
      <c r="B7584" s="6">
        <v>35</v>
      </c>
      <c r="C7584" s="6">
        <v>4</v>
      </c>
      <c r="D7584" s="6">
        <v>83</v>
      </c>
      <c r="E7584" s="6" t="s">
        <v>9253</v>
      </c>
      <c r="H7584" s="6">
        <f>IF('Раздел 2.6.3'!P37=SUM('Раздел 2.6.3'!V37:X37),0,1)</f>
        <v>0</v>
      </c>
    </row>
    <row r="7585" spans="1:8" x14ac:dyDescent="0.2">
      <c r="A7585" s="6">
        <f t="shared" si="110"/>
        <v>609562</v>
      </c>
      <c r="B7585" s="6">
        <v>35</v>
      </c>
      <c r="C7585" s="6">
        <v>4</v>
      </c>
      <c r="D7585" s="6">
        <v>84</v>
      </c>
      <c r="E7585" s="6" t="s">
        <v>9254</v>
      </c>
      <c r="H7585" s="6">
        <f>IF('Раздел 2.6.3'!P38=SUM('Раздел 2.6.3'!V38:X38),0,1)</f>
        <v>0</v>
      </c>
    </row>
    <row r="7586" spans="1:8" x14ac:dyDescent="0.2">
      <c r="A7586" s="6">
        <f t="shared" si="110"/>
        <v>609562</v>
      </c>
      <c r="B7586" s="6">
        <v>35</v>
      </c>
      <c r="C7586" s="6">
        <v>4</v>
      </c>
      <c r="D7586" s="6">
        <v>85</v>
      </c>
      <c r="E7586" s="6" t="s">
        <v>9255</v>
      </c>
      <c r="H7586" s="6">
        <f>IF('Раздел 2.6.3'!P39=SUM('Раздел 2.6.3'!V39:X39),0,1)</f>
        <v>0</v>
      </c>
    </row>
    <row r="7587" spans="1:8" x14ac:dyDescent="0.2">
      <c r="A7587" s="6">
        <f t="shared" si="110"/>
        <v>609562</v>
      </c>
      <c r="B7587" s="6">
        <v>35</v>
      </c>
      <c r="C7587" s="6">
        <v>4</v>
      </c>
      <c r="D7587" s="6">
        <v>86</v>
      </c>
      <c r="E7587" s="6" t="s">
        <v>9256</v>
      </c>
      <c r="H7587" s="6">
        <f>IF('Раздел 2.6.3'!P40=SUM('Раздел 2.6.3'!V40:X40),0,1)</f>
        <v>0</v>
      </c>
    </row>
    <row r="7588" spans="1:8" x14ac:dyDescent="0.2">
      <c r="A7588" s="6">
        <f t="shared" si="110"/>
        <v>609562</v>
      </c>
      <c r="B7588" s="6">
        <v>35</v>
      </c>
      <c r="C7588" s="6">
        <v>4</v>
      </c>
      <c r="D7588" s="6">
        <v>87</v>
      </c>
      <c r="E7588" s="6" t="s">
        <v>9257</v>
      </c>
      <c r="H7588" s="6">
        <f>IF('Раздел 2.6.3'!P41=SUM('Раздел 2.6.3'!V41:X41),0,1)</f>
        <v>0</v>
      </c>
    </row>
    <row r="7589" spans="1:8" x14ac:dyDescent="0.2">
      <c r="A7589" s="6">
        <f t="shared" si="110"/>
        <v>609562</v>
      </c>
      <c r="B7589" s="6">
        <v>35</v>
      </c>
      <c r="C7589" s="119">
        <v>4</v>
      </c>
      <c r="D7589" s="119">
        <v>88</v>
      </c>
      <c r="E7589" s="119" t="s">
        <v>8420</v>
      </c>
      <c r="F7589" s="119"/>
      <c r="G7589" s="119"/>
      <c r="H7589" s="119">
        <f>IF('Раздел 2.6.3'!P42=SUM('Раздел 2.6.3'!V42:X42),0,1)</f>
        <v>0</v>
      </c>
    </row>
    <row r="7590" spans="1:8" x14ac:dyDescent="0.2">
      <c r="A7590" s="6">
        <f t="shared" si="110"/>
        <v>609562</v>
      </c>
      <c r="B7590" s="6">
        <v>35</v>
      </c>
      <c r="C7590" s="6">
        <v>5</v>
      </c>
      <c r="D7590" s="6">
        <v>89</v>
      </c>
      <c r="E7590" s="6" t="s">
        <v>8421</v>
      </c>
      <c r="H7590" s="6">
        <f>IF('Раздел 2.6.3'!AE21=SUM('Раздел 2.6.3'!P21,'Раздел 2.6.3'!Y21),0,1)</f>
        <v>0</v>
      </c>
    </row>
    <row r="7591" spans="1:8" x14ac:dyDescent="0.2">
      <c r="A7591" s="6">
        <f t="shared" si="110"/>
        <v>609562</v>
      </c>
      <c r="B7591" s="6">
        <v>35</v>
      </c>
      <c r="C7591" s="6">
        <v>5</v>
      </c>
      <c r="D7591" s="6">
        <v>90</v>
      </c>
      <c r="E7591" s="6" t="s">
        <v>8422</v>
      </c>
      <c r="H7591" s="6">
        <f>IF('Раздел 2.6.3'!AE22=SUM('Раздел 2.6.3'!P22,'Раздел 2.6.3'!Y22),0,1)</f>
        <v>0</v>
      </c>
    </row>
    <row r="7592" spans="1:8" x14ac:dyDescent="0.2">
      <c r="A7592" s="6">
        <f t="shared" si="110"/>
        <v>609562</v>
      </c>
      <c r="B7592" s="6">
        <v>35</v>
      </c>
      <c r="C7592" s="6">
        <v>5</v>
      </c>
      <c r="D7592" s="6">
        <v>91</v>
      </c>
      <c r="E7592" s="6" t="s">
        <v>8423</v>
      </c>
      <c r="H7592" s="6">
        <f>IF('Раздел 2.6.3'!AE23=SUM('Раздел 2.6.3'!P23,'Раздел 2.6.3'!Y23),0,1)</f>
        <v>0</v>
      </c>
    </row>
    <row r="7593" spans="1:8" x14ac:dyDescent="0.2">
      <c r="A7593" s="6">
        <f t="shared" si="110"/>
        <v>609562</v>
      </c>
      <c r="B7593" s="6">
        <v>35</v>
      </c>
      <c r="C7593" s="6">
        <v>5</v>
      </c>
      <c r="D7593" s="6">
        <v>92</v>
      </c>
      <c r="E7593" s="6" t="s">
        <v>8424</v>
      </c>
      <c r="H7593" s="6">
        <f>IF('Раздел 2.6.3'!AE24=SUM('Раздел 2.6.3'!P24,'Раздел 2.6.3'!Y24),0,1)</f>
        <v>0</v>
      </c>
    </row>
    <row r="7594" spans="1:8" x14ac:dyDescent="0.2">
      <c r="A7594" s="6">
        <f t="shared" si="110"/>
        <v>609562</v>
      </c>
      <c r="B7594" s="6">
        <v>35</v>
      </c>
      <c r="C7594" s="6">
        <v>5</v>
      </c>
      <c r="D7594" s="6">
        <v>93</v>
      </c>
      <c r="E7594" s="6" t="s">
        <v>8425</v>
      </c>
      <c r="H7594" s="6">
        <f>IF('Раздел 2.6.3'!AE25=SUM('Раздел 2.6.3'!P25,'Раздел 2.6.3'!Y25),0,1)</f>
        <v>0</v>
      </c>
    </row>
    <row r="7595" spans="1:8" x14ac:dyDescent="0.2">
      <c r="A7595" s="6">
        <f t="shared" si="110"/>
        <v>609562</v>
      </c>
      <c r="B7595" s="6">
        <v>35</v>
      </c>
      <c r="C7595" s="6">
        <v>5</v>
      </c>
      <c r="D7595" s="6">
        <v>94</v>
      </c>
      <c r="E7595" s="6" t="s">
        <v>8426</v>
      </c>
      <c r="H7595" s="6">
        <f>IF('Раздел 2.6.3'!AE26=SUM('Раздел 2.6.3'!P26,'Раздел 2.6.3'!Y26),0,1)</f>
        <v>0</v>
      </c>
    </row>
    <row r="7596" spans="1:8" x14ac:dyDescent="0.2">
      <c r="A7596" s="6">
        <f t="shared" si="110"/>
        <v>609562</v>
      </c>
      <c r="B7596" s="6">
        <v>35</v>
      </c>
      <c r="C7596" s="6">
        <v>5</v>
      </c>
      <c r="D7596" s="6">
        <v>95</v>
      </c>
      <c r="E7596" s="6" t="s">
        <v>8427</v>
      </c>
      <c r="H7596" s="6">
        <f>IF('Раздел 2.6.3'!AE27=SUM('Раздел 2.6.3'!P27,'Раздел 2.6.3'!Y27),0,1)</f>
        <v>0</v>
      </c>
    </row>
    <row r="7597" spans="1:8" x14ac:dyDescent="0.2">
      <c r="A7597" s="6">
        <f t="shared" si="110"/>
        <v>609562</v>
      </c>
      <c r="B7597" s="6">
        <v>35</v>
      </c>
      <c r="C7597" s="6">
        <v>5</v>
      </c>
      <c r="D7597" s="6">
        <v>96</v>
      </c>
      <c r="E7597" s="6" t="s">
        <v>6826</v>
      </c>
      <c r="H7597" s="6">
        <f>IF('Раздел 2.6.3'!AE28=SUM('Раздел 2.6.3'!P28,'Раздел 2.6.3'!Y28),0,1)</f>
        <v>0</v>
      </c>
    </row>
    <row r="7598" spans="1:8" x14ac:dyDescent="0.2">
      <c r="A7598" s="6">
        <f t="shared" si="110"/>
        <v>609562</v>
      </c>
      <c r="B7598" s="6">
        <v>35</v>
      </c>
      <c r="C7598" s="6">
        <v>5</v>
      </c>
      <c r="D7598" s="6">
        <v>97</v>
      </c>
      <c r="E7598" s="6" t="s">
        <v>6827</v>
      </c>
      <c r="H7598" s="6">
        <f>IF('Раздел 2.6.3'!AE29=SUM('Раздел 2.6.3'!P29,'Раздел 2.6.3'!Y29),0,1)</f>
        <v>0</v>
      </c>
    </row>
    <row r="7599" spans="1:8" x14ac:dyDescent="0.2">
      <c r="A7599" s="6">
        <f t="shared" si="110"/>
        <v>609562</v>
      </c>
      <c r="B7599" s="6">
        <v>35</v>
      </c>
      <c r="C7599" s="6">
        <v>5</v>
      </c>
      <c r="D7599" s="6">
        <v>98</v>
      </c>
      <c r="E7599" s="6" t="s">
        <v>6828</v>
      </c>
      <c r="H7599" s="6">
        <f>IF('Раздел 2.6.3'!AE30=SUM('Раздел 2.6.3'!P30,'Раздел 2.6.3'!Y30),0,1)</f>
        <v>0</v>
      </c>
    </row>
    <row r="7600" spans="1:8" x14ac:dyDescent="0.2">
      <c r="A7600" s="6">
        <f t="shared" si="110"/>
        <v>609562</v>
      </c>
      <c r="B7600" s="6">
        <v>35</v>
      </c>
      <c r="C7600" s="6">
        <v>5</v>
      </c>
      <c r="D7600" s="6">
        <v>99</v>
      </c>
      <c r="E7600" s="6" t="s">
        <v>6829</v>
      </c>
      <c r="H7600" s="6">
        <f>IF('Раздел 2.6.3'!AE31=SUM('Раздел 2.6.3'!P31,'Раздел 2.6.3'!Y31),0,1)</f>
        <v>0</v>
      </c>
    </row>
    <row r="7601" spans="1:8" x14ac:dyDescent="0.2">
      <c r="A7601" s="6">
        <f t="shared" ref="A7601:A7664" si="111">P_3</f>
        <v>609562</v>
      </c>
      <c r="B7601" s="6">
        <v>35</v>
      </c>
      <c r="C7601" s="6">
        <v>5</v>
      </c>
      <c r="D7601" s="6">
        <v>100</v>
      </c>
      <c r="E7601" s="6" t="s">
        <v>6830</v>
      </c>
      <c r="H7601" s="6">
        <f>IF('Раздел 2.6.3'!AE32=SUM('Раздел 2.6.3'!P32,'Раздел 2.6.3'!Y32),0,1)</f>
        <v>0</v>
      </c>
    </row>
    <row r="7602" spans="1:8" x14ac:dyDescent="0.2">
      <c r="A7602" s="6">
        <f t="shared" si="111"/>
        <v>609562</v>
      </c>
      <c r="B7602" s="6">
        <v>35</v>
      </c>
      <c r="C7602" s="6">
        <v>5</v>
      </c>
      <c r="D7602" s="6">
        <v>101</v>
      </c>
      <c r="E7602" s="6" t="s">
        <v>6831</v>
      </c>
      <c r="H7602" s="6">
        <f>IF('Раздел 2.6.3'!AE33=SUM('Раздел 2.6.3'!P33,'Раздел 2.6.3'!Y33),0,1)</f>
        <v>0</v>
      </c>
    </row>
    <row r="7603" spans="1:8" x14ac:dyDescent="0.2">
      <c r="A7603" s="6">
        <f t="shared" si="111"/>
        <v>609562</v>
      </c>
      <c r="B7603" s="6">
        <v>35</v>
      </c>
      <c r="C7603" s="6">
        <v>5</v>
      </c>
      <c r="D7603" s="6">
        <v>102</v>
      </c>
      <c r="E7603" s="6" t="s">
        <v>6832</v>
      </c>
      <c r="H7603" s="6">
        <f>IF('Раздел 2.6.3'!AE34=SUM('Раздел 2.6.3'!P34,'Раздел 2.6.3'!Y34),0,1)</f>
        <v>0</v>
      </c>
    </row>
    <row r="7604" spans="1:8" x14ac:dyDescent="0.2">
      <c r="A7604" s="6">
        <f t="shared" si="111"/>
        <v>609562</v>
      </c>
      <c r="B7604" s="6">
        <v>35</v>
      </c>
      <c r="C7604" s="6">
        <v>5</v>
      </c>
      <c r="D7604" s="6">
        <v>103</v>
      </c>
      <c r="E7604" s="6" t="s">
        <v>6833</v>
      </c>
      <c r="H7604" s="6">
        <f>IF('Раздел 2.6.3'!AE35=SUM('Раздел 2.6.3'!P35,'Раздел 2.6.3'!Y35),0,1)</f>
        <v>0</v>
      </c>
    </row>
    <row r="7605" spans="1:8" x14ac:dyDescent="0.2">
      <c r="A7605" s="6">
        <f t="shared" si="111"/>
        <v>609562</v>
      </c>
      <c r="B7605" s="6">
        <v>35</v>
      </c>
      <c r="C7605" s="6">
        <v>5</v>
      </c>
      <c r="D7605" s="6">
        <v>104</v>
      </c>
      <c r="E7605" s="6" t="s">
        <v>6834</v>
      </c>
      <c r="H7605" s="6">
        <f>IF('Раздел 2.6.3'!AE36=SUM('Раздел 2.6.3'!P36,'Раздел 2.6.3'!Y36),0,1)</f>
        <v>0</v>
      </c>
    </row>
    <row r="7606" spans="1:8" x14ac:dyDescent="0.2">
      <c r="A7606" s="6">
        <f t="shared" si="111"/>
        <v>609562</v>
      </c>
      <c r="B7606" s="6">
        <v>35</v>
      </c>
      <c r="C7606" s="6">
        <v>5</v>
      </c>
      <c r="D7606" s="6">
        <v>105</v>
      </c>
      <c r="E7606" s="6" t="s">
        <v>6835</v>
      </c>
      <c r="H7606" s="6">
        <f>IF('Раздел 2.6.3'!AE37=SUM('Раздел 2.6.3'!P37,'Раздел 2.6.3'!Y37),0,1)</f>
        <v>0</v>
      </c>
    </row>
    <row r="7607" spans="1:8" x14ac:dyDescent="0.2">
      <c r="A7607" s="6">
        <f t="shared" si="111"/>
        <v>609562</v>
      </c>
      <c r="B7607" s="6">
        <v>35</v>
      </c>
      <c r="C7607" s="6">
        <v>5</v>
      </c>
      <c r="D7607" s="6">
        <v>106</v>
      </c>
      <c r="E7607" s="6" t="s">
        <v>6836</v>
      </c>
      <c r="H7607" s="6">
        <f>IF('Раздел 2.6.3'!AE38=SUM('Раздел 2.6.3'!P38,'Раздел 2.6.3'!Y38),0,1)</f>
        <v>0</v>
      </c>
    </row>
    <row r="7608" spans="1:8" x14ac:dyDescent="0.2">
      <c r="A7608" s="6">
        <f t="shared" si="111"/>
        <v>609562</v>
      </c>
      <c r="B7608" s="6">
        <v>35</v>
      </c>
      <c r="C7608" s="6">
        <v>5</v>
      </c>
      <c r="D7608" s="6">
        <v>107</v>
      </c>
      <c r="E7608" s="6" t="s">
        <v>6837</v>
      </c>
      <c r="H7608" s="6">
        <f>IF('Раздел 2.6.3'!AE39=SUM('Раздел 2.6.3'!P39,'Раздел 2.6.3'!Y39),0,1)</f>
        <v>0</v>
      </c>
    </row>
    <row r="7609" spans="1:8" x14ac:dyDescent="0.2">
      <c r="A7609" s="6">
        <f t="shared" si="111"/>
        <v>609562</v>
      </c>
      <c r="B7609" s="6">
        <v>35</v>
      </c>
      <c r="C7609" s="6">
        <v>5</v>
      </c>
      <c r="D7609" s="6">
        <v>108</v>
      </c>
      <c r="E7609" s="6" t="s">
        <v>6838</v>
      </c>
      <c r="H7609" s="6">
        <f>IF('Раздел 2.6.3'!AE40=SUM('Раздел 2.6.3'!P40,'Раздел 2.6.3'!Y40),0,1)</f>
        <v>0</v>
      </c>
    </row>
    <row r="7610" spans="1:8" x14ac:dyDescent="0.2">
      <c r="A7610" s="6">
        <f t="shared" si="111"/>
        <v>609562</v>
      </c>
      <c r="B7610" s="6">
        <v>35</v>
      </c>
      <c r="C7610" s="6">
        <v>5</v>
      </c>
      <c r="D7610" s="6">
        <v>109</v>
      </c>
      <c r="E7610" s="6" t="s">
        <v>6839</v>
      </c>
      <c r="H7610" s="6">
        <f>IF('Раздел 2.6.3'!AE41=SUM('Раздел 2.6.3'!P41,'Раздел 2.6.3'!Y41),0,1)</f>
        <v>0</v>
      </c>
    </row>
    <row r="7611" spans="1:8" x14ac:dyDescent="0.2">
      <c r="A7611" s="6">
        <f t="shared" si="111"/>
        <v>609562</v>
      </c>
      <c r="B7611" s="6">
        <v>35</v>
      </c>
      <c r="C7611" s="119">
        <v>5</v>
      </c>
      <c r="D7611" s="119">
        <v>110</v>
      </c>
      <c r="E7611" s="119" t="s">
        <v>6845</v>
      </c>
      <c r="F7611" s="119"/>
      <c r="G7611" s="119"/>
      <c r="H7611" s="119">
        <f>IF('Раздел 2.6.3'!AE42=SUM('Раздел 2.6.3'!P42,'Раздел 2.6.3'!Y42),0,1)</f>
        <v>0</v>
      </c>
    </row>
    <row r="7612" spans="1:8" x14ac:dyDescent="0.2">
      <c r="A7612" s="6">
        <f t="shared" si="111"/>
        <v>609562</v>
      </c>
      <c r="B7612" s="6">
        <v>35</v>
      </c>
      <c r="C7612" s="6">
        <v>6</v>
      </c>
      <c r="D7612" s="6">
        <v>111</v>
      </c>
      <c r="E7612" s="6" t="s">
        <v>6846</v>
      </c>
      <c r="H7612" s="6">
        <f>IF('Раздел 2.6.3'!P21&gt;='Раздел 2.6.3'!Q21,0,1)</f>
        <v>0</v>
      </c>
    </row>
    <row r="7613" spans="1:8" x14ac:dyDescent="0.2">
      <c r="A7613" s="6">
        <f t="shared" si="111"/>
        <v>609562</v>
      </c>
      <c r="B7613" s="6">
        <v>35</v>
      </c>
      <c r="C7613" s="6">
        <v>6</v>
      </c>
      <c r="D7613" s="6">
        <v>112</v>
      </c>
      <c r="E7613" s="6" t="s">
        <v>6847</v>
      </c>
      <c r="H7613" s="6">
        <f>IF('Раздел 2.6.3'!P22&gt;='Раздел 2.6.3'!Q22,0,1)</f>
        <v>0</v>
      </c>
    </row>
    <row r="7614" spans="1:8" x14ac:dyDescent="0.2">
      <c r="A7614" s="6">
        <f t="shared" si="111"/>
        <v>609562</v>
      </c>
      <c r="B7614" s="6">
        <v>35</v>
      </c>
      <c r="C7614" s="6">
        <v>6</v>
      </c>
      <c r="D7614" s="6">
        <v>113</v>
      </c>
      <c r="E7614" s="6" t="s">
        <v>6848</v>
      </c>
      <c r="H7614" s="6">
        <f>IF('Раздел 2.6.3'!P23&gt;='Раздел 2.6.3'!Q23,0,1)</f>
        <v>0</v>
      </c>
    </row>
    <row r="7615" spans="1:8" x14ac:dyDescent="0.2">
      <c r="A7615" s="6">
        <f t="shared" si="111"/>
        <v>609562</v>
      </c>
      <c r="B7615" s="6">
        <v>35</v>
      </c>
      <c r="C7615" s="6">
        <v>6</v>
      </c>
      <c r="D7615" s="6">
        <v>114</v>
      </c>
      <c r="E7615" s="6" t="s">
        <v>6849</v>
      </c>
      <c r="H7615" s="6">
        <f>IF('Раздел 2.6.3'!P24&gt;='Раздел 2.6.3'!Q24,0,1)</f>
        <v>0</v>
      </c>
    </row>
    <row r="7616" spans="1:8" x14ac:dyDescent="0.2">
      <c r="A7616" s="6">
        <f t="shared" si="111"/>
        <v>609562</v>
      </c>
      <c r="B7616" s="6">
        <v>35</v>
      </c>
      <c r="C7616" s="6">
        <v>6</v>
      </c>
      <c r="D7616" s="6">
        <v>115</v>
      </c>
      <c r="E7616" s="6" t="s">
        <v>6850</v>
      </c>
      <c r="H7616" s="6">
        <f>IF('Раздел 2.6.3'!P25&gt;='Раздел 2.6.3'!Q25,0,1)</f>
        <v>0</v>
      </c>
    </row>
    <row r="7617" spans="1:8" x14ac:dyDescent="0.2">
      <c r="A7617" s="6">
        <f t="shared" si="111"/>
        <v>609562</v>
      </c>
      <c r="B7617" s="6">
        <v>35</v>
      </c>
      <c r="C7617" s="6">
        <v>6</v>
      </c>
      <c r="D7617" s="6">
        <v>116</v>
      </c>
      <c r="E7617" s="6" t="s">
        <v>6851</v>
      </c>
      <c r="H7617" s="6">
        <f>IF('Раздел 2.6.3'!P26&gt;='Раздел 2.6.3'!Q26,0,1)</f>
        <v>0</v>
      </c>
    </row>
    <row r="7618" spans="1:8" x14ac:dyDescent="0.2">
      <c r="A7618" s="6">
        <f t="shared" si="111"/>
        <v>609562</v>
      </c>
      <c r="B7618" s="6">
        <v>35</v>
      </c>
      <c r="C7618" s="6">
        <v>6</v>
      </c>
      <c r="D7618" s="6">
        <v>117</v>
      </c>
      <c r="E7618" s="6" t="s">
        <v>6852</v>
      </c>
      <c r="H7618" s="6">
        <f>IF('Раздел 2.6.3'!P27&gt;='Раздел 2.6.3'!Q27,0,1)</f>
        <v>0</v>
      </c>
    </row>
    <row r="7619" spans="1:8" x14ac:dyDescent="0.2">
      <c r="A7619" s="6">
        <f t="shared" si="111"/>
        <v>609562</v>
      </c>
      <c r="B7619" s="6">
        <v>35</v>
      </c>
      <c r="C7619" s="6">
        <v>6</v>
      </c>
      <c r="D7619" s="6">
        <v>118</v>
      </c>
      <c r="E7619" s="6" t="s">
        <v>6853</v>
      </c>
      <c r="H7619" s="6">
        <f>IF('Раздел 2.6.3'!P28&gt;='Раздел 2.6.3'!Q28,0,1)</f>
        <v>0</v>
      </c>
    </row>
    <row r="7620" spans="1:8" x14ac:dyDescent="0.2">
      <c r="A7620" s="6">
        <f t="shared" si="111"/>
        <v>609562</v>
      </c>
      <c r="B7620" s="6">
        <v>35</v>
      </c>
      <c r="C7620" s="6">
        <v>6</v>
      </c>
      <c r="D7620" s="6">
        <v>119</v>
      </c>
      <c r="E7620" s="6" t="s">
        <v>6854</v>
      </c>
      <c r="H7620" s="6">
        <f>IF('Раздел 2.6.3'!P29&gt;='Раздел 2.6.3'!Q29,0,1)</f>
        <v>0</v>
      </c>
    </row>
    <row r="7621" spans="1:8" x14ac:dyDescent="0.2">
      <c r="A7621" s="6">
        <f t="shared" si="111"/>
        <v>609562</v>
      </c>
      <c r="B7621" s="6">
        <v>35</v>
      </c>
      <c r="C7621" s="6">
        <v>6</v>
      </c>
      <c r="D7621" s="6">
        <v>120</v>
      </c>
      <c r="E7621" s="6" t="s">
        <v>6855</v>
      </c>
      <c r="H7621" s="6">
        <f>IF('Раздел 2.6.3'!P30&gt;='Раздел 2.6.3'!Q30,0,1)</f>
        <v>0</v>
      </c>
    </row>
    <row r="7622" spans="1:8" x14ac:dyDescent="0.2">
      <c r="A7622" s="6">
        <f t="shared" si="111"/>
        <v>609562</v>
      </c>
      <c r="B7622" s="6">
        <v>35</v>
      </c>
      <c r="C7622" s="6">
        <v>6</v>
      </c>
      <c r="D7622" s="6">
        <v>121</v>
      </c>
      <c r="E7622" s="6" t="s">
        <v>6056</v>
      </c>
      <c r="H7622" s="6">
        <f>IF('Раздел 2.6.3'!P31&gt;='Раздел 2.6.3'!Q31,0,1)</f>
        <v>0</v>
      </c>
    </row>
    <row r="7623" spans="1:8" x14ac:dyDescent="0.2">
      <c r="A7623" s="6">
        <f t="shared" si="111"/>
        <v>609562</v>
      </c>
      <c r="B7623" s="6">
        <v>35</v>
      </c>
      <c r="C7623" s="6">
        <v>6</v>
      </c>
      <c r="D7623" s="6">
        <v>122</v>
      </c>
      <c r="E7623" s="6" t="s">
        <v>6057</v>
      </c>
      <c r="H7623" s="6">
        <f>IF('Раздел 2.6.3'!P32&gt;='Раздел 2.6.3'!Q32,0,1)</f>
        <v>0</v>
      </c>
    </row>
    <row r="7624" spans="1:8" x14ac:dyDescent="0.2">
      <c r="A7624" s="6">
        <f t="shared" si="111"/>
        <v>609562</v>
      </c>
      <c r="B7624" s="6">
        <v>35</v>
      </c>
      <c r="C7624" s="6">
        <v>6</v>
      </c>
      <c r="D7624" s="6">
        <v>123</v>
      </c>
      <c r="E7624" s="6" t="s">
        <v>6058</v>
      </c>
      <c r="H7624" s="6">
        <f>IF('Раздел 2.6.3'!P33&gt;='Раздел 2.6.3'!Q33,0,1)</f>
        <v>0</v>
      </c>
    </row>
    <row r="7625" spans="1:8" x14ac:dyDescent="0.2">
      <c r="A7625" s="6">
        <f t="shared" si="111"/>
        <v>609562</v>
      </c>
      <c r="B7625" s="6">
        <v>35</v>
      </c>
      <c r="C7625" s="6">
        <v>6</v>
      </c>
      <c r="D7625" s="6">
        <v>124</v>
      </c>
      <c r="E7625" s="6" t="s">
        <v>6059</v>
      </c>
      <c r="H7625" s="6">
        <f>IF('Раздел 2.6.3'!P34&gt;='Раздел 2.6.3'!Q34,0,1)</f>
        <v>0</v>
      </c>
    </row>
    <row r="7626" spans="1:8" x14ac:dyDescent="0.2">
      <c r="A7626" s="6">
        <f t="shared" si="111"/>
        <v>609562</v>
      </c>
      <c r="B7626" s="6">
        <v>35</v>
      </c>
      <c r="C7626" s="6">
        <v>6</v>
      </c>
      <c r="D7626" s="6">
        <v>125</v>
      </c>
      <c r="E7626" s="6" t="s">
        <v>6060</v>
      </c>
      <c r="H7626" s="6">
        <f>IF('Раздел 2.6.3'!P35&gt;='Раздел 2.6.3'!Q35,0,1)</f>
        <v>0</v>
      </c>
    </row>
    <row r="7627" spans="1:8" x14ac:dyDescent="0.2">
      <c r="A7627" s="6">
        <f t="shared" si="111"/>
        <v>609562</v>
      </c>
      <c r="B7627" s="6">
        <v>35</v>
      </c>
      <c r="C7627" s="6">
        <v>6</v>
      </c>
      <c r="D7627" s="6">
        <v>126</v>
      </c>
      <c r="E7627" s="6" t="s">
        <v>6061</v>
      </c>
      <c r="H7627" s="6">
        <f>IF('Раздел 2.6.3'!P36&gt;='Раздел 2.6.3'!Q36,0,1)</f>
        <v>0</v>
      </c>
    </row>
    <row r="7628" spans="1:8" x14ac:dyDescent="0.2">
      <c r="A7628" s="6">
        <f t="shared" si="111"/>
        <v>609562</v>
      </c>
      <c r="B7628" s="6">
        <v>35</v>
      </c>
      <c r="C7628" s="6">
        <v>6</v>
      </c>
      <c r="D7628" s="6">
        <v>127</v>
      </c>
      <c r="E7628" s="6" t="s">
        <v>6062</v>
      </c>
      <c r="H7628" s="6">
        <f>IF('Раздел 2.6.3'!P37&gt;='Раздел 2.6.3'!Q37,0,1)</f>
        <v>0</v>
      </c>
    </row>
    <row r="7629" spans="1:8" x14ac:dyDescent="0.2">
      <c r="A7629" s="6">
        <f t="shared" si="111"/>
        <v>609562</v>
      </c>
      <c r="B7629" s="6">
        <v>35</v>
      </c>
      <c r="C7629" s="6">
        <v>6</v>
      </c>
      <c r="D7629" s="6">
        <v>128</v>
      </c>
      <c r="E7629" s="6" t="s">
        <v>6063</v>
      </c>
      <c r="H7629" s="6">
        <f>IF('Раздел 2.6.3'!P38&gt;='Раздел 2.6.3'!Q38,0,1)</f>
        <v>0</v>
      </c>
    </row>
    <row r="7630" spans="1:8" x14ac:dyDescent="0.2">
      <c r="A7630" s="6">
        <f t="shared" si="111"/>
        <v>609562</v>
      </c>
      <c r="B7630" s="6">
        <v>35</v>
      </c>
      <c r="C7630" s="6">
        <v>6</v>
      </c>
      <c r="D7630" s="6">
        <v>129</v>
      </c>
      <c r="E7630" s="6" t="s">
        <v>6064</v>
      </c>
      <c r="H7630" s="6">
        <f>IF('Раздел 2.6.3'!P39&gt;='Раздел 2.6.3'!Q39,0,1)</f>
        <v>0</v>
      </c>
    </row>
    <row r="7631" spans="1:8" x14ac:dyDescent="0.2">
      <c r="A7631" s="6">
        <f t="shared" si="111"/>
        <v>609562</v>
      </c>
      <c r="B7631" s="6">
        <v>35</v>
      </c>
      <c r="C7631" s="6">
        <v>6</v>
      </c>
      <c r="D7631" s="6">
        <v>130</v>
      </c>
      <c r="E7631" s="6" t="s">
        <v>6065</v>
      </c>
      <c r="H7631" s="6">
        <f>IF('Раздел 2.6.3'!P40&gt;='Раздел 2.6.3'!Q40,0,1)</f>
        <v>0</v>
      </c>
    </row>
    <row r="7632" spans="1:8" x14ac:dyDescent="0.2">
      <c r="A7632" s="6">
        <f t="shared" si="111"/>
        <v>609562</v>
      </c>
      <c r="B7632" s="6">
        <v>35</v>
      </c>
      <c r="C7632" s="6">
        <v>6</v>
      </c>
      <c r="D7632" s="6">
        <v>131</v>
      </c>
      <c r="E7632" s="6" t="s">
        <v>6066</v>
      </c>
      <c r="H7632" s="6">
        <f>IF('Раздел 2.6.3'!P41&gt;='Раздел 2.6.3'!Q41,0,1)</f>
        <v>0</v>
      </c>
    </row>
    <row r="7633" spans="1:8" x14ac:dyDescent="0.2">
      <c r="A7633" s="6">
        <f t="shared" si="111"/>
        <v>609562</v>
      </c>
      <c r="B7633" s="6">
        <v>35</v>
      </c>
      <c r="C7633" s="119">
        <v>6</v>
      </c>
      <c r="D7633" s="119">
        <v>132</v>
      </c>
      <c r="E7633" s="119" t="s">
        <v>6067</v>
      </c>
      <c r="F7633" s="119"/>
      <c r="G7633" s="119"/>
      <c r="H7633" s="119">
        <f>IF('Раздел 2.6.3'!P42&gt;='Раздел 2.6.3'!Q42,0,1)</f>
        <v>0</v>
      </c>
    </row>
    <row r="7634" spans="1:8" x14ac:dyDescent="0.2">
      <c r="A7634" s="6">
        <f t="shared" si="111"/>
        <v>609562</v>
      </c>
      <c r="B7634" s="6">
        <v>35</v>
      </c>
      <c r="C7634" s="6">
        <v>7</v>
      </c>
      <c r="D7634" s="6">
        <v>133</v>
      </c>
      <c r="E7634" s="6" t="s">
        <v>6865</v>
      </c>
      <c r="H7634" s="6">
        <f>IF('Раздел 2.6.3'!P21&gt;='Раздел 2.6.3'!T21,0,1)</f>
        <v>0</v>
      </c>
    </row>
    <row r="7635" spans="1:8" x14ac:dyDescent="0.2">
      <c r="A7635" s="6">
        <f t="shared" si="111"/>
        <v>609562</v>
      </c>
      <c r="B7635" s="6">
        <v>35</v>
      </c>
      <c r="C7635" s="6">
        <v>7</v>
      </c>
      <c r="D7635" s="6">
        <v>134</v>
      </c>
      <c r="E7635" s="6" t="s">
        <v>6866</v>
      </c>
      <c r="H7635" s="6">
        <f>IF('Раздел 2.6.3'!P22&gt;='Раздел 2.6.3'!T22,0,1)</f>
        <v>0</v>
      </c>
    </row>
    <row r="7636" spans="1:8" x14ac:dyDescent="0.2">
      <c r="A7636" s="6">
        <f t="shared" si="111"/>
        <v>609562</v>
      </c>
      <c r="B7636" s="6">
        <v>35</v>
      </c>
      <c r="C7636" s="6">
        <v>7</v>
      </c>
      <c r="D7636" s="6">
        <v>135</v>
      </c>
      <c r="E7636" s="6" t="s">
        <v>6867</v>
      </c>
      <c r="H7636" s="6">
        <f>IF('Раздел 2.6.3'!P23&gt;='Раздел 2.6.3'!T23,0,1)</f>
        <v>0</v>
      </c>
    </row>
    <row r="7637" spans="1:8" x14ac:dyDescent="0.2">
      <c r="A7637" s="6">
        <f t="shared" si="111"/>
        <v>609562</v>
      </c>
      <c r="B7637" s="6">
        <v>35</v>
      </c>
      <c r="C7637" s="6">
        <v>7</v>
      </c>
      <c r="D7637" s="6">
        <v>136</v>
      </c>
      <c r="E7637" s="6" t="s">
        <v>6868</v>
      </c>
      <c r="H7637" s="6">
        <f>IF('Раздел 2.6.3'!P24&gt;='Раздел 2.6.3'!T24,0,1)</f>
        <v>0</v>
      </c>
    </row>
    <row r="7638" spans="1:8" x14ac:dyDescent="0.2">
      <c r="A7638" s="6">
        <f t="shared" si="111"/>
        <v>609562</v>
      </c>
      <c r="B7638" s="6">
        <v>35</v>
      </c>
      <c r="C7638" s="6">
        <v>7</v>
      </c>
      <c r="D7638" s="6">
        <v>137</v>
      </c>
      <c r="E7638" s="6" t="s">
        <v>6869</v>
      </c>
      <c r="H7638" s="6">
        <f>IF('Раздел 2.6.3'!P25&gt;='Раздел 2.6.3'!T25,0,1)</f>
        <v>0</v>
      </c>
    </row>
    <row r="7639" spans="1:8" x14ac:dyDescent="0.2">
      <c r="A7639" s="6">
        <f t="shared" si="111"/>
        <v>609562</v>
      </c>
      <c r="B7639" s="6">
        <v>35</v>
      </c>
      <c r="C7639" s="6">
        <v>7</v>
      </c>
      <c r="D7639" s="6">
        <v>138</v>
      </c>
      <c r="E7639" s="6" t="s">
        <v>6870</v>
      </c>
      <c r="H7639" s="6">
        <f>IF('Раздел 2.6.3'!P26&gt;='Раздел 2.6.3'!T26,0,1)</f>
        <v>0</v>
      </c>
    </row>
    <row r="7640" spans="1:8" x14ac:dyDescent="0.2">
      <c r="A7640" s="6">
        <f t="shared" si="111"/>
        <v>609562</v>
      </c>
      <c r="B7640" s="6">
        <v>35</v>
      </c>
      <c r="C7640" s="6">
        <v>7</v>
      </c>
      <c r="D7640" s="6">
        <v>139</v>
      </c>
      <c r="E7640" s="6" t="s">
        <v>6871</v>
      </c>
      <c r="H7640" s="6">
        <f>IF('Раздел 2.6.3'!P27&gt;='Раздел 2.6.3'!T27,0,1)</f>
        <v>0</v>
      </c>
    </row>
    <row r="7641" spans="1:8" x14ac:dyDescent="0.2">
      <c r="A7641" s="6">
        <f t="shared" si="111"/>
        <v>609562</v>
      </c>
      <c r="B7641" s="6">
        <v>35</v>
      </c>
      <c r="C7641" s="6">
        <v>7</v>
      </c>
      <c r="D7641" s="6">
        <v>140</v>
      </c>
      <c r="E7641" s="6" t="s">
        <v>6872</v>
      </c>
      <c r="H7641" s="6">
        <f>IF('Раздел 2.6.3'!P28&gt;='Раздел 2.6.3'!T28,0,1)</f>
        <v>0</v>
      </c>
    </row>
    <row r="7642" spans="1:8" x14ac:dyDescent="0.2">
      <c r="A7642" s="6">
        <f t="shared" si="111"/>
        <v>609562</v>
      </c>
      <c r="B7642" s="6">
        <v>35</v>
      </c>
      <c r="C7642" s="6">
        <v>7</v>
      </c>
      <c r="D7642" s="6">
        <v>141</v>
      </c>
      <c r="E7642" s="6" t="s">
        <v>6873</v>
      </c>
      <c r="H7642" s="6">
        <f>IF('Раздел 2.6.3'!P29&gt;='Раздел 2.6.3'!T29,0,1)</f>
        <v>0</v>
      </c>
    </row>
    <row r="7643" spans="1:8" x14ac:dyDescent="0.2">
      <c r="A7643" s="6">
        <f t="shared" si="111"/>
        <v>609562</v>
      </c>
      <c r="B7643" s="6">
        <v>35</v>
      </c>
      <c r="C7643" s="6">
        <v>7</v>
      </c>
      <c r="D7643" s="6">
        <v>142</v>
      </c>
      <c r="E7643" s="6" t="s">
        <v>6874</v>
      </c>
      <c r="H7643" s="6">
        <f>IF('Раздел 2.6.3'!P30&gt;='Раздел 2.6.3'!T30,0,1)</f>
        <v>0</v>
      </c>
    </row>
    <row r="7644" spans="1:8" x14ac:dyDescent="0.2">
      <c r="A7644" s="6">
        <f t="shared" si="111"/>
        <v>609562</v>
      </c>
      <c r="B7644" s="6">
        <v>35</v>
      </c>
      <c r="C7644" s="6">
        <v>7</v>
      </c>
      <c r="D7644" s="6">
        <v>143</v>
      </c>
      <c r="E7644" s="6" t="s">
        <v>6875</v>
      </c>
      <c r="H7644" s="6">
        <f>IF('Раздел 2.6.3'!P31&gt;='Раздел 2.6.3'!T31,0,1)</f>
        <v>0</v>
      </c>
    </row>
    <row r="7645" spans="1:8" x14ac:dyDescent="0.2">
      <c r="A7645" s="6">
        <f t="shared" si="111"/>
        <v>609562</v>
      </c>
      <c r="B7645" s="6">
        <v>35</v>
      </c>
      <c r="C7645" s="6">
        <v>7</v>
      </c>
      <c r="D7645" s="6">
        <v>144</v>
      </c>
      <c r="E7645" s="6" t="s">
        <v>6876</v>
      </c>
      <c r="H7645" s="6">
        <f>IF('Раздел 2.6.3'!P32&gt;='Раздел 2.6.3'!T32,0,1)</f>
        <v>0</v>
      </c>
    </row>
    <row r="7646" spans="1:8" x14ac:dyDescent="0.2">
      <c r="A7646" s="6">
        <f t="shared" si="111"/>
        <v>609562</v>
      </c>
      <c r="B7646" s="6">
        <v>35</v>
      </c>
      <c r="C7646" s="6">
        <v>7</v>
      </c>
      <c r="D7646" s="6">
        <v>145</v>
      </c>
      <c r="E7646" s="6" t="s">
        <v>6877</v>
      </c>
      <c r="H7646" s="6">
        <f>IF('Раздел 2.6.3'!P33&gt;='Раздел 2.6.3'!T33,0,1)</f>
        <v>0</v>
      </c>
    </row>
    <row r="7647" spans="1:8" x14ac:dyDescent="0.2">
      <c r="A7647" s="6">
        <f t="shared" si="111"/>
        <v>609562</v>
      </c>
      <c r="B7647" s="6">
        <v>35</v>
      </c>
      <c r="C7647" s="6">
        <v>7</v>
      </c>
      <c r="D7647" s="6">
        <v>146</v>
      </c>
      <c r="E7647" s="6" t="s">
        <v>6878</v>
      </c>
      <c r="H7647" s="6">
        <f>IF('Раздел 2.6.3'!P34&gt;='Раздел 2.6.3'!T34,0,1)</f>
        <v>0</v>
      </c>
    </row>
    <row r="7648" spans="1:8" x14ac:dyDescent="0.2">
      <c r="A7648" s="6">
        <f t="shared" si="111"/>
        <v>609562</v>
      </c>
      <c r="B7648" s="6">
        <v>35</v>
      </c>
      <c r="C7648" s="6">
        <v>7</v>
      </c>
      <c r="D7648" s="6">
        <v>147</v>
      </c>
      <c r="E7648" s="6" t="s">
        <v>6879</v>
      </c>
      <c r="H7648" s="6">
        <f>IF('Раздел 2.6.3'!P35&gt;='Раздел 2.6.3'!T35,0,1)</f>
        <v>0</v>
      </c>
    </row>
    <row r="7649" spans="1:8" x14ac:dyDescent="0.2">
      <c r="A7649" s="6">
        <f t="shared" si="111"/>
        <v>609562</v>
      </c>
      <c r="B7649" s="6">
        <v>35</v>
      </c>
      <c r="C7649" s="6">
        <v>7</v>
      </c>
      <c r="D7649" s="6">
        <v>148</v>
      </c>
      <c r="E7649" s="6" t="s">
        <v>6880</v>
      </c>
      <c r="H7649" s="6">
        <f>IF('Раздел 2.6.3'!P36&gt;='Раздел 2.6.3'!T36,0,1)</f>
        <v>0</v>
      </c>
    </row>
    <row r="7650" spans="1:8" x14ac:dyDescent="0.2">
      <c r="A7650" s="6">
        <f t="shared" si="111"/>
        <v>609562</v>
      </c>
      <c r="B7650" s="6">
        <v>35</v>
      </c>
      <c r="C7650" s="6">
        <v>7</v>
      </c>
      <c r="D7650" s="6">
        <v>149</v>
      </c>
      <c r="E7650" s="6" t="s">
        <v>6881</v>
      </c>
      <c r="H7650" s="6">
        <f>IF('Раздел 2.6.3'!P37&gt;='Раздел 2.6.3'!T37,0,1)</f>
        <v>0</v>
      </c>
    </row>
    <row r="7651" spans="1:8" x14ac:dyDescent="0.2">
      <c r="A7651" s="6">
        <f t="shared" si="111"/>
        <v>609562</v>
      </c>
      <c r="B7651" s="6">
        <v>35</v>
      </c>
      <c r="C7651" s="6">
        <v>7</v>
      </c>
      <c r="D7651" s="6">
        <v>150</v>
      </c>
      <c r="E7651" s="6" t="s">
        <v>6882</v>
      </c>
      <c r="H7651" s="6">
        <f>IF('Раздел 2.6.3'!P38&gt;='Раздел 2.6.3'!T38,0,1)</f>
        <v>0</v>
      </c>
    </row>
    <row r="7652" spans="1:8" x14ac:dyDescent="0.2">
      <c r="A7652" s="6">
        <f t="shared" si="111"/>
        <v>609562</v>
      </c>
      <c r="B7652" s="6">
        <v>35</v>
      </c>
      <c r="C7652" s="6">
        <v>7</v>
      </c>
      <c r="D7652" s="6">
        <v>151</v>
      </c>
      <c r="E7652" s="6" t="s">
        <v>6883</v>
      </c>
      <c r="H7652" s="6">
        <f>IF('Раздел 2.6.3'!P39&gt;='Раздел 2.6.3'!T39,0,1)</f>
        <v>0</v>
      </c>
    </row>
    <row r="7653" spans="1:8" x14ac:dyDescent="0.2">
      <c r="A7653" s="6">
        <f t="shared" si="111"/>
        <v>609562</v>
      </c>
      <c r="B7653" s="6">
        <v>35</v>
      </c>
      <c r="C7653" s="6">
        <v>7</v>
      </c>
      <c r="D7653" s="6">
        <v>152</v>
      </c>
      <c r="E7653" s="6" t="s">
        <v>7701</v>
      </c>
      <c r="H7653" s="6">
        <f>IF('Раздел 2.6.3'!P40&gt;='Раздел 2.6.3'!T40,0,1)</f>
        <v>0</v>
      </c>
    </row>
    <row r="7654" spans="1:8" x14ac:dyDescent="0.2">
      <c r="A7654" s="6">
        <f t="shared" si="111"/>
        <v>609562</v>
      </c>
      <c r="B7654" s="6">
        <v>35</v>
      </c>
      <c r="C7654" s="6">
        <v>7</v>
      </c>
      <c r="D7654" s="6">
        <v>153</v>
      </c>
      <c r="E7654" s="6" t="s">
        <v>7702</v>
      </c>
      <c r="H7654" s="6">
        <f>IF('Раздел 2.6.3'!P41&gt;='Раздел 2.6.3'!T41,0,1)</f>
        <v>0</v>
      </c>
    </row>
    <row r="7655" spans="1:8" x14ac:dyDescent="0.2">
      <c r="A7655" s="6">
        <f t="shared" si="111"/>
        <v>609562</v>
      </c>
      <c r="B7655" s="6">
        <v>35</v>
      </c>
      <c r="C7655" s="119">
        <v>7</v>
      </c>
      <c r="D7655" s="119">
        <v>154</v>
      </c>
      <c r="E7655" s="119" t="s">
        <v>7703</v>
      </c>
      <c r="F7655" s="119"/>
      <c r="G7655" s="119"/>
      <c r="H7655" s="119">
        <f>IF('Раздел 2.6.3'!P42&gt;='Раздел 2.6.3'!T42,0,1)</f>
        <v>0</v>
      </c>
    </row>
    <row r="7656" spans="1:8" x14ac:dyDescent="0.2">
      <c r="A7656" s="6">
        <f t="shared" si="111"/>
        <v>609562</v>
      </c>
      <c r="B7656" s="6">
        <v>35</v>
      </c>
      <c r="C7656" s="6">
        <v>8</v>
      </c>
      <c r="D7656" s="6">
        <v>155</v>
      </c>
      <c r="E7656" s="6" t="s">
        <v>7704</v>
      </c>
      <c r="H7656" s="6">
        <f>IF('Раздел 2.6.3'!P21&gt;='Раздел 2.6.3'!U21,0,1)</f>
        <v>0</v>
      </c>
    </row>
    <row r="7657" spans="1:8" x14ac:dyDescent="0.2">
      <c r="A7657" s="6">
        <f t="shared" si="111"/>
        <v>609562</v>
      </c>
      <c r="B7657" s="6">
        <v>35</v>
      </c>
      <c r="C7657" s="6">
        <v>8</v>
      </c>
      <c r="D7657" s="6">
        <v>156</v>
      </c>
      <c r="E7657" s="6" t="s">
        <v>7705</v>
      </c>
      <c r="H7657" s="6">
        <f>IF('Раздел 2.6.3'!P22&gt;='Раздел 2.6.3'!U22,0,1)</f>
        <v>0</v>
      </c>
    </row>
    <row r="7658" spans="1:8" x14ac:dyDescent="0.2">
      <c r="A7658" s="6">
        <f t="shared" si="111"/>
        <v>609562</v>
      </c>
      <c r="B7658" s="6">
        <v>35</v>
      </c>
      <c r="C7658" s="6">
        <v>8</v>
      </c>
      <c r="D7658" s="6">
        <v>157</v>
      </c>
      <c r="E7658" s="6" t="s">
        <v>7706</v>
      </c>
      <c r="H7658" s="6">
        <f>IF('Раздел 2.6.3'!P23&gt;='Раздел 2.6.3'!U23,0,1)</f>
        <v>0</v>
      </c>
    </row>
    <row r="7659" spans="1:8" x14ac:dyDescent="0.2">
      <c r="A7659" s="6">
        <f t="shared" si="111"/>
        <v>609562</v>
      </c>
      <c r="B7659" s="6">
        <v>35</v>
      </c>
      <c r="C7659" s="6">
        <v>8</v>
      </c>
      <c r="D7659" s="6">
        <v>158</v>
      </c>
      <c r="E7659" s="6" t="s">
        <v>7707</v>
      </c>
      <c r="H7659" s="6">
        <f>IF('Раздел 2.6.3'!P24&gt;='Раздел 2.6.3'!U24,0,1)</f>
        <v>0</v>
      </c>
    </row>
    <row r="7660" spans="1:8" x14ac:dyDescent="0.2">
      <c r="A7660" s="6">
        <f t="shared" si="111"/>
        <v>609562</v>
      </c>
      <c r="B7660" s="6">
        <v>35</v>
      </c>
      <c r="C7660" s="6">
        <v>8</v>
      </c>
      <c r="D7660" s="6">
        <v>159</v>
      </c>
      <c r="E7660" s="6" t="s">
        <v>7708</v>
      </c>
      <c r="H7660" s="6">
        <f>IF('Раздел 2.6.3'!P25&gt;='Раздел 2.6.3'!U25,0,1)</f>
        <v>0</v>
      </c>
    </row>
    <row r="7661" spans="1:8" x14ac:dyDescent="0.2">
      <c r="A7661" s="6">
        <f t="shared" si="111"/>
        <v>609562</v>
      </c>
      <c r="B7661" s="6">
        <v>35</v>
      </c>
      <c r="C7661" s="6">
        <v>8</v>
      </c>
      <c r="D7661" s="6">
        <v>160</v>
      </c>
      <c r="E7661" s="6" t="s">
        <v>7709</v>
      </c>
      <c r="H7661" s="6">
        <f>IF('Раздел 2.6.3'!P26&gt;='Раздел 2.6.3'!U26,0,1)</f>
        <v>0</v>
      </c>
    </row>
    <row r="7662" spans="1:8" x14ac:dyDescent="0.2">
      <c r="A7662" s="6">
        <f t="shared" si="111"/>
        <v>609562</v>
      </c>
      <c r="B7662" s="6">
        <v>35</v>
      </c>
      <c r="C7662" s="6">
        <v>8</v>
      </c>
      <c r="D7662" s="6">
        <v>161</v>
      </c>
      <c r="E7662" s="6" t="s">
        <v>7710</v>
      </c>
      <c r="H7662" s="6">
        <f>IF('Раздел 2.6.3'!P27&gt;='Раздел 2.6.3'!U27,0,1)</f>
        <v>0</v>
      </c>
    </row>
    <row r="7663" spans="1:8" x14ac:dyDescent="0.2">
      <c r="A7663" s="6">
        <f t="shared" si="111"/>
        <v>609562</v>
      </c>
      <c r="B7663" s="6">
        <v>35</v>
      </c>
      <c r="C7663" s="6">
        <v>8</v>
      </c>
      <c r="D7663" s="6">
        <v>162</v>
      </c>
      <c r="E7663" s="6" t="s">
        <v>7711</v>
      </c>
      <c r="H7663" s="6">
        <f>IF('Раздел 2.6.3'!P28&gt;='Раздел 2.6.3'!U28,0,1)</f>
        <v>0</v>
      </c>
    </row>
    <row r="7664" spans="1:8" x14ac:dyDescent="0.2">
      <c r="A7664" s="6">
        <f t="shared" si="111"/>
        <v>609562</v>
      </c>
      <c r="B7664" s="6">
        <v>35</v>
      </c>
      <c r="C7664" s="6">
        <v>8</v>
      </c>
      <c r="D7664" s="6">
        <v>163</v>
      </c>
      <c r="E7664" s="6" t="s">
        <v>7712</v>
      </c>
      <c r="H7664" s="6">
        <f>IF('Раздел 2.6.3'!P29&gt;='Раздел 2.6.3'!U29,0,1)</f>
        <v>0</v>
      </c>
    </row>
    <row r="7665" spans="1:8" x14ac:dyDescent="0.2">
      <c r="A7665" s="6">
        <f t="shared" ref="A7665:A7728" si="112">P_3</f>
        <v>609562</v>
      </c>
      <c r="B7665" s="6">
        <v>35</v>
      </c>
      <c r="C7665" s="6">
        <v>8</v>
      </c>
      <c r="D7665" s="6">
        <v>164</v>
      </c>
      <c r="E7665" s="6" t="s">
        <v>7713</v>
      </c>
      <c r="H7665" s="6">
        <f>IF('Раздел 2.6.3'!P30&gt;='Раздел 2.6.3'!U30,0,1)</f>
        <v>0</v>
      </c>
    </row>
    <row r="7666" spans="1:8" x14ac:dyDescent="0.2">
      <c r="A7666" s="6">
        <f t="shared" si="112"/>
        <v>609562</v>
      </c>
      <c r="B7666" s="6">
        <v>35</v>
      </c>
      <c r="C7666" s="6">
        <v>8</v>
      </c>
      <c r="D7666" s="6">
        <v>165</v>
      </c>
      <c r="E7666" s="6" t="s">
        <v>7714</v>
      </c>
      <c r="H7666" s="6">
        <f>IF('Раздел 2.6.3'!P31&gt;='Раздел 2.6.3'!U31,0,1)</f>
        <v>0</v>
      </c>
    </row>
    <row r="7667" spans="1:8" x14ac:dyDescent="0.2">
      <c r="A7667" s="6">
        <f t="shared" si="112"/>
        <v>609562</v>
      </c>
      <c r="B7667" s="6">
        <v>35</v>
      </c>
      <c r="C7667" s="6">
        <v>8</v>
      </c>
      <c r="D7667" s="6">
        <v>166</v>
      </c>
      <c r="E7667" s="6" t="s">
        <v>7715</v>
      </c>
      <c r="H7667" s="6">
        <f>IF('Раздел 2.6.3'!P32&gt;='Раздел 2.6.3'!U32,0,1)</f>
        <v>0</v>
      </c>
    </row>
    <row r="7668" spans="1:8" x14ac:dyDescent="0.2">
      <c r="A7668" s="6">
        <f t="shared" si="112"/>
        <v>609562</v>
      </c>
      <c r="B7668" s="6">
        <v>35</v>
      </c>
      <c r="C7668" s="6">
        <v>8</v>
      </c>
      <c r="D7668" s="6">
        <v>167</v>
      </c>
      <c r="E7668" s="6" t="s">
        <v>7716</v>
      </c>
      <c r="H7668" s="6">
        <f>IF('Раздел 2.6.3'!P33&gt;='Раздел 2.6.3'!U33,0,1)</f>
        <v>0</v>
      </c>
    </row>
    <row r="7669" spans="1:8" x14ac:dyDescent="0.2">
      <c r="A7669" s="6">
        <f t="shared" si="112"/>
        <v>609562</v>
      </c>
      <c r="B7669" s="6">
        <v>35</v>
      </c>
      <c r="C7669" s="6">
        <v>8</v>
      </c>
      <c r="D7669" s="6">
        <v>168</v>
      </c>
      <c r="E7669" s="6" t="s">
        <v>7717</v>
      </c>
      <c r="H7669" s="6">
        <f>IF('Раздел 2.6.3'!P34&gt;='Раздел 2.6.3'!U34,0,1)</f>
        <v>0</v>
      </c>
    </row>
    <row r="7670" spans="1:8" x14ac:dyDescent="0.2">
      <c r="A7670" s="6">
        <f t="shared" si="112"/>
        <v>609562</v>
      </c>
      <c r="B7670" s="6">
        <v>35</v>
      </c>
      <c r="C7670" s="6">
        <v>8</v>
      </c>
      <c r="D7670" s="6">
        <v>169</v>
      </c>
      <c r="E7670" s="6" t="s">
        <v>7718</v>
      </c>
      <c r="H7670" s="6">
        <f>IF('Раздел 2.6.3'!P35&gt;='Раздел 2.6.3'!U35,0,1)</f>
        <v>0</v>
      </c>
    </row>
    <row r="7671" spans="1:8" x14ac:dyDescent="0.2">
      <c r="A7671" s="6">
        <f t="shared" si="112"/>
        <v>609562</v>
      </c>
      <c r="B7671" s="6">
        <v>35</v>
      </c>
      <c r="C7671" s="6">
        <v>8</v>
      </c>
      <c r="D7671" s="6">
        <v>170</v>
      </c>
      <c r="E7671" s="6" t="s">
        <v>7719</v>
      </c>
      <c r="H7671" s="6">
        <f>IF('Раздел 2.6.3'!P36&gt;='Раздел 2.6.3'!U36,0,1)</f>
        <v>0</v>
      </c>
    </row>
    <row r="7672" spans="1:8" x14ac:dyDescent="0.2">
      <c r="A7672" s="6">
        <f t="shared" si="112"/>
        <v>609562</v>
      </c>
      <c r="B7672" s="6">
        <v>35</v>
      </c>
      <c r="C7672" s="6">
        <v>8</v>
      </c>
      <c r="D7672" s="6">
        <v>171</v>
      </c>
      <c r="E7672" s="6" t="s">
        <v>7720</v>
      </c>
      <c r="H7672" s="6">
        <f>IF('Раздел 2.6.3'!P37&gt;='Раздел 2.6.3'!U37,0,1)</f>
        <v>0</v>
      </c>
    </row>
    <row r="7673" spans="1:8" x14ac:dyDescent="0.2">
      <c r="A7673" s="6">
        <f t="shared" si="112"/>
        <v>609562</v>
      </c>
      <c r="B7673" s="6">
        <v>35</v>
      </c>
      <c r="C7673" s="6">
        <v>8</v>
      </c>
      <c r="D7673" s="6">
        <v>172</v>
      </c>
      <c r="E7673" s="6" t="s">
        <v>7721</v>
      </c>
      <c r="H7673" s="6">
        <f>IF('Раздел 2.6.3'!P38&gt;='Раздел 2.6.3'!U38,0,1)</f>
        <v>0</v>
      </c>
    </row>
    <row r="7674" spans="1:8" x14ac:dyDescent="0.2">
      <c r="A7674" s="6">
        <f t="shared" si="112"/>
        <v>609562</v>
      </c>
      <c r="B7674" s="6">
        <v>35</v>
      </c>
      <c r="C7674" s="6">
        <v>8</v>
      </c>
      <c r="D7674" s="6">
        <v>173</v>
      </c>
      <c r="E7674" s="6" t="s">
        <v>7722</v>
      </c>
      <c r="H7674" s="6">
        <f>IF('Раздел 2.6.3'!P39&gt;='Раздел 2.6.3'!U39,0,1)</f>
        <v>0</v>
      </c>
    </row>
    <row r="7675" spans="1:8" x14ac:dyDescent="0.2">
      <c r="A7675" s="6">
        <f t="shared" si="112"/>
        <v>609562</v>
      </c>
      <c r="B7675" s="6">
        <v>35</v>
      </c>
      <c r="C7675" s="6">
        <v>8</v>
      </c>
      <c r="D7675" s="6">
        <v>174</v>
      </c>
      <c r="E7675" s="6" t="s">
        <v>7723</v>
      </c>
      <c r="H7675" s="6">
        <f>IF('Раздел 2.6.3'!P40&gt;='Раздел 2.6.3'!U40,0,1)</f>
        <v>0</v>
      </c>
    </row>
    <row r="7676" spans="1:8" x14ac:dyDescent="0.2">
      <c r="A7676" s="6">
        <f t="shared" si="112"/>
        <v>609562</v>
      </c>
      <c r="B7676" s="6">
        <v>35</v>
      </c>
      <c r="C7676" s="6">
        <v>8</v>
      </c>
      <c r="D7676" s="6">
        <v>175</v>
      </c>
      <c r="E7676" s="6" t="s">
        <v>7724</v>
      </c>
      <c r="H7676" s="6">
        <f>IF('Раздел 2.6.3'!P41&gt;='Раздел 2.6.3'!U41,0,1)</f>
        <v>0</v>
      </c>
    </row>
    <row r="7677" spans="1:8" x14ac:dyDescent="0.2">
      <c r="A7677" s="6">
        <f t="shared" si="112"/>
        <v>609562</v>
      </c>
      <c r="B7677" s="6">
        <v>35</v>
      </c>
      <c r="C7677" s="119">
        <v>8</v>
      </c>
      <c r="D7677" s="119">
        <v>176</v>
      </c>
      <c r="E7677" s="119" t="s">
        <v>7725</v>
      </c>
      <c r="F7677" s="119"/>
      <c r="G7677" s="119"/>
      <c r="H7677" s="119">
        <f>IF('Раздел 2.6.3'!P42&gt;='Раздел 2.6.3'!U42,0,1)</f>
        <v>0</v>
      </c>
    </row>
    <row r="7678" spans="1:8" x14ac:dyDescent="0.2">
      <c r="A7678" s="6">
        <f t="shared" si="112"/>
        <v>609562</v>
      </c>
      <c r="B7678" s="6">
        <v>35</v>
      </c>
      <c r="C7678" s="6">
        <v>9</v>
      </c>
      <c r="D7678" s="6">
        <v>177</v>
      </c>
      <c r="E7678" s="6" t="s">
        <v>7726</v>
      </c>
      <c r="H7678" s="6">
        <f>IF('Раздел 2.6.3'!Q21&gt;='Раздел 2.6.3'!R21,0,1)</f>
        <v>0</v>
      </c>
    </row>
    <row r="7679" spans="1:8" x14ac:dyDescent="0.2">
      <c r="A7679" s="6">
        <f t="shared" si="112"/>
        <v>609562</v>
      </c>
      <c r="B7679" s="6">
        <v>35</v>
      </c>
      <c r="C7679" s="6">
        <v>9</v>
      </c>
      <c r="D7679" s="6">
        <v>178</v>
      </c>
      <c r="E7679" s="6" t="s">
        <v>7727</v>
      </c>
      <c r="H7679" s="6">
        <f>IF('Раздел 2.6.3'!Q22&gt;='Раздел 2.6.3'!R22,0,1)</f>
        <v>0</v>
      </c>
    </row>
    <row r="7680" spans="1:8" x14ac:dyDescent="0.2">
      <c r="A7680" s="6">
        <f t="shared" si="112"/>
        <v>609562</v>
      </c>
      <c r="B7680" s="6">
        <v>35</v>
      </c>
      <c r="C7680" s="6">
        <v>9</v>
      </c>
      <c r="D7680" s="6">
        <v>179</v>
      </c>
      <c r="E7680" s="6" t="s">
        <v>7728</v>
      </c>
      <c r="H7680" s="6">
        <f>IF('Раздел 2.6.3'!Q23&gt;='Раздел 2.6.3'!R23,0,1)</f>
        <v>0</v>
      </c>
    </row>
    <row r="7681" spans="1:8" x14ac:dyDescent="0.2">
      <c r="A7681" s="6">
        <f t="shared" si="112"/>
        <v>609562</v>
      </c>
      <c r="B7681" s="6">
        <v>35</v>
      </c>
      <c r="C7681" s="6">
        <v>9</v>
      </c>
      <c r="D7681" s="6">
        <v>180</v>
      </c>
      <c r="E7681" s="6" t="s">
        <v>7729</v>
      </c>
      <c r="H7681" s="6">
        <f>IF('Раздел 2.6.3'!Q24&gt;='Раздел 2.6.3'!R24,0,1)</f>
        <v>0</v>
      </c>
    </row>
    <row r="7682" spans="1:8" x14ac:dyDescent="0.2">
      <c r="A7682" s="6">
        <f t="shared" si="112"/>
        <v>609562</v>
      </c>
      <c r="B7682" s="6">
        <v>35</v>
      </c>
      <c r="C7682" s="6">
        <v>9</v>
      </c>
      <c r="D7682" s="6">
        <v>181</v>
      </c>
      <c r="E7682" s="6" t="s">
        <v>7730</v>
      </c>
      <c r="H7682" s="6">
        <f>IF('Раздел 2.6.3'!Q25&gt;='Раздел 2.6.3'!R25,0,1)</f>
        <v>0</v>
      </c>
    </row>
    <row r="7683" spans="1:8" x14ac:dyDescent="0.2">
      <c r="A7683" s="6">
        <f t="shared" si="112"/>
        <v>609562</v>
      </c>
      <c r="B7683" s="6">
        <v>35</v>
      </c>
      <c r="C7683" s="6">
        <v>9</v>
      </c>
      <c r="D7683" s="6">
        <v>182</v>
      </c>
      <c r="E7683" s="6" t="s">
        <v>7731</v>
      </c>
      <c r="H7683" s="6">
        <f>IF('Раздел 2.6.3'!Q26&gt;='Раздел 2.6.3'!R26,0,1)</f>
        <v>0</v>
      </c>
    </row>
    <row r="7684" spans="1:8" x14ac:dyDescent="0.2">
      <c r="A7684" s="6">
        <f t="shared" si="112"/>
        <v>609562</v>
      </c>
      <c r="B7684" s="6">
        <v>35</v>
      </c>
      <c r="C7684" s="6">
        <v>9</v>
      </c>
      <c r="D7684" s="6">
        <v>183</v>
      </c>
      <c r="E7684" s="6" t="s">
        <v>7732</v>
      </c>
      <c r="H7684" s="6">
        <f>IF('Раздел 2.6.3'!Q27&gt;='Раздел 2.6.3'!R27,0,1)</f>
        <v>0</v>
      </c>
    </row>
    <row r="7685" spans="1:8" x14ac:dyDescent="0.2">
      <c r="A7685" s="6">
        <f t="shared" si="112"/>
        <v>609562</v>
      </c>
      <c r="B7685" s="6">
        <v>35</v>
      </c>
      <c r="C7685" s="6">
        <v>9</v>
      </c>
      <c r="D7685" s="6">
        <v>184</v>
      </c>
      <c r="E7685" s="6" t="s">
        <v>7733</v>
      </c>
      <c r="H7685" s="6">
        <f>IF('Раздел 2.6.3'!Q28&gt;='Раздел 2.6.3'!R28,0,1)</f>
        <v>0</v>
      </c>
    </row>
    <row r="7686" spans="1:8" x14ac:dyDescent="0.2">
      <c r="A7686" s="6">
        <f t="shared" si="112"/>
        <v>609562</v>
      </c>
      <c r="B7686" s="6">
        <v>35</v>
      </c>
      <c r="C7686" s="6">
        <v>9</v>
      </c>
      <c r="D7686" s="6">
        <v>185</v>
      </c>
      <c r="E7686" s="6" t="s">
        <v>7734</v>
      </c>
      <c r="H7686" s="6">
        <f>IF('Раздел 2.6.3'!Q29&gt;='Раздел 2.6.3'!R29,0,1)</f>
        <v>0</v>
      </c>
    </row>
    <row r="7687" spans="1:8" x14ac:dyDescent="0.2">
      <c r="A7687" s="6">
        <f t="shared" si="112"/>
        <v>609562</v>
      </c>
      <c r="B7687" s="6">
        <v>35</v>
      </c>
      <c r="C7687" s="6">
        <v>9</v>
      </c>
      <c r="D7687" s="6">
        <v>186</v>
      </c>
      <c r="E7687" s="6" t="s">
        <v>7735</v>
      </c>
      <c r="H7687" s="6">
        <f>IF('Раздел 2.6.3'!Q30&gt;='Раздел 2.6.3'!R30,0,1)</f>
        <v>0</v>
      </c>
    </row>
    <row r="7688" spans="1:8" x14ac:dyDescent="0.2">
      <c r="A7688" s="6">
        <f t="shared" si="112"/>
        <v>609562</v>
      </c>
      <c r="B7688" s="6">
        <v>35</v>
      </c>
      <c r="C7688" s="6">
        <v>9</v>
      </c>
      <c r="D7688" s="6">
        <v>187</v>
      </c>
      <c r="E7688" s="6" t="s">
        <v>7736</v>
      </c>
      <c r="H7688" s="6">
        <f>IF('Раздел 2.6.3'!Q31&gt;='Раздел 2.6.3'!R31,0,1)</f>
        <v>0</v>
      </c>
    </row>
    <row r="7689" spans="1:8" x14ac:dyDescent="0.2">
      <c r="A7689" s="6">
        <f t="shared" si="112"/>
        <v>609562</v>
      </c>
      <c r="B7689" s="6">
        <v>35</v>
      </c>
      <c r="C7689" s="6">
        <v>9</v>
      </c>
      <c r="D7689" s="6">
        <v>188</v>
      </c>
      <c r="E7689" s="6" t="s">
        <v>7737</v>
      </c>
      <c r="H7689" s="6">
        <f>IF('Раздел 2.6.3'!Q32&gt;='Раздел 2.6.3'!R32,0,1)</f>
        <v>0</v>
      </c>
    </row>
    <row r="7690" spans="1:8" x14ac:dyDescent="0.2">
      <c r="A7690" s="6">
        <f t="shared" si="112"/>
        <v>609562</v>
      </c>
      <c r="B7690" s="6">
        <v>35</v>
      </c>
      <c r="C7690" s="6">
        <v>9</v>
      </c>
      <c r="D7690" s="6">
        <v>189</v>
      </c>
      <c r="E7690" s="6" t="s">
        <v>7738</v>
      </c>
      <c r="H7690" s="6">
        <f>IF('Раздел 2.6.3'!Q33&gt;='Раздел 2.6.3'!R33,0,1)</f>
        <v>0</v>
      </c>
    </row>
    <row r="7691" spans="1:8" x14ac:dyDescent="0.2">
      <c r="A7691" s="6">
        <f t="shared" si="112"/>
        <v>609562</v>
      </c>
      <c r="B7691" s="6">
        <v>35</v>
      </c>
      <c r="C7691" s="6">
        <v>9</v>
      </c>
      <c r="D7691" s="6">
        <v>190</v>
      </c>
      <c r="E7691" s="6" t="s">
        <v>7739</v>
      </c>
      <c r="H7691" s="6">
        <f>IF('Раздел 2.6.3'!Q34&gt;='Раздел 2.6.3'!R34,0,1)</f>
        <v>0</v>
      </c>
    </row>
    <row r="7692" spans="1:8" x14ac:dyDescent="0.2">
      <c r="A7692" s="6">
        <f t="shared" si="112"/>
        <v>609562</v>
      </c>
      <c r="B7692" s="6">
        <v>35</v>
      </c>
      <c r="C7692" s="6">
        <v>9</v>
      </c>
      <c r="D7692" s="6">
        <v>191</v>
      </c>
      <c r="E7692" s="6" t="s">
        <v>7740</v>
      </c>
      <c r="H7692" s="6">
        <f>IF('Раздел 2.6.3'!Q35&gt;='Раздел 2.6.3'!R35,0,1)</f>
        <v>0</v>
      </c>
    </row>
    <row r="7693" spans="1:8" x14ac:dyDescent="0.2">
      <c r="A7693" s="6">
        <f t="shared" si="112"/>
        <v>609562</v>
      </c>
      <c r="B7693" s="6">
        <v>35</v>
      </c>
      <c r="C7693" s="6">
        <v>9</v>
      </c>
      <c r="D7693" s="6">
        <v>192</v>
      </c>
      <c r="E7693" s="6" t="s">
        <v>7741</v>
      </c>
      <c r="H7693" s="6">
        <f>IF('Раздел 2.6.3'!Q36&gt;='Раздел 2.6.3'!R36,0,1)</f>
        <v>0</v>
      </c>
    </row>
    <row r="7694" spans="1:8" x14ac:dyDescent="0.2">
      <c r="A7694" s="6">
        <f t="shared" si="112"/>
        <v>609562</v>
      </c>
      <c r="B7694" s="6">
        <v>35</v>
      </c>
      <c r="C7694" s="6">
        <v>9</v>
      </c>
      <c r="D7694" s="6">
        <v>193</v>
      </c>
      <c r="E7694" s="6" t="s">
        <v>7742</v>
      </c>
      <c r="H7694" s="6">
        <f>IF('Раздел 2.6.3'!Q37&gt;='Раздел 2.6.3'!R37,0,1)</f>
        <v>0</v>
      </c>
    </row>
    <row r="7695" spans="1:8" x14ac:dyDescent="0.2">
      <c r="A7695" s="6">
        <f t="shared" si="112"/>
        <v>609562</v>
      </c>
      <c r="B7695" s="6">
        <v>35</v>
      </c>
      <c r="C7695" s="6">
        <v>9</v>
      </c>
      <c r="D7695" s="6">
        <v>194</v>
      </c>
      <c r="E7695" s="6" t="s">
        <v>7743</v>
      </c>
      <c r="H7695" s="6">
        <f>IF('Раздел 2.6.3'!Q38&gt;='Раздел 2.6.3'!R38,0,1)</f>
        <v>0</v>
      </c>
    </row>
    <row r="7696" spans="1:8" x14ac:dyDescent="0.2">
      <c r="A7696" s="6">
        <f t="shared" si="112"/>
        <v>609562</v>
      </c>
      <c r="B7696" s="6">
        <v>35</v>
      </c>
      <c r="C7696" s="6">
        <v>9</v>
      </c>
      <c r="D7696" s="6">
        <v>195</v>
      </c>
      <c r="E7696" s="6" t="s">
        <v>7744</v>
      </c>
      <c r="H7696" s="6">
        <f>IF('Раздел 2.6.3'!Q39&gt;='Раздел 2.6.3'!R39,0,1)</f>
        <v>0</v>
      </c>
    </row>
    <row r="7697" spans="1:8" x14ac:dyDescent="0.2">
      <c r="A7697" s="6">
        <f t="shared" si="112"/>
        <v>609562</v>
      </c>
      <c r="B7697" s="6">
        <v>35</v>
      </c>
      <c r="C7697" s="6">
        <v>9</v>
      </c>
      <c r="D7697" s="6">
        <v>196</v>
      </c>
      <c r="E7697" s="6" t="s">
        <v>7745</v>
      </c>
      <c r="H7697" s="6">
        <f>IF('Раздел 2.6.3'!Q40&gt;='Раздел 2.6.3'!R40,0,1)</f>
        <v>0</v>
      </c>
    </row>
    <row r="7698" spans="1:8" x14ac:dyDescent="0.2">
      <c r="A7698" s="6">
        <f t="shared" si="112"/>
        <v>609562</v>
      </c>
      <c r="B7698" s="6">
        <v>35</v>
      </c>
      <c r="C7698" s="6">
        <v>9</v>
      </c>
      <c r="D7698" s="6">
        <v>197</v>
      </c>
      <c r="E7698" s="6" t="s">
        <v>7682</v>
      </c>
      <c r="H7698" s="6">
        <f>IF('Раздел 2.6.3'!Q41&gt;='Раздел 2.6.3'!R41,0,1)</f>
        <v>0</v>
      </c>
    </row>
    <row r="7699" spans="1:8" x14ac:dyDescent="0.2">
      <c r="A7699" s="6">
        <f t="shared" si="112"/>
        <v>609562</v>
      </c>
      <c r="B7699" s="6">
        <v>35</v>
      </c>
      <c r="C7699" s="119">
        <v>9</v>
      </c>
      <c r="D7699" s="119">
        <v>198</v>
      </c>
      <c r="E7699" s="119" t="s">
        <v>7683</v>
      </c>
      <c r="F7699" s="119"/>
      <c r="G7699" s="119"/>
      <c r="H7699" s="119">
        <f>IF('Раздел 2.6.3'!Q42&gt;='Раздел 2.6.3'!R42,0,1)</f>
        <v>0</v>
      </c>
    </row>
    <row r="7700" spans="1:8" x14ac:dyDescent="0.2">
      <c r="A7700" s="6">
        <f t="shared" si="112"/>
        <v>609562</v>
      </c>
      <c r="B7700" s="6">
        <v>35</v>
      </c>
      <c r="C7700" s="6">
        <v>10</v>
      </c>
      <c r="D7700" s="6">
        <v>199</v>
      </c>
      <c r="E7700" s="6" t="s">
        <v>6856</v>
      </c>
      <c r="H7700" s="6">
        <f>IF('Раздел 2.6.3'!Q21&gt;='Раздел 2.6.3'!S21,0,1)</f>
        <v>0</v>
      </c>
    </row>
    <row r="7701" spans="1:8" x14ac:dyDescent="0.2">
      <c r="A7701" s="6">
        <f t="shared" si="112"/>
        <v>609562</v>
      </c>
      <c r="B7701" s="6">
        <v>35</v>
      </c>
      <c r="C7701" s="6">
        <v>10</v>
      </c>
      <c r="D7701" s="6">
        <v>200</v>
      </c>
      <c r="E7701" s="6" t="s">
        <v>6857</v>
      </c>
      <c r="H7701" s="6">
        <f>IF('Раздел 2.6.3'!Q22&gt;='Раздел 2.6.3'!S22,0,1)</f>
        <v>0</v>
      </c>
    </row>
    <row r="7702" spans="1:8" x14ac:dyDescent="0.2">
      <c r="A7702" s="6">
        <f t="shared" si="112"/>
        <v>609562</v>
      </c>
      <c r="B7702" s="6">
        <v>35</v>
      </c>
      <c r="C7702" s="6">
        <v>10</v>
      </c>
      <c r="D7702" s="6">
        <v>201</v>
      </c>
      <c r="E7702" s="6" t="s">
        <v>6858</v>
      </c>
      <c r="H7702" s="6">
        <f>IF('Раздел 2.6.3'!Q23&gt;='Раздел 2.6.3'!S23,0,1)</f>
        <v>0</v>
      </c>
    </row>
    <row r="7703" spans="1:8" x14ac:dyDescent="0.2">
      <c r="A7703" s="6">
        <f t="shared" si="112"/>
        <v>609562</v>
      </c>
      <c r="B7703" s="6">
        <v>35</v>
      </c>
      <c r="C7703" s="6">
        <v>10</v>
      </c>
      <c r="D7703" s="6">
        <v>202</v>
      </c>
      <c r="E7703" s="6" t="s">
        <v>6859</v>
      </c>
      <c r="H7703" s="6">
        <f>IF('Раздел 2.6.3'!Q24&gt;='Раздел 2.6.3'!S24,0,1)</f>
        <v>0</v>
      </c>
    </row>
    <row r="7704" spans="1:8" x14ac:dyDescent="0.2">
      <c r="A7704" s="6">
        <f t="shared" si="112"/>
        <v>609562</v>
      </c>
      <c r="B7704" s="6">
        <v>35</v>
      </c>
      <c r="C7704" s="6">
        <v>10</v>
      </c>
      <c r="D7704" s="6">
        <v>203</v>
      </c>
      <c r="E7704" s="6" t="s">
        <v>6860</v>
      </c>
      <c r="H7704" s="6">
        <f>IF('Раздел 2.6.3'!Q25&gt;='Раздел 2.6.3'!S25,0,1)</f>
        <v>0</v>
      </c>
    </row>
    <row r="7705" spans="1:8" x14ac:dyDescent="0.2">
      <c r="A7705" s="6">
        <f t="shared" si="112"/>
        <v>609562</v>
      </c>
      <c r="B7705" s="6">
        <v>35</v>
      </c>
      <c r="C7705" s="6">
        <v>10</v>
      </c>
      <c r="D7705" s="6">
        <v>204</v>
      </c>
      <c r="E7705" s="6" t="s">
        <v>6477</v>
      </c>
      <c r="H7705" s="6">
        <f>IF('Раздел 2.6.3'!Q26&gt;='Раздел 2.6.3'!S26,0,1)</f>
        <v>0</v>
      </c>
    </row>
    <row r="7706" spans="1:8" x14ac:dyDescent="0.2">
      <c r="A7706" s="6">
        <f t="shared" si="112"/>
        <v>609562</v>
      </c>
      <c r="B7706" s="6">
        <v>35</v>
      </c>
      <c r="C7706" s="6">
        <v>10</v>
      </c>
      <c r="D7706" s="6">
        <v>205</v>
      </c>
      <c r="E7706" s="6" t="s">
        <v>6478</v>
      </c>
      <c r="H7706" s="6">
        <f>IF('Раздел 2.6.3'!Q27&gt;='Раздел 2.6.3'!S27,0,1)</f>
        <v>0</v>
      </c>
    </row>
    <row r="7707" spans="1:8" x14ac:dyDescent="0.2">
      <c r="A7707" s="6">
        <f t="shared" si="112"/>
        <v>609562</v>
      </c>
      <c r="B7707" s="6">
        <v>35</v>
      </c>
      <c r="C7707" s="6">
        <v>10</v>
      </c>
      <c r="D7707" s="6">
        <v>206</v>
      </c>
      <c r="E7707" s="6" t="s">
        <v>6479</v>
      </c>
      <c r="H7707" s="6">
        <f>IF('Раздел 2.6.3'!Q28&gt;='Раздел 2.6.3'!S28,0,1)</f>
        <v>0</v>
      </c>
    </row>
    <row r="7708" spans="1:8" x14ac:dyDescent="0.2">
      <c r="A7708" s="6">
        <f t="shared" si="112"/>
        <v>609562</v>
      </c>
      <c r="B7708" s="6">
        <v>35</v>
      </c>
      <c r="C7708" s="6">
        <v>10</v>
      </c>
      <c r="D7708" s="6">
        <v>207</v>
      </c>
      <c r="E7708" s="6" t="s">
        <v>6480</v>
      </c>
      <c r="H7708" s="6">
        <f>IF('Раздел 2.6.3'!Q29&gt;='Раздел 2.6.3'!S29,0,1)</f>
        <v>0</v>
      </c>
    </row>
    <row r="7709" spans="1:8" x14ac:dyDescent="0.2">
      <c r="A7709" s="6">
        <f t="shared" si="112"/>
        <v>609562</v>
      </c>
      <c r="B7709" s="6">
        <v>35</v>
      </c>
      <c r="C7709" s="6">
        <v>10</v>
      </c>
      <c r="D7709" s="6">
        <v>208</v>
      </c>
      <c r="E7709" s="6" t="s">
        <v>6481</v>
      </c>
      <c r="H7709" s="6">
        <f>IF('Раздел 2.6.3'!Q30&gt;='Раздел 2.6.3'!S30,0,1)</f>
        <v>0</v>
      </c>
    </row>
    <row r="7710" spans="1:8" x14ac:dyDescent="0.2">
      <c r="A7710" s="6">
        <f t="shared" si="112"/>
        <v>609562</v>
      </c>
      <c r="B7710" s="6">
        <v>35</v>
      </c>
      <c r="C7710" s="6">
        <v>10</v>
      </c>
      <c r="D7710" s="6">
        <v>209</v>
      </c>
      <c r="E7710" s="6" t="s">
        <v>7289</v>
      </c>
      <c r="H7710" s="6">
        <f>IF('Раздел 2.6.3'!Q31&gt;='Раздел 2.6.3'!S31,0,1)</f>
        <v>0</v>
      </c>
    </row>
    <row r="7711" spans="1:8" x14ac:dyDescent="0.2">
      <c r="A7711" s="6">
        <f t="shared" si="112"/>
        <v>609562</v>
      </c>
      <c r="B7711" s="6">
        <v>35</v>
      </c>
      <c r="C7711" s="6">
        <v>10</v>
      </c>
      <c r="D7711" s="6">
        <v>210</v>
      </c>
      <c r="E7711" s="6" t="s">
        <v>7290</v>
      </c>
      <c r="H7711" s="6">
        <f>IF('Раздел 2.6.3'!Q32&gt;='Раздел 2.6.3'!S32,0,1)</f>
        <v>0</v>
      </c>
    </row>
    <row r="7712" spans="1:8" x14ac:dyDescent="0.2">
      <c r="A7712" s="6">
        <f t="shared" si="112"/>
        <v>609562</v>
      </c>
      <c r="B7712" s="6">
        <v>35</v>
      </c>
      <c r="C7712" s="6">
        <v>10</v>
      </c>
      <c r="D7712" s="6">
        <v>211</v>
      </c>
      <c r="E7712" s="6" t="s">
        <v>7291</v>
      </c>
      <c r="H7712" s="6">
        <f>IF('Раздел 2.6.3'!Q33&gt;='Раздел 2.6.3'!S33,0,1)</f>
        <v>0</v>
      </c>
    </row>
    <row r="7713" spans="1:8" x14ac:dyDescent="0.2">
      <c r="A7713" s="6">
        <f t="shared" si="112"/>
        <v>609562</v>
      </c>
      <c r="B7713" s="6">
        <v>35</v>
      </c>
      <c r="C7713" s="6">
        <v>10</v>
      </c>
      <c r="D7713" s="6">
        <v>212</v>
      </c>
      <c r="E7713" s="6" t="s">
        <v>7292</v>
      </c>
      <c r="H7713" s="6">
        <f>IF('Раздел 2.6.3'!Q34&gt;='Раздел 2.6.3'!S34,0,1)</f>
        <v>0</v>
      </c>
    </row>
    <row r="7714" spans="1:8" x14ac:dyDescent="0.2">
      <c r="A7714" s="6">
        <f t="shared" si="112"/>
        <v>609562</v>
      </c>
      <c r="B7714" s="6">
        <v>35</v>
      </c>
      <c r="C7714" s="6">
        <v>10</v>
      </c>
      <c r="D7714" s="6">
        <v>213</v>
      </c>
      <c r="E7714" s="6" t="s">
        <v>7293</v>
      </c>
      <c r="H7714" s="6">
        <f>IF('Раздел 2.6.3'!Q35&gt;='Раздел 2.6.3'!S35,0,1)</f>
        <v>0</v>
      </c>
    </row>
    <row r="7715" spans="1:8" x14ac:dyDescent="0.2">
      <c r="A7715" s="6">
        <f t="shared" si="112"/>
        <v>609562</v>
      </c>
      <c r="B7715" s="6">
        <v>35</v>
      </c>
      <c r="C7715" s="6">
        <v>10</v>
      </c>
      <c r="D7715" s="6">
        <v>214</v>
      </c>
      <c r="E7715" s="6" t="s">
        <v>7294</v>
      </c>
      <c r="H7715" s="6">
        <f>IF('Раздел 2.6.3'!Q36&gt;='Раздел 2.6.3'!S36,0,1)</f>
        <v>0</v>
      </c>
    </row>
    <row r="7716" spans="1:8" x14ac:dyDescent="0.2">
      <c r="A7716" s="6">
        <f t="shared" si="112"/>
        <v>609562</v>
      </c>
      <c r="B7716" s="6">
        <v>35</v>
      </c>
      <c r="C7716" s="6">
        <v>10</v>
      </c>
      <c r="D7716" s="6">
        <v>215</v>
      </c>
      <c r="E7716" s="6" t="s">
        <v>7295</v>
      </c>
      <c r="H7716" s="6">
        <f>IF('Раздел 2.6.3'!Q37&gt;='Раздел 2.6.3'!S37,0,1)</f>
        <v>0</v>
      </c>
    </row>
    <row r="7717" spans="1:8" x14ac:dyDescent="0.2">
      <c r="A7717" s="6">
        <f t="shared" si="112"/>
        <v>609562</v>
      </c>
      <c r="B7717" s="6">
        <v>35</v>
      </c>
      <c r="C7717" s="6">
        <v>10</v>
      </c>
      <c r="D7717" s="6">
        <v>216</v>
      </c>
      <c r="E7717" s="6" t="s">
        <v>7296</v>
      </c>
      <c r="H7717" s="6">
        <f>IF('Раздел 2.6.3'!Q38&gt;='Раздел 2.6.3'!S38,0,1)</f>
        <v>0</v>
      </c>
    </row>
    <row r="7718" spans="1:8" x14ac:dyDescent="0.2">
      <c r="A7718" s="6">
        <f t="shared" si="112"/>
        <v>609562</v>
      </c>
      <c r="B7718" s="6">
        <v>35</v>
      </c>
      <c r="C7718" s="6">
        <v>10</v>
      </c>
      <c r="D7718" s="6">
        <v>217</v>
      </c>
      <c r="E7718" s="6" t="s">
        <v>7297</v>
      </c>
      <c r="H7718" s="6">
        <f>IF('Раздел 2.6.3'!Q39&gt;='Раздел 2.6.3'!S39,0,1)</f>
        <v>0</v>
      </c>
    </row>
    <row r="7719" spans="1:8" x14ac:dyDescent="0.2">
      <c r="A7719" s="6">
        <f t="shared" si="112"/>
        <v>609562</v>
      </c>
      <c r="B7719" s="6">
        <v>35</v>
      </c>
      <c r="C7719" s="6">
        <v>10</v>
      </c>
      <c r="D7719" s="6">
        <v>218</v>
      </c>
      <c r="E7719" s="6" t="s">
        <v>7298</v>
      </c>
      <c r="H7719" s="6">
        <f>IF('Раздел 2.6.3'!Q40&gt;='Раздел 2.6.3'!S40,0,1)</f>
        <v>0</v>
      </c>
    </row>
    <row r="7720" spans="1:8" x14ac:dyDescent="0.2">
      <c r="A7720" s="6">
        <f t="shared" si="112"/>
        <v>609562</v>
      </c>
      <c r="B7720" s="6">
        <v>35</v>
      </c>
      <c r="C7720" s="6">
        <v>10</v>
      </c>
      <c r="D7720" s="6">
        <v>219</v>
      </c>
      <c r="E7720" s="6" t="s">
        <v>7299</v>
      </c>
      <c r="H7720" s="6">
        <f>IF('Раздел 2.6.3'!Q41&gt;='Раздел 2.6.3'!S41,0,1)</f>
        <v>0</v>
      </c>
    </row>
    <row r="7721" spans="1:8" x14ac:dyDescent="0.2">
      <c r="A7721" s="6">
        <f t="shared" si="112"/>
        <v>609562</v>
      </c>
      <c r="B7721" s="6">
        <v>35</v>
      </c>
      <c r="C7721" s="119">
        <v>10</v>
      </c>
      <c r="D7721" s="119">
        <v>220</v>
      </c>
      <c r="E7721" s="119" t="s">
        <v>7300</v>
      </c>
      <c r="F7721" s="119"/>
      <c r="G7721" s="119"/>
      <c r="H7721" s="119">
        <f>IF('Раздел 2.6.3'!Q42&gt;='Раздел 2.6.3'!S42,0,1)</f>
        <v>0</v>
      </c>
    </row>
    <row r="7722" spans="1:8" x14ac:dyDescent="0.2">
      <c r="A7722" s="6">
        <f t="shared" si="112"/>
        <v>609562</v>
      </c>
      <c r="B7722" s="6">
        <v>35</v>
      </c>
      <c r="C7722" s="125">
        <v>11</v>
      </c>
      <c r="D7722" s="6">
        <v>221</v>
      </c>
      <c r="E7722" s="6" t="s">
        <v>7301</v>
      </c>
      <c r="H7722" s="6">
        <f>IF('Раздел 2.6.3'!Y21&gt;='Раздел 2.6.3'!Z21,0,1)</f>
        <v>0</v>
      </c>
    </row>
    <row r="7723" spans="1:8" x14ac:dyDescent="0.2">
      <c r="A7723" s="6">
        <f t="shared" si="112"/>
        <v>609562</v>
      </c>
      <c r="B7723" s="6">
        <v>35</v>
      </c>
      <c r="C7723" s="7">
        <v>11</v>
      </c>
      <c r="D7723" s="6">
        <v>222</v>
      </c>
      <c r="E7723" s="6" t="s">
        <v>7302</v>
      </c>
      <c r="H7723" s="6">
        <f>IF('Раздел 2.6.3'!Y22&gt;='Раздел 2.6.3'!Z22,0,1)</f>
        <v>0</v>
      </c>
    </row>
    <row r="7724" spans="1:8" x14ac:dyDescent="0.2">
      <c r="A7724" s="6">
        <f t="shared" si="112"/>
        <v>609562</v>
      </c>
      <c r="B7724" s="6">
        <v>35</v>
      </c>
      <c r="C7724" s="7">
        <v>11</v>
      </c>
      <c r="D7724" s="6">
        <v>223</v>
      </c>
      <c r="E7724" s="6" t="s">
        <v>7303</v>
      </c>
      <c r="H7724" s="6">
        <f>IF('Раздел 2.6.3'!Y23&gt;='Раздел 2.6.3'!Z23,0,1)</f>
        <v>0</v>
      </c>
    </row>
    <row r="7725" spans="1:8" x14ac:dyDescent="0.2">
      <c r="A7725" s="6">
        <f t="shared" si="112"/>
        <v>609562</v>
      </c>
      <c r="B7725" s="6">
        <v>35</v>
      </c>
      <c r="C7725" s="7">
        <v>11</v>
      </c>
      <c r="D7725" s="6">
        <v>224</v>
      </c>
      <c r="E7725" s="6" t="s">
        <v>7304</v>
      </c>
      <c r="H7725" s="6">
        <f>IF('Раздел 2.6.3'!Y24&gt;='Раздел 2.6.3'!Z24,0,1)</f>
        <v>0</v>
      </c>
    </row>
    <row r="7726" spans="1:8" x14ac:dyDescent="0.2">
      <c r="A7726" s="6">
        <f t="shared" si="112"/>
        <v>609562</v>
      </c>
      <c r="B7726" s="6">
        <v>35</v>
      </c>
      <c r="C7726" s="7">
        <v>11</v>
      </c>
      <c r="D7726" s="6">
        <v>225</v>
      </c>
      <c r="E7726" s="6" t="s">
        <v>7305</v>
      </c>
      <c r="H7726" s="6">
        <f>IF('Раздел 2.6.3'!Y25&gt;='Раздел 2.6.3'!Z25,0,1)</f>
        <v>0</v>
      </c>
    </row>
    <row r="7727" spans="1:8" x14ac:dyDescent="0.2">
      <c r="A7727" s="6">
        <f t="shared" si="112"/>
        <v>609562</v>
      </c>
      <c r="B7727" s="6">
        <v>35</v>
      </c>
      <c r="C7727" s="7">
        <v>11</v>
      </c>
      <c r="D7727" s="6">
        <v>226</v>
      </c>
      <c r="E7727" s="6" t="s">
        <v>7306</v>
      </c>
      <c r="H7727" s="6">
        <f>IF('Раздел 2.6.3'!Y26&gt;='Раздел 2.6.3'!Z26,0,1)</f>
        <v>0</v>
      </c>
    </row>
    <row r="7728" spans="1:8" x14ac:dyDescent="0.2">
      <c r="A7728" s="6">
        <f t="shared" si="112"/>
        <v>609562</v>
      </c>
      <c r="B7728" s="6">
        <v>35</v>
      </c>
      <c r="C7728" s="7">
        <v>11</v>
      </c>
      <c r="D7728" s="6">
        <v>227</v>
      </c>
      <c r="E7728" s="6" t="s">
        <v>7307</v>
      </c>
      <c r="H7728" s="6">
        <f>IF('Раздел 2.6.3'!Y27&gt;='Раздел 2.6.3'!Z27,0,1)</f>
        <v>0</v>
      </c>
    </row>
    <row r="7729" spans="1:8" x14ac:dyDescent="0.2">
      <c r="A7729" s="6">
        <f t="shared" ref="A7729:A7792" si="113">P_3</f>
        <v>609562</v>
      </c>
      <c r="B7729" s="6">
        <v>35</v>
      </c>
      <c r="C7729" s="7">
        <v>11</v>
      </c>
      <c r="D7729" s="6">
        <v>228</v>
      </c>
      <c r="E7729" s="6" t="s">
        <v>7308</v>
      </c>
      <c r="H7729" s="6">
        <f>IF('Раздел 2.6.3'!Y28&gt;='Раздел 2.6.3'!Z28,0,1)</f>
        <v>0</v>
      </c>
    </row>
    <row r="7730" spans="1:8" x14ac:dyDescent="0.2">
      <c r="A7730" s="6">
        <f t="shared" si="113"/>
        <v>609562</v>
      </c>
      <c r="B7730" s="6">
        <v>35</v>
      </c>
      <c r="C7730" s="7">
        <v>11</v>
      </c>
      <c r="D7730" s="6">
        <v>229</v>
      </c>
      <c r="E7730" s="6" t="s">
        <v>7309</v>
      </c>
      <c r="H7730" s="6">
        <f>IF('Раздел 2.6.3'!Y29&gt;='Раздел 2.6.3'!Z29,0,1)</f>
        <v>0</v>
      </c>
    </row>
    <row r="7731" spans="1:8" x14ac:dyDescent="0.2">
      <c r="A7731" s="6">
        <f t="shared" si="113"/>
        <v>609562</v>
      </c>
      <c r="B7731" s="6">
        <v>35</v>
      </c>
      <c r="C7731" s="7">
        <v>11</v>
      </c>
      <c r="D7731" s="6">
        <v>230</v>
      </c>
      <c r="E7731" s="6" t="s">
        <v>7310</v>
      </c>
      <c r="H7731" s="6">
        <f>IF('Раздел 2.6.3'!Y30&gt;='Раздел 2.6.3'!Z30,0,1)</f>
        <v>0</v>
      </c>
    </row>
    <row r="7732" spans="1:8" x14ac:dyDescent="0.2">
      <c r="A7732" s="6">
        <f t="shared" si="113"/>
        <v>609562</v>
      </c>
      <c r="B7732" s="6">
        <v>35</v>
      </c>
      <c r="C7732" s="7">
        <v>11</v>
      </c>
      <c r="D7732" s="6">
        <v>231</v>
      </c>
      <c r="E7732" s="6" t="s">
        <v>7311</v>
      </c>
      <c r="H7732" s="6">
        <f>IF('Раздел 2.6.3'!Y31&gt;='Раздел 2.6.3'!Z31,0,1)</f>
        <v>0</v>
      </c>
    </row>
    <row r="7733" spans="1:8" x14ac:dyDescent="0.2">
      <c r="A7733" s="6">
        <f t="shared" si="113"/>
        <v>609562</v>
      </c>
      <c r="B7733" s="6">
        <v>35</v>
      </c>
      <c r="C7733" s="7">
        <v>11</v>
      </c>
      <c r="D7733" s="6">
        <v>232</v>
      </c>
      <c r="E7733" s="6" t="s">
        <v>7312</v>
      </c>
      <c r="H7733" s="6">
        <f>IF('Раздел 2.6.3'!Y32&gt;='Раздел 2.6.3'!Z32,0,1)</f>
        <v>0</v>
      </c>
    </row>
    <row r="7734" spans="1:8" x14ac:dyDescent="0.2">
      <c r="A7734" s="6">
        <f t="shared" si="113"/>
        <v>609562</v>
      </c>
      <c r="B7734" s="6">
        <v>35</v>
      </c>
      <c r="C7734" s="7">
        <v>11</v>
      </c>
      <c r="D7734" s="6">
        <v>233</v>
      </c>
      <c r="E7734" s="6" t="s">
        <v>7313</v>
      </c>
      <c r="H7734" s="6">
        <f>IF('Раздел 2.6.3'!Y33&gt;='Раздел 2.6.3'!Z33,0,1)</f>
        <v>0</v>
      </c>
    </row>
    <row r="7735" spans="1:8" x14ac:dyDescent="0.2">
      <c r="A7735" s="6">
        <f t="shared" si="113"/>
        <v>609562</v>
      </c>
      <c r="B7735" s="6">
        <v>35</v>
      </c>
      <c r="C7735" s="7">
        <v>11</v>
      </c>
      <c r="D7735" s="6">
        <v>234</v>
      </c>
      <c r="E7735" s="6" t="s">
        <v>7314</v>
      </c>
      <c r="H7735" s="6">
        <f>IF('Раздел 2.6.3'!Y34&gt;='Раздел 2.6.3'!Z34,0,1)</f>
        <v>0</v>
      </c>
    </row>
    <row r="7736" spans="1:8" x14ac:dyDescent="0.2">
      <c r="A7736" s="6">
        <f t="shared" si="113"/>
        <v>609562</v>
      </c>
      <c r="B7736" s="6">
        <v>35</v>
      </c>
      <c r="C7736" s="7">
        <v>11</v>
      </c>
      <c r="D7736" s="6">
        <v>235</v>
      </c>
      <c r="E7736" s="6" t="s">
        <v>7315</v>
      </c>
      <c r="H7736" s="6">
        <f>IF('Раздел 2.6.3'!Y35&gt;='Раздел 2.6.3'!Z35,0,1)</f>
        <v>0</v>
      </c>
    </row>
    <row r="7737" spans="1:8" x14ac:dyDescent="0.2">
      <c r="A7737" s="6">
        <f t="shared" si="113"/>
        <v>609562</v>
      </c>
      <c r="B7737" s="6">
        <v>35</v>
      </c>
      <c r="C7737" s="7">
        <v>11</v>
      </c>
      <c r="D7737" s="6">
        <v>236</v>
      </c>
      <c r="E7737" s="6" t="s">
        <v>7316</v>
      </c>
      <c r="H7737" s="6">
        <f>IF('Раздел 2.6.3'!Y36&gt;='Раздел 2.6.3'!Z36,0,1)</f>
        <v>0</v>
      </c>
    </row>
    <row r="7738" spans="1:8" x14ac:dyDescent="0.2">
      <c r="A7738" s="6">
        <f t="shared" si="113"/>
        <v>609562</v>
      </c>
      <c r="B7738" s="6">
        <v>35</v>
      </c>
      <c r="C7738" s="7">
        <v>11</v>
      </c>
      <c r="D7738" s="6">
        <v>237</v>
      </c>
      <c r="E7738" s="6" t="s">
        <v>7317</v>
      </c>
      <c r="H7738" s="6">
        <f>IF('Раздел 2.6.3'!Y37&gt;='Раздел 2.6.3'!Z37,0,1)</f>
        <v>0</v>
      </c>
    </row>
    <row r="7739" spans="1:8" x14ac:dyDescent="0.2">
      <c r="A7739" s="6">
        <f t="shared" si="113"/>
        <v>609562</v>
      </c>
      <c r="B7739" s="6">
        <v>35</v>
      </c>
      <c r="C7739" s="7">
        <v>11</v>
      </c>
      <c r="D7739" s="6">
        <v>238</v>
      </c>
      <c r="E7739" s="6" t="s">
        <v>7318</v>
      </c>
      <c r="H7739" s="6">
        <f>IF('Раздел 2.6.3'!Y38&gt;='Раздел 2.6.3'!Z38,0,1)</f>
        <v>0</v>
      </c>
    </row>
    <row r="7740" spans="1:8" x14ac:dyDescent="0.2">
      <c r="A7740" s="6">
        <f t="shared" si="113"/>
        <v>609562</v>
      </c>
      <c r="B7740" s="6">
        <v>35</v>
      </c>
      <c r="C7740" s="7">
        <v>11</v>
      </c>
      <c r="D7740" s="6">
        <v>239</v>
      </c>
      <c r="E7740" s="6" t="s">
        <v>7319</v>
      </c>
      <c r="H7740" s="6">
        <f>IF('Раздел 2.6.3'!Y39&gt;='Раздел 2.6.3'!Z39,0,1)</f>
        <v>0</v>
      </c>
    </row>
    <row r="7741" spans="1:8" x14ac:dyDescent="0.2">
      <c r="A7741" s="6">
        <f t="shared" si="113"/>
        <v>609562</v>
      </c>
      <c r="B7741" s="6">
        <v>35</v>
      </c>
      <c r="C7741" s="7">
        <v>11</v>
      </c>
      <c r="D7741" s="6">
        <v>240</v>
      </c>
      <c r="E7741" s="6" t="s">
        <v>7320</v>
      </c>
      <c r="H7741" s="6">
        <f>IF('Раздел 2.6.3'!Y40&gt;='Раздел 2.6.3'!Z40,0,1)</f>
        <v>0</v>
      </c>
    </row>
    <row r="7742" spans="1:8" x14ac:dyDescent="0.2">
      <c r="A7742" s="6">
        <f t="shared" si="113"/>
        <v>609562</v>
      </c>
      <c r="B7742" s="6">
        <v>35</v>
      </c>
      <c r="C7742" s="7">
        <v>11</v>
      </c>
      <c r="D7742" s="7">
        <v>241</v>
      </c>
      <c r="E7742" s="6" t="s">
        <v>7321</v>
      </c>
      <c r="H7742" s="6">
        <f>IF('Раздел 2.6.3'!Y41&gt;='Раздел 2.6.3'!Z41,0,1)</f>
        <v>0</v>
      </c>
    </row>
    <row r="7743" spans="1:8" x14ac:dyDescent="0.2">
      <c r="A7743" s="6">
        <f t="shared" si="113"/>
        <v>609562</v>
      </c>
      <c r="B7743" s="6">
        <v>35</v>
      </c>
      <c r="C7743" s="119">
        <v>11</v>
      </c>
      <c r="D7743" s="119">
        <v>242</v>
      </c>
      <c r="E7743" s="119" t="s">
        <v>7322</v>
      </c>
      <c r="F7743" s="119"/>
      <c r="G7743" s="119"/>
      <c r="H7743" s="119">
        <f>IF('Раздел 2.6.3'!Y42&gt;='Раздел 2.6.3'!Z42,0,1)</f>
        <v>0</v>
      </c>
    </row>
    <row r="7744" spans="1:8" x14ac:dyDescent="0.2">
      <c r="A7744" s="6">
        <f t="shared" si="113"/>
        <v>609562</v>
      </c>
      <c r="B7744" s="6">
        <v>35</v>
      </c>
      <c r="C7744" s="125">
        <v>12</v>
      </c>
      <c r="D7744" s="6">
        <v>243</v>
      </c>
      <c r="E7744" s="6" t="s">
        <v>7323</v>
      </c>
      <c r="H7744" s="6">
        <f>IF('Раздел 2.6.3'!Y21&gt;='Раздел 2.6.3'!AC21,0,1)</f>
        <v>0</v>
      </c>
    </row>
    <row r="7745" spans="1:8" x14ac:dyDescent="0.2">
      <c r="A7745" s="6">
        <f t="shared" si="113"/>
        <v>609562</v>
      </c>
      <c r="B7745" s="6">
        <v>35</v>
      </c>
      <c r="C7745" s="7">
        <v>12</v>
      </c>
      <c r="D7745" s="6">
        <v>244</v>
      </c>
      <c r="E7745" s="6" t="s">
        <v>7324</v>
      </c>
      <c r="H7745" s="6">
        <f>IF('Раздел 2.6.3'!Y22&gt;='Раздел 2.6.3'!AC22,0,1)</f>
        <v>0</v>
      </c>
    </row>
    <row r="7746" spans="1:8" x14ac:dyDescent="0.2">
      <c r="A7746" s="6">
        <f t="shared" si="113"/>
        <v>609562</v>
      </c>
      <c r="B7746" s="6">
        <v>35</v>
      </c>
      <c r="C7746" s="7">
        <v>12</v>
      </c>
      <c r="D7746" s="6">
        <v>245</v>
      </c>
      <c r="E7746" s="6" t="s">
        <v>7325</v>
      </c>
      <c r="H7746" s="6">
        <f>IF('Раздел 2.6.3'!Y23&gt;='Раздел 2.6.3'!AC23,0,1)</f>
        <v>0</v>
      </c>
    </row>
    <row r="7747" spans="1:8" x14ac:dyDescent="0.2">
      <c r="A7747" s="6">
        <f t="shared" si="113"/>
        <v>609562</v>
      </c>
      <c r="B7747" s="6">
        <v>35</v>
      </c>
      <c r="C7747" s="7">
        <v>12</v>
      </c>
      <c r="D7747" s="6">
        <v>246</v>
      </c>
      <c r="E7747" s="6" t="s">
        <v>7326</v>
      </c>
      <c r="H7747" s="6">
        <f>IF('Раздел 2.6.3'!Y24&gt;='Раздел 2.6.3'!AC24,0,1)</f>
        <v>0</v>
      </c>
    </row>
    <row r="7748" spans="1:8" x14ac:dyDescent="0.2">
      <c r="A7748" s="6">
        <f t="shared" si="113"/>
        <v>609562</v>
      </c>
      <c r="B7748" s="6">
        <v>35</v>
      </c>
      <c r="C7748" s="7">
        <v>12</v>
      </c>
      <c r="D7748" s="6">
        <v>247</v>
      </c>
      <c r="E7748" s="6" t="s">
        <v>7327</v>
      </c>
      <c r="H7748" s="6">
        <f>IF('Раздел 2.6.3'!Y25&gt;='Раздел 2.6.3'!AC25,0,1)</f>
        <v>0</v>
      </c>
    </row>
    <row r="7749" spans="1:8" x14ac:dyDescent="0.2">
      <c r="A7749" s="6">
        <f t="shared" si="113"/>
        <v>609562</v>
      </c>
      <c r="B7749" s="6">
        <v>35</v>
      </c>
      <c r="C7749" s="7">
        <v>12</v>
      </c>
      <c r="D7749" s="6">
        <v>248</v>
      </c>
      <c r="E7749" s="6" t="s">
        <v>7328</v>
      </c>
      <c r="H7749" s="6">
        <f>IF('Раздел 2.6.3'!Y26&gt;='Раздел 2.6.3'!AC26,0,1)</f>
        <v>0</v>
      </c>
    </row>
    <row r="7750" spans="1:8" x14ac:dyDescent="0.2">
      <c r="A7750" s="6">
        <f t="shared" si="113"/>
        <v>609562</v>
      </c>
      <c r="B7750" s="6">
        <v>35</v>
      </c>
      <c r="C7750" s="7">
        <v>12</v>
      </c>
      <c r="D7750" s="6">
        <v>249</v>
      </c>
      <c r="E7750" s="6" t="s">
        <v>7329</v>
      </c>
      <c r="H7750" s="6">
        <f>IF('Раздел 2.6.3'!Y27&gt;='Раздел 2.6.3'!AC27,0,1)</f>
        <v>0</v>
      </c>
    </row>
    <row r="7751" spans="1:8" x14ac:dyDescent="0.2">
      <c r="A7751" s="6">
        <f t="shared" si="113"/>
        <v>609562</v>
      </c>
      <c r="B7751" s="6">
        <v>35</v>
      </c>
      <c r="C7751" s="7">
        <v>12</v>
      </c>
      <c r="D7751" s="6">
        <v>250</v>
      </c>
      <c r="E7751" s="6" t="s">
        <v>7330</v>
      </c>
      <c r="H7751" s="6">
        <f>IF('Раздел 2.6.3'!Y28&gt;='Раздел 2.6.3'!AC28,0,1)</f>
        <v>0</v>
      </c>
    </row>
    <row r="7752" spans="1:8" x14ac:dyDescent="0.2">
      <c r="A7752" s="6">
        <f t="shared" si="113"/>
        <v>609562</v>
      </c>
      <c r="B7752" s="6">
        <v>35</v>
      </c>
      <c r="C7752" s="7">
        <v>12</v>
      </c>
      <c r="D7752" s="6">
        <v>251</v>
      </c>
      <c r="E7752" s="6" t="s">
        <v>7331</v>
      </c>
      <c r="H7752" s="6">
        <f>IF('Раздел 2.6.3'!Y29&gt;='Раздел 2.6.3'!AC29,0,1)</f>
        <v>0</v>
      </c>
    </row>
    <row r="7753" spans="1:8" x14ac:dyDescent="0.2">
      <c r="A7753" s="6">
        <f t="shared" si="113"/>
        <v>609562</v>
      </c>
      <c r="B7753" s="6">
        <v>35</v>
      </c>
      <c r="C7753" s="7">
        <v>12</v>
      </c>
      <c r="D7753" s="6">
        <v>252</v>
      </c>
      <c r="E7753" s="6" t="s">
        <v>7332</v>
      </c>
      <c r="H7753" s="6">
        <f>IF('Раздел 2.6.3'!Y30&gt;='Раздел 2.6.3'!AC30,0,1)</f>
        <v>0</v>
      </c>
    </row>
    <row r="7754" spans="1:8" x14ac:dyDescent="0.2">
      <c r="A7754" s="6">
        <f t="shared" si="113"/>
        <v>609562</v>
      </c>
      <c r="B7754" s="6">
        <v>35</v>
      </c>
      <c r="C7754" s="7">
        <v>12</v>
      </c>
      <c r="D7754" s="6">
        <v>253</v>
      </c>
      <c r="E7754" s="6" t="s">
        <v>7333</v>
      </c>
      <c r="H7754" s="6">
        <f>IF('Раздел 2.6.3'!Y31&gt;='Раздел 2.6.3'!AC31,0,1)</f>
        <v>0</v>
      </c>
    </row>
    <row r="7755" spans="1:8" x14ac:dyDescent="0.2">
      <c r="A7755" s="6">
        <f t="shared" si="113"/>
        <v>609562</v>
      </c>
      <c r="B7755" s="6">
        <v>35</v>
      </c>
      <c r="C7755" s="7">
        <v>12</v>
      </c>
      <c r="D7755" s="6">
        <v>254</v>
      </c>
      <c r="E7755" s="6" t="s">
        <v>7334</v>
      </c>
      <c r="H7755" s="6">
        <f>IF('Раздел 2.6.3'!Y32&gt;='Раздел 2.6.3'!AC32,0,1)</f>
        <v>0</v>
      </c>
    </row>
    <row r="7756" spans="1:8" x14ac:dyDescent="0.2">
      <c r="A7756" s="6">
        <f t="shared" si="113"/>
        <v>609562</v>
      </c>
      <c r="B7756" s="6">
        <v>35</v>
      </c>
      <c r="C7756" s="7">
        <v>12</v>
      </c>
      <c r="D7756" s="6">
        <v>255</v>
      </c>
      <c r="E7756" s="6" t="s">
        <v>8132</v>
      </c>
      <c r="H7756" s="6">
        <f>IF('Раздел 2.6.3'!Y33&gt;='Раздел 2.6.3'!AC33,0,1)</f>
        <v>0</v>
      </c>
    </row>
    <row r="7757" spans="1:8" x14ac:dyDescent="0.2">
      <c r="A7757" s="6">
        <f t="shared" si="113"/>
        <v>609562</v>
      </c>
      <c r="B7757" s="6">
        <v>35</v>
      </c>
      <c r="C7757" s="7">
        <v>12</v>
      </c>
      <c r="D7757" s="6">
        <v>256</v>
      </c>
      <c r="E7757" s="6" t="s">
        <v>8133</v>
      </c>
      <c r="H7757" s="6">
        <f>IF('Раздел 2.6.3'!Y34&gt;='Раздел 2.6.3'!AC34,0,1)</f>
        <v>0</v>
      </c>
    </row>
    <row r="7758" spans="1:8" x14ac:dyDescent="0.2">
      <c r="A7758" s="6">
        <f t="shared" si="113"/>
        <v>609562</v>
      </c>
      <c r="B7758" s="6">
        <v>35</v>
      </c>
      <c r="C7758" s="7">
        <v>12</v>
      </c>
      <c r="D7758" s="6">
        <v>257</v>
      </c>
      <c r="E7758" s="6" t="s">
        <v>8134</v>
      </c>
      <c r="H7758" s="6">
        <f>IF('Раздел 2.6.3'!Y35&gt;='Раздел 2.6.3'!AC35,0,1)</f>
        <v>0</v>
      </c>
    </row>
    <row r="7759" spans="1:8" x14ac:dyDescent="0.2">
      <c r="A7759" s="6">
        <f t="shared" si="113"/>
        <v>609562</v>
      </c>
      <c r="B7759" s="6">
        <v>35</v>
      </c>
      <c r="C7759" s="7">
        <v>12</v>
      </c>
      <c r="D7759" s="6">
        <v>258</v>
      </c>
      <c r="E7759" s="6" t="s">
        <v>8135</v>
      </c>
      <c r="H7759" s="6">
        <f>IF('Раздел 2.6.3'!Y36&gt;='Раздел 2.6.3'!AC36,0,1)</f>
        <v>0</v>
      </c>
    </row>
    <row r="7760" spans="1:8" x14ac:dyDescent="0.2">
      <c r="A7760" s="6">
        <f t="shared" si="113"/>
        <v>609562</v>
      </c>
      <c r="B7760" s="6">
        <v>35</v>
      </c>
      <c r="C7760" s="7">
        <v>12</v>
      </c>
      <c r="D7760" s="6">
        <v>259</v>
      </c>
      <c r="E7760" s="6" t="s">
        <v>6524</v>
      </c>
      <c r="H7760" s="6">
        <f>IF('Раздел 2.6.3'!Y37&gt;='Раздел 2.6.3'!AC37,0,1)</f>
        <v>0</v>
      </c>
    </row>
    <row r="7761" spans="1:8" x14ac:dyDescent="0.2">
      <c r="A7761" s="6">
        <f t="shared" si="113"/>
        <v>609562</v>
      </c>
      <c r="B7761" s="6">
        <v>35</v>
      </c>
      <c r="C7761" s="7">
        <v>12</v>
      </c>
      <c r="D7761" s="6">
        <v>260</v>
      </c>
      <c r="E7761" s="6" t="s">
        <v>6525</v>
      </c>
      <c r="H7761" s="6">
        <f>IF('Раздел 2.6.3'!Y38&gt;='Раздел 2.6.3'!AC38,0,1)</f>
        <v>0</v>
      </c>
    </row>
    <row r="7762" spans="1:8" x14ac:dyDescent="0.2">
      <c r="A7762" s="6">
        <f t="shared" si="113"/>
        <v>609562</v>
      </c>
      <c r="B7762" s="6">
        <v>35</v>
      </c>
      <c r="C7762" s="7">
        <v>12</v>
      </c>
      <c r="D7762" s="6">
        <v>261</v>
      </c>
      <c r="E7762" s="6" t="s">
        <v>7340</v>
      </c>
      <c r="H7762" s="6">
        <f>IF('Раздел 2.6.3'!Y39&gt;='Раздел 2.6.3'!AC39,0,1)</f>
        <v>0</v>
      </c>
    </row>
    <row r="7763" spans="1:8" x14ac:dyDescent="0.2">
      <c r="A7763" s="6">
        <f t="shared" si="113"/>
        <v>609562</v>
      </c>
      <c r="B7763" s="6">
        <v>35</v>
      </c>
      <c r="C7763" s="7">
        <v>12</v>
      </c>
      <c r="D7763" s="6">
        <v>262</v>
      </c>
      <c r="E7763" s="6" t="s">
        <v>7341</v>
      </c>
      <c r="H7763" s="6">
        <f>IF('Раздел 2.6.3'!Y40&gt;='Раздел 2.6.3'!AC40,0,1)</f>
        <v>0</v>
      </c>
    </row>
    <row r="7764" spans="1:8" x14ac:dyDescent="0.2">
      <c r="A7764" s="6">
        <f t="shared" si="113"/>
        <v>609562</v>
      </c>
      <c r="B7764" s="6">
        <v>35</v>
      </c>
      <c r="C7764" s="7">
        <v>12</v>
      </c>
      <c r="D7764" s="6">
        <v>263</v>
      </c>
      <c r="E7764" s="6" t="s">
        <v>7342</v>
      </c>
      <c r="H7764" s="6">
        <f>IF('Раздел 2.6.3'!Y41&gt;='Раздел 2.6.3'!AC41,0,1)</f>
        <v>0</v>
      </c>
    </row>
    <row r="7765" spans="1:8" x14ac:dyDescent="0.2">
      <c r="A7765" s="6">
        <f t="shared" si="113"/>
        <v>609562</v>
      </c>
      <c r="B7765" s="6">
        <v>35</v>
      </c>
      <c r="C7765" s="119">
        <v>12</v>
      </c>
      <c r="D7765" s="119">
        <v>264</v>
      </c>
      <c r="E7765" s="119" t="s">
        <v>7335</v>
      </c>
      <c r="F7765" s="119"/>
      <c r="G7765" s="119"/>
      <c r="H7765" s="119">
        <f>IF('Раздел 2.6.3'!Y42&gt;='Раздел 2.6.3'!AC42,0,1)</f>
        <v>0</v>
      </c>
    </row>
    <row r="7766" spans="1:8" x14ac:dyDescent="0.2">
      <c r="A7766" s="6">
        <f t="shared" si="113"/>
        <v>609562</v>
      </c>
      <c r="B7766" s="6">
        <v>35</v>
      </c>
      <c r="C7766" s="125">
        <v>13</v>
      </c>
      <c r="D7766" s="6">
        <v>265</v>
      </c>
      <c r="E7766" s="6" t="s">
        <v>7336</v>
      </c>
      <c r="H7766" s="6">
        <f>IF('Раздел 2.6.3'!Y21&gt;='Раздел 2.6.3'!AD21,0,1)</f>
        <v>0</v>
      </c>
    </row>
    <row r="7767" spans="1:8" x14ac:dyDescent="0.2">
      <c r="A7767" s="6">
        <f t="shared" si="113"/>
        <v>609562</v>
      </c>
      <c r="B7767" s="6">
        <v>35</v>
      </c>
      <c r="C7767" s="7">
        <v>13</v>
      </c>
      <c r="D7767" s="6">
        <v>266</v>
      </c>
      <c r="E7767" s="6" t="s">
        <v>7337</v>
      </c>
      <c r="H7767" s="6">
        <f>IF('Раздел 2.6.3'!Y22&gt;='Раздел 2.6.3'!AD22,0,1)</f>
        <v>0</v>
      </c>
    </row>
    <row r="7768" spans="1:8" x14ac:dyDescent="0.2">
      <c r="A7768" s="6">
        <f t="shared" si="113"/>
        <v>609562</v>
      </c>
      <c r="B7768" s="6">
        <v>35</v>
      </c>
      <c r="C7768" s="7">
        <v>13</v>
      </c>
      <c r="D7768" s="6">
        <v>267</v>
      </c>
      <c r="E7768" s="6" t="s">
        <v>7338</v>
      </c>
      <c r="H7768" s="6">
        <f>IF('Раздел 2.6.3'!Y23&gt;='Раздел 2.6.3'!AD23,0,1)</f>
        <v>0</v>
      </c>
    </row>
    <row r="7769" spans="1:8" x14ac:dyDescent="0.2">
      <c r="A7769" s="6">
        <f t="shared" si="113"/>
        <v>609562</v>
      </c>
      <c r="B7769" s="6">
        <v>35</v>
      </c>
      <c r="C7769" s="7">
        <v>13</v>
      </c>
      <c r="D7769" s="6">
        <v>268</v>
      </c>
      <c r="E7769" s="6" t="s">
        <v>7339</v>
      </c>
      <c r="H7769" s="6">
        <f>IF('Раздел 2.6.3'!Y24&gt;='Раздел 2.6.3'!AD24,0,1)</f>
        <v>0</v>
      </c>
    </row>
    <row r="7770" spans="1:8" x14ac:dyDescent="0.2">
      <c r="A7770" s="6">
        <f t="shared" si="113"/>
        <v>609562</v>
      </c>
      <c r="B7770" s="6">
        <v>35</v>
      </c>
      <c r="C7770" s="7">
        <v>13</v>
      </c>
      <c r="D7770" s="6">
        <v>269</v>
      </c>
      <c r="E7770" s="6" t="s">
        <v>8171</v>
      </c>
      <c r="H7770" s="6">
        <f>IF('Раздел 2.6.3'!Y25&gt;='Раздел 2.6.3'!AD25,0,1)</f>
        <v>0</v>
      </c>
    </row>
    <row r="7771" spans="1:8" x14ac:dyDescent="0.2">
      <c r="A7771" s="6">
        <f t="shared" si="113"/>
        <v>609562</v>
      </c>
      <c r="B7771" s="6">
        <v>35</v>
      </c>
      <c r="C7771" s="7">
        <v>13</v>
      </c>
      <c r="D7771" s="6">
        <v>270</v>
      </c>
      <c r="E7771" s="6" t="s">
        <v>8172</v>
      </c>
      <c r="H7771" s="6">
        <f>IF('Раздел 2.6.3'!Y26&gt;='Раздел 2.6.3'!AD26,0,1)</f>
        <v>0</v>
      </c>
    </row>
    <row r="7772" spans="1:8" x14ac:dyDescent="0.2">
      <c r="A7772" s="6">
        <f t="shared" si="113"/>
        <v>609562</v>
      </c>
      <c r="B7772" s="6">
        <v>35</v>
      </c>
      <c r="C7772" s="7">
        <v>13</v>
      </c>
      <c r="D7772" s="6">
        <v>271</v>
      </c>
      <c r="E7772" s="6" t="s">
        <v>8173</v>
      </c>
      <c r="H7772" s="6">
        <f>IF('Раздел 2.6.3'!Y27&gt;='Раздел 2.6.3'!AD27,0,1)</f>
        <v>0</v>
      </c>
    </row>
    <row r="7773" spans="1:8" x14ac:dyDescent="0.2">
      <c r="A7773" s="6">
        <f t="shared" si="113"/>
        <v>609562</v>
      </c>
      <c r="B7773" s="6">
        <v>35</v>
      </c>
      <c r="C7773" s="7">
        <v>13</v>
      </c>
      <c r="D7773" s="6">
        <v>272</v>
      </c>
      <c r="E7773" s="6" t="s">
        <v>8174</v>
      </c>
      <c r="H7773" s="6">
        <f>IF('Раздел 2.6.3'!Y28&gt;='Раздел 2.6.3'!AD28,0,1)</f>
        <v>0</v>
      </c>
    </row>
    <row r="7774" spans="1:8" x14ac:dyDescent="0.2">
      <c r="A7774" s="6">
        <f t="shared" si="113"/>
        <v>609562</v>
      </c>
      <c r="B7774" s="6">
        <v>35</v>
      </c>
      <c r="C7774" s="7">
        <v>13</v>
      </c>
      <c r="D7774" s="6">
        <v>273</v>
      </c>
      <c r="E7774" s="6" t="s">
        <v>8175</v>
      </c>
      <c r="H7774" s="6">
        <f>IF('Раздел 2.6.3'!Y29&gt;='Раздел 2.6.3'!AD29,0,1)</f>
        <v>0</v>
      </c>
    </row>
    <row r="7775" spans="1:8" x14ac:dyDescent="0.2">
      <c r="A7775" s="6">
        <f t="shared" si="113"/>
        <v>609562</v>
      </c>
      <c r="B7775" s="6">
        <v>35</v>
      </c>
      <c r="C7775" s="7">
        <v>13</v>
      </c>
      <c r="D7775" s="6">
        <v>274</v>
      </c>
      <c r="E7775" s="6" t="s">
        <v>8176</v>
      </c>
      <c r="H7775" s="6">
        <f>IF('Раздел 2.6.3'!Y30&gt;='Раздел 2.6.3'!AD30,0,1)</f>
        <v>0</v>
      </c>
    </row>
    <row r="7776" spans="1:8" x14ac:dyDescent="0.2">
      <c r="A7776" s="6">
        <f t="shared" si="113"/>
        <v>609562</v>
      </c>
      <c r="B7776" s="6">
        <v>35</v>
      </c>
      <c r="C7776" s="7">
        <v>13</v>
      </c>
      <c r="D7776" s="6">
        <v>275</v>
      </c>
      <c r="E7776" s="6" t="s">
        <v>8177</v>
      </c>
      <c r="H7776" s="6">
        <f>IF('Раздел 2.6.3'!Y31&gt;='Раздел 2.6.3'!AD31,0,1)</f>
        <v>0</v>
      </c>
    </row>
    <row r="7777" spans="1:8" x14ac:dyDescent="0.2">
      <c r="A7777" s="6">
        <f t="shared" si="113"/>
        <v>609562</v>
      </c>
      <c r="B7777" s="6">
        <v>35</v>
      </c>
      <c r="C7777" s="7">
        <v>13</v>
      </c>
      <c r="D7777" s="6">
        <v>276</v>
      </c>
      <c r="E7777" s="6" t="s">
        <v>8178</v>
      </c>
      <c r="H7777" s="6">
        <f>IF('Раздел 2.6.3'!Y32&gt;='Раздел 2.6.3'!AD32,0,1)</f>
        <v>0</v>
      </c>
    </row>
    <row r="7778" spans="1:8" x14ac:dyDescent="0.2">
      <c r="A7778" s="6">
        <f t="shared" si="113"/>
        <v>609562</v>
      </c>
      <c r="B7778" s="6">
        <v>35</v>
      </c>
      <c r="C7778" s="7">
        <v>13</v>
      </c>
      <c r="D7778" s="6">
        <v>277</v>
      </c>
      <c r="E7778" s="6" t="s">
        <v>8179</v>
      </c>
      <c r="H7778" s="6">
        <f>IF('Раздел 2.6.3'!Y33&gt;='Раздел 2.6.3'!AD33,0,1)</f>
        <v>0</v>
      </c>
    </row>
    <row r="7779" spans="1:8" x14ac:dyDescent="0.2">
      <c r="A7779" s="6">
        <f t="shared" si="113"/>
        <v>609562</v>
      </c>
      <c r="B7779" s="6">
        <v>35</v>
      </c>
      <c r="C7779" s="7">
        <v>13</v>
      </c>
      <c r="D7779" s="6">
        <v>278</v>
      </c>
      <c r="E7779" s="6" t="s">
        <v>8180</v>
      </c>
      <c r="H7779" s="6">
        <f>IF('Раздел 2.6.3'!Y34&gt;='Раздел 2.6.3'!AD34,0,1)</f>
        <v>0</v>
      </c>
    </row>
    <row r="7780" spans="1:8" x14ac:dyDescent="0.2">
      <c r="A7780" s="6">
        <f t="shared" si="113"/>
        <v>609562</v>
      </c>
      <c r="B7780" s="6">
        <v>35</v>
      </c>
      <c r="C7780" s="7">
        <v>13</v>
      </c>
      <c r="D7780" s="6">
        <v>279</v>
      </c>
      <c r="E7780" s="6" t="s">
        <v>8181</v>
      </c>
      <c r="H7780" s="6">
        <f>IF('Раздел 2.6.3'!Y35&gt;='Раздел 2.6.3'!AD35,0,1)</f>
        <v>0</v>
      </c>
    </row>
    <row r="7781" spans="1:8" x14ac:dyDescent="0.2">
      <c r="A7781" s="6">
        <f t="shared" si="113"/>
        <v>609562</v>
      </c>
      <c r="B7781" s="6">
        <v>35</v>
      </c>
      <c r="C7781" s="7">
        <v>13</v>
      </c>
      <c r="D7781" s="6">
        <v>280</v>
      </c>
      <c r="E7781" s="6" t="s">
        <v>8182</v>
      </c>
      <c r="H7781" s="6">
        <f>IF('Раздел 2.6.3'!Y36&gt;='Раздел 2.6.3'!AD36,0,1)</f>
        <v>0</v>
      </c>
    </row>
    <row r="7782" spans="1:8" x14ac:dyDescent="0.2">
      <c r="A7782" s="6">
        <f t="shared" si="113"/>
        <v>609562</v>
      </c>
      <c r="B7782" s="6">
        <v>35</v>
      </c>
      <c r="C7782" s="7">
        <v>13</v>
      </c>
      <c r="D7782" s="6">
        <v>281</v>
      </c>
      <c r="E7782" s="6" t="s">
        <v>8183</v>
      </c>
      <c r="H7782" s="6">
        <f>IF('Раздел 2.6.3'!Y37&gt;='Раздел 2.6.3'!AD37,0,1)</f>
        <v>0</v>
      </c>
    </row>
    <row r="7783" spans="1:8" x14ac:dyDescent="0.2">
      <c r="A7783" s="6">
        <f t="shared" si="113"/>
        <v>609562</v>
      </c>
      <c r="B7783" s="6">
        <v>35</v>
      </c>
      <c r="C7783" s="7">
        <v>13</v>
      </c>
      <c r="D7783" s="6">
        <v>282</v>
      </c>
      <c r="E7783" s="6" t="s">
        <v>8184</v>
      </c>
      <c r="H7783" s="6">
        <f>IF('Раздел 2.6.3'!Y38&gt;='Раздел 2.6.3'!AD38,0,1)</f>
        <v>0</v>
      </c>
    </row>
    <row r="7784" spans="1:8" x14ac:dyDescent="0.2">
      <c r="A7784" s="6">
        <f t="shared" si="113"/>
        <v>609562</v>
      </c>
      <c r="B7784" s="6">
        <v>35</v>
      </c>
      <c r="C7784" s="7">
        <v>13</v>
      </c>
      <c r="D7784" s="6">
        <v>283</v>
      </c>
      <c r="E7784" s="6" t="s">
        <v>8185</v>
      </c>
      <c r="H7784" s="6">
        <f>IF('Раздел 2.6.3'!Y39&gt;='Раздел 2.6.3'!AD39,0,1)</f>
        <v>0</v>
      </c>
    </row>
    <row r="7785" spans="1:8" x14ac:dyDescent="0.2">
      <c r="A7785" s="6">
        <f t="shared" si="113"/>
        <v>609562</v>
      </c>
      <c r="B7785" s="6">
        <v>35</v>
      </c>
      <c r="C7785" s="7">
        <v>13</v>
      </c>
      <c r="D7785" s="6">
        <v>284</v>
      </c>
      <c r="E7785" s="6" t="s">
        <v>8186</v>
      </c>
      <c r="H7785" s="6">
        <f>IF('Раздел 2.6.3'!Y40&gt;='Раздел 2.6.3'!AD40,0,1)</f>
        <v>0</v>
      </c>
    </row>
    <row r="7786" spans="1:8" x14ac:dyDescent="0.2">
      <c r="A7786" s="6">
        <f t="shared" si="113"/>
        <v>609562</v>
      </c>
      <c r="B7786" s="6">
        <v>35</v>
      </c>
      <c r="C7786" s="7">
        <v>13</v>
      </c>
      <c r="D7786" s="6">
        <v>285</v>
      </c>
      <c r="E7786" s="6" t="s">
        <v>8187</v>
      </c>
      <c r="H7786" s="6">
        <f>IF('Раздел 2.6.3'!Y41&gt;='Раздел 2.6.3'!AD41,0,1)</f>
        <v>0</v>
      </c>
    </row>
    <row r="7787" spans="1:8" x14ac:dyDescent="0.2">
      <c r="A7787" s="6">
        <f t="shared" si="113"/>
        <v>609562</v>
      </c>
      <c r="B7787" s="6">
        <v>35</v>
      </c>
      <c r="C7787" s="119">
        <v>13</v>
      </c>
      <c r="D7787" s="119">
        <v>286</v>
      </c>
      <c r="E7787" s="119" t="s">
        <v>8188</v>
      </c>
      <c r="F7787" s="119"/>
      <c r="G7787" s="119"/>
      <c r="H7787" s="119">
        <f>IF('Раздел 2.6.3'!Y42&gt;='Раздел 2.6.3'!AD42,0,1)</f>
        <v>0</v>
      </c>
    </row>
    <row r="7788" spans="1:8" x14ac:dyDescent="0.2">
      <c r="A7788" s="6">
        <f t="shared" si="113"/>
        <v>609562</v>
      </c>
      <c r="B7788" s="6">
        <v>35</v>
      </c>
      <c r="C7788" s="6">
        <v>14</v>
      </c>
      <c r="D7788" s="6">
        <v>287</v>
      </c>
      <c r="E7788" s="6" t="s">
        <v>8189</v>
      </c>
      <c r="H7788" s="6">
        <f>IF('Раздел 2.6.3'!AF21&gt;='Раздел 2.6.3'!AG21,0,1)</f>
        <v>0</v>
      </c>
    </row>
    <row r="7789" spans="1:8" x14ac:dyDescent="0.2">
      <c r="A7789" s="6">
        <f t="shared" si="113"/>
        <v>609562</v>
      </c>
      <c r="B7789" s="6">
        <v>35</v>
      </c>
      <c r="C7789" s="6">
        <v>14</v>
      </c>
      <c r="D7789" s="6">
        <v>288</v>
      </c>
      <c r="E7789" s="6" t="s">
        <v>8190</v>
      </c>
      <c r="H7789" s="6">
        <f>IF('Раздел 2.6.3'!AF22&gt;='Раздел 2.6.3'!AG22,0,1)</f>
        <v>0</v>
      </c>
    </row>
    <row r="7790" spans="1:8" x14ac:dyDescent="0.2">
      <c r="A7790" s="6">
        <f t="shared" si="113"/>
        <v>609562</v>
      </c>
      <c r="B7790" s="6">
        <v>35</v>
      </c>
      <c r="C7790" s="6">
        <v>14</v>
      </c>
      <c r="D7790" s="6">
        <v>289</v>
      </c>
      <c r="E7790" s="6" t="s">
        <v>8191</v>
      </c>
      <c r="H7790" s="6">
        <f>IF('Раздел 2.6.3'!AF23&gt;='Раздел 2.6.3'!AG23,0,1)</f>
        <v>0</v>
      </c>
    </row>
    <row r="7791" spans="1:8" x14ac:dyDescent="0.2">
      <c r="A7791" s="6">
        <f t="shared" si="113"/>
        <v>609562</v>
      </c>
      <c r="B7791" s="6">
        <v>35</v>
      </c>
      <c r="C7791" s="6">
        <v>14</v>
      </c>
      <c r="D7791" s="6">
        <v>290</v>
      </c>
      <c r="E7791" s="6" t="s">
        <v>8192</v>
      </c>
      <c r="H7791" s="6">
        <f>IF('Раздел 2.6.3'!AF24&gt;='Раздел 2.6.3'!AG24,0,1)</f>
        <v>0</v>
      </c>
    </row>
    <row r="7792" spans="1:8" x14ac:dyDescent="0.2">
      <c r="A7792" s="6">
        <f t="shared" si="113"/>
        <v>609562</v>
      </c>
      <c r="B7792" s="6">
        <v>35</v>
      </c>
      <c r="C7792" s="6">
        <v>14</v>
      </c>
      <c r="D7792" s="6">
        <v>291</v>
      </c>
      <c r="E7792" s="6" t="s">
        <v>8193</v>
      </c>
      <c r="H7792" s="6">
        <f>IF('Раздел 2.6.3'!AF25&gt;='Раздел 2.6.3'!AG25,0,1)</f>
        <v>0</v>
      </c>
    </row>
    <row r="7793" spans="1:8" x14ac:dyDescent="0.2">
      <c r="A7793" s="6">
        <f t="shared" ref="A7793:A7856" si="114">P_3</f>
        <v>609562</v>
      </c>
      <c r="B7793" s="6">
        <v>35</v>
      </c>
      <c r="C7793" s="6">
        <v>14</v>
      </c>
      <c r="D7793" s="6">
        <v>292</v>
      </c>
      <c r="E7793" s="6" t="s">
        <v>8194</v>
      </c>
      <c r="H7793" s="6">
        <f>IF('Раздел 2.6.3'!AF26&gt;='Раздел 2.6.3'!AG26,0,1)</f>
        <v>0</v>
      </c>
    </row>
    <row r="7794" spans="1:8" x14ac:dyDescent="0.2">
      <c r="A7794" s="6">
        <f t="shared" si="114"/>
        <v>609562</v>
      </c>
      <c r="B7794" s="6">
        <v>35</v>
      </c>
      <c r="C7794" s="6">
        <v>14</v>
      </c>
      <c r="D7794" s="6">
        <v>293</v>
      </c>
      <c r="E7794" s="6" t="s">
        <v>8195</v>
      </c>
      <c r="H7794" s="6">
        <f>IF('Раздел 2.6.3'!AF27&gt;='Раздел 2.6.3'!AG27,0,1)</f>
        <v>0</v>
      </c>
    </row>
    <row r="7795" spans="1:8" x14ac:dyDescent="0.2">
      <c r="A7795" s="6">
        <f t="shared" si="114"/>
        <v>609562</v>
      </c>
      <c r="B7795" s="6">
        <v>35</v>
      </c>
      <c r="C7795" s="6">
        <v>14</v>
      </c>
      <c r="D7795" s="6">
        <v>294</v>
      </c>
      <c r="E7795" s="6" t="s">
        <v>8196</v>
      </c>
      <c r="H7795" s="6">
        <f>IF('Раздел 2.6.3'!AF28&gt;='Раздел 2.6.3'!AG28,0,1)</f>
        <v>0</v>
      </c>
    </row>
    <row r="7796" spans="1:8" x14ac:dyDescent="0.2">
      <c r="A7796" s="6">
        <f t="shared" si="114"/>
        <v>609562</v>
      </c>
      <c r="B7796" s="6">
        <v>35</v>
      </c>
      <c r="C7796" s="6">
        <v>14</v>
      </c>
      <c r="D7796" s="6">
        <v>295</v>
      </c>
      <c r="E7796" s="6" t="s">
        <v>8197</v>
      </c>
      <c r="H7796" s="6">
        <f>IF('Раздел 2.6.3'!AF29&gt;='Раздел 2.6.3'!AG29,0,1)</f>
        <v>0</v>
      </c>
    </row>
    <row r="7797" spans="1:8" x14ac:dyDescent="0.2">
      <c r="A7797" s="6">
        <f t="shared" si="114"/>
        <v>609562</v>
      </c>
      <c r="B7797" s="6">
        <v>35</v>
      </c>
      <c r="C7797" s="6">
        <v>14</v>
      </c>
      <c r="D7797" s="6">
        <v>296</v>
      </c>
      <c r="E7797" s="6" t="s">
        <v>8198</v>
      </c>
      <c r="H7797" s="6">
        <f>IF('Раздел 2.6.3'!AF30&gt;='Раздел 2.6.3'!AG30,0,1)</f>
        <v>0</v>
      </c>
    </row>
    <row r="7798" spans="1:8" x14ac:dyDescent="0.2">
      <c r="A7798" s="6">
        <f t="shared" si="114"/>
        <v>609562</v>
      </c>
      <c r="B7798" s="6">
        <v>35</v>
      </c>
      <c r="C7798" s="6">
        <v>14</v>
      </c>
      <c r="D7798" s="6">
        <v>297</v>
      </c>
      <c r="E7798" s="6" t="s">
        <v>8199</v>
      </c>
      <c r="H7798" s="6">
        <f>IF('Раздел 2.6.3'!AF31&gt;='Раздел 2.6.3'!AG31,0,1)</f>
        <v>0</v>
      </c>
    </row>
    <row r="7799" spans="1:8" x14ac:dyDescent="0.2">
      <c r="A7799" s="6">
        <f t="shared" si="114"/>
        <v>609562</v>
      </c>
      <c r="B7799" s="6">
        <v>35</v>
      </c>
      <c r="C7799" s="6">
        <v>14</v>
      </c>
      <c r="D7799" s="6">
        <v>298</v>
      </c>
      <c r="E7799" s="6" t="s">
        <v>8200</v>
      </c>
      <c r="H7799" s="6">
        <f>IF('Раздел 2.6.3'!AF32&gt;='Раздел 2.6.3'!AG32,0,1)</f>
        <v>0</v>
      </c>
    </row>
    <row r="7800" spans="1:8" x14ac:dyDescent="0.2">
      <c r="A7800" s="6">
        <f t="shared" si="114"/>
        <v>609562</v>
      </c>
      <c r="B7800" s="6">
        <v>35</v>
      </c>
      <c r="C7800" s="6">
        <v>14</v>
      </c>
      <c r="D7800" s="6">
        <v>299</v>
      </c>
      <c r="E7800" s="6" t="s">
        <v>8201</v>
      </c>
      <c r="H7800" s="6">
        <f>IF('Раздел 2.6.3'!AF33&gt;='Раздел 2.6.3'!AG33,0,1)</f>
        <v>0</v>
      </c>
    </row>
    <row r="7801" spans="1:8" x14ac:dyDescent="0.2">
      <c r="A7801" s="6">
        <f t="shared" si="114"/>
        <v>609562</v>
      </c>
      <c r="B7801" s="6">
        <v>35</v>
      </c>
      <c r="C7801" s="6">
        <v>14</v>
      </c>
      <c r="D7801" s="6">
        <v>300</v>
      </c>
      <c r="E7801" s="6" t="s">
        <v>8202</v>
      </c>
      <c r="H7801" s="6">
        <f>IF('Раздел 2.6.3'!AF34&gt;='Раздел 2.6.3'!AG34,0,1)</f>
        <v>0</v>
      </c>
    </row>
    <row r="7802" spans="1:8" x14ac:dyDescent="0.2">
      <c r="A7802" s="6">
        <f t="shared" si="114"/>
        <v>609562</v>
      </c>
      <c r="B7802" s="6">
        <v>35</v>
      </c>
      <c r="C7802" s="6">
        <v>14</v>
      </c>
      <c r="D7802" s="6">
        <v>301</v>
      </c>
      <c r="E7802" s="6" t="s">
        <v>8203</v>
      </c>
      <c r="H7802" s="6">
        <f>IF('Раздел 2.6.3'!AF35&gt;='Раздел 2.6.3'!AG35,0,1)</f>
        <v>0</v>
      </c>
    </row>
    <row r="7803" spans="1:8" x14ac:dyDescent="0.2">
      <c r="A7803" s="6">
        <f t="shared" si="114"/>
        <v>609562</v>
      </c>
      <c r="B7803" s="6">
        <v>35</v>
      </c>
      <c r="C7803" s="6">
        <v>14</v>
      </c>
      <c r="D7803" s="6">
        <v>302</v>
      </c>
      <c r="E7803" s="6" t="s">
        <v>9010</v>
      </c>
      <c r="H7803" s="6">
        <f>IF('Раздел 2.6.3'!AF36&gt;='Раздел 2.6.3'!AG36,0,1)</f>
        <v>0</v>
      </c>
    </row>
    <row r="7804" spans="1:8" x14ac:dyDescent="0.2">
      <c r="A7804" s="6">
        <f t="shared" si="114"/>
        <v>609562</v>
      </c>
      <c r="B7804" s="6">
        <v>35</v>
      </c>
      <c r="C7804" s="6">
        <v>14</v>
      </c>
      <c r="D7804" s="6">
        <v>303</v>
      </c>
      <c r="E7804" s="6" t="s">
        <v>9011</v>
      </c>
      <c r="H7804" s="6">
        <f>IF('Раздел 2.6.3'!AF37&gt;='Раздел 2.6.3'!AG37,0,1)</f>
        <v>0</v>
      </c>
    </row>
    <row r="7805" spans="1:8" x14ac:dyDescent="0.2">
      <c r="A7805" s="6">
        <f t="shared" si="114"/>
        <v>609562</v>
      </c>
      <c r="B7805" s="6">
        <v>35</v>
      </c>
      <c r="C7805" s="6">
        <v>14</v>
      </c>
      <c r="D7805" s="6">
        <v>304</v>
      </c>
      <c r="E7805" s="6" t="s">
        <v>9012</v>
      </c>
      <c r="H7805" s="6">
        <f>IF('Раздел 2.6.3'!AF38&gt;='Раздел 2.6.3'!AG38,0,1)</f>
        <v>0</v>
      </c>
    </row>
    <row r="7806" spans="1:8" x14ac:dyDescent="0.2">
      <c r="A7806" s="6">
        <f t="shared" si="114"/>
        <v>609562</v>
      </c>
      <c r="B7806" s="6">
        <v>35</v>
      </c>
      <c r="C7806" s="6">
        <v>14</v>
      </c>
      <c r="D7806" s="6">
        <v>305</v>
      </c>
      <c r="E7806" s="6" t="s">
        <v>9013</v>
      </c>
      <c r="H7806" s="6">
        <f>IF('Раздел 2.6.3'!AF39&gt;='Раздел 2.6.3'!AG39,0,1)</f>
        <v>0</v>
      </c>
    </row>
    <row r="7807" spans="1:8" x14ac:dyDescent="0.2">
      <c r="A7807" s="6">
        <f t="shared" si="114"/>
        <v>609562</v>
      </c>
      <c r="B7807" s="6">
        <v>35</v>
      </c>
      <c r="C7807" s="6">
        <v>14</v>
      </c>
      <c r="D7807" s="6">
        <v>306</v>
      </c>
      <c r="E7807" s="6" t="s">
        <v>9014</v>
      </c>
      <c r="H7807" s="6">
        <f>IF('Раздел 2.6.3'!AF40&gt;='Раздел 2.6.3'!AG40,0,1)</f>
        <v>0</v>
      </c>
    </row>
    <row r="7808" spans="1:8" x14ac:dyDescent="0.2">
      <c r="A7808" s="6">
        <f t="shared" si="114"/>
        <v>609562</v>
      </c>
      <c r="B7808" s="6">
        <v>35</v>
      </c>
      <c r="C7808" s="6">
        <v>14</v>
      </c>
      <c r="D7808" s="6">
        <v>307</v>
      </c>
      <c r="E7808" s="6" t="s">
        <v>9015</v>
      </c>
      <c r="H7808" s="6">
        <f>IF('Раздел 2.6.3'!AF41&gt;='Раздел 2.6.3'!AG41,0,1)</f>
        <v>0</v>
      </c>
    </row>
    <row r="7809" spans="1:8" x14ac:dyDescent="0.2">
      <c r="A7809" s="6">
        <f t="shared" si="114"/>
        <v>609562</v>
      </c>
      <c r="B7809" s="6">
        <v>35</v>
      </c>
      <c r="C7809" s="119">
        <v>14</v>
      </c>
      <c r="D7809" s="119">
        <v>308</v>
      </c>
      <c r="E7809" s="119" t="s">
        <v>9016</v>
      </c>
      <c r="F7809" s="119"/>
      <c r="G7809" s="119"/>
      <c r="H7809" s="119">
        <f>IF('Раздел 2.6.3'!AF42&gt;='Раздел 2.6.3'!AG42,0,1)</f>
        <v>0</v>
      </c>
    </row>
    <row r="7810" spans="1:8" x14ac:dyDescent="0.2">
      <c r="A7810" s="6">
        <f t="shared" si="114"/>
        <v>609562</v>
      </c>
      <c r="B7810" s="6">
        <v>35</v>
      </c>
      <c r="C7810" s="6">
        <v>15</v>
      </c>
      <c r="D7810" s="6">
        <v>309</v>
      </c>
      <c r="E7810" s="6" t="s">
        <v>9017</v>
      </c>
      <c r="H7810" s="6">
        <f>IF('Раздел 2.6.3'!AF21&gt;='Раздел 2.6.3'!AJ21,0,1)</f>
        <v>0</v>
      </c>
    </row>
    <row r="7811" spans="1:8" x14ac:dyDescent="0.2">
      <c r="A7811" s="6">
        <f t="shared" si="114"/>
        <v>609562</v>
      </c>
      <c r="B7811" s="6">
        <v>35</v>
      </c>
      <c r="C7811" s="6">
        <v>15</v>
      </c>
      <c r="D7811" s="6">
        <v>310</v>
      </c>
      <c r="E7811" s="6" t="s">
        <v>9018</v>
      </c>
      <c r="H7811" s="6">
        <f>IF('Раздел 2.6.3'!AF22&gt;='Раздел 2.6.3'!AJ22,0,1)</f>
        <v>0</v>
      </c>
    </row>
    <row r="7812" spans="1:8" x14ac:dyDescent="0.2">
      <c r="A7812" s="6">
        <f t="shared" si="114"/>
        <v>609562</v>
      </c>
      <c r="B7812" s="6">
        <v>35</v>
      </c>
      <c r="C7812" s="6">
        <v>15</v>
      </c>
      <c r="D7812" s="6">
        <v>311</v>
      </c>
      <c r="E7812" s="6" t="s">
        <v>9019</v>
      </c>
      <c r="H7812" s="6">
        <f>IF('Раздел 2.6.3'!AF23&gt;='Раздел 2.6.3'!AJ23,0,1)</f>
        <v>0</v>
      </c>
    </row>
    <row r="7813" spans="1:8" x14ac:dyDescent="0.2">
      <c r="A7813" s="6">
        <f t="shared" si="114"/>
        <v>609562</v>
      </c>
      <c r="B7813" s="6">
        <v>35</v>
      </c>
      <c r="C7813" s="6">
        <v>15</v>
      </c>
      <c r="D7813" s="6">
        <v>312</v>
      </c>
      <c r="E7813" s="6" t="s">
        <v>9020</v>
      </c>
      <c r="H7813" s="6">
        <f>IF('Раздел 2.6.3'!AF24&gt;='Раздел 2.6.3'!AJ24,0,1)</f>
        <v>0</v>
      </c>
    </row>
    <row r="7814" spans="1:8" x14ac:dyDescent="0.2">
      <c r="A7814" s="6">
        <f t="shared" si="114"/>
        <v>609562</v>
      </c>
      <c r="B7814" s="6">
        <v>35</v>
      </c>
      <c r="C7814" s="6">
        <v>15</v>
      </c>
      <c r="D7814" s="6">
        <v>313</v>
      </c>
      <c r="E7814" s="6" t="s">
        <v>9021</v>
      </c>
      <c r="H7814" s="6">
        <f>IF('Раздел 2.6.3'!AF25&gt;='Раздел 2.6.3'!AJ25,0,1)</f>
        <v>0</v>
      </c>
    </row>
    <row r="7815" spans="1:8" x14ac:dyDescent="0.2">
      <c r="A7815" s="6">
        <f t="shared" si="114"/>
        <v>609562</v>
      </c>
      <c r="B7815" s="6">
        <v>35</v>
      </c>
      <c r="C7815" s="6">
        <v>15</v>
      </c>
      <c r="D7815" s="6">
        <v>314</v>
      </c>
      <c r="E7815" s="6" t="s">
        <v>7273</v>
      </c>
      <c r="H7815" s="6">
        <f>IF('Раздел 2.6.3'!AF26&gt;='Раздел 2.6.3'!AJ26,0,1)</f>
        <v>0</v>
      </c>
    </row>
    <row r="7816" spans="1:8" x14ac:dyDescent="0.2">
      <c r="A7816" s="6">
        <f t="shared" si="114"/>
        <v>609562</v>
      </c>
      <c r="B7816" s="6">
        <v>35</v>
      </c>
      <c r="C7816" s="6">
        <v>15</v>
      </c>
      <c r="D7816" s="6">
        <v>315</v>
      </c>
      <c r="E7816" s="6" t="s">
        <v>7274</v>
      </c>
      <c r="H7816" s="6">
        <f>IF('Раздел 2.6.3'!AF27&gt;='Раздел 2.6.3'!AJ27,0,1)</f>
        <v>0</v>
      </c>
    </row>
    <row r="7817" spans="1:8" x14ac:dyDescent="0.2">
      <c r="A7817" s="6">
        <f t="shared" si="114"/>
        <v>609562</v>
      </c>
      <c r="B7817" s="6">
        <v>35</v>
      </c>
      <c r="C7817" s="6">
        <v>15</v>
      </c>
      <c r="D7817" s="6">
        <v>316</v>
      </c>
      <c r="E7817" s="6" t="s">
        <v>7275</v>
      </c>
      <c r="H7817" s="6">
        <f>IF('Раздел 2.6.3'!AF28&gt;='Раздел 2.6.3'!AJ28,0,1)</f>
        <v>0</v>
      </c>
    </row>
    <row r="7818" spans="1:8" x14ac:dyDescent="0.2">
      <c r="A7818" s="6">
        <f t="shared" si="114"/>
        <v>609562</v>
      </c>
      <c r="B7818" s="6">
        <v>35</v>
      </c>
      <c r="C7818" s="6">
        <v>15</v>
      </c>
      <c r="D7818" s="6">
        <v>317</v>
      </c>
      <c r="E7818" s="6" t="s">
        <v>7276</v>
      </c>
      <c r="H7818" s="6">
        <f>IF('Раздел 2.6.3'!AF29&gt;='Раздел 2.6.3'!AJ29,0,1)</f>
        <v>0</v>
      </c>
    </row>
    <row r="7819" spans="1:8" x14ac:dyDescent="0.2">
      <c r="A7819" s="6">
        <f t="shared" si="114"/>
        <v>609562</v>
      </c>
      <c r="B7819" s="6">
        <v>35</v>
      </c>
      <c r="C7819" s="6">
        <v>15</v>
      </c>
      <c r="D7819" s="6">
        <v>318</v>
      </c>
      <c r="E7819" s="6" t="s">
        <v>8109</v>
      </c>
      <c r="H7819" s="6">
        <f>IF('Раздел 2.6.3'!AF30&gt;='Раздел 2.6.3'!AJ30,0,1)</f>
        <v>0</v>
      </c>
    </row>
    <row r="7820" spans="1:8" x14ac:dyDescent="0.2">
      <c r="A7820" s="6">
        <f t="shared" si="114"/>
        <v>609562</v>
      </c>
      <c r="B7820" s="6">
        <v>35</v>
      </c>
      <c r="C7820" s="6">
        <v>15</v>
      </c>
      <c r="D7820" s="6">
        <v>319</v>
      </c>
      <c r="E7820" s="6" t="s">
        <v>8110</v>
      </c>
      <c r="H7820" s="6">
        <f>IF('Раздел 2.6.3'!AF31&gt;='Раздел 2.6.3'!AJ31,0,1)</f>
        <v>0</v>
      </c>
    </row>
    <row r="7821" spans="1:8" x14ac:dyDescent="0.2">
      <c r="A7821" s="6">
        <f t="shared" si="114"/>
        <v>609562</v>
      </c>
      <c r="B7821" s="6">
        <v>35</v>
      </c>
      <c r="C7821" s="6">
        <v>15</v>
      </c>
      <c r="D7821" s="6">
        <v>320</v>
      </c>
      <c r="E7821" s="6" t="s">
        <v>8111</v>
      </c>
      <c r="H7821" s="6">
        <f>IF('Раздел 2.6.3'!AF32&gt;='Раздел 2.6.3'!AJ32,0,1)</f>
        <v>0</v>
      </c>
    </row>
    <row r="7822" spans="1:8" x14ac:dyDescent="0.2">
      <c r="A7822" s="6">
        <f t="shared" si="114"/>
        <v>609562</v>
      </c>
      <c r="B7822" s="6">
        <v>35</v>
      </c>
      <c r="C7822" s="6">
        <v>15</v>
      </c>
      <c r="D7822" s="6">
        <v>321</v>
      </c>
      <c r="E7822" s="6" t="s">
        <v>8112</v>
      </c>
      <c r="H7822" s="6">
        <f>IF('Раздел 2.6.3'!AF33&gt;='Раздел 2.6.3'!AJ33,0,1)</f>
        <v>0</v>
      </c>
    </row>
    <row r="7823" spans="1:8" x14ac:dyDescent="0.2">
      <c r="A7823" s="6">
        <f t="shared" si="114"/>
        <v>609562</v>
      </c>
      <c r="B7823" s="6">
        <v>35</v>
      </c>
      <c r="C7823" s="6">
        <v>15</v>
      </c>
      <c r="D7823" s="6">
        <v>322</v>
      </c>
      <c r="E7823" s="6" t="s">
        <v>8113</v>
      </c>
      <c r="H7823" s="6">
        <f>IF('Раздел 2.6.3'!AF34&gt;='Раздел 2.6.3'!AJ34,0,1)</f>
        <v>0</v>
      </c>
    </row>
    <row r="7824" spans="1:8" x14ac:dyDescent="0.2">
      <c r="A7824" s="6">
        <f t="shared" si="114"/>
        <v>609562</v>
      </c>
      <c r="B7824" s="6">
        <v>35</v>
      </c>
      <c r="C7824" s="6">
        <v>15</v>
      </c>
      <c r="D7824" s="6">
        <v>323</v>
      </c>
      <c r="E7824" s="6" t="s">
        <v>8114</v>
      </c>
      <c r="H7824" s="6">
        <f>IF('Раздел 2.6.3'!AF35&gt;='Раздел 2.6.3'!AJ35,0,1)</f>
        <v>0</v>
      </c>
    </row>
    <row r="7825" spans="1:8" x14ac:dyDescent="0.2">
      <c r="A7825" s="6">
        <f t="shared" si="114"/>
        <v>609562</v>
      </c>
      <c r="B7825" s="6">
        <v>35</v>
      </c>
      <c r="C7825" s="6">
        <v>15</v>
      </c>
      <c r="D7825" s="6">
        <v>324</v>
      </c>
      <c r="E7825" s="6" t="s">
        <v>8115</v>
      </c>
      <c r="H7825" s="6">
        <f>IF('Раздел 2.6.3'!AF36&gt;='Раздел 2.6.3'!AJ36,0,1)</f>
        <v>0</v>
      </c>
    </row>
    <row r="7826" spans="1:8" x14ac:dyDescent="0.2">
      <c r="A7826" s="6">
        <f t="shared" si="114"/>
        <v>609562</v>
      </c>
      <c r="B7826" s="6">
        <v>35</v>
      </c>
      <c r="C7826" s="6">
        <v>15</v>
      </c>
      <c r="D7826" s="6">
        <v>325</v>
      </c>
      <c r="E7826" s="6" t="s">
        <v>8116</v>
      </c>
      <c r="H7826" s="6">
        <f>IF('Раздел 2.6.3'!AF37&gt;='Раздел 2.6.3'!AJ37,0,1)</f>
        <v>0</v>
      </c>
    </row>
    <row r="7827" spans="1:8" x14ac:dyDescent="0.2">
      <c r="A7827" s="6">
        <f t="shared" si="114"/>
        <v>609562</v>
      </c>
      <c r="B7827" s="6">
        <v>35</v>
      </c>
      <c r="C7827" s="6">
        <v>15</v>
      </c>
      <c r="D7827" s="6">
        <v>326</v>
      </c>
      <c r="E7827" s="6" t="s">
        <v>8117</v>
      </c>
      <c r="H7827" s="6">
        <f>IF('Раздел 2.6.3'!AF38&gt;='Раздел 2.6.3'!AJ38,0,1)</f>
        <v>0</v>
      </c>
    </row>
    <row r="7828" spans="1:8" x14ac:dyDescent="0.2">
      <c r="A7828" s="6">
        <f t="shared" si="114"/>
        <v>609562</v>
      </c>
      <c r="B7828" s="6">
        <v>35</v>
      </c>
      <c r="C7828" s="6">
        <v>15</v>
      </c>
      <c r="D7828" s="6">
        <v>327</v>
      </c>
      <c r="E7828" s="6" t="s">
        <v>8967</v>
      </c>
      <c r="H7828" s="6">
        <f>IF('Раздел 2.6.3'!AF39&gt;='Раздел 2.6.3'!AJ39,0,1)</f>
        <v>0</v>
      </c>
    </row>
    <row r="7829" spans="1:8" x14ac:dyDescent="0.2">
      <c r="A7829" s="6">
        <f t="shared" si="114"/>
        <v>609562</v>
      </c>
      <c r="B7829" s="6">
        <v>35</v>
      </c>
      <c r="C7829" s="6">
        <v>15</v>
      </c>
      <c r="D7829" s="6">
        <v>328</v>
      </c>
      <c r="E7829" s="6" t="s">
        <v>8968</v>
      </c>
      <c r="H7829" s="6">
        <f>IF('Раздел 2.6.3'!AF40&gt;='Раздел 2.6.3'!AJ40,0,1)</f>
        <v>0</v>
      </c>
    </row>
    <row r="7830" spans="1:8" x14ac:dyDescent="0.2">
      <c r="A7830" s="6">
        <f t="shared" si="114"/>
        <v>609562</v>
      </c>
      <c r="B7830" s="6">
        <v>35</v>
      </c>
      <c r="C7830" s="6">
        <v>15</v>
      </c>
      <c r="D7830" s="6">
        <v>329</v>
      </c>
      <c r="E7830" s="6" t="s">
        <v>8969</v>
      </c>
      <c r="H7830" s="6">
        <f>IF('Раздел 2.6.3'!AF41&gt;='Раздел 2.6.3'!AJ41,0,1)</f>
        <v>0</v>
      </c>
    </row>
    <row r="7831" spans="1:8" x14ac:dyDescent="0.2">
      <c r="A7831" s="6">
        <f t="shared" si="114"/>
        <v>609562</v>
      </c>
      <c r="B7831" s="6">
        <v>35</v>
      </c>
      <c r="C7831" s="119">
        <v>15</v>
      </c>
      <c r="D7831" s="119">
        <v>330</v>
      </c>
      <c r="E7831" s="119" t="s">
        <v>8970</v>
      </c>
      <c r="F7831" s="119"/>
      <c r="G7831" s="119"/>
      <c r="H7831" s="119">
        <f>IF('Раздел 2.6.3'!AF42&gt;='Раздел 2.6.3'!AJ42,0,1)</f>
        <v>0</v>
      </c>
    </row>
    <row r="7832" spans="1:8" x14ac:dyDescent="0.2">
      <c r="A7832" s="6">
        <f t="shared" si="114"/>
        <v>609562</v>
      </c>
      <c r="B7832" s="6">
        <v>35</v>
      </c>
      <c r="C7832" s="6">
        <v>16</v>
      </c>
      <c r="D7832" s="6">
        <v>331</v>
      </c>
      <c r="E7832" s="6" t="s">
        <v>8971</v>
      </c>
      <c r="H7832" s="6">
        <f>IF('Раздел 2.6.3'!AF21&gt;='Раздел 2.6.3'!AK21,0,1)</f>
        <v>0</v>
      </c>
    </row>
    <row r="7833" spans="1:8" x14ac:dyDescent="0.2">
      <c r="A7833" s="6">
        <f t="shared" si="114"/>
        <v>609562</v>
      </c>
      <c r="B7833" s="6">
        <v>35</v>
      </c>
      <c r="C7833" s="6">
        <v>16</v>
      </c>
      <c r="D7833" s="6">
        <v>332</v>
      </c>
      <c r="E7833" s="6" t="s">
        <v>8972</v>
      </c>
      <c r="H7833" s="6">
        <f>IF('Раздел 2.6.3'!AF22&gt;='Раздел 2.6.3'!AK22,0,1)</f>
        <v>0</v>
      </c>
    </row>
    <row r="7834" spans="1:8" x14ac:dyDescent="0.2">
      <c r="A7834" s="6">
        <f t="shared" si="114"/>
        <v>609562</v>
      </c>
      <c r="B7834" s="6">
        <v>35</v>
      </c>
      <c r="C7834" s="6">
        <v>16</v>
      </c>
      <c r="D7834" s="6">
        <v>333</v>
      </c>
      <c r="E7834" s="6" t="s">
        <v>8973</v>
      </c>
      <c r="H7834" s="6">
        <f>IF('Раздел 2.6.3'!AF23&gt;='Раздел 2.6.3'!AK23,0,1)</f>
        <v>0</v>
      </c>
    </row>
    <row r="7835" spans="1:8" x14ac:dyDescent="0.2">
      <c r="A7835" s="6">
        <f t="shared" si="114"/>
        <v>609562</v>
      </c>
      <c r="B7835" s="6">
        <v>35</v>
      </c>
      <c r="C7835" s="6">
        <v>16</v>
      </c>
      <c r="D7835" s="6">
        <v>334</v>
      </c>
      <c r="E7835" s="6" t="s">
        <v>8974</v>
      </c>
      <c r="H7835" s="6">
        <f>IF('Раздел 2.6.3'!AF24&gt;='Раздел 2.6.3'!AK24,0,1)</f>
        <v>0</v>
      </c>
    </row>
    <row r="7836" spans="1:8" x14ac:dyDescent="0.2">
      <c r="A7836" s="6">
        <f t="shared" si="114"/>
        <v>609562</v>
      </c>
      <c r="B7836" s="6">
        <v>35</v>
      </c>
      <c r="C7836" s="6">
        <v>16</v>
      </c>
      <c r="D7836" s="6">
        <v>335</v>
      </c>
      <c r="E7836" s="6" t="s">
        <v>8975</v>
      </c>
      <c r="H7836" s="6">
        <f>IF('Раздел 2.6.3'!AF25&gt;='Раздел 2.6.3'!AK25,0,1)</f>
        <v>0</v>
      </c>
    </row>
    <row r="7837" spans="1:8" x14ac:dyDescent="0.2">
      <c r="A7837" s="6">
        <f t="shared" si="114"/>
        <v>609562</v>
      </c>
      <c r="B7837" s="6">
        <v>35</v>
      </c>
      <c r="C7837" s="6">
        <v>16</v>
      </c>
      <c r="D7837" s="6">
        <v>336</v>
      </c>
      <c r="E7837" s="6" t="s">
        <v>8976</v>
      </c>
      <c r="H7837" s="6">
        <f>IF('Раздел 2.6.3'!AF26&gt;='Раздел 2.6.3'!AK26,0,1)</f>
        <v>0</v>
      </c>
    </row>
    <row r="7838" spans="1:8" x14ac:dyDescent="0.2">
      <c r="A7838" s="6">
        <f t="shared" si="114"/>
        <v>609562</v>
      </c>
      <c r="B7838" s="6">
        <v>35</v>
      </c>
      <c r="C7838" s="6">
        <v>16</v>
      </c>
      <c r="D7838" s="6">
        <v>337</v>
      </c>
      <c r="E7838" s="6" t="s">
        <v>8977</v>
      </c>
      <c r="H7838" s="6">
        <f>IF('Раздел 2.6.3'!AF27&gt;='Раздел 2.6.3'!AK27,0,1)</f>
        <v>0</v>
      </c>
    </row>
    <row r="7839" spans="1:8" x14ac:dyDescent="0.2">
      <c r="A7839" s="6">
        <f t="shared" si="114"/>
        <v>609562</v>
      </c>
      <c r="B7839" s="6">
        <v>35</v>
      </c>
      <c r="C7839" s="6">
        <v>16</v>
      </c>
      <c r="D7839" s="6">
        <v>338</v>
      </c>
      <c r="E7839" s="6" t="s">
        <v>8978</v>
      </c>
      <c r="H7839" s="6">
        <f>IF('Раздел 2.6.3'!AF28&gt;='Раздел 2.6.3'!AK28,0,1)</f>
        <v>0</v>
      </c>
    </row>
    <row r="7840" spans="1:8" x14ac:dyDescent="0.2">
      <c r="A7840" s="6">
        <f t="shared" si="114"/>
        <v>609562</v>
      </c>
      <c r="B7840" s="6">
        <v>35</v>
      </c>
      <c r="C7840" s="6">
        <v>16</v>
      </c>
      <c r="D7840" s="6">
        <v>339</v>
      </c>
      <c r="E7840" s="6" t="s">
        <v>8979</v>
      </c>
      <c r="H7840" s="6">
        <f>IF('Раздел 2.6.3'!AF29&gt;='Раздел 2.6.3'!AK29,0,1)</f>
        <v>0</v>
      </c>
    </row>
    <row r="7841" spans="1:8" x14ac:dyDescent="0.2">
      <c r="A7841" s="6">
        <f t="shared" si="114"/>
        <v>609562</v>
      </c>
      <c r="B7841" s="6">
        <v>35</v>
      </c>
      <c r="C7841" s="6">
        <v>16</v>
      </c>
      <c r="D7841" s="6">
        <v>340</v>
      </c>
      <c r="E7841" s="6" t="s">
        <v>8980</v>
      </c>
      <c r="H7841" s="6">
        <f>IF('Раздел 2.6.3'!AF30&gt;='Раздел 2.6.3'!AK30,0,1)</f>
        <v>0</v>
      </c>
    </row>
    <row r="7842" spans="1:8" x14ac:dyDescent="0.2">
      <c r="A7842" s="6">
        <f t="shared" si="114"/>
        <v>609562</v>
      </c>
      <c r="B7842" s="6">
        <v>35</v>
      </c>
      <c r="C7842" s="6">
        <v>16</v>
      </c>
      <c r="D7842" s="6">
        <v>341</v>
      </c>
      <c r="E7842" s="6" t="s">
        <v>8981</v>
      </c>
      <c r="H7842" s="6">
        <f>IF('Раздел 2.6.3'!AF31&gt;='Раздел 2.6.3'!AK31,0,1)</f>
        <v>0</v>
      </c>
    </row>
    <row r="7843" spans="1:8" x14ac:dyDescent="0.2">
      <c r="A7843" s="6">
        <f t="shared" si="114"/>
        <v>609562</v>
      </c>
      <c r="B7843" s="6">
        <v>35</v>
      </c>
      <c r="C7843" s="6">
        <v>16</v>
      </c>
      <c r="D7843" s="6">
        <v>342</v>
      </c>
      <c r="E7843" s="6" t="s">
        <v>8982</v>
      </c>
      <c r="H7843" s="6">
        <f>IF('Раздел 2.6.3'!AF32&gt;='Раздел 2.6.3'!AK32,0,1)</f>
        <v>0</v>
      </c>
    </row>
    <row r="7844" spans="1:8" x14ac:dyDescent="0.2">
      <c r="A7844" s="6">
        <f t="shared" si="114"/>
        <v>609562</v>
      </c>
      <c r="B7844" s="6">
        <v>35</v>
      </c>
      <c r="C7844" s="6">
        <v>16</v>
      </c>
      <c r="D7844" s="6">
        <v>343</v>
      </c>
      <c r="E7844" s="6" t="s">
        <v>8983</v>
      </c>
      <c r="H7844" s="6">
        <f>IF('Раздел 2.6.3'!AF33&gt;='Раздел 2.6.3'!AK33,0,1)</f>
        <v>0</v>
      </c>
    </row>
    <row r="7845" spans="1:8" x14ac:dyDescent="0.2">
      <c r="A7845" s="6">
        <f t="shared" si="114"/>
        <v>609562</v>
      </c>
      <c r="B7845" s="6">
        <v>35</v>
      </c>
      <c r="C7845" s="6">
        <v>16</v>
      </c>
      <c r="D7845" s="6">
        <v>344</v>
      </c>
      <c r="E7845" s="6" t="s">
        <v>8984</v>
      </c>
      <c r="H7845" s="6">
        <f>IF('Раздел 2.6.3'!AF34&gt;='Раздел 2.6.3'!AK34,0,1)</f>
        <v>0</v>
      </c>
    </row>
    <row r="7846" spans="1:8" x14ac:dyDescent="0.2">
      <c r="A7846" s="6">
        <f t="shared" si="114"/>
        <v>609562</v>
      </c>
      <c r="B7846" s="6">
        <v>35</v>
      </c>
      <c r="C7846" s="6">
        <v>16</v>
      </c>
      <c r="D7846" s="6">
        <v>345</v>
      </c>
      <c r="E7846" s="6" t="s">
        <v>8985</v>
      </c>
      <c r="H7846" s="6">
        <f>IF('Раздел 2.6.3'!AF35&gt;='Раздел 2.6.3'!AK35,0,1)</f>
        <v>0</v>
      </c>
    </row>
    <row r="7847" spans="1:8" x14ac:dyDescent="0.2">
      <c r="A7847" s="6">
        <f t="shared" si="114"/>
        <v>609562</v>
      </c>
      <c r="B7847" s="6">
        <v>35</v>
      </c>
      <c r="C7847" s="6">
        <v>16</v>
      </c>
      <c r="D7847" s="6">
        <v>346</v>
      </c>
      <c r="E7847" s="6" t="s">
        <v>8986</v>
      </c>
      <c r="H7847" s="6">
        <f>IF('Раздел 2.6.3'!AF36&gt;='Раздел 2.6.3'!AK36,0,1)</f>
        <v>0</v>
      </c>
    </row>
    <row r="7848" spans="1:8" x14ac:dyDescent="0.2">
      <c r="A7848" s="6">
        <f t="shared" si="114"/>
        <v>609562</v>
      </c>
      <c r="B7848" s="6">
        <v>35</v>
      </c>
      <c r="C7848" s="6">
        <v>16</v>
      </c>
      <c r="D7848" s="6">
        <v>347</v>
      </c>
      <c r="E7848" s="6" t="s">
        <v>8987</v>
      </c>
      <c r="H7848" s="6">
        <f>IF('Раздел 2.6.3'!AF37&gt;='Раздел 2.6.3'!AK37,0,1)</f>
        <v>0</v>
      </c>
    </row>
    <row r="7849" spans="1:8" x14ac:dyDescent="0.2">
      <c r="A7849" s="6">
        <f t="shared" si="114"/>
        <v>609562</v>
      </c>
      <c r="B7849" s="6">
        <v>35</v>
      </c>
      <c r="C7849" s="6">
        <v>16</v>
      </c>
      <c r="D7849" s="6">
        <v>348</v>
      </c>
      <c r="E7849" s="6" t="s">
        <v>8988</v>
      </c>
      <c r="H7849" s="6">
        <f>IF('Раздел 2.6.3'!AF38&gt;='Раздел 2.6.3'!AK38,0,1)</f>
        <v>0</v>
      </c>
    </row>
    <row r="7850" spans="1:8" x14ac:dyDescent="0.2">
      <c r="A7850" s="6">
        <f t="shared" si="114"/>
        <v>609562</v>
      </c>
      <c r="B7850" s="6">
        <v>35</v>
      </c>
      <c r="C7850" s="6">
        <v>16</v>
      </c>
      <c r="D7850" s="6">
        <v>349</v>
      </c>
      <c r="E7850" s="6" t="s">
        <v>8989</v>
      </c>
      <c r="H7850" s="6">
        <f>IF('Раздел 2.6.3'!AF39&gt;='Раздел 2.6.3'!AK39,0,1)</f>
        <v>0</v>
      </c>
    </row>
    <row r="7851" spans="1:8" x14ac:dyDescent="0.2">
      <c r="A7851" s="6">
        <f t="shared" si="114"/>
        <v>609562</v>
      </c>
      <c r="B7851" s="6">
        <v>35</v>
      </c>
      <c r="C7851" s="6">
        <v>16</v>
      </c>
      <c r="D7851" s="6">
        <v>350</v>
      </c>
      <c r="E7851" s="6" t="s">
        <v>8990</v>
      </c>
      <c r="H7851" s="6">
        <f>IF('Раздел 2.6.3'!AF40&gt;='Раздел 2.6.3'!AK40,0,1)</f>
        <v>0</v>
      </c>
    </row>
    <row r="7852" spans="1:8" x14ac:dyDescent="0.2">
      <c r="A7852" s="6">
        <f t="shared" si="114"/>
        <v>609562</v>
      </c>
      <c r="B7852" s="6">
        <v>35</v>
      </c>
      <c r="C7852" s="6">
        <v>16</v>
      </c>
      <c r="D7852" s="6">
        <v>351</v>
      </c>
      <c r="E7852" s="6" t="s">
        <v>8991</v>
      </c>
      <c r="H7852" s="6">
        <f>IF('Раздел 2.6.3'!AF41&gt;='Раздел 2.6.3'!AK41,0,1)</f>
        <v>0</v>
      </c>
    </row>
    <row r="7853" spans="1:8" x14ac:dyDescent="0.2">
      <c r="A7853" s="6">
        <f t="shared" si="114"/>
        <v>609562</v>
      </c>
      <c r="B7853" s="6">
        <v>35</v>
      </c>
      <c r="C7853" s="119">
        <v>16</v>
      </c>
      <c r="D7853" s="119">
        <v>352</v>
      </c>
      <c r="E7853" s="119" t="s">
        <v>8992</v>
      </c>
      <c r="F7853" s="119"/>
      <c r="G7853" s="119"/>
      <c r="H7853" s="119">
        <f>IF('Раздел 2.6.3'!AF42&gt;='Раздел 2.6.3'!AK42,0,1)</f>
        <v>0</v>
      </c>
    </row>
    <row r="7854" spans="1:8" x14ac:dyDescent="0.2">
      <c r="A7854" s="6">
        <f t="shared" si="114"/>
        <v>609562</v>
      </c>
      <c r="B7854" s="6">
        <v>35</v>
      </c>
      <c r="C7854" s="6">
        <v>17</v>
      </c>
      <c r="D7854" s="6">
        <v>353</v>
      </c>
      <c r="E7854" s="6" t="s">
        <v>8993</v>
      </c>
      <c r="H7854" s="6">
        <f>IF('Раздел 2.6.3'!AG21&gt;='Раздел 2.6.3'!AH21,0,1)</f>
        <v>0</v>
      </c>
    </row>
    <row r="7855" spans="1:8" x14ac:dyDescent="0.2">
      <c r="A7855" s="6">
        <f t="shared" si="114"/>
        <v>609562</v>
      </c>
      <c r="B7855" s="6">
        <v>35</v>
      </c>
      <c r="C7855" s="6">
        <v>17</v>
      </c>
      <c r="D7855" s="6">
        <v>354</v>
      </c>
      <c r="E7855" s="6" t="s">
        <v>8232</v>
      </c>
      <c r="H7855" s="6">
        <f>IF('Раздел 2.6.3'!AG22&gt;='Раздел 2.6.3'!AH22,0,1)</f>
        <v>0</v>
      </c>
    </row>
    <row r="7856" spans="1:8" x14ac:dyDescent="0.2">
      <c r="A7856" s="6">
        <f t="shared" si="114"/>
        <v>609562</v>
      </c>
      <c r="B7856" s="6">
        <v>35</v>
      </c>
      <c r="C7856" s="6">
        <v>17</v>
      </c>
      <c r="D7856" s="6">
        <v>355</v>
      </c>
      <c r="E7856" s="6" t="s">
        <v>8233</v>
      </c>
      <c r="H7856" s="6">
        <f>IF('Раздел 2.6.3'!AG23&gt;='Раздел 2.6.3'!AH23,0,1)</f>
        <v>0</v>
      </c>
    </row>
    <row r="7857" spans="1:8" x14ac:dyDescent="0.2">
      <c r="A7857" s="6">
        <f t="shared" ref="A7857:A8294" si="115">P_3</f>
        <v>609562</v>
      </c>
      <c r="B7857" s="6">
        <v>35</v>
      </c>
      <c r="C7857" s="6">
        <v>17</v>
      </c>
      <c r="D7857" s="6">
        <v>356</v>
      </c>
      <c r="E7857" s="6" t="s">
        <v>8234</v>
      </c>
      <c r="H7857" s="6">
        <f>IF('Раздел 2.6.3'!AG24&gt;='Раздел 2.6.3'!AH24,0,1)</f>
        <v>0</v>
      </c>
    </row>
    <row r="7858" spans="1:8" x14ac:dyDescent="0.2">
      <c r="A7858" s="6">
        <f t="shared" si="115"/>
        <v>609562</v>
      </c>
      <c r="B7858" s="6">
        <v>35</v>
      </c>
      <c r="C7858" s="6">
        <v>17</v>
      </c>
      <c r="D7858" s="6">
        <v>357</v>
      </c>
      <c r="E7858" s="6" t="s">
        <v>8235</v>
      </c>
      <c r="H7858" s="6">
        <f>IF('Раздел 2.6.3'!AG25&gt;='Раздел 2.6.3'!AH25,0,1)</f>
        <v>0</v>
      </c>
    </row>
    <row r="7859" spans="1:8" x14ac:dyDescent="0.2">
      <c r="A7859" s="6">
        <f t="shared" si="115"/>
        <v>609562</v>
      </c>
      <c r="B7859" s="6">
        <v>35</v>
      </c>
      <c r="C7859" s="6">
        <v>17</v>
      </c>
      <c r="D7859" s="6">
        <v>358</v>
      </c>
      <c r="E7859" s="6" t="s">
        <v>8236</v>
      </c>
      <c r="H7859" s="6">
        <f>IF('Раздел 2.6.3'!AG26&gt;='Раздел 2.6.3'!AH26,0,1)</f>
        <v>0</v>
      </c>
    </row>
    <row r="7860" spans="1:8" x14ac:dyDescent="0.2">
      <c r="A7860" s="6">
        <f t="shared" si="115"/>
        <v>609562</v>
      </c>
      <c r="B7860" s="6">
        <v>35</v>
      </c>
      <c r="C7860" s="6">
        <v>17</v>
      </c>
      <c r="D7860" s="6">
        <v>359</v>
      </c>
      <c r="E7860" s="6" t="s">
        <v>8237</v>
      </c>
      <c r="H7860" s="6">
        <f>IF('Раздел 2.6.3'!AG27&gt;='Раздел 2.6.3'!AH27,0,1)</f>
        <v>0</v>
      </c>
    </row>
    <row r="7861" spans="1:8" x14ac:dyDescent="0.2">
      <c r="A7861" s="6">
        <f t="shared" si="115"/>
        <v>609562</v>
      </c>
      <c r="B7861" s="6">
        <v>35</v>
      </c>
      <c r="C7861" s="6">
        <v>17</v>
      </c>
      <c r="D7861" s="6">
        <v>360</v>
      </c>
      <c r="E7861" s="6" t="s">
        <v>8238</v>
      </c>
      <c r="H7861" s="6">
        <f>IF('Раздел 2.6.3'!AG28&gt;='Раздел 2.6.3'!AH28,0,1)</f>
        <v>0</v>
      </c>
    </row>
    <row r="7862" spans="1:8" x14ac:dyDescent="0.2">
      <c r="A7862" s="6">
        <f t="shared" si="115"/>
        <v>609562</v>
      </c>
      <c r="B7862" s="6">
        <v>35</v>
      </c>
      <c r="C7862" s="6">
        <v>17</v>
      </c>
      <c r="D7862" s="6">
        <v>361</v>
      </c>
      <c r="E7862" s="6" t="s">
        <v>8239</v>
      </c>
      <c r="H7862" s="6">
        <f>IF('Раздел 2.6.3'!AG29&gt;='Раздел 2.6.3'!AH29,0,1)</f>
        <v>0</v>
      </c>
    </row>
    <row r="7863" spans="1:8" x14ac:dyDescent="0.2">
      <c r="A7863" s="6">
        <f t="shared" si="115"/>
        <v>609562</v>
      </c>
      <c r="B7863" s="6">
        <v>35</v>
      </c>
      <c r="C7863" s="6">
        <v>17</v>
      </c>
      <c r="D7863" s="6">
        <v>362</v>
      </c>
      <c r="E7863" s="6" t="s">
        <v>8240</v>
      </c>
      <c r="H7863" s="6">
        <f>IF('Раздел 2.6.3'!AG30&gt;='Раздел 2.6.3'!AH30,0,1)</f>
        <v>0</v>
      </c>
    </row>
    <row r="7864" spans="1:8" x14ac:dyDescent="0.2">
      <c r="A7864" s="6">
        <f t="shared" si="115"/>
        <v>609562</v>
      </c>
      <c r="B7864" s="6">
        <v>35</v>
      </c>
      <c r="C7864" s="6">
        <v>17</v>
      </c>
      <c r="D7864" s="6">
        <v>363</v>
      </c>
      <c r="E7864" s="6" t="s">
        <v>8241</v>
      </c>
      <c r="H7864" s="6">
        <f>IF('Раздел 2.6.3'!AG31&gt;='Раздел 2.6.3'!AH31,0,1)</f>
        <v>0</v>
      </c>
    </row>
    <row r="7865" spans="1:8" x14ac:dyDescent="0.2">
      <c r="A7865" s="6">
        <f t="shared" si="115"/>
        <v>609562</v>
      </c>
      <c r="B7865" s="6">
        <v>35</v>
      </c>
      <c r="C7865" s="6">
        <v>17</v>
      </c>
      <c r="D7865" s="6">
        <v>364</v>
      </c>
      <c r="E7865" s="6" t="s">
        <v>8242</v>
      </c>
      <c r="H7865" s="6">
        <f>IF('Раздел 2.6.3'!AG32&gt;='Раздел 2.6.3'!AH32,0,1)</f>
        <v>0</v>
      </c>
    </row>
    <row r="7866" spans="1:8" x14ac:dyDescent="0.2">
      <c r="A7866" s="6">
        <f t="shared" si="115"/>
        <v>609562</v>
      </c>
      <c r="B7866" s="6">
        <v>35</v>
      </c>
      <c r="C7866" s="6">
        <v>17</v>
      </c>
      <c r="D7866" s="6">
        <v>365</v>
      </c>
      <c r="E7866" s="6" t="s">
        <v>8243</v>
      </c>
      <c r="H7866" s="6">
        <f>IF('Раздел 2.6.3'!AG33&gt;='Раздел 2.6.3'!AH33,0,1)</f>
        <v>0</v>
      </c>
    </row>
    <row r="7867" spans="1:8" x14ac:dyDescent="0.2">
      <c r="A7867" s="6">
        <f t="shared" si="115"/>
        <v>609562</v>
      </c>
      <c r="B7867" s="6">
        <v>35</v>
      </c>
      <c r="C7867" s="6">
        <v>17</v>
      </c>
      <c r="D7867" s="6">
        <v>366</v>
      </c>
      <c r="E7867" s="6" t="s">
        <v>8244</v>
      </c>
      <c r="H7867" s="6">
        <f>IF('Раздел 2.6.3'!AG34&gt;='Раздел 2.6.3'!AH34,0,1)</f>
        <v>0</v>
      </c>
    </row>
    <row r="7868" spans="1:8" x14ac:dyDescent="0.2">
      <c r="A7868" s="6">
        <f t="shared" si="115"/>
        <v>609562</v>
      </c>
      <c r="B7868" s="6">
        <v>35</v>
      </c>
      <c r="C7868" s="6">
        <v>17</v>
      </c>
      <c r="D7868" s="6">
        <v>367</v>
      </c>
      <c r="E7868" s="6" t="s">
        <v>8245</v>
      </c>
      <c r="H7868" s="6">
        <f>IF('Раздел 2.6.3'!AG35&gt;='Раздел 2.6.3'!AH35,0,1)</f>
        <v>0</v>
      </c>
    </row>
    <row r="7869" spans="1:8" x14ac:dyDescent="0.2">
      <c r="A7869" s="6">
        <f t="shared" si="115"/>
        <v>609562</v>
      </c>
      <c r="B7869" s="6">
        <v>35</v>
      </c>
      <c r="C7869" s="6">
        <v>17</v>
      </c>
      <c r="D7869" s="6">
        <v>368</v>
      </c>
      <c r="E7869" s="6" t="s">
        <v>8246</v>
      </c>
      <c r="H7869" s="6">
        <f>IF('Раздел 2.6.3'!AG36&gt;='Раздел 2.6.3'!AH36,0,1)</f>
        <v>0</v>
      </c>
    </row>
    <row r="7870" spans="1:8" x14ac:dyDescent="0.2">
      <c r="A7870" s="6">
        <f t="shared" si="115"/>
        <v>609562</v>
      </c>
      <c r="B7870" s="6">
        <v>35</v>
      </c>
      <c r="C7870" s="6">
        <v>17</v>
      </c>
      <c r="D7870" s="6">
        <v>369</v>
      </c>
      <c r="E7870" s="6" t="s">
        <v>8247</v>
      </c>
      <c r="H7870" s="6">
        <f>IF('Раздел 2.6.3'!AG37&gt;='Раздел 2.6.3'!AH37,0,1)</f>
        <v>0</v>
      </c>
    </row>
    <row r="7871" spans="1:8" x14ac:dyDescent="0.2">
      <c r="A7871" s="6">
        <f t="shared" si="115"/>
        <v>609562</v>
      </c>
      <c r="B7871" s="6">
        <v>35</v>
      </c>
      <c r="C7871" s="6">
        <v>17</v>
      </c>
      <c r="D7871" s="6">
        <v>370</v>
      </c>
      <c r="E7871" s="6" t="s">
        <v>8248</v>
      </c>
      <c r="H7871" s="6">
        <f>IF('Раздел 2.6.3'!AG38&gt;='Раздел 2.6.3'!AH38,0,1)</f>
        <v>0</v>
      </c>
    </row>
    <row r="7872" spans="1:8" x14ac:dyDescent="0.2">
      <c r="A7872" s="6">
        <f t="shared" si="115"/>
        <v>609562</v>
      </c>
      <c r="B7872" s="6">
        <v>35</v>
      </c>
      <c r="C7872" s="6">
        <v>17</v>
      </c>
      <c r="D7872" s="6">
        <v>371</v>
      </c>
      <c r="E7872" s="6" t="s">
        <v>8249</v>
      </c>
      <c r="H7872" s="6">
        <f>IF('Раздел 2.6.3'!AG39&gt;='Раздел 2.6.3'!AH39,0,1)</f>
        <v>0</v>
      </c>
    </row>
    <row r="7873" spans="1:8" x14ac:dyDescent="0.2">
      <c r="A7873" s="6">
        <f t="shared" si="115"/>
        <v>609562</v>
      </c>
      <c r="B7873" s="6">
        <v>35</v>
      </c>
      <c r="C7873" s="7">
        <v>17</v>
      </c>
      <c r="D7873" s="6">
        <v>372</v>
      </c>
      <c r="E7873" s="7" t="s">
        <v>8250</v>
      </c>
      <c r="F7873" s="7"/>
      <c r="G7873" s="7"/>
      <c r="H7873" s="7">
        <f>IF('Раздел 2.6.3'!AG40&gt;='Раздел 2.6.3'!AH40,0,1)</f>
        <v>0</v>
      </c>
    </row>
    <row r="7874" spans="1:8" x14ac:dyDescent="0.2">
      <c r="A7874" s="6">
        <f t="shared" si="115"/>
        <v>609562</v>
      </c>
      <c r="B7874" s="6">
        <v>35</v>
      </c>
      <c r="C7874" s="7">
        <v>17</v>
      </c>
      <c r="D7874" s="6">
        <v>373</v>
      </c>
      <c r="E7874" s="7" t="s">
        <v>8251</v>
      </c>
      <c r="F7874" s="7"/>
      <c r="G7874" s="7"/>
      <c r="H7874" s="7">
        <f>IF('Раздел 2.6.3'!AG41&gt;='Раздел 2.6.3'!AH41,0,1)</f>
        <v>0</v>
      </c>
    </row>
    <row r="7875" spans="1:8" x14ac:dyDescent="0.2">
      <c r="A7875" s="6">
        <f t="shared" si="115"/>
        <v>609562</v>
      </c>
      <c r="B7875" s="6">
        <v>35</v>
      </c>
      <c r="C7875" s="119">
        <v>17</v>
      </c>
      <c r="D7875" s="119">
        <v>374</v>
      </c>
      <c r="E7875" s="119" t="s">
        <v>8252</v>
      </c>
      <c r="F7875" s="119"/>
      <c r="G7875" s="119"/>
      <c r="H7875" s="119">
        <f>IF('Раздел 2.6.3'!AG42&gt;='Раздел 2.6.3'!AH42,0,1)</f>
        <v>0</v>
      </c>
    </row>
    <row r="7876" spans="1:8" x14ac:dyDescent="0.2">
      <c r="A7876" s="6">
        <f t="shared" si="115"/>
        <v>609562</v>
      </c>
      <c r="B7876" s="6">
        <v>35</v>
      </c>
      <c r="C7876" s="6">
        <v>18</v>
      </c>
      <c r="D7876" s="6">
        <v>375</v>
      </c>
      <c r="E7876" s="6" t="s">
        <v>8253</v>
      </c>
      <c r="H7876" s="6">
        <f>IF('Раздел 2.6.3'!AG21&gt;='Раздел 2.6.3'!AI21,0,1)</f>
        <v>0</v>
      </c>
    </row>
    <row r="7877" spans="1:8" x14ac:dyDescent="0.2">
      <c r="A7877" s="6">
        <f t="shared" si="115"/>
        <v>609562</v>
      </c>
      <c r="B7877" s="6">
        <v>35</v>
      </c>
      <c r="C7877" s="6">
        <v>18</v>
      </c>
      <c r="D7877" s="6">
        <v>376</v>
      </c>
      <c r="E7877" s="6" t="s">
        <v>8254</v>
      </c>
      <c r="H7877" s="6">
        <f>IF('Раздел 2.6.3'!AG22&gt;='Раздел 2.6.3'!AI22,0,1)</f>
        <v>0</v>
      </c>
    </row>
    <row r="7878" spans="1:8" x14ac:dyDescent="0.2">
      <c r="A7878" s="6">
        <f t="shared" si="115"/>
        <v>609562</v>
      </c>
      <c r="B7878" s="6">
        <v>35</v>
      </c>
      <c r="C7878" s="6">
        <v>18</v>
      </c>
      <c r="D7878" s="6">
        <v>377</v>
      </c>
      <c r="E7878" s="6" t="s">
        <v>8255</v>
      </c>
      <c r="H7878" s="6">
        <f>IF('Раздел 2.6.3'!AG23&gt;='Раздел 2.6.3'!AI23,0,1)</f>
        <v>0</v>
      </c>
    </row>
    <row r="7879" spans="1:8" x14ac:dyDescent="0.2">
      <c r="A7879" s="6">
        <f t="shared" si="115"/>
        <v>609562</v>
      </c>
      <c r="B7879" s="6">
        <v>35</v>
      </c>
      <c r="C7879" s="6">
        <v>18</v>
      </c>
      <c r="D7879" s="6">
        <v>378</v>
      </c>
      <c r="E7879" s="6" t="s">
        <v>8256</v>
      </c>
      <c r="H7879" s="6">
        <f>IF('Раздел 2.6.3'!AG24&gt;='Раздел 2.6.3'!AI24,0,1)</f>
        <v>0</v>
      </c>
    </row>
    <row r="7880" spans="1:8" x14ac:dyDescent="0.2">
      <c r="A7880" s="6">
        <f t="shared" si="115"/>
        <v>609562</v>
      </c>
      <c r="B7880" s="6">
        <v>35</v>
      </c>
      <c r="C7880" s="6">
        <v>18</v>
      </c>
      <c r="D7880" s="6">
        <v>379</v>
      </c>
      <c r="E7880" s="6" t="s">
        <v>9972</v>
      </c>
      <c r="H7880" s="6">
        <f>IF('Раздел 2.6.3'!AG25&gt;='Раздел 2.6.3'!AI25,0,1)</f>
        <v>0</v>
      </c>
    </row>
    <row r="7881" spans="1:8" x14ac:dyDescent="0.2">
      <c r="A7881" s="6">
        <f t="shared" si="115"/>
        <v>609562</v>
      </c>
      <c r="B7881" s="6">
        <v>35</v>
      </c>
      <c r="C7881" s="6">
        <v>18</v>
      </c>
      <c r="D7881" s="6">
        <v>380</v>
      </c>
      <c r="E7881" s="6" t="s">
        <v>9973</v>
      </c>
      <c r="H7881" s="6">
        <f>IF('Раздел 2.6.3'!AG26&gt;='Раздел 2.6.3'!AI26,0,1)</f>
        <v>0</v>
      </c>
    </row>
    <row r="7882" spans="1:8" x14ac:dyDescent="0.2">
      <c r="A7882" s="6">
        <f t="shared" si="115"/>
        <v>609562</v>
      </c>
      <c r="B7882" s="6">
        <v>35</v>
      </c>
      <c r="C7882" s="6">
        <v>18</v>
      </c>
      <c r="D7882" s="6">
        <v>381</v>
      </c>
      <c r="E7882" s="6" t="s">
        <v>9974</v>
      </c>
      <c r="H7882" s="6">
        <f>IF('Раздел 2.6.3'!AG27&gt;='Раздел 2.6.3'!AI27,0,1)</f>
        <v>0</v>
      </c>
    </row>
    <row r="7883" spans="1:8" x14ac:dyDescent="0.2">
      <c r="A7883" s="6">
        <f t="shared" si="115"/>
        <v>609562</v>
      </c>
      <c r="B7883" s="6">
        <v>35</v>
      </c>
      <c r="C7883" s="6">
        <v>18</v>
      </c>
      <c r="D7883" s="6">
        <v>382</v>
      </c>
      <c r="E7883" s="6" t="s">
        <v>9975</v>
      </c>
      <c r="H7883" s="6">
        <f>IF('Раздел 2.6.3'!AG28&gt;='Раздел 2.6.3'!AI28,0,1)</f>
        <v>0</v>
      </c>
    </row>
    <row r="7884" spans="1:8" x14ac:dyDescent="0.2">
      <c r="A7884" s="6">
        <f t="shared" si="115"/>
        <v>609562</v>
      </c>
      <c r="B7884" s="6">
        <v>35</v>
      </c>
      <c r="C7884" s="6">
        <v>18</v>
      </c>
      <c r="D7884" s="6">
        <v>383</v>
      </c>
      <c r="E7884" s="6" t="s">
        <v>9976</v>
      </c>
      <c r="H7884" s="6">
        <f>IF('Раздел 2.6.3'!AG29&gt;='Раздел 2.6.3'!AI29,0,1)</f>
        <v>0</v>
      </c>
    </row>
    <row r="7885" spans="1:8" x14ac:dyDescent="0.2">
      <c r="A7885" s="6">
        <f t="shared" si="115"/>
        <v>609562</v>
      </c>
      <c r="B7885" s="6">
        <v>35</v>
      </c>
      <c r="C7885" s="6">
        <v>18</v>
      </c>
      <c r="D7885" s="6">
        <v>384</v>
      </c>
      <c r="E7885" s="6" t="s">
        <v>9977</v>
      </c>
      <c r="H7885" s="6">
        <f>IF('Раздел 2.6.3'!AG30&gt;='Раздел 2.6.3'!AI30,0,1)</f>
        <v>0</v>
      </c>
    </row>
    <row r="7886" spans="1:8" x14ac:dyDescent="0.2">
      <c r="A7886" s="6">
        <f t="shared" si="115"/>
        <v>609562</v>
      </c>
      <c r="B7886" s="6">
        <v>35</v>
      </c>
      <c r="C7886" s="6">
        <v>18</v>
      </c>
      <c r="D7886" s="6">
        <v>385</v>
      </c>
      <c r="E7886" s="6" t="s">
        <v>9978</v>
      </c>
      <c r="H7886" s="6">
        <f>IF('Раздел 2.6.3'!AG31&gt;='Раздел 2.6.3'!AI31,0,1)</f>
        <v>0</v>
      </c>
    </row>
    <row r="7887" spans="1:8" x14ac:dyDescent="0.2">
      <c r="A7887" s="6">
        <f t="shared" si="115"/>
        <v>609562</v>
      </c>
      <c r="B7887" s="6">
        <v>35</v>
      </c>
      <c r="C7887" s="6">
        <v>18</v>
      </c>
      <c r="D7887" s="6">
        <v>386</v>
      </c>
      <c r="E7887" s="6" t="s">
        <v>9979</v>
      </c>
      <c r="H7887" s="6">
        <f>IF('Раздел 2.6.3'!AG32&gt;='Раздел 2.6.3'!AI32,0,1)</f>
        <v>0</v>
      </c>
    </row>
    <row r="7888" spans="1:8" x14ac:dyDescent="0.2">
      <c r="A7888" s="6">
        <f t="shared" si="115"/>
        <v>609562</v>
      </c>
      <c r="B7888" s="6">
        <v>35</v>
      </c>
      <c r="C7888" s="6">
        <v>18</v>
      </c>
      <c r="D7888" s="6">
        <v>387</v>
      </c>
      <c r="E7888" s="6" t="s">
        <v>9980</v>
      </c>
      <c r="H7888" s="6">
        <f>IF('Раздел 2.6.3'!AG33&gt;='Раздел 2.6.3'!AI33,0,1)</f>
        <v>0</v>
      </c>
    </row>
    <row r="7889" spans="1:8" x14ac:dyDescent="0.2">
      <c r="A7889" s="6">
        <f t="shared" si="115"/>
        <v>609562</v>
      </c>
      <c r="B7889" s="6">
        <v>35</v>
      </c>
      <c r="C7889" s="6">
        <v>18</v>
      </c>
      <c r="D7889" s="6">
        <v>388</v>
      </c>
      <c r="E7889" s="6" t="s">
        <v>9981</v>
      </c>
      <c r="H7889" s="6">
        <f>IF('Раздел 2.6.3'!AG34&gt;='Раздел 2.6.3'!AI34,0,1)</f>
        <v>0</v>
      </c>
    </row>
    <row r="7890" spans="1:8" x14ac:dyDescent="0.2">
      <c r="A7890" s="6">
        <f t="shared" si="115"/>
        <v>609562</v>
      </c>
      <c r="B7890" s="6">
        <v>35</v>
      </c>
      <c r="C7890" s="6">
        <v>18</v>
      </c>
      <c r="D7890" s="6">
        <v>389</v>
      </c>
      <c r="E7890" s="6" t="s">
        <v>9982</v>
      </c>
      <c r="H7890" s="6">
        <f>IF('Раздел 2.6.3'!AG35&gt;='Раздел 2.6.3'!AI35,0,1)</f>
        <v>0</v>
      </c>
    </row>
    <row r="7891" spans="1:8" x14ac:dyDescent="0.2">
      <c r="A7891" s="6">
        <f t="shared" si="115"/>
        <v>609562</v>
      </c>
      <c r="B7891" s="6">
        <v>35</v>
      </c>
      <c r="C7891" s="6">
        <v>18</v>
      </c>
      <c r="D7891" s="6">
        <v>390</v>
      </c>
      <c r="E7891" s="6" t="s">
        <v>9983</v>
      </c>
      <c r="H7891" s="6">
        <f>IF('Раздел 2.6.3'!AG36&gt;='Раздел 2.6.3'!AI36,0,1)</f>
        <v>0</v>
      </c>
    </row>
    <row r="7892" spans="1:8" x14ac:dyDescent="0.2">
      <c r="A7892" s="6">
        <f t="shared" si="115"/>
        <v>609562</v>
      </c>
      <c r="B7892" s="6">
        <v>35</v>
      </c>
      <c r="C7892" s="6">
        <v>18</v>
      </c>
      <c r="D7892" s="6">
        <v>391</v>
      </c>
      <c r="E7892" s="6" t="s">
        <v>9984</v>
      </c>
      <c r="H7892" s="6">
        <f>IF('Раздел 2.6.3'!AG37&gt;='Раздел 2.6.3'!AI37,0,1)</f>
        <v>0</v>
      </c>
    </row>
    <row r="7893" spans="1:8" x14ac:dyDescent="0.2">
      <c r="A7893" s="6">
        <f t="shared" si="115"/>
        <v>609562</v>
      </c>
      <c r="B7893" s="6">
        <v>35</v>
      </c>
      <c r="C7893" s="6">
        <v>18</v>
      </c>
      <c r="D7893" s="6">
        <v>392</v>
      </c>
      <c r="E7893" s="6" t="s">
        <v>9985</v>
      </c>
      <c r="H7893" s="6">
        <f>IF('Раздел 2.6.3'!AG38&gt;='Раздел 2.6.3'!AI38,0,1)</f>
        <v>0</v>
      </c>
    </row>
    <row r="7894" spans="1:8" x14ac:dyDescent="0.2">
      <c r="A7894" s="6">
        <f t="shared" si="115"/>
        <v>609562</v>
      </c>
      <c r="B7894" s="6">
        <v>35</v>
      </c>
      <c r="C7894" s="6">
        <v>18</v>
      </c>
      <c r="D7894" s="6">
        <v>393</v>
      </c>
      <c r="E7894" s="6" t="s">
        <v>9986</v>
      </c>
      <c r="H7894" s="6">
        <f>IF('Раздел 2.6.3'!AG39&gt;='Раздел 2.6.3'!AI39,0,1)</f>
        <v>0</v>
      </c>
    </row>
    <row r="7895" spans="1:8" x14ac:dyDescent="0.2">
      <c r="A7895" s="6">
        <f t="shared" si="115"/>
        <v>609562</v>
      </c>
      <c r="B7895" s="6">
        <v>35</v>
      </c>
      <c r="C7895" s="6">
        <v>18</v>
      </c>
      <c r="D7895" s="6">
        <v>394</v>
      </c>
      <c r="E7895" s="6" t="s">
        <v>9987</v>
      </c>
      <c r="H7895" s="6">
        <f>IF('Раздел 2.6.3'!AG40&gt;='Раздел 2.6.3'!AI40,0,1)</f>
        <v>0</v>
      </c>
    </row>
    <row r="7896" spans="1:8" x14ac:dyDescent="0.2">
      <c r="A7896" s="6">
        <f t="shared" si="115"/>
        <v>609562</v>
      </c>
      <c r="B7896" s="6">
        <v>35</v>
      </c>
      <c r="C7896" s="6">
        <v>18</v>
      </c>
      <c r="D7896" s="6">
        <v>395</v>
      </c>
      <c r="E7896" s="6" t="s">
        <v>9988</v>
      </c>
      <c r="H7896" s="6">
        <f>IF('Раздел 2.6.3'!AG41&gt;='Раздел 2.6.3'!AI41,0,1)</f>
        <v>0</v>
      </c>
    </row>
    <row r="7897" spans="1:8" x14ac:dyDescent="0.2">
      <c r="A7897" s="6">
        <f t="shared" si="115"/>
        <v>609562</v>
      </c>
      <c r="B7897" s="119">
        <v>35</v>
      </c>
      <c r="C7897" s="119">
        <v>18</v>
      </c>
      <c r="D7897" s="119">
        <v>396</v>
      </c>
      <c r="E7897" s="119" t="s">
        <v>9989</v>
      </c>
      <c r="F7897" s="119"/>
      <c r="G7897" s="119"/>
      <c r="H7897" s="119">
        <f>IF('Раздел 2.6.3'!AG42&gt;='Раздел 2.6.3'!AI42,0,1)</f>
        <v>0</v>
      </c>
    </row>
    <row r="7898" spans="1:8" x14ac:dyDescent="0.2">
      <c r="A7898" s="132">
        <f t="shared" si="115"/>
        <v>609562</v>
      </c>
      <c r="B7898" s="132">
        <v>35</v>
      </c>
      <c r="C7898" s="133">
        <v>19</v>
      </c>
      <c r="D7898" s="132">
        <v>397</v>
      </c>
      <c r="E7898" s="137" t="s">
        <v>3688</v>
      </c>
      <c r="F7898" s="133"/>
      <c r="G7898" s="133"/>
      <c r="H7898" s="7">
        <f>IF('Раздел 2.6.3'!P22&gt;='Раздел 2.6.3'!P23,0,1)</f>
        <v>0</v>
      </c>
    </row>
    <row r="7899" spans="1:8" x14ac:dyDescent="0.2">
      <c r="A7899" s="132">
        <f t="shared" si="115"/>
        <v>609562</v>
      </c>
      <c r="B7899" s="132">
        <v>35</v>
      </c>
      <c r="C7899" s="133">
        <v>19</v>
      </c>
      <c r="D7899" s="132">
        <v>398</v>
      </c>
      <c r="E7899" s="137" t="s">
        <v>3689</v>
      </c>
      <c r="F7899" s="133"/>
      <c r="G7899" s="133"/>
      <c r="H7899" s="7">
        <f>IF('Раздел 2.6.3'!Q22&gt;='Раздел 2.6.3'!Q23,0,1)</f>
        <v>0</v>
      </c>
    </row>
    <row r="7900" spans="1:8" x14ac:dyDescent="0.2">
      <c r="A7900" s="132">
        <f t="shared" si="115"/>
        <v>609562</v>
      </c>
      <c r="B7900" s="132">
        <v>35</v>
      </c>
      <c r="C7900" s="133">
        <v>19</v>
      </c>
      <c r="D7900" s="132">
        <v>399</v>
      </c>
      <c r="E7900" s="137" t="s">
        <v>4518</v>
      </c>
      <c r="F7900" s="133"/>
      <c r="G7900" s="133"/>
      <c r="H7900" s="7">
        <f>IF('Раздел 2.6.3'!R22&gt;='Раздел 2.6.3'!R23,0,1)</f>
        <v>0</v>
      </c>
    </row>
    <row r="7901" spans="1:8" x14ac:dyDescent="0.2">
      <c r="A7901" s="132">
        <f t="shared" si="115"/>
        <v>609562</v>
      </c>
      <c r="B7901" s="132">
        <v>35</v>
      </c>
      <c r="C7901" s="133">
        <v>19</v>
      </c>
      <c r="D7901" s="132">
        <v>400</v>
      </c>
      <c r="E7901" s="137" t="s">
        <v>4519</v>
      </c>
      <c r="F7901" s="133"/>
      <c r="G7901" s="133"/>
      <c r="H7901" s="7">
        <f>IF('Раздел 2.6.3'!S22&gt;='Раздел 2.6.3'!S23,0,1)</f>
        <v>0</v>
      </c>
    </row>
    <row r="7902" spans="1:8" x14ac:dyDescent="0.2">
      <c r="A7902" s="132">
        <f t="shared" si="115"/>
        <v>609562</v>
      </c>
      <c r="B7902" s="132">
        <v>35</v>
      </c>
      <c r="C7902" s="133">
        <v>19</v>
      </c>
      <c r="D7902" s="132">
        <v>401</v>
      </c>
      <c r="E7902" s="137" t="s">
        <v>4520</v>
      </c>
      <c r="F7902" s="133"/>
      <c r="G7902" s="133"/>
      <c r="H7902" s="7">
        <f>IF('Раздел 2.6.3'!T22&gt;='Раздел 2.6.3'!T23,0,1)</f>
        <v>0</v>
      </c>
    </row>
    <row r="7903" spans="1:8" x14ac:dyDescent="0.2">
      <c r="A7903" s="132">
        <f t="shared" si="115"/>
        <v>609562</v>
      </c>
      <c r="B7903" s="132">
        <v>35</v>
      </c>
      <c r="C7903" s="133">
        <v>19</v>
      </c>
      <c r="D7903" s="132">
        <v>402</v>
      </c>
      <c r="E7903" s="137" t="s">
        <v>4521</v>
      </c>
      <c r="F7903" s="133"/>
      <c r="G7903" s="133"/>
      <c r="H7903" s="7">
        <f>IF('Раздел 2.6.3'!U22&gt;='Раздел 2.6.3'!U23,0,1)</f>
        <v>0</v>
      </c>
    </row>
    <row r="7904" spans="1:8" x14ac:dyDescent="0.2">
      <c r="A7904" s="132">
        <f t="shared" si="115"/>
        <v>609562</v>
      </c>
      <c r="B7904" s="132">
        <v>35</v>
      </c>
      <c r="C7904" s="133">
        <v>19</v>
      </c>
      <c r="D7904" s="132">
        <v>403</v>
      </c>
      <c r="E7904" s="137" t="s">
        <v>4522</v>
      </c>
      <c r="F7904" s="133"/>
      <c r="G7904" s="133"/>
      <c r="H7904" s="7">
        <f>IF('Раздел 2.6.3'!V22&gt;='Раздел 2.6.3'!V23,0,1)</f>
        <v>0</v>
      </c>
    </row>
    <row r="7905" spans="1:12" x14ac:dyDescent="0.2">
      <c r="A7905" s="132">
        <f t="shared" si="115"/>
        <v>609562</v>
      </c>
      <c r="B7905" s="132">
        <v>35</v>
      </c>
      <c r="C7905" s="133">
        <v>19</v>
      </c>
      <c r="D7905" s="132">
        <v>404</v>
      </c>
      <c r="E7905" s="137" t="s">
        <v>4523</v>
      </c>
      <c r="F7905" s="133"/>
      <c r="G7905" s="133"/>
      <c r="H7905" s="7">
        <f>IF('Раздел 2.6.3'!W22&gt;='Раздел 2.6.3'!W23,0,1)</f>
        <v>0</v>
      </c>
    </row>
    <row r="7906" spans="1:12" x14ac:dyDescent="0.2">
      <c r="A7906" s="132">
        <f t="shared" si="115"/>
        <v>609562</v>
      </c>
      <c r="B7906" s="132">
        <v>35</v>
      </c>
      <c r="C7906" s="133">
        <v>19</v>
      </c>
      <c r="D7906" s="132">
        <v>405</v>
      </c>
      <c r="E7906" s="137" t="s">
        <v>3609</v>
      </c>
      <c r="F7906" s="133"/>
      <c r="G7906" s="133"/>
      <c r="H7906" s="7">
        <f>IF('Раздел 2.6.3'!X22&gt;='Раздел 2.6.3'!X23,0,1)</f>
        <v>0</v>
      </c>
    </row>
    <row r="7907" spans="1:12" x14ac:dyDescent="0.2">
      <c r="A7907" s="132">
        <f t="shared" si="115"/>
        <v>609562</v>
      </c>
      <c r="B7907" s="132">
        <v>35</v>
      </c>
      <c r="C7907" s="133">
        <v>19</v>
      </c>
      <c r="D7907" s="132">
        <v>406</v>
      </c>
      <c r="E7907" s="137" t="s">
        <v>3610</v>
      </c>
      <c r="F7907" s="133"/>
      <c r="G7907" s="133"/>
      <c r="H7907" s="7">
        <f>IF('Раздел 2.6.3'!Y22&gt;='Раздел 2.6.3'!Y23,0,1)</f>
        <v>0</v>
      </c>
    </row>
    <row r="7908" spans="1:12" x14ac:dyDescent="0.2">
      <c r="A7908" s="132">
        <f t="shared" si="115"/>
        <v>609562</v>
      </c>
      <c r="B7908" s="132">
        <v>35</v>
      </c>
      <c r="C7908" s="133">
        <v>19</v>
      </c>
      <c r="D7908" s="132">
        <v>407</v>
      </c>
      <c r="E7908" s="137" t="s">
        <v>3611</v>
      </c>
      <c r="F7908" s="133"/>
      <c r="G7908" s="133"/>
      <c r="H7908" s="7">
        <f>IF('Раздел 2.6.3'!Z22&gt;='Раздел 2.6.3'!Z23,0,1)</f>
        <v>0</v>
      </c>
    </row>
    <row r="7909" spans="1:12" x14ac:dyDescent="0.2">
      <c r="A7909" s="132">
        <f t="shared" si="115"/>
        <v>609562</v>
      </c>
      <c r="B7909" s="132">
        <v>35</v>
      </c>
      <c r="C7909" s="133">
        <v>19</v>
      </c>
      <c r="D7909" s="132">
        <v>408</v>
      </c>
      <c r="E7909" s="137" t="s">
        <v>3612</v>
      </c>
      <c r="F7909" s="133"/>
      <c r="G7909" s="133"/>
      <c r="H7909" s="7">
        <f>IF('Раздел 2.6.3'!AA22&gt;='Раздел 2.6.3'!AA23,0,1)</f>
        <v>0</v>
      </c>
    </row>
    <row r="7910" spans="1:12" x14ac:dyDescent="0.2">
      <c r="A7910" s="132">
        <f t="shared" si="115"/>
        <v>609562</v>
      </c>
      <c r="B7910" s="132">
        <v>35</v>
      </c>
      <c r="C7910" s="133">
        <v>19</v>
      </c>
      <c r="D7910" s="132">
        <v>409</v>
      </c>
      <c r="E7910" s="137" t="s">
        <v>3613</v>
      </c>
      <c r="F7910" s="133"/>
      <c r="G7910" s="133"/>
      <c r="H7910" s="7">
        <f>IF('Раздел 2.6.3'!AB22&gt;='Раздел 2.6.3'!AB23,0,1)</f>
        <v>0</v>
      </c>
    </row>
    <row r="7911" spans="1:12" x14ac:dyDescent="0.2">
      <c r="A7911" s="132">
        <f t="shared" si="115"/>
        <v>609562</v>
      </c>
      <c r="B7911" s="132">
        <v>35</v>
      </c>
      <c r="C7911" s="133">
        <v>19</v>
      </c>
      <c r="D7911" s="132">
        <v>410</v>
      </c>
      <c r="E7911" s="137" t="s">
        <v>3614</v>
      </c>
      <c r="F7911" s="133"/>
      <c r="G7911" s="133"/>
      <c r="H7911" s="7">
        <f>IF('Раздел 2.6.3'!AC22&gt;='Раздел 2.6.3'!AC23,0,1)</f>
        <v>0</v>
      </c>
    </row>
    <row r="7912" spans="1:12" x14ac:dyDescent="0.2">
      <c r="A7912" s="132">
        <f t="shared" si="115"/>
        <v>609562</v>
      </c>
      <c r="B7912" s="132">
        <v>35</v>
      </c>
      <c r="C7912" s="133">
        <v>19</v>
      </c>
      <c r="D7912" s="132">
        <v>411</v>
      </c>
      <c r="E7912" s="137" t="s">
        <v>3615</v>
      </c>
      <c r="F7912" s="133"/>
      <c r="G7912" s="133"/>
      <c r="H7912" s="7">
        <f>IF('Раздел 2.6.3'!AD22&gt;='Раздел 2.6.3'!AD23,0,1)</f>
        <v>0</v>
      </c>
    </row>
    <row r="7913" spans="1:12" x14ac:dyDescent="0.2">
      <c r="A7913" s="132">
        <f t="shared" si="115"/>
        <v>609562</v>
      </c>
      <c r="B7913" s="132">
        <v>35</v>
      </c>
      <c r="C7913" s="133">
        <v>19</v>
      </c>
      <c r="D7913" s="132">
        <v>412</v>
      </c>
      <c r="E7913" s="137" t="s">
        <v>3616</v>
      </c>
      <c r="F7913" s="133"/>
      <c r="G7913" s="133"/>
      <c r="H7913" s="7">
        <f>IF('Раздел 2.6.3'!AE22&gt;='Раздел 2.6.3'!AE23,0,1)</f>
        <v>0</v>
      </c>
    </row>
    <row r="7914" spans="1:12" x14ac:dyDescent="0.2">
      <c r="A7914" s="132">
        <f t="shared" si="115"/>
        <v>609562</v>
      </c>
      <c r="B7914" s="132">
        <v>35</v>
      </c>
      <c r="C7914" s="133">
        <v>19</v>
      </c>
      <c r="D7914" s="132">
        <v>413</v>
      </c>
      <c r="E7914" s="137" t="s">
        <v>3617</v>
      </c>
      <c r="F7914" s="133"/>
      <c r="G7914" s="133"/>
      <c r="H7914" s="7">
        <f>IF('Раздел 2.6.3'!AF22&gt;='Раздел 2.6.3'!AF23,0,1)</f>
        <v>0</v>
      </c>
    </row>
    <row r="7915" spans="1:12" x14ac:dyDescent="0.2">
      <c r="A7915" s="132">
        <f t="shared" si="115"/>
        <v>609562</v>
      </c>
      <c r="B7915" s="132">
        <v>35</v>
      </c>
      <c r="C7915" s="133">
        <v>19</v>
      </c>
      <c r="D7915" s="132">
        <v>414</v>
      </c>
      <c r="E7915" s="137" t="s">
        <v>3618</v>
      </c>
      <c r="F7915" s="133"/>
      <c r="G7915" s="133"/>
      <c r="H7915" s="7">
        <f>IF('Раздел 2.6.3'!AG22&gt;='Раздел 2.6.3'!AG23,0,1)</f>
        <v>0</v>
      </c>
    </row>
    <row r="7916" spans="1:12" x14ac:dyDescent="0.2">
      <c r="A7916" s="132">
        <f t="shared" si="115"/>
        <v>609562</v>
      </c>
      <c r="B7916" s="132">
        <v>35</v>
      </c>
      <c r="C7916" s="133">
        <v>19</v>
      </c>
      <c r="D7916" s="132">
        <v>415</v>
      </c>
      <c r="E7916" s="137" t="s">
        <v>3619</v>
      </c>
      <c r="F7916" s="133"/>
      <c r="G7916" s="133"/>
      <c r="H7916" s="7">
        <f>IF('Раздел 2.6.3'!AH22&gt;='Раздел 2.6.3'!AH23,0,1)</f>
        <v>0</v>
      </c>
      <c r="L7916" s="7"/>
    </row>
    <row r="7917" spans="1:12" x14ac:dyDescent="0.2">
      <c r="A7917" s="132">
        <f t="shared" si="115"/>
        <v>609562</v>
      </c>
      <c r="B7917" s="132">
        <v>35</v>
      </c>
      <c r="C7917" s="133">
        <v>19</v>
      </c>
      <c r="D7917" s="132">
        <v>416</v>
      </c>
      <c r="E7917" s="137" t="s">
        <v>3620</v>
      </c>
      <c r="F7917" s="133"/>
      <c r="G7917" s="133"/>
      <c r="H7917" s="7">
        <f>IF('Раздел 2.6.3'!AI22&gt;='Раздел 2.6.3'!AI23,0,1)</f>
        <v>0</v>
      </c>
    </row>
    <row r="7918" spans="1:12" x14ac:dyDescent="0.2">
      <c r="A7918" s="132">
        <f t="shared" si="115"/>
        <v>609562</v>
      </c>
      <c r="B7918" s="132">
        <v>35</v>
      </c>
      <c r="C7918" s="133">
        <v>19</v>
      </c>
      <c r="D7918" s="132">
        <v>417</v>
      </c>
      <c r="E7918" s="137" t="s">
        <v>3621</v>
      </c>
      <c r="F7918" s="133"/>
      <c r="G7918" s="133"/>
      <c r="H7918" s="7">
        <f>IF('Раздел 2.6.3'!AJ22&gt;='Раздел 2.6.3'!AJ23,0,1)</f>
        <v>0</v>
      </c>
    </row>
    <row r="7919" spans="1:12" x14ac:dyDescent="0.2">
      <c r="A7919" s="132">
        <f t="shared" si="115"/>
        <v>609562</v>
      </c>
      <c r="B7919" s="132">
        <v>35</v>
      </c>
      <c r="C7919" s="134">
        <v>19</v>
      </c>
      <c r="D7919" s="134">
        <v>418</v>
      </c>
      <c r="E7919" s="138" t="s">
        <v>3622</v>
      </c>
      <c r="F7919" s="134"/>
      <c r="G7919" s="134"/>
      <c r="H7919" s="119">
        <f>IF('Раздел 2.6.3'!AK22&gt;='Раздел 2.6.3'!AK23,0,1)</f>
        <v>0</v>
      </c>
    </row>
    <row r="7920" spans="1:12" x14ac:dyDescent="0.2">
      <c r="A7920" s="6">
        <f t="shared" si="115"/>
        <v>609562</v>
      </c>
      <c r="B7920" s="6">
        <v>35</v>
      </c>
      <c r="C7920" s="7">
        <v>20</v>
      </c>
      <c r="D7920" s="6">
        <v>419</v>
      </c>
      <c r="E7920" s="139" t="s">
        <v>3623</v>
      </c>
      <c r="F7920" s="7"/>
      <c r="G7920" s="7"/>
      <c r="H7920" s="7">
        <f>IF('Раздел 2.6.3'!P22&gt;='Раздел 2.6.3'!P26,0,1)</f>
        <v>0</v>
      </c>
    </row>
    <row r="7921" spans="1:8" x14ac:dyDescent="0.2">
      <c r="A7921" s="6">
        <f t="shared" si="115"/>
        <v>609562</v>
      </c>
      <c r="B7921" s="6">
        <v>35</v>
      </c>
      <c r="C7921" s="7">
        <v>20</v>
      </c>
      <c r="D7921" s="6">
        <v>420</v>
      </c>
      <c r="E7921" s="139" t="s">
        <v>2846</v>
      </c>
      <c r="F7921" s="7"/>
      <c r="G7921" s="7"/>
      <c r="H7921" s="7">
        <f>IF('Раздел 2.6.3'!Q22&gt;='Раздел 2.6.3'!Q26,0,1)</f>
        <v>0</v>
      </c>
    </row>
    <row r="7922" spans="1:8" x14ac:dyDescent="0.2">
      <c r="A7922" s="6">
        <f t="shared" si="115"/>
        <v>609562</v>
      </c>
      <c r="B7922" s="6">
        <v>35</v>
      </c>
      <c r="C7922" s="7">
        <v>20</v>
      </c>
      <c r="D7922" s="6">
        <v>421</v>
      </c>
      <c r="E7922" s="139" t="s">
        <v>2847</v>
      </c>
      <c r="F7922" s="7"/>
      <c r="G7922" s="7"/>
      <c r="H7922" s="7">
        <f>IF('Раздел 2.6.3'!R22&gt;='Раздел 2.6.3'!R26,0,1)</f>
        <v>0</v>
      </c>
    </row>
    <row r="7923" spans="1:8" x14ac:dyDescent="0.2">
      <c r="A7923" s="6">
        <f t="shared" si="115"/>
        <v>609562</v>
      </c>
      <c r="B7923" s="6">
        <v>35</v>
      </c>
      <c r="C7923" s="7">
        <v>20</v>
      </c>
      <c r="D7923" s="6">
        <v>422</v>
      </c>
      <c r="E7923" s="139" t="s">
        <v>2848</v>
      </c>
      <c r="F7923" s="7"/>
      <c r="G7923" s="7"/>
      <c r="H7923" s="7">
        <f>IF('Раздел 2.6.3'!S22&gt;='Раздел 2.6.3'!S26,0,1)</f>
        <v>0</v>
      </c>
    </row>
    <row r="7924" spans="1:8" x14ac:dyDescent="0.2">
      <c r="A7924" s="6">
        <f t="shared" si="115"/>
        <v>609562</v>
      </c>
      <c r="B7924" s="6">
        <v>35</v>
      </c>
      <c r="C7924" s="7">
        <v>20</v>
      </c>
      <c r="D7924" s="6">
        <v>423</v>
      </c>
      <c r="E7924" s="139" t="s">
        <v>5071</v>
      </c>
      <c r="F7924" s="7"/>
      <c r="G7924" s="7"/>
      <c r="H7924" s="7">
        <f>IF('Раздел 2.6.3'!T22&gt;='Раздел 2.6.3'!T26,0,1)</f>
        <v>0</v>
      </c>
    </row>
    <row r="7925" spans="1:8" x14ac:dyDescent="0.2">
      <c r="A7925" s="6">
        <f t="shared" si="115"/>
        <v>609562</v>
      </c>
      <c r="B7925" s="6">
        <v>35</v>
      </c>
      <c r="C7925" s="7">
        <v>20</v>
      </c>
      <c r="D7925" s="6">
        <v>424</v>
      </c>
      <c r="E7925" s="139" t="s">
        <v>4259</v>
      </c>
      <c r="F7925" s="7"/>
      <c r="G7925" s="7"/>
      <c r="H7925" s="7">
        <f>IF('Раздел 2.6.3'!U22&gt;='Раздел 2.6.3'!U26,0,1)</f>
        <v>0</v>
      </c>
    </row>
    <row r="7926" spans="1:8" x14ac:dyDescent="0.2">
      <c r="A7926" s="6">
        <f t="shared" si="115"/>
        <v>609562</v>
      </c>
      <c r="B7926" s="6">
        <v>35</v>
      </c>
      <c r="C7926" s="7">
        <v>20</v>
      </c>
      <c r="D7926" s="6">
        <v>425</v>
      </c>
      <c r="E7926" s="139" t="s">
        <v>4260</v>
      </c>
      <c r="F7926" s="7"/>
      <c r="G7926" s="7"/>
      <c r="H7926" s="7">
        <f>IF('Раздел 2.6.3'!V22&gt;='Раздел 2.6.3'!V26,0,1)</f>
        <v>0</v>
      </c>
    </row>
    <row r="7927" spans="1:8" x14ac:dyDescent="0.2">
      <c r="A7927" s="6">
        <f t="shared" si="115"/>
        <v>609562</v>
      </c>
      <c r="B7927" s="6">
        <v>35</v>
      </c>
      <c r="C7927" s="7">
        <v>20</v>
      </c>
      <c r="D7927" s="6">
        <v>426</v>
      </c>
      <c r="E7927" s="139" t="s">
        <v>5075</v>
      </c>
      <c r="F7927" s="7"/>
      <c r="G7927" s="7"/>
      <c r="H7927" s="7">
        <f>IF('Раздел 2.6.3'!W22&gt;='Раздел 2.6.3'!W26,0,1)</f>
        <v>0</v>
      </c>
    </row>
    <row r="7928" spans="1:8" x14ac:dyDescent="0.2">
      <c r="A7928" s="6">
        <f t="shared" si="115"/>
        <v>609562</v>
      </c>
      <c r="B7928" s="6">
        <v>35</v>
      </c>
      <c r="C7928" s="7">
        <v>20</v>
      </c>
      <c r="D7928" s="6">
        <v>427</v>
      </c>
      <c r="E7928" s="139" t="s">
        <v>5076</v>
      </c>
      <c r="F7928" s="7"/>
      <c r="G7928" s="7"/>
      <c r="H7928" s="7">
        <f>IF('Раздел 2.6.3'!X22&gt;='Раздел 2.6.3'!X26,0,1)</f>
        <v>0</v>
      </c>
    </row>
    <row r="7929" spans="1:8" x14ac:dyDescent="0.2">
      <c r="A7929" s="6">
        <f t="shared" si="115"/>
        <v>609562</v>
      </c>
      <c r="B7929" s="6">
        <v>35</v>
      </c>
      <c r="C7929" s="7">
        <v>20</v>
      </c>
      <c r="D7929" s="6">
        <v>428</v>
      </c>
      <c r="E7929" s="139" t="s">
        <v>5077</v>
      </c>
      <c r="F7929" s="7"/>
      <c r="G7929" s="7"/>
      <c r="H7929" s="7">
        <f>IF('Раздел 2.6.3'!Y22&gt;='Раздел 2.6.3'!Y26,0,1)</f>
        <v>0</v>
      </c>
    </row>
    <row r="7930" spans="1:8" x14ac:dyDescent="0.2">
      <c r="A7930" s="6">
        <f t="shared" si="115"/>
        <v>609562</v>
      </c>
      <c r="B7930" s="6">
        <v>35</v>
      </c>
      <c r="C7930" s="7">
        <v>20</v>
      </c>
      <c r="D7930" s="6">
        <v>429</v>
      </c>
      <c r="E7930" s="139" t="s">
        <v>5078</v>
      </c>
      <c r="F7930" s="7"/>
      <c r="G7930" s="7"/>
      <c r="H7930" s="7">
        <f>IF('Раздел 2.6.3'!Z22&gt;='Раздел 2.6.3'!Z26,0,1)</f>
        <v>0</v>
      </c>
    </row>
    <row r="7931" spans="1:8" x14ac:dyDescent="0.2">
      <c r="A7931" s="6">
        <f t="shared" si="115"/>
        <v>609562</v>
      </c>
      <c r="B7931" s="6">
        <v>35</v>
      </c>
      <c r="C7931" s="7">
        <v>20</v>
      </c>
      <c r="D7931" s="6">
        <v>430</v>
      </c>
      <c r="E7931" s="139" t="s">
        <v>5079</v>
      </c>
      <c r="F7931" s="7"/>
      <c r="G7931" s="7"/>
      <c r="H7931" s="7">
        <f>IF('Раздел 2.6.3'!AA22&gt;='Раздел 2.6.3'!AA26,0,1)</f>
        <v>0</v>
      </c>
    </row>
    <row r="7932" spans="1:8" x14ac:dyDescent="0.2">
      <c r="A7932" s="6">
        <f t="shared" si="115"/>
        <v>609562</v>
      </c>
      <c r="B7932" s="6">
        <v>35</v>
      </c>
      <c r="C7932" s="7">
        <v>20</v>
      </c>
      <c r="D7932" s="6">
        <v>431</v>
      </c>
      <c r="E7932" s="139" t="s">
        <v>5080</v>
      </c>
      <c r="F7932" s="7"/>
      <c r="G7932" s="7"/>
      <c r="H7932" s="7">
        <f>IF('Раздел 2.6.3'!AB22&gt;='Раздел 2.6.3'!AB26,0,1)</f>
        <v>0</v>
      </c>
    </row>
    <row r="7933" spans="1:8" x14ac:dyDescent="0.2">
      <c r="A7933" s="6">
        <f t="shared" si="115"/>
        <v>609562</v>
      </c>
      <c r="B7933" s="6">
        <v>35</v>
      </c>
      <c r="C7933" s="7">
        <v>20</v>
      </c>
      <c r="D7933" s="6">
        <v>432</v>
      </c>
      <c r="E7933" s="139" t="s">
        <v>5081</v>
      </c>
      <c r="F7933" s="7"/>
      <c r="G7933" s="7"/>
      <c r="H7933" s="7">
        <f>IF('Раздел 2.6.3'!AC22&gt;='Раздел 2.6.3'!AC26,0,1)</f>
        <v>0</v>
      </c>
    </row>
    <row r="7934" spans="1:8" x14ac:dyDescent="0.2">
      <c r="A7934" s="6">
        <f t="shared" si="115"/>
        <v>609562</v>
      </c>
      <c r="B7934" s="6">
        <v>35</v>
      </c>
      <c r="C7934" s="7">
        <v>20</v>
      </c>
      <c r="D7934" s="6">
        <v>433</v>
      </c>
      <c r="E7934" s="139" t="s">
        <v>5082</v>
      </c>
      <c r="F7934" s="7"/>
      <c r="G7934" s="7"/>
      <c r="H7934" s="7">
        <f>IF('Раздел 2.6.3'!AD22&gt;='Раздел 2.6.3'!AD26,0,1)</f>
        <v>0</v>
      </c>
    </row>
    <row r="7935" spans="1:8" x14ac:dyDescent="0.2">
      <c r="A7935" s="6">
        <f t="shared" si="115"/>
        <v>609562</v>
      </c>
      <c r="B7935" s="6">
        <v>35</v>
      </c>
      <c r="C7935" s="7">
        <v>20</v>
      </c>
      <c r="D7935" s="6">
        <v>434</v>
      </c>
      <c r="E7935" s="139" t="s">
        <v>5083</v>
      </c>
      <c r="F7935" s="7"/>
      <c r="G7935" s="7"/>
      <c r="H7935" s="7">
        <f>IF('Раздел 2.6.3'!AE22&gt;='Раздел 2.6.3'!AE26,0,1)</f>
        <v>0</v>
      </c>
    </row>
    <row r="7936" spans="1:8" x14ac:dyDescent="0.2">
      <c r="A7936" s="6">
        <f t="shared" si="115"/>
        <v>609562</v>
      </c>
      <c r="B7936" s="6">
        <v>35</v>
      </c>
      <c r="C7936" s="7">
        <v>20</v>
      </c>
      <c r="D7936" s="6">
        <v>435</v>
      </c>
      <c r="E7936" s="139" t="s">
        <v>5084</v>
      </c>
      <c r="F7936" s="7"/>
      <c r="G7936" s="7"/>
      <c r="H7936" s="7">
        <f>IF('Раздел 2.6.3'!AF22&gt;='Раздел 2.6.3'!AF26,0,1)</f>
        <v>0</v>
      </c>
    </row>
    <row r="7937" spans="1:8" x14ac:dyDescent="0.2">
      <c r="A7937" s="6">
        <f t="shared" si="115"/>
        <v>609562</v>
      </c>
      <c r="B7937" s="6">
        <v>35</v>
      </c>
      <c r="C7937" s="7">
        <v>20</v>
      </c>
      <c r="D7937" s="6">
        <v>436</v>
      </c>
      <c r="E7937" s="139" t="s">
        <v>5085</v>
      </c>
      <c r="F7937" s="7"/>
      <c r="G7937" s="7"/>
      <c r="H7937" s="7">
        <f>IF('Раздел 2.6.3'!AG22&gt;='Раздел 2.6.3'!AG26,0,1)</f>
        <v>0</v>
      </c>
    </row>
    <row r="7938" spans="1:8" x14ac:dyDescent="0.2">
      <c r="A7938" s="6">
        <f t="shared" si="115"/>
        <v>609562</v>
      </c>
      <c r="B7938" s="6">
        <v>35</v>
      </c>
      <c r="C7938" s="7">
        <v>20</v>
      </c>
      <c r="D7938" s="6">
        <v>437</v>
      </c>
      <c r="E7938" s="139" t="s">
        <v>5086</v>
      </c>
      <c r="F7938" s="7"/>
      <c r="G7938" s="7"/>
      <c r="H7938" s="7">
        <f>IF('Раздел 2.6.3'!AH22&gt;='Раздел 2.6.3'!AH26,0,1)</f>
        <v>0</v>
      </c>
    </row>
    <row r="7939" spans="1:8" x14ac:dyDescent="0.2">
      <c r="A7939" s="6">
        <f t="shared" si="115"/>
        <v>609562</v>
      </c>
      <c r="B7939" s="6">
        <v>35</v>
      </c>
      <c r="C7939" s="7">
        <v>20</v>
      </c>
      <c r="D7939" s="6">
        <v>438</v>
      </c>
      <c r="E7939" s="139" t="s">
        <v>5087</v>
      </c>
      <c r="F7939" s="7"/>
      <c r="G7939" s="7"/>
      <c r="H7939" s="7">
        <f>IF('Раздел 2.6.3'!AI22&gt;='Раздел 2.6.3'!AI26,0,1)</f>
        <v>0</v>
      </c>
    </row>
    <row r="7940" spans="1:8" x14ac:dyDescent="0.2">
      <c r="A7940" s="6">
        <f t="shared" si="115"/>
        <v>609562</v>
      </c>
      <c r="B7940" s="6">
        <v>35</v>
      </c>
      <c r="C7940" s="7">
        <v>20</v>
      </c>
      <c r="D7940" s="6">
        <v>439</v>
      </c>
      <c r="E7940" s="139" t="s">
        <v>5088</v>
      </c>
      <c r="F7940" s="7"/>
      <c r="G7940" s="7"/>
      <c r="H7940" s="7">
        <f>IF('Раздел 2.6.3'!AJ22&gt;='Раздел 2.6.3'!AJ26,0,1)</f>
        <v>0</v>
      </c>
    </row>
    <row r="7941" spans="1:8" x14ac:dyDescent="0.2">
      <c r="A7941" s="6">
        <f t="shared" si="115"/>
        <v>609562</v>
      </c>
      <c r="B7941" s="6">
        <v>35</v>
      </c>
      <c r="C7941" s="119">
        <v>20</v>
      </c>
      <c r="D7941" s="119">
        <v>440</v>
      </c>
      <c r="E7941" s="140" t="s">
        <v>5089</v>
      </c>
      <c r="F7941" s="119"/>
      <c r="G7941" s="119"/>
      <c r="H7941" s="119">
        <f>IF('Раздел 2.6.3'!AK22&gt;='Раздел 2.6.3'!AK26,0,1)</f>
        <v>0</v>
      </c>
    </row>
    <row r="7942" spans="1:8" x14ac:dyDescent="0.2">
      <c r="A7942" s="6">
        <f t="shared" si="115"/>
        <v>609562</v>
      </c>
      <c r="B7942" s="6">
        <v>35</v>
      </c>
      <c r="C7942" s="7">
        <v>21</v>
      </c>
      <c r="D7942" s="6">
        <v>441</v>
      </c>
      <c r="E7942" s="139" t="s">
        <v>5090</v>
      </c>
      <c r="F7942" s="7"/>
      <c r="G7942" s="7"/>
      <c r="H7942" s="7">
        <f>IF('Раздел 2.6.3'!P22&gt;='Раздел 2.6.3'!P27,0,1)</f>
        <v>0</v>
      </c>
    </row>
    <row r="7943" spans="1:8" x14ac:dyDescent="0.2">
      <c r="A7943" s="6">
        <f t="shared" si="115"/>
        <v>609562</v>
      </c>
      <c r="B7943" s="6">
        <v>35</v>
      </c>
      <c r="C7943" s="7">
        <v>21</v>
      </c>
      <c r="D7943" s="6">
        <v>442</v>
      </c>
      <c r="E7943" s="139" t="s">
        <v>5091</v>
      </c>
      <c r="F7943" s="7"/>
      <c r="G7943" s="7"/>
      <c r="H7943" s="7">
        <f>IF('Раздел 2.6.3'!Q22&gt;='Раздел 2.6.3'!Q27,0,1)</f>
        <v>0</v>
      </c>
    </row>
    <row r="7944" spans="1:8" x14ac:dyDescent="0.2">
      <c r="A7944" s="6">
        <f t="shared" si="115"/>
        <v>609562</v>
      </c>
      <c r="B7944" s="6">
        <v>35</v>
      </c>
      <c r="C7944" s="7">
        <v>21</v>
      </c>
      <c r="D7944" s="6">
        <v>443</v>
      </c>
      <c r="E7944" s="139" t="s">
        <v>5092</v>
      </c>
      <c r="F7944" s="7"/>
      <c r="G7944" s="7"/>
      <c r="H7944" s="7">
        <f>IF('Раздел 2.6.3'!R22&gt;='Раздел 2.6.3'!R27,0,1)</f>
        <v>0</v>
      </c>
    </row>
    <row r="7945" spans="1:8" x14ac:dyDescent="0.2">
      <c r="A7945" s="6">
        <f t="shared" si="115"/>
        <v>609562</v>
      </c>
      <c r="B7945" s="6">
        <v>35</v>
      </c>
      <c r="C7945" s="7">
        <v>21</v>
      </c>
      <c r="D7945" s="6">
        <v>444</v>
      </c>
      <c r="E7945" s="139" t="s">
        <v>5093</v>
      </c>
      <c r="F7945" s="7"/>
      <c r="G7945" s="7"/>
      <c r="H7945" s="7">
        <f>IF('Раздел 2.6.3'!S22&gt;='Раздел 2.6.3'!S27,0,1)</f>
        <v>0</v>
      </c>
    </row>
    <row r="7946" spans="1:8" x14ac:dyDescent="0.2">
      <c r="A7946" s="6">
        <f t="shared" si="115"/>
        <v>609562</v>
      </c>
      <c r="B7946" s="6">
        <v>35</v>
      </c>
      <c r="C7946" s="7">
        <v>21</v>
      </c>
      <c r="D7946" s="6">
        <v>445</v>
      </c>
      <c r="E7946" s="139" t="s">
        <v>3453</v>
      </c>
      <c r="F7946" s="7"/>
      <c r="G7946" s="7"/>
      <c r="H7946" s="7">
        <f>IF('Раздел 2.6.3'!T22&gt;='Раздел 2.6.3'!T27,0,1)</f>
        <v>0</v>
      </c>
    </row>
    <row r="7947" spans="1:8" x14ac:dyDescent="0.2">
      <c r="A7947" s="6">
        <f t="shared" si="115"/>
        <v>609562</v>
      </c>
      <c r="B7947" s="6">
        <v>35</v>
      </c>
      <c r="C7947" s="7">
        <v>21</v>
      </c>
      <c r="D7947" s="6">
        <v>446</v>
      </c>
      <c r="E7947" s="139" t="s">
        <v>3454</v>
      </c>
      <c r="F7947" s="7"/>
      <c r="G7947" s="7"/>
      <c r="H7947" s="7">
        <f>IF('Раздел 2.6.3'!U22&gt;='Раздел 2.6.3'!U27,0,1)</f>
        <v>0</v>
      </c>
    </row>
    <row r="7948" spans="1:8" x14ac:dyDescent="0.2">
      <c r="A7948" s="6">
        <f t="shared" si="115"/>
        <v>609562</v>
      </c>
      <c r="B7948" s="6">
        <v>35</v>
      </c>
      <c r="C7948" s="7">
        <v>21</v>
      </c>
      <c r="D7948" s="6">
        <v>447</v>
      </c>
      <c r="E7948" s="139" t="s">
        <v>3455</v>
      </c>
      <c r="F7948" s="7"/>
      <c r="G7948" s="7"/>
      <c r="H7948" s="7">
        <f>IF('Раздел 2.6.3'!V22&gt;='Раздел 2.6.3'!V27,0,1)</f>
        <v>0</v>
      </c>
    </row>
    <row r="7949" spans="1:8" x14ac:dyDescent="0.2">
      <c r="A7949" s="6">
        <f t="shared" si="115"/>
        <v>609562</v>
      </c>
      <c r="B7949" s="6">
        <v>35</v>
      </c>
      <c r="C7949" s="7">
        <v>21</v>
      </c>
      <c r="D7949" s="6">
        <v>448</v>
      </c>
      <c r="E7949" s="139" t="s">
        <v>3456</v>
      </c>
      <c r="F7949" s="7"/>
      <c r="G7949" s="7"/>
      <c r="H7949" s="7">
        <f>IF('Раздел 2.6.3'!W22&gt;='Раздел 2.6.3'!W27,0,1)</f>
        <v>0</v>
      </c>
    </row>
    <row r="7950" spans="1:8" x14ac:dyDescent="0.2">
      <c r="A7950" s="6">
        <f t="shared" si="115"/>
        <v>609562</v>
      </c>
      <c r="B7950" s="6">
        <v>35</v>
      </c>
      <c r="C7950" s="7">
        <v>21</v>
      </c>
      <c r="D7950" s="6">
        <v>449</v>
      </c>
      <c r="E7950" s="139" t="s">
        <v>3457</v>
      </c>
      <c r="F7950" s="7"/>
      <c r="G7950" s="7"/>
      <c r="H7950" s="7">
        <f>IF('Раздел 2.6.3'!X22&gt;='Раздел 2.6.3'!X27,0,1)</f>
        <v>0</v>
      </c>
    </row>
    <row r="7951" spans="1:8" x14ac:dyDescent="0.2">
      <c r="A7951" s="6">
        <f t="shared" si="115"/>
        <v>609562</v>
      </c>
      <c r="B7951" s="6">
        <v>35</v>
      </c>
      <c r="C7951" s="7">
        <v>21</v>
      </c>
      <c r="D7951" s="6">
        <v>450</v>
      </c>
      <c r="E7951" s="139" t="s">
        <v>3458</v>
      </c>
      <c r="F7951" s="7"/>
      <c r="G7951" s="7"/>
      <c r="H7951" s="7">
        <f>IF('Раздел 2.6.3'!Y22&gt;='Раздел 2.6.3'!Y27,0,1)</f>
        <v>0</v>
      </c>
    </row>
    <row r="7952" spans="1:8" x14ac:dyDescent="0.2">
      <c r="A7952" s="6">
        <f t="shared" si="115"/>
        <v>609562</v>
      </c>
      <c r="B7952" s="6">
        <v>35</v>
      </c>
      <c r="C7952" s="7">
        <v>21</v>
      </c>
      <c r="D7952" s="6">
        <v>451</v>
      </c>
      <c r="E7952" s="139" t="s">
        <v>3459</v>
      </c>
      <c r="F7952" s="7"/>
      <c r="G7952" s="7"/>
      <c r="H7952" s="7">
        <f>IF('Раздел 2.6.3'!Z22&gt;='Раздел 2.6.3'!Z27,0,1)</f>
        <v>0</v>
      </c>
    </row>
    <row r="7953" spans="1:8" x14ac:dyDescent="0.2">
      <c r="A7953" s="6">
        <f t="shared" si="115"/>
        <v>609562</v>
      </c>
      <c r="B7953" s="6">
        <v>35</v>
      </c>
      <c r="C7953" s="7">
        <v>21</v>
      </c>
      <c r="D7953" s="6">
        <v>452</v>
      </c>
      <c r="E7953" s="139" t="s">
        <v>3460</v>
      </c>
      <c r="F7953" s="7"/>
      <c r="G7953" s="7"/>
      <c r="H7953" s="7">
        <f>IF('Раздел 2.6.3'!AA22&gt;='Раздел 2.6.3'!AA27,0,1)</f>
        <v>0</v>
      </c>
    </row>
    <row r="7954" spans="1:8" x14ac:dyDescent="0.2">
      <c r="A7954" s="6">
        <f t="shared" si="115"/>
        <v>609562</v>
      </c>
      <c r="B7954" s="6">
        <v>35</v>
      </c>
      <c r="C7954" s="7">
        <v>21</v>
      </c>
      <c r="D7954" s="6">
        <v>453</v>
      </c>
      <c r="E7954" s="139" t="s">
        <v>3461</v>
      </c>
      <c r="F7954" s="7"/>
      <c r="G7954" s="7"/>
      <c r="H7954" s="7">
        <f>IF('Раздел 2.6.3'!AB22&gt;='Раздел 2.6.3'!AB27,0,1)</f>
        <v>0</v>
      </c>
    </row>
    <row r="7955" spans="1:8" x14ac:dyDescent="0.2">
      <c r="A7955" s="6">
        <f t="shared" si="115"/>
        <v>609562</v>
      </c>
      <c r="B7955" s="6">
        <v>35</v>
      </c>
      <c r="C7955" s="7">
        <v>21</v>
      </c>
      <c r="D7955" s="6">
        <v>454</v>
      </c>
      <c r="E7955" s="139" t="s">
        <v>3462</v>
      </c>
      <c r="F7955" s="7"/>
      <c r="G7955" s="7"/>
      <c r="H7955" s="7">
        <f>IF('Раздел 2.6.3'!AC22&gt;='Раздел 2.6.3'!AC27,0,1)</f>
        <v>0</v>
      </c>
    </row>
    <row r="7956" spans="1:8" x14ac:dyDescent="0.2">
      <c r="A7956" s="6">
        <f t="shared" si="115"/>
        <v>609562</v>
      </c>
      <c r="B7956" s="6">
        <v>35</v>
      </c>
      <c r="C7956" s="7">
        <v>21</v>
      </c>
      <c r="D7956" s="6">
        <v>455</v>
      </c>
      <c r="E7956" s="139" t="s">
        <v>3463</v>
      </c>
      <c r="F7956" s="7"/>
      <c r="G7956" s="7"/>
      <c r="H7956" s="7">
        <f>IF('Раздел 2.6.3'!AD22&gt;='Раздел 2.6.3'!AD27,0,1)</f>
        <v>0</v>
      </c>
    </row>
    <row r="7957" spans="1:8" x14ac:dyDescent="0.2">
      <c r="A7957" s="6">
        <f t="shared" si="115"/>
        <v>609562</v>
      </c>
      <c r="B7957" s="6">
        <v>35</v>
      </c>
      <c r="C7957" s="7">
        <v>21</v>
      </c>
      <c r="D7957" s="6">
        <v>456</v>
      </c>
      <c r="E7957" s="139" t="s">
        <v>3464</v>
      </c>
      <c r="F7957" s="7"/>
      <c r="G7957" s="7"/>
      <c r="H7957" s="7">
        <f>IF('Раздел 2.6.3'!AE22&gt;='Раздел 2.6.3'!AE27,0,1)</f>
        <v>0</v>
      </c>
    </row>
    <row r="7958" spans="1:8" x14ac:dyDescent="0.2">
      <c r="A7958" s="6">
        <f t="shared" si="115"/>
        <v>609562</v>
      </c>
      <c r="B7958" s="6">
        <v>35</v>
      </c>
      <c r="C7958" s="7">
        <v>21</v>
      </c>
      <c r="D7958" s="6">
        <v>457</v>
      </c>
      <c r="E7958" s="139" t="s">
        <v>3465</v>
      </c>
      <c r="F7958" s="7"/>
      <c r="G7958" s="7"/>
      <c r="H7958" s="7">
        <f>IF('Раздел 2.6.3'!AF22&gt;='Раздел 2.6.3'!AF27,0,1)</f>
        <v>0</v>
      </c>
    </row>
    <row r="7959" spans="1:8" x14ac:dyDescent="0.2">
      <c r="A7959" s="6">
        <f t="shared" si="115"/>
        <v>609562</v>
      </c>
      <c r="B7959" s="6">
        <v>35</v>
      </c>
      <c r="C7959" s="7">
        <v>21</v>
      </c>
      <c r="D7959" s="6">
        <v>458</v>
      </c>
      <c r="E7959" s="139" t="s">
        <v>3466</v>
      </c>
      <c r="F7959" s="7"/>
      <c r="G7959" s="7"/>
      <c r="H7959" s="7">
        <f>IF('Раздел 2.6.3'!AG22&gt;='Раздел 2.6.3'!AG27,0,1)</f>
        <v>0</v>
      </c>
    </row>
    <row r="7960" spans="1:8" x14ac:dyDescent="0.2">
      <c r="A7960" s="6">
        <f t="shared" si="115"/>
        <v>609562</v>
      </c>
      <c r="B7960" s="6">
        <v>35</v>
      </c>
      <c r="C7960" s="7">
        <v>21</v>
      </c>
      <c r="D7960" s="6">
        <v>459</v>
      </c>
      <c r="E7960" s="139" t="s">
        <v>3467</v>
      </c>
      <c r="F7960" s="7"/>
      <c r="G7960" s="7"/>
      <c r="H7960" s="7">
        <f>IF('Раздел 2.6.3'!AH22&gt;='Раздел 2.6.3'!AH27,0,1)</f>
        <v>0</v>
      </c>
    </row>
    <row r="7961" spans="1:8" x14ac:dyDescent="0.2">
      <c r="A7961" s="6">
        <f t="shared" si="115"/>
        <v>609562</v>
      </c>
      <c r="B7961" s="6">
        <v>35</v>
      </c>
      <c r="C7961" s="7">
        <v>21</v>
      </c>
      <c r="D7961" s="6">
        <v>460</v>
      </c>
      <c r="E7961" s="139" t="s">
        <v>3468</v>
      </c>
      <c r="F7961" s="7"/>
      <c r="G7961" s="7"/>
      <c r="H7961" s="7">
        <f>IF('Раздел 2.6.3'!AI22&gt;='Раздел 2.6.3'!AI27,0,1)</f>
        <v>0</v>
      </c>
    </row>
    <row r="7962" spans="1:8" x14ac:dyDescent="0.2">
      <c r="A7962" s="6">
        <f t="shared" si="115"/>
        <v>609562</v>
      </c>
      <c r="B7962" s="6">
        <v>35</v>
      </c>
      <c r="C7962" s="7">
        <v>21</v>
      </c>
      <c r="D7962" s="6">
        <v>461</v>
      </c>
      <c r="E7962" s="139" t="s">
        <v>3469</v>
      </c>
      <c r="F7962" s="7"/>
      <c r="G7962" s="7"/>
      <c r="H7962" s="7">
        <f>IF('Раздел 2.6.3'!AJ22&gt;='Раздел 2.6.3'!AJ27,0,1)</f>
        <v>0</v>
      </c>
    </row>
    <row r="7963" spans="1:8" x14ac:dyDescent="0.2">
      <c r="A7963" s="6">
        <f t="shared" si="115"/>
        <v>609562</v>
      </c>
      <c r="B7963" s="6">
        <v>35</v>
      </c>
      <c r="C7963" s="119">
        <v>21</v>
      </c>
      <c r="D7963" s="119">
        <v>462</v>
      </c>
      <c r="E7963" s="140" t="s">
        <v>3470</v>
      </c>
      <c r="F7963" s="119"/>
      <c r="G7963" s="119"/>
      <c r="H7963" s="119">
        <f>IF('Раздел 2.6.3'!AK22&gt;='Раздел 2.6.3'!AK27,0,1)</f>
        <v>0</v>
      </c>
    </row>
    <row r="7964" spans="1:8" x14ac:dyDescent="0.2">
      <c r="A7964" s="6">
        <f t="shared" si="115"/>
        <v>609562</v>
      </c>
      <c r="B7964" s="6">
        <v>35</v>
      </c>
      <c r="C7964" s="7">
        <v>22</v>
      </c>
      <c r="D7964" s="6">
        <v>463</v>
      </c>
      <c r="E7964" s="139" t="s">
        <v>3471</v>
      </c>
      <c r="F7964" s="7"/>
      <c r="G7964" s="7"/>
      <c r="H7964" s="7">
        <f>IF('Раздел 2.6.3'!P22&gt;='Раздел 2.6.3'!P28,0,1)</f>
        <v>0</v>
      </c>
    </row>
    <row r="7965" spans="1:8" x14ac:dyDescent="0.2">
      <c r="A7965" s="6">
        <f t="shared" si="115"/>
        <v>609562</v>
      </c>
      <c r="B7965" s="6">
        <v>35</v>
      </c>
      <c r="C7965" s="7">
        <v>22</v>
      </c>
      <c r="D7965" s="6">
        <v>464</v>
      </c>
      <c r="E7965" s="139" t="s">
        <v>3472</v>
      </c>
      <c r="F7965" s="7"/>
      <c r="G7965" s="7"/>
      <c r="H7965" s="7">
        <f>IF('Раздел 2.6.3'!Q22&gt;='Раздел 2.6.3'!Q28,0,1)</f>
        <v>0</v>
      </c>
    </row>
    <row r="7966" spans="1:8" x14ac:dyDescent="0.2">
      <c r="A7966" s="6">
        <f t="shared" si="115"/>
        <v>609562</v>
      </c>
      <c r="B7966" s="6">
        <v>35</v>
      </c>
      <c r="C7966" s="7">
        <v>22</v>
      </c>
      <c r="D7966" s="6">
        <v>465</v>
      </c>
      <c r="E7966" s="139" t="s">
        <v>3473</v>
      </c>
      <c r="F7966" s="7"/>
      <c r="G7966" s="7"/>
      <c r="H7966" s="7">
        <f>IF('Раздел 2.6.3'!R22&gt;='Раздел 2.6.3'!R28,0,1)</f>
        <v>0</v>
      </c>
    </row>
    <row r="7967" spans="1:8" x14ac:dyDescent="0.2">
      <c r="A7967" s="6">
        <f t="shared" si="115"/>
        <v>609562</v>
      </c>
      <c r="B7967" s="6">
        <v>35</v>
      </c>
      <c r="C7967" s="7">
        <v>22</v>
      </c>
      <c r="D7967" s="6">
        <v>466</v>
      </c>
      <c r="E7967" s="139" t="s">
        <v>3474</v>
      </c>
      <c r="F7967" s="7"/>
      <c r="G7967" s="7"/>
      <c r="H7967" s="7">
        <f>IF('Раздел 2.6.3'!S22&gt;='Раздел 2.6.3'!S28,0,1)</f>
        <v>0</v>
      </c>
    </row>
    <row r="7968" spans="1:8" x14ac:dyDescent="0.2">
      <c r="A7968" s="6">
        <f t="shared" si="115"/>
        <v>609562</v>
      </c>
      <c r="B7968" s="6">
        <v>35</v>
      </c>
      <c r="C7968" s="7">
        <v>22</v>
      </c>
      <c r="D7968" s="6">
        <v>467</v>
      </c>
      <c r="E7968" s="139" t="s">
        <v>3475</v>
      </c>
      <c r="F7968" s="7"/>
      <c r="G7968" s="7"/>
      <c r="H7968" s="7">
        <f>IF('Раздел 2.6.3'!T22&gt;='Раздел 2.6.3'!T28,0,1)</f>
        <v>0</v>
      </c>
    </row>
    <row r="7969" spans="1:8" x14ac:dyDescent="0.2">
      <c r="A7969" s="6">
        <f t="shared" si="115"/>
        <v>609562</v>
      </c>
      <c r="B7969" s="6">
        <v>35</v>
      </c>
      <c r="C7969" s="7">
        <v>22</v>
      </c>
      <c r="D7969" s="6">
        <v>468</v>
      </c>
      <c r="E7969" s="139" t="s">
        <v>3476</v>
      </c>
      <c r="F7969" s="7"/>
      <c r="G7969" s="7"/>
      <c r="H7969" s="7">
        <f>IF('Раздел 2.6.3'!U22&gt;='Раздел 2.6.3'!U28,0,1)</f>
        <v>0</v>
      </c>
    </row>
    <row r="7970" spans="1:8" x14ac:dyDescent="0.2">
      <c r="A7970" s="6">
        <f t="shared" si="115"/>
        <v>609562</v>
      </c>
      <c r="B7970" s="6">
        <v>35</v>
      </c>
      <c r="C7970" s="7">
        <v>22</v>
      </c>
      <c r="D7970" s="6">
        <v>469</v>
      </c>
      <c r="E7970" s="139" t="s">
        <v>3477</v>
      </c>
      <c r="F7970" s="7"/>
      <c r="G7970" s="7"/>
      <c r="H7970" s="7">
        <f>IF('Раздел 2.6.3'!V22&gt;='Раздел 2.6.3'!V28,0,1)</f>
        <v>0</v>
      </c>
    </row>
    <row r="7971" spans="1:8" x14ac:dyDescent="0.2">
      <c r="A7971" s="6">
        <f t="shared" si="115"/>
        <v>609562</v>
      </c>
      <c r="B7971" s="6">
        <v>35</v>
      </c>
      <c r="C7971" s="7">
        <v>22</v>
      </c>
      <c r="D7971" s="6">
        <v>470</v>
      </c>
      <c r="E7971" s="139" t="s">
        <v>3478</v>
      </c>
      <c r="F7971" s="7"/>
      <c r="G7971" s="7"/>
      <c r="H7971" s="7">
        <f>IF('Раздел 2.6.3'!W22&gt;='Раздел 2.6.3'!W28,0,1)</f>
        <v>0</v>
      </c>
    </row>
    <row r="7972" spans="1:8" x14ac:dyDescent="0.2">
      <c r="A7972" s="6">
        <f t="shared" si="115"/>
        <v>609562</v>
      </c>
      <c r="B7972" s="6">
        <v>35</v>
      </c>
      <c r="C7972" s="7">
        <v>22</v>
      </c>
      <c r="D7972" s="6">
        <v>471</v>
      </c>
      <c r="E7972" s="139" t="s">
        <v>3479</v>
      </c>
      <c r="F7972" s="7"/>
      <c r="G7972" s="7"/>
      <c r="H7972" s="7">
        <f>IF('Раздел 2.6.3'!X22&gt;='Раздел 2.6.3'!X28,0,1)</f>
        <v>0</v>
      </c>
    </row>
    <row r="7973" spans="1:8" x14ac:dyDescent="0.2">
      <c r="A7973" s="6">
        <f t="shared" si="115"/>
        <v>609562</v>
      </c>
      <c r="B7973" s="6">
        <v>35</v>
      </c>
      <c r="C7973" s="7">
        <v>22</v>
      </c>
      <c r="D7973" s="6">
        <v>472</v>
      </c>
      <c r="E7973" s="139" t="s">
        <v>3480</v>
      </c>
      <c r="F7973" s="7"/>
      <c r="G7973" s="7"/>
      <c r="H7973" s="7">
        <f>IF('Раздел 2.6.3'!Y22&gt;='Раздел 2.6.3'!Y28,0,1)</f>
        <v>0</v>
      </c>
    </row>
    <row r="7974" spans="1:8" x14ac:dyDescent="0.2">
      <c r="A7974" s="6">
        <f t="shared" si="115"/>
        <v>609562</v>
      </c>
      <c r="B7974" s="6">
        <v>35</v>
      </c>
      <c r="C7974" s="7">
        <v>22</v>
      </c>
      <c r="D7974" s="6">
        <v>473</v>
      </c>
      <c r="E7974" s="139" t="s">
        <v>3481</v>
      </c>
      <c r="F7974" s="7"/>
      <c r="G7974" s="7"/>
      <c r="H7974" s="7">
        <f>IF('Раздел 2.6.3'!Z22&gt;='Раздел 2.6.3'!Z28,0,1)</f>
        <v>0</v>
      </c>
    </row>
    <row r="7975" spans="1:8" x14ac:dyDescent="0.2">
      <c r="A7975" s="6">
        <f t="shared" si="115"/>
        <v>609562</v>
      </c>
      <c r="B7975" s="6">
        <v>35</v>
      </c>
      <c r="C7975" s="7">
        <v>22</v>
      </c>
      <c r="D7975" s="6">
        <v>474</v>
      </c>
      <c r="E7975" s="139" t="s">
        <v>3482</v>
      </c>
      <c r="F7975" s="7"/>
      <c r="G7975" s="7"/>
      <c r="H7975" s="7">
        <f>IF('Раздел 2.6.3'!AA22&gt;='Раздел 2.6.3'!AA28,0,1)</f>
        <v>0</v>
      </c>
    </row>
    <row r="7976" spans="1:8" x14ac:dyDescent="0.2">
      <c r="A7976" s="6">
        <f t="shared" si="115"/>
        <v>609562</v>
      </c>
      <c r="B7976" s="6">
        <v>35</v>
      </c>
      <c r="C7976" s="7">
        <v>22</v>
      </c>
      <c r="D7976" s="6">
        <v>475</v>
      </c>
      <c r="E7976" s="139" t="s">
        <v>3483</v>
      </c>
      <c r="F7976" s="7"/>
      <c r="G7976" s="7"/>
      <c r="H7976" s="7">
        <f>IF('Раздел 2.6.3'!AB22&gt;='Раздел 2.6.3'!AB28,0,1)</f>
        <v>0</v>
      </c>
    </row>
    <row r="7977" spans="1:8" x14ac:dyDescent="0.2">
      <c r="A7977" s="6">
        <f t="shared" si="115"/>
        <v>609562</v>
      </c>
      <c r="B7977" s="6">
        <v>35</v>
      </c>
      <c r="C7977" s="7">
        <v>22</v>
      </c>
      <c r="D7977" s="6">
        <v>476</v>
      </c>
      <c r="E7977" s="139" t="s">
        <v>3484</v>
      </c>
      <c r="F7977" s="7"/>
      <c r="G7977" s="7"/>
      <c r="H7977" s="7">
        <f>IF('Раздел 2.6.3'!AC22&gt;='Раздел 2.6.3'!AC28,0,1)</f>
        <v>0</v>
      </c>
    </row>
    <row r="7978" spans="1:8" x14ac:dyDescent="0.2">
      <c r="A7978" s="6">
        <f t="shared" si="115"/>
        <v>609562</v>
      </c>
      <c r="B7978" s="6">
        <v>35</v>
      </c>
      <c r="C7978" s="7">
        <v>22</v>
      </c>
      <c r="D7978" s="6">
        <v>477</v>
      </c>
      <c r="E7978" s="139" t="s">
        <v>3485</v>
      </c>
      <c r="F7978" s="7"/>
      <c r="G7978" s="7"/>
      <c r="H7978" s="7">
        <f>IF('Раздел 2.6.3'!AD22&gt;='Раздел 2.6.3'!AD28,0,1)</f>
        <v>0</v>
      </c>
    </row>
    <row r="7979" spans="1:8" x14ac:dyDescent="0.2">
      <c r="A7979" s="6">
        <f t="shared" si="115"/>
        <v>609562</v>
      </c>
      <c r="B7979" s="6">
        <v>35</v>
      </c>
      <c r="C7979" s="7">
        <v>22</v>
      </c>
      <c r="D7979" s="6">
        <v>478</v>
      </c>
      <c r="E7979" s="139" t="s">
        <v>4315</v>
      </c>
      <c r="F7979" s="7"/>
      <c r="G7979" s="7"/>
      <c r="H7979" s="7">
        <f>IF('Раздел 2.6.3'!AE22&gt;='Раздел 2.6.3'!AE28,0,1)</f>
        <v>0</v>
      </c>
    </row>
    <row r="7980" spans="1:8" x14ac:dyDescent="0.2">
      <c r="A7980" s="6">
        <f t="shared" si="115"/>
        <v>609562</v>
      </c>
      <c r="B7980" s="6">
        <v>35</v>
      </c>
      <c r="C7980" s="7">
        <v>22</v>
      </c>
      <c r="D7980" s="6">
        <v>479</v>
      </c>
      <c r="E7980" s="139" t="s">
        <v>4316</v>
      </c>
      <c r="F7980" s="7"/>
      <c r="G7980" s="7"/>
      <c r="H7980" s="7">
        <f>IF('Раздел 2.6.3'!AF22&gt;='Раздел 2.6.3'!AF28,0,1)</f>
        <v>0</v>
      </c>
    </row>
    <row r="7981" spans="1:8" x14ac:dyDescent="0.2">
      <c r="A7981" s="6">
        <f t="shared" si="115"/>
        <v>609562</v>
      </c>
      <c r="B7981" s="6">
        <v>35</v>
      </c>
      <c r="C7981" s="7">
        <v>22</v>
      </c>
      <c r="D7981" s="6">
        <v>480</v>
      </c>
      <c r="E7981" s="139" t="s">
        <v>4317</v>
      </c>
      <c r="F7981" s="7"/>
      <c r="G7981" s="7"/>
      <c r="H7981" s="7">
        <f>IF('Раздел 2.6.3'!AG22&gt;='Раздел 2.6.3'!AG28,0,1)</f>
        <v>0</v>
      </c>
    </row>
    <row r="7982" spans="1:8" x14ac:dyDescent="0.2">
      <c r="A7982" s="6">
        <f t="shared" si="115"/>
        <v>609562</v>
      </c>
      <c r="B7982" s="6">
        <v>35</v>
      </c>
      <c r="C7982" s="7">
        <v>22</v>
      </c>
      <c r="D7982" s="6">
        <v>481</v>
      </c>
      <c r="E7982" s="139" t="s">
        <v>4318</v>
      </c>
      <c r="F7982" s="7"/>
      <c r="G7982" s="7"/>
      <c r="H7982" s="7">
        <f>IF('Раздел 2.6.3'!AH22&gt;='Раздел 2.6.3'!AH28,0,1)</f>
        <v>0</v>
      </c>
    </row>
    <row r="7983" spans="1:8" x14ac:dyDescent="0.2">
      <c r="A7983" s="6">
        <f t="shared" si="115"/>
        <v>609562</v>
      </c>
      <c r="B7983" s="6">
        <v>35</v>
      </c>
      <c r="C7983" s="7">
        <v>22</v>
      </c>
      <c r="D7983" s="6">
        <v>482</v>
      </c>
      <c r="E7983" s="139" t="s">
        <v>4319</v>
      </c>
      <c r="F7983" s="7"/>
      <c r="G7983" s="7"/>
      <c r="H7983" s="7">
        <f>IF('Раздел 2.6.3'!AI22&gt;='Раздел 2.6.3'!AI28,0,1)</f>
        <v>0</v>
      </c>
    </row>
    <row r="7984" spans="1:8" x14ac:dyDescent="0.2">
      <c r="A7984" s="6">
        <f t="shared" si="115"/>
        <v>609562</v>
      </c>
      <c r="B7984" s="6">
        <v>35</v>
      </c>
      <c r="C7984" s="7">
        <v>22</v>
      </c>
      <c r="D7984" s="6">
        <v>483</v>
      </c>
      <c r="E7984" s="139" t="s">
        <v>4320</v>
      </c>
      <c r="F7984" s="7"/>
      <c r="G7984" s="7"/>
      <c r="H7984" s="7">
        <f>IF('Раздел 2.6.3'!AJ22&gt;='Раздел 2.6.3'!AJ28,0,1)</f>
        <v>0</v>
      </c>
    </row>
    <row r="7985" spans="1:8" x14ac:dyDescent="0.2">
      <c r="A7985" s="6">
        <f t="shared" si="115"/>
        <v>609562</v>
      </c>
      <c r="B7985" s="6">
        <v>35</v>
      </c>
      <c r="C7985" s="119">
        <v>22</v>
      </c>
      <c r="D7985" s="119">
        <v>484</v>
      </c>
      <c r="E7985" s="140" t="s">
        <v>4321</v>
      </c>
      <c r="F7985" s="119"/>
      <c r="G7985" s="119"/>
      <c r="H7985" s="119">
        <f>IF('Раздел 2.6.3'!AK22&gt;='Раздел 2.6.3'!AK28,0,1)</f>
        <v>0</v>
      </c>
    </row>
    <row r="7986" spans="1:8" x14ac:dyDescent="0.2">
      <c r="A7986" s="6">
        <f t="shared" si="115"/>
        <v>609562</v>
      </c>
      <c r="B7986" s="6">
        <v>35</v>
      </c>
      <c r="C7986" s="125">
        <v>23</v>
      </c>
      <c r="D7986" s="6">
        <v>485</v>
      </c>
      <c r="E7986" s="139" t="s">
        <v>4322</v>
      </c>
      <c r="F7986" s="7"/>
      <c r="G7986" s="7"/>
      <c r="H7986" s="7">
        <f>IF('Раздел 2.6.3'!P30&gt;='Раздел 2.6.3'!P33,0,1)</f>
        <v>0</v>
      </c>
    </row>
    <row r="7987" spans="1:8" x14ac:dyDescent="0.2">
      <c r="A7987" s="6">
        <f t="shared" si="115"/>
        <v>609562</v>
      </c>
      <c r="B7987" s="6">
        <v>35</v>
      </c>
      <c r="C7987" s="7">
        <v>23</v>
      </c>
      <c r="D7987" s="6">
        <v>486</v>
      </c>
      <c r="E7987" s="139" t="s">
        <v>4323</v>
      </c>
      <c r="F7987" s="7"/>
      <c r="G7987" s="7"/>
      <c r="H7987" s="7">
        <f>IF('Раздел 2.6.3'!Q30&gt;='Раздел 2.6.3'!Q33,0,1)</f>
        <v>0</v>
      </c>
    </row>
    <row r="7988" spans="1:8" x14ac:dyDescent="0.2">
      <c r="A7988" s="6">
        <f t="shared" si="115"/>
        <v>609562</v>
      </c>
      <c r="B7988" s="6">
        <v>35</v>
      </c>
      <c r="C7988" s="7">
        <v>23</v>
      </c>
      <c r="D7988" s="6">
        <v>487</v>
      </c>
      <c r="E7988" s="139" t="s">
        <v>4324</v>
      </c>
      <c r="F7988" s="7"/>
      <c r="G7988" s="7"/>
      <c r="H7988" s="7">
        <f>IF('Раздел 2.6.3'!R30&gt;='Раздел 2.6.3'!R33,0,1)</f>
        <v>0</v>
      </c>
    </row>
    <row r="7989" spans="1:8" x14ac:dyDescent="0.2">
      <c r="A7989" s="6">
        <f t="shared" si="115"/>
        <v>609562</v>
      </c>
      <c r="B7989" s="6">
        <v>35</v>
      </c>
      <c r="C7989" s="7">
        <v>23</v>
      </c>
      <c r="D7989" s="6">
        <v>488</v>
      </c>
      <c r="E7989" s="139" t="s">
        <v>4325</v>
      </c>
      <c r="F7989" s="7"/>
      <c r="G7989" s="7"/>
      <c r="H7989" s="7">
        <f>IF('Раздел 2.6.3'!S30&gt;='Раздел 2.6.3'!S33,0,1)</f>
        <v>0</v>
      </c>
    </row>
    <row r="7990" spans="1:8" x14ac:dyDescent="0.2">
      <c r="A7990" s="6">
        <f t="shared" si="115"/>
        <v>609562</v>
      </c>
      <c r="B7990" s="6">
        <v>35</v>
      </c>
      <c r="C7990" s="7">
        <v>23</v>
      </c>
      <c r="D7990" s="6">
        <v>489</v>
      </c>
      <c r="E7990" s="139" t="s">
        <v>4326</v>
      </c>
      <c r="F7990" s="7"/>
      <c r="G7990" s="7"/>
      <c r="H7990" s="7">
        <f>IF('Раздел 2.6.3'!T30&gt;='Раздел 2.6.3'!T33,0,1)</f>
        <v>0</v>
      </c>
    </row>
    <row r="7991" spans="1:8" x14ac:dyDescent="0.2">
      <c r="A7991" s="6">
        <f t="shared" si="115"/>
        <v>609562</v>
      </c>
      <c r="B7991" s="6">
        <v>35</v>
      </c>
      <c r="C7991" s="7">
        <v>23</v>
      </c>
      <c r="D7991" s="6">
        <v>490</v>
      </c>
      <c r="E7991" s="139" t="s">
        <v>4327</v>
      </c>
      <c r="F7991" s="7"/>
      <c r="G7991" s="7"/>
      <c r="H7991" s="7">
        <f>IF('Раздел 2.6.3'!U30&gt;='Раздел 2.6.3'!U33,0,1)</f>
        <v>0</v>
      </c>
    </row>
    <row r="7992" spans="1:8" x14ac:dyDescent="0.2">
      <c r="A7992" s="6">
        <f t="shared" si="115"/>
        <v>609562</v>
      </c>
      <c r="B7992" s="6">
        <v>35</v>
      </c>
      <c r="C7992" s="7">
        <v>23</v>
      </c>
      <c r="D7992" s="6">
        <v>491</v>
      </c>
      <c r="E7992" s="139" t="s">
        <v>4328</v>
      </c>
      <c r="F7992" s="7"/>
      <c r="G7992" s="7"/>
      <c r="H7992" s="7">
        <f>IF('Раздел 2.6.3'!V30&gt;='Раздел 2.6.3'!V33,0,1)</f>
        <v>0</v>
      </c>
    </row>
    <row r="7993" spans="1:8" x14ac:dyDescent="0.2">
      <c r="A7993" s="6">
        <f t="shared" si="115"/>
        <v>609562</v>
      </c>
      <c r="B7993" s="6">
        <v>35</v>
      </c>
      <c r="C7993" s="7">
        <v>23</v>
      </c>
      <c r="D7993" s="6">
        <v>492</v>
      </c>
      <c r="E7993" s="139" t="s">
        <v>4329</v>
      </c>
      <c r="F7993" s="7"/>
      <c r="G7993" s="7"/>
      <c r="H7993" s="7">
        <f>IF('Раздел 2.6.3'!W30&gt;='Раздел 2.6.3'!W33,0,1)</f>
        <v>0</v>
      </c>
    </row>
    <row r="7994" spans="1:8" x14ac:dyDescent="0.2">
      <c r="A7994" s="6">
        <f t="shared" si="115"/>
        <v>609562</v>
      </c>
      <c r="B7994" s="6">
        <v>35</v>
      </c>
      <c r="C7994" s="7">
        <v>23</v>
      </c>
      <c r="D7994" s="6">
        <v>493</v>
      </c>
      <c r="E7994" s="139" t="s">
        <v>5141</v>
      </c>
      <c r="F7994" s="7"/>
      <c r="G7994" s="7"/>
      <c r="H7994" s="7">
        <f>IF('Раздел 2.6.3'!X30&gt;='Раздел 2.6.3'!X33,0,1)</f>
        <v>0</v>
      </c>
    </row>
    <row r="7995" spans="1:8" x14ac:dyDescent="0.2">
      <c r="A7995" s="6">
        <f t="shared" si="115"/>
        <v>609562</v>
      </c>
      <c r="B7995" s="6">
        <v>35</v>
      </c>
      <c r="C7995" s="7">
        <v>23</v>
      </c>
      <c r="D7995" s="6">
        <v>494</v>
      </c>
      <c r="E7995" s="139" t="s">
        <v>5142</v>
      </c>
      <c r="F7995" s="7"/>
      <c r="G7995" s="7"/>
      <c r="H7995" s="7">
        <f>IF('Раздел 2.6.3'!Y30&gt;='Раздел 2.6.3'!Y33,0,1)</f>
        <v>0</v>
      </c>
    </row>
    <row r="7996" spans="1:8" x14ac:dyDescent="0.2">
      <c r="A7996" s="6">
        <f t="shared" si="115"/>
        <v>609562</v>
      </c>
      <c r="B7996" s="6">
        <v>35</v>
      </c>
      <c r="C7996" s="7">
        <v>23</v>
      </c>
      <c r="D7996" s="6">
        <v>495</v>
      </c>
      <c r="E7996" s="139" t="s">
        <v>5143</v>
      </c>
      <c r="F7996" s="7"/>
      <c r="G7996" s="7"/>
      <c r="H7996" s="7">
        <f>IF('Раздел 2.6.3'!Z30&gt;='Раздел 2.6.3'!Z33,0,1)</f>
        <v>0</v>
      </c>
    </row>
    <row r="7997" spans="1:8" x14ac:dyDescent="0.2">
      <c r="A7997" s="6">
        <f t="shared" si="115"/>
        <v>609562</v>
      </c>
      <c r="B7997" s="6">
        <v>35</v>
      </c>
      <c r="C7997" s="7">
        <v>23</v>
      </c>
      <c r="D7997" s="6">
        <v>496</v>
      </c>
      <c r="E7997" s="139" t="s">
        <v>5144</v>
      </c>
      <c r="F7997" s="7"/>
      <c r="G7997" s="7"/>
      <c r="H7997" s="7">
        <f>IF('Раздел 2.6.3'!AA30&gt;='Раздел 2.6.3'!AA33,0,1)</f>
        <v>0</v>
      </c>
    </row>
    <row r="7998" spans="1:8" x14ac:dyDescent="0.2">
      <c r="A7998" s="6">
        <f t="shared" si="115"/>
        <v>609562</v>
      </c>
      <c r="B7998" s="6">
        <v>35</v>
      </c>
      <c r="C7998" s="7">
        <v>23</v>
      </c>
      <c r="D7998" s="6">
        <v>497</v>
      </c>
      <c r="E7998" s="139" t="s">
        <v>5145</v>
      </c>
      <c r="F7998" s="7"/>
      <c r="G7998" s="7"/>
      <c r="H7998" s="7">
        <f>IF('Раздел 2.6.3'!AB30&gt;='Раздел 2.6.3'!AB33,0,1)</f>
        <v>0</v>
      </c>
    </row>
    <row r="7999" spans="1:8" x14ac:dyDescent="0.2">
      <c r="A7999" s="6">
        <f t="shared" si="115"/>
        <v>609562</v>
      </c>
      <c r="B7999" s="6">
        <v>35</v>
      </c>
      <c r="C7999" s="7">
        <v>23</v>
      </c>
      <c r="D7999" s="6">
        <v>498</v>
      </c>
      <c r="E7999" s="139" t="s">
        <v>5146</v>
      </c>
      <c r="F7999" s="7"/>
      <c r="G7999" s="7"/>
      <c r="H7999" s="7">
        <f>IF('Раздел 2.6.3'!AC30&gt;='Раздел 2.6.3'!AC33,0,1)</f>
        <v>0</v>
      </c>
    </row>
    <row r="8000" spans="1:8" x14ac:dyDescent="0.2">
      <c r="A8000" s="6">
        <f t="shared" si="115"/>
        <v>609562</v>
      </c>
      <c r="B8000" s="6">
        <v>35</v>
      </c>
      <c r="C8000" s="7">
        <v>23</v>
      </c>
      <c r="D8000" s="6">
        <v>499</v>
      </c>
      <c r="E8000" s="139" t="s">
        <v>5147</v>
      </c>
      <c r="F8000" s="7"/>
      <c r="G8000" s="7"/>
      <c r="H8000" s="7">
        <f>IF('Раздел 2.6.3'!AD30&gt;='Раздел 2.6.3'!AD33,0,1)</f>
        <v>0</v>
      </c>
    </row>
    <row r="8001" spans="1:8" x14ac:dyDescent="0.2">
      <c r="A8001" s="6">
        <f t="shared" si="115"/>
        <v>609562</v>
      </c>
      <c r="B8001" s="6">
        <v>35</v>
      </c>
      <c r="C8001" s="7">
        <v>23</v>
      </c>
      <c r="D8001" s="6">
        <v>500</v>
      </c>
      <c r="E8001" s="139" t="s">
        <v>5148</v>
      </c>
      <c r="F8001" s="7"/>
      <c r="G8001" s="7"/>
      <c r="H8001" s="7">
        <f>IF('Раздел 2.6.3'!AE30&gt;='Раздел 2.6.3'!AE33,0,1)</f>
        <v>0</v>
      </c>
    </row>
    <row r="8002" spans="1:8" x14ac:dyDescent="0.2">
      <c r="A8002" s="6">
        <f t="shared" si="115"/>
        <v>609562</v>
      </c>
      <c r="B8002" s="6">
        <v>35</v>
      </c>
      <c r="C8002" s="7">
        <v>23</v>
      </c>
      <c r="D8002" s="6">
        <v>501</v>
      </c>
      <c r="E8002" s="139" t="s">
        <v>5140</v>
      </c>
      <c r="F8002" s="7"/>
      <c r="G8002" s="7"/>
      <c r="H8002" s="7">
        <f>IF('Раздел 2.6.3'!AF30&gt;='Раздел 2.6.3'!AF33,0,1)</f>
        <v>0</v>
      </c>
    </row>
    <row r="8003" spans="1:8" x14ac:dyDescent="0.2">
      <c r="A8003" s="6">
        <f t="shared" si="115"/>
        <v>609562</v>
      </c>
      <c r="B8003" s="6">
        <v>35</v>
      </c>
      <c r="C8003" s="7">
        <v>23</v>
      </c>
      <c r="D8003" s="6">
        <v>502</v>
      </c>
      <c r="E8003" s="139" t="s">
        <v>5923</v>
      </c>
      <c r="F8003" s="7"/>
      <c r="G8003" s="7"/>
      <c r="H8003" s="7">
        <f>IF('Раздел 2.6.3'!AG30&gt;='Раздел 2.6.3'!AG33,0,1)</f>
        <v>0</v>
      </c>
    </row>
    <row r="8004" spans="1:8" x14ac:dyDescent="0.2">
      <c r="A8004" s="6">
        <f t="shared" si="115"/>
        <v>609562</v>
      </c>
      <c r="B8004" s="6">
        <v>35</v>
      </c>
      <c r="C8004" s="7">
        <v>23</v>
      </c>
      <c r="D8004" s="6">
        <v>503</v>
      </c>
      <c r="E8004" s="139" t="s">
        <v>5924</v>
      </c>
      <c r="F8004" s="7"/>
      <c r="G8004" s="7"/>
      <c r="H8004" s="7">
        <f>IF('Раздел 2.6.3'!AH30&gt;='Раздел 2.6.3'!AH33,0,1)</f>
        <v>0</v>
      </c>
    </row>
    <row r="8005" spans="1:8" x14ac:dyDescent="0.2">
      <c r="A8005" s="6">
        <f t="shared" si="115"/>
        <v>609562</v>
      </c>
      <c r="B8005" s="6">
        <v>35</v>
      </c>
      <c r="C8005" s="7">
        <v>23</v>
      </c>
      <c r="D8005" s="6">
        <v>504</v>
      </c>
      <c r="E8005" s="139" t="s">
        <v>5925</v>
      </c>
      <c r="F8005" s="7"/>
      <c r="G8005" s="7"/>
      <c r="H8005" s="7">
        <f>IF('Раздел 2.6.3'!AI30&gt;='Раздел 2.6.3'!AI33,0,1)</f>
        <v>0</v>
      </c>
    </row>
    <row r="8006" spans="1:8" x14ac:dyDescent="0.2">
      <c r="A8006" s="6">
        <f t="shared" si="115"/>
        <v>609562</v>
      </c>
      <c r="B8006" s="6">
        <v>35</v>
      </c>
      <c r="C8006" s="7">
        <v>23</v>
      </c>
      <c r="D8006" s="6">
        <v>505</v>
      </c>
      <c r="E8006" s="139" t="s">
        <v>5926</v>
      </c>
      <c r="F8006" s="7"/>
      <c r="G8006" s="7"/>
      <c r="H8006" s="7">
        <f>IF('Раздел 2.6.3'!AJ30&gt;='Раздел 2.6.3'!AJ33,0,1)</f>
        <v>0</v>
      </c>
    </row>
    <row r="8007" spans="1:8" x14ac:dyDescent="0.2">
      <c r="A8007" s="6">
        <f t="shared" si="115"/>
        <v>609562</v>
      </c>
      <c r="B8007" s="6">
        <v>35</v>
      </c>
      <c r="C8007" s="119">
        <v>23</v>
      </c>
      <c r="D8007" s="119">
        <v>506</v>
      </c>
      <c r="E8007" s="140" t="s">
        <v>5927</v>
      </c>
      <c r="F8007" s="119"/>
      <c r="G8007" s="119"/>
      <c r="H8007" s="119">
        <f>IF('Раздел 2.6.3'!AK30&gt;='Раздел 2.6.3'!AK33,0,1)</f>
        <v>0</v>
      </c>
    </row>
    <row r="8008" spans="1:8" x14ac:dyDescent="0.2">
      <c r="A8008" s="6">
        <f t="shared" si="115"/>
        <v>609562</v>
      </c>
      <c r="B8008" s="6">
        <v>35</v>
      </c>
      <c r="C8008" s="125">
        <v>24</v>
      </c>
      <c r="D8008" s="6">
        <v>507</v>
      </c>
      <c r="E8008" s="139" t="s">
        <v>5928</v>
      </c>
      <c r="F8008" s="7"/>
      <c r="G8008" s="7"/>
      <c r="H8008" s="7">
        <f>IF('Раздел 2.6.3'!P30&gt;='Раздел 2.6.3'!P34,0,1)</f>
        <v>0</v>
      </c>
    </row>
    <row r="8009" spans="1:8" x14ac:dyDescent="0.2">
      <c r="A8009" s="6">
        <f t="shared" si="115"/>
        <v>609562</v>
      </c>
      <c r="B8009" s="6">
        <v>35</v>
      </c>
      <c r="C8009" s="7">
        <v>24</v>
      </c>
      <c r="D8009" s="6">
        <v>508</v>
      </c>
      <c r="E8009" s="139" t="s">
        <v>5929</v>
      </c>
      <c r="F8009" s="7"/>
      <c r="G8009" s="7"/>
      <c r="H8009" s="7">
        <f>IF('Раздел 2.6.3'!Q30&gt;='Раздел 2.6.3'!Q34,0,1)</f>
        <v>0</v>
      </c>
    </row>
    <row r="8010" spans="1:8" x14ac:dyDescent="0.2">
      <c r="A8010" s="6">
        <f t="shared" si="115"/>
        <v>609562</v>
      </c>
      <c r="B8010" s="6">
        <v>35</v>
      </c>
      <c r="C8010" s="7">
        <v>24</v>
      </c>
      <c r="D8010" s="6">
        <v>509</v>
      </c>
      <c r="E8010" s="139" t="s">
        <v>5930</v>
      </c>
      <c r="F8010" s="7"/>
      <c r="G8010" s="7"/>
      <c r="H8010" s="7">
        <f>IF('Раздел 2.6.3'!R30&gt;='Раздел 2.6.3'!R34,0,1)</f>
        <v>0</v>
      </c>
    </row>
    <row r="8011" spans="1:8" x14ac:dyDescent="0.2">
      <c r="A8011" s="6">
        <f t="shared" si="115"/>
        <v>609562</v>
      </c>
      <c r="B8011" s="6">
        <v>35</v>
      </c>
      <c r="C8011" s="7">
        <v>24</v>
      </c>
      <c r="D8011" s="6">
        <v>510</v>
      </c>
      <c r="E8011" s="139" t="s">
        <v>5931</v>
      </c>
      <c r="F8011" s="7"/>
      <c r="G8011" s="7"/>
      <c r="H8011" s="7">
        <f>IF('Раздел 2.6.3'!S30&gt;='Раздел 2.6.3'!S34,0,1)</f>
        <v>0</v>
      </c>
    </row>
    <row r="8012" spans="1:8" x14ac:dyDescent="0.2">
      <c r="A8012" s="6">
        <f t="shared" si="115"/>
        <v>609562</v>
      </c>
      <c r="B8012" s="6">
        <v>35</v>
      </c>
      <c r="C8012" s="7">
        <v>24</v>
      </c>
      <c r="D8012" s="6">
        <v>511</v>
      </c>
      <c r="E8012" s="139" t="s">
        <v>5932</v>
      </c>
      <c r="F8012" s="7"/>
      <c r="G8012" s="7"/>
      <c r="H8012" s="7">
        <f>IF('Раздел 2.6.3'!T30&gt;='Раздел 2.6.3'!T34,0,1)</f>
        <v>0</v>
      </c>
    </row>
    <row r="8013" spans="1:8" x14ac:dyDescent="0.2">
      <c r="A8013" s="6">
        <f t="shared" si="115"/>
        <v>609562</v>
      </c>
      <c r="B8013" s="6">
        <v>35</v>
      </c>
      <c r="C8013" s="7">
        <v>24</v>
      </c>
      <c r="D8013" s="6">
        <v>512</v>
      </c>
      <c r="E8013" s="139" t="s">
        <v>5933</v>
      </c>
      <c r="F8013" s="7"/>
      <c r="G8013" s="7"/>
      <c r="H8013" s="7">
        <f>IF('Раздел 2.6.3'!U30&gt;='Раздел 2.6.3'!U34,0,1)</f>
        <v>0</v>
      </c>
    </row>
    <row r="8014" spans="1:8" x14ac:dyDescent="0.2">
      <c r="A8014" s="6">
        <f t="shared" si="115"/>
        <v>609562</v>
      </c>
      <c r="B8014" s="6">
        <v>35</v>
      </c>
      <c r="C8014" s="7">
        <v>24</v>
      </c>
      <c r="D8014" s="6">
        <v>513</v>
      </c>
      <c r="E8014" s="139" t="s">
        <v>5934</v>
      </c>
      <c r="F8014" s="7"/>
      <c r="G8014" s="7"/>
      <c r="H8014" s="7">
        <f>IF('Раздел 2.6.3'!V30&gt;='Раздел 2.6.3'!V34,0,1)</f>
        <v>0</v>
      </c>
    </row>
    <row r="8015" spans="1:8" x14ac:dyDescent="0.2">
      <c r="A8015" s="6">
        <f t="shared" si="115"/>
        <v>609562</v>
      </c>
      <c r="B8015" s="6">
        <v>35</v>
      </c>
      <c r="C8015" s="7">
        <v>24</v>
      </c>
      <c r="D8015" s="6">
        <v>514</v>
      </c>
      <c r="E8015" s="139" t="s">
        <v>5935</v>
      </c>
      <c r="F8015" s="7"/>
      <c r="G8015" s="7"/>
      <c r="H8015" s="7">
        <f>IF('Раздел 2.6.3'!W30&gt;='Раздел 2.6.3'!W34,0,1)</f>
        <v>0</v>
      </c>
    </row>
    <row r="8016" spans="1:8" x14ac:dyDescent="0.2">
      <c r="A8016" s="6">
        <f t="shared" si="115"/>
        <v>609562</v>
      </c>
      <c r="B8016" s="6">
        <v>35</v>
      </c>
      <c r="C8016" s="7">
        <v>24</v>
      </c>
      <c r="D8016" s="6">
        <v>515</v>
      </c>
      <c r="E8016" s="139" t="s">
        <v>5936</v>
      </c>
      <c r="F8016" s="7"/>
      <c r="G8016" s="7"/>
      <c r="H8016" s="7">
        <f>IF('Раздел 2.6.3'!X30&gt;='Раздел 2.6.3'!X34,0,1)</f>
        <v>0</v>
      </c>
    </row>
    <row r="8017" spans="1:8" x14ac:dyDescent="0.2">
      <c r="A8017" s="6">
        <f t="shared" si="115"/>
        <v>609562</v>
      </c>
      <c r="B8017" s="6">
        <v>35</v>
      </c>
      <c r="C8017" s="7">
        <v>24</v>
      </c>
      <c r="D8017" s="6">
        <v>516</v>
      </c>
      <c r="E8017" s="139" t="s">
        <v>5937</v>
      </c>
      <c r="F8017" s="7"/>
      <c r="G8017" s="7"/>
      <c r="H8017" s="7">
        <f>IF('Раздел 2.6.3'!Y30&gt;='Раздел 2.6.3'!Y34,0,1)</f>
        <v>0</v>
      </c>
    </row>
    <row r="8018" spans="1:8" x14ac:dyDescent="0.2">
      <c r="A8018" s="6">
        <f t="shared" si="115"/>
        <v>609562</v>
      </c>
      <c r="B8018" s="6">
        <v>35</v>
      </c>
      <c r="C8018" s="7">
        <v>24</v>
      </c>
      <c r="D8018" s="6">
        <v>517</v>
      </c>
      <c r="E8018" s="139" t="s">
        <v>5938</v>
      </c>
      <c r="F8018" s="7"/>
      <c r="G8018" s="7"/>
      <c r="H8018" s="7">
        <f>IF('Раздел 2.6.3'!Z30&gt;='Раздел 2.6.3'!Z34,0,1)</f>
        <v>0</v>
      </c>
    </row>
    <row r="8019" spans="1:8" x14ac:dyDescent="0.2">
      <c r="A8019" s="6">
        <f t="shared" si="115"/>
        <v>609562</v>
      </c>
      <c r="B8019" s="6">
        <v>35</v>
      </c>
      <c r="C8019" s="7">
        <v>24</v>
      </c>
      <c r="D8019" s="6">
        <v>518</v>
      </c>
      <c r="E8019" s="139" t="s">
        <v>5939</v>
      </c>
      <c r="F8019" s="7"/>
      <c r="G8019" s="7"/>
      <c r="H8019" s="7">
        <f>IF('Раздел 2.6.3'!AA30&gt;='Раздел 2.6.3'!AA34,0,1)</f>
        <v>0</v>
      </c>
    </row>
    <row r="8020" spans="1:8" x14ac:dyDescent="0.2">
      <c r="A8020" s="6">
        <f t="shared" si="115"/>
        <v>609562</v>
      </c>
      <c r="B8020" s="6">
        <v>35</v>
      </c>
      <c r="C8020" s="7">
        <v>24</v>
      </c>
      <c r="D8020" s="6">
        <v>519</v>
      </c>
      <c r="E8020" s="139" t="s">
        <v>5940</v>
      </c>
      <c r="F8020" s="7"/>
      <c r="G8020" s="7"/>
      <c r="H8020" s="7">
        <f>IF('Раздел 2.6.3'!AB30&gt;='Раздел 2.6.3'!AB34,0,1)</f>
        <v>0</v>
      </c>
    </row>
    <row r="8021" spans="1:8" x14ac:dyDescent="0.2">
      <c r="A8021" s="6">
        <f t="shared" si="115"/>
        <v>609562</v>
      </c>
      <c r="B8021" s="6">
        <v>35</v>
      </c>
      <c r="C8021" s="7">
        <v>24</v>
      </c>
      <c r="D8021" s="6">
        <v>520</v>
      </c>
      <c r="E8021" s="139" t="s">
        <v>5941</v>
      </c>
      <c r="F8021" s="7"/>
      <c r="G8021" s="7"/>
      <c r="H8021" s="7">
        <f>IF('Раздел 2.6.3'!AC30&gt;='Раздел 2.6.3'!AC34,0,1)</f>
        <v>0</v>
      </c>
    </row>
    <row r="8022" spans="1:8" x14ac:dyDescent="0.2">
      <c r="A8022" s="6">
        <f t="shared" si="115"/>
        <v>609562</v>
      </c>
      <c r="B8022" s="6">
        <v>35</v>
      </c>
      <c r="C8022" s="7">
        <v>24</v>
      </c>
      <c r="D8022" s="6">
        <v>521</v>
      </c>
      <c r="E8022" s="139" t="s">
        <v>5942</v>
      </c>
      <c r="F8022" s="7"/>
      <c r="G8022" s="7"/>
      <c r="H8022" s="7">
        <f>IF('Раздел 2.6.3'!AD30&gt;='Раздел 2.6.3'!AD34,0,1)</f>
        <v>0</v>
      </c>
    </row>
    <row r="8023" spans="1:8" x14ac:dyDescent="0.2">
      <c r="A8023" s="6">
        <f t="shared" si="115"/>
        <v>609562</v>
      </c>
      <c r="B8023" s="6">
        <v>35</v>
      </c>
      <c r="C8023" s="7">
        <v>24</v>
      </c>
      <c r="D8023" s="6">
        <v>522</v>
      </c>
      <c r="E8023" s="139" t="s">
        <v>5943</v>
      </c>
      <c r="F8023" s="7"/>
      <c r="G8023" s="7"/>
      <c r="H8023" s="7">
        <f>IF('Раздел 2.6.3'!AE30&gt;='Раздел 2.6.3'!AE34,0,1)</f>
        <v>0</v>
      </c>
    </row>
    <row r="8024" spans="1:8" x14ac:dyDescent="0.2">
      <c r="A8024" s="6">
        <f t="shared" si="115"/>
        <v>609562</v>
      </c>
      <c r="B8024" s="6">
        <v>35</v>
      </c>
      <c r="C8024" s="7">
        <v>24</v>
      </c>
      <c r="D8024" s="6">
        <v>523</v>
      </c>
      <c r="E8024" s="139" t="s">
        <v>5944</v>
      </c>
      <c r="F8024" s="7"/>
      <c r="G8024" s="7"/>
      <c r="H8024" s="7">
        <f>IF('Раздел 2.6.3'!AF30&gt;='Раздел 2.6.3'!AF34,0,1)</f>
        <v>0</v>
      </c>
    </row>
    <row r="8025" spans="1:8" x14ac:dyDescent="0.2">
      <c r="A8025" s="6">
        <f t="shared" si="115"/>
        <v>609562</v>
      </c>
      <c r="B8025" s="6">
        <v>35</v>
      </c>
      <c r="C8025" s="7">
        <v>24</v>
      </c>
      <c r="D8025" s="6">
        <v>524</v>
      </c>
      <c r="E8025" s="139" t="s">
        <v>5945</v>
      </c>
      <c r="F8025" s="7"/>
      <c r="G8025" s="7"/>
      <c r="H8025" s="7">
        <f>IF('Раздел 2.6.3'!AG30&gt;='Раздел 2.6.3'!AG34,0,1)</f>
        <v>0</v>
      </c>
    </row>
    <row r="8026" spans="1:8" x14ac:dyDescent="0.2">
      <c r="A8026" s="6">
        <f t="shared" si="115"/>
        <v>609562</v>
      </c>
      <c r="B8026" s="6">
        <v>35</v>
      </c>
      <c r="C8026" s="7">
        <v>24</v>
      </c>
      <c r="D8026" s="6">
        <v>525</v>
      </c>
      <c r="E8026" s="139" t="s">
        <v>5946</v>
      </c>
      <c r="F8026" s="7"/>
      <c r="G8026" s="7"/>
      <c r="H8026" s="7">
        <f>IF('Раздел 2.6.3'!AH30&gt;='Раздел 2.6.3'!AH34,0,1)</f>
        <v>0</v>
      </c>
    </row>
    <row r="8027" spans="1:8" x14ac:dyDescent="0.2">
      <c r="A8027" s="6">
        <f t="shared" si="115"/>
        <v>609562</v>
      </c>
      <c r="B8027" s="6">
        <v>35</v>
      </c>
      <c r="C8027" s="7">
        <v>24</v>
      </c>
      <c r="D8027" s="6">
        <v>526</v>
      </c>
      <c r="E8027" s="139" t="s">
        <v>5947</v>
      </c>
      <c r="F8027" s="7"/>
      <c r="G8027" s="7"/>
      <c r="H8027" s="7">
        <f>IF('Раздел 2.6.3'!AI30&gt;='Раздел 2.6.3'!AI34,0,1)</f>
        <v>0</v>
      </c>
    </row>
    <row r="8028" spans="1:8" x14ac:dyDescent="0.2">
      <c r="A8028" s="6">
        <f t="shared" si="115"/>
        <v>609562</v>
      </c>
      <c r="B8028" s="6">
        <v>35</v>
      </c>
      <c r="C8028" s="7">
        <v>24</v>
      </c>
      <c r="D8028" s="6">
        <v>527</v>
      </c>
      <c r="E8028" s="139" t="s">
        <v>5948</v>
      </c>
      <c r="F8028" s="7"/>
      <c r="G8028" s="7"/>
      <c r="H8028" s="7">
        <f>IF('Раздел 2.6.3'!AJ30&gt;='Раздел 2.6.3'!AJ34,0,1)</f>
        <v>0</v>
      </c>
    </row>
    <row r="8029" spans="1:8" x14ac:dyDescent="0.2">
      <c r="A8029" s="6">
        <f t="shared" si="115"/>
        <v>609562</v>
      </c>
      <c r="B8029" s="6">
        <v>35</v>
      </c>
      <c r="C8029" s="119">
        <v>24</v>
      </c>
      <c r="D8029" s="119">
        <v>528</v>
      </c>
      <c r="E8029" s="140" t="s">
        <v>5949</v>
      </c>
      <c r="F8029" s="119"/>
      <c r="G8029" s="119"/>
      <c r="H8029" s="119">
        <f>IF('Раздел 2.6.3'!AK30&gt;='Раздел 2.6.3'!AK34,0,1)</f>
        <v>0</v>
      </c>
    </row>
    <row r="8030" spans="1:8" x14ac:dyDescent="0.2">
      <c r="A8030" s="6">
        <f t="shared" si="115"/>
        <v>609562</v>
      </c>
      <c r="B8030" s="6">
        <v>35</v>
      </c>
      <c r="C8030" s="125">
        <v>25</v>
      </c>
      <c r="D8030" s="6">
        <v>529</v>
      </c>
      <c r="E8030" s="139" t="s">
        <v>5950</v>
      </c>
      <c r="F8030" s="7"/>
      <c r="G8030" s="7"/>
      <c r="H8030" s="7">
        <f>IF('Раздел 2.6.3'!P30&gt;='Раздел 2.6.3'!P35,0,1)</f>
        <v>0</v>
      </c>
    </row>
    <row r="8031" spans="1:8" x14ac:dyDescent="0.2">
      <c r="A8031" s="6">
        <f t="shared" si="115"/>
        <v>609562</v>
      </c>
      <c r="B8031" s="6">
        <v>35</v>
      </c>
      <c r="C8031" s="7">
        <v>25</v>
      </c>
      <c r="D8031" s="6">
        <v>530</v>
      </c>
      <c r="E8031" s="139" t="s">
        <v>5951</v>
      </c>
      <c r="F8031" s="7"/>
      <c r="G8031" s="7"/>
      <c r="H8031" s="7">
        <f>IF('Раздел 2.6.3'!Q30&gt;='Раздел 2.6.3'!Q35,0,1)</f>
        <v>0</v>
      </c>
    </row>
    <row r="8032" spans="1:8" x14ac:dyDescent="0.2">
      <c r="A8032" s="6">
        <f t="shared" si="115"/>
        <v>609562</v>
      </c>
      <c r="B8032" s="6">
        <v>35</v>
      </c>
      <c r="C8032" s="7">
        <v>25</v>
      </c>
      <c r="D8032" s="6">
        <v>531</v>
      </c>
      <c r="E8032" s="139" t="s">
        <v>5952</v>
      </c>
      <c r="F8032" s="7"/>
      <c r="G8032" s="7"/>
      <c r="H8032" s="7">
        <f>IF('Раздел 2.6.3'!R30&gt;='Раздел 2.6.3'!R35,0,1)</f>
        <v>0</v>
      </c>
    </row>
    <row r="8033" spans="1:8" x14ac:dyDescent="0.2">
      <c r="A8033" s="6">
        <f t="shared" si="115"/>
        <v>609562</v>
      </c>
      <c r="B8033" s="6">
        <v>35</v>
      </c>
      <c r="C8033" s="7">
        <v>25</v>
      </c>
      <c r="D8033" s="6">
        <v>532</v>
      </c>
      <c r="E8033" s="139" t="s">
        <v>5953</v>
      </c>
      <c r="F8033" s="7"/>
      <c r="G8033" s="7"/>
      <c r="H8033" s="7">
        <f>IF('Раздел 2.6.3'!S30&gt;='Раздел 2.6.3'!S35,0,1)</f>
        <v>0</v>
      </c>
    </row>
    <row r="8034" spans="1:8" x14ac:dyDescent="0.2">
      <c r="A8034" s="6">
        <f t="shared" si="115"/>
        <v>609562</v>
      </c>
      <c r="B8034" s="6">
        <v>35</v>
      </c>
      <c r="C8034" s="7">
        <v>25</v>
      </c>
      <c r="D8034" s="6">
        <v>533</v>
      </c>
      <c r="E8034" s="139" t="s">
        <v>5954</v>
      </c>
      <c r="F8034" s="7"/>
      <c r="G8034" s="7"/>
      <c r="H8034" s="7">
        <f>IF('Раздел 2.6.3'!T30&gt;='Раздел 2.6.3'!T35,0,1)</f>
        <v>0</v>
      </c>
    </row>
    <row r="8035" spans="1:8" x14ac:dyDescent="0.2">
      <c r="A8035" s="6">
        <f t="shared" si="115"/>
        <v>609562</v>
      </c>
      <c r="B8035" s="6">
        <v>35</v>
      </c>
      <c r="C8035" s="7">
        <v>25</v>
      </c>
      <c r="D8035" s="6">
        <v>534</v>
      </c>
      <c r="E8035" s="139" t="s">
        <v>5955</v>
      </c>
      <c r="F8035" s="7"/>
      <c r="G8035" s="7"/>
      <c r="H8035" s="7">
        <f>IF('Раздел 2.6.3'!U30&gt;='Раздел 2.6.3'!U35,0,1)</f>
        <v>0</v>
      </c>
    </row>
    <row r="8036" spans="1:8" x14ac:dyDescent="0.2">
      <c r="A8036" s="6">
        <f t="shared" si="115"/>
        <v>609562</v>
      </c>
      <c r="B8036" s="6">
        <v>35</v>
      </c>
      <c r="C8036" s="7">
        <v>25</v>
      </c>
      <c r="D8036" s="6">
        <v>535</v>
      </c>
      <c r="E8036" s="139" t="s">
        <v>3719</v>
      </c>
      <c r="F8036" s="7"/>
      <c r="G8036" s="7"/>
      <c r="H8036" s="7">
        <f>IF('Раздел 2.6.3'!V30&gt;='Раздел 2.6.3'!V35,0,1)</f>
        <v>0</v>
      </c>
    </row>
    <row r="8037" spans="1:8" x14ac:dyDescent="0.2">
      <c r="A8037" s="6">
        <f t="shared" si="115"/>
        <v>609562</v>
      </c>
      <c r="B8037" s="6">
        <v>35</v>
      </c>
      <c r="C8037" s="7">
        <v>25</v>
      </c>
      <c r="D8037" s="6">
        <v>536</v>
      </c>
      <c r="E8037" s="139" t="s">
        <v>3720</v>
      </c>
      <c r="F8037" s="7"/>
      <c r="G8037" s="7"/>
      <c r="H8037" s="7">
        <f>IF('Раздел 2.6.3'!W30&gt;='Раздел 2.6.3'!W35,0,1)</f>
        <v>0</v>
      </c>
    </row>
    <row r="8038" spans="1:8" x14ac:dyDescent="0.2">
      <c r="A8038" s="6">
        <f t="shared" si="115"/>
        <v>609562</v>
      </c>
      <c r="B8038" s="6">
        <v>35</v>
      </c>
      <c r="C8038" s="7">
        <v>25</v>
      </c>
      <c r="D8038" s="6">
        <v>537</v>
      </c>
      <c r="E8038" s="139" t="s">
        <v>3721</v>
      </c>
      <c r="F8038" s="7"/>
      <c r="G8038" s="7"/>
      <c r="H8038" s="7">
        <f>IF('Раздел 2.6.3'!X30&gt;='Раздел 2.6.3'!X35,0,1)</f>
        <v>0</v>
      </c>
    </row>
    <row r="8039" spans="1:8" x14ac:dyDescent="0.2">
      <c r="A8039" s="6">
        <f t="shared" si="115"/>
        <v>609562</v>
      </c>
      <c r="B8039" s="6">
        <v>35</v>
      </c>
      <c r="C8039" s="7">
        <v>25</v>
      </c>
      <c r="D8039" s="6">
        <v>538</v>
      </c>
      <c r="E8039" s="139" t="s">
        <v>3722</v>
      </c>
      <c r="F8039" s="7"/>
      <c r="G8039" s="7"/>
      <c r="H8039" s="7">
        <f>IF('Раздел 2.6.3'!Y30&gt;='Раздел 2.6.3'!Y35,0,1)</f>
        <v>0</v>
      </c>
    </row>
    <row r="8040" spans="1:8" x14ac:dyDescent="0.2">
      <c r="A8040" s="6">
        <f t="shared" si="115"/>
        <v>609562</v>
      </c>
      <c r="B8040" s="6">
        <v>35</v>
      </c>
      <c r="C8040" s="7">
        <v>25</v>
      </c>
      <c r="D8040" s="6">
        <v>539</v>
      </c>
      <c r="E8040" s="139" t="s">
        <v>3723</v>
      </c>
      <c r="F8040" s="7"/>
      <c r="G8040" s="7"/>
      <c r="H8040" s="7">
        <f>IF('Раздел 2.6.3'!Z30&gt;='Раздел 2.6.3'!Z35,0,1)</f>
        <v>0</v>
      </c>
    </row>
    <row r="8041" spans="1:8" x14ac:dyDescent="0.2">
      <c r="A8041" s="6">
        <f t="shared" si="115"/>
        <v>609562</v>
      </c>
      <c r="B8041" s="6">
        <v>35</v>
      </c>
      <c r="C8041" s="7">
        <v>25</v>
      </c>
      <c r="D8041" s="6">
        <v>540</v>
      </c>
      <c r="E8041" s="139" t="s">
        <v>3724</v>
      </c>
      <c r="F8041" s="7"/>
      <c r="G8041" s="7"/>
      <c r="H8041" s="7">
        <f>IF('Раздел 2.6.3'!AA30&gt;='Раздел 2.6.3'!AA35,0,1)</f>
        <v>0</v>
      </c>
    </row>
    <row r="8042" spans="1:8" x14ac:dyDescent="0.2">
      <c r="A8042" s="6">
        <f t="shared" si="115"/>
        <v>609562</v>
      </c>
      <c r="B8042" s="6">
        <v>35</v>
      </c>
      <c r="C8042" s="7">
        <v>25</v>
      </c>
      <c r="D8042" s="6">
        <v>541</v>
      </c>
      <c r="E8042" s="139" t="s">
        <v>2954</v>
      </c>
      <c r="F8042" s="7"/>
      <c r="G8042" s="7"/>
      <c r="H8042" s="7">
        <f>IF('Раздел 2.6.3'!AB30&gt;='Раздел 2.6.3'!AB35,0,1)</f>
        <v>0</v>
      </c>
    </row>
    <row r="8043" spans="1:8" x14ac:dyDescent="0.2">
      <c r="A8043" s="6">
        <f t="shared" si="115"/>
        <v>609562</v>
      </c>
      <c r="B8043" s="6">
        <v>35</v>
      </c>
      <c r="C8043" s="7">
        <v>25</v>
      </c>
      <c r="D8043" s="6">
        <v>542</v>
      </c>
      <c r="E8043" s="139" t="s">
        <v>2955</v>
      </c>
      <c r="F8043" s="7"/>
      <c r="G8043" s="7"/>
      <c r="H8043" s="7">
        <f>IF('Раздел 2.6.3'!AC30&gt;='Раздел 2.6.3'!AC35,0,1)</f>
        <v>0</v>
      </c>
    </row>
    <row r="8044" spans="1:8" x14ac:dyDescent="0.2">
      <c r="A8044" s="6">
        <f t="shared" si="115"/>
        <v>609562</v>
      </c>
      <c r="B8044" s="6">
        <v>35</v>
      </c>
      <c r="C8044" s="7">
        <v>25</v>
      </c>
      <c r="D8044" s="6">
        <v>543</v>
      </c>
      <c r="E8044" s="139" t="s">
        <v>2956</v>
      </c>
      <c r="F8044" s="7"/>
      <c r="G8044" s="7"/>
      <c r="H8044" s="7">
        <f>IF('Раздел 2.6.3'!AD30&gt;='Раздел 2.6.3'!AD35,0,1)</f>
        <v>0</v>
      </c>
    </row>
    <row r="8045" spans="1:8" x14ac:dyDescent="0.2">
      <c r="A8045" s="6">
        <f t="shared" si="115"/>
        <v>609562</v>
      </c>
      <c r="B8045" s="6">
        <v>35</v>
      </c>
      <c r="C8045" s="7">
        <v>25</v>
      </c>
      <c r="D8045" s="6">
        <v>544</v>
      </c>
      <c r="E8045" s="139" t="s">
        <v>2957</v>
      </c>
      <c r="F8045" s="7"/>
      <c r="G8045" s="7"/>
      <c r="H8045" s="7">
        <f>IF('Раздел 2.6.3'!AE30&gt;='Раздел 2.6.3'!AE35,0,1)</f>
        <v>0</v>
      </c>
    </row>
    <row r="8046" spans="1:8" x14ac:dyDescent="0.2">
      <c r="A8046" s="6">
        <f t="shared" si="115"/>
        <v>609562</v>
      </c>
      <c r="B8046" s="6">
        <v>35</v>
      </c>
      <c r="C8046" s="7">
        <v>25</v>
      </c>
      <c r="D8046" s="6">
        <v>545</v>
      </c>
      <c r="E8046" s="139" t="s">
        <v>2958</v>
      </c>
      <c r="F8046" s="7"/>
      <c r="G8046" s="7"/>
      <c r="H8046" s="7">
        <f>IF('Раздел 2.6.3'!AF30&gt;='Раздел 2.6.3'!AF35,0,1)</f>
        <v>0</v>
      </c>
    </row>
    <row r="8047" spans="1:8" x14ac:dyDescent="0.2">
      <c r="A8047" s="6">
        <f t="shared" si="115"/>
        <v>609562</v>
      </c>
      <c r="B8047" s="6">
        <v>35</v>
      </c>
      <c r="C8047" s="7">
        <v>25</v>
      </c>
      <c r="D8047" s="6">
        <v>546</v>
      </c>
      <c r="E8047" s="139" t="s">
        <v>2959</v>
      </c>
      <c r="F8047" s="7"/>
      <c r="G8047" s="7"/>
      <c r="H8047" s="7">
        <f>IF('Раздел 2.6.3'!AG30&gt;='Раздел 2.6.3'!AG35,0,1)</f>
        <v>0</v>
      </c>
    </row>
    <row r="8048" spans="1:8" x14ac:dyDescent="0.2">
      <c r="A8048" s="6">
        <f t="shared" si="115"/>
        <v>609562</v>
      </c>
      <c r="B8048" s="6">
        <v>35</v>
      </c>
      <c r="C8048" s="7">
        <v>25</v>
      </c>
      <c r="D8048" s="6">
        <v>547</v>
      </c>
      <c r="E8048" s="139" t="s">
        <v>2960</v>
      </c>
      <c r="F8048" s="7"/>
      <c r="G8048" s="7"/>
      <c r="H8048" s="7">
        <f>IF('Раздел 2.6.3'!AH30&gt;='Раздел 2.6.3'!AH35,0,1)</f>
        <v>0</v>
      </c>
    </row>
    <row r="8049" spans="1:8" x14ac:dyDescent="0.2">
      <c r="A8049" s="6">
        <f t="shared" si="115"/>
        <v>609562</v>
      </c>
      <c r="B8049" s="6">
        <v>35</v>
      </c>
      <c r="C8049" s="7">
        <v>25</v>
      </c>
      <c r="D8049" s="6">
        <v>548</v>
      </c>
      <c r="E8049" s="139" t="s">
        <v>2961</v>
      </c>
      <c r="F8049" s="7"/>
      <c r="G8049" s="7"/>
      <c r="H8049" s="7">
        <f>IF('Раздел 2.6.3'!AI30&gt;='Раздел 2.6.3'!AI35,0,1)</f>
        <v>0</v>
      </c>
    </row>
    <row r="8050" spans="1:8" x14ac:dyDescent="0.2">
      <c r="A8050" s="6">
        <f t="shared" si="115"/>
        <v>609562</v>
      </c>
      <c r="B8050" s="6">
        <v>35</v>
      </c>
      <c r="C8050" s="7">
        <v>25</v>
      </c>
      <c r="D8050" s="6">
        <v>549</v>
      </c>
      <c r="E8050" s="139" t="s">
        <v>2965</v>
      </c>
      <c r="F8050" s="7"/>
      <c r="G8050" s="7"/>
      <c r="H8050" s="7">
        <f>IF('Раздел 2.6.3'!AJ30&gt;='Раздел 2.6.3'!AJ35,0,1)</f>
        <v>0</v>
      </c>
    </row>
    <row r="8051" spans="1:8" x14ac:dyDescent="0.2">
      <c r="A8051" s="6">
        <f t="shared" si="115"/>
        <v>609562</v>
      </c>
      <c r="B8051" s="6">
        <v>35</v>
      </c>
      <c r="C8051" s="119">
        <v>25</v>
      </c>
      <c r="D8051" s="119">
        <v>550</v>
      </c>
      <c r="E8051" s="140" t="s">
        <v>2966</v>
      </c>
      <c r="F8051" s="119"/>
      <c r="G8051" s="119"/>
      <c r="H8051" s="119">
        <f>IF('Раздел 2.6.3'!AK30&gt;='Раздел 2.6.3'!AK35,0,1)</f>
        <v>0</v>
      </c>
    </row>
    <row r="8052" spans="1:8" x14ac:dyDescent="0.2">
      <c r="A8052" s="6">
        <f t="shared" si="115"/>
        <v>609562</v>
      </c>
      <c r="B8052" s="6">
        <v>35</v>
      </c>
      <c r="C8052" s="125">
        <v>26</v>
      </c>
      <c r="D8052" s="6">
        <v>551</v>
      </c>
      <c r="E8052" s="139" t="s">
        <v>3737</v>
      </c>
      <c r="F8052" s="7"/>
      <c r="G8052" s="7"/>
      <c r="H8052" s="7">
        <f>IF('Раздел 2.6.3'!P36&gt;='Раздел 2.6.3'!P37,0,1)</f>
        <v>0</v>
      </c>
    </row>
    <row r="8053" spans="1:8" x14ac:dyDescent="0.2">
      <c r="A8053" s="6">
        <f t="shared" si="115"/>
        <v>609562</v>
      </c>
      <c r="B8053" s="6">
        <v>35</v>
      </c>
      <c r="C8053" s="7">
        <v>26</v>
      </c>
      <c r="D8053" s="6">
        <v>552</v>
      </c>
      <c r="E8053" s="139" t="s">
        <v>3738</v>
      </c>
      <c r="F8053" s="7"/>
      <c r="G8053" s="7"/>
      <c r="H8053" s="7">
        <f>IF('Раздел 2.6.3'!Q36&gt;='Раздел 2.6.3'!Q37,0,1)</f>
        <v>0</v>
      </c>
    </row>
    <row r="8054" spans="1:8" x14ac:dyDescent="0.2">
      <c r="A8054" s="6">
        <f t="shared" si="115"/>
        <v>609562</v>
      </c>
      <c r="B8054" s="6">
        <v>35</v>
      </c>
      <c r="C8054" s="7">
        <v>26</v>
      </c>
      <c r="D8054" s="6">
        <v>553</v>
      </c>
      <c r="E8054" s="139" t="s">
        <v>3739</v>
      </c>
      <c r="F8054" s="7"/>
      <c r="G8054" s="7"/>
      <c r="H8054" s="7">
        <f>IF('Раздел 2.6.3'!R36&gt;='Раздел 2.6.3'!R37,0,1)</f>
        <v>0</v>
      </c>
    </row>
    <row r="8055" spans="1:8" x14ac:dyDescent="0.2">
      <c r="A8055" s="6">
        <f t="shared" si="115"/>
        <v>609562</v>
      </c>
      <c r="B8055" s="6">
        <v>35</v>
      </c>
      <c r="C8055" s="7">
        <v>26</v>
      </c>
      <c r="D8055" s="6">
        <v>554</v>
      </c>
      <c r="E8055" s="139" t="s">
        <v>3740</v>
      </c>
      <c r="F8055" s="7"/>
      <c r="G8055" s="7"/>
      <c r="H8055" s="7">
        <f>IF('Раздел 2.6.3'!S36&gt;='Раздел 2.6.3'!S37,0,1)</f>
        <v>0</v>
      </c>
    </row>
    <row r="8056" spans="1:8" x14ac:dyDescent="0.2">
      <c r="A8056" s="6">
        <f t="shared" si="115"/>
        <v>609562</v>
      </c>
      <c r="B8056" s="6">
        <v>35</v>
      </c>
      <c r="C8056" s="7">
        <v>26</v>
      </c>
      <c r="D8056" s="6">
        <v>555</v>
      </c>
      <c r="E8056" s="139" t="s">
        <v>3741</v>
      </c>
      <c r="F8056" s="7"/>
      <c r="G8056" s="7"/>
      <c r="H8056" s="7">
        <f>IF('Раздел 2.6.3'!T36&gt;='Раздел 2.6.3'!T37,0,1)</f>
        <v>0</v>
      </c>
    </row>
    <row r="8057" spans="1:8" x14ac:dyDescent="0.2">
      <c r="A8057" s="6">
        <f t="shared" si="115"/>
        <v>609562</v>
      </c>
      <c r="B8057" s="6">
        <v>35</v>
      </c>
      <c r="C8057" s="7">
        <v>26</v>
      </c>
      <c r="D8057" s="6">
        <v>556</v>
      </c>
      <c r="E8057" s="139" t="s">
        <v>3742</v>
      </c>
      <c r="F8057" s="7"/>
      <c r="G8057" s="7"/>
      <c r="H8057" s="7">
        <f>IF('Раздел 2.6.3'!U36&gt;='Раздел 2.6.3'!U37,0,1)</f>
        <v>0</v>
      </c>
    </row>
    <row r="8058" spans="1:8" x14ac:dyDescent="0.2">
      <c r="A8058" s="6">
        <f t="shared" si="115"/>
        <v>609562</v>
      </c>
      <c r="B8058" s="6">
        <v>35</v>
      </c>
      <c r="C8058" s="7">
        <v>26</v>
      </c>
      <c r="D8058" s="6">
        <v>557</v>
      </c>
      <c r="E8058" s="139" t="s">
        <v>3743</v>
      </c>
      <c r="F8058" s="7"/>
      <c r="G8058" s="7"/>
      <c r="H8058" s="7">
        <f>IF('Раздел 2.6.3'!V36&gt;='Раздел 2.6.3'!V37,0,1)</f>
        <v>0</v>
      </c>
    </row>
    <row r="8059" spans="1:8" x14ac:dyDescent="0.2">
      <c r="A8059" s="6">
        <f t="shared" si="115"/>
        <v>609562</v>
      </c>
      <c r="B8059" s="6">
        <v>35</v>
      </c>
      <c r="C8059" s="7">
        <v>26</v>
      </c>
      <c r="D8059" s="6">
        <v>558</v>
      </c>
      <c r="E8059" s="139" t="s">
        <v>3744</v>
      </c>
      <c r="F8059" s="7"/>
      <c r="G8059" s="7"/>
      <c r="H8059" s="7">
        <f>IF('Раздел 2.6.3'!W36&gt;='Раздел 2.6.3'!W37,0,1)</f>
        <v>0</v>
      </c>
    </row>
    <row r="8060" spans="1:8" x14ac:dyDescent="0.2">
      <c r="A8060" s="6">
        <f t="shared" si="115"/>
        <v>609562</v>
      </c>
      <c r="B8060" s="6">
        <v>35</v>
      </c>
      <c r="C8060" s="7">
        <v>26</v>
      </c>
      <c r="D8060" s="6">
        <v>559</v>
      </c>
      <c r="E8060" s="139" t="s">
        <v>3745</v>
      </c>
      <c r="F8060" s="7"/>
      <c r="G8060" s="7"/>
      <c r="H8060" s="7">
        <f>IF('Раздел 2.6.3'!X36&gt;='Раздел 2.6.3'!X37,0,1)</f>
        <v>0</v>
      </c>
    </row>
    <row r="8061" spans="1:8" x14ac:dyDescent="0.2">
      <c r="A8061" s="6">
        <f t="shared" si="115"/>
        <v>609562</v>
      </c>
      <c r="B8061" s="6">
        <v>35</v>
      </c>
      <c r="C8061" s="7">
        <v>26</v>
      </c>
      <c r="D8061" s="6">
        <v>560</v>
      </c>
      <c r="E8061" s="139" t="s">
        <v>3746</v>
      </c>
      <c r="F8061" s="7"/>
      <c r="G8061" s="7"/>
      <c r="H8061" s="7">
        <f>IF('Раздел 2.6.3'!Y36&gt;='Раздел 2.6.3'!Y37,0,1)</f>
        <v>0</v>
      </c>
    </row>
    <row r="8062" spans="1:8" x14ac:dyDescent="0.2">
      <c r="A8062" s="6">
        <f t="shared" si="115"/>
        <v>609562</v>
      </c>
      <c r="B8062" s="6">
        <v>35</v>
      </c>
      <c r="C8062" s="7">
        <v>26</v>
      </c>
      <c r="D8062" s="6">
        <v>561</v>
      </c>
      <c r="E8062" s="139" t="s">
        <v>3747</v>
      </c>
      <c r="F8062" s="7"/>
      <c r="G8062" s="7"/>
      <c r="H8062" s="7">
        <f>IF('Раздел 2.6.3'!Z36&gt;='Раздел 2.6.3'!Z37,0,1)</f>
        <v>0</v>
      </c>
    </row>
    <row r="8063" spans="1:8" x14ac:dyDescent="0.2">
      <c r="A8063" s="6">
        <f t="shared" si="115"/>
        <v>609562</v>
      </c>
      <c r="B8063" s="6">
        <v>35</v>
      </c>
      <c r="C8063" s="7">
        <v>26</v>
      </c>
      <c r="D8063" s="6">
        <v>562</v>
      </c>
      <c r="E8063" s="139" t="s">
        <v>3748</v>
      </c>
      <c r="F8063" s="7"/>
      <c r="G8063" s="7"/>
      <c r="H8063" s="7">
        <f>IF('Раздел 2.6.3'!AA36&gt;='Раздел 2.6.3'!AA37,0,1)</f>
        <v>0</v>
      </c>
    </row>
    <row r="8064" spans="1:8" x14ac:dyDescent="0.2">
      <c r="A8064" s="6">
        <f t="shared" si="115"/>
        <v>609562</v>
      </c>
      <c r="B8064" s="6">
        <v>35</v>
      </c>
      <c r="C8064" s="7">
        <v>26</v>
      </c>
      <c r="D8064" s="6">
        <v>563</v>
      </c>
      <c r="E8064" s="139" t="s">
        <v>3749</v>
      </c>
      <c r="F8064" s="7"/>
      <c r="G8064" s="7"/>
      <c r="H8064" s="7">
        <f>IF('Раздел 2.6.3'!AB36&gt;='Раздел 2.6.3'!AB37,0,1)</f>
        <v>0</v>
      </c>
    </row>
    <row r="8065" spans="1:8" x14ac:dyDescent="0.2">
      <c r="A8065" s="6">
        <f t="shared" si="115"/>
        <v>609562</v>
      </c>
      <c r="B8065" s="6">
        <v>35</v>
      </c>
      <c r="C8065" s="7">
        <v>26</v>
      </c>
      <c r="D8065" s="6">
        <v>564</v>
      </c>
      <c r="E8065" s="139" t="s">
        <v>3750</v>
      </c>
      <c r="F8065" s="7"/>
      <c r="G8065" s="7"/>
      <c r="H8065" s="7">
        <f>IF('Раздел 2.6.3'!AC36&gt;='Раздел 2.6.3'!AC37,0,1)</f>
        <v>0</v>
      </c>
    </row>
    <row r="8066" spans="1:8" x14ac:dyDescent="0.2">
      <c r="A8066" s="6">
        <f t="shared" si="115"/>
        <v>609562</v>
      </c>
      <c r="B8066" s="6">
        <v>35</v>
      </c>
      <c r="C8066" s="7">
        <v>26</v>
      </c>
      <c r="D8066" s="6">
        <v>565</v>
      </c>
      <c r="E8066" s="139" t="s">
        <v>3751</v>
      </c>
      <c r="F8066" s="7"/>
      <c r="G8066" s="7"/>
      <c r="H8066" s="7">
        <f>IF('Раздел 2.6.3'!AD36&gt;='Раздел 2.6.3'!AD37,0,1)</f>
        <v>0</v>
      </c>
    </row>
    <row r="8067" spans="1:8" x14ac:dyDescent="0.2">
      <c r="A8067" s="6">
        <f t="shared" si="115"/>
        <v>609562</v>
      </c>
      <c r="B8067" s="6">
        <v>35</v>
      </c>
      <c r="C8067" s="7">
        <v>26</v>
      </c>
      <c r="D8067" s="6">
        <v>566</v>
      </c>
      <c r="E8067" s="139" t="s">
        <v>3752</v>
      </c>
      <c r="F8067" s="7"/>
      <c r="G8067" s="7"/>
      <c r="H8067" s="7">
        <f>IF('Раздел 2.6.3'!AE36&gt;='Раздел 2.6.3'!AE37,0,1)</f>
        <v>0</v>
      </c>
    </row>
    <row r="8068" spans="1:8" x14ac:dyDescent="0.2">
      <c r="A8068" s="6">
        <f t="shared" si="115"/>
        <v>609562</v>
      </c>
      <c r="B8068" s="6">
        <v>35</v>
      </c>
      <c r="C8068" s="7">
        <v>26</v>
      </c>
      <c r="D8068" s="6">
        <v>567</v>
      </c>
      <c r="E8068" s="139" t="s">
        <v>3753</v>
      </c>
      <c r="F8068" s="7"/>
      <c r="G8068" s="7"/>
      <c r="H8068" s="7">
        <f>IF('Раздел 2.6.3'!AF36&gt;='Раздел 2.6.3'!AF37,0,1)</f>
        <v>0</v>
      </c>
    </row>
    <row r="8069" spans="1:8" x14ac:dyDescent="0.2">
      <c r="A8069" s="6">
        <f t="shared" si="115"/>
        <v>609562</v>
      </c>
      <c r="B8069" s="6">
        <v>35</v>
      </c>
      <c r="C8069" s="7">
        <v>26</v>
      </c>
      <c r="D8069" s="6">
        <v>568</v>
      </c>
      <c r="E8069" s="139" t="s">
        <v>3754</v>
      </c>
      <c r="F8069" s="7"/>
      <c r="G8069" s="7"/>
      <c r="H8069" s="7">
        <f>IF('Раздел 2.6.3'!AG36&gt;='Раздел 2.6.3'!AG37,0,1)</f>
        <v>0</v>
      </c>
    </row>
    <row r="8070" spans="1:8" x14ac:dyDescent="0.2">
      <c r="A8070" s="6">
        <f t="shared" si="115"/>
        <v>609562</v>
      </c>
      <c r="B8070" s="6">
        <v>35</v>
      </c>
      <c r="C8070" s="7">
        <v>26</v>
      </c>
      <c r="D8070" s="6">
        <v>569</v>
      </c>
      <c r="E8070" s="139" t="s">
        <v>3755</v>
      </c>
      <c r="F8070" s="7"/>
      <c r="G8070" s="7"/>
      <c r="H8070" s="7">
        <f>IF('Раздел 2.6.3'!AH36&gt;='Раздел 2.6.3'!AH37,0,1)</f>
        <v>0</v>
      </c>
    </row>
    <row r="8071" spans="1:8" x14ac:dyDescent="0.2">
      <c r="A8071" s="6">
        <f t="shared" si="115"/>
        <v>609562</v>
      </c>
      <c r="B8071" s="6">
        <v>35</v>
      </c>
      <c r="C8071" s="7">
        <v>26</v>
      </c>
      <c r="D8071" s="6">
        <v>570</v>
      </c>
      <c r="E8071" s="139" t="s">
        <v>3756</v>
      </c>
      <c r="F8071" s="7"/>
      <c r="G8071" s="7"/>
      <c r="H8071" s="7">
        <f>IF('Раздел 2.6.3'!AI36&gt;='Раздел 2.6.3'!AI37,0,1)</f>
        <v>0</v>
      </c>
    </row>
    <row r="8072" spans="1:8" x14ac:dyDescent="0.2">
      <c r="A8072" s="6">
        <f t="shared" si="115"/>
        <v>609562</v>
      </c>
      <c r="B8072" s="6">
        <v>35</v>
      </c>
      <c r="C8072" s="7">
        <v>26</v>
      </c>
      <c r="D8072" s="6">
        <v>571</v>
      </c>
      <c r="E8072" s="139" t="s">
        <v>3757</v>
      </c>
      <c r="F8072" s="7"/>
      <c r="G8072" s="7"/>
      <c r="H8072" s="7">
        <f>IF('Раздел 2.6.3'!AJ36&gt;='Раздел 2.6.3'!AJ37,0,1)</f>
        <v>0</v>
      </c>
    </row>
    <row r="8073" spans="1:8" x14ac:dyDescent="0.2">
      <c r="A8073" s="6">
        <f t="shared" si="115"/>
        <v>609562</v>
      </c>
      <c r="B8073" s="6">
        <v>35</v>
      </c>
      <c r="C8073" s="119">
        <v>26</v>
      </c>
      <c r="D8073" s="119">
        <v>572</v>
      </c>
      <c r="E8073" s="140" t="s">
        <v>3758</v>
      </c>
      <c r="F8073" s="119"/>
      <c r="G8073" s="119"/>
      <c r="H8073" s="119">
        <f>IF('Раздел 2.6.3'!AK36&gt;='Раздел 2.6.3'!AK37,0,1)</f>
        <v>0</v>
      </c>
    </row>
    <row r="8074" spans="1:8" x14ac:dyDescent="0.2">
      <c r="A8074" s="6">
        <f t="shared" si="115"/>
        <v>609562</v>
      </c>
      <c r="B8074" s="6">
        <v>35</v>
      </c>
      <c r="C8074" s="7">
        <v>27</v>
      </c>
      <c r="D8074" s="6">
        <v>573</v>
      </c>
      <c r="E8074" s="139" t="s">
        <v>3759</v>
      </c>
      <c r="F8074" s="7"/>
      <c r="G8074" s="7"/>
      <c r="H8074" s="7">
        <f>IF('Раздел 2.6.3'!P36&gt;='Раздел 2.6.3'!P39,0,1)</f>
        <v>0</v>
      </c>
    </row>
    <row r="8075" spans="1:8" x14ac:dyDescent="0.2">
      <c r="A8075" s="6">
        <f t="shared" si="115"/>
        <v>609562</v>
      </c>
      <c r="B8075" s="6">
        <v>35</v>
      </c>
      <c r="C8075" s="7">
        <v>27</v>
      </c>
      <c r="D8075" s="6">
        <v>574</v>
      </c>
      <c r="E8075" s="139" t="s">
        <v>3760</v>
      </c>
      <c r="F8075" s="7"/>
      <c r="G8075" s="7"/>
      <c r="H8075" s="7">
        <f>IF('Раздел 2.6.3'!Q36&gt;='Раздел 2.6.3'!Q39,0,1)</f>
        <v>0</v>
      </c>
    </row>
    <row r="8076" spans="1:8" x14ac:dyDescent="0.2">
      <c r="A8076" s="6">
        <f t="shared" si="115"/>
        <v>609562</v>
      </c>
      <c r="B8076" s="6">
        <v>35</v>
      </c>
      <c r="C8076" s="7">
        <v>27</v>
      </c>
      <c r="D8076" s="6">
        <v>575</v>
      </c>
      <c r="E8076" s="139" t="s">
        <v>3761</v>
      </c>
      <c r="F8076" s="7"/>
      <c r="G8076" s="7"/>
      <c r="H8076" s="7">
        <f>IF('Раздел 2.6.3'!R36&gt;='Раздел 2.6.3'!R39,0,1)</f>
        <v>0</v>
      </c>
    </row>
    <row r="8077" spans="1:8" x14ac:dyDescent="0.2">
      <c r="A8077" s="6">
        <f t="shared" si="115"/>
        <v>609562</v>
      </c>
      <c r="B8077" s="6">
        <v>35</v>
      </c>
      <c r="C8077" s="7">
        <v>27</v>
      </c>
      <c r="D8077" s="6">
        <v>576</v>
      </c>
      <c r="E8077" s="139" t="s">
        <v>3762</v>
      </c>
      <c r="F8077" s="7"/>
      <c r="G8077" s="7"/>
      <c r="H8077" s="7">
        <f>IF('Раздел 2.6.3'!S36&gt;='Раздел 2.6.3'!S39,0,1)</f>
        <v>0</v>
      </c>
    </row>
    <row r="8078" spans="1:8" x14ac:dyDescent="0.2">
      <c r="A8078" s="6">
        <f t="shared" si="115"/>
        <v>609562</v>
      </c>
      <c r="B8078" s="6">
        <v>35</v>
      </c>
      <c r="C8078" s="7">
        <v>27</v>
      </c>
      <c r="D8078" s="6">
        <v>577</v>
      </c>
      <c r="E8078" s="139" t="s">
        <v>3763</v>
      </c>
      <c r="F8078" s="7"/>
      <c r="G8078" s="7"/>
      <c r="H8078" s="7">
        <f>IF('Раздел 2.6.3'!T36&gt;='Раздел 2.6.3'!T39,0,1)</f>
        <v>0</v>
      </c>
    </row>
    <row r="8079" spans="1:8" x14ac:dyDescent="0.2">
      <c r="A8079" s="6">
        <f t="shared" si="115"/>
        <v>609562</v>
      </c>
      <c r="B8079" s="6">
        <v>35</v>
      </c>
      <c r="C8079" s="7">
        <v>27</v>
      </c>
      <c r="D8079" s="6">
        <v>578</v>
      </c>
      <c r="E8079" s="139" t="s">
        <v>3764</v>
      </c>
      <c r="F8079" s="7"/>
      <c r="G8079" s="7"/>
      <c r="H8079" s="7">
        <f>IF('Раздел 2.6.3'!U36&gt;='Раздел 2.6.3'!U39,0,1)</f>
        <v>0</v>
      </c>
    </row>
    <row r="8080" spans="1:8" x14ac:dyDescent="0.2">
      <c r="A8080" s="6">
        <f t="shared" si="115"/>
        <v>609562</v>
      </c>
      <c r="B8080" s="6">
        <v>35</v>
      </c>
      <c r="C8080" s="7">
        <v>27</v>
      </c>
      <c r="D8080" s="6">
        <v>579</v>
      </c>
      <c r="E8080" s="139" t="s">
        <v>3765</v>
      </c>
      <c r="F8080" s="7"/>
      <c r="G8080" s="7"/>
      <c r="H8080" s="7">
        <f>IF('Раздел 2.6.3'!V36&gt;='Раздел 2.6.3'!V39,0,1)</f>
        <v>0</v>
      </c>
    </row>
    <row r="8081" spans="1:8" x14ac:dyDescent="0.2">
      <c r="A8081" s="6">
        <f t="shared" si="115"/>
        <v>609562</v>
      </c>
      <c r="B8081" s="6">
        <v>35</v>
      </c>
      <c r="C8081" s="7">
        <v>27</v>
      </c>
      <c r="D8081" s="6">
        <v>580</v>
      </c>
      <c r="E8081" s="139" t="s">
        <v>3766</v>
      </c>
      <c r="F8081" s="7"/>
      <c r="G8081" s="7"/>
      <c r="H8081" s="7">
        <f>IF('Раздел 2.6.3'!W36&gt;='Раздел 2.6.3'!W39,0,1)</f>
        <v>0</v>
      </c>
    </row>
    <row r="8082" spans="1:8" x14ac:dyDescent="0.2">
      <c r="A8082" s="6">
        <f t="shared" si="115"/>
        <v>609562</v>
      </c>
      <c r="B8082" s="6">
        <v>35</v>
      </c>
      <c r="C8082" s="7">
        <v>27</v>
      </c>
      <c r="D8082" s="6">
        <v>581</v>
      </c>
      <c r="E8082" s="139" t="s">
        <v>3767</v>
      </c>
      <c r="F8082" s="7"/>
      <c r="G8082" s="7"/>
      <c r="H8082" s="7">
        <f>IF('Раздел 2.6.3'!X36&gt;='Раздел 2.6.3'!X39,0,1)</f>
        <v>0</v>
      </c>
    </row>
    <row r="8083" spans="1:8" x14ac:dyDescent="0.2">
      <c r="A8083" s="6">
        <f t="shared" si="115"/>
        <v>609562</v>
      </c>
      <c r="B8083" s="6">
        <v>35</v>
      </c>
      <c r="C8083" s="7">
        <v>27</v>
      </c>
      <c r="D8083" s="6">
        <v>582</v>
      </c>
      <c r="E8083" s="139" t="s">
        <v>3768</v>
      </c>
      <c r="F8083" s="7"/>
      <c r="G8083" s="7"/>
      <c r="H8083" s="7">
        <f>IF('Раздел 2.6.3'!Y36&gt;='Раздел 2.6.3'!Y39,0,1)</f>
        <v>0</v>
      </c>
    </row>
    <row r="8084" spans="1:8" x14ac:dyDescent="0.2">
      <c r="A8084" s="6">
        <f t="shared" si="115"/>
        <v>609562</v>
      </c>
      <c r="B8084" s="6">
        <v>35</v>
      </c>
      <c r="C8084" s="7">
        <v>27</v>
      </c>
      <c r="D8084" s="6">
        <v>583</v>
      </c>
      <c r="E8084" s="139" t="s">
        <v>3769</v>
      </c>
      <c r="F8084" s="7"/>
      <c r="G8084" s="7"/>
      <c r="H8084" s="7">
        <f>IF('Раздел 2.6.3'!Z36&gt;='Раздел 2.6.3'!Z39,0,1)</f>
        <v>0</v>
      </c>
    </row>
    <row r="8085" spans="1:8" x14ac:dyDescent="0.2">
      <c r="A8085" s="6">
        <f t="shared" si="115"/>
        <v>609562</v>
      </c>
      <c r="B8085" s="6">
        <v>35</v>
      </c>
      <c r="C8085" s="7">
        <v>27</v>
      </c>
      <c r="D8085" s="6">
        <v>584</v>
      </c>
      <c r="E8085" s="139" t="s">
        <v>3770</v>
      </c>
      <c r="F8085" s="7"/>
      <c r="G8085" s="7"/>
      <c r="H8085" s="7">
        <f>IF('Раздел 2.6.3'!AA36&gt;='Раздел 2.6.3'!AA39,0,1)</f>
        <v>0</v>
      </c>
    </row>
    <row r="8086" spans="1:8" x14ac:dyDescent="0.2">
      <c r="A8086" s="6">
        <f t="shared" si="115"/>
        <v>609562</v>
      </c>
      <c r="B8086" s="6">
        <v>35</v>
      </c>
      <c r="C8086" s="7">
        <v>27</v>
      </c>
      <c r="D8086" s="6">
        <v>585</v>
      </c>
      <c r="E8086" s="139" t="s">
        <v>3771</v>
      </c>
      <c r="F8086" s="7"/>
      <c r="G8086" s="7"/>
      <c r="H8086" s="7">
        <f>IF('Раздел 2.6.3'!AB36&gt;='Раздел 2.6.3'!AB39,0,1)</f>
        <v>0</v>
      </c>
    </row>
    <row r="8087" spans="1:8" x14ac:dyDescent="0.2">
      <c r="A8087" s="6">
        <f t="shared" si="115"/>
        <v>609562</v>
      </c>
      <c r="B8087" s="6">
        <v>35</v>
      </c>
      <c r="C8087" s="7">
        <v>27</v>
      </c>
      <c r="D8087" s="6">
        <v>586</v>
      </c>
      <c r="E8087" s="139" t="s">
        <v>3772</v>
      </c>
      <c r="F8087" s="7"/>
      <c r="G8087" s="7"/>
      <c r="H8087" s="7">
        <f>IF('Раздел 2.6.3'!AC36&gt;='Раздел 2.6.3'!AC39,0,1)</f>
        <v>0</v>
      </c>
    </row>
    <row r="8088" spans="1:8" x14ac:dyDescent="0.2">
      <c r="A8088" s="6">
        <f t="shared" si="115"/>
        <v>609562</v>
      </c>
      <c r="B8088" s="6">
        <v>35</v>
      </c>
      <c r="C8088" s="7">
        <v>27</v>
      </c>
      <c r="D8088" s="6">
        <v>587</v>
      </c>
      <c r="E8088" s="139" t="s">
        <v>3773</v>
      </c>
      <c r="F8088" s="7"/>
      <c r="G8088" s="7"/>
      <c r="H8088" s="7">
        <f>IF('Раздел 2.6.3'!AD36&gt;='Раздел 2.6.3'!AD39,0,1)</f>
        <v>0</v>
      </c>
    </row>
    <row r="8089" spans="1:8" x14ac:dyDescent="0.2">
      <c r="A8089" s="6">
        <f t="shared" ref="A8089:A8152" si="116">P_3</f>
        <v>609562</v>
      </c>
      <c r="B8089" s="6">
        <v>35</v>
      </c>
      <c r="C8089" s="7">
        <v>27</v>
      </c>
      <c r="D8089" s="6">
        <v>588</v>
      </c>
      <c r="E8089" s="139" t="s">
        <v>3774</v>
      </c>
      <c r="F8089" s="7"/>
      <c r="G8089" s="7"/>
      <c r="H8089" s="7">
        <f>IF('Раздел 2.6.3'!AE36&gt;='Раздел 2.6.3'!AE39,0,1)</f>
        <v>0</v>
      </c>
    </row>
    <row r="8090" spans="1:8" x14ac:dyDescent="0.2">
      <c r="A8090" s="6">
        <f t="shared" si="116"/>
        <v>609562</v>
      </c>
      <c r="B8090" s="6">
        <v>35</v>
      </c>
      <c r="C8090" s="7">
        <v>27</v>
      </c>
      <c r="D8090" s="6">
        <v>589</v>
      </c>
      <c r="E8090" s="139" t="s">
        <v>3775</v>
      </c>
      <c r="F8090" s="7"/>
      <c r="G8090" s="7"/>
      <c r="H8090" s="7">
        <f>IF('Раздел 2.6.3'!AF36&gt;='Раздел 2.6.3'!AF39,0,1)</f>
        <v>0</v>
      </c>
    </row>
    <row r="8091" spans="1:8" x14ac:dyDescent="0.2">
      <c r="A8091" s="6">
        <f t="shared" si="116"/>
        <v>609562</v>
      </c>
      <c r="B8091" s="6">
        <v>35</v>
      </c>
      <c r="C8091" s="7">
        <v>27</v>
      </c>
      <c r="D8091" s="6">
        <v>590</v>
      </c>
      <c r="E8091" s="139" t="s">
        <v>3776</v>
      </c>
      <c r="F8091" s="7"/>
      <c r="G8091" s="7"/>
      <c r="H8091" s="7">
        <f>IF('Раздел 2.6.3'!AG36&gt;='Раздел 2.6.3'!AG39,0,1)</f>
        <v>0</v>
      </c>
    </row>
    <row r="8092" spans="1:8" x14ac:dyDescent="0.2">
      <c r="A8092" s="6">
        <f t="shared" si="116"/>
        <v>609562</v>
      </c>
      <c r="B8092" s="6">
        <v>35</v>
      </c>
      <c r="C8092" s="7">
        <v>27</v>
      </c>
      <c r="D8092" s="6">
        <v>591</v>
      </c>
      <c r="E8092" s="139" t="s">
        <v>3777</v>
      </c>
      <c r="F8092" s="7"/>
      <c r="G8092" s="7"/>
      <c r="H8092" s="7">
        <f>IF('Раздел 2.6.3'!AH36&gt;='Раздел 2.6.3'!AH39,0,1)</f>
        <v>0</v>
      </c>
    </row>
    <row r="8093" spans="1:8" x14ac:dyDescent="0.2">
      <c r="A8093" s="6">
        <f t="shared" si="116"/>
        <v>609562</v>
      </c>
      <c r="B8093" s="6">
        <v>35</v>
      </c>
      <c r="C8093" s="7">
        <v>27</v>
      </c>
      <c r="D8093" s="6">
        <v>592</v>
      </c>
      <c r="E8093" s="139" t="s">
        <v>3778</v>
      </c>
      <c r="F8093" s="7"/>
      <c r="G8093" s="7"/>
      <c r="H8093" s="7">
        <f>IF('Раздел 2.6.3'!AI36&gt;='Раздел 2.6.3'!AI39,0,1)</f>
        <v>0</v>
      </c>
    </row>
    <row r="8094" spans="1:8" x14ac:dyDescent="0.2">
      <c r="A8094" s="6">
        <f t="shared" si="116"/>
        <v>609562</v>
      </c>
      <c r="B8094" s="6">
        <v>35</v>
      </c>
      <c r="C8094" s="7">
        <v>27</v>
      </c>
      <c r="D8094" s="6">
        <v>593</v>
      </c>
      <c r="E8094" s="139" t="s">
        <v>3779</v>
      </c>
      <c r="F8094" s="7"/>
      <c r="G8094" s="7"/>
      <c r="H8094" s="7">
        <f>IF('Раздел 2.6.3'!AJ36&gt;='Раздел 2.6.3'!AJ39,0,1)</f>
        <v>0</v>
      </c>
    </row>
    <row r="8095" spans="1:8" x14ac:dyDescent="0.2">
      <c r="A8095" s="6">
        <f t="shared" si="116"/>
        <v>609562</v>
      </c>
      <c r="B8095" s="6">
        <v>35</v>
      </c>
      <c r="C8095" s="119">
        <v>27</v>
      </c>
      <c r="D8095" s="119">
        <v>594</v>
      </c>
      <c r="E8095" s="140" t="s">
        <v>2992</v>
      </c>
      <c r="F8095" s="119"/>
      <c r="G8095" s="119"/>
      <c r="H8095" s="119">
        <f>IF('Раздел 2.6.3'!AK36&gt;='Раздел 2.6.3'!AK39,0,1)</f>
        <v>0</v>
      </c>
    </row>
    <row r="8096" spans="1:8" x14ac:dyDescent="0.2">
      <c r="A8096" s="6">
        <f t="shared" si="116"/>
        <v>609562</v>
      </c>
      <c r="B8096" s="6">
        <v>35</v>
      </c>
      <c r="C8096" s="7">
        <v>28</v>
      </c>
      <c r="D8096" s="6">
        <v>595</v>
      </c>
      <c r="E8096" s="139" t="s">
        <v>2993</v>
      </c>
      <c r="F8096" s="7"/>
      <c r="G8096" s="7"/>
      <c r="H8096" s="7">
        <f>IF('Раздел 2.6.3'!P37&gt;='Раздел 2.6.3'!P38,0,1)</f>
        <v>0</v>
      </c>
    </row>
    <row r="8097" spans="1:8" x14ac:dyDescent="0.2">
      <c r="A8097" s="6">
        <f t="shared" si="116"/>
        <v>609562</v>
      </c>
      <c r="B8097" s="6">
        <v>35</v>
      </c>
      <c r="C8097" s="7">
        <v>28</v>
      </c>
      <c r="D8097" s="6">
        <v>596</v>
      </c>
      <c r="E8097" s="139" t="s">
        <v>2994</v>
      </c>
      <c r="F8097" s="7"/>
      <c r="G8097" s="7"/>
      <c r="H8097" s="7">
        <f>IF('Раздел 2.6.3'!Q37&gt;='Раздел 2.6.3'!Q38,0,1)</f>
        <v>0</v>
      </c>
    </row>
    <row r="8098" spans="1:8" x14ac:dyDescent="0.2">
      <c r="A8098" s="6">
        <f t="shared" si="116"/>
        <v>609562</v>
      </c>
      <c r="B8098" s="6">
        <v>35</v>
      </c>
      <c r="C8098" s="7">
        <v>28</v>
      </c>
      <c r="D8098" s="6">
        <v>597</v>
      </c>
      <c r="E8098" s="139" t="s">
        <v>3781</v>
      </c>
      <c r="F8098" s="7"/>
      <c r="G8098" s="7"/>
      <c r="H8098" s="7">
        <f>IF('Раздел 2.6.3'!R37&gt;='Раздел 2.6.3'!R38,0,1)</f>
        <v>0</v>
      </c>
    </row>
    <row r="8099" spans="1:8" x14ac:dyDescent="0.2">
      <c r="A8099" s="6">
        <f t="shared" si="116"/>
        <v>609562</v>
      </c>
      <c r="B8099" s="6">
        <v>35</v>
      </c>
      <c r="C8099" s="7">
        <v>28</v>
      </c>
      <c r="D8099" s="6">
        <v>598</v>
      </c>
      <c r="E8099" s="139" t="s">
        <v>3782</v>
      </c>
      <c r="F8099" s="7"/>
      <c r="G8099" s="7"/>
      <c r="H8099" s="7">
        <f>IF('Раздел 2.6.3'!S37&gt;='Раздел 2.6.3'!S38,0,1)</f>
        <v>0</v>
      </c>
    </row>
    <row r="8100" spans="1:8" x14ac:dyDescent="0.2">
      <c r="A8100" s="6">
        <f t="shared" si="116"/>
        <v>609562</v>
      </c>
      <c r="B8100" s="6">
        <v>35</v>
      </c>
      <c r="C8100" s="7">
        <v>28</v>
      </c>
      <c r="D8100" s="6">
        <v>599</v>
      </c>
      <c r="E8100" s="139" t="s">
        <v>3783</v>
      </c>
      <c r="F8100" s="7"/>
      <c r="G8100" s="7"/>
      <c r="H8100" s="7">
        <f>IF('Раздел 2.6.3'!T37&gt;='Раздел 2.6.3'!T38,0,1)</f>
        <v>0</v>
      </c>
    </row>
    <row r="8101" spans="1:8" x14ac:dyDescent="0.2">
      <c r="A8101" s="6">
        <f t="shared" si="116"/>
        <v>609562</v>
      </c>
      <c r="B8101" s="6">
        <v>35</v>
      </c>
      <c r="C8101" s="7">
        <v>28</v>
      </c>
      <c r="D8101" s="6">
        <v>600</v>
      </c>
      <c r="E8101" s="139" t="s">
        <v>3784</v>
      </c>
      <c r="F8101" s="7"/>
      <c r="G8101" s="7"/>
      <c r="H8101" s="7">
        <f>IF('Раздел 2.6.3'!U37&gt;='Раздел 2.6.3'!U38,0,1)</f>
        <v>0</v>
      </c>
    </row>
    <row r="8102" spans="1:8" x14ac:dyDescent="0.2">
      <c r="A8102" s="6">
        <f t="shared" si="116"/>
        <v>609562</v>
      </c>
      <c r="B8102" s="6">
        <v>35</v>
      </c>
      <c r="C8102" s="7">
        <v>28</v>
      </c>
      <c r="D8102" s="6">
        <v>601</v>
      </c>
      <c r="E8102" s="139" t="s">
        <v>3785</v>
      </c>
      <c r="F8102" s="7"/>
      <c r="G8102" s="7"/>
      <c r="H8102" s="7">
        <f>IF('Раздел 2.6.3'!V37&gt;='Раздел 2.6.3'!V38,0,1)</f>
        <v>0</v>
      </c>
    </row>
    <row r="8103" spans="1:8" x14ac:dyDescent="0.2">
      <c r="A8103" s="6">
        <f t="shared" si="116"/>
        <v>609562</v>
      </c>
      <c r="B8103" s="6">
        <v>35</v>
      </c>
      <c r="C8103" s="7">
        <v>28</v>
      </c>
      <c r="D8103" s="6">
        <v>602</v>
      </c>
      <c r="E8103" s="139" t="s">
        <v>3786</v>
      </c>
      <c r="F8103" s="7"/>
      <c r="G8103" s="7"/>
      <c r="H8103" s="7">
        <f>IF('Раздел 2.6.3'!W37&gt;='Раздел 2.6.3'!W38,0,1)</f>
        <v>0</v>
      </c>
    </row>
    <row r="8104" spans="1:8" x14ac:dyDescent="0.2">
      <c r="A8104" s="6">
        <f t="shared" si="116"/>
        <v>609562</v>
      </c>
      <c r="B8104" s="6">
        <v>35</v>
      </c>
      <c r="C8104" s="7">
        <v>28</v>
      </c>
      <c r="D8104" s="6">
        <v>603</v>
      </c>
      <c r="E8104" s="139" t="s">
        <v>3787</v>
      </c>
      <c r="F8104" s="7"/>
      <c r="G8104" s="7"/>
      <c r="H8104" s="7">
        <f>IF('Раздел 2.6.3'!X37&gt;='Раздел 2.6.3'!X38,0,1)</f>
        <v>0</v>
      </c>
    </row>
    <row r="8105" spans="1:8" x14ac:dyDescent="0.2">
      <c r="A8105" s="6">
        <f t="shared" si="116"/>
        <v>609562</v>
      </c>
      <c r="B8105" s="6">
        <v>35</v>
      </c>
      <c r="C8105" s="7">
        <v>28</v>
      </c>
      <c r="D8105" s="6">
        <v>604</v>
      </c>
      <c r="E8105" s="139" t="s">
        <v>3788</v>
      </c>
      <c r="F8105" s="7"/>
      <c r="G8105" s="7"/>
      <c r="H8105" s="7">
        <f>IF('Раздел 2.6.3'!Y37&gt;='Раздел 2.6.3'!Y38,0,1)</f>
        <v>0</v>
      </c>
    </row>
    <row r="8106" spans="1:8" x14ac:dyDescent="0.2">
      <c r="A8106" s="6">
        <f t="shared" si="116"/>
        <v>609562</v>
      </c>
      <c r="B8106" s="6">
        <v>35</v>
      </c>
      <c r="C8106" s="7">
        <v>28</v>
      </c>
      <c r="D8106" s="6">
        <v>605</v>
      </c>
      <c r="E8106" s="139" t="s">
        <v>3789</v>
      </c>
      <c r="F8106" s="7"/>
      <c r="G8106" s="7"/>
      <c r="H8106" s="7">
        <f>IF('Раздел 2.6.3'!Z37&gt;='Раздел 2.6.3'!Z38,0,1)</f>
        <v>0</v>
      </c>
    </row>
    <row r="8107" spans="1:8" x14ac:dyDescent="0.2">
      <c r="A8107" s="6">
        <f t="shared" si="116"/>
        <v>609562</v>
      </c>
      <c r="B8107" s="6">
        <v>35</v>
      </c>
      <c r="C8107" s="7">
        <v>28</v>
      </c>
      <c r="D8107" s="6">
        <v>606</v>
      </c>
      <c r="E8107" s="139" t="s">
        <v>3790</v>
      </c>
      <c r="F8107" s="7"/>
      <c r="G8107" s="7"/>
      <c r="H8107" s="7">
        <f>IF('Раздел 2.6.3'!AA37&gt;='Раздел 2.6.3'!AA38,0,1)</f>
        <v>0</v>
      </c>
    </row>
    <row r="8108" spans="1:8" x14ac:dyDescent="0.2">
      <c r="A8108" s="6">
        <f t="shared" si="116"/>
        <v>609562</v>
      </c>
      <c r="B8108" s="6">
        <v>35</v>
      </c>
      <c r="C8108" s="7">
        <v>28</v>
      </c>
      <c r="D8108" s="6">
        <v>607</v>
      </c>
      <c r="E8108" s="139" t="s">
        <v>4528</v>
      </c>
      <c r="F8108" s="7"/>
      <c r="G8108" s="7"/>
      <c r="H8108" s="7">
        <f>IF('Раздел 2.6.3'!AB37&gt;='Раздел 2.6.3'!AB38,0,1)</f>
        <v>0</v>
      </c>
    </row>
    <row r="8109" spans="1:8" x14ac:dyDescent="0.2">
      <c r="A8109" s="6">
        <f t="shared" si="116"/>
        <v>609562</v>
      </c>
      <c r="B8109" s="6">
        <v>35</v>
      </c>
      <c r="C8109" s="7">
        <v>28</v>
      </c>
      <c r="D8109" s="6">
        <v>608</v>
      </c>
      <c r="E8109" s="139" t="s">
        <v>4529</v>
      </c>
      <c r="F8109" s="7"/>
      <c r="G8109" s="7"/>
      <c r="H8109" s="7">
        <f>IF('Раздел 2.6.3'!AC37&gt;='Раздел 2.6.3'!AC38,0,1)</f>
        <v>0</v>
      </c>
    </row>
    <row r="8110" spans="1:8" x14ac:dyDescent="0.2">
      <c r="A8110" s="6">
        <f t="shared" si="116"/>
        <v>609562</v>
      </c>
      <c r="B8110" s="6">
        <v>35</v>
      </c>
      <c r="C8110" s="7">
        <v>28</v>
      </c>
      <c r="D8110" s="6">
        <v>609</v>
      </c>
      <c r="E8110" s="139" t="s">
        <v>4530</v>
      </c>
      <c r="F8110" s="7"/>
      <c r="G8110" s="7"/>
      <c r="H8110" s="7">
        <f>IF('Раздел 2.6.3'!AD37&gt;='Раздел 2.6.3'!AD38,0,1)</f>
        <v>0</v>
      </c>
    </row>
    <row r="8111" spans="1:8" x14ac:dyDescent="0.2">
      <c r="A8111" s="6">
        <f t="shared" si="116"/>
        <v>609562</v>
      </c>
      <c r="B8111" s="6">
        <v>35</v>
      </c>
      <c r="C8111" s="7">
        <v>28</v>
      </c>
      <c r="D8111" s="6">
        <v>610</v>
      </c>
      <c r="E8111" s="139" t="s">
        <v>4531</v>
      </c>
      <c r="F8111" s="7"/>
      <c r="G8111" s="7"/>
      <c r="H8111" s="7">
        <f>IF('Раздел 2.6.3'!AE37&gt;='Раздел 2.6.3'!AE38,0,1)</f>
        <v>0</v>
      </c>
    </row>
    <row r="8112" spans="1:8" x14ac:dyDescent="0.2">
      <c r="A8112" s="6">
        <f t="shared" si="116"/>
        <v>609562</v>
      </c>
      <c r="B8112" s="6">
        <v>35</v>
      </c>
      <c r="C8112" s="7">
        <v>28</v>
      </c>
      <c r="D8112" s="6">
        <v>611</v>
      </c>
      <c r="E8112" s="139" t="s">
        <v>4532</v>
      </c>
      <c r="F8112" s="7"/>
      <c r="G8112" s="7"/>
      <c r="H8112" s="7">
        <f>IF('Раздел 2.6.3'!AF37&gt;='Раздел 2.6.3'!AF38,0,1)</f>
        <v>0</v>
      </c>
    </row>
    <row r="8113" spans="1:8" x14ac:dyDescent="0.2">
      <c r="A8113" s="6">
        <f t="shared" si="116"/>
        <v>609562</v>
      </c>
      <c r="B8113" s="6">
        <v>35</v>
      </c>
      <c r="C8113" s="7">
        <v>28</v>
      </c>
      <c r="D8113" s="6">
        <v>612</v>
      </c>
      <c r="E8113" s="139" t="s">
        <v>4533</v>
      </c>
      <c r="F8113" s="7"/>
      <c r="G8113" s="7"/>
      <c r="H8113" s="7">
        <f>IF('Раздел 2.6.3'!AG37&gt;='Раздел 2.6.3'!AG38,0,1)</f>
        <v>0</v>
      </c>
    </row>
    <row r="8114" spans="1:8" x14ac:dyDescent="0.2">
      <c r="A8114" s="6">
        <f t="shared" si="116"/>
        <v>609562</v>
      </c>
      <c r="B8114" s="6">
        <v>35</v>
      </c>
      <c r="C8114" s="7">
        <v>28</v>
      </c>
      <c r="D8114" s="6">
        <v>613</v>
      </c>
      <c r="E8114" s="139" t="s">
        <v>4534</v>
      </c>
      <c r="F8114" s="7"/>
      <c r="G8114" s="7"/>
      <c r="H8114" s="7">
        <f>IF('Раздел 2.6.3'!AH37&gt;='Раздел 2.6.3'!AH38,0,1)</f>
        <v>0</v>
      </c>
    </row>
    <row r="8115" spans="1:8" x14ac:dyDescent="0.2">
      <c r="A8115" s="6">
        <f t="shared" si="116"/>
        <v>609562</v>
      </c>
      <c r="B8115" s="6">
        <v>35</v>
      </c>
      <c r="C8115" s="7">
        <v>28</v>
      </c>
      <c r="D8115" s="6">
        <v>614</v>
      </c>
      <c r="E8115" s="139" t="s">
        <v>4535</v>
      </c>
      <c r="F8115" s="7"/>
      <c r="G8115" s="7"/>
      <c r="H8115" s="7">
        <f>IF('Раздел 2.6.3'!AI37&gt;='Раздел 2.6.3'!AI38,0,1)</f>
        <v>0</v>
      </c>
    </row>
    <row r="8116" spans="1:8" x14ac:dyDescent="0.2">
      <c r="A8116" s="6">
        <f t="shared" si="116"/>
        <v>609562</v>
      </c>
      <c r="B8116" s="6">
        <v>35</v>
      </c>
      <c r="C8116" s="7">
        <v>28</v>
      </c>
      <c r="D8116" s="6">
        <v>615</v>
      </c>
      <c r="E8116" s="139" t="s">
        <v>4536</v>
      </c>
      <c r="F8116" s="7"/>
      <c r="G8116" s="7"/>
      <c r="H8116" s="7">
        <f>IF('Раздел 2.6.3'!AJ37&gt;='Раздел 2.6.3'!AJ38,0,1)</f>
        <v>0</v>
      </c>
    </row>
    <row r="8117" spans="1:8" x14ac:dyDescent="0.2">
      <c r="A8117" s="6">
        <f t="shared" si="116"/>
        <v>609562</v>
      </c>
      <c r="B8117" s="6">
        <v>35</v>
      </c>
      <c r="C8117" s="119">
        <v>28</v>
      </c>
      <c r="D8117" s="119">
        <v>616</v>
      </c>
      <c r="E8117" s="140" t="s">
        <v>2849</v>
      </c>
      <c r="F8117" s="119"/>
      <c r="G8117" s="119"/>
      <c r="H8117" s="119">
        <f>IF('Раздел 2.6.3'!AK37&gt;='Раздел 2.6.3'!AK38,0,1)</f>
        <v>0</v>
      </c>
    </row>
    <row r="8118" spans="1:8" x14ac:dyDescent="0.2">
      <c r="A8118" s="6">
        <f t="shared" si="116"/>
        <v>609562</v>
      </c>
      <c r="B8118" s="6">
        <v>35</v>
      </c>
      <c r="C8118" s="125">
        <v>29</v>
      </c>
      <c r="D8118" s="6">
        <v>617</v>
      </c>
      <c r="E8118" s="139" t="s">
        <v>2850</v>
      </c>
      <c r="F8118" s="7"/>
      <c r="G8118" s="7"/>
      <c r="H8118" s="7">
        <f>IF('Раздел 2.6.3'!P39&gt;='Раздел 2.6.3'!P40,0,1)</f>
        <v>0</v>
      </c>
    </row>
    <row r="8119" spans="1:8" x14ac:dyDescent="0.2">
      <c r="A8119" s="6">
        <f t="shared" si="116"/>
        <v>609562</v>
      </c>
      <c r="B8119" s="6">
        <v>35</v>
      </c>
      <c r="C8119" s="7">
        <v>29</v>
      </c>
      <c r="D8119" s="6">
        <v>618</v>
      </c>
      <c r="E8119" s="139" t="s">
        <v>2851</v>
      </c>
      <c r="F8119" s="7"/>
      <c r="G8119" s="7"/>
      <c r="H8119" s="7">
        <f>IF('Раздел 2.6.3'!Q39&gt;='Раздел 2.6.3'!Q40,0,1)</f>
        <v>0</v>
      </c>
    </row>
    <row r="8120" spans="1:8" x14ac:dyDescent="0.2">
      <c r="A8120" s="6">
        <f t="shared" si="116"/>
        <v>609562</v>
      </c>
      <c r="B8120" s="6">
        <v>35</v>
      </c>
      <c r="C8120" s="7">
        <v>29</v>
      </c>
      <c r="D8120" s="6">
        <v>619</v>
      </c>
      <c r="E8120" s="139" t="s">
        <v>2852</v>
      </c>
      <c r="F8120" s="7"/>
      <c r="G8120" s="7"/>
      <c r="H8120" s="7">
        <f>IF('Раздел 2.6.3'!R39&gt;='Раздел 2.6.3'!R40,0,1)</f>
        <v>0</v>
      </c>
    </row>
    <row r="8121" spans="1:8" x14ac:dyDescent="0.2">
      <c r="A8121" s="6">
        <f t="shared" si="116"/>
        <v>609562</v>
      </c>
      <c r="B8121" s="6">
        <v>35</v>
      </c>
      <c r="C8121" s="7">
        <v>29</v>
      </c>
      <c r="D8121" s="6">
        <v>620</v>
      </c>
      <c r="E8121" s="139" t="s">
        <v>2853</v>
      </c>
      <c r="F8121" s="7"/>
      <c r="G8121" s="7"/>
      <c r="H8121" s="7">
        <f>IF('Раздел 2.6.3'!S39&gt;='Раздел 2.6.3'!S40,0,1)</f>
        <v>0</v>
      </c>
    </row>
    <row r="8122" spans="1:8" x14ac:dyDescent="0.2">
      <c r="A8122" s="6">
        <f t="shared" si="116"/>
        <v>609562</v>
      </c>
      <c r="B8122" s="6">
        <v>35</v>
      </c>
      <c r="C8122" s="7">
        <v>29</v>
      </c>
      <c r="D8122" s="6">
        <v>621</v>
      </c>
      <c r="E8122" s="139" t="s">
        <v>2854</v>
      </c>
      <c r="F8122" s="7"/>
      <c r="G8122" s="7"/>
      <c r="H8122" s="7">
        <f>IF('Раздел 2.6.3'!T39&gt;='Раздел 2.6.3'!T40,0,1)</f>
        <v>0</v>
      </c>
    </row>
    <row r="8123" spans="1:8" x14ac:dyDescent="0.2">
      <c r="A8123" s="6">
        <f t="shared" si="116"/>
        <v>609562</v>
      </c>
      <c r="B8123" s="6">
        <v>35</v>
      </c>
      <c r="C8123" s="7">
        <v>29</v>
      </c>
      <c r="D8123" s="6">
        <v>622</v>
      </c>
      <c r="E8123" s="139" t="s">
        <v>2855</v>
      </c>
      <c r="F8123" s="7"/>
      <c r="G8123" s="7"/>
      <c r="H8123" s="7">
        <f>IF('Раздел 2.6.3'!U39&gt;='Раздел 2.6.3'!U40,0,1)</f>
        <v>0</v>
      </c>
    </row>
    <row r="8124" spans="1:8" x14ac:dyDescent="0.2">
      <c r="A8124" s="6">
        <f t="shared" si="116"/>
        <v>609562</v>
      </c>
      <c r="B8124" s="6">
        <v>35</v>
      </c>
      <c r="C8124" s="7">
        <v>29</v>
      </c>
      <c r="D8124" s="6">
        <v>623</v>
      </c>
      <c r="E8124" s="139" t="s">
        <v>2856</v>
      </c>
      <c r="F8124" s="7"/>
      <c r="G8124" s="7"/>
      <c r="H8124" s="7">
        <f>IF('Раздел 2.6.3'!V39&gt;='Раздел 2.6.3'!V40,0,1)</f>
        <v>0</v>
      </c>
    </row>
    <row r="8125" spans="1:8" x14ac:dyDescent="0.2">
      <c r="A8125" s="6">
        <f t="shared" si="116"/>
        <v>609562</v>
      </c>
      <c r="B8125" s="6">
        <v>35</v>
      </c>
      <c r="C8125" s="7">
        <v>29</v>
      </c>
      <c r="D8125" s="6">
        <v>624</v>
      </c>
      <c r="E8125" s="139" t="s">
        <v>2857</v>
      </c>
      <c r="F8125" s="7"/>
      <c r="G8125" s="7"/>
      <c r="H8125" s="7">
        <f>IF('Раздел 2.6.3'!W39&gt;='Раздел 2.6.3'!W40,0,1)</f>
        <v>0</v>
      </c>
    </row>
    <row r="8126" spans="1:8" x14ac:dyDescent="0.2">
      <c r="A8126" s="6">
        <f t="shared" si="116"/>
        <v>609562</v>
      </c>
      <c r="B8126" s="6">
        <v>35</v>
      </c>
      <c r="C8126" s="7">
        <v>29</v>
      </c>
      <c r="D8126" s="6">
        <v>625</v>
      </c>
      <c r="E8126" s="139" t="s">
        <v>2858</v>
      </c>
      <c r="F8126" s="7"/>
      <c r="G8126" s="7"/>
      <c r="H8126" s="7">
        <f>IF('Раздел 2.6.3'!X39&gt;='Раздел 2.6.3'!X40,0,1)</f>
        <v>0</v>
      </c>
    </row>
    <row r="8127" spans="1:8" x14ac:dyDescent="0.2">
      <c r="A8127" s="6">
        <f t="shared" si="116"/>
        <v>609562</v>
      </c>
      <c r="B8127" s="6">
        <v>35</v>
      </c>
      <c r="C8127" s="7">
        <v>29</v>
      </c>
      <c r="D8127" s="6">
        <v>626</v>
      </c>
      <c r="E8127" s="139" t="s">
        <v>2859</v>
      </c>
      <c r="F8127" s="7"/>
      <c r="G8127" s="7"/>
      <c r="H8127" s="7">
        <f>IF('Раздел 2.6.3'!Y39&gt;='Раздел 2.6.3'!Y40,0,1)</f>
        <v>0</v>
      </c>
    </row>
    <row r="8128" spans="1:8" x14ac:dyDescent="0.2">
      <c r="A8128" s="6">
        <f t="shared" si="116"/>
        <v>609562</v>
      </c>
      <c r="B8128" s="6">
        <v>35</v>
      </c>
      <c r="C8128" s="7">
        <v>29</v>
      </c>
      <c r="D8128" s="6">
        <v>627</v>
      </c>
      <c r="E8128" s="139" t="s">
        <v>2860</v>
      </c>
      <c r="F8128" s="7"/>
      <c r="G8128" s="7"/>
      <c r="H8128" s="7">
        <f>IF('Раздел 2.6.3'!Z39&gt;='Раздел 2.6.3'!Z40,0,1)</f>
        <v>0</v>
      </c>
    </row>
    <row r="8129" spans="1:8" x14ac:dyDescent="0.2">
      <c r="A8129" s="6">
        <f t="shared" si="116"/>
        <v>609562</v>
      </c>
      <c r="B8129" s="6">
        <v>35</v>
      </c>
      <c r="C8129" s="7">
        <v>29</v>
      </c>
      <c r="D8129" s="6">
        <v>628</v>
      </c>
      <c r="E8129" s="139" t="s">
        <v>2861</v>
      </c>
      <c r="F8129" s="7"/>
      <c r="G8129" s="7"/>
      <c r="H8129" s="7">
        <f>IF('Раздел 2.6.3'!AA39&gt;='Раздел 2.6.3'!AA40,0,1)</f>
        <v>0</v>
      </c>
    </row>
    <row r="8130" spans="1:8" x14ac:dyDescent="0.2">
      <c r="A8130" s="6">
        <f t="shared" si="116"/>
        <v>609562</v>
      </c>
      <c r="B8130" s="6">
        <v>35</v>
      </c>
      <c r="C8130" s="7">
        <v>29</v>
      </c>
      <c r="D8130" s="6">
        <v>629</v>
      </c>
      <c r="E8130" s="139" t="s">
        <v>2862</v>
      </c>
      <c r="F8130" s="7"/>
      <c r="G8130" s="7"/>
      <c r="H8130" s="7">
        <f>IF('Раздел 2.6.3'!AB39&gt;='Раздел 2.6.3'!AB40,0,1)</f>
        <v>0</v>
      </c>
    </row>
    <row r="8131" spans="1:8" x14ac:dyDescent="0.2">
      <c r="A8131" s="6">
        <f t="shared" si="116"/>
        <v>609562</v>
      </c>
      <c r="B8131" s="6">
        <v>35</v>
      </c>
      <c r="C8131" s="7">
        <v>29</v>
      </c>
      <c r="D8131" s="6">
        <v>630</v>
      </c>
      <c r="E8131" s="139" t="s">
        <v>2863</v>
      </c>
      <c r="F8131" s="7"/>
      <c r="G8131" s="7"/>
      <c r="H8131" s="7">
        <f>IF('Раздел 2.6.3'!AC39&gt;='Раздел 2.6.3'!AC40,0,1)</f>
        <v>0</v>
      </c>
    </row>
    <row r="8132" spans="1:8" x14ac:dyDescent="0.2">
      <c r="A8132" s="6">
        <f t="shared" si="116"/>
        <v>609562</v>
      </c>
      <c r="B8132" s="6">
        <v>35</v>
      </c>
      <c r="C8132" s="7">
        <v>29</v>
      </c>
      <c r="D8132" s="6">
        <v>631</v>
      </c>
      <c r="E8132" s="139" t="s">
        <v>2864</v>
      </c>
      <c r="F8132" s="7"/>
      <c r="G8132" s="7"/>
      <c r="H8132" s="7">
        <f>IF('Раздел 2.6.3'!AD39&gt;='Раздел 2.6.3'!AD40,0,1)</f>
        <v>0</v>
      </c>
    </row>
    <row r="8133" spans="1:8" x14ac:dyDescent="0.2">
      <c r="A8133" s="6">
        <f t="shared" si="116"/>
        <v>609562</v>
      </c>
      <c r="B8133" s="6">
        <v>35</v>
      </c>
      <c r="C8133" s="7">
        <v>29</v>
      </c>
      <c r="D8133" s="6">
        <v>632</v>
      </c>
      <c r="E8133" s="139" t="s">
        <v>3638</v>
      </c>
      <c r="F8133" s="7"/>
      <c r="G8133" s="7"/>
      <c r="H8133" s="7">
        <f>IF('Раздел 2.6.3'!AE39&gt;='Раздел 2.6.3'!AE40,0,1)</f>
        <v>0</v>
      </c>
    </row>
    <row r="8134" spans="1:8" x14ac:dyDescent="0.2">
      <c r="A8134" s="6">
        <f t="shared" si="116"/>
        <v>609562</v>
      </c>
      <c r="B8134" s="6">
        <v>35</v>
      </c>
      <c r="C8134" s="7">
        <v>29</v>
      </c>
      <c r="D8134" s="6">
        <v>633</v>
      </c>
      <c r="E8134" s="139" t="s">
        <v>3639</v>
      </c>
      <c r="F8134" s="7"/>
      <c r="G8134" s="7"/>
      <c r="H8134" s="7">
        <f>IF('Раздел 2.6.3'!AF39&gt;='Раздел 2.6.3'!AF40,0,1)</f>
        <v>0</v>
      </c>
    </row>
    <row r="8135" spans="1:8" x14ac:dyDescent="0.2">
      <c r="A8135" s="6">
        <f t="shared" si="116"/>
        <v>609562</v>
      </c>
      <c r="B8135" s="6">
        <v>35</v>
      </c>
      <c r="C8135" s="7">
        <v>29</v>
      </c>
      <c r="D8135" s="6">
        <v>634</v>
      </c>
      <c r="E8135" s="139" t="s">
        <v>3640</v>
      </c>
      <c r="F8135" s="7"/>
      <c r="G8135" s="7"/>
      <c r="H8135" s="7">
        <f>IF('Раздел 2.6.3'!AG39&gt;='Раздел 2.6.3'!AG40,0,1)</f>
        <v>0</v>
      </c>
    </row>
    <row r="8136" spans="1:8" x14ac:dyDescent="0.2">
      <c r="A8136" s="6">
        <f t="shared" si="116"/>
        <v>609562</v>
      </c>
      <c r="B8136" s="6">
        <v>35</v>
      </c>
      <c r="C8136" s="7">
        <v>29</v>
      </c>
      <c r="D8136" s="6">
        <v>635</v>
      </c>
      <c r="E8136" s="139" t="s">
        <v>3641</v>
      </c>
      <c r="F8136" s="7"/>
      <c r="G8136" s="7"/>
      <c r="H8136" s="7">
        <f>IF('Раздел 2.6.3'!AH39&gt;='Раздел 2.6.3'!AH40,0,1)</f>
        <v>0</v>
      </c>
    </row>
    <row r="8137" spans="1:8" x14ac:dyDescent="0.2">
      <c r="A8137" s="6">
        <f t="shared" si="116"/>
        <v>609562</v>
      </c>
      <c r="B8137" s="6">
        <v>35</v>
      </c>
      <c r="C8137" s="7">
        <v>29</v>
      </c>
      <c r="D8137" s="6">
        <v>636</v>
      </c>
      <c r="E8137" s="139" t="s">
        <v>3642</v>
      </c>
      <c r="F8137" s="7"/>
      <c r="G8137" s="7"/>
      <c r="H8137" s="7">
        <f>IF('Раздел 2.6.3'!AI39&gt;='Раздел 2.6.3'!AI40,0,1)</f>
        <v>0</v>
      </c>
    </row>
    <row r="8138" spans="1:8" x14ac:dyDescent="0.2">
      <c r="A8138" s="6">
        <f t="shared" si="116"/>
        <v>609562</v>
      </c>
      <c r="B8138" s="6">
        <v>35</v>
      </c>
      <c r="C8138" s="7">
        <v>29</v>
      </c>
      <c r="D8138" s="6">
        <v>637</v>
      </c>
      <c r="E8138" s="139" t="s">
        <v>3643</v>
      </c>
      <c r="F8138" s="7"/>
      <c r="G8138" s="7"/>
      <c r="H8138" s="7">
        <f>IF('Раздел 2.6.3'!AJ39&gt;='Раздел 2.6.3'!AJ40,0,1)</f>
        <v>0</v>
      </c>
    </row>
    <row r="8139" spans="1:8" x14ac:dyDescent="0.2">
      <c r="A8139" s="6">
        <f t="shared" si="116"/>
        <v>609562</v>
      </c>
      <c r="B8139" s="6">
        <v>35</v>
      </c>
      <c r="C8139" s="119">
        <v>29</v>
      </c>
      <c r="D8139" s="119">
        <v>638</v>
      </c>
      <c r="E8139" s="140" t="s">
        <v>3644</v>
      </c>
      <c r="F8139" s="119"/>
      <c r="G8139" s="119"/>
      <c r="H8139" s="119">
        <f>IF('Раздел 2.6.3'!AK39&gt;='Раздел 2.6.3'!AK40,0,1)</f>
        <v>0</v>
      </c>
    </row>
    <row r="8140" spans="1:8" x14ac:dyDescent="0.2">
      <c r="A8140" s="6">
        <f t="shared" si="116"/>
        <v>609562</v>
      </c>
      <c r="B8140" s="6">
        <v>35</v>
      </c>
      <c r="C8140" s="125">
        <v>30</v>
      </c>
      <c r="D8140" s="6">
        <v>639</v>
      </c>
      <c r="E8140" s="6" t="s">
        <v>3645</v>
      </c>
      <c r="F8140" s="125"/>
      <c r="G8140" s="125"/>
      <c r="H8140" s="125">
        <f>IF('Раздел 2.6.3'!P21&gt;=SUM('Раздел 2.6.3'!R21:U21),0,1)</f>
        <v>0</v>
      </c>
    </row>
    <row r="8141" spans="1:8" x14ac:dyDescent="0.2">
      <c r="A8141" s="6">
        <f t="shared" si="116"/>
        <v>609562</v>
      </c>
      <c r="B8141" s="6">
        <v>35</v>
      </c>
      <c r="C8141" s="7">
        <v>30</v>
      </c>
      <c r="D8141" s="6">
        <v>640</v>
      </c>
      <c r="E8141" s="6" t="s">
        <v>3646</v>
      </c>
      <c r="F8141" s="7"/>
      <c r="G8141" s="7"/>
      <c r="H8141" s="7">
        <f>IF('Раздел 2.6.3'!P22&gt;=SUM('Раздел 2.6.3'!R22:U22),0,1)</f>
        <v>0</v>
      </c>
    </row>
    <row r="8142" spans="1:8" x14ac:dyDescent="0.2">
      <c r="A8142" s="6">
        <f t="shared" si="116"/>
        <v>609562</v>
      </c>
      <c r="B8142" s="6">
        <v>35</v>
      </c>
      <c r="C8142" s="7">
        <v>30</v>
      </c>
      <c r="D8142" s="6">
        <v>641</v>
      </c>
      <c r="E8142" s="6" t="s">
        <v>4479</v>
      </c>
      <c r="F8142" s="7"/>
      <c r="G8142" s="7"/>
      <c r="H8142" s="7">
        <f>IF('Раздел 2.6.3'!P23&gt;=SUM('Раздел 2.6.3'!R23:U23),0,1)</f>
        <v>0</v>
      </c>
    </row>
    <row r="8143" spans="1:8" x14ac:dyDescent="0.2">
      <c r="A8143" s="6">
        <f t="shared" si="116"/>
        <v>609562</v>
      </c>
      <c r="B8143" s="6">
        <v>35</v>
      </c>
      <c r="C8143" s="7">
        <v>30</v>
      </c>
      <c r="D8143" s="6">
        <v>642</v>
      </c>
      <c r="E8143" s="6" t="s">
        <v>4480</v>
      </c>
      <c r="F8143" s="7"/>
      <c r="G8143" s="7"/>
      <c r="H8143" s="7">
        <f>IF('Раздел 2.6.3'!P24&gt;=SUM('Раздел 2.6.3'!R24:U24),0,1)</f>
        <v>0</v>
      </c>
    </row>
    <row r="8144" spans="1:8" x14ac:dyDescent="0.2">
      <c r="A8144" s="6">
        <f t="shared" si="116"/>
        <v>609562</v>
      </c>
      <c r="B8144" s="6">
        <v>35</v>
      </c>
      <c r="C8144" s="7">
        <v>30</v>
      </c>
      <c r="D8144" s="6">
        <v>643</v>
      </c>
      <c r="E8144" s="6" t="s">
        <v>4481</v>
      </c>
      <c r="F8144" s="7"/>
      <c r="G8144" s="7"/>
      <c r="H8144" s="7">
        <f>IF('Раздел 2.6.3'!P25&gt;=SUM('Раздел 2.6.3'!R25:U25),0,1)</f>
        <v>0</v>
      </c>
    </row>
    <row r="8145" spans="1:8" x14ac:dyDescent="0.2">
      <c r="A8145" s="6">
        <f t="shared" si="116"/>
        <v>609562</v>
      </c>
      <c r="B8145" s="6">
        <v>35</v>
      </c>
      <c r="C8145" s="7">
        <v>30</v>
      </c>
      <c r="D8145" s="6">
        <v>644</v>
      </c>
      <c r="E8145" s="6" t="s">
        <v>4482</v>
      </c>
      <c r="F8145" s="7"/>
      <c r="G8145" s="7"/>
      <c r="H8145" s="7">
        <f>IF('Раздел 2.6.3'!P26&gt;=SUM('Раздел 2.6.3'!R26:U26),0,1)</f>
        <v>0</v>
      </c>
    </row>
    <row r="8146" spans="1:8" x14ac:dyDescent="0.2">
      <c r="A8146" s="6">
        <f t="shared" si="116"/>
        <v>609562</v>
      </c>
      <c r="B8146" s="6">
        <v>35</v>
      </c>
      <c r="C8146" s="7">
        <v>30</v>
      </c>
      <c r="D8146" s="6">
        <v>645</v>
      </c>
      <c r="E8146" s="6" t="s">
        <v>4483</v>
      </c>
      <c r="F8146" s="7"/>
      <c r="G8146" s="7"/>
      <c r="H8146" s="7">
        <f>IF('Раздел 2.6.3'!P27&gt;=SUM('Раздел 2.6.3'!R27:U27),0,1)</f>
        <v>0</v>
      </c>
    </row>
    <row r="8147" spans="1:8" x14ac:dyDescent="0.2">
      <c r="A8147" s="6">
        <f t="shared" si="116"/>
        <v>609562</v>
      </c>
      <c r="B8147" s="6">
        <v>35</v>
      </c>
      <c r="C8147" s="7">
        <v>30</v>
      </c>
      <c r="D8147" s="6">
        <v>646</v>
      </c>
      <c r="E8147" s="6" t="s">
        <v>4484</v>
      </c>
      <c r="F8147" s="7"/>
      <c r="G8147" s="7"/>
      <c r="H8147" s="7">
        <f>IF('Раздел 2.6.3'!P28&gt;=SUM('Раздел 2.6.3'!R28:U28),0,1)</f>
        <v>0</v>
      </c>
    </row>
    <row r="8148" spans="1:8" x14ac:dyDescent="0.2">
      <c r="A8148" s="6">
        <f t="shared" si="116"/>
        <v>609562</v>
      </c>
      <c r="B8148" s="6">
        <v>35</v>
      </c>
      <c r="C8148" s="7">
        <v>30</v>
      </c>
      <c r="D8148" s="6">
        <v>647</v>
      </c>
      <c r="E8148" s="6" t="s">
        <v>4485</v>
      </c>
      <c r="F8148" s="7"/>
      <c r="G8148" s="7"/>
      <c r="H8148" s="7">
        <f>IF('Раздел 2.6.3'!P29&gt;=SUM('Раздел 2.6.3'!R29:U29),0,1)</f>
        <v>0</v>
      </c>
    </row>
    <row r="8149" spans="1:8" x14ac:dyDescent="0.2">
      <c r="A8149" s="6">
        <f t="shared" si="116"/>
        <v>609562</v>
      </c>
      <c r="B8149" s="6">
        <v>35</v>
      </c>
      <c r="C8149" s="7">
        <v>30</v>
      </c>
      <c r="D8149" s="6">
        <v>648</v>
      </c>
      <c r="E8149" s="6" t="s">
        <v>4486</v>
      </c>
      <c r="F8149" s="7"/>
      <c r="G8149" s="7"/>
      <c r="H8149" s="7">
        <f>IF('Раздел 2.6.3'!P30&gt;=SUM('Раздел 2.6.3'!R30:U30),0,1)</f>
        <v>0</v>
      </c>
    </row>
    <row r="8150" spans="1:8" x14ac:dyDescent="0.2">
      <c r="A8150" s="6">
        <f t="shared" si="116"/>
        <v>609562</v>
      </c>
      <c r="B8150" s="6">
        <v>35</v>
      </c>
      <c r="C8150" s="7">
        <v>30</v>
      </c>
      <c r="D8150" s="6">
        <v>649</v>
      </c>
      <c r="E8150" s="6" t="s">
        <v>4487</v>
      </c>
      <c r="F8150" s="7"/>
      <c r="G8150" s="7"/>
      <c r="H8150" s="7">
        <f>IF('Раздел 2.6.3'!P31&gt;=SUM('Раздел 2.6.3'!R31:U31),0,1)</f>
        <v>0</v>
      </c>
    </row>
    <row r="8151" spans="1:8" x14ac:dyDescent="0.2">
      <c r="A8151" s="6">
        <f t="shared" si="116"/>
        <v>609562</v>
      </c>
      <c r="B8151" s="6">
        <v>35</v>
      </c>
      <c r="C8151" s="7">
        <v>30</v>
      </c>
      <c r="D8151" s="6">
        <v>650</v>
      </c>
      <c r="E8151" s="6" t="s">
        <v>4488</v>
      </c>
      <c r="F8151" s="7"/>
      <c r="G8151" s="7"/>
      <c r="H8151" s="7">
        <f>IF('Раздел 2.6.3'!P32&gt;=SUM('Раздел 2.6.3'!R32:U32),0,1)</f>
        <v>0</v>
      </c>
    </row>
    <row r="8152" spans="1:8" x14ac:dyDescent="0.2">
      <c r="A8152" s="6">
        <f t="shared" si="116"/>
        <v>609562</v>
      </c>
      <c r="B8152" s="6">
        <v>35</v>
      </c>
      <c r="C8152" s="7">
        <v>30</v>
      </c>
      <c r="D8152" s="6">
        <v>651</v>
      </c>
      <c r="E8152" s="6" t="s">
        <v>4489</v>
      </c>
      <c r="F8152" s="7"/>
      <c r="G8152" s="7"/>
      <c r="H8152" s="7">
        <f>IF('Раздел 2.6.3'!P33&gt;=SUM('Раздел 2.6.3'!R33:U33),0,1)</f>
        <v>0</v>
      </c>
    </row>
    <row r="8153" spans="1:8" x14ac:dyDescent="0.2">
      <c r="A8153" s="6">
        <f t="shared" ref="A8153:A8216" si="117">P_3</f>
        <v>609562</v>
      </c>
      <c r="B8153" s="6">
        <v>35</v>
      </c>
      <c r="C8153" s="7">
        <v>30</v>
      </c>
      <c r="D8153" s="6">
        <v>652</v>
      </c>
      <c r="E8153" s="6" t="s">
        <v>4490</v>
      </c>
      <c r="F8153" s="7"/>
      <c r="G8153" s="7"/>
      <c r="H8153" s="7">
        <f>IF('Раздел 2.6.3'!P34&gt;=SUM('Раздел 2.6.3'!R34:U34),0,1)</f>
        <v>0</v>
      </c>
    </row>
    <row r="8154" spans="1:8" x14ac:dyDescent="0.2">
      <c r="A8154" s="6">
        <f t="shared" si="117"/>
        <v>609562</v>
      </c>
      <c r="B8154" s="6">
        <v>35</v>
      </c>
      <c r="C8154" s="7">
        <v>30</v>
      </c>
      <c r="D8154" s="6">
        <v>653</v>
      </c>
      <c r="E8154" s="6" t="s">
        <v>4491</v>
      </c>
      <c r="F8154" s="7"/>
      <c r="G8154" s="7"/>
      <c r="H8154" s="7">
        <f>IF('Раздел 2.6.3'!P35&gt;=SUM('Раздел 2.6.3'!R35:U35),0,1)</f>
        <v>0</v>
      </c>
    </row>
    <row r="8155" spans="1:8" x14ac:dyDescent="0.2">
      <c r="A8155" s="6">
        <f t="shared" si="117"/>
        <v>609562</v>
      </c>
      <c r="B8155" s="6">
        <v>35</v>
      </c>
      <c r="C8155" s="7">
        <v>30</v>
      </c>
      <c r="D8155" s="6">
        <v>654</v>
      </c>
      <c r="E8155" s="6" t="s">
        <v>4492</v>
      </c>
      <c r="F8155" s="7"/>
      <c r="G8155" s="7"/>
      <c r="H8155" s="7">
        <f>IF('Раздел 2.6.3'!P36&gt;=SUM('Раздел 2.6.3'!R36:U36),0,1)</f>
        <v>0</v>
      </c>
    </row>
    <row r="8156" spans="1:8" x14ac:dyDescent="0.2">
      <c r="A8156" s="6">
        <f t="shared" si="117"/>
        <v>609562</v>
      </c>
      <c r="B8156" s="6">
        <v>35</v>
      </c>
      <c r="C8156" s="7">
        <v>30</v>
      </c>
      <c r="D8156" s="6">
        <v>655</v>
      </c>
      <c r="E8156" s="6" t="s">
        <v>4493</v>
      </c>
      <c r="F8156" s="7"/>
      <c r="G8156" s="7"/>
      <c r="H8156" s="7">
        <f>IF('Раздел 2.6.3'!P37&gt;=SUM('Раздел 2.6.3'!R37:U37),0,1)</f>
        <v>0</v>
      </c>
    </row>
    <row r="8157" spans="1:8" x14ac:dyDescent="0.2">
      <c r="A8157" s="6">
        <f t="shared" si="117"/>
        <v>609562</v>
      </c>
      <c r="B8157" s="6">
        <v>35</v>
      </c>
      <c r="C8157" s="7">
        <v>30</v>
      </c>
      <c r="D8157" s="6">
        <v>656</v>
      </c>
      <c r="E8157" s="6" t="s">
        <v>4494</v>
      </c>
      <c r="F8157" s="7"/>
      <c r="G8157" s="7"/>
      <c r="H8157" s="7">
        <f>IF('Раздел 2.6.3'!P38&gt;=SUM('Раздел 2.6.3'!R38:U38),0,1)</f>
        <v>0</v>
      </c>
    </row>
    <row r="8158" spans="1:8" x14ac:dyDescent="0.2">
      <c r="A8158" s="6">
        <f t="shared" si="117"/>
        <v>609562</v>
      </c>
      <c r="B8158" s="6">
        <v>35</v>
      </c>
      <c r="C8158" s="7">
        <v>30</v>
      </c>
      <c r="D8158" s="6">
        <v>657</v>
      </c>
      <c r="E8158" s="6" t="s">
        <v>4495</v>
      </c>
      <c r="F8158" s="7"/>
      <c r="G8158" s="7"/>
      <c r="H8158" s="7">
        <f>IF('Раздел 2.6.3'!P39&gt;=SUM('Раздел 2.6.3'!R39:U39),0,1)</f>
        <v>0</v>
      </c>
    </row>
    <row r="8159" spans="1:8" x14ac:dyDescent="0.2">
      <c r="A8159" s="6">
        <f t="shared" si="117"/>
        <v>609562</v>
      </c>
      <c r="B8159" s="6">
        <v>35</v>
      </c>
      <c r="C8159" s="7">
        <v>30</v>
      </c>
      <c r="D8159" s="6">
        <v>658</v>
      </c>
      <c r="E8159" s="6" t="s">
        <v>4496</v>
      </c>
      <c r="F8159" s="7"/>
      <c r="G8159" s="7"/>
      <c r="H8159" s="7">
        <f>IF('Раздел 2.6.3'!P40&gt;=SUM('Раздел 2.6.3'!R40:U40),0,1)</f>
        <v>0</v>
      </c>
    </row>
    <row r="8160" spans="1:8" x14ac:dyDescent="0.2">
      <c r="A8160" s="6">
        <f t="shared" si="117"/>
        <v>609562</v>
      </c>
      <c r="B8160" s="6">
        <v>35</v>
      </c>
      <c r="C8160" s="7">
        <v>30</v>
      </c>
      <c r="D8160" s="6">
        <v>659</v>
      </c>
      <c r="E8160" s="6" t="s">
        <v>4497</v>
      </c>
      <c r="F8160" s="7"/>
      <c r="G8160" s="7"/>
      <c r="H8160" s="7">
        <f>IF('Раздел 2.6.3'!P41&gt;=SUM('Раздел 2.6.3'!R41:U41),0,1)</f>
        <v>0</v>
      </c>
    </row>
    <row r="8161" spans="1:8" x14ac:dyDescent="0.2">
      <c r="A8161" s="6">
        <f t="shared" si="117"/>
        <v>609562</v>
      </c>
      <c r="B8161" s="6">
        <v>35</v>
      </c>
      <c r="C8161" s="119">
        <v>30</v>
      </c>
      <c r="D8161" s="119">
        <v>660</v>
      </c>
      <c r="E8161" s="119" t="s">
        <v>4498</v>
      </c>
      <c r="F8161" s="119"/>
      <c r="G8161" s="119"/>
      <c r="H8161" s="119">
        <f>IF('Раздел 2.6.3'!P42&gt;=SUM('Раздел 2.6.3'!R42:U42),0,1)</f>
        <v>0</v>
      </c>
    </row>
    <row r="8162" spans="1:8" x14ac:dyDescent="0.2">
      <c r="A8162" s="6">
        <f t="shared" si="117"/>
        <v>609562</v>
      </c>
      <c r="B8162" s="6">
        <v>35</v>
      </c>
      <c r="C8162" s="125">
        <v>31</v>
      </c>
      <c r="D8162" s="6">
        <v>661</v>
      </c>
      <c r="E8162" s="6" t="s">
        <v>4499</v>
      </c>
      <c r="F8162" s="125"/>
      <c r="G8162" s="125"/>
      <c r="H8162" s="125">
        <f>IF('Раздел 2.6.3'!P21&gt;=SUM('Раздел 2.6.3'!R21:S21),0,1)</f>
        <v>0</v>
      </c>
    </row>
    <row r="8163" spans="1:8" x14ac:dyDescent="0.2">
      <c r="A8163" s="6">
        <f t="shared" si="117"/>
        <v>609562</v>
      </c>
      <c r="B8163" s="6">
        <v>35</v>
      </c>
      <c r="C8163" s="7">
        <v>31</v>
      </c>
      <c r="D8163" s="6">
        <v>662</v>
      </c>
      <c r="E8163" s="6" t="s">
        <v>4500</v>
      </c>
      <c r="F8163" s="7"/>
      <c r="G8163" s="7"/>
      <c r="H8163" s="7">
        <f>IF('Раздел 2.6.3'!P22&gt;=SUM('Раздел 2.6.3'!R22:S22),0,1)</f>
        <v>0</v>
      </c>
    </row>
    <row r="8164" spans="1:8" x14ac:dyDescent="0.2">
      <c r="A8164" s="6">
        <f t="shared" si="117"/>
        <v>609562</v>
      </c>
      <c r="B8164" s="6">
        <v>35</v>
      </c>
      <c r="C8164" s="7">
        <v>31</v>
      </c>
      <c r="D8164" s="6">
        <v>663</v>
      </c>
      <c r="E8164" s="6" t="s">
        <v>4501</v>
      </c>
      <c r="F8164" s="7"/>
      <c r="G8164" s="7"/>
      <c r="H8164" s="7">
        <f>IF('Раздел 2.6.3'!P23&gt;=SUM('Раздел 2.6.3'!R23:S23),0,1)</f>
        <v>0</v>
      </c>
    </row>
    <row r="8165" spans="1:8" x14ac:dyDescent="0.2">
      <c r="A8165" s="6">
        <f t="shared" si="117"/>
        <v>609562</v>
      </c>
      <c r="B8165" s="6">
        <v>35</v>
      </c>
      <c r="C8165" s="7">
        <v>31</v>
      </c>
      <c r="D8165" s="6">
        <v>664</v>
      </c>
      <c r="E8165" s="6" t="s">
        <v>4502</v>
      </c>
      <c r="F8165" s="7"/>
      <c r="G8165" s="7"/>
      <c r="H8165" s="7">
        <f>IF('Раздел 2.6.3'!P24&gt;=SUM('Раздел 2.6.3'!R24:S24),0,1)</f>
        <v>0</v>
      </c>
    </row>
    <row r="8166" spans="1:8" x14ac:dyDescent="0.2">
      <c r="A8166" s="6">
        <f t="shared" si="117"/>
        <v>609562</v>
      </c>
      <c r="B8166" s="6">
        <v>35</v>
      </c>
      <c r="C8166" s="7">
        <v>31</v>
      </c>
      <c r="D8166" s="6">
        <v>665</v>
      </c>
      <c r="E8166" s="6" t="s">
        <v>4503</v>
      </c>
      <c r="F8166" s="7"/>
      <c r="G8166" s="7"/>
      <c r="H8166" s="7">
        <f>IF('Раздел 2.6.3'!P25&gt;=SUM('Раздел 2.6.3'!R25:S25),0,1)</f>
        <v>0</v>
      </c>
    </row>
    <row r="8167" spans="1:8" x14ac:dyDescent="0.2">
      <c r="A8167" s="6">
        <f t="shared" si="117"/>
        <v>609562</v>
      </c>
      <c r="B8167" s="6">
        <v>35</v>
      </c>
      <c r="C8167" s="7">
        <v>31</v>
      </c>
      <c r="D8167" s="6">
        <v>666</v>
      </c>
      <c r="E8167" s="6" t="s">
        <v>4504</v>
      </c>
      <c r="F8167" s="7"/>
      <c r="G8167" s="7"/>
      <c r="H8167" s="7">
        <f>IF('Раздел 2.6.3'!P26&gt;=SUM('Раздел 2.6.3'!R26:S26),0,1)</f>
        <v>0</v>
      </c>
    </row>
    <row r="8168" spans="1:8" x14ac:dyDescent="0.2">
      <c r="A8168" s="6">
        <f t="shared" si="117"/>
        <v>609562</v>
      </c>
      <c r="B8168" s="6">
        <v>35</v>
      </c>
      <c r="C8168" s="7">
        <v>31</v>
      </c>
      <c r="D8168" s="6">
        <v>667</v>
      </c>
      <c r="E8168" s="6" t="s">
        <v>4505</v>
      </c>
      <c r="F8168" s="7"/>
      <c r="G8168" s="7"/>
      <c r="H8168" s="7">
        <f>IF('Раздел 2.6.3'!P27&gt;=SUM('Раздел 2.6.3'!R27:S27),0,1)</f>
        <v>0</v>
      </c>
    </row>
    <row r="8169" spans="1:8" x14ac:dyDescent="0.2">
      <c r="A8169" s="6">
        <f t="shared" si="117"/>
        <v>609562</v>
      </c>
      <c r="B8169" s="6">
        <v>35</v>
      </c>
      <c r="C8169" s="7">
        <v>31</v>
      </c>
      <c r="D8169" s="6">
        <v>668</v>
      </c>
      <c r="E8169" s="6" t="s">
        <v>4506</v>
      </c>
      <c r="F8169" s="7"/>
      <c r="G8169" s="7"/>
      <c r="H8169" s="7">
        <f>IF('Раздел 2.6.3'!P28&gt;=SUM('Раздел 2.6.3'!R28:S28),0,1)</f>
        <v>0</v>
      </c>
    </row>
    <row r="8170" spans="1:8" x14ac:dyDescent="0.2">
      <c r="A8170" s="6">
        <f t="shared" si="117"/>
        <v>609562</v>
      </c>
      <c r="B8170" s="6">
        <v>35</v>
      </c>
      <c r="C8170" s="7">
        <v>31</v>
      </c>
      <c r="D8170" s="6">
        <v>669</v>
      </c>
      <c r="E8170" s="6" t="s">
        <v>4507</v>
      </c>
      <c r="F8170" s="7"/>
      <c r="G8170" s="7"/>
      <c r="H8170" s="7">
        <f>IF('Раздел 2.6.3'!P29&gt;=SUM('Раздел 2.6.3'!R29:S29),0,1)</f>
        <v>0</v>
      </c>
    </row>
    <row r="8171" spans="1:8" x14ac:dyDescent="0.2">
      <c r="A8171" s="6">
        <f t="shared" si="117"/>
        <v>609562</v>
      </c>
      <c r="B8171" s="6">
        <v>35</v>
      </c>
      <c r="C8171" s="7">
        <v>31</v>
      </c>
      <c r="D8171" s="6">
        <v>670</v>
      </c>
      <c r="E8171" s="6" t="s">
        <v>4508</v>
      </c>
      <c r="F8171" s="7"/>
      <c r="G8171" s="7"/>
      <c r="H8171" s="7">
        <f>IF('Раздел 2.6.3'!P30&gt;=SUM('Раздел 2.6.3'!R30:S30),0,1)</f>
        <v>0</v>
      </c>
    </row>
    <row r="8172" spans="1:8" x14ac:dyDescent="0.2">
      <c r="A8172" s="6">
        <f t="shared" si="117"/>
        <v>609562</v>
      </c>
      <c r="B8172" s="6">
        <v>35</v>
      </c>
      <c r="C8172" s="7">
        <v>31</v>
      </c>
      <c r="D8172" s="6">
        <v>671</v>
      </c>
      <c r="E8172" s="6" t="s">
        <v>4509</v>
      </c>
      <c r="F8172" s="7"/>
      <c r="G8172" s="7"/>
      <c r="H8172" s="7">
        <f>IF('Раздел 2.6.3'!P31&gt;=SUM('Раздел 2.6.3'!R31:S31),0,1)</f>
        <v>0</v>
      </c>
    </row>
    <row r="8173" spans="1:8" x14ac:dyDescent="0.2">
      <c r="A8173" s="6">
        <f t="shared" si="117"/>
        <v>609562</v>
      </c>
      <c r="B8173" s="6">
        <v>35</v>
      </c>
      <c r="C8173" s="7">
        <v>31</v>
      </c>
      <c r="D8173" s="6">
        <v>672</v>
      </c>
      <c r="E8173" s="6" t="s">
        <v>4510</v>
      </c>
      <c r="F8173" s="7"/>
      <c r="G8173" s="7"/>
      <c r="H8173" s="7">
        <f>IF('Раздел 2.6.3'!P32&gt;=SUM('Раздел 2.6.3'!R32:S32),0,1)</f>
        <v>0</v>
      </c>
    </row>
    <row r="8174" spans="1:8" x14ac:dyDescent="0.2">
      <c r="A8174" s="6">
        <f t="shared" si="117"/>
        <v>609562</v>
      </c>
      <c r="B8174" s="6">
        <v>35</v>
      </c>
      <c r="C8174" s="7">
        <v>31</v>
      </c>
      <c r="D8174" s="6">
        <v>673</v>
      </c>
      <c r="E8174" s="6" t="s">
        <v>4511</v>
      </c>
      <c r="F8174" s="7"/>
      <c r="G8174" s="7"/>
      <c r="H8174" s="7">
        <f>IF('Раздел 2.6.3'!P33&gt;=SUM('Раздел 2.6.3'!R33:S33),0,1)</f>
        <v>0</v>
      </c>
    </row>
    <row r="8175" spans="1:8" x14ac:dyDescent="0.2">
      <c r="A8175" s="6">
        <f t="shared" si="117"/>
        <v>609562</v>
      </c>
      <c r="B8175" s="6">
        <v>35</v>
      </c>
      <c r="C8175" s="7">
        <v>31</v>
      </c>
      <c r="D8175" s="6">
        <v>674</v>
      </c>
      <c r="E8175" s="6" t="s">
        <v>4512</v>
      </c>
      <c r="F8175" s="7"/>
      <c r="G8175" s="7"/>
      <c r="H8175" s="7">
        <f>IF('Раздел 2.6.3'!P34&gt;=SUM('Раздел 2.6.3'!R34:S34),0,1)</f>
        <v>0</v>
      </c>
    </row>
    <row r="8176" spans="1:8" x14ac:dyDescent="0.2">
      <c r="A8176" s="6">
        <f t="shared" si="117"/>
        <v>609562</v>
      </c>
      <c r="B8176" s="6">
        <v>35</v>
      </c>
      <c r="C8176" s="7">
        <v>31</v>
      </c>
      <c r="D8176" s="6">
        <v>675</v>
      </c>
      <c r="E8176" s="6" t="s">
        <v>4513</v>
      </c>
      <c r="F8176" s="7"/>
      <c r="G8176" s="7"/>
      <c r="H8176" s="7">
        <f>IF('Раздел 2.6.3'!P35&gt;=SUM('Раздел 2.6.3'!R35:S35),0,1)</f>
        <v>0</v>
      </c>
    </row>
    <row r="8177" spans="1:8" x14ac:dyDescent="0.2">
      <c r="A8177" s="6">
        <f t="shared" si="117"/>
        <v>609562</v>
      </c>
      <c r="B8177" s="6">
        <v>35</v>
      </c>
      <c r="C8177" s="7">
        <v>31</v>
      </c>
      <c r="D8177" s="6">
        <v>676</v>
      </c>
      <c r="E8177" s="6" t="s">
        <v>4514</v>
      </c>
      <c r="F8177" s="7"/>
      <c r="G8177" s="7"/>
      <c r="H8177" s="7">
        <f>IF('Раздел 2.6.3'!P36&gt;=SUM('Раздел 2.6.3'!R36:S36),0,1)</f>
        <v>0</v>
      </c>
    </row>
    <row r="8178" spans="1:8" x14ac:dyDescent="0.2">
      <c r="A8178" s="6">
        <f t="shared" si="117"/>
        <v>609562</v>
      </c>
      <c r="B8178" s="6">
        <v>35</v>
      </c>
      <c r="C8178" s="7">
        <v>31</v>
      </c>
      <c r="D8178" s="6">
        <v>677</v>
      </c>
      <c r="E8178" s="6" t="s">
        <v>4515</v>
      </c>
      <c r="F8178" s="7"/>
      <c r="G8178" s="7"/>
      <c r="H8178" s="7">
        <f>IF('Раздел 2.6.3'!P37&gt;=SUM('Раздел 2.6.3'!R37:S37),0,1)</f>
        <v>0</v>
      </c>
    </row>
    <row r="8179" spans="1:8" x14ac:dyDescent="0.2">
      <c r="A8179" s="6">
        <f t="shared" si="117"/>
        <v>609562</v>
      </c>
      <c r="B8179" s="6">
        <v>35</v>
      </c>
      <c r="C8179" s="7">
        <v>31</v>
      </c>
      <c r="D8179" s="6">
        <v>678</v>
      </c>
      <c r="E8179" s="6" t="s">
        <v>4516</v>
      </c>
      <c r="F8179" s="7"/>
      <c r="G8179" s="7"/>
      <c r="H8179" s="7">
        <f>IF('Раздел 2.6.3'!P38&gt;=SUM('Раздел 2.6.3'!R38:S38),0,1)</f>
        <v>0</v>
      </c>
    </row>
    <row r="8180" spans="1:8" x14ac:dyDescent="0.2">
      <c r="A8180" s="6">
        <f t="shared" si="117"/>
        <v>609562</v>
      </c>
      <c r="B8180" s="6">
        <v>35</v>
      </c>
      <c r="C8180" s="7">
        <v>31</v>
      </c>
      <c r="D8180" s="6">
        <v>679</v>
      </c>
      <c r="E8180" s="6" t="s">
        <v>4517</v>
      </c>
      <c r="F8180" s="7"/>
      <c r="G8180" s="7"/>
      <c r="H8180" s="7">
        <f>IF('Раздел 2.6.3'!P39&gt;=SUM('Раздел 2.6.3'!R39:S39),0,1)</f>
        <v>0</v>
      </c>
    </row>
    <row r="8181" spans="1:8" x14ac:dyDescent="0.2">
      <c r="A8181" s="6">
        <f t="shared" si="117"/>
        <v>609562</v>
      </c>
      <c r="B8181" s="6">
        <v>35</v>
      </c>
      <c r="C8181" s="7">
        <v>31</v>
      </c>
      <c r="D8181" s="6">
        <v>680</v>
      </c>
      <c r="E8181" s="6" t="s">
        <v>5329</v>
      </c>
      <c r="F8181" s="7"/>
      <c r="G8181" s="7"/>
      <c r="H8181" s="7">
        <f>IF('Раздел 2.6.3'!P40&gt;=SUM('Раздел 2.6.3'!R40:S40),0,1)</f>
        <v>0</v>
      </c>
    </row>
    <row r="8182" spans="1:8" x14ac:dyDescent="0.2">
      <c r="A8182" s="6">
        <f t="shared" si="117"/>
        <v>609562</v>
      </c>
      <c r="B8182" s="6">
        <v>35</v>
      </c>
      <c r="C8182" s="7">
        <v>31</v>
      </c>
      <c r="D8182" s="6">
        <v>681</v>
      </c>
      <c r="E8182" s="6" t="s">
        <v>5330</v>
      </c>
      <c r="F8182" s="7"/>
      <c r="G8182" s="7"/>
      <c r="H8182" s="7">
        <f>IF('Раздел 2.6.3'!P41&gt;=SUM('Раздел 2.6.3'!R41:S41),0,1)</f>
        <v>0</v>
      </c>
    </row>
    <row r="8183" spans="1:8" x14ac:dyDescent="0.2">
      <c r="A8183" s="6">
        <f t="shared" si="117"/>
        <v>609562</v>
      </c>
      <c r="B8183" s="6">
        <v>35</v>
      </c>
      <c r="C8183" s="119">
        <v>31</v>
      </c>
      <c r="D8183" s="119">
        <v>682</v>
      </c>
      <c r="E8183" s="119" t="s">
        <v>5331</v>
      </c>
      <c r="F8183" s="119"/>
      <c r="G8183" s="119"/>
      <c r="H8183" s="119">
        <f>IF('Раздел 2.6.3'!P42&gt;=SUM('Раздел 2.6.3'!R42:S42),0,1)</f>
        <v>0</v>
      </c>
    </row>
    <row r="8184" spans="1:8" x14ac:dyDescent="0.2">
      <c r="A8184" s="6">
        <f t="shared" si="117"/>
        <v>609562</v>
      </c>
      <c r="B8184" s="6">
        <v>35</v>
      </c>
      <c r="C8184" s="125">
        <v>32</v>
      </c>
      <c r="D8184" s="6">
        <v>683</v>
      </c>
      <c r="E8184" s="6" t="s">
        <v>5332</v>
      </c>
      <c r="F8184" s="125"/>
      <c r="G8184" s="125"/>
      <c r="H8184" s="125">
        <f>IF('Раздел 2.6.3'!Y21&gt;=SUM('Раздел 2.6.3'!AA21:AD21),0,1)</f>
        <v>0</v>
      </c>
    </row>
    <row r="8185" spans="1:8" x14ac:dyDescent="0.2">
      <c r="A8185" s="6">
        <f t="shared" si="117"/>
        <v>609562</v>
      </c>
      <c r="B8185" s="6">
        <v>35</v>
      </c>
      <c r="C8185" s="7">
        <v>32</v>
      </c>
      <c r="D8185" s="6">
        <v>684</v>
      </c>
      <c r="E8185" s="6" t="s">
        <v>5333</v>
      </c>
      <c r="F8185" s="7"/>
      <c r="G8185" s="7"/>
      <c r="H8185" s="7">
        <f>IF('Раздел 2.6.3'!Y22&gt;=SUM('Раздел 2.6.3'!AA22:AD22),0,1)</f>
        <v>0</v>
      </c>
    </row>
    <row r="8186" spans="1:8" x14ac:dyDescent="0.2">
      <c r="A8186" s="6">
        <f t="shared" si="117"/>
        <v>609562</v>
      </c>
      <c r="B8186" s="6">
        <v>35</v>
      </c>
      <c r="C8186" s="7">
        <v>32</v>
      </c>
      <c r="D8186" s="6">
        <v>685</v>
      </c>
      <c r="E8186" s="6" t="s">
        <v>5334</v>
      </c>
      <c r="F8186" s="7"/>
      <c r="G8186" s="7"/>
      <c r="H8186" s="7">
        <f>IF('Раздел 2.6.3'!Y23&gt;=SUM('Раздел 2.6.3'!AA23:AD23),0,1)</f>
        <v>0</v>
      </c>
    </row>
    <row r="8187" spans="1:8" x14ac:dyDescent="0.2">
      <c r="A8187" s="6">
        <f t="shared" si="117"/>
        <v>609562</v>
      </c>
      <c r="B8187" s="6">
        <v>35</v>
      </c>
      <c r="C8187" s="7">
        <v>32</v>
      </c>
      <c r="D8187" s="6">
        <v>686</v>
      </c>
      <c r="E8187" s="6" t="s">
        <v>5335</v>
      </c>
      <c r="F8187" s="7"/>
      <c r="G8187" s="7"/>
      <c r="H8187" s="7">
        <f>IF('Раздел 2.6.3'!Y24&gt;=SUM('Раздел 2.6.3'!AA24:AD24),0,1)</f>
        <v>0</v>
      </c>
    </row>
    <row r="8188" spans="1:8" x14ac:dyDescent="0.2">
      <c r="A8188" s="6">
        <f t="shared" si="117"/>
        <v>609562</v>
      </c>
      <c r="B8188" s="6">
        <v>35</v>
      </c>
      <c r="C8188" s="7">
        <v>32</v>
      </c>
      <c r="D8188" s="6">
        <v>687</v>
      </c>
      <c r="E8188" s="6" t="s">
        <v>5336</v>
      </c>
      <c r="F8188" s="7"/>
      <c r="G8188" s="7"/>
      <c r="H8188" s="7">
        <f>IF('Раздел 2.6.3'!Y25&gt;=SUM('Раздел 2.6.3'!AA25:AD25),0,1)</f>
        <v>0</v>
      </c>
    </row>
    <row r="8189" spans="1:8" x14ac:dyDescent="0.2">
      <c r="A8189" s="6">
        <f t="shared" si="117"/>
        <v>609562</v>
      </c>
      <c r="B8189" s="6">
        <v>35</v>
      </c>
      <c r="C8189" s="7">
        <v>32</v>
      </c>
      <c r="D8189" s="6">
        <v>688</v>
      </c>
      <c r="E8189" s="6" t="s">
        <v>5337</v>
      </c>
      <c r="F8189" s="7"/>
      <c r="G8189" s="7"/>
      <c r="H8189" s="7">
        <f>IF('Раздел 2.6.3'!Y26&gt;=SUM('Раздел 2.6.3'!AA26:AD26),0,1)</f>
        <v>0</v>
      </c>
    </row>
    <row r="8190" spans="1:8" x14ac:dyDescent="0.2">
      <c r="A8190" s="6">
        <f t="shared" si="117"/>
        <v>609562</v>
      </c>
      <c r="B8190" s="6">
        <v>35</v>
      </c>
      <c r="C8190" s="7">
        <v>32</v>
      </c>
      <c r="D8190" s="6">
        <v>689</v>
      </c>
      <c r="E8190" s="6" t="s">
        <v>5338</v>
      </c>
      <c r="F8190" s="7"/>
      <c r="G8190" s="7"/>
      <c r="H8190" s="7">
        <f>IF('Раздел 2.6.3'!Y27&gt;=SUM('Раздел 2.6.3'!AA27:AD27),0,1)</f>
        <v>0</v>
      </c>
    </row>
    <row r="8191" spans="1:8" x14ac:dyDescent="0.2">
      <c r="A8191" s="6">
        <f t="shared" si="117"/>
        <v>609562</v>
      </c>
      <c r="B8191" s="6">
        <v>35</v>
      </c>
      <c r="C8191" s="7">
        <v>32</v>
      </c>
      <c r="D8191" s="6">
        <v>690</v>
      </c>
      <c r="E8191" s="6" t="s">
        <v>5339</v>
      </c>
      <c r="F8191" s="7"/>
      <c r="G8191" s="7"/>
      <c r="H8191" s="7">
        <f>IF('Раздел 2.6.3'!Y28&gt;=SUM('Раздел 2.6.3'!AA28:AD28),0,1)</f>
        <v>0</v>
      </c>
    </row>
    <row r="8192" spans="1:8" x14ac:dyDescent="0.2">
      <c r="A8192" s="6">
        <f t="shared" si="117"/>
        <v>609562</v>
      </c>
      <c r="B8192" s="6">
        <v>35</v>
      </c>
      <c r="C8192" s="7">
        <v>32</v>
      </c>
      <c r="D8192" s="6">
        <v>691</v>
      </c>
      <c r="E8192" s="6" t="s">
        <v>5340</v>
      </c>
      <c r="F8192" s="7"/>
      <c r="G8192" s="7"/>
      <c r="H8192" s="7">
        <f>IF('Раздел 2.6.3'!Y29&gt;=SUM('Раздел 2.6.3'!AA29:AD29),0,1)</f>
        <v>0</v>
      </c>
    </row>
    <row r="8193" spans="1:8" x14ac:dyDescent="0.2">
      <c r="A8193" s="6">
        <f t="shared" si="117"/>
        <v>609562</v>
      </c>
      <c r="B8193" s="6">
        <v>35</v>
      </c>
      <c r="C8193" s="7">
        <v>32</v>
      </c>
      <c r="D8193" s="6">
        <v>692</v>
      </c>
      <c r="E8193" s="6" t="s">
        <v>5341</v>
      </c>
      <c r="F8193" s="7"/>
      <c r="G8193" s="7"/>
      <c r="H8193" s="7">
        <f>IF('Раздел 2.6.3'!Y30&gt;=SUM('Раздел 2.6.3'!AA30:AD30),0,1)</f>
        <v>0</v>
      </c>
    </row>
    <row r="8194" spans="1:8" x14ac:dyDescent="0.2">
      <c r="A8194" s="6">
        <f t="shared" si="117"/>
        <v>609562</v>
      </c>
      <c r="B8194" s="6">
        <v>35</v>
      </c>
      <c r="C8194" s="7">
        <v>32</v>
      </c>
      <c r="D8194" s="6">
        <v>693</v>
      </c>
      <c r="E8194" s="6" t="s">
        <v>5342</v>
      </c>
      <c r="F8194" s="7"/>
      <c r="G8194" s="7"/>
      <c r="H8194" s="7">
        <f>IF('Раздел 2.6.3'!Y31&gt;=SUM('Раздел 2.6.3'!AA31:AD31),0,1)</f>
        <v>0</v>
      </c>
    </row>
    <row r="8195" spans="1:8" x14ac:dyDescent="0.2">
      <c r="A8195" s="6">
        <f t="shared" si="117"/>
        <v>609562</v>
      </c>
      <c r="B8195" s="6">
        <v>35</v>
      </c>
      <c r="C8195" s="7">
        <v>32</v>
      </c>
      <c r="D8195" s="6">
        <v>694</v>
      </c>
      <c r="E8195" s="6" t="s">
        <v>5343</v>
      </c>
      <c r="F8195" s="7"/>
      <c r="G8195" s="7"/>
      <c r="H8195" s="7">
        <f>IF('Раздел 2.6.3'!Y32&gt;=SUM('Раздел 2.6.3'!AA32:AD32),0,1)</f>
        <v>0</v>
      </c>
    </row>
    <row r="8196" spans="1:8" x14ac:dyDescent="0.2">
      <c r="A8196" s="6">
        <f t="shared" si="117"/>
        <v>609562</v>
      </c>
      <c r="B8196" s="6">
        <v>35</v>
      </c>
      <c r="C8196" s="7">
        <v>32</v>
      </c>
      <c r="D8196" s="6">
        <v>695</v>
      </c>
      <c r="E8196" s="6" t="s">
        <v>5344</v>
      </c>
      <c r="F8196" s="7"/>
      <c r="G8196" s="7"/>
      <c r="H8196" s="7">
        <f>IF('Раздел 2.6.3'!Y33&gt;=SUM('Раздел 2.6.3'!AA33:AD33),0,1)</f>
        <v>0</v>
      </c>
    </row>
    <row r="8197" spans="1:8" x14ac:dyDescent="0.2">
      <c r="A8197" s="6">
        <f t="shared" si="117"/>
        <v>609562</v>
      </c>
      <c r="B8197" s="6">
        <v>35</v>
      </c>
      <c r="C8197" s="7">
        <v>32</v>
      </c>
      <c r="D8197" s="6">
        <v>696</v>
      </c>
      <c r="E8197" s="6" t="s">
        <v>5345</v>
      </c>
      <c r="F8197" s="7"/>
      <c r="G8197" s="7"/>
      <c r="H8197" s="7">
        <f>IF('Раздел 2.6.3'!Y34&gt;=SUM('Раздел 2.6.3'!AA34:AD34),0,1)</f>
        <v>0</v>
      </c>
    </row>
    <row r="8198" spans="1:8" x14ac:dyDescent="0.2">
      <c r="A8198" s="6">
        <f t="shared" si="117"/>
        <v>609562</v>
      </c>
      <c r="B8198" s="6">
        <v>35</v>
      </c>
      <c r="C8198" s="7">
        <v>32</v>
      </c>
      <c r="D8198" s="6">
        <v>697</v>
      </c>
      <c r="E8198" s="6" t="s">
        <v>5346</v>
      </c>
      <c r="F8198" s="7"/>
      <c r="G8198" s="7"/>
      <c r="H8198" s="7">
        <f>IF('Раздел 2.6.3'!Y35&gt;=SUM('Раздел 2.6.3'!AA35:AD35),0,1)</f>
        <v>0</v>
      </c>
    </row>
    <row r="8199" spans="1:8" x14ac:dyDescent="0.2">
      <c r="A8199" s="6">
        <f t="shared" si="117"/>
        <v>609562</v>
      </c>
      <c r="B8199" s="6">
        <v>35</v>
      </c>
      <c r="C8199" s="7">
        <v>32</v>
      </c>
      <c r="D8199" s="6">
        <v>698</v>
      </c>
      <c r="E8199" s="6" t="s">
        <v>5347</v>
      </c>
      <c r="F8199" s="7"/>
      <c r="G8199" s="7"/>
      <c r="H8199" s="7">
        <f>IF('Раздел 2.6.3'!Y36&gt;=SUM('Раздел 2.6.3'!AA36:AD36),0,1)</f>
        <v>0</v>
      </c>
    </row>
    <row r="8200" spans="1:8" x14ac:dyDescent="0.2">
      <c r="A8200" s="6">
        <f t="shared" si="117"/>
        <v>609562</v>
      </c>
      <c r="B8200" s="6">
        <v>35</v>
      </c>
      <c r="C8200" s="7">
        <v>32</v>
      </c>
      <c r="D8200" s="6">
        <v>699</v>
      </c>
      <c r="E8200" s="6" t="s">
        <v>5348</v>
      </c>
      <c r="F8200" s="7"/>
      <c r="G8200" s="7"/>
      <c r="H8200" s="7">
        <f>IF('Раздел 2.6.3'!Y37&gt;=SUM('Раздел 2.6.3'!AA37:AD37),0,1)</f>
        <v>0</v>
      </c>
    </row>
    <row r="8201" spans="1:8" x14ac:dyDescent="0.2">
      <c r="A8201" s="6">
        <f t="shared" si="117"/>
        <v>609562</v>
      </c>
      <c r="B8201" s="6">
        <v>35</v>
      </c>
      <c r="C8201" s="7">
        <v>32</v>
      </c>
      <c r="D8201" s="6">
        <v>700</v>
      </c>
      <c r="E8201" s="6" t="s">
        <v>4347</v>
      </c>
      <c r="F8201" s="7"/>
      <c r="G8201" s="7"/>
      <c r="H8201" s="7">
        <f>IF('Раздел 2.6.3'!Y38&gt;=SUM('Раздел 2.6.3'!AA38:AD38),0,1)</f>
        <v>0</v>
      </c>
    </row>
    <row r="8202" spans="1:8" x14ac:dyDescent="0.2">
      <c r="A8202" s="6">
        <f t="shared" si="117"/>
        <v>609562</v>
      </c>
      <c r="B8202" s="6">
        <v>35</v>
      </c>
      <c r="C8202" s="7">
        <v>32</v>
      </c>
      <c r="D8202" s="6">
        <v>701</v>
      </c>
      <c r="E8202" s="6" t="s">
        <v>4348</v>
      </c>
      <c r="F8202" s="7"/>
      <c r="G8202" s="7"/>
      <c r="H8202" s="7">
        <f>IF('Раздел 2.6.3'!Y39&gt;=SUM('Раздел 2.6.3'!AA39:AD39),0,1)</f>
        <v>0</v>
      </c>
    </row>
    <row r="8203" spans="1:8" x14ac:dyDescent="0.2">
      <c r="A8203" s="6">
        <f t="shared" si="117"/>
        <v>609562</v>
      </c>
      <c r="B8203" s="6">
        <v>35</v>
      </c>
      <c r="C8203" s="7">
        <v>32</v>
      </c>
      <c r="D8203" s="6">
        <v>702</v>
      </c>
      <c r="E8203" s="6" t="s">
        <v>4349</v>
      </c>
      <c r="F8203" s="7"/>
      <c r="G8203" s="7"/>
      <c r="H8203" s="7">
        <f>IF('Раздел 2.6.3'!Y40&gt;=SUM('Раздел 2.6.3'!AA40:AD40),0,1)</f>
        <v>0</v>
      </c>
    </row>
    <row r="8204" spans="1:8" x14ac:dyDescent="0.2">
      <c r="A8204" s="6">
        <f t="shared" si="117"/>
        <v>609562</v>
      </c>
      <c r="B8204" s="6">
        <v>35</v>
      </c>
      <c r="C8204" s="7">
        <v>32</v>
      </c>
      <c r="D8204" s="6">
        <v>703</v>
      </c>
      <c r="E8204" s="6" t="s">
        <v>4350</v>
      </c>
      <c r="F8204" s="7"/>
      <c r="G8204" s="7"/>
      <c r="H8204" s="7">
        <f>IF('Раздел 2.6.3'!Y41&gt;=SUM('Раздел 2.6.3'!AA41:AD41),0,1)</f>
        <v>0</v>
      </c>
    </row>
    <row r="8205" spans="1:8" x14ac:dyDescent="0.2">
      <c r="A8205" s="6">
        <f t="shared" si="117"/>
        <v>609562</v>
      </c>
      <c r="B8205" s="6">
        <v>35</v>
      </c>
      <c r="C8205" s="119">
        <v>32</v>
      </c>
      <c r="D8205" s="119">
        <v>704</v>
      </c>
      <c r="E8205" s="119" t="s">
        <v>4351</v>
      </c>
      <c r="F8205" s="119"/>
      <c r="G8205" s="119"/>
      <c r="H8205" s="119">
        <f>IF('Раздел 2.6.3'!Y42&gt;=SUM('Раздел 2.6.3'!AA42:AD42),0,1)</f>
        <v>0</v>
      </c>
    </row>
    <row r="8206" spans="1:8" x14ac:dyDescent="0.2">
      <c r="A8206" s="6">
        <f t="shared" si="117"/>
        <v>609562</v>
      </c>
      <c r="B8206" s="6">
        <v>35</v>
      </c>
      <c r="C8206" s="7">
        <v>33</v>
      </c>
      <c r="D8206" s="6">
        <v>705</v>
      </c>
      <c r="E8206" s="6" t="s">
        <v>4352</v>
      </c>
      <c r="F8206" s="7"/>
      <c r="G8206" s="7"/>
      <c r="H8206" s="7">
        <f>IF('Раздел 2.6.3'!Z21&gt;=SUM('Раздел 2.6.3'!AA21:AB21),0,1)</f>
        <v>0</v>
      </c>
    </row>
    <row r="8207" spans="1:8" x14ac:dyDescent="0.2">
      <c r="A8207" s="6">
        <f t="shared" si="117"/>
        <v>609562</v>
      </c>
      <c r="B8207" s="6">
        <v>35</v>
      </c>
      <c r="C8207" s="7">
        <v>33</v>
      </c>
      <c r="D8207" s="6">
        <v>706</v>
      </c>
      <c r="E8207" s="6" t="s">
        <v>4353</v>
      </c>
      <c r="F8207" s="7"/>
      <c r="G8207" s="7"/>
      <c r="H8207" s="7">
        <f>IF('Раздел 2.6.3'!Z22&gt;=SUM('Раздел 2.6.3'!AA22:AB22),0,1)</f>
        <v>0</v>
      </c>
    </row>
    <row r="8208" spans="1:8" x14ac:dyDescent="0.2">
      <c r="A8208" s="6">
        <f t="shared" si="117"/>
        <v>609562</v>
      </c>
      <c r="B8208" s="6">
        <v>35</v>
      </c>
      <c r="C8208" s="7">
        <v>33</v>
      </c>
      <c r="D8208" s="6">
        <v>707</v>
      </c>
      <c r="E8208" s="6" t="s">
        <v>4354</v>
      </c>
      <c r="F8208" s="7"/>
      <c r="G8208" s="7"/>
      <c r="H8208" s="7">
        <f>IF('Раздел 2.6.3'!Z23&gt;=SUM('Раздел 2.6.3'!AA23:AB23),0,1)</f>
        <v>0</v>
      </c>
    </row>
    <row r="8209" spans="1:8" x14ac:dyDescent="0.2">
      <c r="A8209" s="6">
        <f t="shared" si="117"/>
        <v>609562</v>
      </c>
      <c r="B8209" s="6">
        <v>35</v>
      </c>
      <c r="C8209" s="7">
        <v>33</v>
      </c>
      <c r="D8209" s="6">
        <v>708</v>
      </c>
      <c r="E8209" s="6" t="s">
        <v>4355</v>
      </c>
      <c r="F8209" s="7"/>
      <c r="G8209" s="7"/>
      <c r="H8209" s="7">
        <f>IF('Раздел 2.6.3'!Z24&gt;=SUM('Раздел 2.6.3'!AA24:AB24),0,1)</f>
        <v>0</v>
      </c>
    </row>
    <row r="8210" spans="1:8" x14ac:dyDescent="0.2">
      <c r="A8210" s="6">
        <f t="shared" si="117"/>
        <v>609562</v>
      </c>
      <c r="B8210" s="6">
        <v>35</v>
      </c>
      <c r="C8210" s="7">
        <v>33</v>
      </c>
      <c r="D8210" s="6">
        <v>709</v>
      </c>
      <c r="E8210" s="6" t="s">
        <v>4356</v>
      </c>
      <c r="F8210" s="7"/>
      <c r="G8210" s="7"/>
      <c r="H8210" s="7">
        <f>IF('Раздел 2.6.3'!Z25&gt;=SUM('Раздел 2.6.3'!AA25:AB25),0,1)</f>
        <v>0</v>
      </c>
    </row>
    <row r="8211" spans="1:8" x14ac:dyDescent="0.2">
      <c r="A8211" s="6">
        <f t="shared" si="117"/>
        <v>609562</v>
      </c>
      <c r="B8211" s="6">
        <v>35</v>
      </c>
      <c r="C8211" s="7">
        <v>33</v>
      </c>
      <c r="D8211" s="6">
        <v>710</v>
      </c>
      <c r="E8211" s="6" t="s">
        <v>4357</v>
      </c>
      <c r="F8211" s="7"/>
      <c r="G8211" s="7"/>
      <c r="H8211" s="7">
        <f>IF('Раздел 2.6.3'!Z26&gt;=SUM('Раздел 2.6.3'!AA26:AB26),0,1)</f>
        <v>0</v>
      </c>
    </row>
    <row r="8212" spans="1:8" x14ac:dyDescent="0.2">
      <c r="A8212" s="6">
        <f t="shared" si="117"/>
        <v>609562</v>
      </c>
      <c r="B8212" s="6">
        <v>35</v>
      </c>
      <c r="C8212" s="7">
        <v>33</v>
      </c>
      <c r="D8212" s="6">
        <v>711</v>
      </c>
      <c r="E8212" s="6" t="s">
        <v>4358</v>
      </c>
      <c r="F8212" s="7"/>
      <c r="G8212" s="7"/>
      <c r="H8212" s="7">
        <f>IF('Раздел 2.6.3'!Z27&gt;=SUM('Раздел 2.6.3'!AA27:AB27),0,1)</f>
        <v>0</v>
      </c>
    </row>
    <row r="8213" spans="1:8" x14ac:dyDescent="0.2">
      <c r="A8213" s="6">
        <f t="shared" si="117"/>
        <v>609562</v>
      </c>
      <c r="B8213" s="6">
        <v>35</v>
      </c>
      <c r="C8213" s="7">
        <v>33</v>
      </c>
      <c r="D8213" s="6">
        <v>712</v>
      </c>
      <c r="E8213" s="6" t="s">
        <v>4359</v>
      </c>
      <c r="F8213" s="7"/>
      <c r="G8213" s="7"/>
      <c r="H8213" s="7">
        <f>IF('Раздел 2.6.3'!Z28&gt;=SUM('Раздел 2.6.3'!AA28:AB28),0,1)</f>
        <v>0</v>
      </c>
    </row>
    <row r="8214" spans="1:8" x14ac:dyDescent="0.2">
      <c r="A8214" s="6">
        <f t="shared" si="117"/>
        <v>609562</v>
      </c>
      <c r="B8214" s="6">
        <v>35</v>
      </c>
      <c r="C8214" s="7">
        <v>33</v>
      </c>
      <c r="D8214" s="6">
        <v>713</v>
      </c>
      <c r="E8214" s="6" t="s">
        <v>4360</v>
      </c>
      <c r="F8214" s="7"/>
      <c r="G8214" s="7"/>
      <c r="H8214" s="7">
        <f>IF('Раздел 2.6.3'!Z29&gt;=SUM('Раздел 2.6.3'!AA29:AB29),0,1)</f>
        <v>0</v>
      </c>
    </row>
    <row r="8215" spans="1:8" x14ac:dyDescent="0.2">
      <c r="A8215" s="6">
        <f t="shared" si="117"/>
        <v>609562</v>
      </c>
      <c r="B8215" s="6">
        <v>35</v>
      </c>
      <c r="C8215" s="7">
        <v>33</v>
      </c>
      <c r="D8215" s="6">
        <v>714</v>
      </c>
      <c r="E8215" s="6" t="s">
        <v>4361</v>
      </c>
      <c r="F8215" s="7"/>
      <c r="G8215" s="7"/>
      <c r="H8215" s="7">
        <f>IF('Раздел 2.6.3'!Z30&gt;=SUM('Раздел 2.6.3'!AA30:AB30),0,1)</f>
        <v>0</v>
      </c>
    </row>
    <row r="8216" spans="1:8" x14ac:dyDescent="0.2">
      <c r="A8216" s="6">
        <f t="shared" si="117"/>
        <v>609562</v>
      </c>
      <c r="B8216" s="6">
        <v>35</v>
      </c>
      <c r="C8216" s="7">
        <v>33</v>
      </c>
      <c r="D8216" s="6">
        <v>715</v>
      </c>
      <c r="E8216" s="6" t="s">
        <v>4362</v>
      </c>
      <c r="F8216" s="7"/>
      <c r="G8216" s="7"/>
      <c r="H8216" s="7">
        <f>IF('Раздел 2.6.3'!Z31&gt;=SUM('Раздел 2.6.3'!AA31:AB31),0,1)</f>
        <v>0</v>
      </c>
    </row>
    <row r="8217" spans="1:8" x14ac:dyDescent="0.2">
      <c r="A8217" s="6">
        <f t="shared" ref="A8217:A8271" si="118">P_3</f>
        <v>609562</v>
      </c>
      <c r="B8217" s="6">
        <v>35</v>
      </c>
      <c r="C8217" s="7">
        <v>33</v>
      </c>
      <c r="D8217" s="6">
        <v>716</v>
      </c>
      <c r="E8217" s="6" t="s">
        <v>4363</v>
      </c>
      <c r="F8217" s="7"/>
      <c r="G8217" s="7"/>
      <c r="H8217" s="7">
        <f>IF('Раздел 2.6.3'!Z32&gt;=SUM('Раздел 2.6.3'!AA32:AB32),0,1)</f>
        <v>0</v>
      </c>
    </row>
    <row r="8218" spans="1:8" x14ac:dyDescent="0.2">
      <c r="A8218" s="6">
        <f t="shared" si="118"/>
        <v>609562</v>
      </c>
      <c r="B8218" s="6">
        <v>35</v>
      </c>
      <c r="C8218" s="7">
        <v>33</v>
      </c>
      <c r="D8218" s="6">
        <v>717</v>
      </c>
      <c r="E8218" s="6" t="s">
        <v>4364</v>
      </c>
      <c r="F8218" s="7"/>
      <c r="G8218" s="7"/>
      <c r="H8218" s="7">
        <f>IF('Раздел 2.6.3'!Z33&gt;=SUM('Раздел 2.6.3'!AA33:AB33),0,1)</f>
        <v>0</v>
      </c>
    </row>
    <row r="8219" spans="1:8" x14ac:dyDescent="0.2">
      <c r="A8219" s="6">
        <f t="shared" si="118"/>
        <v>609562</v>
      </c>
      <c r="B8219" s="6">
        <v>35</v>
      </c>
      <c r="C8219" s="7">
        <v>33</v>
      </c>
      <c r="D8219" s="6">
        <v>718</v>
      </c>
      <c r="E8219" s="6" t="s">
        <v>4365</v>
      </c>
      <c r="F8219" s="7"/>
      <c r="G8219" s="7"/>
      <c r="H8219" s="7">
        <f>IF('Раздел 2.6.3'!Z34&gt;=SUM('Раздел 2.6.3'!AA34:AB34),0,1)</f>
        <v>0</v>
      </c>
    </row>
    <row r="8220" spans="1:8" x14ac:dyDescent="0.2">
      <c r="A8220" s="6">
        <f t="shared" si="118"/>
        <v>609562</v>
      </c>
      <c r="B8220" s="6">
        <v>35</v>
      </c>
      <c r="C8220" s="7">
        <v>33</v>
      </c>
      <c r="D8220" s="6">
        <v>719</v>
      </c>
      <c r="E8220" s="6" t="s">
        <v>4366</v>
      </c>
      <c r="F8220" s="7"/>
      <c r="G8220" s="7"/>
      <c r="H8220" s="7">
        <f>IF('Раздел 2.6.3'!Z35&gt;=SUM('Раздел 2.6.3'!AA35:AB35),0,1)</f>
        <v>0</v>
      </c>
    </row>
    <row r="8221" spans="1:8" x14ac:dyDescent="0.2">
      <c r="A8221" s="6">
        <f t="shared" si="118"/>
        <v>609562</v>
      </c>
      <c r="B8221" s="6">
        <v>35</v>
      </c>
      <c r="C8221" s="7">
        <v>33</v>
      </c>
      <c r="D8221" s="6">
        <v>720</v>
      </c>
      <c r="E8221" s="6" t="s">
        <v>4367</v>
      </c>
      <c r="F8221" s="7"/>
      <c r="G8221" s="7"/>
      <c r="H8221" s="7">
        <f>IF('Раздел 2.6.3'!Z36&gt;=SUM('Раздел 2.6.3'!AA36:AB36),0,1)</f>
        <v>0</v>
      </c>
    </row>
    <row r="8222" spans="1:8" x14ac:dyDescent="0.2">
      <c r="A8222" s="6">
        <f t="shared" si="118"/>
        <v>609562</v>
      </c>
      <c r="B8222" s="6">
        <v>35</v>
      </c>
      <c r="C8222" s="7">
        <v>33</v>
      </c>
      <c r="D8222" s="6">
        <v>721</v>
      </c>
      <c r="E8222" s="6" t="s">
        <v>3545</v>
      </c>
      <c r="F8222" s="7"/>
      <c r="G8222" s="7"/>
      <c r="H8222" s="7">
        <f>IF('Раздел 2.6.3'!Z37&gt;=SUM('Раздел 2.6.3'!AA37:AB37),0,1)</f>
        <v>0</v>
      </c>
    </row>
    <row r="8223" spans="1:8" x14ac:dyDescent="0.2">
      <c r="A8223" s="6">
        <f t="shared" si="118"/>
        <v>609562</v>
      </c>
      <c r="B8223" s="6">
        <v>35</v>
      </c>
      <c r="C8223" s="7">
        <v>33</v>
      </c>
      <c r="D8223" s="6">
        <v>722</v>
      </c>
      <c r="E8223" s="6" t="s">
        <v>3546</v>
      </c>
      <c r="F8223" s="7"/>
      <c r="G8223" s="7"/>
      <c r="H8223" s="7">
        <f>IF('Раздел 2.6.3'!Z38&gt;=SUM('Раздел 2.6.3'!AA38:AB38),0,1)</f>
        <v>0</v>
      </c>
    </row>
    <row r="8224" spans="1:8" x14ac:dyDescent="0.2">
      <c r="A8224" s="6">
        <f t="shared" si="118"/>
        <v>609562</v>
      </c>
      <c r="B8224" s="6">
        <v>35</v>
      </c>
      <c r="C8224" s="7">
        <v>33</v>
      </c>
      <c r="D8224" s="6">
        <v>723</v>
      </c>
      <c r="E8224" s="6" t="s">
        <v>3547</v>
      </c>
      <c r="F8224" s="7"/>
      <c r="G8224" s="7"/>
      <c r="H8224" s="7">
        <f>IF('Раздел 2.6.3'!Z39&gt;=SUM('Раздел 2.6.3'!AA39:AB39),0,1)</f>
        <v>0</v>
      </c>
    </row>
    <row r="8225" spans="1:8" x14ac:dyDescent="0.2">
      <c r="A8225" s="6">
        <f t="shared" si="118"/>
        <v>609562</v>
      </c>
      <c r="B8225" s="6">
        <v>35</v>
      </c>
      <c r="C8225" s="7">
        <v>33</v>
      </c>
      <c r="D8225" s="6">
        <v>724</v>
      </c>
      <c r="E8225" s="6" t="s">
        <v>3548</v>
      </c>
      <c r="F8225" s="7"/>
      <c r="G8225" s="7"/>
      <c r="H8225" s="7">
        <f>IF('Раздел 2.6.3'!Z40&gt;=SUM('Раздел 2.6.3'!AA40:AB40),0,1)</f>
        <v>0</v>
      </c>
    </row>
    <row r="8226" spans="1:8" x14ac:dyDescent="0.2">
      <c r="A8226" s="6">
        <f t="shared" si="118"/>
        <v>609562</v>
      </c>
      <c r="B8226" s="6">
        <v>35</v>
      </c>
      <c r="C8226" s="7">
        <v>33</v>
      </c>
      <c r="D8226" s="6">
        <v>725</v>
      </c>
      <c r="E8226" s="6" t="s">
        <v>3549</v>
      </c>
      <c r="F8226" s="7"/>
      <c r="G8226" s="7"/>
      <c r="H8226" s="7">
        <f>IF('Раздел 2.6.3'!Z41&gt;=SUM('Раздел 2.6.3'!AA41:AB41),0,1)</f>
        <v>0</v>
      </c>
    </row>
    <row r="8227" spans="1:8" x14ac:dyDescent="0.2">
      <c r="A8227" s="6">
        <f t="shared" si="118"/>
        <v>609562</v>
      </c>
      <c r="B8227" s="6">
        <v>35</v>
      </c>
      <c r="C8227" s="119">
        <v>33</v>
      </c>
      <c r="D8227" s="119">
        <v>726</v>
      </c>
      <c r="E8227" s="119" t="s">
        <v>3550</v>
      </c>
      <c r="F8227" s="119"/>
      <c r="G8227" s="119"/>
      <c r="H8227" s="119">
        <f>IF('Раздел 2.6.3'!Z42&gt;=SUM('Раздел 2.6.3'!AA42:AB42),0,1)</f>
        <v>0</v>
      </c>
    </row>
    <row r="8228" spans="1:8" x14ac:dyDescent="0.2">
      <c r="A8228" s="6">
        <f t="shared" si="118"/>
        <v>609562</v>
      </c>
      <c r="B8228" s="6">
        <v>35</v>
      </c>
      <c r="C8228" s="125">
        <v>34</v>
      </c>
      <c r="D8228" s="6">
        <v>727</v>
      </c>
      <c r="E8228" s="6" t="s">
        <v>3551</v>
      </c>
      <c r="F8228" s="7"/>
      <c r="G8228" s="7"/>
      <c r="H8228" s="7">
        <f>IF('Раздел 2.6.3'!AF21&gt;=SUM('Раздел 2.6.3'!AH21:AK21),0,1)</f>
        <v>0</v>
      </c>
    </row>
    <row r="8229" spans="1:8" x14ac:dyDescent="0.2">
      <c r="A8229" s="6">
        <f t="shared" si="118"/>
        <v>609562</v>
      </c>
      <c r="B8229" s="6">
        <v>35</v>
      </c>
      <c r="C8229" s="7">
        <v>34</v>
      </c>
      <c r="D8229" s="6">
        <v>728</v>
      </c>
      <c r="E8229" s="6" t="s">
        <v>3552</v>
      </c>
      <c r="F8229" s="7"/>
      <c r="G8229" s="7"/>
      <c r="H8229" s="7">
        <f>IF('Раздел 2.6.3'!AF22&gt;=SUM('Раздел 2.6.3'!AH22:AK22),0,1)</f>
        <v>0</v>
      </c>
    </row>
    <row r="8230" spans="1:8" x14ac:dyDescent="0.2">
      <c r="A8230" s="6">
        <f t="shared" si="118"/>
        <v>609562</v>
      </c>
      <c r="B8230" s="6">
        <v>35</v>
      </c>
      <c r="C8230" s="7">
        <v>34</v>
      </c>
      <c r="D8230" s="6">
        <v>729</v>
      </c>
      <c r="E8230" s="6" t="s">
        <v>3553</v>
      </c>
      <c r="F8230" s="7"/>
      <c r="G8230" s="7"/>
      <c r="H8230" s="7">
        <f>IF('Раздел 2.6.3'!AF23&gt;=SUM('Раздел 2.6.3'!AH23:AK23),0,1)</f>
        <v>0</v>
      </c>
    </row>
    <row r="8231" spans="1:8" x14ac:dyDescent="0.2">
      <c r="A8231" s="6">
        <f t="shared" si="118"/>
        <v>609562</v>
      </c>
      <c r="B8231" s="6">
        <v>35</v>
      </c>
      <c r="C8231" s="7">
        <v>34</v>
      </c>
      <c r="D8231" s="6">
        <v>730</v>
      </c>
      <c r="E8231" s="6" t="s">
        <v>3554</v>
      </c>
      <c r="F8231" s="7"/>
      <c r="G8231" s="7"/>
      <c r="H8231" s="7">
        <f>IF('Раздел 2.6.3'!AF24&gt;=SUM('Раздел 2.6.3'!AH24:AK24),0,1)</f>
        <v>0</v>
      </c>
    </row>
    <row r="8232" spans="1:8" x14ac:dyDescent="0.2">
      <c r="A8232" s="6">
        <f t="shared" si="118"/>
        <v>609562</v>
      </c>
      <c r="B8232" s="6">
        <v>35</v>
      </c>
      <c r="C8232" s="7">
        <v>34</v>
      </c>
      <c r="D8232" s="6">
        <v>731</v>
      </c>
      <c r="E8232" s="6" t="s">
        <v>3555</v>
      </c>
      <c r="F8232" s="7"/>
      <c r="G8232" s="7"/>
      <c r="H8232" s="7">
        <f>IF('Раздел 2.6.3'!AF25&gt;=SUM('Раздел 2.6.3'!AH25:AK25),0,1)</f>
        <v>0</v>
      </c>
    </row>
    <row r="8233" spans="1:8" x14ac:dyDescent="0.2">
      <c r="A8233" s="6">
        <f t="shared" si="118"/>
        <v>609562</v>
      </c>
      <c r="B8233" s="6">
        <v>35</v>
      </c>
      <c r="C8233" s="7">
        <v>34</v>
      </c>
      <c r="D8233" s="6">
        <v>732</v>
      </c>
      <c r="E8233" s="6" t="s">
        <v>3556</v>
      </c>
      <c r="F8233" s="7"/>
      <c r="G8233" s="7"/>
      <c r="H8233" s="7">
        <f>IF('Раздел 2.6.3'!AF26&gt;=SUM('Раздел 2.6.3'!AH26:AK26),0,1)</f>
        <v>0</v>
      </c>
    </row>
    <row r="8234" spans="1:8" x14ac:dyDescent="0.2">
      <c r="A8234" s="6">
        <f t="shared" si="118"/>
        <v>609562</v>
      </c>
      <c r="B8234" s="6">
        <v>35</v>
      </c>
      <c r="C8234" s="7">
        <v>34</v>
      </c>
      <c r="D8234" s="6">
        <v>733</v>
      </c>
      <c r="E8234" s="6" t="s">
        <v>4383</v>
      </c>
      <c r="F8234" s="7"/>
      <c r="G8234" s="7"/>
      <c r="H8234" s="7">
        <f>IF('Раздел 2.6.3'!AF27&gt;=SUM('Раздел 2.6.3'!AH27:AK27),0,1)</f>
        <v>0</v>
      </c>
    </row>
    <row r="8235" spans="1:8" x14ac:dyDescent="0.2">
      <c r="A8235" s="6">
        <f t="shared" si="118"/>
        <v>609562</v>
      </c>
      <c r="B8235" s="6">
        <v>35</v>
      </c>
      <c r="C8235" s="7">
        <v>34</v>
      </c>
      <c r="D8235" s="6">
        <v>734</v>
      </c>
      <c r="E8235" s="6" t="s">
        <v>4384</v>
      </c>
      <c r="F8235" s="7"/>
      <c r="G8235" s="7"/>
      <c r="H8235" s="7">
        <f>IF('Раздел 2.6.3'!AF28&gt;=SUM('Раздел 2.6.3'!AH28:AK28),0,1)</f>
        <v>0</v>
      </c>
    </row>
    <row r="8236" spans="1:8" x14ac:dyDescent="0.2">
      <c r="A8236" s="6">
        <f t="shared" si="118"/>
        <v>609562</v>
      </c>
      <c r="B8236" s="6">
        <v>35</v>
      </c>
      <c r="C8236" s="7">
        <v>34</v>
      </c>
      <c r="D8236" s="6">
        <v>735</v>
      </c>
      <c r="E8236" s="6" t="s">
        <v>3559</v>
      </c>
      <c r="F8236" s="7"/>
      <c r="G8236" s="7"/>
      <c r="H8236" s="7">
        <f>IF('Раздел 2.6.3'!AF29&gt;=SUM('Раздел 2.6.3'!AH29:AK29),0,1)</f>
        <v>0</v>
      </c>
    </row>
    <row r="8237" spans="1:8" x14ac:dyDescent="0.2">
      <c r="A8237" s="6">
        <f t="shared" si="118"/>
        <v>609562</v>
      </c>
      <c r="B8237" s="6">
        <v>35</v>
      </c>
      <c r="C8237" s="7">
        <v>34</v>
      </c>
      <c r="D8237" s="6">
        <v>736</v>
      </c>
      <c r="E8237" s="6" t="s">
        <v>3560</v>
      </c>
      <c r="F8237" s="7"/>
      <c r="G8237" s="7"/>
      <c r="H8237" s="7">
        <f>IF('Раздел 2.6.3'!AF30&gt;=SUM('Раздел 2.6.3'!AH30:AK30),0,1)</f>
        <v>0</v>
      </c>
    </row>
    <row r="8238" spans="1:8" x14ac:dyDescent="0.2">
      <c r="A8238" s="6">
        <f t="shared" si="118"/>
        <v>609562</v>
      </c>
      <c r="B8238" s="6">
        <v>35</v>
      </c>
      <c r="C8238" s="7">
        <v>34</v>
      </c>
      <c r="D8238" s="6">
        <v>737</v>
      </c>
      <c r="E8238" s="6" t="s">
        <v>3561</v>
      </c>
      <c r="F8238" s="7"/>
      <c r="G8238" s="7"/>
      <c r="H8238" s="7">
        <f>IF('Раздел 2.6.3'!AF31&gt;=SUM('Раздел 2.6.3'!AH31:AK31),0,1)</f>
        <v>0</v>
      </c>
    </row>
    <row r="8239" spans="1:8" x14ac:dyDescent="0.2">
      <c r="A8239" s="6">
        <f t="shared" si="118"/>
        <v>609562</v>
      </c>
      <c r="B8239" s="6">
        <v>35</v>
      </c>
      <c r="C8239" s="7">
        <v>34</v>
      </c>
      <c r="D8239" s="6">
        <v>738</v>
      </c>
      <c r="E8239" s="6" t="s">
        <v>3562</v>
      </c>
      <c r="F8239" s="7"/>
      <c r="G8239" s="7"/>
      <c r="H8239" s="7">
        <f>IF('Раздел 2.6.3'!AF32&gt;=SUM('Раздел 2.6.3'!AH32:AK32),0,1)</f>
        <v>0</v>
      </c>
    </row>
    <row r="8240" spans="1:8" x14ac:dyDescent="0.2">
      <c r="A8240" s="6">
        <f t="shared" si="118"/>
        <v>609562</v>
      </c>
      <c r="B8240" s="6">
        <v>35</v>
      </c>
      <c r="C8240" s="7">
        <v>34</v>
      </c>
      <c r="D8240" s="6">
        <v>739</v>
      </c>
      <c r="E8240" s="6" t="s">
        <v>3563</v>
      </c>
      <c r="F8240" s="7"/>
      <c r="G8240" s="7"/>
      <c r="H8240" s="7">
        <f>IF('Раздел 2.6.3'!AF33&gt;=SUM('Раздел 2.6.3'!AH33:AK33),0,1)</f>
        <v>0</v>
      </c>
    </row>
    <row r="8241" spans="1:8" x14ac:dyDescent="0.2">
      <c r="A8241" s="6">
        <f t="shared" si="118"/>
        <v>609562</v>
      </c>
      <c r="B8241" s="6">
        <v>35</v>
      </c>
      <c r="C8241" s="7">
        <v>34</v>
      </c>
      <c r="D8241" s="6">
        <v>740</v>
      </c>
      <c r="E8241" s="6" t="s">
        <v>3564</v>
      </c>
      <c r="F8241" s="7"/>
      <c r="G8241" s="7"/>
      <c r="H8241" s="7">
        <f>IF('Раздел 2.6.3'!AF34&gt;=SUM('Раздел 2.6.3'!AH34:AK34),0,1)</f>
        <v>0</v>
      </c>
    </row>
    <row r="8242" spans="1:8" x14ac:dyDescent="0.2">
      <c r="A8242" s="6">
        <f t="shared" si="118"/>
        <v>609562</v>
      </c>
      <c r="B8242" s="6">
        <v>35</v>
      </c>
      <c r="C8242" s="7">
        <v>34</v>
      </c>
      <c r="D8242" s="6">
        <v>741</v>
      </c>
      <c r="E8242" s="6" t="s">
        <v>3565</v>
      </c>
      <c r="F8242" s="7"/>
      <c r="G8242" s="7"/>
      <c r="H8242" s="7">
        <f>IF('Раздел 2.6.3'!AF35&gt;=SUM('Раздел 2.6.3'!AH35:AK35),0,1)</f>
        <v>0</v>
      </c>
    </row>
    <row r="8243" spans="1:8" x14ac:dyDescent="0.2">
      <c r="A8243" s="6">
        <f t="shared" si="118"/>
        <v>609562</v>
      </c>
      <c r="B8243" s="6">
        <v>35</v>
      </c>
      <c r="C8243" s="7">
        <v>34</v>
      </c>
      <c r="D8243" s="6">
        <v>742</v>
      </c>
      <c r="E8243" s="6" t="s">
        <v>3566</v>
      </c>
      <c r="F8243" s="7"/>
      <c r="G8243" s="7"/>
      <c r="H8243" s="7">
        <f>IF('Раздел 2.6.3'!AF36&gt;=SUM('Раздел 2.6.3'!AH36:AK36),0,1)</f>
        <v>0</v>
      </c>
    </row>
    <row r="8244" spans="1:8" x14ac:dyDescent="0.2">
      <c r="A8244" s="6">
        <f t="shared" si="118"/>
        <v>609562</v>
      </c>
      <c r="B8244" s="6">
        <v>35</v>
      </c>
      <c r="C8244" s="7">
        <v>34</v>
      </c>
      <c r="D8244" s="6">
        <v>743</v>
      </c>
      <c r="E8244" s="6" t="s">
        <v>3567</v>
      </c>
      <c r="F8244" s="7"/>
      <c r="G8244" s="7"/>
      <c r="H8244" s="7">
        <f>IF('Раздел 2.6.3'!AF37&gt;=SUM('Раздел 2.6.3'!AH37:AK37),0,1)</f>
        <v>0</v>
      </c>
    </row>
    <row r="8245" spans="1:8" x14ac:dyDescent="0.2">
      <c r="A8245" s="6">
        <f t="shared" si="118"/>
        <v>609562</v>
      </c>
      <c r="B8245" s="6">
        <v>35</v>
      </c>
      <c r="C8245" s="7">
        <v>34</v>
      </c>
      <c r="D8245" s="6">
        <v>744</v>
      </c>
      <c r="E8245" s="6" t="s">
        <v>3568</v>
      </c>
      <c r="F8245" s="7"/>
      <c r="G8245" s="7"/>
      <c r="H8245" s="7">
        <f>IF('Раздел 2.6.3'!AF38&gt;=SUM('Раздел 2.6.3'!AH38:AK38),0,1)</f>
        <v>0</v>
      </c>
    </row>
    <row r="8246" spans="1:8" x14ac:dyDescent="0.2">
      <c r="A8246" s="6">
        <f t="shared" si="118"/>
        <v>609562</v>
      </c>
      <c r="B8246" s="6">
        <v>35</v>
      </c>
      <c r="C8246" s="7">
        <v>34</v>
      </c>
      <c r="D8246" s="6">
        <v>745</v>
      </c>
      <c r="E8246" s="6" t="s">
        <v>2785</v>
      </c>
      <c r="F8246" s="7"/>
      <c r="G8246" s="7"/>
      <c r="H8246" s="7">
        <f>IF('Раздел 2.6.3'!AF39&gt;=SUM('Раздел 2.6.3'!AH39:AK39),0,1)</f>
        <v>0</v>
      </c>
    </row>
    <row r="8247" spans="1:8" x14ac:dyDescent="0.2">
      <c r="A8247" s="6">
        <f t="shared" si="118"/>
        <v>609562</v>
      </c>
      <c r="B8247" s="6">
        <v>35</v>
      </c>
      <c r="C8247" s="7">
        <v>34</v>
      </c>
      <c r="D8247" s="6">
        <v>746</v>
      </c>
      <c r="E8247" s="6" t="s">
        <v>2786</v>
      </c>
      <c r="F8247" s="7"/>
      <c r="G8247" s="7"/>
      <c r="H8247" s="7">
        <f>IF('Раздел 2.6.3'!AF40&gt;=SUM('Раздел 2.6.3'!AH40:AK40),0,1)</f>
        <v>0</v>
      </c>
    </row>
    <row r="8248" spans="1:8" x14ac:dyDescent="0.2">
      <c r="A8248" s="6">
        <f t="shared" si="118"/>
        <v>609562</v>
      </c>
      <c r="B8248" s="6">
        <v>35</v>
      </c>
      <c r="C8248" s="7">
        <v>34</v>
      </c>
      <c r="D8248" s="6">
        <v>747</v>
      </c>
      <c r="E8248" s="6" t="s">
        <v>2787</v>
      </c>
      <c r="F8248" s="7"/>
      <c r="G8248" s="7"/>
      <c r="H8248" s="7">
        <f>IF('Раздел 2.6.3'!AF41&gt;=SUM('Раздел 2.6.3'!AH41:AK41),0,1)</f>
        <v>0</v>
      </c>
    </row>
    <row r="8249" spans="1:8" x14ac:dyDescent="0.2">
      <c r="A8249" s="6">
        <f t="shared" si="118"/>
        <v>609562</v>
      </c>
      <c r="B8249" s="6">
        <v>35</v>
      </c>
      <c r="C8249" s="119">
        <v>34</v>
      </c>
      <c r="D8249" s="119">
        <v>748</v>
      </c>
      <c r="E8249" s="119" t="s">
        <v>2788</v>
      </c>
      <c r="F8249" s="119"/>
      <c r="G8249" s="119"/>
      <c r="H8249" s="119">
        <f>IF('Раздел 2.6.3'!AF42&gt;=SUM('Раздел 2.6.3'!AH42:AK42),0,1)</f>
        <v>0</v>
      </c>
    </row>
    <row r="8250" spans="1:8" x14ac:dyDescent="0.2">
      <c r="A8250" s="6">
        <f t="shared" si="118"/>
        <v>609562</v>
      </c>
      <c r="B8250" s="6">
        <v>35</v>
      </c>
      <c r="C8250" s="125">
        <v>35</v>
      </c>
      <c r="D8250" s="6">
        <v>749</v>
      </c>
      <c r="E8250" s="6" t="s">
        <v>2022</v>
      </c>
      <c r="F8250" s="7"/>
      <c r="G8250" s="7"/>
      <c r="H8250" s="7">
        <f>IF('Раздел 2.6.3'!AG21&gt;=SUM('Раздел 2.6.3'!AH21:AI21),0,1)</f>
        <v>0</v>
      </c>
    </row>
    <row r="8251" spans="1:8" x14ac:dyDescent="0.2">
      <c r="A8251" s="6">
        <f t="shared" si="118"/>
        <v>609562</v>
      </c>
      <c r="B8251" s="6">
        <v>35</v>
      </c>
      <c r="C8251" s="7">
        <v>35</v>
      </c>
      <c r="D8251" s="6">
        <v>750</v>
      </c>
      <c r="E8251" s="6" t="s">
        <v>2023</v>
      </c>
      <c r="F8251" s="7"/>
      <c r="G8251" s="7"/>
      <c r="H8251" s="7">
        <f>IF('Раздел 2.6.3'!AG22&gt;=SUM('Раздел 2.6.3'!AH22:AI22),0,1)</f>
        <v>0</v>
      </c>
    </row>
    <row r="8252" spans="1:8" x14ac:dyDescent="0.2">
      <c r="A8252" s="6">
        <f t="shared" si="118"/>
        <v>609562</v>
      </c>
      <c r="B8252" s="6">
        <v>35</v>
      </c>
      <c r="C8252" s="7">
        <v>35</v>
      </c>
      <c r="D8252" s="6">
        <v>751</v>
      </c>
      <c r="E8252" s="6" t="s">
        <v>2024</v>
      </c>
      <c r="F8252" s="7"/>
      <c r="G8252" s="7"/>
      <c r="H8252" s="7">
        <f>IF('Раздел 2.6.3'!AG23&gt;=SUM('Раздел 2.6.3'!AH23:AI23),0,1)</f>
        <v>0</v>
      </c>
    </row>
    <row r="8253" spans="1:8" x14ac:dyDescent="0.2">
      <c r="A8253" s="6">
        <f t="shared" si="118"/>
        <v>609562</v>
      </c>
      <c r="B8253" s="6">
        <v>35</v>
      </c>
      <c r="C8253" s="7">
        <v>35</v>
      </c>
      <c r="D8253" s="6">
        <v>752</v>
      </c>
      <c r="E8253" s="6" t="s">
        <v>2025</v>
      </c>
      <c r="F8253" s="7"/>
      <c r="G8253" s="7"/>
      <c r="H8253" s="7">
        <f>IF('Раздел 2.6.3'!AG24&gt;=SUM('Раздел 2.6.3'!AH24:AI24),0,1)</f>
        <v>0</v>
      </c>
    </row>
    <row r="8254" spans="1:8" x14ac:dyDescent="0.2">
      <c r="A8254" s="6">
        <f t="shared" si="118"/>
        <v>609562</v>
      </c>
      <c r="B8254" s="6">
        <v>35</v>
      </c>
      <c r="C8254" s="7">
        <v>35</v>
      </c>
      <c r="D8254" s="6">
        <v>753</v>
      </c>
      <c r="E8254" s="6" t="s">
        <v>2026</v>
      </c>
      <c r="F8254" s="7"/>
      <c r="G8254" s="7"/>
      <c r="H8254" s="7">
        <f>IF('Раздел 2.6.3'!AG25&gt;=SUM('Раздел 2.6.3'!AH25:AI25),0,1)</f>
        <v>0</v>
      </c>
    </row>
    <row r="8255" spans="1:8" x14ac:dyDescent="0.2">
      <c r="A8255" s="6">
        <f t="shared" si="118"/>
        <v>609562</v>
      </c>
      <c r="B8255" s="6">
        <v>35</v>
      </c>
      <c r="C8255" s="7">
        <v>35</v>
      </c>
      <c r="D8255" s="6">
        <v>754</v>
      </c>
      <c r="E8255" s="6" t="s">
        <v>2027</v>
      </c>
      <c r="F8255" s="7"/>
      <c r="G8255" s="7"/>
      <c r="H8255" s="7">
        <f>IF('Раздел 2.6.3'!AG26&gt;=SUM('Раздел 2.6.3'!AH26:AI26),0,1)</f>
        <v>0</v>
      </c>
    </row>
    <row r="8256" spans="1:8" x14ac:dyDescent="0.2">
      <c r="A8256" s="6">
        <f t="shared" si="118"/>
        <v>609562</v>
      </c>
      <c r="B8256" s="6">
        <v>35</v>
      </c>
      <c r="C8256" s="7">
        <v>35</v>
      </c>
      <c r="D8256" s="6">
        <v>755</v>
      </c>
      <c r="E8256" s="6" t="s">
        <v>2805</v>
      </c>
      <c r="F8256" s="7"/>
      <c r="G8256" s="7"/>
      <c r="H8256" s="7">
        <f>IF('Раздел 2.6.3'!AG27&gt;=SUM('Раздел 2.6.3'!AH27:AI27),0,1)</f>
        <v>0</v>
      </c>
    </row>
    <row r="8257" spans="1:8" x14ac:dyDescent="0.2">
      <c r="A8257" s="6">
        <f t="shared" si="118"/>
        <v>609562</v>
      </c>
      <c r="B8257" s="6">
        <v>35</v>
      </c>
      <c r="C8257" s="7">
        <v>35</v>
      </c>
      <c r="D8257" s="6">
        <v>756</v>
      </c>
      <c r="E8257" s="6" t="s">
        <v>2806</v>
      </c>
      <c r="F8257" s="7"/>
      <c r="G8257" s="7"/>
      <c r="H8257" s="7">
        <f>IF('Раздел 2.6.3'!AG28&gt;=SUM('Раздел 2.6.3'!AH28:AI28),0,1)</f>
        <v>0</v>
      </c>
    </row>
    <row r="8258" spans="1:8" x14ac:dyDescent="0.2">
      <c r="A8258" s="6">
        <f t="shared" si="118"/>
        <v>609562</v>
      </c>
      <c r="B8258" s="6">
        <v>35</v>
      </c>
      <c r="C8258" s="7">
        <v>35</v>
      </c>
      <c r="D8258" s="6">
        <v>757</v>
      </c>
      <c r="E8258" s="6" t="s">
        <v>2807</v>
      </c>
      <c r="F8258" s="7"/>
      <c r="G8258" s="7"/>
      <c r="H8258" s="7">
        <f>IF('Раздел 2.6.3'!AG29&gt;=SUM('Раздел 2.6.3'!AH29:AI29),0,1)</f>
        <v>0</v>
      </c>
    </row>
    <row r="8259" spans="1:8" x14ac:dyDescent="0.2">
      <c r="A8259" s="6">
        <f t="shared" si="118"/>
        <v>609562</v>
      </c>
      <c r="B8259" s="6">
        <v>35</v>
      </c>
      <c r="C8259" s="7">
        <v>35</v>
      </c>
      <c r="D8259" s="6">
        <v>758</v>
      </c>
      <c r="E8259" s="6" t="s">
        <v>2808</v>
      </c>
      <c r="F8259" s="7"/>
      <c r="G8259" s="7"/>
      <c r="H8259" s="7">
        <f>IF('Раздел 2.6.3'!AG30&gt;=SUM('Раздел 2.6.3'!AH30:AI30),0,1)</f>
        <v>0</v>
      </c>
    </row>
    <row r="8260" spans="1:8" x14ac:dyDescent="0.2">
      <c r="A8260" s="6">
        <f t="shared" si="118"/>
        <v>609562</v>
      </c>
      <c r="B8260" s="6">
        <v>35</v>
      </c>
      <c r="C8260" s="7">
        <v>35</v>
      </c>
      <c r="D8260" s="6">
        <v>759</v>
      </c>
      <c r="E8260" s="6" t="s">
        <v>2809</v>
      </c>
      <c r="F8260" s="7"/>
      <c r="G8260" s="7"/>
      <c r="H8260" s="7">
        <f>IF('Раздел 2.6.3'!AG31&gt;=SUM('Раздел 2.6.3'!AH31:AI31),0,1)</f>
        <v>0</v>
      </c>
    </row>
    <row r="8261" spans="1:8" x14ac:dyDescent="0.2">
      <c r="A8261" s="6">
        <f t="shared" si="118"/>
        <v>609562</v>
      </c>
      <c r="B8261" s="6">
        <v>35</v>
      </c>
      <c r="C8261" s="7">
        <v>35</v>
      </c>
      <c r="D8261" s="6">
        <v>760</v>
      </c>
      <c r="E8261" s="6" t="s">
        <v>2810</v>
      </c>
      <c r="F8261" s="7"/>
      <c r="G8261" s="7"/>
      <c r="H8261" s="7">
        <f>IF('Раздел 2.6.3'!AG32&gt;=SUM('Раздел 2.6.3'!AH32:AI32),0,1)</f>
        <v>0</v>
      </c>
    </row>
    <row r="8262" spans="1:8" x14ac:dyDescent="0.2">
      <c r="A8262" s="6">
        <f t="shared" si="118"/>
        <v>609562</v>
      </c>
      <c r="B8262" s="6">
        <v>35</v>
      </c>
      <c r="C8262" s="7">
        <v>35</v>
      </c>
      <c r="D8262" s="6">
        <v>761</v>
      </c>
      <c r="E8262" s="6" t="s">
        <v>2811</v>
      </c>
      <c r="F8262" s="7"/>
      <c r="G8262" s="7"/>
      <c r="H8262" s="7">
        <f>IF('Раздел 2.6.3'!AG33&gt;=SUM('Раздел 2.6.3'!AH33:AI33),0,1)</f>
        <v>0</v>
      </c>
    </row>
    <row r="8263" spans="1:8" x14ac:dyDescent="0.2">
      <c r="A8263" s="6">
        <f t="shared" si="118"/>
        <v>609562</v>
      </c>
      <c r="B8263" s="6">
        <v>35</v>
      </c>
      <c r="C8263" s="7">
        <v>35</v>
      </c>
      <c r="D8263" s="6">
        <v>762</v>
      </c>
      <c r="E8263" s="6" t="s">
        <v>2812</v>
      </c>
      <c r="F8263" s="7"/>
      <c r="G8263" s="7"/>
      <c r="H8263" s="7">
        <f>IF('Раздел 2.6.3'!AG34&gt;=SUM('Раздел 2.6.3'!AH34:AI34),0,1)</f>
        <v>0</v>
      </c>
    </row>
    <row r="8264" spans="1:8" x14ac:dyDescent="0.2">
      <c r="A8264" s="6">
        <f t="shared" si="118"/>
        <v>609562</v>
      </c>
      <c r="B8264" s="6">
        <v>35</v>
      </c>
      <c r="C8264" s="7">
        <v>35</v>
      </c>
      <c r="D8264" s="6">
        <v>763</v>
      </c>
      <c r="E8264" s="6" t="s">
        <v>2813</v>
      </c>
      <c r="F8264" s="7"/>
      <c r="G8264" s="7"/>
      <c r="H8264" s="7">
        <f>IF('Раздел 2.6.3'!AG35&gt;=SUM('Раздел 2.6.3'!AH35:AI35),0,1)</f>
        <v>0</v>
      </c>
    </row>
    <row r="8265" spans="1:8" x14ac:dyDescent="0.2">
      <c r="A8265" s="6">
        <f t="shared" si="118"/>
        <v>609562</v>
      </c>
      <c r="B8265" s="6">
        <v>35</v>
      </c>
      <c r="C8265" s="7">
        <v>35</v>
      </c>
      <c r="D8265" s="6">
        <v>764</v>
      </c>
      <c r="E8265" s="6" t="s">
        <v>2814</v>
      </c>
      <c r="F8265" s="7"/>
      <c r="G8265" s="7"/>
      <c r="H8265" s="7">
        <f>IF('Раздел 2.6.3'!AG36&gt;=SUM('Раздел 2.6.3'!AH36:AI36),0,1)</f>
        <v>0</v>
      </c>
    </row>
    <row r="8266" spans="1:8" x14ac:dyDescent="0.2">
      <c r="A8266" s="6">
        <f t="shared" si="118"/>
        <v>609562</v>
      </c>
      <c r="B8266" s="6">
        <v>35</v>
      </c>
      <c r="C8266" s="7">
        <v>35</v>
      </c>
      <c r="D8266" s="6">
        <v>765</v>
      </c>
      <c r="E8266" s="6" t="s">
        <v>2815</v>
      </c>
      <c r="F8266" s="7"/>
      <c r="G8266" s="7"/>
      <c r="H8266" s="7">
        <f>IF('Раздел 2.6.3'!AG37&gt;=SUM('Раздел 2.6.3'!AH37:AI37),0,1)</f>
        <v>0</v>
      </c>
    </row>
    <row r="8267" spans="1:8" x14ac:dyDescent="0.2">
      <c r="A8267" s="6">
        <f t="shared" si="118"/>
        <v>609562</v>
      </c>
      <c r="B8267" s="6">
        <v>35</v>
      </c>
      <c r="C8267" s="7">
        <v>35</v>
      </c>
      <c r="D8267" s="6">
        <v>766</v>
      </c>
      <c r="E8267" s="6" t="s">
        <v>2044</v>
      </c>
      <c r="F8267" s="7"/>
      <c r="G8267" s="7"/>
      <c r="H8267" s="7">
        <f>IF('Раздел 2.6.3'!AG38&gt;=SUM('Раздел 2.6.3'!AH38:AI38),0,1)</f>
        <v>0</v>
      </c>
    </row>
    <row r="8268" spans="1:8" x14ac:dyDescent="0.2">
      <c r="A8268" s="6">
        <f t="shared" si="118"/>
        <v>609562</v>
      </c>
      <c r="B8268" s="6">
        <v>35</v>
      </c>
      <c r="C8268" s="7">
        <v>35</v>
      </c>
      <c r="D8268" s="6">
        <v>767</v>
      </c>
      <c r="E8268" s="6" t="s">
        <v>3589</v>
      </c>
      <c r="F8268" s="7"/>
      <c r="G8268" s="7"/>
      <c r="H8268" s="7">
        <f>IF('Раздел 2.6.3'!AG39&gt;=SUM('Раздел 2.6.3'!AH39:AI39),0,1)</f>
        <v>0</v>
      </c>
    </row>
    <row r="8269" spans="1:8" x14ac:dyDescent="0.2">
      <c r="A8269" s="6">
        <f t="shared" si="118"/>
        <v>609562</v>
      </c>
      <c r="B8269" s="6">
        <v>35</v>
      </c>
      <c r="C8269" s="7">
        <v>35</v>
      </c>
      <c r="D8269" s="6">
        <v>768</v>
      </c>
      <c r="E8269" s="6" t="s">
        <v>3590</v>
      </c>
      <c r="F8269" s="7"/>
      <c r="G8269" s="7"/>
      <c r="H8269" s="7">
        <f>IF('Раздел 2.6.3'!AG40&gt;=SUM('Раздел 2.6.3'!AH40:AI40),0,1)</f>
        <v>0</v>
      </c>
    </row>
    <row r="8270" spans="1:8" x14ac:dyDescent="0.2">
      <c r="A8270" s="6">
        <f t="shared" si="118"/>
        <v>609562</v>
      </c>
      <c r="B8270" s="6">
        <v>35</v>
      </c>
      <c r="C8270" s="7">
        <v>35</v>
      </c>
      <c r="D8270" s="6">
        <v>769</v>
      </c>
      <c r="E8270" s="6" t="s">
        <v>2816</v>
      </c>
      <c r="F8270" s="7"/>
      <c r="G8270" s="7"/>
      <c r="H8270" s="7">
        <f>IF('Раздел 2.6.3'!AG41&gt;=SUM('Раздел 2.6.3'!AH41:AI41),0,1)</f>
        <v>0</v>
      </c>
    </row>
    <row r="8271" spans="1:8" x14ac:dyDescent="0.2">
      <c r="A8271" s="6">
        <f t="shared" si="118"/>
        <v>609562</v>
      </c>
      <c r="B8271" s="119">
        <v>35</v>
      </c>
      <c r="C8271" s="119">
        <v>35</v>
      </c>
      <c r="D8271" s="119">
        <v>770</v>
      </c>
      <c r="E8271" s="119" t="s">
        <v>2817</v>
      </c>
      <c r="F8271" s="119"/>
      <c r="G8271" s="119"/>
      <c r="H8271" s="119">
        <f>IF('Раздел 2.6.3'!AG42&gt;=SUM('Раздел 2.6.3'!AH42:AI42),0,1)</f>
        <v>0</v>
      </c>
    </row>
    <row r="8272" spans="1:8" x14ac:dyDescent="0.2">
      <c r="A8272" s="117">
        <f t="shared" si="115"/>
        <v>609562</v>
      </c>
      <c r="B8272" s="117">
        <v>36</v>
      </c>
      <c r="C8272" s="117">
        <v>0</v>
      </c>
      <c r="D8272" s="117">
        <v>0</v>
      </c>
      <c r="E8272" s="117" t="str">
        <f>CONCATENATE("Количество ошибок в разделе 2.6.4: ",H8272)</f>
        <v>Количество ошибок в разделе 2.6.4: 0</v>
      </c>
      <c r="F8272" s="117"/>
      <c r="G8272" s="117"/>
      <c r="H8272" s="117">
        <f>SUM(H8273:H9042)</f>
        <v>0</v>
      </c>
    </row>
    <row r="8273" spans="1:8" x14ac:dyDescent="0.2">
      <c r="A8273" s="6">
        <f t="shared" si="115"/>
        <v>609562</v>
      </c>
      <c r="B8273" s="6">
        <v>36</v>
      </c>
      <c r="C8273" s="6">
        <v>1</v>
      </c>
      <c r="D8273" s="6">
        <v>1</v>
      </c>
      <c r="E8273" s="129" t="s">
        <v>9990</v>
      </c>
      <c r="H8273" s="6">
        <f>IF('Раздел 2.6.4'!P21=SUM('Раздел 2.6.4'!P22,'Раздел 2.6.4'!P24:P25),0,1)</f>
        <v>0</v>
      </c>
    </row>
    <row r="8274" spans="1:8" x14ac:dyDescent="0.2">
      <c r="A8274" s="6">
        <f t="shared" si="115"/>
        <v>609562</v>
      </c>
      <c r="B8274" s="6">
        <v>36</v>
      </c>
      <c r="C8274" s="6">
        <v>1</v>
      </c>
      <c r="D8274" s="6">
        <v>2</v>
      </c>
      <c r="E8274" s="129" t="s">
        <v>9040</v>
      </c>
      <c r="H8274" s="6">
        <f>IF('Раздел 2.6.4'!Q21=SUM('Раздел 2.6.4'!Q22,'Раздел 2.6.4'!Q24:Q25),0,1)</f>
        <v>0</v>
      </c>
    </row>
    <row r="8275" spans="1:8" x14ac:dyDescent="0.2">
      <c r="A8275" s="6">
        <f t="shared" si="115"/>
        <v>609562</v>
      </c>
      <c r="B8275" s="6">
        <v>36</v>
      </c>
      <c r="C8275" s="6">
        <v>1</v>
      </c>
      <c r="D8275" s="6">
        <v>3</v>
      </c>
      <c r="E8275" s="129" t="s">
        <v>9041</v>
      </c>
      <c r="H8275" s="6">
        <f>IF('Раздел 2.6.4'!R21=SUM('Раздел 2.6.4'!R22,'Раздел 2.6.4'!R24:R25),0,1)</f>
        <v>0</v>
      </c>
    </row>
    <row r="8276" spans="1:8" x14ac:dyDescent="0.2">
      <c r="A8276" s="6">
        <f t="shared" si="115"/>
        <v>609562</v>
      </c>
      <c r="B8276" s="6">
        <v>36</v>
      </c>
      <c r="C8276" s="6">
        <v>1</v>
      </c>
      <c r="D8276" s="6">
        <v>4</v>
      </c>
      <c r="E8276" s="129" t="s">
        <v>9042</v>
      </c>
      <c r="H8276" s="6">
        <f>IF('Раздел 2.6.4'!S21=SUM('Раздел 2.6.4'!S22,'Раздел 2.6.4'!S24:S25),0,1)</f>
        <v>0</v>
      </c>
    </row>
    <row r="8277" spans="1:8" x14ac:dyDescent="0.2">
      <c r="A8277" s="6">
        <f t="shared" si="115"/>
        <v>609562</v>
      </c>
      <c r="B8277" s="6">
        <v>36</v>
      </c>
      <c r="C8277" s="6">
        <v>1</v>
      </c>
      <c r="D8277" s="6">
        <v>5</v>
      </c>
      <c r="E8277" s="129" t="s">
        <v>9043</v>
      </c>
      <c r="H8277" s="6">
        <f>IF('Раздел 2.6.4'!T21=SUM('Раздел 2.6.4'!T22,'Раздел 2.6.4'!T24:T25),0,1)</f>
        <v>0</v>
      </c>
    </row>
    <row r="8278" spans="1:8" x14ac:dyDescent="0.2">
      <c r="A8278" s="6">
        <f t="shared" si="115"/>
        <v>609562</v>
      </c>
      <c r="B8278" s="6">
        <v>36</v>
      </c>
      <c r="C8278" s="6">
        <v>1</v>
      </c>
      <c r="D8278" s="6">
        <v>6</v>
      </c>
      <c r="E8278" s="129" t="s">
        <v>9044</v>
      </c>
      <c r="H8278" s="6">
        <f>IF('Раздел 2.6.4'!U21=SUM('Раздел 2.6.4'!U22,'Раздел 2.6.4'!U24:U25),0,1)</f>
        <v>0</v>
      </c>
    </row>
    <row r="8279" spans="1:8" x14ac:dyDescent="0.2">
      <c r="A8279" s="6">
        <f t="shared" si="115"/>
        <v>609562</v>
      </c>
      <c r="B8279" s="6">
        <v>36</v>
      </c>
      <c r="C8279" s="6">
        <v>1</v>
      </c>
      <c r="D8279" s="6">
        <v>7</v>
      </c>
      <c r="E8279" s="129" t="s">
        <v>9045</v>
      </c>
      <c r="H8279" s="6">
        <f>IF('Раздел 2.6.4'!V21=SUM('Раздел 2.6.4'!V22,'Раздел 2.6.4'!V24:V25),0,1)</f>
        <v>0</v>
      </c>
    </row>
    <row r="8280" spans="1:8" x14ac:dyDescent="0.2">
      <c r="A8280" s="6">
        <f t="shared" si="115"/>
        <v>609562</v>
      </c>
      <c r="B8280" s="6">
        <v>36</v>
      </c>
      <c r="C8280" s="6">
        <v>1</v>
      </c>
      <c r="D8280" s="6">
        <v>8</v>
      </c>
      <c r="E8280" s="129" t="s">
        <v>8220</v>
      </c>
      <c r="H8280" s="6">
        <f>IF('Раздел 2.6.4'!W21=SUM('Раздел 2.6.4'!W22,'Раздел 2.6.4'!W24:W25),0,1)</f>
        <v>0</v>
      </c>
    </row>
    <row r="8281" spans="1:8" x14ac:dyDescent="0.2">
      <c r="A8281" s="6">
        <f t="shared" si="115"/>
        <v>609562</v>
      </c>
      <c r="B8281" s="6">
        <v>36</v>
      </c>
      <c r="C8281" s="6">
        <v>1</v>
      </c>
      <c r="D8281" s="6">
        <v>9</v>
      </c>
      <c r="E8281" s="129" t="s">
        <v>9031</v>
      </c>
      <c r="H8281" s="6">
        <f>IF('Раздел 2.6.4'!X21=SUM('Раздел 2.6.4'!X22,'Раздел 2.6.4'!X24:X25),0,1)</f>
        <v>0</v>
      </c>
    </row>
    <row r="8282" spans="1:8" x14ac:dyDescent="0.2">
      <c r="A8282" s="6">
        <f t="shared" si="115"/>
        <v>609562</v>
      </c>
      <c r="B8282" s="6">
        <v>36</v>
      </c>
      <c r="C8282" s="6">
        <v>1</v>
      </c>
      <c r="D8282" s="6">
        <v>10</v>
      </c>
      <c r="E8282" s="129" t="s">
        <v>9032</v>
      </c>
      <c r="H8282" s="6">
        <f>IF('Раздел 2.6.4'!Y21=SUM('Раздел 2.6.4'!Y22,'Раздел 2.6.4'!Y24:Y25),0,1)</f>
        <v>0</v>
      </c>
    </row>
    <row r="8283" spans="1:8" x14ac:dyDescent="0.2">
      <c r="A8283" s="6">
        <f t="shared" si="115"/>
        <v>609562</v>
      </c>
      <c r="B8283" s="6">
        <v>36</v>
      </c>
      <c r="C8283" s="6">
        <v>1</v>
      </c>
      <c r="D8283" s="6">
        <v>11</v>
      </c>
      <c r="E8283" s="129" t="s">
        <v>9033</v>
      </c>
      <c r="H8283" s="6">
        <f>IF('Раздел 2.6.4'!Z21=SUM('Раздел 2.6.4'!Z22,'Раздел 2.6.4'!Z24:Z25),0,1)</f>
        <v>0</v>
      </c>
    </row>
    <row r="8284" spans="1:8" x14ac:dyDescent="0.2">
      <c r="A8284" s="6">
        <f t="shared" si="115"/>
        <v>609562</v>
      </c>
      <c r="B8284" s="6">
        <v>36</v>
      </c>
      <c r="C8284" s="6">
        <v>1</v>
      </c>
      <c r="D8284" s="6">
        <v>12</v>
      </c>
      <c r="E8284" s="129" t="s">
        <v>9034</v>
      </c>
      <c r="H8284" s="6">
        <f>IF('Раздел 2.6.4'!AA21=SUM('Раздел 2.6.4'!AA22,'Раздел 2.6.4'!AA24:AA25),0,1)</f>
        <v>0</v>
      </c>
    </row>
    <row r="8285" spans="1:8" x14ac:dyDescent="0.2">
      <c r="A8285" s="6">
        <f t="shared" si="115"/>
        <v>609562</v>
      </c>
      <c r="B8285" s="6">
        <v>36</v>
      </c>
      <c r="C8285" s="6">
        <v>1</v>
      </c>
      <c r="D8285" s="6">
        <v>13</v>
      </c>
      <c r="E8285" s="129" t="s">
        <v>9035</v>
      </c>
      <c r="H8285" s="6">
        <f>IF('Раздел 2.6.4'!AB21=SUM('Раздел 2.6.4'!AB22,'Раздел 2.6.4'!AB24:AB25),0,1)</f>
        <v>0</v>
      </c>
    </row>
    <row r="8286" spans="1:8" x14ac:dyDescent="0.2">
      <c r="A8286" s="6">
        <f t="shared" si="115"/>
        <v>609562</v>
      </c>
      <c r="B8286" s="6">
        <v>36</v>
      </c>
      <c r="C8286" s="6">
        <v>1</v>
      </c>
      <c r="D8286" s="6">
        <v>14</v>
      </c>
      <c r="E8286" s="129" t="s">
        <v>9036</v>
      </c>
      <c r="H8286" s="6">
        <f>IF('Раздел 2.6.4'!AC21=SUM('Раздел 2.6.4'!AC22,'Раздел 2.6.4'!AC24:AC25),0,1)</f>
        <v>0</v>
      </c>
    </row>
    <row r="8287" spans="1:8" x14ac:dyDescent="0.2">
      <c r="A8287" s="6">
        <f t="shared" si="115"/>
        <v>609562</v>
      </c>
      <c r="B8287" s="6">
        <v>36</v>
      </c>
      <c r="C8287" s="6">
        <v>1</v>
      </c>
      <c r="D8287" s="6">
        <v>15</v>
      </c>
      <c r="E8287" s="129" t="s">
        <v>9037</v>
      </c>
      <c r="H8287" s="6">
        <f>IF('Раздел 2.6.4'!AD21=SUM('Раздел 2.6.4'!AD22,'Раздел 2.6.4'!AD24:AD25),0,1)</f>
        <v>0</v>
      </c>
    </row>
    <row r="8288" spans="1:8" x14ac:dyDescent="0.2">
      <c r="A8288" s="6">
        <f t="shared" si="115"/>
        <v>609562</v>
      </c>
      <c r="B8288" s="6">
        <v>36</v>
      </c>
      <c r="C8288" s="6">
        <v>1</v>
      </c>
      <c r="D8288" s="6">
        <v>16</v>
      </c>
      <c r="E8288" s="129" t="s">
        <v>9038</v>
      </c>
      <c r="H8288" s="6">
        <f>IF('Раздел 2.6.4'!AE21=SUM('Раздел 2.6.4'!AE22,'Раздел 2.6.4'!AE24:AE25),0,1)</f>
        <v>0</v>
      </c>
    </row>
    <row r="8289" spans="1:8" x14ac:dyDescent="0.2">
      <c r="A8289" s="6">
        <f t="shared" si="115"/>
        <v>609562</v>
      </c>
      <c r="B8289" s="6">
        <v>36</v>
      </c>
      <c r="C8289" s="6">
        <v>1</v>
      </c>
      <c r="D8289" s="6">
        <v>17</v>
      </c>
      <c r="E8289" s="129" t="s">
        <v>9039</v>
      </c>
      <c r="H8289" s="6">
        <f>IF('Раздел 2.6.4'!AF21=SUM('Раздел 2.6.4'!AF22,'Раздел 2.6.4'!AF24:AF25),0,1)</f>
        <v>0</v>
      </c>
    </row>
    <row r="8290" spans="1:8" x14ac:dyDescent="0.2">
      <c r="A8290" s="6">
        <f t="shared" si="115"/>
        <v>609562</v>
      </c>
      <c r="B8290" s="6">
        <v>36</v>
      </c>
      <c r="C8290" s="6">
        <v>1</v>
      </c>
      <c r="D8290" s="6">
        <v>18</v>
      </c>
      <c r="E8290" s="129" t="s">
        <v>8212</v>
      </c>
      <c r="H8290" s="6">
        <f>IF('Раздел 2.6.4'!AG21=SUM('Раздел 2.6.4'!AG22,'Раздел 2.6.4'!AG24:AG25),0,1)</f>
        <v>0</v>
      </c>
    </row>
    <row r="8291" spans="1:8" x14ac:dyDescent="0.2">
      <c r="A8291" s="6">
        <f t="shared" si="115"/>
        <v>609562</v>
      </c>
      <c r="B8291" s="6">
        <v>36</v>
      </c>
      <c r="C8291" s="6">
        <v>1</v>
      </c>
      <c r="D8291" s="6">
        <v>19</v>
      </c>
      <c r="E8291" s="129" t="s">
        <v>8213</v>
      </c>
      <c r="H8291" s="6">
        <f>IF('Раздел 2.6.4'!AH21=SUM('Раздел 2.6.4'!AH22,'Раздел 2.6.4'!AH24:AH25),0,1)</f>
        <v>0</v>
      </c>
    </row>
    <row r="8292" spans="1:8" x14ac:dyDescent="0.2">
      <c r="A8292" s="6">
        <f t="shared" si="115"/>
        <v>609562</v>
      </c>
      <c r="B8292" s="6">
        <v>36</v>
      </c>
      <c r="C8292" s="6">
        <v>1</v>
      </c>
      <c r="D8292" s="6">
        <v>20</v>
      </c>
      <c r="E8292" s="129" t="s">
        <v>8214</v>
      </c>
      <c r="H8292" s="6">
        <f>IF('Раздел 2.6.4'!AI21=SUM('Раздел 2.6.4'!AI22,'Раздел 2.6.4'!AI24:AI25),0,1)</f>
        <v>0</v>
      </c>
    </row>
    <row r="8293" spans="1:8" x14ac:dyDescent="0.2">
      <c r="A8293" s="6">
        <f t="shared" si="115"/>
        <v>609562</v>
      </c>
      <c r="B8293" s="6">
        <v>36</v>
      </c>
      <c r="C8293" s="6">
        <v>1</v>
      </c>
      <c r="D8293" s="6">
        <v>21</v>
      </c>
      <c r="E8293" s="129" t="s">
        <v>8215</v>
      </c>
      <c r="H8293" s="6">
        <f>IF('Раздел 2.6.4'!AJ21=SUM('Раздел 2.6.4'!AJ22,'Раздел 2.6.4'!AJ24:AJ25),0,1)</f>
        <v>0</v>
      </c>
    </row>
    <row r="8294" spans="1:8" x14ac:dyDescent="0.2">
      <c r="A8294" s="6">
        <f t="shared" si="115"/>
        <v>609562</v>
      </c>
      <c r="B8294" s="6">
        <v>36</v>
      </c>
      <c r="C8294" s="119">
        <v>1</v>
      </c>
      <c r="D8294" s="119">
        <v>22</v>
      </c>
      <c r="E8294" s="130" t="s">
        <v>8296</v>
      </c>
      <c r="F8294" s="119"/>
      <c r="G8294" s="119"/>
      <c r="H8294" s="119">
        <f>IF('Раздел 2.6.4'!AK21=SUM('Раздел 2.6.4'!AK22,'Раздел 2.6.4'!AK24:AK25),0,1)</f>
        <v>0</v>
      </c>
    </row>
    <row r="8295" spans="1:8" x14ac:dyDescent="0.2">
      <c r="A8295" s="6">
        <f t="shared" ref="A8295:A8358" si="119">P_3</f>
        <v>609562</v>
      </c>
      <c r="B8295" s="6">
        <v>36</v>
      </c>
      <c r="C8295" s="6">
        <v>2</v>
      </c>
      <c r="D8295" s="6">
        <v>23</v>
      </c>
      <c r="E8295" s="129" t="s">
        <v>8297</v>
      </c>
      <c r="H8295" s="6">
        <f>IF('Раздел 2.6.4'!P29=SUM('Раздел 2.6.4'!P30:P32),0,1)</f>
        <v>0</v>
      </c>
    </row>
    <row r="8296" spans="1:8" x14ac:dyDescent="0.2">
      <c r="A8296" s="6">
        <f t="shared" si="119"/>
        <v>609562</v>
      </c>
      <c r="B8296" s="6">
        <v>36</v>
      </c>
      <c r="C8296" s="6">
        <v>2</v>
      </c>
      <c r="D8296" s="6">
        <v>24</v>
      </c>
      <c r="E8296" s="129" t="s">
        <v>8298</v>
      </c>
      <c r="H8296" s="6">
        <f>IF('Раздел 2.6.4'!Q29=SUM('Раздел 2.6.4'!Q30:Q32),0,1)</f>
        <v>0</v>
      </c>
    </row>
    <row r="8297" spans="1:8" x14ac:dyDescent="0.2">
      <c r="A8297" s="6">
        <f t="shared" si="119"/>
        <v>609562</v>
      </c>
      <c r="B8297" s="6">
        <v>36</v>
      </c>
      <c r="C8297" s="6">
        <v>2</v>
      </c>
      <c r="D8297" s="6">
        <v>25</v>
      </c>
      <c r="E8297" s="129" t="s">
        <v>8299</v>
      </c>
      <c r="H8297" s="6">
        <f>IF('Раздел 2.6.4'!R29=SUM('Раздел 2.6.4'!R30:R32),0,1)</f>
        <v>0</v>
      </c>
    </row>
    <row r="8298" spans="1:8" x14ac:dyDescent="0.2">
      <c r="A8298" s="6">
        <f t="shared" si="119"/>
        <v>609562</v>
      </c>
      <c r="B8298" s="6">
        <v>36</v>
      </c>
      <c r="C8298" s="6">
        <v>2</v>
      </c>
      <c r="D8298" s="6">
        <v>26</v>
      </c>
      <c r="E8298" s="129" t="s">
        <v>8300</v>
      </c>
      <c r="H8298" s="6">
        <f>IF('Раздел 2.6.4'!S29=SUM('Раздел 2.6.4'!S30:S32),0,1)</f>
        <v>0</v>
      </c>
    </row>
    <row r="8299" spans="1:8" x14ac:dyDescent="0.2">
      <c r="A8299" s="6">
        <f t="shared" si="119"/>
        <v>609562</v>
      </c>
      <c r="B8299" s="6">
        <v>36</v>
      </c>
      <c r="C8299" s="6">
        <v>2</v>
      </c>
      <c r="D8299" s="6">
        <v>27</v>
      </c>
      <c r="E8299" s="129" t="s">
        <v>8301</v>
      </c>
      <c r="H8299" s="6">
        <f>IF('Раздел 2.6.4'!T29=SUM('Раздел 2.6.4'!T30:T32),0,1)</f>
        <v>0</v>
      </c>
    </row>
    <row r="8300" spans="1:8" x14ac:dyDescent="0.2">
      <c r="A8300" s="6">
        <f t="shared" si="119"/>
        <v>609562</v>
      </c>
      <c r="B8300" s="6">
        <v>36</v>
      </c>
      <c r="C8300" s="6">
        <v>2</v>
      </c>
      <c r="D8300" s="6">
        <v>28</v>
      </c>
      <c r="E8300" s="129" t="s">
        <v>8302</v>
      </c>
      <c r="H8300" s="6">
        <f>IF('Раздел 2.6.4'!U29=SUM('Раздел 2.6.4'!U30:U32),0,1)</f>
        <v>0</v>
      </c>
    </row>
    <row r="8301" spans="1:8" x14ac:dyDescent="0.2">
      <c r="A8301" s="6">
        <f t="shared" si="119"/>
        <v>609562</v>
      </c>
      <c r="B8301" s="6">
        <v>36</v>
      </c>
      <c r="C8301" s="6">
        <v>2</v>
      </c>
      <c r="D8301" s="6">
        <v>29</v>
      </c>
      <c r="E8301" s="129" t="s">
        <v>8303</v>
      </c>
      <c r="H8301" s="6">
        <f>IF('Раздел 2.6.4'!V29=SUM('Раздел 2.6.4'!V30:V32),0,1)</f>
        <v>0</v>
      </c>
    </row>
    <row r="8302" spans="1:8" x14ac:dyDescent="0.2">
      <c r="A8302" s="6">
        <f t="shared" si="119"/>
        <v>609562</v>
      </c>
      <c r="B8302" s="6">
        <v>36</v>
      </c>
      <c r="C8302" s="6">
        <v>2</v>
      </c>
      <c r="D8302" s="6">
        <v>30</v>
      </c>
      <c r="E8302" s="129" t="s">
        <v>8304</v>
      </c>
      <c r="H8302" s="6">
        <f>IF('Раздел 2.6.4'!W29=SUM('Раздел 2.6.4'!W30:W32),0,1)</f>
        <v>0</v>
      </c>
    </row>
    <row r="8303" spans="1:8" x14ac:dyDescent="0.2">
      <c r="A8303" s="6">
        <f t="shared" si="119"/>
        <v>609562</v>
      </c>
      <c r="B8303" s="6">
        <v>36</v>
      </c>
      <c r="C8303" s="6">
        <v>2</v>
      </c>
      <c r="D8303" s="6">
        <v>31</v>
      </c>
      <c r="E8303" s="129" t="s">
        <v>8305</v>
      </c>
      <c r="H8303" s="6">
        <f>IF('Раздел 2.6.4'!X29=SUM('Раздел 2.6.4'!X30:X32),0,1)</f>
        <v>0</v>
      </c>
    </row>
    <row r="8304" spans="1:8" x14ac:dyDescent="0.2">
      <c r="A8304" s="6">
        <f t="shared" si="119"/>
        <v>609562</v>
      </c>
      <c r="B8304" s="6">
        <v>36</v>
      </c>
      <c r="C8304" s="6">
        <v>2</v>
      </c>
      <c r="D8304" s="6">
        <v>32</v>
      </c>
      <c r="E8304" s="129" t="s">
        <v>8306</v>
      </c>
      <c r="H8304" s="6">
        <f>IF('Раздел 2.6.4'!Y29=SUM('Раздел 2.6.4'!Y30:Y32),0,1)</f>
        <v>0</v>
      </c>
    </row>
    <row r="8305" spans="1:8" x14ac:dyDescent="0.2">
      <c r="A8305" s="6">
        <f t="shared" si="119"/>
        <v>609562</v>
      </c>
      <c r="B8305" s="6">
        <v>36</v>
      </c>
      <c r="C8305" s="6">
        <v>2</v>
      </c>
      <c r="D8305" s="6">
        <v>33</v>
      </c>
      <c r="E8305" s="129" t="s">
        <v>8307</v>
      </c>
      <c r="H8305" s="6">
        <f>IF('Раздел 2.6.4'!Z29=SUM('Раздел 2.6.4'!Z30:Z32),0,1)</f>
        <v>0</v>
      </c>
    </row>
    <row r="8306" spans="1:8" x14ac:dyDescent="0.2">
      <c r="A8306" s="6">
        <f t="shared" si="119"/>
        <v>609562</v>
      </c>
      <c r="B8306" s="6">
        <v>36</v>
      </c>
      <c r="C8306" s="6">
        <v>2</v>
      </c>
      <c r="D8306" s="6">
        <v>34</v>
      </c>
      <c r="E8306" s="129" t="s">
        <v>8308</v>
      </c>
      <c r="H8306" s="6">
        <f>IF('Раздел 2.6.4'!AA29=SUM('Раздел 2.6.4'!AA30:AA32),0,1)</f>
        <v>0</v>
      </c>
    </row>
    <row r="8307" spans="1:8" x14ac:dyDescent="0.2">
      <c r="A8307" s="6">
        <f t="shared" si="119"/>
        <v>609562</v>
      </c>
      <c r="B8307" s="6">
        <v>36</v>
      </c>
      <c r="C8307" s="6">
        <v>2</v>
      </c>
      <c r="D8307" s="6">
        <v>35</v>
      </c>
      <c r="E8307" s="129" t="s">
        <v>8309</v>
      </c>
      <c r="H8307" s="6">
        <f>IF('Раздел 2.6.4'!AB29=SUM('Раздел 2.6.4'!AB30:AB32),0,1)</f>
        <v>0</v>
      </c>
    </row>
    <row r="8308" spans="1:8" x14ac:dyDescent="0.2">
      <c r="A8308" s="6">
        <f t="shared" si="119"/>
        <v>609562</v>
      </c>
      <c r="B8308" s="6">
        <v>36</v>
      </c>
      <c r="C8308" s="6">
        <v>2</v>
      </c>
      <c r="D8308" s="6">
        <v>36</v>
      </c>
      <c r="E8308" s="129" t="s">
        <v>8310</v>
      </c>
      <c r="H8308" s="6">
        <f>IF('Раздел 2.6.4'!AC29=SUM('Раздел 2.6.4'!AC30:AC32),0,1)</f>
        <v>0</v>
      </c>
    </row>
    <row r="8309" spans="1:8" x14ac:dyDescent="0.2">
      <c r="A8309" s="6">
        <f t="shared" si="119"/>
        <v>609562</v>
      </c>
      <c r="B8309" s="6">
        <v>36</v>
      </c>
      <c r="C8309" s="6">
        <v>2</v>
      </c>
      <c r="D8309" s="6">
        <v>37</v>
      </c>
      <c r="E8309" s="129" t="s">
        <v>8311</v>
      </c>
      <c r="H8309" s="6">
        <f>IF('Раздел 2.6.4'!AD29=SUM('Раздел 2.6.4'!AD30:AD32),0,1)</f>
        <v>0</v>
      </c>
    </row>
    <row r="8310" spans="1:8" x14ac:dyDescent="0.2">
      <c r="A8310" s="6">
        <f t="shared" si="119"/>
        <v>609562</v>
      </c>
      <c r="B8310" s="6">
        <v>36</v>
      </c>
      <c r="C8310" s="6">
        <v>2</v>
      </c>
      <c r="D8310" s="6">
        <v>38</v>
      </c>
      <c r="E8310" s="129" t="s">
        <v>8312</v>
      </c>
      <c r="H8310" s="6">
        <f>IF('Раздел 2.6.4'!AE29=SUM('Раздел 2.6.4'!AE30:AE32),0,1)</f>
        <v>0</v>
      </c>
    </row>
    <row r="8311" spans="1:8" x14ac:dyDescent="0.2">
      <c r="A8311" s="6">
        <f t="shared" si="119"/>
        <v>609562</v>
      </c>
      <c r="B8311" s="6">
        <v>36</v>
      </c>
      <c r="C8311" s="6">
        <v>2</v>
      </c>
      <c r="D8311" s="6">
        <v>39</v>
      </c>
      <c r="E8311" s="129" t="s">
        <v>8313</v>
      </c>
      <c r="H8311" s="6">
        <f>IF('Раздел 2.6.4'!AF29=SUM('Раздел 2.6.4'!AF30:AF32),0,1)</f>
        <v>0</v>
      </c>
    </row>
    <row r="8312" spans="1:8" x14ac:dyDescent="0.2">
      <c r="A8312" s="6">
        <f t="shared" si="119"/>
        <v>609562</v>
      </c>
      <c r="B8312" s="6">
        <v>36</v>
      </c>
      <c r="C8312" s="6">
        <v>2</v>
      </c>
      <c r="D8312" s="6">
        <v>40</v>
      </c>
      <c r="E8312" s="129" t="s">
        <v>8314</v>
      </c>
      <c r="H8312" s="6">
        <f>IF('Раздел 2.6.4'!AG29=SUM('Раздел 2.6.4'!AG30:AG32),0,1)</f>
        <v>0</v>
      </c>
    </row>
    <row r="8313" spans="1:8" x14ac:dyDescent="0.2">
      <c r="A8313" s="6">
        <f t="shared" si="119"/>
        <v>609562</v>
      </c>
      <c r="B8313" s="6">
        <v>36</v>
      </c>
      <c r="C8313" s="6">
        <v>2</v>
      </c>
      <c r="D8313" s="6">
        <v>41</v>
      </c>
      <c r="E8313" s="129" t="s">
        <v>8315</v>
      </c>
      <c r="H8313" s="6">
        <f>IF('Раздел 2.6.4'!AH29=SUM('Раздел 2.6.4'!AH30:AH32),0,1)</f>
        <v>0</v>
      </c>
    </row>
    <row r="8314" spans="1:8" x14ac:dyDescent="0.2">
      <c r="A8314" s="6">
        <f t="shared" si="119"/>
        <v>609562</v>
      </c>
      <c r="B8314" s="6">
        <v>36</v>
      </c>
      <c r="C8314" s="6">
        <v>2</v>
      </c>
      <c r="D8314" s="6">
        <v>42</v>
      </c>
      <c r="E8314" s="129" t="s">
        <v>8316</v>
      </c>
      <c r="H8314" s="6">
        <f>IF('Раздел 2.6.4'!AI29=SUM('Раздел 2.6.4'!AI30:AI32),0,1)</f>
        <v>0</v>
      </c>
    </row>
    <row r="8315" spans="1:8" x14ac:dyDescent="0.2">
      <c r="A8315" s="6">
        <f t="shared" si="119"/>
        <v>609562</v>
      </c>
      <c r="B8315" s="6">
        <v>36</v>
      </c>
      <c r="C8315" s="6">
        <v>2</v>
      </c>
      <c r="D8315" s="6">
        <v>43</v>
      </c>
      <c r="E8315" s="129" t="s">
        <v>8317</v>
      </c>
      <c r="H8315" s="6">
        <f>IF('Раздел 2.6.4'!AJ29=SUM('Раздел 2.6.4'!AJ30:AJ32),0,1)</f>
        <v>0</v>
      </c>
    </row>
    <row r="8316" spans="1:8" x14ac:dyDescent="0.2">
      <c r="A8316" s="6">
        <f t="shared" si="119"/>
        <v>609562</v>
      </c>
      <c r="B8316" s="6">
        <v>36</v>
      </c>
      <c r="C8316" s="119">
        <v>2</v>
      </c>
      <c r="D8316" s="119">
        <v>44</v>
      </c>
      <c r="E8316" s="130" t="s">
        <v>8318</v>
      </c>
      <c r="F8316" s="119"/>
      <c r="G8316" s="119"/>
      <c r="H8316" s="119">
        <f>IF('Раздел 2.6.4'!AK29=SUM('Раздел 2.6.4'!AK30:AK32),0,1)</f>
        <v>0</v>
      </c>
    </row>
    <row r="8317" spans="1:8" x14ac:dyDescent="0.2">
      <c r="A8317" s="6">
        <f t="shared" si="119"/>
        <v>609562</v>
      </c>
      <c r="B8317" s="6">
        <v>36</v>
      </c>
      <c r="C8317" s="6">
        <v>3</v>
      </c>
      <c r="D8317" s="6">
        <v>45</v>
      </c>
      <c r="E8317" s="6" t="s">
        <v>9074</v>
      </c>
      <c r="H8317" s="6">
        <f>IF(SUM('Раздел 2.6.4'!P30:P31)=SUM('Раздел 2.6.4'!P36,'Раздел 2.6.4'!P41),0,1)</f>
        <v>0</v>
      </c>
    </row>
    <row r="8318" spans="1:8" x14ac:dyDescent="0.2">
      <c r="A8318" s="6">
        <f t="shared" si="119"/>
        <v>609562</v>
      </c>
      <c r="B8318" s="6">
        <v>36</v>
      </c>
      <c r="C8318" s="6">
        <v>3</v>
      </c>
      <c r="D8318" s="6">
        <v>46</v>
      </c>
      <c r="E8318" s="129" t="s">
        <v>9075</v>
      </c>
      <c r="H8318" s="6">
        <f>IF(SUM('Раздел 2.6.4'!Q30:Q31)=SUM('Раздел 2.6.4'!Q36,'Раздел 2.6.4'!Q41),0,1)</f>
        <v>0</v>
      </c>
    </row>
    <row r="8319" spans="1:8" x14ac:dyDescent="0.2">
      <c r="A8319" s="6">
        <f t="shared" si="119"/>
        <v>609562</v>
      </c>
      <c r="B8319" s="6">
        <v>36</v>
      </c>
      <c r="C8319" s="6">
        <v>3</v>
      </c>
      <c r="D8319" s="6">
        <v>47</v>
      </c>
      <c r="E8319" s="129" t="s">
        <v>9076</v>
      </c>
      <c r="H8319" s="6">
        <f>IF(SUM('Раздел 2.6.4'!R30:R31)=SUM('Раздел 2.6.4'!R36,'Раздел 2.6.4'!R41),0,1)</f>
        <v>0</v>
      </c>
    </row>
    <row r="8320" spans="1:8" x14ac:dyDescent="0.2">
      <c r="A8320" s="6">
        <f t="shared" si="119"/>
        <v>609562</v>
      </c>
      <c r="B8320" s="6">
        <v>36</v>
      </c>
      <c r="C8320" s="6">
        <v>3</v>
      </c>
      <c r="D8320" s="6">
        <v>48</v>
      </c>
      <c r="E8320" s="129" t="s">
        <v>9077</v>
      </c>
      <c r="H8320" s="6">
        <f>IF(SUM('Раздел 2.6.4'!S30:S31)=SUM('Раздел 2.6.4'!S36,'Раздел 2.6.4'!S41),0,1)</f>
        <v>0</v>
      </c>
    </row>
    <row r="8321" spans="1:8" x14ac:dyDescent="0.2">
      <c r="A8321" s="6">
        <f t="shared" si="119"/>
        <v>609562</v>
      </c>
      <c r="B8321" s="6">
        <v>36</v>
      </c>
      <c r="C8321" s="6">
        <v>3</v>
      </c>
      <c r="D8321" s="6">
        <v>49</v>
      </c>
      <c r="E8321" s="129" t="s">
        <v>9078</v>
      </c>
      <c r="H8321" s="6">
        <f>IF(SUM('Раздел 2.6.4'!T30:T31)=SUM('Раздел 2.6.4'!T36,'Раздел 2.6.4'!T41),0,1)</f>
        <v>0</v>
      </c>
    </row>
    <row r="8322" spans="1:8" x14ac:dyDescent="0.2">
      <c r="A8322" s="6">
        <f t="shared" si="119"/>
        <v>609562</v>
      </c>
      <c r="B8322" s="6">
        <v>36</v>
      </c>
      <c r="C8322" s="6">
        <v>3</v>
      </c>
      <c r="D8322" s="6">
        <v>50</v>
      </c>
      <c r="E8322" s="129" t="s">
        <v>7794</v>
      </c>
      <c r="H8322" s="6">
        <f>IF(SUM('Раздел 2.6.4'!U30:U31)=SUM('Раздел 2.6.4'!U36,'Раздел 2.6.4'!U41),0,1)</f>
        <v>0</v>
      </c>
    </row>
    <row r="8323" spans="1:8" x14ac:dyDescent="0.2">
      <c r="A8323" s="6">
        <f t="shared" si="119"/>
        <v>609562</v>
      </c>
      <c r="B8323" s="6">
        <v>36</v>
      </c>
      <c r="C8323" s="6">
        <v>3</v>
      </c>
      <c r="D8323" s="6">
        <v>51</v>
      </c>
      <c r="E8323" s="129" t="s">
        <v>7795</v>
      </c>
      <c r="H8323" s="6">
        <f>IF(SUM('Раздел 2.6.4'!V30:V31)=SUM('Раздел 2.6.4'!V36,'Раздел 2.6.4'!V41),0,1)</f>
        <v>0</v>
      </c>
    </row>
    <row r="8324" spans="1:8" x14ac:dyDescent="0.2">
      <c r="A8324" s="6">
        <f t="shared" si="119"/>
        <v>609562</v>
      </c>
      <c r="B8324" s="6">
        <v>36</v>
      </c>
      <c r="C8324" s="6">
        <v>3</v>
      </c>
      <c r="D8324" s="6">
        <v>52</v>
      </c>
      <c r="E8324" s="129" t="s">
        <v>7796</v>
      </c>
      <c r="H8324" s="6">
        <f>IF(SUM('Раздел 2.6.4'!W30:W31)=SUM('Раздел 2.6.4'!W36,'Раздел 2.6.4'!W41),0,1)</f>
        <v>0</v>
      </c>
    </row>
    <row r="8325" spans="1:8" x14ac:dyDescent="0.2">
      <c r="A8325" s="6">
        <f t="shared" si="119"/>
        <v>609562</v>
      </c>
      <c r="B8325" s="6">
        <v>36</v>
      </c>
      <c r="C8325" s="6">
        <v>3</v>
      </c>
      <c r="D8325" s="6">
        <v>53</v>
      </c>
      <c r="E8325" s="129" t="s">
        <v>6975</v>
      </c>
      <c r="H8325" s="6">
        <f>IF(SUM('Раздел 2.6.4'!X30:X31)=SUM('Раздел 2.6.4'!X36,'Раздел 2.6.4'!X41),0,1)</f>
        <v>0</v>
      </c>
    </row>
    <row r="8326" spans="1:8" x14ac:dyDescent="0.2">
      <c r="A8326" s="6">
        <f t="shared" si="119"/>
        <v>609562</v>
      </c>
      <c r="B8326" s="6">
        <v>36</v>
      </c>
      <c r="C8326" s="6">
        <v>3</v>
      </c>
      <c r="D8326" s="6">
        <v>54</v>
      </c>
      <c r="E8326" s="129" t="s">
        <v>7804</v>
      </c>
      <c r="H8326" s="6">
        <f>IF(SUM('Раздел 2.6.4'!Y30:Y31)=SUM('Раздел 2.6.4'!Y36,'Раздел 2.6.4'!Y41),0,1)</f>
        <v>0</v>
      </c>
    </row>
    <row r="8327" spans="1:8" x14ac:dyDescent="0.2">
      <c r="A8327" s="6">
        <f t="shared" si="119"/>
        <v>609562</v>
      </c>
      <c r="B8327" s="6">
        <v>36</v>
      </c>
      <c r="C8327" s="6">
        <v>3</v>
      </c>
      <c r="D8327" s="6">
        <v>55</v>
      </c>
      <c r="E8327" s="129" t="s">
        <v>7805</v>
      </c>
      <c r="H8327" s="6">
        <f>IF(SUM('Раздел 2.6.4'!Z30:Z31)=SUM('Раздел 2.6.4'!Z36,'Раздел 2.6.4'!Z41),0,1)</f>
        <v>0</v>
      </c>
    </row>
    <row r="8328" spans="1:8" x14ac:dyDescent="0.2">
      <c r="A8328" s="6">
        <f t="shared" si="119"/>
        <v>609562</v>
      </c>
      <c r="B8328" s="6">
        <v>36</v>
      </c>
      <c r="C8328" s="6">
        <v>3</v>
      </c>
      <c r="D8328" s="6">
        <v>56</v>
      </c>
      <c r="E8328" s="129" t="s">
        <v>7806</v>
      </c>
      <c r="H8328" s="6">
        <f>IF(SUM('Раздел 2.6.4'!AA30:AA31)=SUM('Раздел 2.6.4'!AA36,'Раздел 2.6.4'!AA41),0,1)</f>
        <v>0</v>
      </c>
    </row>
    <row r="8329" spans="1:8" x14ac:dyDescent="0.2">
      <c r="A8329" s="6">
        <f t="shared" si="119"/>
        <v>609562</v>
      </c>
      <c r="B8329" s="6">
        <v>36</v>
      </c>
      <c r="C8329" s="6">
        <v>3</v>
      </c>
      <c r="D8329" s="6">
        <v>57</v>
      </c>
      <c r="E8329" s="129" t="s">
        <v>7807</v>
      </c>
      <c r="H8329" s="6">
        <f>IF(SUM('Раздел 2.6.4'!AB30:AB31)=SUM('Раздел 2.6.4'!AB36,'Раздел 2.6.4'!AB41),0,1)</f>
        <v>0</v>
      </c>
    </row>
    <row r="8330" spans="1:8" x14ac:dyDescent="0.2">
      <c r="A8330" s="6">
        <f t="shared" si="119"/>
        <v>609562</v>
      </c>
      <c r="B8330" s="6">
        <v>36</v>
      </c>
      <c r="C8330" s="6">
        <v>3</v>
      </c>
      <c r="D8330" s="6">
        <v>58</v>
      </c>
      <c r="E8330" s="129" t="s">
        <v>7808</v>
      </c>
      <c r="H8330" s="6">
        <f>IF(SUM('Раздел 2.6.4'!AC30:AC31)=SUM('Раздел 2.6.4'!AC36,'Раздел 2.6.4'!AC41),0,1)</f>
        <v>0</v>
      </c>
    </row>
    <row r="8331" spans="1:8" x14ac:dyDescent="0.2">
      <c r="A8331" s="6">
        <f t="shared" si="119"/>
        <v>609562</v>
      </c>
      <c r="B8331" s="6">
        <v>36</v>
      </c>
      <c r="C8331" s="6">
        <v>3</v>
      </c>
      <c r="D8331" s="6">
        <v>59</v>
      </c>
      <c r="E8331" s="129" t="s">
        <v>7809</v>
      </c>
      <c r="H8331" s="6">
        <f>IF(SUM('Раздел 2.6.4'!AD30:AD31)=SUM('Раздел 2.6.4'!AD36,'Раздел 2.6.4'!AD41),0,1)</f>
        <v>0</v>
      </c>
    </row>
    <row r="8332" spans="1:8" x14ac:dyDescent="0.2">
      <c r="A8332" s="6">
        <f t="shared" si="119"/>
        <v>609562</v>
      </c>
      <c r="B8332" s="6">
        <v>36</v>
      </c>
      <c r="C8332" s="6">
        <v>3</v>
      </c>
      <c r="D8332" s="6">
        <v>60</v>
      </c>
      <c r="E8332" s="129" t="s">
        <v>8638</v>
      </c>
      <c r="H8332" s="6">
        <f>IF(SUM('Раздел 2.6.4'!AE30:AE31)=SUM('Раздел 2.6.4'!AE36,'Раздел 2.6.4'!AE41),0,1)</f>
        <v>0</v>
      </c>
    </row>
    <row r="8333" spans="1:8" x14ac:dyDescent="0.2">
      <c r="A8333" s="6">
        <f t="shared" si="119"/>
        <v>609562</v>
      </c>
      <c r="B8333" s="6">
        <v>36</v>
      </c>
      <c r="C8333" s="6">
        <v>3</v>
      </c>
      <c r="D8333" s="6">
        <v>61</v>
      </c>
      <c r="E8333" s="129" t="s">
        <v>8639</v>
      </c>
      <c r="H8333" s="6">
        <f>IF(SUM('Раздел 2.6.4'!AF30:AF31)=SUM('Раздел 2.6.4'!AF36,'Раздел 2.6.4'!AF41),0,1)</f>
        <v>0</v>
      </c>
    </row>
    <row r="8334" spans="1:8" x14ac:dyDescent="0.2">
      <c r="A8334" s="6">
        <f t="shared" si="119"/>
        <v>609562</v>
      </c>
      <c r="B8334" s="6">
        <v>36</v>
      </c>
      <c r="C8334" s="6">
        <v>3</v>
      </c>
      <c r="D8334" s="6">
        <v>62</v>
      </c>
      <c r="E8334" s="129" t="s">
        <v>8640</v>
      </c>
      <c r="H8334" s="6">
        <f>IF(SUM('Раздел 2.6.4'!AG30:AG31)=SUM('Раздел 2.6.4'!AG36,'Раздел 2.6.4'!AG41),0,1)</f>
        <v>0</v>
      </c>
    </row>
    <row r="8335" spans="1:8" x14ac:dyDescent="0.2">
      <c r="A8335" s="6">
        <f t="shared" si="119"/>
        <v>609562</v>
      </c>
      <c r="B8335" s="6">
        <v>36</v>
      </c>
      <c r="C8335" s="6">
        <v>3</v>
      </c>
      <c r="D8335" s="6">
        <v>63</v>
      </c>
      <c r="E8335" s="129" t="s">
        <v>8641</v>
      </c>
      <c r="H8335" s="6">
        <f>IF(SUM('Раздел 2.6.4'!AH30:AH31)=SUM('Раздел 2.6.4'!AH36,'Раздел 2.6.4'!AH41),0,1)</f>
        <v>0</v>
      </c>
    </row>
    <row r="8336" spans="1:8" x14ac:dyDescent="0.2">
      <c r="A8336" s="6">
        <f t="shared" si="119"/>
        <v>609562</v>
      </c>
      <c r="B8336" s="6">
        <v>36</v>
      </c>
      <c r="C8336" s="6">
        <v>3</v>
      </c>
      <c r="D8336" s="6">
        <v>64</v>
      </c>
      <c r="E8336" s="129" t="s">
        <v>8642</v>
      </c>
      <c r="H8336" s="6">
        <f>IF(SUM('Раздел 2.6.4'!AI30:AI31)=SUM('Раздел 2.6.4'!AI36,'Раздел 2.6.4'!AI41),0,1)</f>
        <v>0</v>
      </c>
    </row>
    <row r="8337" spans="1:8" x14ac:dyDescent="0.2">
      <c r="A8337" s="6">
        <f t="shared" si="119"/>
        <v>609562</v>
      </c>
      <c r="B8337" s="6">
        <v>36</v>
      </c>
      <c r="C8337" s="6">
        <v>3</v>
      </c>
      <c r="D8337" s="6">
        <v>65</v>
      </c>
      <c r="E8337" s="129" t="s">
        <v>8643</v>
      </c>
      <c r="H8337" s="6">
        <f>IF(SUM('Раздел 2.6.4'!AJ30:AJ31)=SUM('Раздел 2.6.4'!AJ36,'Раздел 2.6.4'!AJ41),0,1)</f>
        <v>0</v>
      </c>
    </row>
    <row r="8338" spans="1:8" x14ac:dyDescent="0.2">
      <c r="A8338" s="6">
        <f t="shared" si="119"/>
        <v>609562</v>
      </c>
      <c r="B8338" s="6">
        <v>36</v>
      </c>
      <c r="C8338" s="119">
        <v>3</v>
      </c>
      <c r="D8338" s="119">
        <v>66</v>
      </c>
      <c r="E8338" s="130" t="s">
        <v>8644</v>
      </c>
      <c r="F8338" s="119"/>
      <c r="G8338" s="119"/>
      <c r="H8338" s="119">
        <f>IF(SUM('Раздел 2.6.4'!AK30:AK31)=SUM('Раздел 2.6.4'!AK36,'Раздел 2.6.4'!AK41),0,1)</f>
        <v>0</v>
      </c>
    </row>
    <row r="8339" spans="1:8" x14ac:dyDescent="0.2">
      <c r="A8339" s="6">
        <f t="shared" si="119"/>
        <v>609562</v>
      </c>
      <c r="B8339" s="6">
        <v>36</v>
      </c>
      <c r="C8339" s="6">
        <v>4</v>
      </c>
      <c r="D8339" s="6">
        <v>67</v>
      </c>
      <c r="E8339" s="6" t="s">
        <v>8645</v>
      </c>
      <c r="H8339" s="6">
        <f>IF('Раздел 2.6.4'!P21=SUM('Раздел 2.6.4'!V21:X21),0,1)</f>
        <v>0</v>
      </c>
    </row>
    <row r="8340" spans="1:8" x14ac:dyDescent="0.2">
      <c r="A8340" s="6">
        <f t="shared" si="119"/>
        <v>609562</v>
      </c>
      <c r="B8340" s="6">
        <v>36</v>
      </c>
      <c r="C8340" s="6">
        <v>4</v>
      </c>
      <c r="D8340" s="6">
        <v>68</v>
      </c>
      <c r="E8340" s="6" t="s">
        <v>8646</v>
      </c>
      <c r="H8340" s="6">
        <f>IF('Раздел 2.6.4'!P22=SUM('Раздел 2.6.4'!V22:X22),0,1)</f>
        <v>0</v>
      </c>
    </row>
    <row r="8341" spans="1:8" x14ac:dyDescent="0.2">
      <c r="A8341" s="6">
        <f t="shared" si="119"/>
        <v>609562</v>
      </c>
      <c r="B8341" s="6">
        <v>36</v>
      </c>
      <c r="C8341" s="6">
        <v>4</v>
      </c>
      <c r="D8341" s="6">
        <v>69</v>
      </c>
      <c r="E8341" s="6" t="s">
        <v>8647</v>
      </c>
      <c r="H8341" s="6">
        <f>IF('Раздел 2.6.4'!P23=SUM('Раздел 2.6.4'!V23:X23),0,1)</f>
        <v>0</v>
      </c>
    </row>
    <row r="8342" spans="1:8" x14ac:dyDescent="0.2">
      <c r="A8342" s="6">
        <f t="shared" si="119"/>
        <v>609562</v>
      </c>
      <c r="B8342" s="6">
        <v>36</v>
      </c>
      <c r="C8342" s="6">
        <v>4</v>
      </c>
      <c r="D8342" s="6">
        <v>70</v>
      </c>
      <c r="E8342" s="6" t="s">
        <v>8648</v>
      </c>
      <c r="H8342" s="6">
        <f>IF('Раздел 2.6.4'!P24=SUM('Раздел 2.6.4'!V24:X24),0,1)</f>
        <v>0</v>
      </c>
    </row>
    <row r="8343" spans="1:8" x14ac:dyDescent="0.2">
      <c r="A8343" s="6">
        <f t="shared" si="119"/>
        <v>609562</v>
      </c>
      <c r="B8343" s="6">
        <v>36</v>
      </c>
      <c r="C8343" s="6">
        <v>4</v>
      </c>
      <c r="D8343" s="6">
        <v>71</v>
      </c>
      <c r="E8343" s="6" t="s">
        <v>8649</v>
      </c>
      <c r="H8343" s="6">
        <f>IF('Раздел 2.6.4'!P25=SUM('Раздел 2.6.4'!V25:X25),0,1)</f>
        <v>0</v>
      </c>
    </row>
    <row r="8344" spans="1:8" x14ac:dyDescent="0.2">
      <c r="A8344" s="6">
        <f t="shared" si="119"/>
        <v>609562</v>
      </c>
      <c r="B8344" s="6">
        <v>36</v>
      </c>
      <c r="C8344" s="6">
        <v>4</v>
      </c>
      <c r="D8344" s="6">
        <v>72</v>
      </c>
      <c r="E8344" s="6" t="s">
        <v>8650</v>
      </c>
      <c r="H8344" s="6">
        <f>IF('Раздел 2.6.4'!P26=SUM('Раздел 2.6.4'!V26:X26),0,1)</f>
        <v>0</v>
      </c>
    </row>
    <row r="8345" spans="1:8" x14ac:dyDescent="0.2">
      <c r="A8345" s="6">
        <f t="shared" si="119"/>
        <v>609562</v>
      </c>
      <c r="B8345" s="6">
        <v>36</v>
      </c>
      <c r="C8345" s="6">
        <v>4</v>
      </c>
      <c r="D8345" s="6">
        <v>73</v>
      </c>
      <c r="E8345" s="6" t="s">
        <v>8651</v>
      </c>
      <c r="H8345" s="6">
        <f>IF('Раздел 2.6.4'!P27=SUM('Раздел 2.6.4'!V27:X27),0,1)</f>
        <v>0</v>
      </c>
    </row>
    <row r="8346" spans="1:8" x14ac:dyDescent="0.2">
      <c r="A8346" s="6">
        <f t="shared" si="119"/>
        <v>609562</v>
      </c>
      <c r="B8346" s="6">
        <v>36</v>
      </c>
      <c r="C8346" s="6">
        <v>4</v>
      </c>
      <c r="D8346" s="6">
        <v>74</v>
      </c>
      <c r="E8346" s="6" t="s">
        <v>8652</v>
      </c>
      <c r="H8346" s="6">
        <f>IF('Раздел 2.6.4'!P28=SUM('Раздел 2.6.4'!V28:X28),0,1)</f>
        <v>0</v>
      </c>
    </row>
    <row r="8347" spans="1:8" x14ac:dyDescent="0.2">
      <c r="A8347" s="6">
        <f t="shared" si="119"/>
        <v>609562</v>
      </c>
      <c r="B8347" s="6">
        <v>36</v>
      </c>
      <c r="C8347" s="6">
        <v>4</v>
      </c>
      <c r="D8347" s="6">
        <v>75</v>
      </c>
      <c r="E8347" s="6" t="s">
        <v>7093</v>
      </c>
      <c r="H8347" s="6">
        <f>IF('Раздел 2.6.4'!P29=SUM('Раздел 2.6.4'!V29:X29),0,1)</f>
        <v>0</v>
      </c>
    </row>
    <row r="8348" spans="1:8" x14ac:dyDescent="0.2">
      <c r="A8348" s="6">
        <f t="shared" si="119"/>
        <v>609562</v>
      </c>
      <c r="B8348" s="6">
        <v>36</v>
      </c>
      <c r="C8348" s="6">
        <v>4</v>
      </c>
      <c r="D8348" s="6">
        <v>76</v>
      </c>
      <c r="E8348" s="6" t="s">
        <v>7094</v>
      </c>
      <c r="H8348" s="6">
        <f>IF('Раздел 2.6.4'!P30=SUM('Раздел 2.6.4'!V30:X30),0,1)</f>
        <v>0</v>
      </c>
    </row>
    <row r="8349" spans="1:8" x14ac:dyDescent="0.2">
      <c r="A8349" s="6">
        <f t="shared" si="119"/>
        <v>609562</v>
      </c>
      <c r="B8349" s="6">
        <v>36</v>
      </c>
      <c r="C8349" s="6">
        <v>4</v>
      </c>
      <c r="D8349" s="6">
        <v>77</v>
      </c>
      <c r="E8349" s="6" t="s">
        <v>7919</v>
      </c>
      <c r="H8349" s="6">
        <f>IF('Раздел 2.6.4'!P31=SUM('Раздел 2.6.4'!V31:X31),0,1)</f>
        <v>0</v>
      </c>
    </row>
    <row r="8350" spans="1:8" x14ac:dyDescent="0.2">
      <c r="A8350" s="6">
        <f t="shared" si="119"/>
        <v>609562</v>
      </c>
      <c r="B8350" s="6">
        <v>36</v>
      </c>
      <c r="C8350" s="6">
        <v>4</v>
      </c>
      <c r="D8350" s="6">
        <v>78</v>
      </c>
      <c r="E8350" s="6" t="s">
        <v>7920</v>
      </c>
      <c r="H8350" s="6">
        <f>IF('Раздел 2.6.4'!P32=SUM('Раздел 2.6.4'!V32:X32),0,1)</f>
        <v>0</v>
      </c>
    </row>
    <row r="8351" spans="1:8" x14ac:dyDescent="0.2">
      <c r="A8351" s="6">
        <f t="shared" si="119"/>
        <v>609562</v>
      </c>
      <c r="B8351" s="6">
        <v>36</v>
      </c>
      <c r="C8351" s="6">
        <v>4</v>
      </c>
      <c r="D8351" s="6">
        <v>79</v>
      </c>
      <c r="E8351" s="6" t="s">
        <v>7921</v>
      </c>
      <c r="H8351" s="6">
        <f>IF('Раздел 2.6.4'!P33=SUM('Раздел 2.6.4'!V33:X33),0,1)</f>
        <v>0</v>
      </c>
    </row>
    <row r="8352" spans="1:8" x14ac:dyDescent="0.2">
      <c r="A8352" s="6">
        <f t="shared" si="119"/>
        <v>609562</v>
      </c>
      <c r="B8352" s="6">
        <v>36</v>
      </c>
      <c r="C8352" s="6">
        <v>4</v>
      </c>
      <c r="D8352" s="6">
        <v>80</v>
      </c>
      <c r="E8352" s="6" t="s">
        <v>7922</v>
      </c>
      <c r="H8352" s="6">
        <f>IF('Раздел 2.6.4'!P34=SUM('Раздел 2.6.4'!V34:X34),0,1)</f>
        <v>0</v>
      </c>
    </row>
    <row r="8353" spans="1:8" x14ac:dyDescent="0.2">
      <c r="A8353" s="6">
        <f t="shared" si="119"/>
        <v>609562</v>
      </c>
      <c r="B8353" s="6">
        <v>36</v>
      </c>
      <c r="C8353" s="6">
        <v>4</v>
      </c>
      <c r="D8353" s="6">
        <v>81</v>
      </c>
      <c r="E8353" s="6" t="s">
        <v>7923</v>
      </c>
      <c r="H8353" s="6">
        <f>IF('Раздел 2.6.4'!P35=SUM('Раздел 2.6.4'!V35:X35),0,1)</f>
        <v>0</v>
      </c>
    </row>
    <row r="8354" spans="1:8" x14ac:dyDescent="0.2">
      <c r="A8354" s="6">
        <f t="shared" si="119"/>
        <v>609562</v>
      </c>
      <c r="B8354" s="6">
        <v>36</v>
      </c>
      <c r="C8354" s="6">
        <v>4</v>
      </c>
      <c r="D8354" s="6">
        <v>82</v>
      </c>
      <c r="E8354" s="6" t="s">
        <v>7924</v>
      </c>
      <c r="H8354" s="6">
        <f>IF('Раздел 2.6.4'!P36=SUM('Раздел 2.6.4'!V36:X36),0,1)</f>
        <v>0</v>
      </c>
    </row>
    <row r="8355" spans="1:8" x14ac:dyDescent="0.2">
      <c r="A8355" s="6">
        <f t="shared" si="119"/>
        <v>609562</v>
      </c>
      <c r="B8355" s="6">
        <v>36</v>
      </c>
      <c r="C8355" s="6">
        <v>4</v>
      </c>
      <c r="D8355" s="6">
        <v>83</v>
      </c>
      <c r="E8355" s="6" t="s">
        <v>7925</v>
      </c>
      <c r="H8355" s="6">
        <f>IF('Раздел 2.6.4'!P37=SUM('Раздел 2.6.4'!V37:X37),0,1)</f>
        <v>0</v>
      </c>
    </row>
    <row r="8356" spans="1:8" x14ac:dyDescent="0.2">
      <c r="A8356" s="6">
        <f t="shared" si="119"/>
        <v>609562</v>
      </c>
      <c r="B8356" s="6">
        <v>36</v>
      </c>
      <c r="C8356" s="6">
        <v>4</v>
      </c>
      <c r="D8356" s="6">
        <v>84</v>
      </c>
      <c r="E8356" s="6" t="s">
        <v>7926</v>
      </c>
      <c r="H8356" s="6">
        <f>IF('Раздел 2.6.4'!P38=SUM('Раздел 2.6.4'!V38:X38),0,1)</f>
        <v>0</v>
      </c>
    </row>
    <row r="8357" spans="1:8" x14ac:dyDescent="0.2">
      <c r="A8357" s="6">
        <f t="shared" si="119"/>
        <v>609562</v>
      </c>
      <c r="B8357" s="6">
        <v>36</v>
      </c>
      <c r="C8357" s="6">
        <v>4</v>
      </c>
      <c r="D8357" s="6">
        <v>85</v>
      </c>
      <c r="E8357" s="6" t="s">
        <v>7927</v>
      </c>
      <c r="H8357" s="6">
        <f>IF('Раздел 2.6.4'!P39=SUM('Раздел 2.6.4'!V39:X39),0,1)</f>
        <v>0</v>
      </c>
    </row>
    <row r="8358" spans="1:8" x14ac:dyDescent="0.2">
      <c r="A8358" s="6">
        <f t="shared" si="119"/>
        <v>609562</v>
      </c>
      <c r="B8358" s="6">
        <v>36</v>
      </c>
      <c r="C8358" s="6">
        <v>4</v>
      </c>
      <c r="D8358" s="6">
        <v>86</v>
      </c>
      <c r="E8358" s="6" t="s">
        <v>7928</v>
      </c>
      <c r="H8358" s="6">
        <f>IF('Раздел 2.6.4'!P40=SUM('Раздел 2.6.4'!V40:X40),0,1)</f>
        <v>0</v>
      </c>
    </row>
    <row r="8359" spans="1:8" x14ac:dyDescent="0.2">
      <c r="A8359" s="6">
        <f t="shared" ref="A8359:A8400" si="120">P_3</f>
        <v>609562</v>
      </c>
      <c r="B8359" s="6">
        <v>36</v>
      </c>
      <c r="C8359" s="6">
        <v>4</v>
      </c>
      <c r="D8359" s="6">
        <v>87</v>
      </c>
      <c r="E8359" s="6" t="s">
        <v>7929</v>
      </c>
      <c r="H8359" s="6">
        <f>IF('Раздел 2.6.4'!P41=SUM('Раздел 2.6.4'!V41:X41),0,1)</f>
        <v>0</v>
      </c>
    </row>
    <row r="8360" spans="1:8" x14ac:dyDescent="0.2">
      <c r="A8360" s="6">
        <f t="shared" si="120"/>
        <v>609562</v>
      </c>
      <c r="B8360" s="6">
        <v>36</v>
      </c>
      <c r="C8360" s="119">
        <v>4</v>
      </c>
      <c r="D8360" s="119">
        <v>88</v>
      </c>
      <c r="E8360" s="119" t="s">
        <v>7930</v>
      </c>
      <c r="F8360" s="119"/>
      <c r="G8360" s="119"/>
      <c r="H8360" s="119">
        <f>IF('Раздел 2.6.4'!P42=SUM('Раздел 2.6.4'!V42:X42),0,1)</f>
        <v>0</v>
      </c>
    </row>
    <row r="8361" spans="1:8" x14ac:dyDescent="0.2">
      <c r="A8361" s="6">
        <f t="shared" si="120"/>
        <v>609562</v>
      </c>
      <c r="B8361" s="6">
        <v>36</v>
      </c>
      <c r="C8361" s="6">
        <v>5</v>
      </c>
      <c r="D8361" s="6">
        <v>89</v>
      </c>
      <c r="E8361" s="6" t="s">
        <v>7853</v>
      </c>
      <c r="H8361" s="6">
        <f>IF('Раздел 2.6.4'!AE21=SUM('Раздел 2.6.4'!P21,'Раздел 2.6.4'!Y21),0,1)</f>
        <v>0</v>
      </c>
    </row>
    <row r="8362" spans="1:8" x14ac:dyDescent="0.2">
      <c r="A8362" s="6">
        <f t="shared" si="120"/>
        <v>609562</v>
      </c>
      <c r="B8362" s="6">
        <v>36</v>
      </c>
      <c r="C8362" s="6">
        <v>5</v>
      </c>
      <c r="D8362" s="6">
        <v>90</v>
      </c>
      <c r="E8362" s="6" t="s">
        <v>7854</v>
      </c>
      <c r="H8362" s="6">
        <f>IF('Раздел 2.6.4'!AE22=SUM('Раздел 2.6.4'!P22,'Раздел 2.6.4'!Y22),0,1)</f>
        <v>0</v>
      </c>
    </row>
    <row r="8363" spans="1:8" x14ac:dyDescent="0.2">
      <c r="A8363" s="6">
        <f t="shared" si="120"/>
        <v>609562</v>
      </c>
      <c r="B8363" s="6">
        <v>36</v>
      </c>
      <c r="C8363" s="6">
        <v>5</v>
      </c>
      <c r="D8363" s="6">
        <v>91</v>
      </c>
      <c r="E8363" s="6" t="s">
        <v>7855</v>
      </c>
      <c r="H8363" s="6">
        <f>IF('Раздел 2.6.4'!AE23=SUM('Раздел 2.6.4'!P23,'Раздел 2.6.4'!Y23),0,1)</f>
        <v>0</v>
      </c>
    </row>
    <row r="8364" spans="1:8" x14ac:dyDescent="0.2">
      <c r="A8364" s="6">
        <f t="shared" si="120"/>
        <v>609562</v>
      </c>
      <c r="B8364" s="6">
        <v>36</v>
      </c>
      <c r="C8364" s="6">
        <v>5</v>
      </c>
      <c r="D8364" s="6">
        <v>92</v>
      </c>
      <c r="E8364" s="6" t="s">
        <v>7856</v>
      </c>
      <c r="H8364" s="6">
        <f>IF('Раздел 2.6.4'!AE24=SUM('Раздел 2.6.4'!P24,'Раздел 2.6.4'!Y24),0,1)</f>
        <v>0</v>
      </c>
    </row>
    <row r="8365" spans="1:8" x14ac:dyDescent="0.2">
      <c r="A8365" s="6">
        <f t="shared" si="120"/>
        <v>609562</v>
      </c>
      <c r="B8365" s="6">
        <v>36</v>
      </c>
      <c r="C8365" s="6">
        <v>5</v>
      </c>
      <c r="D8365" s="6">
        <v>93</v>
      </c>
      <c r="E8365" s="6" t="s">
        <v>7857</v>
      </c>
      <c r="H8365" s="6">
        <f>IF('Раздел 2.6.4'!AE25=SUM('Раздел 2.6.4'!P25,'Раздел 2.6.4'!Y25),0,1)</f>
        <v>0</v>
      </c>
    </row>
    <row r="8366" spans="1:8" x14ac:dyDescent="0.2">
      <c r="A8366" s="6">
        <f t="shared" si="120"/>
        <v>609562</v>
      </c>
      <c r="B8366" s="6">
        <v>36</v>
      </c>
      <c r="C8366" s="6">
        <v>5</v>
      </c>
      <c r="D8366" s="6">
        <v>94</v>
      </c>
      <c r="E8366" s="6" t="s">
        <v>8682</v>
      </c>
      <c r="H8366" s="6">
        <f>IF('Раздел 2.6.4'!AE26=SUM('Раздел 2.6.4'!P26,'Раздел 2.6.4'!Y26),0,1)</f>
        <v>0</v>
      </c>
    </row>
    <row r="8367" spans="1:8" x14ac:dyDescent="0.2">
      <c r="A8367" s="6">
        <f t="shared" si="120"/>
        <v>609562</v>
      </c>
      <c r="B8367" s="6">
        <v>36</v>
      </c>
      <c r="C8367" s="6">
        <v>5</v>
      </c>
      <c r="D8367" s="6">
        <v>95</v>
      </c>
      <c r="E8367" s="6" t="s">
        <v>8683</v>
      </c>
      <c r="H8367" s="6">
        <f>IF('Раздел 2.6.4'!AE27=SUM('Раздел 2.6.4'!P27,'Раздел 2.6.4'!Y27),0,1)</f>
        <v>0</v>
      </c>
    </row>
    <row r="8368" spans="1:8" x14ac:dyDescent="0.2">
      <c r="A8368" s="6">
        <f t="shared" si="120"/>
        <v>609562</v>
      </c>
      <c r="B8368" s="6">
        <v>36</v>
      </c>
      <c r="C8368" s="6">
        <v>5</v>
      </c>
      <c r="D8368" s="6">
        <v>96</v>
      </c>
      <c r="E8368" s="6" t="s">
        <v>8684</v>
      </c>
      <c r="H8368" s="6">
        <f>IF('Раздел 2.6.4'!AE28=SUM('Раздел 2.6.4'!P28,'Раздел 2.6.4'!Y28),0,1)</f>
        <v>0</v>
      </c>
    </row>
    <row r="8369" spans="1:8" x14ac:dyDescent="0.2">
      <c r="A8369" s="6">
        <f t="shared" si="120"/>
        <v>609562</v>
      </c>
      <c r="B8369" s="6">
        <v>36</v>
      </c>
      <c r="C8369" s="6">
        <v>5</v>
      </c>
      <c r="D8369" s="6">
        <v>97</v>
      </c>
      <c r="E8369" s="6" t="s">
        <v>8685</v>
      </c>
      <c r="H8369" s="6">
        <f>IF('Раздел 2.6.4'!AE29=SUM('Раздел 2.6.4'!P29,'Раздел 2.6.4'!Y29),0,1)</f>
        <v>0</v>
      </c>
    </row>
    <row r="8370" spans="1:8" x14ac:dyDescent="0.2">
      <c r="A8370" s="6">
        <f t="shared" si="120"/>
        <v>609562</v>
      </c>
      <c r="B8370" s="6">
        <v>36</v>
      </c>
      <c r="C8370" s="6">
        <v>5</v>
      </c>
      <c r="D8370" s="6">
        <v>98</v>
      </c>
      <c r="E8370" s="6" t="s">
        <v>8686</v>
      </c>
      <c r="H8370" s="6">
        <f>IF('Раздел 2.6.4'!AE30=SUM('Раздел 2.6.4'!P30,'Раздел 2.6.4'!Y30),0,1)</f>
        <v>0</v>
      </c>
    </row>
    <row r="8371" spans="1:8" x14ac:dyDescent="0.2">
      <c r="A8371" s="6">
        <f t="shared" si="120"/>
        <v>609562</v>
      </c>
      <c r="B8371" s="6">
        <v>36</v>
      </c>
      <c r="C8371" s="6">
        <v>5</v>
      </c>
      <c r="D8371" s="6">
        <v>99</v>
      </c>
      <c r="E8371" s="6" t="s">
        <v>7797</v>
      </c>
      <c r="H8371" s="6">
        <f>IF('Раздел 2.6.4'!AE31=SUM('Раздел 2.6.4'!P31,'Раздел 2.6.4'!Y31),0,1)</f>
        <v>0</v>
      </c>
    </row>
    <row r="8372" spans="1:8" x14ac:dyDescent="0.2">
      <c r="A8372" s="6">
        <f t="shared" si="120"/>
        <v>609562</v>
      </c>
      <c r="B8372" s="6">
        <v>36</v>
      </c>
      <c r="C8372" s="6">
        <v>5</v>
      </c>
      <c r="D8372" s="6">
        <v>100</v>
      </c>
      <c r="E8372" s="6" t="s">
        <v>7798</v>
      </c>
      <c r="H8372" s="6">
        <f>IF('Раздел 2.6.4'!AE32=SUM('Раздел 2.6.4'!P32,'Раздел 2.6.4'!Y32),0,1)</f>
        <v>0</v>
      </c>
    </row>
    <row r="8373" spans="1:8" x14ac:dyDescent="0.2">
      <c r="A8373" s="6">
        <f t="shared" si="120"/>
        <v>609562</v>
      </c>
      <c r="B8373" s="6">
        <v>36</v>
      </c>
      <c r="C8373" s="6">
        <v>5</v>
      </c>
      <c r="D8373" s="6">
        <v>101</v>
      </c>
      <c r="E8373" s="6" t="s">
        <v>7799</v>
      </c>
      <c r="H8373" s="6">
        <f>IF('Раздел 2.6.4'!AE33=SUM('Раздел 2.6.4'!P33,'Раздел 2.6.4'!Y33),0,1)</f>
        <v>0</v>
      </c>
    </row>
    <row r="8374" spans="1:8" x14ac:dyDescent="0.2">
      <c r="A8374" s="6">
        <f t="shared" si="120"/>
        <v>609562</v>
      </c>
      <c r="B8374" s="6">
        <v>36</v>
      </c>
      <c r="C8374" s="6">
        <v>5</v>
      </c>
      <c r="D8374" s="6">
        <v>102</v>
      </c>
      <c r="E8374" s="6" t="s">
        <v>7800</v>
      </c>
      <c r="H8374" s="6">
        <f>IF('Раздел 2.6.4'!AE34=SUM('Раздел 2.6.4'!P34,'Раздел 2.6.4'!Y34),0,1)</f>
        <v>0</v>
      </c>
    </row>
    <row r="8375" spans="1:8" x14ac:dyDescent="0.2">
      <c r="A8375" s="6">
        <f t="shared" si="120"/>
        <v>609562</v>
      </c>
      <c r="B8375" s="6">
        <v>36</v>
      </c>
      <c r="C8375" s="6">
        <v>5</v>
      </c>
      <c r="D8375" s="6">
        <v>103</v>
      </c>
      <c r="E8375" s="6" t="s">
        <v>7801</v>
      </c>
      <c r="H8375" s="6">
        <f>IF('Раздел 2.6.4'!AE35=SUM('Раздел 2.6.4'!P35,'Раздел 2.6.4'!Y35),0,1)</f>
        <v>0</v>
      </c>
    </row>
    <row r="8376" spans="1:8" x14ac:dyDescent="0.2">
      <c r="A8376" s="6">
        <f t="shared" si="120"/>
        <v>609562</v>
      </c>
      <c r="B8376" s="6">
        <v>36</v>
      </c>
      <c r="C8376" s="6">
        <v>5</v>
      </c>
      <c r="D8376" s="6">
        <v>104</v>
      </c>
      <c r="E8376" s="6" t="s">
        <v>7802</v>
      </c>
      <c r="H8376" s="6">
        <f>IF('Раздел 2.6.4'!AE36=SUM('Раздел 2.6.4'!P36,'Раздел 2.6.4'!Y36),0,1)</f>
        <v>0</v>
      </c>
    </row>
    <row r="8377" spans="1:8" x14ac:dyDescent="0.2">
      <c r="A8377" s="6">
        <f t="shared" si="120"/>
        <v>609562</v>
      </c>
      <c r="B8377" s="6">
        <v>36</v>
      </c>
      <c r="C8377" s="6">
        <v>5</v>
      </c>
      <c r="D8377" s="6">
        <v>105</v>
      </c>
      <c r="E8377" s="6" t="s">
        <v>7803</v>
      </c>
      <c r="H8377" s="6">
        <f>IF('Раздел 2.6.4'!AE37=SUM('Раздел 2.6.4'!P37,'Раздел 2.6.4'!Y37),0,1)</f>
        <v>0</v>
      </c>
    </row>
    <row r="8378" spans="1:8" x14ac:dyDescent="0.2">
      <c r="A8378" s="6">
        <f t="shared" si="120"/>
        <v>609562</v>
      </c>
      <c r="B8378" s="6">
        <v>36</v>
      </c>
      <c r="C8378" s="6">
        <v>5</v>
      </c>
      <c r="D8378" s="6">
        <v>106</v>
      </c>
      <c r="E8378" s="6" t="s">
        <v>8634</v>
      </c>
      <c r="H8378" s="6">
        <f>IF('Раздел 2.6.4'!AE38=SUM('Раздел 2.6.4'!P38,'Раздел 2.6.4'!Y38),0,1)</f>
        <v>0</v>
      </c>
    </row>
    <row r="8379" spans="1:8" x14ac:dyDescent="0.2">
      <c r="A8379" s="6">
        <f t="shared" si="120"/>
        <v>609562</v>
      </c>
      <c r="B8379" s="6">
        <v>36</v>
      </c>
      <c r="C8379" s="6">
        <v>5</v>
      </c>
      <c r="D8379" s="6">
        <v>107</v>
      </c>
      <c r="E8379" s="6" t="s">
        <v>8635</v>
      </c>
      <c r="H8379" s="6">
        <f>IF('Раздел 2.6.4'!AE39=SUM('Раздел 2.6.4'!P39,'Раздел 2.6.4'!Y39),0,1)</f>
        <v>0</v>
      </c>
    </row>
    <row r="8380" spans="1:8" x14ac:dyDescent="0.2">
      <c r="A8380" s="6">
        <f t="shared" si="120"/>
        <v>609562</v>
      </c>
      <c r="B8380" s="6">
        <v>36</v>
      </c>
      <c r="C8380" s="6">
        <v>5</v>
      </c>
      <c r="D8380" s="6">
        <v>108</v>
      </c>
      <c r="E8380" s="6" t="s">
        <v>8636</v>
      </c>
      <c r="H8380" s="6">
        <f>IF('Раздел 2.6.4'!AE40=SUM('Раздел 2.6.4'!P40,'Раздел 2.6.4'!Y40),0,1)</f>
        <v>0</v>
      </c>
    </row>
    <row r="8381" spans="1:8" x14ac:dyDescent="0.2">
      <c r="A8381" s="6">
        <f t="shared" si="120"/>
        <v>609562</v>
      </c>
      <c r="B8381" s="6">
        <v>36</v>
      </c>
      <c r="C8381" s="6">
        <v>5</v>
      </c>
      <c r="D8381" s="6">
        <v>109</v>
      </c>
      <c r="E8381" s="6" t="s">
        <v>8637</v>
      </c>
      <c r="H8381" s="6">
        <f>IF('Раздел 2.6.4'!AE41=SUM('Раздел 2.6.4'!P41,'Раздел 2.6.4'!Y41),0,1)</f>
        <v>0</v>
      </c>
    </row>
    <row r="8382" spans="1:8" x14ac:dyDescent="0.2">
      <c r="A8382" s="6">
        <f t="shared" si="120"/>
        <v>609562</v>
      </c>
      <c r="B8382" s="6">
        <v>36</v>
      </c>
      <c r="C8382" s="119">
        <v>5</v>
      </c>
      <c r="D8382" s="119">
        <v>110</v>
      </c>
      <c r="E8382" s="119" t="s">
        <v>9491</v>
      </c>
      <c r="F8382" s="119"/>
      <c r="G8382" s="119"/>
      <c r="H8382" s="119">
        <f>IF('Раздел 2.6.4'!AE42=SUM('Раздел 2.6.4'!P42,'Раздел 2.6.4'!Y42),0,1)</f>
        <v>0</v>
      </c>
    </row>
    <row r="8383" spans="1:8" x14ac:dyDescent="0.2">
      <c r="A8383" s="6">
        <f t="shared" si="120"/>
        <v>609562</v>
      </c>
      <c r="B8383" s="6">
        <v>36</v>
      </c>
      <c r="C8383" s="6">
        <v>6</v>
      </c>
      <c r="D8383" s="6">
        <v>111</v>
      </c>
      <c r="E8383" s="6" t="s">
        <v>9492</v>
      </c>
      <c r="H8383" s="6">
        <f>IF('Раздел 2.6.4'!P21&gt;='Раздел 2.6.4'!Q21,0,1)</f>
        <v>0</v>
      </c>
    </row>
    <row r="8384" spans="1:8" x14ac:dyDescent="0.2">
      <c r="A8384" s="6">
        <f t="shared" si="120"/>
        <v>609562</v>
      </c>
      <c r="B8384" s="6">
        <v>36</v>
      </c>
      <c r="C8384" s="6">
        <v>6</v>
      </c>
      <c r="D8384" s="6">
        <v>112</v>
      </c>
      <c r="E8384" s="6" t="s">
        <v>8705</v>
      </c>
      <c r="H8384" s="6">
        <f>IF('Раздел 2.6.4'!P22&gt;='Раздел 2.6.4'!Q22,0,1)</f>
        <v>0</v>
      </c>
    </row>
    <row r="8385" spans="1:8" x14ac:dyDescent="0.2">
      <c r="A8385" s="6">
        <f t="shared" si="120"/>
        <v>609562</v>
      </c>
      <c r="B8385" s="6">
        <v>36</v>
      </c>
      <c r="C8385" s="6">
        <v>6</v>
      </c>
      <c r="D8385" s="6">
        <v>113</v>
      </c>
      <c r="E8385" s="6" t="s">
        <v>8706</v>
      </c>
      <c r="H8385" s="6">
        <f>IF('Раздел 2.6.4'!P23&gt;='Раздел 2.6.4'!Q23,0,1)</f>
        <v>0</v>
      </c>
    </row>
    <row r="8386" spans="1:8" x14ac:dyDescent="0.2">
      <c r="A8386" s="6">
        <f t="shared" si="120"/>
        <v>609562</v>
      </c>
      <c r="B8386" s="6">
        <v>36</v>
      </c>
      <c r="C8386" s="6">
        <v>6</v>
      </c>
      <c r="D8386" s="6">
        <v>114</v>
      </c>
      <c r="E8386" s="6" t="s">
        <v>8707</v>
      </c>
      <c r="H8386" s="6">
        <f>IF('Раздел 2.6.4'!P24&gt;='Раздел 2.6.4'!Q24,0,1)</f>
        <v>0</v>
      </c>
    </row>
    <row r="8387" spans="1:8" x14ac:dyDescent="0.2">
      <c r="A8387" s="6">
        <f t="shared" si="120"/>
        <v>609562</v>
      </c>
      <c r="B8387" s="6">
        <v>36</v>
      </c>
      <c r="C8387" s="6">
        <v>6</v>
      </c>
      <c r="D8387" s="6">
        <v>115</v>
      </c>
      <c r="E8387" s="6" t="s">
        <v>8708</v>
      </c>
      <c r="H8387" s="6">
        <f>IF('Раздел 2.6.4'!P25&gt;='Раздел 2.6.4'!Q25,0,1)</f>
        <v>0</v>
      </c>
    </row>
    <row r="8388" spans="1:8" x14ac:dyDescent="0.2">
      <c r="A8388" s="6">
        <f t="shared" si="120"/>
        <v>609562</v>
      </c>
      <c r="B8388" s="6">
        <v>36</v>
      </c>
      <c r="C8388" s="6">
        <v>6</v>
      </c>
      <c r="D8388" s="6">
        <v>116</v>
      </c>
      <c r="E8388" s="6" t="s">
        <v>8709</v>
      </c>
      <c r="H8388" s="6">
        <f>IF('Раздел 2.6.4'!P26&gt;='Раздел 2.6.4'!Q26,0,1)</f>
        <v>0</v>
      </c>
    </row>
    <row r="8389" spans="1:8" x14ac:dyDescent="0.2">
      <c r="A8389" s="6">
        <f t="shared" si="120"/>
        <v>609562</v>
      </c>
      <c r="B8389" s="6">
        <v>36</v>
      </c>
      <c r="C8389" s="6">
        <v>6</v>
      </c>
      <c r="D8389" s="6">
        <v>117</v>
      </c>
      <c r="E8389" s="6" t="s">
        <v>8710</v>
      </c>
      <c r="H8389" s="6">
        <f>IF('Раздел 2.6.4'!P27&gt;='Раздел 2.6.4'!Q27,0,1)</f>
        <v>0</v>
      </c>
    </row>
    <row r="8390" spans="1:8" x14ac:dyDescent="0.2">
      <c r="A8390" s="6">
        <f t="shared" si="120"/>
        <v>609562</v>
      </c>
      <c r="B8390" s="6">
        <v>36</v>
      </c>
      <c r="C8390" s="6">
        <v>6</v>
      </c>
      <c r="D8390" s="6">
        <v>118</v>
      </c>
      <c r="E8390" s="6" t="s">
        <v>8711</v>
      </c>
      <c r="H8390" s="6">
        <f>IF('Раздел 2.6.4'!P28&gt;='Раздел 2.6.4'!Q28,0,1)</f>
        <v>0</v>
      </c>
    </row>
    <row r="8391" spans="1:8" x14ac:dyDescent="0.2">
      <c r="A8391" s="6">
        <f t="shared" si="120"/>
        <v>609562</v>
      </c>
      <c r="B8391" s="6">
        <v>36</v>
      </c>
      <c r="C8391" s="6">
        <v>6</v>
      </c>
      <c r="D8391" s="6">
        <v>119</v>
      </c>
      <c r="E8391" s="6" t="s">
        <v>8712</v>
      </c>
      <c r="H8391" s="6">
        <f>IF('Раздел 2.6.4'!P29&gt;='Раздел 2.6.4'!Q29,0,1)</f>
        <v>0</v>
      </c>
    </row>
    <row r="8392" spans="1:8" x14ac:dyDescent="0.2">
      <c r="A8392" s="6">
        <f t="shared" si="120"/>
        <v>609562</v>
      </c>
      <c r="B8392" s="6">
        <v>36</v>
      </c>
      <c r="C8392" s="6">
        <v>6</v>
      </c>
      <c r="D8392" s="6">
        <v>120</v>
      </c>
      <c r="E8392" s="6" t="s">
        <v>8713</v>
      </c>
      <c r="H8392" s="6">
        <f>IF('Раздел 2.6.4'!P30&gt;='Раздел 2.6.4'!Q30,0,1)</f>
        <v>0</v>
      </c>
    </row>
    <row r="8393" spans="1:8" x14ac:dyDescent="0.2">
      <c r="A8393" s="6">
        <f t="shared" si="120"/>
        <v>609562</v>
      </c>
      <c r="B8393" s="6">
        <v>36</v>
      </c>
      <c r="C8393" s="6">
        <v>6</v>
      </c>
      <c r="D8393" s="6">
        <v>121</v>
      </c>
      <c r="E8393" s="6" t="s">
        <v>8714</v>
      </c>
      <c r="H8393" s="6">
        <f>IF('Раздел 2.6.4'!P31&gt;='Раздел 2.6.4'!Q31,0,1)</f>
        <v>0</v>
      </c>
    </row>
    <row r="8394" spans="1:8" x14ac:dyDescent="0.2">
      <c r="A8394" s="6">
        <f t="shared" si="120"/>
        <v>609562</v>
      </c>
      <c r="B8394" s="6">
        <v>36</v>
      </c>
      <c r="C8394" s="6">
        <v>6</v>
      </c>
      <c r="D8394" s="6">
        <v>122</v>
      </c>
      <c r="E8394" s="6" t="s">
        <v>8715</v>
      </c>
      <c r="H8394" s="6">
        <f>IF('Раздел 2.6.4'!P32&gt;='Раздел 2.6.4'!Q32,0,1)</f>
        <v>0</v>
      </c>
    </row>
    <row r="8395" spans="1:8" x14ac:dyDescent="0.2">
      <c r="A8395" s="6">
        <f t="shared" si="120"/>
        <v>609562</v>
      </c>
      <c r="B8395" s="6">
        <v>36</v>
      </c>
      <c r="C8395" s="6">
        <v>6</v>
      </c>
      <c r="D8395" s="6">
        <v>123</v>
      </c>
      <c r="E8395" s="6" t="s">
        <v>9503</v>
      </c>
      <c r="H8395" s="6">
        <f>IF('Раздел 2.6.4'!P33&gt;='Раздел 2.6.4'!Q33,0,1)</f>
        <v>0</v>
      </c>
    </row>
    <row r="8396" spans="1:8" x14ac:dyDescent="0.2">
      <c r="A8396" s="6">
        <f t="shared" si="120"/>
        <v>609562</v>
      </c>
      <c r="B8396" s="6">
        <v>36</v>
      </c>
      <c r="C8396" s="6">
        <v>6</v>
      </c>
      <c r="D8396" s="6">
        <v>124</v>
      </c>
      <c r="E8396" s="6" t="s">
        <v>9504</v>
      </c>
      <c r="H8396" s="6">
        <f>IF('Раздел 2.6.4'!P34&gt;='Раздел 2.6.4'!Q34,0,1)</f>
        <v>0</v>
      </c>
    </row>
    <row r="8397" spans="1:8" x14ac:dyDescent="0.2">
      <c r="A8397" s="6">
        <f t="shared" si="120"/>
        <v>609562</v>
      </c>
      <c r="B8397" s="6">
        <v>36</v>
      </c>
      <c r="C8397" s="6">
        <v>6</v>
      </c>
      <c r="D8397" s="6">
        <v>125</v>
      </c>
      <c r="E8397" s="6" t="s">
        <v>9505</v>
      </c>
      <c r="H8397" s="6">
        <f>IF('Раздел 2.6.4'!P35&gt;='Раздел 2.6.4'!Q35,0,1)</f>
        <v>0</v>
      </c>
    </row>
    <row r="8398" spans="1:8" x14ac:dyDescent="0.2">
      <c r="A8398" s="6">
        <f t="shared" si="120"/>
        <v>609562</v>
      </c>
      <c r="B8398" s="6">
        <v>36</v>
      </c>
      <c r="C8398" s="6">
        <v>6</v>
      </c>
      <c r="D8398" s="6">
        <v>126</v>
      </c>
      <c r="E8398" s="6" t="s">
        <v>9506</v>
      </c>
      <c r="H8398" s="6">
        <f>IF('Раздел 2.6.4'!P36&gt;='Раздел 2.6.4'!Q36,0,1)</f>
        <v>0</v>
      </c>
    </row>
    <row r="8399" spans="1:8" x14ac:dyDescent="0.2">
      <c r="A8399" s="6">
        <f t="shared" si="120"/>
        <v>609562</v>
      </c>
      <c r="B8399" s="6">
        <v>36</v>
      </c>
      <c r="C8399" s="6">
        <v>6</v>
      </c>
      <c r="D8399" s="6">
        <v>127</v>
      </c>
      <c r="E8399" s="6" t="s">
        <v>9507</v>
      </c>
      <c r="H8399" s="6">
        <f>IF('Раздел 2.6.4'!P37&gt;='Раздел 2.6.4'!Q37,0,1)</f>
        <v>0</v>
      </c>
    </row>
    <row r="8400" spans="1:8" x14ac:dyDescent="0.2">
      <c r="A8400" s="6">
        <f t="shared" si="120"/>
        <v>609562</v>
      </c>
      <c r="B8400" s="6">
        <v>36</v>
      </c>
      <c r="C8400" s="6">
        <v>6</v>
      </c>
      <c r="D8400" s="6">
        <v>128</v>
      </c>
      <c r="E8400" s="6" t="s">
        <v>9508</v>
      </c>
      <c r="H8400" s="6">
        <f>IF('Раздел 2.6.4'!P38&gt;='Раздел 2.6.4'!Q38,0,1)</f>
        <v>0</v>
      </c>
    </row>
    <row r="8401" spans="1:8" x14ac:dyDescent="0.2">
      <c r="A8401" s="6">
        <f t="shared" ref="A8401:A8464" si="121">P_3</f>
        <v>609562</v>
      </c>
      <c r="B8401" s="6">
        <v>36</v>
      </c>
      <c r="C8401" s="6">
        <v>6</v>
      </c>
      <c r="D8401" s="6">
        <v>129</v>
      </c>
      <c r="E8401" s="6" t="s">
        <v>9509</v>
      </c>
      <c r="H8401" s="6">
        <f>IF('Раздел 2.6.4'!P39&gt;='Раздел 2.6.4'!Q39,0,1)</f>
        <v>0</v>
      </c>
    </row>
    <row r="8402" spans="1:8" x14ac:dyDescent="0.2">
      <c r="A8402" s="6">
        <f t="shared" si="121"/>
        <v>609562</v>
      </c>
      <c r="B8402" s="6">
        <v>36</v>
      </c>
      <c r="C8402" s="6">
        <v>6</v>
      </c>
      <c r="D8402" s="6">
        <v>130</v>
      </c>
      <c r="E8402" s="6" t="s">
        <v>9510</v>
      </c>
      <c r="H8402" s="6">
        <f>IF('Раздел 2.6.4'!P40&gt;='Раздел 2.6.4'!Q40,0,1)</f>
        <v>0</v>
      </c>
    </row>
    <row r="8403" spans="1:8" x14ac:dyDescent="0.2">
      <c r="A8403" s="6">
        <f t="shared" si="121"/>
        <v>609562</v>
      </c>
      <c r="B8403" s="6">
        <v>36</v>
      </c>
      <c r="C8403" s="6">
        <v>6</v>
      </c>
      <c r="D8403" s="6">
        <v>131</v>
      </c>
      <c r="E8403" s="6" t="s">
        <v>9511</v>
      </c>
      <c r="H8403" s="6">
        <f>IF('Раздел 2.6.4'!P41&gt;='Раздел 2.6.4'!Q41,0,1)</f>
        <v>0</v>
      </c>
    </row>
    <row r="8404" spans="1:8" x14ac:dyDescent="0.2">
      <c r="A8404" s="6">
        <f t="shared" si="121"/>
        <v>609562</v>
      </c>
      <c r="B8404" s="6">
        <v>36</v>
      </c>
      <c r="C8404" s="119">
        <v>6</v>
      </c>
      <c r="D8404" s="119">
        <v>132</v>
      </c>
      <c r="E8404" s="119" t="s">
        <v>8725</v>
      </c>
      <c r="F8404" s="119"/>
      <c r="G8404" s="119"/>
      <c r="H8404" s="119">
        <f>IF('Раздел 2.6.4'!P42&gt;='Раздел 2.6.4'!Q42,0,1)</f>
        <v>0</v>
      </c>
    </row>
    <row r="8405" spans="1:8" x14ac:dyDescent="0.2">
      <c r="A8405" s="6">
        <f t="shared" si="121"/>
        <v>609562</v>
      </c>
      <c r="B8405" s="6">
        <v>36</v>
      </c>
      <c r="C8405" s="6">
        <v>7</v>
      </c>
      <c r="D8405" s="6">
        <v>133</v>
      </c>
      <c r="E8405" s="6" t="s">
        <v>8726</v>
      </c>
      <c r="H8405" s="6">
        <f>IF('Раздел 2.6.4'!P21&gt;='Раздел 2.6.4'!T21,0,1)</f>
        <v>0</v>
      </c>
    </row>
    <row r="8406" spans="1:8" x14ac:dyDescent="0.2">
      <c r="A8406" s="6">
        <f t="shared" si="121"/>
        <v>609562</v>
      </c>
      <c r="B8406" s="6">
        <v>36</v>
      </c>
      <c r="C8406" s="6">
        <v>7</v>
      </c>
      <c r="D8406" s="6">
        <v>134</v>
      </c>
      <c r="E8406" s="6" t="s">
        <v>8727</v>
      </c>
      <c r="H8406" s="6">
        <f>IF('Раздел 2.6.4'!P22&gt;='Раздел 2.6.4'!T22,0,1)</f>
        <v>0</v>
      </c>
    </row>
    <row r="8407" spans="1:8" x14ac:dyDescent="0.2">
      <c r="A8407" s="6">
        <f t="shared" si="121"/>
        <v>609562</v>
      </c>
      <c r="B8407" s="6">
        <v>36</v>
      </c>
      <c r="C8407" s="6">
        <v>7</v>
      </c>
      <c r="D8407" s="6">
        <v>135</v>
      </c>
      <c r="E8407" s="6" t="s">
        <v>8728</v>
      </c>
      <c r="H8407" s="6">
        <f>IF('Раздел 2.6.4'!P23&gt;='Раздел 2.6.4'!T23,0,1)</f>
        <v>0</v>
      </c>
    </row>
    <row r="8408" spans="1:8" x14ac:dyDescent="0.2">
      <c r="A8408" s="6">
        <f t="shared" si="121"/>
        <v>609562</v>
      </c>
      <c r="B8408" s="6">
        <v>36</v>
      </c>
      <c r="C8408" s="6">
        <v>7</v>
      </c>
      <c r="D8408" s="6">
        <v>136</v>
      </c>
      <c r="E8408" s="6" t="s">
        <v>8729</v>
      </c>
      <c r="H8408" s="6">
        <f>IF('Раздел 2.6.4'!P24&gt;='Раздел 2.6.4'!T24,0,1)</f>
        <v>0</v>
      </c>
    </row>
    <row r="8409" spans="1:8" x14ac:dyDescent="0.2">
      <c r="A8409" s="6">
        <f t="shared" si="121"/>
        <v>609562</v>
      </c>
      <c r="B8409" s="6">
        <v>36</v>
      </c>
      <c r="C8409" s="6">
        <v>7</v>
      </c>
      <c r="D8409" s="6">
        <v>137</v>
      </c>
      <c r="E8409" s="6" t="s">
        <v>8730</v>
      </c>
      <c r="H8409" s="6">
        <f>IF('Раздел 2.6.4'!P25&gt;='Раздел 2.6.4'!T25,0,1)</f>
        <v>0</v>
      </c>
    </row>
    <row r="8410" spans="1:8" x14ac:dyDescent="0.2">
      <c r="A8410" s="6">
        <f t="shared" si="121"/>
        <v>609562</v>
      </c>
      <c r="B8410" s="6">
        <v>36</v>
      </c>
      <c r="C8410" s="6">
        <v>7</v>
      </c>
      <c r="D8410" s="6">
        <v>138</v>
      </c>
      <c r="E8410" s="6" t="s">
        <v>8731</v>
      </c>
      <c r="H8410" s="6">
        <f>IF('Раздел 2.6.4'!P26&gt;='Раздел 2.6.4'!T26,0,1)</f>
        <v>0</v>
      </c>
    </row>
    <row r="8411" spans="1:8" x14ac:dyDescent="0.2">
      <c r="A8411" s="6">
        <f t="shared" si="121"/>
        <v>609562</v>
      </c>
      <c r="B8411" s="6">
        <v>36</v>
      </c>
      <c r="C8411" s="6">
        <v>7</v>
      </c>
      <c r="D8411" s="6">
        <v>139</v>
      </c>
      <c r="E8411" s="6" t="s">
        <v>8732</v>
      </c>
      <c r="H8411" s="6">
        <f>IF('Раздел 2.6.4'!P27&gt;='Раздел 2.6.4'!T27,0,1)</f>
        <v>0</v>
      </c>
    </row>
    <row r="8412" spans="1:8" x14ac:dyDescent="0.2">
      <c r="A8412" s="6">
        <f t="shared" si="121"/>
        <v>609562</v>
      </c>
      <c r="B8412" s="6">
        <v>36</v>
      </c>
      <c r="C8412" s="6">
        <v>7</v>
      </c>
      <c r="D8412" s="6">
        <v>140</v>
      </c>
      <c r="E8412" s="6" t="s">
        <v>8733</v>
      </c>
      <c r="H8412" s="6">
        <f>IF('Раздел 2.6.4'!P28&gt;='Раздел 2.6.4'!T28,0,1)</f>
        <v>0</v>
      </c>
    </row>
    <row r="8413" spans="1:8" x14ac:dyDescent="0.2">
      <c r="A8413" s="6">
        <f t="shared" si="121"/>
        <v>609562</v>
      </c>
      <c r="B8413" s="6">
        <v>36</v>
      </c>
      <c r="C8413" s="6">
        <v>7</v>
      </c>
      <c r="D8413" s="6">
        <v>141</v>
      </c>
      <c r="E8413" s="6" t="s">
        <v>8734</v>
      </c>
      <c r="H8413" s="6">
        <f>IF('Раздел 2.6.4'!P29&gt;='Раздел 2.6.4'!T29,0,1)</f>
        <v>0</v>
      </c>
    </row>
    <row r="8414" spans="1:8" x14ac:dyDescent="0.2">
      <c r="A8414" s="6">
        <f t="shared" si="121"/>
        <v>609562</v>
      </c>
      <c r="B8414" s="6">
        <v>36</v>
      </c>
      <c r="C8414" s="6">
        <v>7</v>
      </c>
      <c r="D8414" s="6">
        <v>142</v>
      </c>
      <c r="E8414" s="6" t="s">
        <v>8735</v>
      </c>
      <c r="H8414" s="6">
        <f>IF('Раздел 2.6.4'!P30&gt;='Раздел 2.6.4'!T30,0,1)</f>
        <v>0</v>
      </c>
    </row>
    <row r="8415" spans="1:8" x14ac:dyDescent="0.2">
      <c r="A8415" s="6">
        <f t="shared" si="121"/>
        <v>609562</v>
      </c>
      <c r="B8415" s="6">
        <v>36</v>
      </c>
      <c r="C8415" s="6">
        <v>7</v>
      </c>
      <c r="D8415" s="6">
        <v>143</v>
      </c>
      <c r="E8415" s="6" t="s">
        <v>8736</v>
      </c>
      <c r="H8415" s="6">
        <f>IF('Раздел 2.6.4'!P31&gt;='Раздел 2.6.4'!T31,0,1)</f>
        <v>0</v>
      </c>
    </row>
    <row r="8416" spans="1:8" x14ac:dyDescent="0.2">
      <c r="A8416" s="6">
        <f t="shared" si="121"/>
        <v>609562</v>
      </c>
      <c r="B8416" s="6">
        <v>36</v>
      </c>
      <c r="C8416" s="6">
        <v>7</v>
      </c>
      <c r="D8416" s="6">
        <v>144</v>
      </c>
      <c r="E8416" s="6" t="s">
        <v>8737</v>
      </c>
      <c r="H8416" s="6">
        <f>IF('Раздел 2.6.4'!P32&gt;='Раздел 2.6.4'!T32,0,1)</f>
        <v>0</v>
      </c>
    </row>
    <row r="8417" spans="1:8" x14ac:dyDescent="0.2">
      <c r="A8417" s="6">
        <f t="shared" si="121"/>
        <v>609562</v>
      </c>
      <c r="B8417" s="6">
        <v>36</v>
      </c>
      <c r="C8417" s="6">
        <v>7</v>
      </c>
      <c r="D8417" s="6">
        <v>145</v>
      </c>
      <c r="E8417" s="6" t="s">
        <v>8738</v>
      </c>
      <c r="H8417" s="6">
        <f>IF('Раздел 2.6.4'!P33&gt;='Раздел 2.6.4'!T33,0,1)</f>
        <v>0</v>
      </c>
    </row>
    <row r="8418" spans="1:8" x14ac:dyDescent="0.2">
      <c r="A8418" s="6">
        <f t="shared" si="121"/>
        <v>609562</v>
      </c>
      <c r="B8418" s="6">
        <v>36</v>
      </c>
      <c r="C8418" s="6">
        <v>7</v>
      </c>
      <c r="D8418" s="6">
        <v>146</v>
      </c>
      <c r="E8418" s="6" t="s">
        <v>8739</v>
      </c>
      <c r="H8418" s="6">
        <f>IF('Раздел 2.6.4'!P34&gt;='Раздел 2.6.4'!T34,0,1)</f>
        <v>0</v>
      </c>
    </row>
    <row r="8419" spans="1:8" x14ac:dyDescent="0.2">
      <c r="A8419" s="6">
        <f t="shared" si="121"/>
        <v>609562</v>
      </c>
      <c r="B8419" s="6">
        <v>36</v>
      </c>
      <c r="C8419" s="6">
        <v>7</v>
      </c>
      <c r="D8419" s="6">
        <v>147</v>
      </c>
      <c r="E8419" s="6" t="s">
        <v>8740</v>
      </c>
      <c r="H8419" s="6">
        <f>IF('Раздел 2.6.4'!P35&gt;='Раздел 2.6.4'!T35,0,1)</f>
        <v>0</v>
      </c>
    </row>
    <row r="8420" spans="1:8" x14ac:dyDescent="0.2">
      <c r="A8420" s="6">
        <f t="shared" si="121"/>
        <v>609562</v>
      </c>
      <c r="B8420" s="6">
        <v>36</v>
      </c>
      <c r="C8420" s="6">
        <v>7</v>
      </c>
      <c r="D8420" s="6">
        <v>148</v>
      </c>
      <c r="E8420" s="6" t="s">
        <v>8741</v>
      </c>
      <c r="H8420" s="6">
        <f>IF('Раздел 2.6.4'!P36&gt;='Раздел 2.6.4'!T36,0,1)</f>
        <v>0</v>
      </c>
    </row>
    <row r="8421" spans="1:8" x14ac:dyDescent="0.2">
      <c r="A8421" s="6">
        <f t="shared" si="121"/>
        <v>609562</v>
      </c>
      <c r="B8421" s="6">
        <v>36</v>
      </c>
      <c r="C8421" s="6">
        <v>7</v>
      </c>
      <c r="D8421" s="6">
        <v>149</v>
      </c>
      <c r="E8421" s="6" t="s">
        <v>8742</v>
      </c>
      <c r="H8421" s="6">
        <f>IF('Раздел 2.6.4'!P37&gt;='Раздел 2.6.4'!T37,0,1)</f>
        <v>0</v>
      </c>
    </row>
    <row r="8422" spans="1:8" x14ac:dyDescent="0.2">
      <c r="A8422" s="6">
        <f t="shared" si="121"/>
        <v>609562</v>
      </c>
      <c r="B8422" s="6">
        <v>36</v>
      </c>
      <c r="C8422" s="6">
        <v>7</v>
      </c>
      <c r="D8422" s="6">
        <v>150</v>
      </c>
      <c r="E8422" s="6" t="s">
        <v>7907</v>
      </c>
      <c r="H8422" s="6">
        <f>IF('Раздел 2.6.4'!P38&gt;='Раздел 2.6.4'!T38,0,1)</f>
        <v>0</v>
      </c>
    </row>
    <row r="8423" spans="1:8" x14ac:dyDescent="0.2">
      <c r="A8423" s="6">
        <f t="shared" si="121"/>
        <v>609562</v>
      </c>
      <c r="B8423" s="6">
        <v>36</v>
      </c>
      <c r="C8423" s="6">
        <v>7</v>
      </c>
      <c r="D8423" s="6">
        <v>151</v>
      </c>
      <c r="E8423" s="6" t="s">
        <v>7908</v>
      </c>
      <c r="H8423" s="6">
        <f>IF('Раздел 2.6.4'!P39&gt;='Раздел 2.6.4'!T39,0,1)</f>
        <v>0</v>
      </c>
    </row>
    <row r="8424" spans="1:8" x14ac:dyDescent="0.2">
      <c r="A8424" s="6">
        <f t="shared" si="121"/>
        <v>609562</v>
      </c>
      <c r="B8424" s="6">
        <v>36</v>
      </c>
      <c r="C8424" s="6">
        <v>7</v>
      </c>
      <c r="D8424" s="6">
        <v>152</v>
      </c>
      <c r="E8424" s="6" t="s">
        <v>7909</v>
      </c>
      <c r="H8424" s="6">
        <f>IF('Раздел 2.6.4'!P40&gt;='Раздел 2.6.4'!T40,0,1)</f>
        <v>0</v>
      </c>
    </row>
    <row r="8425" spans="1:8" x14ac:dyDescent="0.2">
      <c r="A8425" s="6">
        <f t="shared" si="121"/>
        <v>609562</v>
      </c>
      <c r="B8425" s="6">
        <v>36</v>
      </c>
      <c r="C8425" s="6">
        <v>7</v>
      </c>
      <c r="D8425" s="6">
        <v>153</v>
      </c>
      <c r="E8425" s="6" t="s">
        <v>7910</v>
      </c>
      <c r="H8425" s="6">
        <f>IF('Раздел 2.6.4'!P41&gt;='Раздел 2.6.4'!T41,0,1)</f>
        <v>0</v>
      </c>
    </row>
    <row r="8426" spans="1:8" x14ac:dyDescent="0.2">
      <c r="A8426" s="6">
        <f t="shared" si="121"/>
        <v>609562</v>
      </c>
      <c r="B8426" s="6">
        <v>36</v>
      </c>
      <c r="C8426" s="119">
        <v>7</v>
      </c>
      <c r="D8426" s="119">
        <v>154</v>
      </c>
      <c r="E8426" s="119" t="s">
        <v>7911</v>
      </c>
      <c r="F8426" s="119"/>
      <c r="G8426" s="119"/>
      <c r="H8426" s="119">
        <f>IF('Раздел 2.6.4'!P42&gt;='Раздел 2.6.4'!T42,0,1)</f>
        <v>0</v>
      </c>
    </row>
    <row r="8427" spans="1:8" x14ac:dyDescent="0.2">
      <c r="A8427" s="6">
        <f t="shared" si="121"/>
        <v>609562</v>
      </c>
      <c r="B8427" s="6">
        <v>36</v>
      </c>
      <c r="C8427" s="6">
        <v>8</v>
      </c>
      <c r="D8427" s="6">
        <v>155</v>
      </c>
      <c r="E8427" s="6" t="s">
        <v>7912</v>
      </c>
      <c r="H8427" s="6">
        <f>IF('Раздел 2.6.4'!P21&gt;='Раздел 2.6.4'!U21,0,1)</f>
        <v>0</v>
      </c>
    </row>
    <row r="8428" spans="1:8" x14ac:dyDescent="0.2">
      <c r="A8428" s="6">
        <f t="shared" si="121"/>
        <v>609562</v>
      </c>
      <c r="B8428" s="6">
        <v>36</v>
      </c>
      <c r="C8428" s="6">
        <v>8</v>
      </c>
      <c r="D8428" s="6">
        <v>156</v>
      </c>
      <c r="E8428" s="6" t="s">
        <v>7913</v>
      </c>
      <c r="H8428" s="6">
        <f>IF('Раздел 2.6.4'!P22&gt;='Раздел 2.6.4'!U22,0,1)</f>
        <v>0</v>
      </c>
    </row>
    <row r="8429" spans="1:8" x14ac:dyDescent="0.2">
      <c r="A8429" s="6">
        <f t="shared" si="121"/>
        <v>609562</v>
      </c>
      <c r="B8429" s="6">
        <v>36</v>
      </c>
      <c r="C8429" s="6">
        <v>8</v>
      </c>
      <c r="D8429" s="6">
        <v>157</v>
      </c>
      <c r="E8429" s="6" t="s">
        <v>7914</v>
      </c>
      <c r="H8429" s="6">
        <f>IF('Раздел 2.6.4'!P23&gt;='Раздел 2.6.4'!U23,0,1)</f>
        <v>0</v>
      </c>
    </row>
    <row r="8430" spans="1:8" x14ac:dyDescent="0.2">
      <c r="A8430" s="6">
        <f t="shared" si="121"/>
        <v>609562</v>
      </c>
      <c r="B8430" s="6">
        <v>36</v>
      </c>
      <c r="C8430" s="6">
        <v>8</v>
      </c>
      <c r="D8430" s="6">
        <v>158</v>
      </c>
      <c r="E8430" s="6" t="s">
        <v>7915</v>
      </c>
      <c r="H8430" s="6">
        <f>IF('Раздел 2.6.4'!P24&gt;='Раздел 2.6.4'!U24,0,1)</f>
        <v>0</v>
      </c>
    </row>
    <row r="8431" spans="1:8" x14ac:dyDescent="0.2">
      <c r="A8431" s="6">
        <f t="shared" si="121"/>
        <v>609562</v>
      </c>
      <c r="B8431" s="6">
        <v>36</v>
      </c>
      <c r="C8431" s="6">
        <v>8</v>
      </c>
      <c r="D8431" s="6">
        <v>159</v>
      </c>
      <c r="E8431" s="6" t="s">
        <v>8011</v>
      </c>
      <c r="H8431" s="6">
        <f>IF('Раздел 2.6.4'!P25&gt;='Раздел 2.6.4'!U25,0,1)</f>
        <v>0</v>
      </c>
    </row>
    <row r="8432" spans="1:8" x14ac:dyDescent="0.2">
      <c r="A8432" s="6">
        <f t="shared" si="121"/>
        <v>609562</v>
      </c>
      <c r="B8432" s="6">
        <v>36</v>
      </c>
      <c r="C8432" s="6">
        <v>8</v>
      </c>
      <c r="D8432" s="6">
        <v>160</v>
      </c>
      <c r="E8432" s="6" t="s">
        <v>8012</v>
      </c>
      <c r="H8432" s="6">
        <f>IF('Раздел 2.6.4'!P26&gt;='Раздел 2.6.4'!U26,0,1)</f>
        <v>0</v>
      </c>
    </row>
    <row r="8433" spans="1:8" x14ac:dyDescent="0.2">
      <c r="A8433" s="6">
        <f t="shared" si="121"/>
        <v>609562</v>
      </c>
      <c r="B8433" s="6">
        <v>36</v>
      </c>
      <c r="C8433" s="6">
        <v>8</v>
      </c>
      <c r="D8433" s="6">
        <v>161</v>
      </c>
      <c r="E8433" s="6" t="s">
        <v>8013</v>
      </c>
      <c r="H8433" s="6">
        <f>IF('Раздел 2.6.4'!P27&gt;='Раздел 2.6.4'!U27,0,1)</f>
        <v>0</v>
      </c>
    </row>
    <row r="8434" spans="1:8" x14ac:dyDescent="0.2">
      <c r="A8434" s="6">
        <f t="shared" si="121"/>
        <v>609562</v>
      </c>
      <c r="B8434" s="6">
        <v>36</v>
      </c>
      <c r="C8434" s="6">
        <v>8</v>
      </c>
      <c r="D8434" s="6">
        <v>162</v>
      </c>
      <c r="E8434" s="6" t="s">
        <v>8014</v>
      </c>
      <c r="H8434" s="6">
        <f>IF('Раздел 2.6.4'!P28&gt;='Раздел 2.6.4'!U28,0,1)</f>
        <v>0</v>
      </c>
    </row>
    <row r="8435" spans="1:8" x14ac:dyDescent="0.2">
      <c r="A8435" s="6">
        <f t="shared" si="121"/>
        <v>609562</v>
      </c>
      <c r="B8435" s="6">
        <v>36</v>
      </c>
      <c r="C8435" s="6">
        <v>8</v>
      </c>
      <c r="D8435" s="6">
        <v>163</v>
      </c>
      <c r="E8435" s="6" t="s">
        <v>8015</v>
      </c>
      <c r="H8435" s="6">
        <f>IF('Раздел 2.6.4'!P29&gt;='Раздел 2.6.4'!U29,0,1)</f>
        <v>0</v>
      </c>
    </row>
    <row r="8436" spans="1:8" x14ac:dyDescent="0.2">
      <c r="A8436" s="6">
        <f t="shared" si="121"/>
        <v>609562</v>
      </c>
      <c r="B8436" s="6">
        <v>36</v>
      </c>
      <c r="C8436" s="6">
        <v>8</v>
      </c>
      <c r="D8436" s="6">
        <v>164</v>
      </c>
      <c r="E8436" s="6" t="s">
        <v>8016</v>
      </c>
      <c r="H8436" s="6">
        <f>IF('Раздел 2.6.4'!P30&gt;='Раздел 2.6.4'!U30,0,1)</f>
        <v>0</v>
      </c>
    </row>
    <row r="8437" spans="1:8" x14ac:dyDescent="0.2">
      <c r="A8437" s="6">
        <f t="shared" si="121"/>
        <v>609562</v>
      </c>
      <c r="B8437" s="6">
        <v>36</v>
      </c>
      <c r="C8437" s="6">
        <v>8</v>
      </c>
      <c r="D8437" s="6">
        <v>165</v>
      </c>
      <c r="E8437" s="6" t="s">
        <v>8017</v>
      </c>
      <c r="H8437" s="6">
        <f>IF('Раздел 2.6.4'!P31&gt;='Раздел 2.6.4'!U31,0,1)</f>
        <v>0</v>
      </c>
    </row>
    <row r="8438" spans="1:8" x14ac:dyDescent="0.2">
      <c r="A8438" s="6">
        <f t="shared" si="121"/>
        <v>609562</v>
      </c>
      <c r="B8438" s="6">
        <v>36</v>
      </c>
      <c r="C8438" s="6">
        <v>8</v>
      </c>
      <c r="D8438" s="6">
        <v>166</v>
      </c>
      <c r="E8438" s="6" t="s">
        <v>8018</v>
      </c>
      <c r="H8438" s="6">
        <f>IF('Раздел 2.6.4'!P32&gt;='Раздел 2.6.4'!U32,0,1)</f>
        <v>0</v>
      </c>
    </row>
    <row r="8439" spans="1:8" x14ac:dyDescent="0.2">
      <c r="A8439" s="6">
        <f t="shared" si="121"/>
        <v>609562</v>
      </c>
      <c r="B8439" s="6">
        <v>36</v>
      </c>
      <c r="C8439" s="6">
        <v>8</v>
      </c>
      <c r="D8439" s="6">
        <v>167</v>
      </c>
      <c r="E8439" s="6" t="s">
        <v>8019</v>
      </c>
      <c r="H8439" s="6">
        <f>IF('Раздел 2.6.4'!P33&gt;='Раздел 2.6.4'!U33,0,1)</f>
        <v>0</v>
      </c>
    </row>
    <row r="8440" spans="1:8" x14ac:dyDescent="0.2">
      <c r="A8440" s="6">
        <f t="shared" si="121"/>
        <v>609562</v>
      </c>
      <c r="B8440" s="6">
        <v>36</v>
      </c>
      <c r="C8440" s="6">
        <v>8</v>
      </c>
      <c r="D8440" s="6">
        <v>168</v>
      </c>
      <c r="E8440" s="6" t="s">
        <v>8020</v>
      </c>
      <c r="H8440" s="6">
        <f>IF('Раздел 2.6.4'!P34&gt;='Раздел 2.6.4'!U34,0,1)</f>
        <v>0</v>
      </c>
    </row>
    <row r="8441" spans="1:8" x14ac:dyDescent="0.2">
      <c r="A8441" s="6">
        <f t="shared" si="121"/>
        <v>609562</v>
      </c>
      <c r="B8441" s="6">
        <v>36</v>
      </c>
      <c r="C8441" s="6">
        <v>8</v>
      </c>
      <c r="D8441" s="6">
        <v>169</v>
      </c>
      <c r="E8441" s="6" t="s">
        <v>8021</v>
      </c>
      <c r="H8441" s="6">
        <f>IF('Раздел 2.6.4'!P35&gt;='Раздел 2.6.4'!U35,0,1)</f>
        <v>0</v>
      </c>
    </row>
    <row r="8442" spans="1:8" x14ac:dyDescent="0.2">
      <c r="A8442" s="6">
        <f t="shared" si="121"/>
        <v>609562</v>
      </c>
      <c r="B8442" s="6">
        <v>36</v>
      </c>
      <c r="C8442" s="6">
        <v>8</v>
      </c>
      <c r="D8442" s="6">
        <v>170</v>
      </c>
      <c r="E8442" s="6" t="s">
        <v>8022</v>
      </c>
      <c r="H8442" s="6">
        <f>IF('Раздел 2.6.4'!P36&gt;='Раздел 2.6.4'!U36,0,1)</f>
        <v>0</v>
      </c>
    </row>
    <row r="8443" spans="1:8" x14ac:dyDescent="0.2">
      <c r="A8443" s="6">
        <f t="shared" si="121"/>
        <v>609562</v>
      </c>
      <c r="B8443" s="6">
        <v>36</v>
      </c>
      <c r="C8443" s="6">
        <v>8</v>
      </c>
      <c r="D8443" s="6">
        <v>171</v>
      </c>
      <c r="E8443" s="6" t="s">
        <v>8023</v>
      </c>
      <c r="H8443" s="6">
        <f>IF('Раздел 2.6.4'!P37&gt;='Раздел 2.6.4'!U37,0,1)</f>
        <v>0</v>
      </c>
    </row>
    <row r="8444" spans="1:8" x14ac:dyDescent="0.2">
      <c r="A8444" s="6">
        <f t="shared" si="121"/>
        <v>609562</v>
      </c>
      <c r="B8444" s="6">
        <v>36</v>
      </c>
      <c r="C8444" s="6">
        <v>8</v>
      </c>
      <c r="D8444" s="6">
        <v>172</v>
      </c>
      <c r="E8444" s="6" t="s">
        <v>8024</v>
      </c>
      <c r="H8444" s="6">
        <f>IF('Раздел 2.6.4'!P38&gt;='Раздел 2.6.4'!U38,0,1)</f>
        <v>0</v>
      </c>
    </row>
    <row r="8445" spans="1:8" x14ac:dyDescent="0.2">
      <c r="A8445" s="6">
        <f t="shared" si="121"/>
        <v>609562</v>
      </c>
      <c r="B8445" s="6">
        <v>36</v>
      </c>
      <c r="C8445" s="6">
        <v>8</v>
      </c>
      <c r="D8445" s="6">
        <v>173</v>
      </c>
      <c r="E8445" s="6" t="s">
        <v>8025</v>
      </c>
      <c r="H8445" s="6">
        <f>IF('Раздел 2.6.4'!P39&gt;='Раздел 2.6.4'!U39,0,1)</f>
        <v>0</v>
      </c>
    </row>
    <row r="8446" spans="1:8" x14ac:dyDescent="0.2">
      <c r="A8446" s="6">
        <f t="shared" si="121"/>
        <v>609562</v>
      </c>
      <c r="B8446" s="6">
        <v>36</v>
      </c>
      <c r="C8446" s="6">
        <v>8</v>
      </c>
      <c r="D8446" s="6">
        <v>174</v>
      </c>
      <c r="E8446" s="6" t="s">
        <v>8026</v>
      </c>
      <c r="H8446" s="6">
        <f>IF('Раздел 2.6.4'!P40&gt;='Раздел 2.6.4'!U40,0,1)</f>
        <v>0</v>
      </c>
    </row>
    <row r="8447" spans="1:8" x14ac:dyDescent="0.2">
      <c r="A8447" s="6">
        <f t="shared" si="121"/>
        <v>609562</v>
      </c>
      <c r="B8447" s="6">
        <v>36</v>
      </c>
      <c r="C8447" s="6">
        <v>8</v>
      </c>
      <c r="D8447" s="6">
        <v>175</v>
      </c>
      <c r="E8447" s="6" t="s">
        <v>8048</v>
      </c>
      <c r="H8447" s="6">
        <f>IF('Раздел 2.6.4'!P41&gt;='Раздел 2.6.4'!U41,0,1)</f>
        <v>0</v>
      </c>
    </row>
    <row r="8448" spans="1:8" x14ac:dyDescent="0.2">
      <c r="A8448" s="6">
        <f t="shared" si="121"/>
        <v>609562</v>
      </c>
      <c r="B8448" s="6">
        <v>36</v>
      </c>
      <c r="C8448" s="119">
        <v>8</v>
      </c>
      <c r="D8448" s="119">
        <v>176</v>
      </c>
      <c r="E8448" s="119" t="s">
        <v>8049</v>
      </c>
      <c r="F8448" s="119"/>
      <c r="G8448" s="119"/>
      <c r="H8448" s="119">
        <f>IF('Раздел 2.6.4'!P42&gt;='Раздел 2.6.4'!U42,0,1)</f>
        <v>0</v>
      </c>
    </row>
    <row r="8449" spans="1:8" x14ac:dyDescent="0.2">
      <c r="A8449" s="6">
        <f t="shared" si="121"/>
        <v>609562</v>
      </c>
      <c r="B8449" s="6">
        <v>36</v>
      </c>
      <c r="C8449" s="6">
        <v>9</v>
      </c>
      <c r="D8449" s="6">
        <v>177</v>
      </c>
      <c r="E8449" s="6" t="s">
        <v>8050</v>
      </c>
      <c r="H8449" s="6">
        <f>IF('Раздел 2.6.4'!Q21&gt;='Раздел 2.6.4'!R21,0,1)</f>
        <v>0</v>
      </c>
    </row>
    <row r="8450" spans="1:8" x14ac:dyDescent="0.2">
      <c r="A8450" s="6">
        <f t="shared" si="121"/>
        <v>609562</v>
      </c>
      <c r="B8450" s="6">
        <v>36</v>
      </c>
      <c r="C8450" s="6">
        <v>9</v>
      </c>
      <c r="D8450" s="6">
        <v>178</v>
      </c>
      <c r="E8450" s="6" t="s">
        <v>8051</v>
      </c>
      <c r="H8450" s="6">
        <f>IF('Раздел 2.6.4'!Q22&gt;='Раздел 2.6.4'!R22,0,1)</f>
        <v>0</v>
      </c>
    </row>
    <row r="8451" spans="1:8" x14ac:dyDescent="0.2">
      <c r="A8451" s="6">
        <f t="shared" si="121"/>
        <v>609562</v>
      </c>
      <c r="B8451" s="6">
        <v>36</v>
      </c>
      <c r="C8451" s="6">
        <v>9</v>
      </c>
      <c r="D8451" s="6">
        <v>179</v>
      </c>
      <c r="E8451" s="6" t="s">
        <v>8030</v>
      </c>
      <c r="H8451" s="6">
        <f>IF('Раздел 2.6.4'!Q23&gt;='Раздел 2.6.4'!R23,0,1)</f>
        <v>0</v>
      </c>
    </row>
    <row r="8452" spans="1:8" x14ac:dyDescent="0.2">
      <c r="A8452" s="6">
        <f t="shared" si="121"/>
        <v>609562</v>
      </c>
      <c r="B8452" s="6">
        <v>36</v>
      </c>
      <c r="C8452" s="6">
        <v>9</v>
      </c>
      <c r="D8452" s="6">
        <v>180</v>
      </c>
      <c r="E8452" s="6" t="s">
        <v>8031</v>
      </c>
      <c r="H8452" s="6">
        <f>IF('Раздел 2.6.4'!Q24&gt;='Раздел 2.6.4'!R24,0,1)</f>
        <v>0</v>
      </c>
    </row>
    <row r="8453" spans="1:8" x14ac:dyDescent="0.2">
      <c r="A8453" s="6">
        <f t="shared" si="121"/>
        <v>609562</v>
      </c>
      <c r="B8453" s="6">
        <v>36</v>
      </c>
      <c r="C8453" s="6">
        <v>9</v>
      </c>
      <c r="D8453" s="6">
        <v>181</v>
      </c>
      <c r="E8453" s="6" t="s">
        <v>8032</v>
      </c>
      <c r="H8453" s="6">
        <f>IF('Раздел 2.6.4'!Q25&gt;='Раздел 2.6.4'!R25,0,1)</f>
        <v>0</v>
      </c>
    </row>
    <row r="8454" spans="1:8" x14ac:dyDescent="0.2">
      <c r="A8454" s="6">
        <f t="shared" si="121"/>
        <v>609562</v>
      </c>
      <c r="B8454" s="6">
        <v>36</v>
      </c>
      <c r="C8454" s="6">
        <v>9</v>
      </c>
      <c r="D8454" s="6">
        <v>182</v>
      </c>
      <c r="E8454" s="6" t="s">
        <v>8033</v>
      </c>
      <c r="H8454" s="6">
        <f>IF('Раздел 2.6.4'!Q26&gt;='Раздел 2.6.4'!R26,0,1)</f>
        <v>0</v>
      </c>
    </row>
    <row r="8455" spans="1:8" x14ac:dyDescent="0.2">
      <c r="A8455" s="6">
        <f t="shared" si="121"/>
        <v>609562</v>
      </c>
      <c r="B8455" s="6">
        <v>36</v>
      </c>
      <c r="C8455" s="6">
        <v>9</v>
      </c>
      <c r="D8455" s="6">
        <v>183</v>
      </c>
      <c r="E8455" s="6" t="s">
        <v>8034</v>
      </c>
      <c r="H8455" s="6">
        <f>IF('Раздел 2.6.4'!Q27&gt;='Раздел 2.6.4'!R27,0,1)</f>
        <v>0</v>
      </c>
    </row>
    <row r="8456" spans="1:8" x14ac:dyDescent="0.2">
      <c r="A8456" s="6">
        <f t="shared" si="121"/>
        <v>609562</v>
      </c>
      <c r="B8456" s="6">
        <v>36</v>
      </c>
      <c r="C8456" s="6">
        <v>9</v>
      </c>
      <c r="D8456" s="6">
        <v>184</v>
      </c>
      <c r="E8456" s="6" t="s">
        <v>8035</v>
      </c>
      <c r="H8456" s="6">
        <f>IF('Раздел 2.6.4'!Q28&gt;='Раздел 2.6.4'!R28,0,1)</f>
        <v>0</v>
      </c>
    </row>
    <row r="8457" spans="1:8" x14ac:dyDescent="0.2">
      <c r="A8457" s="6">
        <f t="shared" si="121"/>
        <v>609562</v>
      </c>
      <c r="B8457" s="6">
        <v>36</v>
      </c>
      <c r="C8457" s="6">
        <v>9</v>
      </c>
      <c r="D8457" s="6">
        <v>185</v>
      </c>
      <c r="E8457" s="6" t="s">
        <v>8036</v>
      </c>
      <c r="H8457" s="6">
        <f>IF('Раздел 2.6.4'!Q29&gt;='Раздел 2.6.4'!R29,0,1)</f>
        <v>0</v>
      </c>
    </row>
    <row r="8458" spans="1:8" x14ac:dyDescent="0.2">
      <c r="A8458" s="6">
        <f t="shared" si="121"/>
        <v>609562</v>
      </c>
      <c r="B8458" s="6">
        <v>36</v>
      </c>
      <c r="C8458" s="6">
        <v>9</v>
      </c>
      <c r="D8458" s="6">
        <v>186</v>
      </c>
      <c r="E8458" s="6" t="s">
        <v>8037</v>
      </c>
      <c r="H8458" s="6">
        <f>IF('Раздел 2.6.4'!Q30&gt;='Раздел 2.6.4'!R30,0,1)</f>
        <v>0</v>
      </c>
    </row>
    <row r="8459" spans="1:8" x14ac:dyDescent="0.2">
      <c r="A8459" s="6">
        <f t="shared" si="121"/>
        <v>609562</v>
      </c>
      <c r="B8459" s="6">
        <v>36</v>
      </c>
      <c r="C8459" s="6">
        <v>9</v>
      </c>
      <c r="D8459" s="6">
        <v>187</v>
      </c>
      <c r="E8459" s="6" t="s">
        <v>8038</v>
      </c>
      <c r="H8459" s="6">
        <f>IF('Раздел 2.6.4'!Q31&gt;='Раздел 2.6.4'!R31,0,1)</f>
        <v>0</v>
      </c>
    </row>
    <row r="8460" spans="1:8" x14ac:dyDescent="0.2">
      <c r="A8460" s="6">
        <f t="shared" si="121"/>
        <v>609562</v>
      </c>
      <c r="B8460" s="6">
        <v>36</v>
      </c>
      <c r="C8460" s="6">
        <v>9</v>
      </c>
      <c r="D8460" s="6">
        <v>188</v>
      </c>
      <c r="E8460" s="6" t="s">
        <v>7217</v>
      </c>
      <c r="H8460" s="6">
        <f>IF('Раздел 2.6.4'!Q32&gt;='Раздел 2.6.4'!R32,0,1)</f>
        <v>0</v>
      </c>
    </row>
    <row r="8461" spans="1:8" x14ac:dyDescent="0.2">
      <c r="A8461" s="6">
        <f t="shared" si="121"/>
        <v>609562</v>
      </c>
      <c r="B8461" s="6">
        <v>36</v>
      </c>
      <c r="C8461" s="6">
        <v>9</v>
      </c>
      <c r="D8461" s="6">
        <v>189</v>
      </c>
      <c r="E8461" s="6" t="s">
        <v>7218</v>
      </c>
      <c r="H8461" s="6">
        <f>IF('Раздел 2.6.4'!Q33&gt;='Раздел 2.6.4'!R33,0,1)</f>
        <v>0</v>
      </c>
    </row>
    <row r="8462" spans="1:8" x14ac:dyDescent="0.2">
      <c r="A8462" s="6">
        <f t="shared" si="121"/>
        <v>609562</v>
      </c>
      <c r="B8462" s="6">
        <v>36</v>
      </c>
      <c r="C8462" s="6">
        <v>9</v>
      </c>
      <c r="D8462" s="6">
        <v>190</v>
      </c>
      <c r="E8462" s="6" t="s">
        <v>7219</v>
      </c>
      <c r="H8462" s="6">
        <f>IF('Раздел 2.6.4'!Q34&gt;='Раздел 2.6.4'!R34,0,1)</f>
        <v>0</v>
      </c>
    </row>
    <row r="8463" spans="1:8" x14ac:dyDescent="0.2">
      <c r="A8463" s="6">
        <f t="shared" si="121"/>
        <v>609562</v>
      </c>
      <c r="B8463" s="6">
        <v>36</v>
      </c>
      <c r="C8463" s="6">
        <v>9</v>
      </c>
      <c r="D8463" s="6">
        <v>191</v>
      </c>
      <c r="E8463" s="6" t="s">
        <v>6406</v>
      </c>
      <c r="H8463" s="6">
        <f>IF('Раздел 2.6.4'!Q35&gt;='Раздел 2.6.4'!R35,0,1)</f>
        <v>0</v>
      </c>
    </row>
    <row r="8464" spans="1:8" x14ac:dyDescent="0.2">
      <c r="A8464" s="6">
        <f t="shared" si="121"/>
        <v>609562</v>
      </c>
      <c r="B8464" s="6">
        <v>36</v>
      </c>
      <c r="C8464" s="6">
        <v>9</v>
      </c>
      <c r="D8464" s="6">
        <v>192</v>
      </c>
      <c r="E8464" s="6" t="s">
        <v>6407</v>
      </c>
      <c r="H8464" s="6">
        <f>IF('Раздел 2.6.4'!Q36&gt;='Раздел 2.6.4'!R36,0,1)</f>
        <v>0</v>
      </c>
    </row>
    <row r="8465" spans="1:8" x14ac:dyDescent="0.2">
      <c r="A8465" s="6">
        <f t="shared" ref="A8465:A8528" si="122">P_3</f>
        <v>609562</v>
      </c>
      <c r="B8465" s="6">
        <v>36</v>
      </c>
      <c r="C8465" s="6">
        <v>9</v>
      </c>
      <c r="D8465" s="6">
        <v>193</v>
      </c>
      <c r="E8465" s="6" t="s">
        <v>6408</v>
      </c>
      <c r="H8465" s="6">
        <f>IF('Раздел 2.6.4'!Q37&gt;='Раздел 2.6.4'!R37,0,1)</f>
        <v>0</v>
      </c>
    </row>
    <row r="8466" spans="1:8" x14ac:dyDescent="0.2">
      <c r="A8466" s="6">
        <f t="shared" si="122"/>
        <v>609562</v>
      </c>
      <c r="B8466" s="6">
        <v>36</v>
      </c>
      <c r="C8466" s="6">
        <v>9</v>
      </c>
      <c r="D8466" s="6">
        <v>194</v>
      </c>
      <c r="E8466" s="6" t="s">
        <v>6409</v>
      </c>
      <c r="H8466" s="6">
        <f>IF('Раздел 2.6.4'!Q38&gt;='Раздел 2.6.4'!R38,0,1)</f>
        <v>0</v>
      </c>
    </row>
    <row r="8467" spans="1:8" x14ac:dyDescent="0.2">
      <c r="A8467" s="6">
        <f t="shared" si="122"/>
        <v>609562</v>
      </c>
      <c r="B8467" s="6">
        <v>36</v>
      </c>
      <c r="C8467" s="6">
        <v>9</v>
      </c>
      <c r="D8467" s="6">
        <v>195</v>
      </c>
      <c r="E8467" s="6" t="s">
        <v>6410</v>
      </c>
      <c r="H8467" s="6">
        <f>IF('Раздел 2.6.4'!Q39&gt;='Раздел 2.6.4'!R39,0,1)</f>
        <v>0</v>
      </c>
    </row>
    <row r="8468" spans="1:8" x14ac:dyDescent="0.2">
      <c r="A8468" s="6">
        <f t="shared" si="122"/>
        <v>609562</v>
      </c>
      <c r="B8468" s="6">
        <v>36</v>
      </c>
      <c r="C8468" s="6">
        <v>9</v>
      </c>
      <c r="D8468" s="6">
        <v>196</v>
      </c>
      <c r="E8468" s="6" t="s">
        <v>6411</v>
      </c>
      <c r="H8468" s="6">
        <f>IF('Раздел 2.6.4'!Q40&gt;='Раздел 2.6.4'!R40,0,1)</f>
        <v>0</v>
      </c>
    </row>
    <row r="8469" spans="1:8" x14ac:dyDescent="0.2">
      <c r="A8469" s="6">
        <f t="shared" si="122"/>
        <v>609562</v>
      </c>
      <c r="B8469" s="6">
        <v>36</v>
      </c>
      <c r="C8469" s="6">
        <v>9</v>
      </c>
      <c r="D8469" s="6">
        <v>197</v>
      </c>
      <c r="E8469" s="6" t="s">
        <v>6412</v>
      </c>
      <c r="H8469" s="6">
        <f>IF('Раздел 2.6.4'!Q41&gt;='Раздел 2.6.4'!R41,0,1)</f>
        <v>0</v>
      </c>
    </row>
    <row r="8470" spans="1:8" x14ac:dyDescent="0.2">
      <c r="A8470" s="6">
        <f t="shared" si="122"/>
        <v>609562</v>
      </c>
      <c r="B8470" s="6">
        <v>36</v>
      </c>
      <c r="C8470" s="119">
        <v>9</v>
      </c>
      <c r="D8470" s="119">
        <v>198</v>
      </c>
      <c r="E8470" s="119" t="s">
        <v>6413</v>
      </c>
      <c r="F8470" s="119"/>
      <c r="G8470" s="119"/>
      <c r="H8470" s="119">
        <f>IF('Раздел 2.6.4'!Q42&gt;='Раздел 2.6.4'!R42,0,1)</f>
        <v>0</v>
      </c>
    </row>
    <row r="8471" spans="1:8" x14ac:dyDescent="0.2">
      <c r="A8471" s="6">
        <f t="shared" si="122"/>
        <v>609562</v>
      </c>
      <c r="B8471" s="6">
        <v>36</v>
      </c>
      <c r="C8471" s="6">
        <v>10</v>
      </c>
      <c r="D8471" s="6">
        <v>199</v>
      </c>
      <c r="E8471" s="6" t="s">
        <v>5602</v>
      </c>
      <c r="H8471" s="6">
        <f>IF('Раздел 2.6.4'!Q21&gt;='Раздел 2.6.4'!S21,0,1)</f>
        <v>0</v>
      </c>
    </row>
    <row r="8472" spans="1:8" x14ac:dyDescent="0.2">
      <c r="A8472" s="6">
        <f t="shared" si="122"/>
        <v>609562</v>
      </c>
      <c r="B8472" s="6">
        <v>36</v>
      </c>
      <c r="C8472" s="6">
        <v>10</v>
      </c>
      <c r="D8472" s="6">
        <v>200</v>
      </c>
      <c r="E8472" s="6" t="s">
        <v>5603</v>
      </c>
      <c r="H8472" s="6">
        <f>IF('Раздел 2.6.4'!Q22&gt;='Раздел 2.6.4'!S22,0,1)</f>
        <v>0</v>
      </c>
    </row>
    <row r="8473" spans="1:8" x14ac:dyDescent="0.2">
      <c r="A8473" s="6">
        <f t="shared" si="122"/>
        <v>609562</v>
      </c>
      <c r="B8473" s="6">
        <v>36</v>
      </c>
      <c r="C8473" s="6">
        <v>10</v>
      </c>
      <c r="D8473" s="6">
        <v>201</v>
      </c>
      <c r="E8473" s="6" t="s">
        <v>5604</v>
      </c>
      <c r="H8473" s="6">
        <f>IF('Раздел 2.6.4'!Q23&gt;='Раздел 2.6.4'!S23,0,1)</f>
        <v>0</v>
      </c>
    </row>
    <row r="8474" spans="1:8" x14ac:dyDescent="0.2">
      <c r="A8474" s="6">
        <f t="shared" si="122"/>
        <v>609562</v>
      </c>
      <c r="B8474" s="6">
        <v>36</v>
      </c>
      <c r="C8474" s="6">
        <v>10</v>
      </c>
      <c r="D8474" s="6">
        <v>202</v>
      </c>
      <c r="E8474" s="6" t="s">
        <v>5605</v>
      </c>
      <c r="H8474" s="6">
        <f>IF('Раздел 2.6.4'!Q24&gt;='Раздел 2.6.4'!S24,0,1)</f>
        <v>0</v>
      </c>
    </row>
    <row r="8475" spans="1:8" x14ac:dyDescent="0.2">
      <c r="A8475" s="6">
        <f t="shared" si="122"/>
        <v>609562</v>
      </c>
      <c r="B8475" s="6">
        <v>36</v>
      </c>
      <c r="C8475" s="6">
        <v>10</v>
      </c>
      <c r="D8475" s="6">
        <v>203</v>
      </c>
      <c r="E8475" s="6" t="s">
        <v>5606</v>
      </c>
      <c r="H8475" s="6">
        <f>IF('Раздел 2.6.4'!Q25&gt;='Раздел 2.6.4'!S25,0,1)</f>
        <v>0</v>
      </c>
    </row>
    <row r="8476" spans="1:8" x14ac:dyDescent="0.2">
      <c r="A8476" s="6">
        <f t="shared" si="122"/>
        <v>609562</v>
      </c>
      <c r="B8476" s="6">
        <v>36</v>
      </c>
      <c r="C8476" s="6">
        <v>10</v>
      </c>
      <c r="D8476" s="6">
        <v>204</v>
      </c>
      <c r="E8476" s="6" t="s">
        <v>5607</v>
      </c>
      <c r="H8476" s="6">
        <f>IF('Раздел 2.6.4'!Q26&gt;='Раздел 2.6.4'!S26,0,1)</f>
        <v>0</v>
      </c>
    </row>
    <row r="8477" spans="1:8" x14ac:dyDescent="0.2">
      <c r="A8477" s="6">
        <f t="shared" si="122"/>
        <v>609562</v>
      </c>
      <c r="B8477" s="6">
        <v>36</v>
      </c>
      <c r="C8477" s="6">
        <v>10</v>
      </c>
      <c r="D8477" s="6">
        <v>205</v>
      </c>
      <c r="E8477" s="6" t="s">
        <v>5597</v>
      </c>
      <c r="H8477" s="6">
        <f>IF('Раздел 2.6.4'!Q27&gt;='Раздел 2.6.4'!S27,0,1)</f>
        <v>0</v>
      </c>
    </row>
    <row r="8478" spans="1:8" x14ac:dyDescent="0.2">
      <c r="A8478" s="6">
        <f t="shared" si="122"/>
        <v>609562</v>
      </c>
      <c r="B8478" s="6">
        <v>36</v>
      </c>
      <c r="C8478" s="6">
        <v>10</v>
      </c>
      <c r="D8478" s="6">
        <v>206</v>
      </c>
      <c r="E8478" s="6" t="s">
        <v>5611</v>
      </c>
      <c r="H8478" s="6">
        <f>IF('Раздел 2.6.4'!Q28&gt;='Раздел 2.6.4'!S28,0,1)</f>
        <v>0</v>
      </c>
    </row>
    <row r="8479" spans="1:8" x14ac:dyDescent="0.2">
      <c r="A8479" s="6">
        <f t="shared" si="122"/>
        <v>609562</v>
      </c>
      <c r="B8479" s="6">
        <v>36</v>
      </c>
      <c r="C8479" s="6">
        <v>10</v>
      </c>
      <c r="D8479" s="6">
        <v>207</v>
      </c>
      <c r="E8479" s="6" t="s">
        <v>6422</v>
      </c>
      <c r="H8479" s="6">
        <f>IF('Раздел 2.6.4'!Q29&gt;='Раздел 2.6.4'!S29,0,1)</f>
        <v>0</v>
      </c>
    </row>
    <row r="8480" spans="1:8" x14ac:dyDescent="0.2">
      <c r="A8480" s="6">
        <f t="shared" si="122"/>
        <v>609562</v>
      </c>
      <c r="B8480" s="6">
        <v>36</v>
      </c>
      <c r="C8480" s="6">
        <v>10</v>
      </c>
      <c r="D8480" s="6">
        <v>208</v>
      </c>
      <c r="E8480" s="6" t="s">
        <v>6423</v>
      </c>
      <c r="H8480" s="6">
        <f>IF('Раздел 2.6.4'!Q30&gt;='Раздел 2.6.4'!S30,0,1)</f>
        <v>0</v>
      </c>
    </row>
    <row r="8481" spans="1:8" x14ac:dyDescent="0.2">
      <c r="A8481" s="6">
        <f t="shared" si="122"/>
        <v>609562</v>
      </c>
      <c r="B8481" s="6">
        <v>36</v>
      </c>
      <c r="C8481" s="6">
        <v>10</v>
      </c>
      <c r="D8481" s="6">
        <v>209</v>
      </c>
      <c r="E8481" s="6" t="s">
        <v>6424</v>
      </c>
      <c r="H8481" s="6">
        <f>IF('Раздел 2.6.4'!Q31&gt;='Раздел 2.6.4'!S31,0,1)</f>
        <v>0</v>
      </c>
    </row>
    <row r="8482" spans="1:8" x14ac:dyDescent="0.2">
      <c r="A8482" s="6">
        <f t="shared" si="122"/>
        <v>609562</v>
      </c>
      <c r="B8482" s="6">
        <v>36</v>
      </c>
      <c r="C8482" s="6">
        <v>10</v>
      </c>
      <c r="D8482" s="6">
        <v>210</v>
      </c>
      <c r="E8482" s="6" t="s">
        <v>6425</v>
      </c>
      <c r="H8482" s="6">
        <f>IF('Раздел 2.6.4'!Q32&gt;='Раздел 2.6.4'!S32,0,1)</f>
        <v>0</v>
      </c>
    </row>
    <row r="8483" spans="1:8" x14ac:dyDescent="0.2">
      <c r="A8483" s="6">
        <f t="shared" si="122"/>
        <v>609562</v>
      </c>
      <c r="B8483" s="6">
        <v>36</v>
      </c>
      <c r="C8483" s="6">
        <v>10</v>
      </c>
      <c r="D8483" s="6">
        <v>211</v>
      </c>
      <c r="E8483" s="6" t="s">
        <v>6426</v>
      </c>
      <c r="H8483" s="6">
        <f>IF('Раздел 2.6.4'!Q33&gt;='Раздел 2.6.4'!S33,0,1)</f>
        <v>0</v>
      </c>
    </row>
    <row r="8484" spans="1:8" x14ac:dyDescent="0.2">
      <c r="A8484" s="6">
        <f t="shared" si="122"/>
        <v>609562</v>
      </c>
      <c r="B8484" s="6">
        <v>36</v>
      </c>
      <c r="C8484" s="6">
        <v>10</v>
      </c>
      <c r="D8484" s="6">
        <v>212</v>
      </c>
      <c r="E8484" s="6" t="s">
        <v>6427</v>
      </c>
      <c r="H8484" s="6">
        <f>IF('Раздел 2.6.4'!Q34&gt;='Раздел 2.6.4'!S34,0,1)</f>
        <v>0</v>
      </c>
    </row>
    <row r="8485" spans="1:8" x14ac:dyDescent="0.2">
      <c r="A8485" s="6">
        <f t="shared" si="122"/>
        <v>609562</v>
      </c>
      <c r="B8485" s="6">
        <v>36</v>
      </c>
      <c r="C8485" s="6">
        <v>10</v>
      </c>
      <c r="D8485" s="6">
        <v>213</v>
      </c>
      <c r="E8485" s="6" t="s">
        <v>6428</v>
      </c>
      <c r="H8485" s="6">
        <f>IF('Раздел 2.6.4'!Q35&gt;='Раздел 2.6.4'!S35,0,1)</f>
        <v>0</v>
      </c>
    </row>
    <row r="8486" spans="1:8" x14ac:dyDescent="0.2">
      <c r="A8486" s="6">
        <f t="shared" si="122"/>
        <v>609562</v>
      </c>
      <c r="B8486" s="6">
        <v>36</v>
      </c>
      <c r="C8486" s="6">
        <v>10</v>
      </c>
      <c r="D8486" s="6">
        <v>214</v>
      </c>
      <c r="E8486" s="6" t="s">
        <v>6429</v>
      </c>
      <c r="H8486" s="6">
        <f>IF('Раздел 2.6.4'!Q36&gt;='Раздел 2.6.4'!S36,0,1)</f>
        <v>0</v>
      </c>
    </row>
    <row r="8487" spans="1:8" x14ac:dyDescent="0.2">
      <c r="A8487" s="6">
        <f t="shared" si="122"/>
        <v>609562</v>
      </c>
      <c r="B8487" s="6">
        <v>36</v>
      </c>
      <c r="C8487" s="6">
        <v>10</v>
      </c>
      <c r="D8487" s="6">
        <v>215</v>
      </c>
      <c r="E8487" s="6" t="s">
        <v>6430</v>
      </c>
      <c r="H8487" s="6">
        <f>IF('Раздел 2.6.4'!Q37&gt;='Раздел 2.6.4'!S37,0,1)</f>
        <v>0</v>
      </c>
    </row>
    <row r="8488" spans="1:8" x14ac:dyDescent="0.2">
      <c r="A8488" s="6">
        <f t="shared" si="122"/>
        <v>609562</v>
      </c>
      <c r="B8488" s="6">
        <v>36</v>
      </c>
      <c r="C8488" s="6">
        <v>10</v>
      </c>
      <c r="D8488" s="6">
        <v>216</v>
      </c>
      <c r="E8488" s="6" t="s">
        <v>6431</v>
      </c>
      <c r="H8488" s="6">
        <f>IF('Раздел 2.6.4'!Q38&gt;='Раздел 2.6.4'!S38,0,1)</f>
        <v>0</v>
      </c>
    </row>
    <row r="8489" spans="1:8" x14ac:dyDescent="0.2">
      <c r="A8489" s="6">
        <f t="shared" si="122"/>
        <v>609562</v>
      </c>
      <c r="B8489" s="6">
        <v>36</v>
      </c>
      <c r="C8489" s="6">
        <v>10</v>
      </c>
      <c r="D8489" s="6">
        <v>217</v>
      </c>
      <c r="E8489" s="6" t="s">
        <v>6432</v>
      </c>
      <c r="H8489" s="6">
        <f>IF('Раздел 2.6.4'!Q39&gt;='Раздел 2.6.4'!S39,0,1)</f>
        <v>0</v>
      </c>
    </row>
    <row r="8490" spans="1:8" x14ac:dyDescent="0.2">
      <c r="A8490" s="6">
        <f t="shared" si="122"/>
        <v>609562</v>
      </c>
      <c r="B8490" s="6">
        <v>36</v>
      </c>
      <c r="C8490" s="6">
        <v>10</v>
      </c>
      <c r="D8490" s="6">
        <v>218</v>
      </c>
      <c r="E8490" s="6" t="s">
        <v>6433</v>
      </c>
      <c r="H8490" s="6">
        <f>IF('Раздел 2.6.4'!Q40&gt;='Раздел 2.6.4'!S40,0,1)</f>
        <v>0</v>
      </c>
    </row>
    <row r="8491" spans="1:8" x14ac:dyDescent="0.2">
      <c r="A8491" s="6">
        <f t="shared" si="122"/>
        <v>609562</v>
      </c>
      <c r="B8491" s="6">
        <v>36</v>
      </c>
      <c r="C8491" s="6">
        <v>10</v>
      </c>
      <c r="D8491" s="6">
        <v>219</v>
      </c>
      <c r="E8491" s="6" t="s">
        <v>6434</v>
      </c>
      <c r="H8491" s="6">
        <f>IF('Раздел 2.6.4'!Q41&gt;='Раздел 2.6.4'!S41,0,1)</f>
        <v>0</v>
      </c>
    </row>
    <row r="8492" spans="1:8" x14ac:dyDescent="0.2">
      <c r="A8492" s="6">
        <f t="shared" si="122"/>
        <v>609562</v>
      </c>
      <c r="B8492" s="6">
        <v>36</v>
      </c>
      <c r="C8492" s="119">
        <v>10</v>
      </c>
      <c r="D8492" s="119">
        <v>220</v>
      </c>
      <c r="E8492" s="119" t="s">
        <v>6435</v>
      </c>
      <c r="F8492" s="119"/>
      <c r="G8492" s="119"/>
      <c r="H8492" s="119">
        <f>IF('Раздел 2.6.4'!Q42&gt;='Раздел 2.6.4'!S42,0,1)</f>
        <v>0</v>
      </c>
    </row>
    <row r="8493" spans="1:8" x14ac:dyDescent="0.2">
      <c r="A8493" s="6">
        <f t="shared" si="122"/>
        <v>609562</v>
      </c>
      <c r="B8493" s="6">
        <v>36</v>
      </c>
      <c r="C8493" s="125">
        <v>11</v>
      </c>
      <c r="D8493" s="6">
        <v>221</v>
      </c>
      <c r="E8493" s="6" t="s">
        <v>6436</v>
      </c>
      <c r="H8493" s="6">
        <f>IF('Раздел 2.6.4'!Y21&gt;='Раздел 2.6.4'!Z21,0,1)</f>
        <v>0</v>
      </c>
    </row>
    <row r="8494" spans="1:8" x14ac:dyDescent="0.2">
      <c r="A8494" s="6">
        <f t="shared" si="122"/>
        <v>609562</v>
      </c>
      <c r="B8494" s="6">
        <v>36</v>
      </c>
      <c r="C8494" s="7">
        <v>11</v>
      </c>
      <c r="D8494" s="6">
        <v>222</v>
      </c>
      <c r="E8494" s="6" t="s">
        <v>6441</v>
      </c>
      <c r="H8494" s="6">
        <f>IF('Раздел 2.6.4'!Y22&gt;='Раздел 2.6.4'!Z22,0,1)</f>
        <v>0</v>
      </c>
    </row>
    <row r="8495" spans="1:8" x14ac:dyDescent="0.2">
      <c r="A8495" s="6">
        <f t="shared" si="122"/>
        <v>609562</v>
      </c>
      <c r="B8495" s="6">
        <v>36</v>
      </c>
      <c r="C8495" s="7">
        <v>11</v>
      </c>
      <c r="D8495" s="6">
        <v>223</v>
      </c>
      <c r="E8495" s="6" t="s">
        <v>6442</v>
      </c>
      <c r="H8495" s="6">
        <f>IF('Раздел 2.6.4'!Y23&gt;='Раздел 2.6.4'!Z23,0,1)</f>
        <v>0</v>
      </c>
    </row>
    <row r="8496" spans="1:8" x14ac:dyDescent="0.2">
      <c r="A8496" s="6">
        <f t="shared" si="122"/>
        <v>609562</v>
      </c>
      <c r="B8496" s="6">
        <v>36</v>
      </c>
      <c r="C8496" s="7">
        <v>11</v>
      </c>
      <c r="D8496" s="6">
        <v>224</v>
      </c>
      <c r="E8496" s="6" t="s">
        <v>6443</v>
      </c>
      <c r="H8496" s="6">
        <f>IF('Раздел 2.6.4'!Y24&gt;='Раздел 2.6.4'!Z24,0,1)</f>
        <v>0</v>
      </c>
    </row>
    <row r="8497" spans="1:8" x14ac:dyDescent="0.2">
      <c r="A8497" s="6">
        <f t="shared" si="122"/>
        <v>609562</v>
      </c>
      <c r="B8497" s="6">
        <v>36</v>
      </c>
      <c r="C8497" s="7">
        <v>11</v>
      </c>
      <c r="D8497" s="6">
        <v>225</v>
      </c>
      <c r="E8497" s="6" t="s">
        <v>6444</v>
      </c>
      <c r="H8497" s="6">
        <f>IF('Раздел 2.6.4'!Y25&gt;='Раздел 2.6.4'!Z25,0,1)</f>
        <v>0</v>
      </c>
    </row>
    <row r="8498" spans="1:8" x14ac:dyDescent="0.2">
      <c r="A8498" s="6">
        <f t="shared" si="122"/>
        <v>609562</v>
      </c>
      <c r="B8498" s="6">
        <v>36</v>
      </c>
      <c r="C8498" s="7">
        <v>11</v>
      </c>
      <c r="D8498" s="6">
        <v>226</v>
      </c>
      <c r="E8498" s="6" t="s">
        <v>6445</v>
      </c>
      <c r="H8498" s="6">
        <f>IF('Раздел 2.6.4'!Y26&gt;='Раздел 2.6.4'!Z26,0,1)</f>
        <v>0</v>
      </c>
    </row>
    <row r="8499" spans="1:8" x14ac:dyDescent="0.2">
      <c r="A8499" s="6">
        <f t="shared" si="122"/>
        <v>609562</v>
      </c>
      <c r="B8499" s="6">
        <v>36</v>
      </c>
      <c r="C8499" s="7">
        <v>11</v>
      </c>
      <c r="D8499" s="6">
        <v>227</v>
      </c>
      <c r="E8499" s="6" t="s">
        <v>6446</v>
      </c>
      <c r="H8499" s="6">
        <f>IF('Раздел 2.6.4'!Y27&gt;='Раздел 2.6.4'!Z27,0,1)</f>
        <v>0</v>
      </c>
    </row>
    <row r="8500" spans="1:8" x14ac:dyDescent="0.2">
      <c r="A8500" s="6">
        <f t="shared" si="122"/>
        <v>609562</v>
      </c>
      <c r="B8500" s="6">
        <v>36</v>
      </c>
      <c r="C8500" s="7">
        <v>11</v>
      </c>
      <c r="D8500" s="6">
        <v>228</v>
      </c>
      <c r="E8500" s="6" t="s">
        <v>6447</v>
      </c>
      <c r="H8500" s="6">
        <f>IF('Раздел 2.6.4'!Y28&gt;='Раздел 2.6.4'!Z28,0,1)</f>
        <v>0</v>
      </c>
    </row>
    <row r="8501" spans="1:8" x14ac:dyDescent="0.2">
      <c r="A8501" s="6">
        <f t="shared" si="122"/>
        <v>609562</v>
      </c>
      <c r="B8501" s="6">
        <v>36</v>
      </c>
      <c r="C8501" s="7">
        <v>11</v>
      </c>
      <c r="D8501" s="6">
        <v>229</v>
      </c>
      <c r="E8501" s="6" t="s">
        <v>6448</v>
      </c>
      <c r="H8501" s="6">
        <f>IF('Раздел 2.6.4'!Y29&gt;='Раздел 2.6.4'!Z29,0,1)</f>
        <v>0</v>
      </c>
    </row>
    <row r="8502" spans="1:8" x14ac:dyDescent="0.2">
      <c r="A8502" s="6">
        <f t="shared" si="122"/>
        <v>609562</v>
      </c>
      <c r="B8502" s="6">
        <v>36</v>
      </c>
      <c r="C8502" s="7">
        <v>11</v>
      </c>
      <c r="D8502" s="6">
        <v>230</v>
      </c>
      <c r="E8502" s="6" t="s">
        <v>6449</v>
      </c>
      <c r="H8502" s="6">
        <f>IF('Раздел 2.6.4'!Y30&gt;='Раздел 2.6.4'!Z30,0,1)</f>
        <v>0</v>
      </c>
    </row>
    <row r="8503" spans="1:8" x14ac:dyDescent="0.2">
      <c r="A8503" s="6">
        <f t="shared" si="122"/>
        <v>609562</v>
      </c>
      <c r="B8503" s="6">
        <v>36</v>
      </c>
      <c r="C8503" s="7">
        <v>11</v>
      </c>
      <c r="D8503" s="6">
        <v>231</v>
      </c>
      <c r="E8503" s="6" t="s">
        <v>6450</v>
      </c>
      <c r="H8503" s="6">
        <f>IF('Раздел 2.6.4'!Y31&gt;='Раздел 2.6.4'!Z31,0,1)</f>
        <v>0</v>
      </c>
    </row>
    <row r="8504" spans="1:8" x14ac:dyDescent="0.2">
      <c r="A8504" s="6">
        <f t="shared" si="122"/>
        <v>609562</v>
      </c>
      <c r="B8504" s="6">
        <v>36</v>
      </c>
      <c r="C8504" s="7">
        <v>11</v>
      </c>
      <c r="D8504" s="6">
        <v>232</v>
      </c>
      <c r="E8504" s="6" t="s">
        <v>6451</v>
      </c>
      <c r="H8504" s="6">
        <f>IF('Раздел 2.6.4'!Y32&gt;='Раздел 2.6.4'!Z32,0,1)</f>
        <v>0</v>
      </c>
    </row>
    <row r="8505" spans="1:8" x14ac:dyDescent="0.2">
      <c r="A8505" s="6">
        <f t="shared" si="122"/>
        <v>609562</v>
      </c>
      <c r="B8505" s="6">
        <v>36</v>
      </c>
      <c r="C8505" s="7">
        <v>11</v>
      </c>
      <c r="D8505" s="6">
        <v>233</v>
      </c>
      <c r="E8505" s="6" t="s">
        <v>6452</v>
      </c>
      <c r="H8505" s="6">
        <f>IF('Раздел 2.6.4'!Y33&gt;='Раздел 2.6.4'!Z33,0,1)</f>
        <v>0</v>
      </c>
    </row>
    <row r="8506" spans="1:8" x14ac:dyDescent="0.2">
      <c r="A8506" s="6">
        <f t="shared" si="122"/>
        <v>609562</v>
      </c>
      <c r="B8506" s="6">
        <v>36</v>
      </c>
      <c r="C8506" s="7">
        <v>11</v>
      </c>
      <c r="D8506" s="6">
        <v>234</v>
      </c>
      <c r="E8506" s="6" t="s">
        <v>6453</v>
      </c>
      <c r="H8506" s="6">
        <f>IF('Раздел 2.6.4'!Y34&gt;='Раздел 2.6.4'!Z34,0,1)</f>
        <v>0</v>
      </c>
    </row>
    <row r="8507" spans="1:8" x14ac:dyDescent="0.2">
      <c r="A8507" s="6">
        <f t="shared" si="122"/>
        <v>609562</v>
      </c>
      <c r="B8507" s="6">
        <v>36</v>
      </c>
      <c r="C8507" s="7">
        <v>11</v>
      </c>
      <c r="D8507" s="6">
        <v>235</v>
      </c>
      <c r="E8507" s="6" t="s">
        <v>6454</v>
      </c>
      <c r="H8507" s="6">
        <f>IF('Раздел 2.6.4'!Y35&gt;='Раздел 2.6.4'!Z35,0,1)</f>
        <v>0</v>
      </c>
    </row>
    <row r="8508" spans="1:8" x14ac:dyDescent="0.2">
      <c r="A8508" s="6">
        <f t="shared" si="122"/>
        <v>609562</v>
      </c>
      <c r="B8508" s="6">
        <v>36</v>
      </c>
      <c r="C8508" s="7">
        <v>11</v>
      </c>
      <c r="D8508" s="6">
        <v>236</v>
      </c>
      <c r="E8508" s="6" t="s">
        <v>6455</v>
      </c>
      <c r="H8508" s="6">
        <f>IF('Раздел 2.6.4'!Y36&gt;='Раздел 2.6.4'!Z36,0,1)</f>
        <v>0</v>
      </c>
    </row>
    <row r="8509" spans="1:8" x14ac:dyDescent="0.2">
      <c r="A8509" s="6">
        <f t="shared" si="122"/>
        <v>609562</v>
      </c>
      <c r="B8509" s="6">
        <v>36</v>
      </c>
      <c r="C8509" s="7">
        <v>11</v>
      </c>
      <c r="D8509" s="6">
        <v>237</v>
      </c>
      <c r="E8509" s="6" t="s">
        <v>5644</v>
      </c>
      <c r="H8509" s="6">
        <f>IF('Раздел 2.6.4'!Y37&gt;='Раздел 2.6.4'!Z37,0,1)</f>
        <v>0</v>
      </c>
    </row>
    <row r="8510" spans="1:8" x14ac:dyDescent="0.2">
      <c r="A8510" s="6">
        <f t="shared" si="122"/>
        <v>609562</v>
      </c>
      <c r="B8510" s="6">
        <v>36</v>
      </c>
      <c r="C8510" s="7">
        <v>11</v>
      </c>
      <c r="D8510" s="6">
        <v>238</v>
      </c>
      <c r="E8510" s="6" t="s">
        <v>5645</v>
      </c>
      <c r="H8510" s="6">
        <f>IF('Раздел 2.6.4'!Y38&gt;='Раздел 2.6.4'!Z38,0,1)</f>
        <v>0</v>
      </c>
    </row>
    <row r="8511" spans="1:8" x14ac:dyDescent="0.2">
      <c r="A8511" s="6">
        <f t="shared" si="122"/>
        <v>609562</v>
      </c>
      <c r="B8511" s="6">
        <v>36</v>
      </c>
      <c r="C8511" s="7">
        <v>11</v>
      </c>
      <c r="D8511" s="6">
        <v>239</v>
      </c>
      <c r="E8511" s="6" t="s">
        <v>5646</v>
      </c>
      <c r="H8511" s="6">
        <f>IF('Раздел 2.6.4'!Y39&gt;='Раздел 2.6.4'!Z39,0,1)</f>
        <v>0</v>
      </c>
    </row>
    <row r="8512" spans="1:8" x14ac:dyDescent="0.2">
      <c r="A8512" s="6">
        <f t="shared" si="122"/>
        <v>609562</v>
      </c>
      <c r="B8512" s="6">
        <v>36</v>
      </c>
      <c r="C8512" s="7">
        <v>11</v>
      </c>
      <c r="D8512" s="6">
        <v>240</v>
      </c>
      <c r="E8512" s="6" t="s">
        <v>5647</v>
      </c>
      <c r="H8512" s="6">
        <f>IF('Раздел 2.6.4'!Y40&gt;='Раздел 2.6.4'!Z40,0,1)</f>
        <v>0</v>
      </c>
    </row>
    <row r="8513" spans="1:8" x14ac:dyDescent="0.2">
      <c r="A8513" s="6">
        <f t="shared" si="122"/>
        <v>609562</v>
      </c>
      <c r="B8513" s="6">
        <v>36</v>
      </c>
      <c r="C8513" s="7">
        <v>11</v>
      </c>
      <c r="D8513" s="7">
        <v>241</v>
      </c>
      <c r="E8513" s="6" t="s">
        <v>5648</v>
      </c>
      <c r="H8513" s="6">
        <f>IF('Раздел 2.6.4'!Y41&gt;='Раздел 2.6.4'!Z41,0,1)</f>
        <v>0</v>
      </c>
    </row>
    <row r="8514" spans="1:8" x14ac:dyDescent="0.2">
      <c r="A8514" s="6">
        <f t="shared" si="122"/>
        <v>609562</v>
      </c>
      <c r="B8514" s="6">
        <v>36</v>
      </c>
      <c r="C8514" s="119">
        <v>11</v>
      </c>
      <c r="D8514" s="119">
        <v>242</v>
      </c>
      <c r="E8514" s="119" t="s">
        <v>5649</v>
      </c>
      <c r="F8514" s="119"/>
      <c r="G8514" s="119"/>
      <c r="H8514" s="119">
        <f>IF('Раздел 2.6.4'!Y42&gt;='Раздел 2.6.4'!Z42,0,1)</f>
        <v>0</v>
      </c>
    </row>
    <row r="8515" spans="1:8" x14ac:dyDescent="0.2">
      <c r="A8515" s="6">
        <f t="shared" si="122"/>
        <v>609562</v>
      </c>
      <c r="B8515" s="6">
        <v>36</v>
      </c>
      <c r="C8515" s="125">
        <v>12</v>
      </c>
      <c r="D8515" s="6">
        <v>243</v>
      </c>
      <c r="E8515" s="6" t="s">
        <v>5650</v>
      </c>
      <c r="H8515" s="6">
        <f>IF('Раздел 2.6.4'!Y21&gt;='Раздел 2.6.4'!AC21,0,1)</f>
        <v>0</v>
      </c>
    </row>
    <row r="8516" spans="1:8" x14ac:dyDescent="0.2">
      <c r="A8516" s="6">
        <f t="shared" si="122"/>
        <v>609562</v>
      </c>
      <c r="B8516" s="6">
        <v>36</v>
      </c>
      <c r="C8516" s="7">
        <v>12</v>
      </c>
      <c r="D8516" s="6">
        <v>244</v>
      </c>
      <c r="E8516" s="6" t="s">
        <v>5651</v>
      </c>
      <c r="H8516" s="6">
        <f>IF('Раздел 2.6.4'!Y22&gt;='Раздел 2.6.4'!AC22,0,1)</f>
        <v>0</v>
      </c>
    </row>
    <row r="8517" spans="1:8" x14ac:dyDescent="0.2">
      <c r="A8517" s="6">
        <f t="shared" si="122"/>
        <v>609562</v>
      </c>
      <c r="B8517" s="6">
        <v>36</v>
      </c>
      <c r="C8517" s="7">
        <v>12</v>
      </c>
      <c r="D8517" s="6">
        <v>245</v>
      </c>
      <c r="E8517" s="6" t="s">
        <v>5652</v>
      </c>
      <c r="H8517" s="6">
        <f>IF('Раздел 2.6.4'!Y23&gt;='Раздел 2.6.4'!AC23,0,1)</f>
        <v>0</v>
      </c>
    </row>
    <row r="8518" spans="1:8" x14ac:dyDescent="0.2">
      <c r="A8518" s="6">
        <f t="shared" si="122"/>
        <v>609562</v>
      </c>
      <c r="B8518" s="6">
        <v>36</v>
      </c>
      <c r="C8518" s="7">
        <v>12</v>
      </c>
      <c r="D8518" s="6">
        <v>246</v>
      </c>
      <c r="E8518" s="6" t="s">
        <v>5653</v>
      </c>
      <c r="H8518" s="6">
        <f>IF('Раздел 2.6.4'!Y24&gt;='Раздел 2.6.4'!AC24,0,1)</f>
        <v>0</v>
      </c>
    </row>
    <row r="8519" spans="1:8" x14ac:dyDescent="0.2">
      <c r="A8519" s="6">
        <f t="shared" si="122"/>
        <v>609562</v>
      </c>
      <c r="B8519" s="6">
        <v>36</v>
      </c>
      <c r="C8519" s="7">
        <v>12</v>
      </c>
      <c r="D8519" s="6">
        <v>247</v>
      </c>
      <c r="E8519" s="6" t="s">
        <v>5654</v>
      </c>
      <c r="H8519" s="6">
        <f>IF('Раздел 2.6.4'!Y25&gt;='Раздел 2.6.4'!AC25,0,1)</f>
        <v>0</v>
      </c>
    </row>
    <row r="8520" spans="1:8" x14ac:dyDescent="0.2">
      <c r="A8520" s="6">
        <f t="shared" si="122"/>
        <v>609562</v>
      </c>
      <c r="B8520" s="6">
        <v>36</v>
      </c>
      <c r="C8520" s="7">
        <v>12</v>
      </c>
      <c r="D8520" s="6">
        <v>248</v>
      </c>
      <c r="E8520" s="6" t="s">
        <v>5655</v>
      </c>
      <c r="H8520" s="6">
        <f>IF('Раздел 2.6.4'!Y26&gt;='Раздел 2.6.4'!AC26,0,1)</f>
        <v>0</v>
      </c>
    </row>
    <row r="8521" spans="1:8" x14ac:dyDescent="0.2">
      <c r="A8521" s="6">
        <f t="shared" si="122"/>
        <v>609562</v>
      </c>
      <c r="B8521" s="6">
        <v>36</v>
      </c>
      <c r="C8521" s="7">
        <v>12</v>
      </c>
      <c r="D8521" s="6">
        <v>249</v>
      </c>
      <c r="E8521" s="6" t="s">
        <v>5656</v>
      </c>
      <c r="H8521" s="6">
        <f>IF('Раздел 2.6.4'!Y27&gt;='Раздел 2.6.4'!AC27,0,1)</f>
        <v>0</v>
      </c>
    </row>
    <row r="8522" spans="1:8" x14ac:dyDescent="0.2">
      <c r="A8522" s="6">
        <f t="shared" si="122"/>
        <v>609562</v>
      </c>
      <c r="B8522" s="6">
        <v>36</v>
      </c>
      <c r="C8522" s="7">
        <v>12</v>
      </c>
      <c r="D8522" s="6">
        <v>250</v>
      </c>
      <c r="E8522" s="6" t="s">
        <v>6467</v>
      </c>
      <c r="H8522" s="6">
        <f>IF('Раздел 2.6.4'!Y28&gt;='Раздел 2.6.4'!AC28,0,1)</f>
        <v>0</v>
      </c>
    </row>
    <row r="8523" spans="1:8" x14ac:dyDescent="0.2">
      <c r="A8523" s="6">
        <f t="shared" si="122"/>
        <v>609562</v>
      </c>
      <c r="B8523" s="6">
        <v>36</v>
      </c>
      <c r="C8523" s="7">
        <v>12</v>
      </c>
      <c r="D8523" s="6">
        <v>251</v>
      </c>
      <c r="E8523" s="6" t="s">
        <v>6468</v>
      </c>
      <c r="H8523" s="6">
        <f>IF('Раздел 2.6.4'!Y29&gt;='Раздел 2.6.4'!AC29,0,1)</f>
        <v>0</v>
      </c>
    </row>
    <row r="8524" spans="1:8" x14ac:dyDescent="0.2">
      <c r="A8524" s="6">
        <f t="shared" si="122"/>
        <v>609562</v>
      </c>
      <c r="B8524" s="6">
        <v>36</v>
      </c>
      <c r="C8524" s="7">
        <v>12</v>
      </c>
      <c r="D8524" s="6">
        <v>252</v>
      </c>
      <c r="E8524" s="6" t="s">
        <v>6469</v>
      </c>
      <c r="H8524" s="6">
        <f>IF('Раздел 2.6.4'!Y30&gt;='Раздел 2.6.4'!AC30,0,1)</f>
        <v>0</v>
      </c>
    </row>
    <row r="8525" spans="1:8" x14ac:dyDescent="0.2">
      <c r="A8525" s="6">
        <f t="shared" si="122"/>
        <v>609562</v>
      </c>
      <c r="B8525" s="6">
        <v>36</v>
      </c>
      <c r="C8525" s="7">
        <v>12</v>
      </c>
      <c r="D8525" s="6">
        <v>253</v>
      </c>
      <c r="E8525" s="6" t="s">
        <v>6470</v>
      </c>
      <c r="H8525" s="6">
        <f>IF('Раздел 2.6.4'!Y31&gt;='Раздел 2.6.4'!AC31,0,1)</f>
        <v>0</v>
      </c>
    </row>
    <row r="8526" spans="1:8" x14ac:dyDescent="0.2">
      <c r="A8526" s="6">
        <f t="shared" si="122"/>
        <v>609562</v>
      </c>
      <c r="B8526" s="6">
        <v>36</v>
      </c>
      <c r="C8526" s="7">
        <v>12</v>
      </c>
      <c r="D8526" s="6">
        <v>254</v>
      </c>
      <c r="E8526" s="6" t="s">
        <v>6471</v>
      </c>
      <c r="H8526" s="6">
        <f>IF('Раздел 2.6.4'!Y32&gt;='Раздел 2.6.4'!AC32,0,1)</f>
        <v>0</v>
      </c>
    </row>
    <row r="8527" spans="1:8" x14ac:dyDescent="0.2">
      <c r="A8527" s="6">
        <f t="shared" si="122"/>
        <v>609562</v>
      </c>
      <c r="B8527" s="6">
        <v>36</v>
      </c>
      <c r="C8527" s="7">
        <v>12</v>
      </c>
      <c r="D8527" s="6">
        <v>255</v>
      </c>
      <c r="E8527" s="6" t="s">
        <v>6472</v>
      </c>
      <c r="H8527" s="6">
        <f>IF('Раздел 2.6.4'!Y33&gt;='Раздел 2.6.4'!AC33,0,1)</f>
        <v>0</v>
      </c>
    </row>
    <row r="8528" spans="1:8" x14ac:dyDescent="0.2">
      <c r="A8528" s="6">
        <f t="shared" si="122"/>
        <v>609562</v>
      </c>
      <c r="B8528" s="6">
        <v>36</v>
      </c>
      <c r="C8528" s="7">
        <v>12</v>
      </c>
      <c r="D8528" s="6">
        <v>256</v>
      </c>
      <c r="E8528" s="6" t="s">
        <v>6473</v>
      </c>
      <c r="H8528" s="6">
        <f>IF('Раздел 2.6.4'!Y34&gt;='Раздел 2.6.4'!AC34,0,1)</f>
        <v>0</v>
      </c>
    </row>
    <row r="8529" spans="1:8" x14ac:dyDescent="0.2">
      <c r="A8529" s="6">
        <f t="shared" ref="A8529:A8592" si="123">P_3</f>
        <v>609562</v>
      </c>
      <c r="B8529" s="6">
        <v>36</v>
      </c>
      <c r="C8529" s="7">
        <v>12</v>
      </c>
      <c r="D8529" s="6">
        <v>257</v>
      </c>
      <c r="E8529" s="6" t="s">
        <v>6474</v>
      </c>
      <c r="H8529" s="6">
        <f>IF('Раздел 2.6.4'!Y35&gt;='Раздел 2.6.4'!AC35,0,1)</f>
        <v>0</v>
      </c>
    </row>
    <row r="8530" spans="1:8" x14ac:dyDescent="0.2">
      <c r="A8530" s="6">
        <f t="shared" si="123"/>
        <v>609562</v>
      </c>
      <c r="B8530" s="6">
        <v>36</v>
      </c>
      <c r="C8530" s="7">
        <v>12</v>
      </c>
      <c r="D8530" s="6">
        <v>258</v>
      </c>
      <c r="E8530" s="6" t="s">
        <v>6475</v>
      </c>
      <c r="H8530" s="6">
        <f>IF('Раздел 2.6.4'!Y36&gt;='Раздел 2.6.4'!AC36,0,1)</f>
        <v>0</v>
      </c>
    </row>
    <row r="8531" spans="1:8" x14ac:dyDescent="0.2">
      <c r="A8531" s="6">
        <f t="shared" si="123"/>
        <v>609562</v>
      </c>
      <c r="B8531" s="6">
        <v>36</v>
      </c>
      <c r="C8531" s="7">
        <v>12</v>
      </c>
      <c r="D8531" s="6">
        <v>259</v>
      </c>
      <c r="E8531" s="6" t="s">
        <v>6476</v>
      </c>
      <c r="H8531" s="6">
        <f>IF('Раздел 2.6.4'!Y37&gt;='Раздел 2.6.4'!AC37,0,1)</f>
        <v>0</v>
      </c>
    </row>
    <row r="8532" spans="1:8" x14ac:dyDescent="0.2">
      <c r="A8532" s="6">
        <f t="shared" si="123"/>
        <v>609562</v>
      </c>
      <c r="B8532" s="6">
        <v>36</v>
      </c>
      <c r="C8532" s="7">
        <v>12</v>
      </c>
      <c r="D8532" s="6">
        <v>260</v>
      </c>
      <c r="E8532" s="6" t="s">
        <v>5995</v>
      </c>
      <c r="H8532" s="6">
        <f>IF('Раздел 2.6.4'!Y38&gt;='Раздел 2.6.4'!AC38,0,1)</f>
        <v>0</v>
      </c>
    </row>
    <row r="8533" spans="1:8" x14ac:dyDescent="0.2">
      <c r="A8533" s="6">
        <f t="shared" si="123"/>
        <v>609562</v>
      </c>
      <c r="B8533" s="6">
        <v>36</v>
      </c>
      <c r="C8533" s="7">
        <v>12</v>
      </c>
      <c r="D8533" s="6">
        <v>261</v>
      </c>
      <c r="E8533" s="6" t="s">
        <v>5996</v>
      </c>
      <c r="H8533" s="6">
        <f>IF('Раздел 2.6.4'!Y39&gt;='Раздел 2.6.4'!AC39,0,1)</f>
        <v>0</v>
      </c>
    </row>
    <row r="8534" spans="1:8" x14ac:dyDescent="0.2">
      <c r="A8534" s="6">
        <f t="shared" si="123"/>
        <v>609562</v>
      </c>
      <c r="B8534" s="6">
        <v>36</v>
      </c>
      <c r="C8534" s="7">
        <v>12</v>
      </c>
      <c r="D8534" s="6">
        <v>262</v>
      </c>
      <c r="E8534" s="6" t="s">
        <v>5997</v>
      </c>
      <c r="H8534" s="6">
        <f>IF('Раздел 2.6.4'!Y40&gt;='Раздел 2.6.4'!AC40,0,1)</f>
        <v>0</v>
      </c>
    </row>
    <row r="8535" spans="1:8" x14ac:dyDescent="0.2">
      <c r="A8535" s="6">
        <f t="shared" si="123"/>
        <v>609562</v>
      </c>
      <c r="B8535" s="6">
        <v>36</v>
      </c>
      <c r="C8535" s="7">
        <v>12</v>
      </c>
      <c r="D8535" s="6">
        <v>263</v>
      </c>
      <c r="E8535" s="6" t="s">
        <v>5998</v>
      </c>
      <c r="H8535" s="6">
        <f>IF('Раздел 2.6.4'!Y41&gt;='Раздел 2.6.4'!AC41,0,1)</f>
        <v>0</v>
      </c>
    </row>
    <row r="8536" spans="1:8" x14ac:dyDescent="0.2">
      <c r="A8536" s="6">
        <f t="shared" si="123"/>
        <v>609562</v>
      </c>
      <c r="B8536" s="6">
        <v>36</v>
      </c>
      <c r="C8536" s="119">
        <v>12</v>
      </c>
      <c r="D8536" s="119">
        <v>264</v>
      </c>
      <c r="E8536" s="119" t="s">
        <v>5999</v>
      </c>
      <c r="F8536" s="119"/>
      <c r="G8536" s="119"/>
      <c r="H8536" s="119">
        <f>IF('Раздел 2.6.4'!Y42&gt;='Раздел 2.6.4'!AC42,0,1)</f>
        <v>0</v>
      </c>
    </row>
    <row r="8537" spans="1:8" x14ac:dyDescent="0.2">
      <c r="A8537" s="6">
        <f t="shared" si="123"/>
        <v>609562</v>
      </c>
      <c r="B8537" s="6">
        <v>36</v>
      </c>
      <c r="C8537" s="125">
        <v>13</v>
      </c>
      <c r="D8537" s="6">
        <v>265</v>
      </c>
      <c r="E8537" s="6" t="s">
        <v>6000</v>
      </c>
      <c r="H8537" s="6">
        <f>IF('Раздел 2.6.4'!Y21&gt;='Раздел 2.6.4'!AD21,0,1)</f>
        <v>0</v>
      </c>
    </row>
    <row r="8538" spans="1:8" x14ac:dyDescent="0.2">
      <c r="A8538" s="6">
        <f t="shared" si="123"/>
        <v>609562</v>
      </c>
      <c r="B8538" s="6">
        <v>36</v>
      </c>
      <c r="C8538" s="7">
        <v>13</v>
      </c>
      <c r="D8538" s="6">
        <v>266</v>
      </c>
      <c r="E8538" s="6" t="s">
        <v>6001</v>
      </c>
      <c r="H8538" s="6">
        <f>IF('Раздел 2.6.4'!Y22&gt;='Раздел 2.6.4'!AD22,0,1)</f>
        <v>0</v>
      </c>
    </row>
    <row r="8539" spans="1:8" x14ac:dyDescent="0.2">
      <c r="A8539" s="6">
        <f t="shared" si="123"/>
        <v>609562</v>
      </c>
      <c r="B8539" s="6">
        <v>36</v>
      </c>
      <c r="C8539" s="7">
        <v>13</v>
      </c>
      <c r="D8539" s="6">
        <v>267</v>
      </c>
      <c r="E8539" s="6" t="s">
        <v>6002</v>
      </c>
      <c r="H8539" s="6">
        <f>IF('Раздел 2.6.4'!Y23&gt;='Раздел 2.6.4'!AD23,0,1)</f>
        <v>0</v>
      </c>
    </row>
    <row r="8540" spans="1:8" x14ac:dyDescent="0.2">
      <c r="A8540" s="6">
        <f t="shared" si="123"/>
        <v>609562</v>
      </c>
      <c r="B8540" s="6">
        <v>36</v>
      </c>
      <c r="C8540" s="7">
        <v>13</v>
      </c>
      <c r="D8540" s="6">
        <v>268</v>
      </c>
      <c r="E8540" s="6" t="s">
        <v>6003</v>
      </c>
      <c r="H8540" s="6">
        <f>IF('Раздел 2.6.4'!Y24&gt;='Раздел 2.6.4'!AD24,0,1)</f>
        <v>0</v>
      </c>
    </row>
    <row r="8541" spans="1:8" x14ac:dyDescent="0.2">
      <c r="A8541" s="6">
        <f t="shared" si="123"/>
        <v>609562</v>
      </c>
      <c r="B8541" s="6">
        <v>36</v>
      </c>
      <c r="C8541" s="7">
        <v>13</v>
      </c>
      <c r="D8541" s="6">
        <v>269</v>
      </c>
      <c r="E8541" s="6" t="s">
        <v>6004</v>
      </c>
      <c r="H8541" s="6">
        <f>IF('Раздел 2.6.4'!Y25&gt;='Раздел 2.6.4'!AD25,0,1)</f>
        <v>0</v>
      </c>
    </row>
    <row r="8542" spans="1:8" x14ac:dyDescent="0.2">
      <c r="A8542" s="6">
        <f t="shared" si="123"/>
        <v>609562</v>
      </c>
      <c r="B8542" s="6">
        <v>36</v>
      </c>
      <c r="C8542" s="7">
        <v>13</v>
      </c>
      <c r="D8542" s="6">
        <v>270</v>
      </c>
      <c r="E8542" s="6" t="s">
        <v>6005</v>
      </c>
      <c r="H8542" s="6">
        <f>IF('Раздел 2.6.4'!Y26&gt;='Раздел 2.6.4'!AD26,0,1)</f>
        <v>0</v>
      </c>
    </row>
    <row r="8543" spans="1:8" x14ac:dyDescent="0.2">
      <c r="A8543" s="6">
        <f t="shared" si="123"/>
        <v>609562</v>
      </c>
      <c r="B8543" s="6">
        <v>36</v>
      </c>
      <c r="C8543" s="7">
        <v>13</v>
      </c>
      <c r="D8543" s="6">
        <v>271</v>
      </c>
      <c r="E8543" s="6" t="s">
        <v>6006</v>
      </c>
      <c r="H8543" s="6">
        <f>IF('Раздел 2.6.4'!Y27&gt;='Раздел 2.6.4'!AD27,0,1)</f>
        <v>0</v>
      </c>
    </row>
    <row r="8544" spans="1:8" x14ac:dyDescent="0.2">
      <c r="A8544" s="6">
        <f t="shared" si="123"/>
        <v>609562</v>
      </c>
      <c r="B8544" s="6">
        <v>36</v>
      </c>
      <c r="C8544" s="7">
        <v>13</v>
      </c>
      <c r="D8544" s="6">
        <v>272</v>
      </c>
      <c r="E8544" s="6" t="s">
        <v>6007</v>
      </c>
      <c r="H8544" s="6">
        <f>IF('Раздел 2.6.4'!Y28&gt;='Раздел 2.6.4'!AD28,0,1)</f>
        <v>0</v>
      </c>
    </row>
    <row r="8545" spans="1:8" x14ac:dyDescent="0.2">
      <c r="A8545" s="6">
        <f t="shared" si="123"/>
        <v>609562</v>
      </c>
      <c r="B8545" s="6">
        <v>36</v>
      </c>
      <c r="C8545" s="7">
        <v>13</v>
      </c>
      <c r="D8545" s="6">
        <v>273</v>
      </c>
      <c r="E8545" s="6" t="s">
        <v>6008</v>
      </c>
      <c r="H8545" s="6">
        <f>IF('Раздел 2.6.4'!Y29&gt;='Раздел 2.6.4'!AD29,0,1)</f>
        <v>0</v>
      </c>
    </row>
    <row r="8546" spans="1:8" x14ac:dyDescent="0.2">
      <c r="A8546" s="6">
        <f t="shared" si="123"/>
        <v>609562</v>
      </c>
      <c r="B8546" s="6">
        <v>36</v>
      </c>
      <c r="C8546" s="7">
        <v>13</v>
      </c>
      <c r="D8546" s="6">
        <v>274</v>
      </c>
      <c r="E8546" s="6" t="s">
        <v>6009</v>
      </c>
      <c r="H8546" s="6">
        <f>IF('Раздел 2.6.4'!Y30&gt;='Раздел 2.6.4'!AD30,0,1)</f>
        <v>0</v>
      </c>
    </row>
    <row r="8547" spans="1:8" x14ac:dyDescent="0.2">
      <c r="A8547" s="6">
        <f t="shared" si="123"/>
        <v>609562</v>
      </c>
      <c r="B8547" s="6">
        <v>36</v>
      </c>
      <c r="C8547" s="7">
        <v>13</v>
      </c>
      <c r="D8547" s="6">
        <v>275</v>
      </c>
      <c r="E8547" s="6" t="s">
        <v>6010</v>
      </c>
      <c r="H8547" s="6">
        <f>IF('Раздел 2.6.4'!Y31&gt;='Раздел 2.6.4'!AD31,0,1)</f>
        <v>0</v>
      </c>
    </row>
    <row r="8548" spans="1:8" x14ac:dyDescent="0.2">
      <c r="A8548" s="6">
        <f t="shared" si="123"/>
        <v>609562</v>
      </c>
      <c r="B8548" s="6">
        <v>36</v>
      </c>
      <c r="C8548" s="7">
        <v>13</v>
      </c>
      <c r="D8548" s="6">
        <v>276</v>
      </c>
      <c r="E8548" s="6" t="s">
        <v>6011</v>
      </c>
      <c r="H8548" s="6">
        <f>IF('Раздел 2.6.4'!Y32&gt;='Раздел 2.6.4'!AD32,0,1)</f>
        <v>0</v>
      </c>
    </row>
    <row r="8549" spans="1:8" x14ac:dyDescent="0.2">
      <c r="A8549" s="6">
        <f t="shared" si="123"/>
        <v>609562</v>
      </c>
      <c r="B8549" s="6">
        <v>36</v>
      </c>
      <c r="C8549" s="7">
        <v>13</v>
      </c>
      <c r="D8549" s="6">
        <v>277</v>
      </c>
      <c r="E8549" s="6" t="s">
        <v>5226</v>
      </c>
      <c r="H8549" s="6">
        <f>IF('Раздел 2.6.4'!Y33&gt;='Раздел 2.6.4'!AD33,0,1)</f>
        <v>0</v>
      </c>
    </row>
    <row r="8550" spans="1:8" x14ac:dyDescent="0.2">
      <c r="A8550" s="6">
        <f t="shared" si="123"/>
        <v>609562</v>
      </c>
      <c r="B8550" s="6">
        <v>36</v>
      </c>
      <c r="C8550" s="7">
        <v>13</v>
      </c>
      <c r="D8550" s="6">
        <v>278</v>
      </c>
      <c r="E8550" s="6" t="s">
        <v>5227</v>
      </c>
      <c r="H8550" s="6">
        <f>IF('Раздел 2.6.4'!Y34&gt;='Раздел 2.6.4'!AD34,0,1)</f>
        <v>0</v>
      </c>
    </row>
    <row r="8551" spans="1:8" x14ac:dyDescent="0.2">
      <c r="A8551" s="6">
        <f t="shared" si="123"/>
        <v>609562</v>
      </c>
      <c r="B8551" s="6">
        <v>36</v>
      </c>
      <c r="C8551" s="7">
        <v>13</v>
      </c>
      <c r="D8551" s="6">
        <v>279</v>
      </c>
      <c r="E8551" s="6" t="s">
        <v>6825</v>
      </c>
      <c r="H8551" s="6">
        <f>IF('Раздел 2.6.4'!Y35&gt;='Раздел 2.6.4'!AD35,0,1)</f>
        <v>0</v>
      </c>
    </row>
    <row r="8552" spans="1:8" x14ac:dyDescent="0.2">
      <c r="A8552" s="6">
        <f t="shared" si="123"/>
        <v>609562</v>
      </c>
      <c r="B8552" s="6">
        <v>36</v>
      </c>
      <c r="C8552" s="7">
        <v>13</v>
      </c>
      <c r="D8552" s="6">
        <v>280</v>
      </c>
      <c r="E8552" s="6" t="s">
        <v>6024</v>
      </c>
      <c r="H8552" s="6">
        <f>IF('Раздел 2.6.4'!Y36&gt;='Раздел 2.6.4'!AD36,0,1)</f>
        <v>0</v>
      </c>
    </row>
    <row r="8553" spans="1:8" x14ac:dyDescent="0.2">
      <c r="A8553" s="6">
        <f t="shared" si="123"/>
        <v>609562</v>
      </c>
      <c r="B8553" s="6">
        <v>36</v>
      </c>
      <c r="C8553" s="7">
        <v>13</v>
      </c>
      <c r="D8553" s="6">
        <v>281</v>
      </c>
      <c r="E8553" s="6" t="s">
        <v>6025</v>
      </c>
      <c r="H8553" s="6">
        <f>IF('Раздел 2.6.4'!Y37&gt;='Раздел 2.6.4'!AD37,0,1)</f>
        <v>0</v>
      </c>
    </row>
    <row r="8554" spans="1:8" x14ac:dyDescent="0.2">
      <c r="A8554" s="6">
        <f t="shared" si="123"/>
        <v>609562</v>
      </c>
      <c r="B8554" s="6">
        <v>36</v>
      </c>
      <c r="C8554" s="7">
        <v>13</v>
      </c>
      <c r="D8554" s="6">
        <v>282</v>
      </c>
      <c r="E8554" s="6" t="s">
        <v>6026</v>
      </c>
      <c r="H8554" s="6">
        <f>IF('Раздел 2.6.4'!Y38&gt;='Раздел 2.6.4'!AD38,0,1)</f>
        <v>0</v>
      </c>
    </row>
    <row r="8555" spans="1:8" x14ac:dyDescent="0.2">
      <c r="A8555" s="6">
        <f t="shared" si="123"/>
        <v>609562</v>
      </c>
      <c r="B8555" s="6">
        <v>36</v>
      </c>
      <c r="C8555" s="7">
        <v>13</v>
      </c>
      <c r="D8555" s="6">
        <v>283</v>
      </c>
      <c r="E8555" s="6" t="s">
        <v>6027</v>
      </c>
      <c r="H8555" s="6">
        <f>IF('Раздел 2.6.4'!Y39&gt;='Раздел 2.6.4'!AD39,0,1)</f>
        <v>0</v>
      </c>
    </row>
    <row r="8556" spans="1:8" x14ac:dyDescent="0.2">
      <c r="A8556" s="6">
        <f t="shared" si="123"/>
        <v>609562</v>
      </c>
      <c r="B8556" s="6">
        <v>36</v>
      </c>
      <c r="C8556" s="7">
        <v>13</v>
      </c>
      <c r="D8556" s="6">
        <v>284</v>
      </c>
      <c r="E8556" s="6" t="s">
        <v>6028</v>
      </c>
      <c r="H8556" s="6">
        <f>IF('Раздел 2.6.4'!Y40&gt;='Раздел 2.6.4'!AD40,0,1)</f>
        <v>0</v>
      </c>
    </row>
    <row r="8557" spans="1:8" x14ac:dyDescent="0.2">
      <c r="A8557" s="6">
        <f t="shared" si="123"/>
        <v>609562</v>
      </c>
      <c r="B8557" s="6">
        <v>36</v>
      </c>
      <c r="C8557" s="7">
        <v>13</v>
      </c>
      <c r="D8557" s="6">
        <v>285</v>
      </c>
      <c r="E8557" s="6" t="s">
        <v>6029</v>
      </c>
      <c r="H8557" s="6">
        <f>IF('Раздел 2.6.4'!Y41&gt;='Раздел 2.6.4'!AD41,0,1)</f>
        <v>0</v>
      </c>
    </row>
    <row r="8558" spans="1:8" x14ac:dyDescent="0.2">
      <c r="A8558" s="6">
        <f t="shared" si="123"/>
        <v>609562</v>
      </c>
      <c r="B8558" s="6">
        <v>36</v>
      </c>
      <c r="C8558" s="119">
        <v>13</v>
      </c>
      <c r="D8558" s="119">
        <v>286</v>
      </c>
      <c r="E8558" s="119" t="s">
        <v>6030</v>
      </c>
      <c r="F8558" s="119"/>
      <c r="G8558" s="119"/>
      <c r="H8558" s="119">
        <f>IF('Раздел 2.6.4'!Y42&gt;='Раздел 2.6.4'!AD42,0,1)</f>
        <v>0</v>
      </c>
    </row>
    <row r="8559" spans="1:8" x14ac:dyDescent="0.2">
      <c r="A8559" s="6">
        <f t="shared" si="123"/>
        <v>609562</v>
      </c>
      <c r="B8559" s="6">
        <v>36</v>
      </c>
      <c r="C8559" s="6">
        <v>14</v>
      </c>
      <c r="D8559" s="6">
        <v>287</v>
      </c>
      <c r="E8559" s="6" t="s">
        <v>6031</v>
      </c>
      <c r="H8559" s="6">
        <f>IF('Раздел 2.6.4'!AF21&gt;='Раздел 2.6.4'!AG21,0,1)</f>
        <v>0</v>
      </c>
    </row>
    <row r="8560" spans="1:8" x14ac:dyDescent="0.2">
      <c r="A8560" s="6">
        <f t="shared" si="123"/>
        <v>609562</v>
      </c>
      <c r="B8560" s="6">
        <v>36</v>
      </c>
      <c r="C8560" s="6">
        <v>14</v>
      </c>
      <c r="D8560" s="6">
        <v>288</v>
      </c>
      <c r="E8560" s="6" t="s">
        <v>6032</v>
      </c>
      <c r="H8560" s="6">
        <f>IF('Раздел 2.6.4'!AF22&gt;='Раздел 2.6.4'!AG22,0,1)</f>
        <v>0</v>
      </c>
    </row>
    <row r="8561" spans="1:8" x14ac:dyDescent="0.2">
      <c r="A8561" s="6">
        <f t="shared" si="123"/>
        <v>609562</v>
      </c>
      <c r="B8561" s="6">
        <v>36</v>
      </c>
      <c r="C8561" s="6">
        <v>14</v>
      </c>
      <c r="D8561" s="6">
        <v>289</v>
      </c>
      <c r="E8561" s="6" t="s">
        <v>6033</v>
      </c>
      <c r="H8561" s="6">
        <f>IF('Раздел 2.6.4'!AF23&gt;='Раздел 2.6.4'!AG23,0,1)</f>
        <v>0</v>
      </c>
    </row>
    <row r="8562" spans="1:8" x14ac:dyDescent="0.2">
      <c r="A8562" s="6">
        <f t="shared" si="123"/>
        <v>609562</v>
      </c>
      <c r="B8562" s="6">
        <v>36</v>
      </c>
      <c r="C8562" s="6">
        <v>14</v>
      </c>
      <c r="D8562" s="6">
        <v>290</v>
      </c>
      <c r="E8562" s="6" t="s">
        <v>6034</v>
      </c>
      <c r="H8562" s="6">
        <f>IF('Раздел 2.6.4'!AF24&gt;='Раздел 2.6.4'!AG24,0,1)</f>
        <v>0</v>
      </c>
    </row>
    <row r="8563" spans="1:8" x14ac:dyDescent="0.2">
      <c r="A8563" s="6">
        <f t="shared" si="123"/>
        <v>609562</v>
      </c>
      <c r="B8563" s="6">
        <v>36</v>
      </c>
      <c r="C8563" s="6">
        <v>14</v>
      </c>
      <c r="D8563" s="6">
        <v>291</v>
      </c>
      <c r="E8563" s="6" t="s">
        <v>6035</v>
      </c>
      <c r="H8563" s="6">
        <f>IF('Раздел 2.6.4'!AF25&gt;='Раздел 2.6.4'!AG25,0,1)</f>
        <v>0</v>
      </c>
    </row>
    <row r="8564" spans="1:8" x14ac:dyDescent="0.2">
      <c r="A8564" s="6">
        <f t="shared" si="123"/>
        <v>609562</v>
      </c>
      <c r="B8564" s="6">
        <v>36</v>
      </c>
      <c r="C8564" s="6">
        <v>14</v>
      </c>
      <c r="D8564" s="6">
        <v>292</v>
      </c>
      <c r="E8564" s="6" t="s">
        <v>6036</v>
      </c>
      <c r="H8564" s="6">
        <f>IF('Раздел 2.6.4'!AF26&gt;='Раздел 2.6.4'!AG26,0,1)</f>
        <v>0</v>
      </c>
    </row>
    <row r="8565" spans="1:8" x14ac:dyDescent="0.2">
      <c r="A8565" s="6">
        <f t="shared" si="123"/>
        <v>609562</v>
      </c>
      <c r="B8565" s="6">
        <v>36</v>
      </c>
      <c r="C8565" s="6">
        <v>14</v>
      </c>
      <c r="D8565" s="6">
        <v>293</v>
      </c>
      <c r="E8565" s="6" t="s">
        <v>6037</v>
      </c>
      <c r="H8565" s="6">
        <f>IF('Раздел 2.6.4'!AF27&gt;='Раздел 2.6.4'!AG27,0,1)</f>
        <v>0</v>
      </c>
    </row>
    <row r="8566" spans="1:8" x14ac:dyDescent="0.2">
      <c r="A8566" s="6">
        <f t="shared" si="123"/>
        <v>609562</v>
      </c>
      <c r="B8566" s="6">
        <v>36</v>
      </c>
      <c r="C8566" s="6">
        <v>14</v>
      </c>
      <c r="D8566" s="6">
        <v>294</v>
      </c>
      <c r="E8566" s="6" t="s">
        <v>6038</v>
      </c>
      <c r="H8566" s="6">
        <f>IF('Раздел 2.6.4'!AF28&gt;='Раздел 2.6.4'!AG28,0,1)</f>
        <v>0</v>
      </c>
    </row>
    <row r="8567" spans="1:8" x14ac:dyDescent="0.2">
      <c r="A8567" s="6">
        <f t="shared" si="123"/>
        <v>609562</v>
      </c>
      <c r="B8567" s="6">
        <v>36</v>
      </c>
      <c r="C8567" s="6">
        <v>14</v>
      </c>
      <c r="D8567" s="6">
        <v>295</v>
      </c>
      <c r="E8567" s="6" t="s">
        <v>6039</v>
      </c>
      <c r="H8567" s="6">
        <f>IF('Раздел 2.6.4'!AF29&gt;='Раздел 2.6.4'!AG29,0,1)</f>
        <v>0</v>
      </c>
    </row>
    <row r="8568" spans="1:8" x14ac:dyDescent="0.2">
      <c r="A8568" s="6">
        <f t="shared" si="123"/>
        <v>609562</v>
      </c>
      <c r="B8568" s="6">
        <v>36</v>
      </c>
      <c r="C8568" s="6">
        <v>14</v>
      </c>
      <c r="D8568" s="6">
        <v>296</v>
      </c>
      <c r="E8568" s="6" t="s">
        <v>6040</v>
      </c>
      <c r="H8568" s="6">
        <f>IF('Раздел 2.6.4'!AF30&gt;='Раздел 2.6.4'!AG30,0,1)</f>
        <v>0</v>
      </c>
    </row>
    <row r="8569" spans="1:8" x14ac:dyDescent="0.2">
      <c r="A8569" s="6">
        <f t="shared" si="123"/>
        <v>609562</v>
      </c>
      <c r="B8569" s="6">
        <v>36</v>
      </c>
      <c r="C8569" s="6">
        <v>14</v>
      </c>
      <c r="D8569" s="6">
        <v>297</v>
      </c>
      <c r="E8569" s="6" t="s">
        <v>6041</v>
      </c>
      <c r="H8569" s="6">
        <f>IF('Раздел 2.6.4'!AF31&gt;='Раздел 2.6.4'!AG31,0,1)</f>
        <v>0</v>
      </c>
    </row>
    <row r="8570" spans="1:8" x14ac:dyDescent="0.2">
      <c r="A8570" s="6">
        <f t="shared" si="123"/>
        <v>609562</v>
      </c>
      <c r="B8570" s="6">
        <v>36</v>
      </c>
      <c r="C8570" s="6">
        <v>14</v>
      </c>
      <c r="D8570" s="6">
        <v>298</v>
      </c>
      <c r="E8570" s="6" t="s">
        <v>4463</v>
      </c>
      <c r="H8570" s="6">
        <f>IF('Раздел 2.6.4'!AF32&gt;='Раздел 2.6.4'!AG32,0,1)</f>
        <v>0</v>
      </c>
    </row>
    <row r="8571" spans="1:8" x14ac:dyDescent="0.2">
      <c r="A8571" s="6">
        <f t="shared" si="123"/>
        <v>609562</v>
      </c>
      <c r="B8571" s="6">
        <v>36</v>
      </c>
      <c r="C8571" s="6">
        <v>14</v>
      </c>
      <c r="D8571" s="6">
        <v>299</v>
      </c>
      <c r="E8571" s="6" t="s">
        <v>6042</v>
      </c>
      <c r="H8571" s="6">
        <f>IF('Раздел 2.6.4'!AF33&gt;='Раздел 2.6.4'!AG33,0,1)</f>
        <v>0</v>
      </c>
    </row>
    <row r="8572" spans="1:8" x14ac:dyDescent="0.2">
      <c r="A8572" s="6">
        <f t="shared" si="123"/>
        <v>609562</v>
      </c>
      <c r="B8572" s="6">
        <v>36</v>
      </c>
      <c r="C8572" s="6">
        <v>14</v>
      </c>
      <c r="D8572" s="6">
        <v>300</v>
      </c>
      <c r="E8572" s="6" t="s">
        <v>6043</v>
      </c>
      <c r="H8572" s="6">
        <f>IF('Раздел 2.6.4'!AF34&gt;='Раздел 2.6.4'!AG34,0,1)</f>
        <v>0</v>
      </c>
    </row>
    <row r="8573" spans="1:8" x14ac:dyDescent="0.2">
      <c r="A8573" s="6">
        <f t="shared" si="123"/>
        <v>609562</v>
      </c>
      <c r="B8573" s="6">
        <v>36</v>
      </c>
      <c r="C8573" s="6">
        <v>14</v>
      </c>
      <c r="D8573" s="6">
        <v>301</v>
      </c>
      <c r="E8573" s="6" t="s">
        <v>6044</v>
      </c>
      <c r="H8573" s="6">
        <f>IF('Раздел 2.6.4'!AF35&gt;='Раздел 2.6.4'!AG35,0,1)</f>
        <v>0</v>
      </c>
    </row>
    <row r="8574" spans="1:8" x14ac:dyDescent="0.2">
      <c r="A8574" s="6">
        <f t="shared" si="123"/>
        <v>609562</v>
      </c>
      <c r="B8574" s="6">
        <v>36</v>
      </c>
      <c r="C8574" s="6">
        <v>14</v>
      </c>
      <c r="D8574" s="6">
        <v>302</v>
      </c>
      <c r="E8574" s="6" t="s">
        <v>6045</v>
      </c>
      <c r="H8574" s="6">
        <f>IF('Раздел 2.6.4'!AF36&gt;='Раздел 2.6.4'!AG36,0,1)</f>
        <v>0</v>
      </c>
    </row>
    <row r="8575" spans="1:8" x14ac:dyDescent="0.2">
      <c r="A8575" s="6">
        <f t="shared" si="123"/>
        <v>609562</v>
      </c>
      <c r="B8575" s="6">
        <v>36</v>
      </c>
      <c r="C8575" s="6">
        <v>14</v>
      </c>
      <c r="D8575" s="6">
        <v>303</v>
      </c>
      <c r="E8575" s="6" t="s">
        <v>6046</v>
      </c>
      <c r="H8575" s="6">
        <f>IF('Раздел 2.6.4'!AF37&gt;='Раздел 2.6.4'!AG37,0,1)</f>
        <v>0</v>
      </c>
    </row>
    <row r="8576" spans="1:8" x14ac:dyDescent="0.2">
      <c r="A8576" s="6">
        <f t="shared" si="123"/>
        <v>609562</v>
      </c>
      <c r="B8576" s="6">
        <v>36</v>
      </c>
      <c r="C8576" s="6">
        <v>14</v>
      </c>
      <c r="D8576" s="6">
        <v>304</v>
      </c>
      <c r="E8576" s="6" t="s">
        <v>6047</v>
      </c>
      <c r="H8576" s="6">
        <f>IF('Раздел 2.6.4'!AF38&gt;='Раздел 2.6.4'!AG38,0,1)</f>
        <v>0</v>
      </c>
    </row>
    <row r="8577" spans="1:8" x14ac:dyDescent="0.2">
      <c r="A8577" s="6">
        <f t="shared" si="123"/>
        <v>609562</v>
      </c>
      <c r="B8577" s="6">
        <v>36</v>
      </c>
      <c r="C8577" s="6">
        <v>14</v>
      </c>
      <c r="D8577" s="6">
        <v>305</v>
      </c>
      <c r="E8577" s="6" t="s">
        <v>6048</v>
      </c>
      <c r="H8577" s="6">
        <f>IF('Раздел 2.6.4'!AF39&gt;='Раздел 2.6.4'!AG39,0,1)</f>
        <v>0</v>
      </c>
    </row>
    <row r="8578" spans="1:8" x14ac:dyDescent="0.2">
      <c r="A8578" s="6">
        <f t="shared" si="123"/>
        <v>609562</v>
      </c>
      <c r="B8578" s="6">
        <v>36</v>
      </c>
      <c r="C8578" s="6">
        <v>14</v>
      </c>
      <c r="D8578" s="6">
        <v>306</v>
      </c>
      <c r="E8578" s="6" t="s">
        <v>6049</v>
      </c>
      <c r="H8578" s="6">
        <f>IF('Раздел 2.6.4'!AF40&gt;='Раздел 2.6.4'!AG40,0,1)</f>
        <v>0</v>
      </c>
    </row>
    <row r="8579" spans="1:8" x14ac:dyDescent="0.2">
      <c r="A8579" s="6">
        <f t="shared" si="123"/>
        <v>609562</v>
      </c>
      <c r="B8579" s="6">
        <v>36</v>
      </c>
      <c r="C8579" s="6">
        <v>14</v>
      </c>
      <c r="D8579" s="6">
        <v>307</v>
      </c>
      <c r="E8579" s="6" t="s">
        <v>6050</v>
      </c>
      <c r="H8579" s="6">
        <f>IF('Раздел 2.6.4'!AF41&gt;='Раздел 2.6.4'!AG41,0,1)</f>
        <v>0</v>
      </c>
    </row>
    <row r="8580" spans="1:8" x14ac:dyDescent="0.2">
      <c r="A8580" s="6">
        <f t="shared" si="123"/>
        <v>609562</v>
      </c>
      <c r="B8580" s="6">
        <v>36</v>
      </c>
      <c r="C8580" s="119">
        <v>14</v>
      </c>
      <c r="D8580" s="119">
        <v>308</v>
      </c>
      <c r="E8580" s="119" t="s">
        <v>6051</v>
      </c>
      <c r="F8580" s="119"/>
      <c r="G8580" s="119"/>
      <c r="H8580" s="119">
        <f>IF('Раздел 2.6.4'!AF42&gt;='Раздел 2.6.4'!AG42,0,1)</f>
        <v>0</v>
      </c>
    </row>
    <row r="8581" spans="1:8" x14ac:dyDescent="0.2">
      <c r="A8581" s="6">
        <f t="shared" si="123"/>
        <v>609562</v>
      </c>
      <c r="B8581" s="6">
        <v>36</v>
      </c>
      <c r="C8581" s="6">
        <v>15</v>
      </c>
      <c r="D8581" s="6">
        <v>309</v>
      </c>
      <c r="E8581" s="6" t="s">
        <v>6052</v>
      </c>
      <c r="H8581" s="6">
        <f>IF('Раздел 2.6.4'!AF21&gt;='Раздел 2.6.4'!AJ21,0,1)</f>
        <v>0</v>
      </c>
    </row>
    <row r="8582" spans="1:8" x14ac:dyDescent="0.2">
      <c r="A8582" s="6">
        <f t="shared" si="123"/>
        <v>609562</v>
      </c>
      <c r="B8582" s="6">
        <v>36</v>
      </c>
      <c r="C8582" s="6">
        <v>15</v>
      </c>
      <c r="D8582" s="6">
        <v>310</v>
      </c>
      <c r="E8582" s="6" t="s">
        <v>6053</v>
      </c>
      <c r="H8582" s="6">
        <f>IF('Раздел 2.6.4'!AF22&gt;='Раздел 2.6.4'!AJ22,0,1)</f>
        <v>0</v>
      </c>
    </row>
    <row r="8583" spans="1:8" x14ac:dyDescent="0.2">
      <c r="A8583" s="6">
        <f t="shared" si="123"/>
        <v>609562</v>
      </c>
      <c r="B8583" s="6">
        <v>36</v>
      </c>
      <c r="C8583" s="6">
        <v>15</v>
      </c>
      <c r="D8583" s="6">
        <v>311</v>
      </c>
      <c r="E8583" s="6" t="s">
        <v>6054</v>
      </c>
      <c r="H8583" s="6">
        <f>IF('Раздел 2.6.4'!AF23&gt;='Раздел 2.6.4'!AJ23,0,1)</f>
        <v>0</v>
      </c>
    </row>
    <row r="8584" spans="1:8" x14ac:dyDescent="0.2">
      <c r="A8584" s="6">
        <f t="shared" si="123"/>
        <v>609562</v>
      </c>
      <c r="B8584" s="6">
        <v>36</v>
      </c>
      <c r="C8584" s="6">
        <v>15</v>
      </c>
      <c r="D8584" s="6">
        <v>312</v>
      </c>
      <c r="E8584" s="6" t="s">
        <v>6055</v>
      </c>
      <c r="H8584" s="6">
        <f>IF('Раздел 2.6.4'!AF24&gt;='Раздел 2.6.4'!AJ24,0,1)</f>
        <v>0</v>
      </c>
    </row>
    <row r="8585" spans="1:8" x14ac:dyDescent="0.2">
      <c r="A8585" s="6">
        <f t="shared" si="123"/>
        <v>609562</v>
      </c>
      <c r="B8585" s="6">
        <v>36</v>
      </c>
      <c r="C8585" s="6">
        <v>15</v>
      </c>
      <c r="D8585" s="6">
        <v>313</v>
      </c>
      <c r="E8585" s="6" t="s">
        <v>5265</v>
      </c>
      <c r="H8585" s="6">
        <f>IF('Раздел 2.6.4'!AF25&gt;='Раздел 2.6.4'!AJ25,0,1)</f>
        <v>0</v>
      </c>
    </row>
    <row r="8586" spans="1:8" x14ac:dyDescent="0.2">
      <c r="A8586" s="6">
        <f t="shared" si="123"/>
        <v>609562</v>
      </c>
      <c r="B8586" s="6">
        <v>36</v>
      </c>
      <c r="C8586" s="6">
        <v>15</v>
      </c>
      <c r="D8586" s="6">
        <v>314</v>
      </c>
      <c r="E8586" s="6" t="s">
        <v>5266</v>
      </c>
      <c r="H8586" s="6">
        <f>IF('Раздел 2.6.4'!AF26&gt;='Раздел 2.6.4'!AJ26,0,1)</f>
        <v>0</v>
      </c>
    </row>
    <row r="8587" spans="1:8" x14ac:dyDescent="0.2">
      <c r="A8587" s="6">
        <f t="shared" si="123"/>
        <v>609562</v>
      </c>
      <c r="B8587" s="6">
        <v>36</v>
      </c>
      <c r="C8587" s="6">
        <v>15</v>
      </c>
      <c r="D8587" s="6">
        <v>315</v>
      </c>
      <c r="E8587" s="6" t="s">
        <v>5267</v>
      </c>
      <c r="H8587" s="6">
        <f>IF('Раздел 2.6.4'!AF27&gt;='Раздел 2.6.4'!AJ27,0,1)</f>
        <v>0</v>
      </c>
    </row>
    <row r="8588" spans="1:8" x14ac:dyDescent="0.2">
      <c r="A8588" s="6">
        <f t="shared" si="123"/>
        <v>609562</v>
      </c>
      <c r="B8588" s="6">
        <v>36</v>
      </c>
      <c r="C8588" s="6">
        <v>15</v>
      </c>
      <c r="D8588" s="6">
        <v>316</v>
      </c>
      <c r="E8588" s="6" t="s">
        <v>5268</v>
      </c>
      <c r="H8588" s="6">
        <f>IF('Раздел 2.6.4'!AF28&gt;='Раздел 2.6.4'!AJ28,0,1)</f>
        <v>0</v>
      </c>
    </row>
    <row r="8589" spans="1:8" x14ac:dyDescent="0.2">
      <c r="A8589" s="6">
        <f t="shared" si="123"/>
        <v>609562</v>
      </c>
      <c r="B8589" s="6">
        <v>36</v>
      </c>
      <c r="C8589" s="6">
        <v>15</v>
      </c>
      <c r="D8589" s="6">
        <v>317</v>
      </c>
      <c r="E8589" s="6" t="s">
        <v>5269</v>
      </c>
      <c r="H8589" s="6">
        <f>IF('Раздел 2.6.4'!AF29&gt;='Раздел 2.6.4'!AJ29,0,1)</f>
        <v>0</v>
      </c>
    </row>
    <row r="8590" spans="1:8" x14ac:dyDescent="0.2">
      <c r="A8590" s="6">
        <f t="shared" si="123"/>
        <v>609562</v>
      </c>
      <c r="B8590" s="6">
        <v>36</v>
      </c>
      <c r="C8590" s="6">
        <v>15</v>
      </c>
      <c r="D8590" s="6">
        <v>318</v>
      </c>
      <c r="E8590" s="6" t="s">
        <v>5270</v>
      </c>
      <c r="H8590" s="6">
        <f>IF('Раздел 2.6.4'!AF30&gt;='Раздел 2.6.4'!AJ30,0,1)</f>
        <v>0</v>
      </c>
    </row>
    <row r="8591" spans="1:8" x14ac:dyDescent="0.2">
      <c r="A8591" s="6">
        <f t="shared" si="123"/>
        <v>609562</v>
      </c>
      <c r="B8591" s="6">
        <v>36</v>
      </c>
      <c r="C8591" s="6">
        <v>15</v>
      </c>
      <c r="D8591" s="6">
        <v>319</v>
      </c>
      <c r="E8591" s="6" t="s">
        <v>5271</v>
      </c>
      <c r="H8591" s="6">
        <f>IF('Раздел 2.6.4'!AF31&gt;='Раздел 2.6.4'!AJ31,0,1)</f>
        <v>0</v>
      </c>
    </row>
    <row r="8592" spans="1:8" x14ac:dyDescent="0.2">
      <c r="A8592" s="6">
        <f t="shared" si="123"/>
        <v>609562</v>
      </c>
      <c r="B8592" s="6">
        <v>36</v>
      </c>
      <c r="C8592" s="6">
        <v>15</v>
      </c>
      <c r="D8592" s="6">
        <v>320</v>
      </c>
      <c r="E8592" s="6" t="s">
        <v>5272</v>
      </c>
      <c r="H8592" s="6">
        <f>IF('Раздел 2.6.4'!AF32&gt;='Раздел 2.6.4'!AJ32,0,1)</f>
        <v>0</v>
      </c>
    </row>
    <row r="8593" spans="1:8" x14ac:dyDescent="0.2">
      <c r="A8593" s="6">
        <f t="shared" ref="A8593:A8656" si="124">P_3</f>
        <v>609562</v>
      </c>
      <c r="B8593" s="6">
        <v>36</v>
      </c>
      <c r="C8593" s="6">
        <v>15</v>
      </c>
      <c r="D8593" s="6">
        <v>321</v>
      </c>
      <c r="E8593" s="6" t="s">
        <v>5273</v>
      </c>
      <c r="H8593" s="6">
        <f>IF('Раздел 2.6.4'!AF33&gt;='Раздел 2.6.4'!AJ33,0,1)</f>
        <v>0</v>
      </c>
    </row>
    <row r="8594" spans="1:8" x14ac:dyDescent="0.2">
      <c r="A8594" s="6">
        <f t="shared" si="124"/>
        <v>609562</v>
      </c>
      <c r="B8594" s="6">
        <v>36</v>
      </c>
      <c r="C8594" s="6">
        <v>15</v>
      </c>
      <c r="D8594" s="6">
        <v>322</v>
      </c>
      <c r="E8594" s="6" t="s">
        <v>5274</v>
      </c>
      <c r="H8594" s="6">
        <f>IF('Раздел 2.6.4'!AF34&gt;='Раздел 2.6.4'!AJ34,0,1)</f>
        <v>0</v>
      </c>
    </row>
    <row r="8595" spans="1:8" x14ac:dyDescent="0.2">
      <c r="A8595" s="6">
        <f t="shared" si="124"/>
        <v>609562</v>
      </c>
      <c r="B8595" s="6">
        <v>36</v>
      </c>
      <c r="C8595" s="6">
        <v>15</v>
      </c>
      <c r="D8595" s="6">
        <v>323</v>
      </c>
      <c r="E8595" s="6" t="s">
        <v>5275</v>
      </c>
      <c r="H8595" s="6">
        <f>IF('Раздел 2.6.4'!AF35&gt;='Раздел 2.6.4'!AJ35,0,1)</f>
        <v>0</v>
      </c>
    </row>
    <row r="8596" spans="1:8" x14ac:dyDescent="0.2">
      <c r="A8596" s="6">
        <f t="shared" si="124"/>
        <v>609562</v>
      </c>
      <c r="B8596" s="6">
        <v>36</v>
      </c>
      <c r="C8596" s="6">
        <v>15</v>
      </c>
      <c r="D8596" s="6">
        <v>324</v>
      </c>
      <c r="E8596" s="6" t="s">
        <v>5276</v>
      </c>
      <c r="H8596" s="6">
        <f>IF('Раздел 2.6.4'!AF36&gt;='Раздел 2.6.4'!AJ36,0,1)</f>
        <v>0</v>
      </c>
    </row>
    <row r="8597" spans="1:8" x14ac:dyDescent="0.2">
      <c r="A8597" s="6">
        <f t="shared" si="124"/>
        <v>609562</v>
      </c>
      <c r="B8597" s="6">
        <v>36</v>
      </c>
      <c r="C8597" s="6">
        <v>15</v>
      </c>
      <c r="D8597" s="6">
        <v>325</v>
      </c>
      <c r="E8597" s="6" t="s">
        <v>5277</v>
      </c>
      <c r="H8597" s="6">
        <f>IF('Раздел 2.6.4'!AF37&gt;='Раздел 2.6.4'!AJ37,0,1)</f>
        <v>0</v>
      </c>
    </row>
    <row r="8598" spans="1:8" x14ac:dyDescent="0.2">
      <c r="A8598" s="6">
        <f t="shared" si="124"/>
        <v>609562</v>
      </c>
      <c r="B8598" s="6">
        <v>36</v>
      </c>
      <c r="C8598" s="6">
        <v>15</v>
      </c>
      <c r="D8598" s="6">
        <v>326</v>
      </c>
      <c r="E8598" s="6" t="s">
        <v>5278</v>
      </c>
      <c r="H8598" s="6">
        <f>IF('Раздел 2.6.4'!AF38&gt;='Раздел 2.6.4'!AJ38,0,1)</f>
        <v>0</v>
      </c>
    </row>
    <row r="8599" spans="1:8" x14ac:dyDescent="0.2">
      <c r="A8599" s="6">
        <f t="shared" si="124"/>
        <v>609562</v>
      </c>
      <c r="B8599" s="6">
        <v>36</v>
      </c>
      <c r="C8599" s="6">
        <v>15</v>
      </c>
      <c r="D8599" s="6">
        <v>327</v>
      </c>
      <c r="E8599" s="6" t="s">
        <v>5279</v>
      </c>
      <c r="H8599" s="6">
        <f>IF('Раздел 2.6.4'!AF39&gt;='Раздел 2.6.4'!AJ39,0,1)</f>
        <v>0</v>
      </c>
    </row>
    <row r="8600" spans="1:8" x14ac:dyDescent="0.2">
      <c r="A8600" s="6">
        <f t="shared" si="124"/>
        <v>609562</v>
      </c>
      <c r="B8600" s="6">
        <v>36</v>
      </c>
      <c r="C8600" s="6">
        <v>15</v>
      </c>
      <c r="D8600" s="6">
        <v>328</v>
      </c>
      <c r="E8600" s="6" t="s">
        <v>5280</v>
      </c>
      <c r="H8600" s="6">
        <f>IF('Раздел 2.6.4'!AF40&gt;='Раздел 2.6.4'!AJ40,0,1)</f>
        <v>0</v>
      </c>
    </row>
    <row r="8601" spans="1:8" x14ac:dyDescent="0.2">
      <c r="A8601" s="6">
        <f t="shared" si="124"/>
        <v>609562</v>
      </c>
      <c r="B8601" s="6">
        <v>36</v>
      </c>
      <c r="C8601" s="6">
        <v>15</v>
      </c>
      <c r="D8601" s="6">
        <v>329</v>
      </c>
      <c r="E8601" s="6" t="s">
        <v>5281</v>
      </c>
      <c r="H8601" s="6">
        <f>IF('Раздел 2.6.4'!AF41&gt;='Раздел 2.6.4'!AJ41,0,1)</f>
        <v>0</v>
      </c>
    </row>
    <row r="8602" spans="1:8" x14ac:dyDescent="0.2">
      <c r="A8602" s="6">
        <f t="shared" si="124"/>
        <v>609562</v>
      </c>
      <c r="B8602" s="6">
        <v>36</v>
      </c>
      <c r="C8602" s="119">
        <v>15</v>
      </c>
      <c r="D8602" s="119">
        <v>330</v>
      </c>
      <c r="E8602" s="119" t="s">
        <v>6068</v>
      </c>
      <c r="F8602" s="119"/>
      <c r="G8602" s="119"/>
      <c r="H8602" s="119">
        <f>IF('Раздел 2.6.4'!AF42&gt;='Раздел 2.6.4'!AJ42,0,1)</f>
        <v>0</v>
      </c>
    </row>
    <row r="8603" spans="1:8" x14ac:dyDescent="0.2">
      <c r="A8603" s="6">
        <f t="shared" si="124"/>
        <v>609562</v>
      </c>
      <c r="B8603" s="6">
        <v>36</v>
      </c>
      <c r="C8603" s="6">
        <v>16</v>
      </c>
      <c r="D8603" s="6">
        <v>331</v>
      </c>
      <c r="E8603" s="6" t="s">
        <v>6069</v>
      </c>
      <c r="H8603" s="6">
        <f>IF('Раздел 2.6.4'!AF21&gt;='Раздел 2.6.4'!AK21,0,1)</f>
        <v>0</v>
      </c>
    </row>
    <row r="8604" spans="1:8" x14ac:dyDescent="0.2">
      <c r="A8604" s="6">
        <f t="shared" si="124"/>
        <v>609562</v>
      </c>
      <c r="B8604" s="6">
        <v>36</v>
      </c>
      <c r="C8604" s="6">
        <v>16</v>
      </c>
      <c r="D8604" s="6">
        <v>332</v>
      </c>
      <c r="E8604" s="6" t="s">
        <v>6070</v>
      </c>
      <c r="H8604" s="6">
        <f>IF('Раздел 2.6.4'!AF22&gt;='Раздел 2.6.4'!AK22,0,1)</f>
        <v>0</v>
      </c>
    </row>
    <row r="8605" spans="1:8" x14ac:dyDescent="0.2">
      <c r="A8605" s="6">
        <f t="shared" si="124"/>
        <v>609562</v>
      </c>
      <c r="B8605" s="6">
        <v>36</v>
      </c>
      <c r="C8605" s="6">
        <v>16</v>
      </c>
      <c r="D8605" s="6">
        <v>333</v>
      </c>
      <c r="E8605" s="6" t="s">
        <v>6071</v>
      </c>
      <c r="H8605" s="6">
        <f>IF('Раздел 2.6.4'!AF23&gt;='Раздел 2.6.4'!AK23,0,1)</f>
        <v>0</v>
      </c>
    </row>
    <row r="8606" spans="1:8" x14ac:dyDescent="0.2">
      <c r="A8606" s="6">
        <f t="shared" si="124"/>
        <v>609562</v>
      </c>
      <c r="B8606" s="6">
        <v>36</v>
      </c>
      <c r="C8606" s="6">
        <v>16</v>
      </c>
      <c r="D8606" s="6">
        <v>334</v>
      </c>
      <c r="E8606" s="6" t="s">
        <v>6072</v>
      </c>
      <c r="H8606" s="6">
        <f>IF('Раздел 2.6.4'!AF24&gt;='Раздел 2.6.4'!AK24,0,1)</f>
        <v>0</v>
      </c>
    </row>
    <row r="8607" spans="1:8" x14ac:dyDescent="0.2">
      <c r="A8607" s="6">
        <f t="shared" si="124"/>
        <v>609562</v>
      </c>
      <c r="B8607" s="6">
        <v>36</v>
      </c>
      <c r="C8607" s="6">
        <v>16</v>
      </c>
      <c r="D8607" s="6">
        <v>335</v>
      </c>
      <c r="E8607" s="6" t="s">
        <v>6073</v>
      </c>
      <c r="H8607" s="6">
        <f>IF('Раздел 2.6.4'!AF25&gt;='Раздел 2.6.4'!AK25,0,1)</f>
        <v>0</v>
      </c>
    </row>
    <row r="8608" spans="1:8" x14ac:dyDescent="0.2">
      <c r="A8608" s="6">
        <f t="shared" si="124"/>
        <v>609562</v>
      </c>
      <c r="B8608" s="6">
        <v>36</v>
      </c>
      <c r="C8608" s="6">
        <v>16</v>
      </c>
      <c r="D8608" s="6">
        <v>336</v>
      </c>
      <c r="E8608" s="6" t="s">
        <v>6074</v>
      </c>
      <c r="H8608" s="6">
        <f>IF('Раздел 2.6.4'!AF26&gt;='Раздел 2.6.4'!AK26,0,1)</f>
        <v>0</v>
      </c>
    </row>
    <row r="8609" spans="1:8" x14ac:dyDescent="0.2">
      <c r="A8609" s="6">
        <f t="shared" si="124"/>
        <v>609562</v>
      </c>
      <c r="B8609" s="6">
        <v>36</v>
      </c>
      <c r="C8609" s="6">
        <v>16</v>
      </c>
      <c r="D8609" s="6">
        <v>337</v>
      </c>
      <c r="E8609" s="6" t="s">
        <v>6075</v>
      </c>
      <c r="H8609" s="6">
        <f>IF('Раздел 2.6.4'!AF27&gt;='Раздел 2.6.4'!AK27,0,1)</f>
        <v>0</v>
      </c>
    </row>
    <row r="8610" spans="1:8" x14ac:dyDescent="0.2">
      <c r="A8610" s="6">
        <f t="shared" si="124"/>
        <v>609562</v>
      </c>
      <c r="B8610" s="6">
        <v>36</v>
      </c>
      <c r="C8610" s="6">
        <v>16</v>
      </c>
      <c r="D8610" s="6">
        <v>338</v>
      </c>
      <c r="E8610" s="6" t="s">
        <v>6076</v>
      </c>
      <c r="H8610" s="6">
        <f>IF('Раздел 2.6.4'!AF28&gt;='Раздел 2.6.4'!AK28,0,1)</f>
        <v>0</v>
      </c>
    </row>
    <row r="8611" spans="1:8" x14ac:dyDescent="0.2">
      <c r="A8611" s="6">
        <f t="shared" si="124"/>
        <v>609562</v>
      </c>
      <c r="B8611" s="6">
        <v>36</v>
      </c>
      <c r="C8611" s="6">
        <v>16</v>
      </c>
      <c r="D8611" s="6">
        <v>339</v>
      </c>
      <c r="E8611" s="6" t="s">
        <v>6077</v>
      </c>
      <c r="H8611" s="6">
        <f>IF('Раздел 2.6.4'!AF29&gt;='Раздел 2.6.4'!AK29,0,1)</f>
        <v>0</v>
      </c>
    </row>
    <row r="8612" spans="1:8" x14ac:dyDescent="0.2">
      <c r="A8612" s="6">
        <f t="shared" si="124"/>
        <v>609562</v>
      </c>
      <c r="B8612" s="6">
        <v>36</v>
      </c>
      <c r="C8612" s="6">
        <v>16</v>
      </c>
      <c r="D8612" s="6">
        <v>340</v>
      </c>
      <c r="E8612" s="6" t="s">
        <v>6078</v>
      </c>
      <c r="H8612" s="6">
        <f>IF('Раздел 2.6.4'!AF30&gt;='Раздел 2.6.4'!AK30,0,1)</f>
        <v>0</v>
      </c>
    </row>
    <row r="8613" spans="1:8" x14ac:dyDescent="0.2">
      <c r="A8613" s="6">
        <f t="shared" si="124"/>
        <v>609562</v>
      </c>
      <c r="B8613" s="6">
        <v>36</v>
      </c>
      <c r="C8613" s="6">
        <v>16</v>
      </c>
      <c r="D8613" s="6">
        <v>341</v>
      </c>
      <c r="E8613" s="6" t="s">
        <v>6079</v>
      </c>
      <c r="H8613" s="6">
        <f>IF('Раздел 2.6.4'!AF31&gt;='Раздел 2.6.4'!AK31,0,1)</f>
        <v>0</v>
      </c>
    </row>
    <row r="8614" spans="1:8" x14ac:dyDescent="0.2">
      <c r="A8614" s="6">
        <f t="shared" si="124"/>
        <v>609562</v>
      </c>
      <c r="B8614" s="6">
        <v>36</v>
      </c>
      <c r="C8614" s="6">
        <v>16</v>
      </c>
      <c r="D8614" s="6">
        <v>342</v>
      </c>
      <c r="E8614" s="6" t="s">
        <v>6080</v>
      </c>
      <c r="H8614" s="6">
        <f>IF('Раздел 2.6.4'!AF32&gt;='Раздел 2.6.4'!AK32,0,1)</f>
        <v>0</v>
      </c>
    </row>
    <row r="8615" spans="1:8" x14ac:dyDescent="0.2">
      <c r="A8615" s="6">
        <f t="shared" si="124"/>
        <v>609562</v>
      </c>
      <c r="B8615" s="6">
        <v>36</v>
      </c>
      <c r="C8615" s="6">
        <v>16</v>
      </c>
      <c r="D8615" s="6">
        <v>343</v>
      </c>
      <c r="E8615" s="6" t="s">
        <v>6884</v>
      </c>
      <c r="H8615" s="6">
        <f>IF('Раздел 2.6.4'!AF33&gt;='Раздел 2.6.4'!AK33,0,1)</f>
        <v>0</v>
      </c>
    </row>
    <row r="8616" spans="1:8" x14ac:dyDescent="0.2">
      <c r="A8616" s="6">
        <f t="shared" si="124"/>
        <v>609562</v>
      </c>
      <c r="B8616" s="6">
        <v>36</v>
      </c>
      <c r="C8616" s="6">
        <v>16</v>
      </c>
      <c r="D8616" s="6">
        <v>344</v>
      </c>
      <c r="E8616" s="6" t="s">
        <v>6885</v>
      </c>
      <c r="H8616" s="6">
        <f>IF('Раздел 2.6.4'!AF34&gt;='Раздел 2.6.4'!AK34,0,1)</f>
        <v>0</v>
      </c>
    </row>
    <row r="8617" spans="1:8" x14ac:dyDescent="0.2">
      <c r="A8617" s="6">
        <f t="shared" si="124"/>
        <v>609562</v>
      </c>
      <c r="B8617" s="6">
        <v>36</v>
      </c>
      <c r="C8617" s="6">
        <v>16</v>
      </c>
      <c r="D8617" s="6">
        <v>345</v>
      </c>
      <c r="E8617" s="6" t="s">
        <v>6886</v>
      </c>
      <c r="H8617" s="6">
        <f>IF('Раздел 2.6.4'!AF35&gt;='Раздел 2.6.4'!AK35,0,1)</f>
        <v>0</v>
      </c>
    </row>
    <row r="8618" spans="1:8" x14ac:dyDescent="0.2">
      <c r="A8618" s="6">
        <f t="shared" si="124"/>
        <v>609562</v>
      </c>
      <c r="B8618" s="6">
        <v>36</v>
      </c>
      <c r="C8618" s="6">
        <v>16</v>
      </c>
      <c r="D8618" s="6">
        <v>346</v>
      </c>
      <c r="E8618" s="6" t="s">
        <v>6887</v>
      </c>
      <c r="H8618" s="6">
        <f>IF('Раздел 2.6.4'!AF36&gt;='Раздел 2.6.4'!AK36,0,1)</f>
        <v>0</v>
      </c>
    </row>
    <row r="8619" spans="1:8" x14ac:dyDescent="0.2">
      <c r="A8619" s="6">
        <f t="shared" si="124"/>
        <v>609562</v>
      </c>
      <c r="B8619" s="6">
        <v>36</v>
      </c>
      <c r="C8619" s="6">
        <v>16</v>
      </c>
      <c r="D8619" s="6">
        <v>347</v>
      </c>
      <c r="E8619" s="6" t="s">
        <v>6888</v>
      </c>
      <c r="H8619" s="6">
        <f>IF('Раздел 2.6.4'!AF37&gt;='Раздел 2.6.4'!AK37,0,1)</f>
        <v>0</v>
      </c>
    </row>
    <row r="8620" spans="1:8" x14ac:dyDescent="0.2">
      <c r="A8620" s="6">
        <f t="shared" si="124"/>
        <v>609562</v>
      </c>
      <c r="B8620" s="6">
        <v>36</v>
      </c>
      <c r="C8620" s="6">
        <v>16</v>
      </c>
      <c r="D8620" s="6">
        <v>348</v>
      </c>
      <c r="E8620" s="6" t="s">
        <v>6889</v>
      </c>
      <c r="H8620" s="6">
        <f>IF('Раздел 2.6.4'!AF38&gt;='Раздел 2.6.4'!AK38,0,1)</f>
        <v>0</v>
      </c>
    </row>
    <row r="8621" spans="1:8" x14ac:dyDescent="0.2">
      <c r="A8621" s="6">
        <f t="shared" si="124"/>
        <v>609562</v>
      </c>
      <c r="B8621" s="6">
        <v>36</v>
      </c>
      <c r="C8621" s="6">
        <v>16</v>
      </c>
      <c r="D8621" s="6">
        <v>349</v>
      </c>
      <c r="E8621" s="6" t="s">
        <v>6890</v>
      </c>
      <c r="H8621" s="6">
        <f>IF('Раздел 2.6.4'!AF39&gt;='Раздел 2.6.4'!AK39,0,1)</f>
        <v>0</v>
      </c>
    </row>
    <row r="8622" spans="1:8" x14ac:dyDescent="0.2">
      <c r="A8622" s="6">
        <f t="shared" si="124"/>
        <v>609562</v>
      </c>
      <c r="B8622" s="6">
        <v>36</v>
      </c>
      <c r="C8622" s="6">
        <v>16</v>
      </c>
      <c r="D8622" s="6">
        <v>350</v>
      </c>
      <c r="E8622" s="6" t="s">
        <v>6891</v>
      </c>
      <c r="H8622" s="6">
        <f>IF('Раздел 2.6.4'!AF40&gt;='Раздел 2.6.4'!AK40,0,1)</f>
        <v>0</v>
      </c>
    </row>
    <row r="8623" spans="1:8" x14ac:dyDescent="0.2">
      <c r="A8623" s="6">
        <f t="shared" si="124"/>
        <v>609562</v>
      </c>
      <c r="B8623" s="6">
        <v>36</v>
      </c>
      <c r="C8623" s="6">
        <v>16</v>
      </c>
      <c r="D8623" s="6">
        <v>351</v>
      </c>
      <c r="E8623" s="6" t="s">
        <v>6892</v>
      </c>
      <c r="H8623" s="6">
        <f>IF('Раздел 2.6.4'!AF41&gt;='Раздел 2.6.4'!AK41,0,1)</f>
        <v>0</v>
      </c>
    </row>
    <row r="8624" spans="1:8" x14ac:dyDescent="0.2">
      <c r="A8624" s="6">
        <f t="shared" si="124"/>
        <v>609562</v>
      </c>
      <c r="B8624" s="6">
        <v>36</v>
      </c>
      <c r="C8624" s="119">
        <v>16</v>
      </c>
      <c r="D8624" s="119">
        <v>352</v>
      </c>
      <c r="E8624" s="119" t="s">
        <v>6893</v>
      </c>
      <c r="F8624" s="119"/>
      <c r="G8624" s="119"/>
      <c r="H8624" s="119">
        <f>IF('Раздел 2.6.4'!AF42&gt;='Раздел 2.6.4'!AK42,0,1)</f>
        <v>0</v>
      </c>
    </row>
    <row r="8625" spans="1:8" x14ac:dyDescent="0.2">
      <c r="A8625" s="6">
        <f t="shared" si="124"/>
        <v>609562</v>
      </c>
      <c r="B8625" s="6">
        <v>36</v>
      </c>
      <c r="C8625" s="6">
        <v>17</v>
      </c>
      <c r="D8625" s="6">
        <v>353</v>
      </c>
      <c r="E8625" s="6" t="s">
        <v>6894</v>
      </c>
      <c r="H8625" s="6">
        <f>IF('Раздел 2.6.4'!AG21&gt;='Раздел 2.6.4'!AH21,0,1)</f>
        <v>0</v>
      </c>
    </row>
    <row r="8626" spans="1:8" x14ac:dyDescent="0.2">
      <c r="A8626" s="6">
        <f t="shared" si="124"/>
        <v>609562</v>
      </c>
      <c r="B8626" s="6">
        <v>36</v>
      </c>
      <c r="C8626" s="6">
        <v>17</v>
      </c>
      <c r="D8626" s="6">
        <v>354</v>
      </c>
      <c r="E8626" s="6" t="s">
        <v>6895</v>
      </c>
      <c r="H8626" s="6">
        <f>IF('Раздел 2.6.4'!AG22&gt;='Раздел 2.6.4'!AH22,0,1)</f>
        <v>0</v>
      </c>
    </row>
    <row r="8627" spans="1:8" x14ac:dyDescent="0.2">
      <c r="A8627" s="6">
        <f t="shared" si="124"/>
        <v>609562</v>
      </c>
      <c r="B8627" s="6">
        <v>36</v>
      </c>
      <c r="C8627" s="6">
        <v>17</v>
      </c>
      <c r="D8627" s="6">
        <v>355</v>
      </c>
      <c r="E8627" s="6" t="s">
        <v>6896</v>
      </c>
      <c r="H8627" s="6">
        <f>IF('Раздел 2.6.4'!AG23&gt;='Раздел 2.6.4'!AH23,0,1)</f>
        <v>0</v>
      </c>
    </row>
    <row r="8628" spans="1:8" x14ac:dyDescent="0.2">
      <c r="A8628" s="6">
        <f t="shared" si="124"/>
        <v>609562</v>
      </c>
      <c r="B8628" s="6">
        <v>36</v>
      </c>
      <c r="C8628" s="6">
        <v>17</v>
      </c>
      <c r="D8628" s="6">
        <v>356</v>
      </c>
      <c r="E8628" s="6" t="s">
        <v>6897</v>
      </c>
      <c r="H8628" s="6">
        <f>IF('Раздел 2.6.4'!AG24&gt;='Раздел 2.6.4'!AH24,0,1)</f>
        <v>0</v>
      </c>
    </row>
    <row r="8629" spans="1:8" x14ac:dyDescent="0.2">
      <c r="A8629" s="6">
        <f t="shared" si="124"/>
        <v>609562</v>
      </c>
      <c r="B8629" s="6">
        <v>36</v>
      </c>
      <c r="C8629" s="6">
        <v>17</v>
      </c>
      <c r="D8629" s="6">
        <v>357</v>
      </c>
      <c r="E8629" s="6" t="s">
        <v>6898</v>
      </c>
      <c r="H8629" s="6">
        <f>IF('Раздел 2.6.4'!AG25&gt;='Раздел 2.6.4'!AH25,0,1)</f>
        <v>0</v>
      </c>
    </row>
    <row r="8630" spans="1:8" x14ac:dyDescent="0.2">
      <c r="A8630" s="6">
        <f t="shared" si="124"/>
        <v>609562</v>
      </c>
      <c r="B8630" s="6">
        <v>36</v>
      </c>
      <c r="C8630" s="6">
        <v>17</v>
      </c>
      <c r="D8630" s="6">
        <v>358</v>
      </c>
      <c r="E8630" s="6" t="s">
        <v>6899</v>
      </c>
      <c r="H8630" s="6">
        <f>IF('Раздел 2.6.4'!AG26&gt;='Раздел 2.6.4'!AH26,0,1)</f>
        <v>0</v>
      </c>
    </row>
    <row r="8631" spans="1:8" x14ac:dyDescent="0.2">
      <c r="A8631" s="6">
        <f t="shared" si="124"/>
        <v>609562</v>
      </c>
      <c r="B8631" s="6">
        <v>36</v>
      </c>
      <c r="C8631" s="6">
        <v>17</v>
      </c>
      <c r="D8631" s="6">
        <v>359</v>
      </c>
      <c r="E8631" s="6" t="s">
        <v>6900</v>
      </c>
      <c r="H8631" s="6">
        <f>IF('Раздел 2.6.4'!AG27&gt;='Раздел 2.6.4'!AH27,0,1)</f>
        <v>0</v>
      </c>
    </row>
    <row r="8632" spans="1:8" x14ac:dyDescent="0.2">
      <c r="A8632" s="6">
        <f t="shared" si="124"/>
        <v>609562</v>
      </c>
      <c r="B8632" s="6">
        <v>36</v>
      </c>
      <c r="C8632" s="6">
        <v>17</v>
      </c>
      <c r="D8632" s="6">
        <v>360</v>
      </c>
      <c r="E8632" s="6" t="s">
        <v>6901</v>
      </c>
      <c r="H8632" s="6">
        <f>IF('Раздел 2.6.4'!AG28&gt;='Раздел 2.6.4'!AH28,0,1)</f>
        <v>0</v>
      </c>
    </row>
    <row r="8633" spans="1:8" x14ac:dyDescent="0.2">
      <c r="A8633" s="6">
        <f t="shared" si="124"/>
        <v>609562</v>
      </c>
      <c r="B8633" s="6">
        <v>36</v>
      </c>
      <c r="C8633" s="6">
        <v>17</v>
      </c>
      <c r="D8633" s="6">
        <v>361</v>
      </c>
      <c r="E8633" s="6" t="s">
        <v>6902</v>
      </c>
      <c r="H8633" s="6">
        <f>IF('Раздел 2.6.4'!AG29&gt;='Раздел 2.6.4'!AH29,0,1)</f>
        <v>0</v>
      </c>
    </row>
    <row r="8634" spans="1:8" x14ac:dyDescent="0.2">
      <c r="A8634" s="6">
        <f t="shared" si="124"/>
        <v>609562</v>
      </c>
      <c r="B8634" s="6">
        <v>36</v>
      </c>
      <c r="C8634" s="6">
        <v>17</v>
      </c>
      <c r="D8634" s="6">
        <v>362</v>
      </c>
      <c r="E8634" s="6" t="s">
        <v>6903</v>
      </c>
      <c r="H8634" s="6">
        <f>IF('Раздел 2.6.4'!AG30&gt;='Раздел 2.6.4'!AH30,0,1)</f>
        <v>0</v>
      </c>
    </row>
    <row r="8635" spans="1:8" x14ac:dyDescent="0.2">
      <c r="A8635" s="6">
        <f t="shared" si="124"/>
        <v>609562</v>
      </c>
      <c r="B8635" s="6">
        <v>36</v>
      </c>
      <c r="C8635" s="6">
        <v>17</v>
      </c>
      <c r="D8635" s="6">
        <v>363</v>
      </c>
      <c r="E8635" s="6" t="s">
        <v>6904</v>
      </c>
      <c r="H8635" s="6">
        <f>IF('Раздел 2.6.4'!AG31&gt;='Раздел 2.6.4'!AH31,0,1)</f>
        <v>0</v>
      </c>
    </row>
    <row r="8636" spans="1:8" x14ac:dyDescent="0.2">
      <c r="A8636" s="6">
        <f t="shared" si="124"/>
        <v>609562</v>
      </c>
      <c r="B8636" s="6">
        <v>36</v>
      </c>
      <c r="C8636" s="6">
        <v>17</v>
      </c>
      <c r="D8636" s="6">
        <v>364</v>
      </c>
      <c r="E8636" s="6" t="s">
        <v>6905</v>
      </c>
      <c r="H8636" s="6">
        <f>IF('Раздел 2.6.4'!AG32&gt;='Раздел 2.6.4'!AH32,0,1)</f>
        <v>0</v>
      </c>
    </row>
    <row r="8637" spans="1:8" x14ac:dyDescent="0.2">
      <c r="A8637" s="6">
        <f t="shared" si="124"/>
        <v>609562</v>
      </c>
      <c r="B8637" s="6">
        <v>36</v>
      </c>
      <c r="C8637" s="6">
        <v>17</v>
      </c>
      <c r="D8637" s="6">
        <v>365</v>
      </c>
      <c r="E8637" s="6" t="s">
        <v>6906</v>
      </c>
      <c r="H8637" s="6">
        <f>IF('Раздел 2.6.4'!AG33&gt;='Раздел 2.6.4'!AH33,0,1)</f>
        <v>0</v>
      </c>
    </row>
    <row r="8638" spans="1:8" x14ac:dyDescent="0.2">
      <c r="A8638" s="6">
        <f t="shared" si="124"/>
        <v>609562</v>
      </c>
      <c r="B8638" s="6">
        <v>36</v>
      </c>
      <c r="C8638" s="6">
        <v>17</v>
      </c>
      <c r="D8638" s="6">
        <v>366</v>
      </c>
      <c r="E8638" s="6" t="s">
        <v>6907</v>
      </c>
      <c r="H8638" s="6">
        <f>IF('Раздел 2.6.4'!AG34&gt;='Раздел 2.6.4'!AH34,0,1)</f>
        <v>0</v>
      </c>
    </row>
    <row r="8639" spans="1:8" x14ac:dyDescent="0.2">
      <c r="A8639" s="6">
        <f t="shared" si="124"/>
        <v>609562</v>
      </c>
      <c r="B8639" s="6">
        <v>36</v>
      </c>
      <c r="C8639" s="6">
        <v>17</v>
      </c>
      <c r="D8639" s="6">
        <v>367</v>
      </c>
      <c r="E8639" s="6" t="s">
        <v>6908</v>
      </c>
      <c r="H8639" s="6">
        <f>IF('Раздел 2.6.4'!AG35&gt;='Раздел 2.6.4'!AH35,0,1)</f>
        <v>0</v>
      </c>
    </row>
    <row r="8640" spans="1:8" x14ac:dyDescent="0.2">
      <c r="A8640" s="6">
        <f t="shared" si="124"/>
        <v>609562</v>
      </c>
      <c r="B8640" s="6">
        <v>36</v>
      </c>
      <c r="C8640" s="6">
        <v>17</v>
      </c>
      <c r="D8640" s="6">
        <v>368</v>
      </c>
      <c r="E8640" s="6" t="s">
        <v>6909</v>
      </c>
      <c r="H8640" s="6">
        <f>IF('Раздел 2.6.4'!AG36&gt;='Раздел 2.6.4'!AH36,0,1)</f>
        <v>0</v>
      </c>
    </row>
    <row r="8641" spans="1:8" x14ac:dyDescent="0.2">
      <c r="A8641" s="6">
        <f t="shared" si="124"/>
        <v>609562</v>
      </c>
      <c r="B8641" s="6">
        <v>36</v>
      </c>
      <c r="C8641" s="6">
        <v>17</v>
      </c>
      <c r="D8641" s="6">
        <v>369</v>
      </c>
      <c r="E8641" s="6" t="s">
        <v>6910</v>
      </c>
      <c r="H8641" s="6">
        <f>IF('Раздел 2.6.4'!AG37&gt;='Раздел 2.6.4'!AH37,0,1)</f>
        <v>0</v>
      </c>
    </row>
    <row r="8642" spans="1:8" x14ac:dyDescent="0.2">
      <c r="A8642" s="6">
        <f t="shared" si="124"/>
        <v>609562</v>
      </c>
      <c r="B8642" s="6">
        <v>36</v>
      </c>
      <c r="C8642" s="6">
        <v>17</v>
      </c>
      <c r="D8642" s="6">
        <v>370</v>
      </c>
      <c r="E8642" s="6" t="s">
        <v>6911</v>
      </c>
      <c r="H8642" s="6">
        <f>IF('Раздел 2.6.4'!AG38&gt;='Раздел 2.6.4'!AH38,0,1)</f>
        <v>0</v>
      </c>
    </row>
    <row r="8643" spans="1:8" x14ac:dyDescent="0.2">
      <c r="A8643" s="6">
        <f t="shared" si="124"/>
        <v>609562</v>
      </c>
      <c r="B8643" s="6">
        <v>36</v>
      </c>
      <c r="C8643" s="6">
        <v>17</v>
      </c>
      <c r="D8643" s="6">
        <v>371</v>
      </c>
      <c r="E8643" s="6" t="s">
        <v>6912</v>
      </c>
      <c r="H8643" s="6">
        <f>IF('Раздел 2.6.4'!AG39&gt;='Раздел 2.6.4'!AH39,0,1)</f>
        <v>0</v>
      </c>
    </row>
    <row r="8644" spans="1:8" x14ac:dyDescent="0.2">
      <c r="A8644" s="6">
        <f t="shared" si="124"/>
        <v>609562</v>
      </c>
      <c r="B8644" s="6">
        <v>36</v>
      </c>
      <c r="C8644" s="7">
        <v>17</v>
      </c>
      <c r="D8644" s="6">
        <v>372</v>
      </c>
      <c r="E8644" s="7" t="s">
        <v>6913</v>
      </c>
      <c r="F8644" s="7"/>
      <c r="G8644" s="7"/>
      <c r="H8644" s="7">
        <f>IF('Раздел 2.6.4'!AG40&gt;='Раздел 2.6.4'!AH40,0,1)</f>
        <v>0</v>
      </c>
    </row>
    <row r="8645" spans="1:8" x14ac:dyDescent="0.2">
      <c r="A8645" s="6">
        <f t="shared" si="124"/>
        <v>609562</v>
      </c>
      <c r="B8645" s="6">
        <v>36</v>
      </c>
      <c r="C8645" s="7">
        <v>17</v>
      </c>
      <c r="D8645" s="6">
        <v>373</v>
      </c>
      <c r="E8645" s="7" t="s">
        <v>6914</v>
      </c>
      <c r="F8645" s="7"/>
      <c r="G8645" s="7"/>
      <c r="H8645" s="7">
        <f>IF('Раздел 2.6.4'!AG41&gt;='Раздел 2.6.4'!AH41,0,1)</f>
        <v>0</v>
      </c>
    </row>
    <row r="8646" spans="1:8" x14ac:dyDescent="0.2">
      <c r="A8646" s="6">
        <f t="shared" si="124"/>
        <v>609562</v>
      </c>
      <c r="B8646" s="6">
        <v>36</v>
      </c>
      <c r="C8646" s="119">
        <v>17</v>
      </c>
      <c r="D8646" s="119">
        <v>374</v>
      </c>
      <c r="E8646" s="119" t="s">
        <v>6915</v>
      </c>
      <c r="F8646" s="119"/>
      <c r="G8646" s="119"/>
      <c r="H8646" s="119">
        <f>IF('Раздел 2.6.4'!AG42&gt;='Раздел 2.6.4'!AH42,0,1)</f>
        <v>0</v>
      </c>
    </row>
    <row r="8647" spans="1:8" x14ac:dyDescent="0.2">
      <c r="A8647" s="6">
        <f t="shared" si="124"/>
        <v>609562</v>
      </c>
      <c r="B8647" s="6">
        <v>36</v>
      </c>
      <c r="C8647" s="6">
        <v>18</v>
      </c>
      <c r="D8647" s="6">
        <v>375</v>
      </c>
      <c r="E8647" s="6" t="s">
        <v>6916</v>
      </c>
      <c r="H8647" s="6">
        <f>IF('Раздел 2.6.4'!AG21&gt;='Раздел 2.6.4'!AI21,0,1)</f>
        <v>0</v>
      </c>
    </row>
    <row r="8648" spans="1:8" x14ac:dyDescent="0.2">
      <c r="A8648" s="6">
        <f t="shared" si="124"/>
        <v>609562</v>
      </c>
      <c r="B8648" s="6">
        <v>36</v>
      </c>
      <c r="C8648" s="6">
        <v>18</v>
      </c>
      <c r="D8648" s="6">
        <v>376</v>
      </c>
      <c r="E8648" s="6" t="s">
        <v>6917</v>
      </c>
      <c r="H8648" s="6">
        <f>IF('Раздел 2.6.4'!AG22&gt;='Раздел 2.6.4'!AI22,0,1)</f>
        <v>0</v>
      </c>
    </row>
    <row r="8649" spans="1:8" x14ac:dyDescent="0.2">
      <c r="A8649" s="6">
        <f t="shared" si="124"/>
        <v>609562</v>
      </c>
      <c r="B8649" s="6">
        <v>36</v>
      </c>
      <c r="C8649" s="6">
        <v>18</v>
      </c>
      <c r="D8649" s="6">
        <v>377</v>
      </c>
      <c r="E8649" s="6" t="s">
        <v>6918</v>
      </c>
      <c r="H8649" s="6">
        <f>IF('Раздел 2.6.4'!AG23&gt;='Раздел 2.6.4'!AI23,0,1)</f>
        <v>0</v>
      </c>
    </row>
    <row r="8650" spans="1:8" x14ac:dyDescent="0.2">
      <c r="A8650" s="6">
        <f t="shared" si="124"/>
        <v>609562</v>
      </c>
      <c r="B8650" s="6">
        <v>36</v>
      </c>
      <c r="C8650" s="6">
        <v>18</v>
      </c>
      <c r="D8650" s="6">
        <v>378</v>
      </c>
      <c r="E8650" s="6" t="s">
        <v>6919</v>
      </c>
      <c r="H8650" s="6">
        <f>IF('Раздел 2.6.4'!AG24&gt;='Раздел 2.6.4'!AI24,0,1)</f>
        <v>0</v>
      </c>
    </row>
    <row r="8651" spans="1:8" x14ac:dyDescent="0.2">
      <c r="A8651" s="6">
        <f t="shared" si="124"/>
        <v>609562</v>
      </c>
      <c r="B8651" s="6">
        <v>36</v>
      </c>
      <c r="C8651" s="6">
        <v>18</v>
      </c>
      <c r="D8651" s="6">
        <v>379</v>
      </c>
      <c r="E8651" s="6" t="s">
        <v>6920</v>
      </c>
      <c r="H8651" s="6">
        <f>IF('Раздел 2.6.4'!AG25&gt;='Раздел 2.6.4'!AI25,0,1)</f>
        <v>0</v>
      </c>
    </row>
    <row r="8652" spans="1:8" x14ac:dyDescent="0.2">
      <c r="A8652" s="6">
        <f t="shared" si="124"/>
        <v>609562</v>
      </c>
      <c r="B8652" s="6">
        <v>36</v>
      </c>
      <c r="C8652" s="6">
        <v>18</v>
      </c>
      <c r="D8652" s="6">
        <v>380</v>
      </c>
      <c r="E8652" s="6" t="s">
        <v>6921</v>
      </c>
      <c r="H8652" s="6">
        <f>IF('Раздел 2.6.4'!AG26&gt;='Раздел 2.6.4'!AI26,0,1)</f>
        <v>0</v>
      </c>
    </row>
    <row r="8653" spans="1:8" x14ac:dyDescent="0.2">
      <c r="A8653" s="6">
        <f t="shared" si="124"/>
        <v>609562</v>
      </c>
      <c r="B8653" s="6">
        <v>36</v>
      </c>
      <c r="C8653" s="6">
        <v>18</v>
      </c>
      <c r="D8653" s="6">
        <v>381</v>
      </c>
      <c r="E8653" s="6" t="s">
        <v>6922</v>
      </c>
      <c r="H8653" s="6">
        <f>IF('Раздел 2.6.4'!AG27&gt;='Раздел 2.6.4'!AI27,0,1)</f>
        <v>0</v>
      </c>
    </row>
    <row r="8654" spans="1:8" x14ac:dyDescent="0.2">
      <c r="A8654" s="6">
        <f t="shared" si="124"/>
        <v>609562</v>
      </c>
      <c r="B8654" s="6">
        <v>36</v>
      </c>
      <c r="C8654" s="6">
        <v>18</v>
      </c>
      <c r="D8654" s="6">
        <v>382</v>
      </c>
      <c r="E8654" s="6" t="s">
        <v>6923</v>
      </c>
      <c r="H8654" s="6">
        <f>IF('Раздел 2.6.4'!AG28&gt;='Раздел 2.6.4'!AI28,0,1)</f>
        <v>0</v>
      </c>
    </row>
    <row r="8655" spans="1:8" x14ac:dyDescent="0.2">
      <c r="A8655" s="6">
        <f t="shared" si="124"/>
        <v>609562</v>
      </c>
      <c r="B8655" s="6">
        <v>36</v>
      </c>
      <c r="C8655" s="6">
        <v>18</v>
      </c>
      <c r="D8655" s="6">
        <v>383</v>
      </c>
      <c r="E8655" s="6" t="s">
        <v>6924</v>
      </c>
      <c r="H8655" s="6">
        <f>IF('Раздел 2.6.4'!AG29&gt;='Раздел 2.6.4'!AI29,0,1)</f>
        <v>0</v>
      </c>
    </row>
    <row r="8656" spans="1:8" x14ac:dyDescent="0.2">
      <c r="A8656" s="6">
        <f t="shared" si="124"/>
        <v>609562</v>
      </c>
      <c r="B8656" s="6">
        <v>36</v>
      </c>
      <c r="C8656" s="6">
        <v>18</v>
      </c>
      <c r="D8656" s="6">
        <v>384</v>
      </c>
      <c r="E8656" s="6" t="s">
        <v>6925</v>
      </c>
      <c r="H8656" s="6">
        <f>IF('Раздел 2.6.4'!AG30&gt;='Раздел 2.6.4'!AI30,0,1)</f>
        <v>0</v>
      </c>
    </row>
    <row r="8657" spans="1:8" x14ac:dyDescent="0.2">
      <c r="A8657" s="6">
        <f t="shared" ref="A8657:A8720" si="125">P_3</f>
        <v>609562</v>
      </c>
      <c r="B8657" s="6">
        <v>36</v>
      </c>
      <c r="C8657" s="6">
        <v>18</v>
      </c>
      <c r="D8657" s="6">
        <v>385</v>
      </c>
      <c r="E8657" s="6" t="s">
        <v>6926</v>
      </c>
      <c r="H8657" s="6">
        <f>IF('Раздел 2.6.4'!AG31&gt;='Раздел 2.6.4'!AI31,0,1)</f>
        <v>0</v>
      </c>
    </row>
    <row r="8658" spans="1:8" x14ac:dyDescent="0.2">
      <c r="A8658" s="6">
        <f t="shared" si="125"/>
        <v>609562</v>
      </c>
      <c r="B8658" s="6">
        <v>36</v>
      </c>
      <c r="C8658" s="6">
        <v>18</v>
      </c>
      <c r="D8658" s="6">
        <v>386</v>
      </c>
      <c r="E8658" s="6" t="s">
        <v>6927</v>
      </c>
      <c r="H8658" s="6">
        <f>IF('Раздел 2.6.4'!AG32&gt;='Раздел 2.6.4'!AI32,0,1)</f>
        <v>0</v>
      </c>
    </row>
    <row r="8659" spans="1:8" x14ac:dyDescent="0.2">
      <c r="A8659" s="6">
        <f t="shared" si="125"/>
        <v>609562</v>
      </c>
      <c r="B8659" s="6">
        <v>36</v>
      </c>
      <c r="C8659" s="6">
        <v>18</v>
      </c>
      <c r="D8659" s="6">
        <v>387</v>
      </c>
      <c r="E8659" s="6" t="s">
        <v>6928</v>
      </c>
      <c r="H8659" s="6">
        <f>IF('Раздел 2.6.4'!AG33&gt;='Раздел 2.6.4'!AI33,0,1)</f>
        <v>0</v>
      </c>
    </row>
    <row r="8660" spans="1:8" x14ac:dyDescent="0.2">
      <c r="A8660" s="6">
        <f t="shared" si="125"/>
        <v>609562</v>
      </c>
      <c r="B8660" s="6">
        <v>36</v>
      </c>
      <c r="C8660" s="6">
        <v>18</v>
      </c>
      <c r="D8660" s="6">
        <v>388</v>
      </c>
      <c r="E8660" s="6" t="s">
        <v>6504</v>
      </c>
      <c r="H8660" s="6">
        <f>IF('Раздел 2.6.4'!AG34&gt;='Раздел 2.6.4'!AI34,0,1)</f>
        <v>0</v>
      </c>
    </row>
    <row r="8661" spans="1:8" x14ac:dyDescent="0.2">
      <c r="A8661" s="6">
        <f t="shared" si="125"/>
        <v>609562</v>
      </c>
      <c r="B8661" s="6">
        <v>36</v>
      </c>
      <c r="C8661" s="6">
        <v>18</v>
      </c>
      <c r="D8661" s="6">
        <v>389</v>
      </c>
      <c r="E8661" s="6" t="s">
        <v>6505</v>
      </c>
      <c r="H8661" s="6">
        <f>IF('Раздел 2.6.4'!AG35&gt;='Раздел 2.6.4'!AI35,0,1)</f>
        <v>0</v>
      </c>
    </row>
    <row r="8662" spans="1:8" x14ac:dyDescent="0.2">
      <c r="A8662" s="6">
        <f t="shared" si="125"/>
        <v>609562</v>
      </c>
      <c r="B8662" s="6">
        <v>36</v>
      </c>
      <c r="C8662" s="6">
        <v>18</v>
      </c>
      <c r="D8662" s="6">
        <v>390</v>
      </c>
      <c r="E8662" s="6" t="s">
        <v>6506</v>
      </c>
      <c r="H8662" s="6">
        <f>IF('Раздел 2.6.4'!AG36&gt;='Раздел 2.6.4'!AI36,0,1)</f>
        <v>0</v>
      </c>
    </row>
    <row r="8663" spans="1:8" x14ac:dyDescent="0.2">
      <c r="A8663" s="6">
        <f t="shared" si="125"/>
        <v>609562</v>
      </c>
      <c r="B8663" s="6">
        <v>36</v>
      </c>
      <c r="C8663" s="6">
        <v>18</v>
      </c>
      <c r="D8663" s="6">
        <v>391</v>
      </c>
      <c r="E8663" s="6" t="s">
        <v>6507</v>
      </c>
      <c r="H8663" s="6">
        <f>IF('Раздел 2.6.4'!AG37&gt;='Раздел 2.6.4'!AI37,0,1)</f>
        <v>0</v>
      </c>
    </row>
    <row r="8664" spans="1:8" x14ac:dyDescent="0.2">
      <c r="A8664" s="6">
        <f t="shared" si="125"/>
        <v>609562</v>
      </c>
      <c r="B8664" s="6">
        <v>36</v>
      </c>
      <c r="C8664" s="6">
        <v>18</v>
      </c>
      <c r="D8664" s="6">
        <v>392</v>
      </c>
      <c r="E8664" s="6" t="s">
        <v>6508</v>
      </c>
      <c r="H8664" s="6">
        <f>IF('Раздел 2.6.4'!AG38&gt;='Раздел 2.6.4'!AI38,0,1)</f>
        <v>0</v>
      </c>
    </row>
    <row r="8665" spans="1:8" x14ac:dyDescent="0.2">
      <c r="A8665" s="6">
        <f t="shared" si="125"/>
        <v>609562</v>
      </c>
      <c r="B8665" s="6">
        <v>36</v>
      </c>
      <c r="C8665" s="6">
        <v>18</v>
      </c>
      <c r="D8665" s="6">
        <v>393</v>
      </c>
      <c r="E8665" s="6" t="s">
        <v>6509</v>
      </c>
      <c r="H8665" s="6">
        <f>IF('Раздел 2.6.4'!AG39&gt;='Раздел 2.6.4'!AI39,0,1)</f>
        <v>0</v>
      </c>
    </row>
    <row r="8666" spans="1:8" x14ac:dyDescent="0.2">
      <c r="A8666" s="6">
        <f t="shared" si="125"/>
        <v>609562</v>
      </c>
      <c r="B8666" s="6">
        <v>36</v>
      </c>
      <c r="C8666" s="6">
        <v>18</v>
      </c>
      <c r="D8666" s="6">
        <v>394</v>
      </c>
      <c r="E8666" s="6" t="s">
        <v>6510</v>
      </c>
      <c r="H8666" s="6">
        <f>IF('Раздел 2.6.4'!AG40&gt;='Раздел 2.6.4'!AI40,0,1)</f>
        <v>0</v>
      </c>
    </row>
    <row r="8667" spans="1:8" x14ac:dyDescent="0.2">
      <c r="A8667" s="6">
        <f t="shared" si="125"/>
        <v>609562</v>
      </c>
      <c r="B8667" s="6">
        <v>36</v>
      </c>
      <c r="C8667" s="6">
        <v>18</v>
      </c>
      <c r="D8667" s="6">
        <v>395</v>
      </c>
      <c r="E8667" s="6" t="s">
        <v>6511</v>
      </c>
      <c r="H8667" s="6">
        <f>IF('Раздел 2.6.4'!AG41&gt;='Раздел 2.6.4'!AI41,0,1)</f>
        <v>0</v>
      </c>
    </row>
    <row r="8668" spans="1:8" x14ac:dyDescent="0.2">
      <c r="A8668" s="6">
        <f t="shared" si="125"/>
        <v>609562</v>
      </c>
      <c r="B8668" s="119">
        <v>36</v>
      </c>
      <c r="C8668" s="119">
        <v>18</v>
      </c>
      <c r="D8668" s="119">
        <v>396</v>
      </c>
      <c r="E8668" s="119" t="s">
        <v>6512</v>
      </c>
      <c r="F8668" s="119"/>
      <c r="G8668" s="119"/>
      <c r="H8668" s="119">
        <f>IF('Раздел 2.6.4'!AG42&gt;='Раздел 2.6.4'!AI42,0,1)</f>
        <v>0</v>
      </c>
    </row>
    <row r="8669" spans="1:8" x14ac:dyDescent="0.2">
      <c r="A8669" s="132">
        <f t="shared" si="125"/>
        <v>609562</v>
      </c>
      <c r="B8669" s="132">
        <v>36</v>
      </c>
      <c r="C8669" s="133">
        <v>19</v>
      </c>
      <c r="D8669" s="132">
        <v>397</v>
      </c>
      <c r="E8669" s="137" t="s">
        <v>2818</v>
      </c>
      <c r="F8669" s="133"/>
      <c r="G8669" s="133"/>
      <c r="H8669" s="7">
        <f>IF('Раздел 2.6.4'!P22&gt;='Раздел 2.6.4'!P23,0,1)</f>
        <v>0</v>
      </c>
    </row>
    <row r="8670" spans="1:8" x14ac:dyDescent="0.2">
      <c r="A8670" s="132">
        <f t="shared" si="125"/>
        <v>609562</v>
      </c>
      <c r="B8670" s="132">
        <v>36</v>
      </c>
      <c r="C8670" s="133">
        <v>19</v>
      </c>
      <c r="D8670" s="132">
        <v>398</v>
      </c>
      <c r="E8670" s="137" t="s">
        <v>2819</v>
      </c>
      <c r="F8670" s="133"/>
      <c r="G8670" s="133"/>
      <c r="H8670" s="7">
        <f>IF('Раздел 2.6.4'!Q22&gt;='Раздел 2.6.4'!Q23,0,1)</f>
        <v>0</v>
      </c>
    </row>
    <row r="8671" spans="1:8" x14ac:dyDescent="0.2">
      <c r="A8671" s="132">
        <f t="shared" si="125"/>
        <v>609562</v>
      </c>
      <c r="B8671" s="132">
        <v>36</v>
      </c>
      <c r="C8671" s="133">
        <v>19</v>
      </c>
      <c r="D8671" s="132">
        <v>399</v>
      </c>
      <c r="E8671" s="137" t="s">
        <v>2820</v>
      </c>
      <c r="F8671" s="133"/>
      <c r="G8671" s="133"/>
      <c r="H8671" s="7">
        <f>IF('Раздел 2.6.4'!R22&gt;='Раздел 2.6.4'!R23,0,1)</f>
        <v>0</v>
      </c>
    </row>
    <row r="8672" spans="1:8" x14ac:dyDescent="0.2">
      <c r="A8672" s="132">
        <f t="shared" si="125"/>
        <v>609562</v>
      </c>
      <c r="B8672" s="132">
        <v>36</v>
      </c>
      <c r="C8672" s="133">
        <v>19</v>
      </c>
      <c r="D8672" s="132">
        <v>400</v>
      </c>
      <c r="E8672" s="137" t="s">
        <v>2821</v>
      </c>
      <c r="F8672" s="133"/>
      <c r="G8672" s="133"/>
      <c r="H8672" s="7">
        <f>IF('Раздел 2.6.4'!S22&gt;='Раздел 2.6.4'!S23,0,1)</f>
        <v>0</v>
      </c>
    </row>
    <row r="8673" spans="1:12" x14ac:dyDescent="0.2">
      <c r="A8673" s="132">
        <f t="shared" si="125"/>
        <v>609562</v>
      </c>
      <c r="B8673" s="132">
        <v>36</v>
      </c>
      <c r="C8673" s="133">
        <v>19</v>
      </c>
      <c r="D8673" s="132">
        <v>401</v>
      </c>
      <c r="E8673" s="137" t="s">
        <v>2822</v>
      </c>
      <c r="F8673" s="133"/>
      <c r="G8673" s="133"/>
      <c r="H8673" s="7">
        <f>IF('Раздел 2.6.4'!T22&gt;='Раздел 2.6.4'!T23,0,1)</f>
        <v>0</v>
      </c>
    </row>
    <row r="8674" spans="1:12" x14ac:dyDescent="0.2">
      <c r="A8674" s="132">
        <f t="shared" si="125"/>
        <v>609562</v>
      </c>
      <c r="B8674" s="132">
        <v>36</v>
      </c>
      <c r="C8674" s="133">
        <v>19</v>
      </c>
      <c r="D8674" s="132">
        <v>402</v>
      </c>
      <c r="E8674" s="137" t="s">
        <v>2823</v>
      </c>
      <c r="F8674" s="133"/>
      <c r="G8674" s="133"/>
      <c r="H8674" s="7">
        <f>IF('Раздел 2.6.4'!U22&gt;='Раздел 2.6.4'!U23,0,1)</f>
        <v>0</v>
      </c>
    </row>
    <row r="8675" spans="1:12" x14ac:dyDescent="0.2">
      <c r="A8675" s="132">
        <f t="shared" si="125"/>
        <v>609562</v>
      </c>
      <c r="B8675" s="132">
        <v>36</v>
      </c>
      <c r="C8675" s="133">
        <v>19</v>
      </c>
      <c r="D8675" s="132">
        <v>403</v>
      </c>
      <c r="E8675" s="137" t="s">
        <v>2824</v>
      </c>
      <c r="F8675" s="133"/>
      <c r="G8675" s="133"/>
      <c r="H8675" s="7">
        <f>IF('Раздел 2.6.4'!V22&gt;='Раздел 2.6.4'!V23,0,1)</f>
        <v>0</v>
      </c>
    </row>
    <row r="8676" spans="1:12" x14ac:dyDescent="0.2">
      <c r="A8676" s="132">
        <f t="shared" si="125"/>
        <v>609562</v>
      </c>
      <c r="B8676" s="132">
        <v>36</v>
      </c>
      <c r="C8676" s="133">
        <v>19</v>
      </c>
      <c r="D8676" s="132">
        <v>404</v>
      </c>
      <c r="E8676" s="137" t="s">
        <v>2825</v>
      </c>
      <c r="F8676" s="133"/>
      <c r="G8676" s="133"/>
      <c r="H8676" s="7">
        <f>IF('Раздел 2.6.4'!W22&gt;='Раздел 2.6.4'!W23,0,1)</f>
        <v>0</v>
      </c>
    </row>
    <row r="8677" spans="1:12" x14ac:dyDescent="0.2">
      <c r="A8677" s="132">
        <f t="shared" si="125"/>
        <v>609562</v>
      </c>
      <c r="B8677" s="132">
        <v>36</v>
      </c>
      <c r="C8677" s="133">
        <v>19</v>
      </c>
      <c r="D8677" s="132">
        <v>405</v>
      </c>
      <c r="E8677" s="137" t="s">
        <v>2826</v>
      </c>
      <c r="F8677" s="133"/>
      <c r="G8677" s="133"/>
      <c r="H8677" s="7">
        <f>IF('Раздел 2.6.4'!X22&gt;='Раздел 2.6.4'!X23,0,1)</f>
        <v>0</v>
      </c>
    </row>
    <row r="8678" spans="1:12" x14ac:dyDescent="0.2">
      <c r="A8678" s="132">
        <f t="shared" si="125"/>
        <v>609562</v>
      </c>
      <c r="B8678" s="132">
        <v>36</v>
      </c>
      <c r="C8678" s="133">
        <v>19</v>
      </c>
      <c r="D8678" s="132">
        <v>406</v>
      </c>
      <c r="E8678" s="137" t="s">
        <v>2827</v>
      </c>
      <c r="F8678" s="133"/>
      <c r="G8678" s="133"/>
      <c r="H8678" s="7">
        <f>IF('Раздел 2.6.4'!Y22&gt;='Раздел 2.6.4'!Y23,0,1)</f>
        <v>0</v>
      </c>
    </row>
    <row r="8679" spans="1:12" x14ac:dyDescent="0.2">
      <c r="A8679" s="132">
        <f t="shared" si="125"/>
        <v>609562</v>
      </c>
      <c r="B8679" s="132">
        <v>36</v>
      </c>
      <c r="C8679" s="133">
        <v>19</v>
      </c>
      <c r="D8679" s="132">
        <v>407</v>
      </c>
      <c r="E8679" s="137" t="s">
        <v>2828</v>
      </c>
      <c r="F8679" s="133"/>
      <c r="G8679" s="133"/>
      <c r="H8679" s="7">
        <f>IF('Раздел 2.6.4'!Z22&gt;='Раздел 2.6.4'!Z23,0,1)</f>
        <v>0</v>
      </c>
    </row>
    <row r="8680" spans="1:12" x14ac:dyDescent="0.2">
      <c r="A8680" s="132">
        <f t="shared" si="125"/>
        <v>609562</v>
      </c>
      <c r="B8680" s="132">
        <v>36</v>
      </c>
      <c r="C8680" s="133">
        <v>19</v>
      </c>
      <c r="D8680" s="132">
        <v>408</v>
      </c>
      <c r="E8680" s="137" t="s">
        <v>2829</v>
      </c>
      <c r="F8680" s="133"/>
      <c r="G8680" s="133"/>
      <c r="H8680" s="7">
        <f>IF('Раздел 2.6.4'!AA22&gt;='Раздел 2.6.4'!AA23,0,1)</f>
        <v>0</v>
      </c>
    </row>
    <row r="8681" spans="1:12" x14ac:dyDescent="0.2">
      <c r="A8681" s="132">
        <f t="shared" si="125"/>
        <v>609562</v>
      </c>
      <c r="B8681" s="132">
        <v>36</v>
      </c>
      <c r="C8681" s="133">
        <v>19</v>
      </c>
      <c r="D8681" s="132">
        <v>409</v>
      </c>
      <c r="E8681" s="137" t="s">
        <v>2830</v>
      </c>
      <c r="F8681" s="133"/>
      <c r="G8681" s="133"/>
      <c r="H8681" s="7">
        <f>IF('Раздел 2.6.4'!AB22&gt;='Раздел 2.6.4'!AB23,0,1)</f>
        <v>0</v>
      </c>
    </row>
    <row r="8682" spans="1:12" x14ac:dyDescent="0.2">
      <c r="A8682" s="132">
        <f t="shared" si="125"/>
        <v>609562</v>
      </c>
      <c r="B8682" s="132">
        <v>36</v>
      </c>
      <c r="C8682" s="133">
        <v>19</v>
      </c>
      <c r="D8682" s="132">
        <v>410</v>
      </c>
      <c r="E8682" s="137" t="s">
        <v>2831</v>
      </c>
      <c r="F8682" s="133"/>
      <c r="G8682" s="133"/>
      <c r="H8682" s="7">
        <f>IF('Раздел 2.6.4'!AC22&gt;='Раздел 2.6.4'!AC23,0,1)</f>
        <v>0</v>
      </c>
    </row>
    <row r="8683" spans="1:12" x14ac:dyDescent="0.2">
      <c r="A8683" s="132">
        <f t="shared" si="125"/>
        <v>609562</v>
      </c>
      <c r="B8683" s="132">
        <v>36</v>
      </c>
      <c r="C8683" s="133">
        <v>19</v>
      </c>
      <c r="D8683" s="132">
        <v>411</v>
      </c>
      <c r="E8683" s="137" t="s">
        <v>2832</v>
      </c>
      <c r="F8683" s="133"/>
      <c r="G8683" s="133"/>
      <c r="H8683" s="7">
        <f>IF('Раздел 2.6.4'!AD22&gt;='Раздел 2.6.4'!AD23,0,1)</f>
        <v>0</v>
      </c>
    </row>
    <row r="8684" spans="1:12" x14ac:dyDescent="0.2">
      <c r="A8684" s="132">
        <f t="shared" si="125"/>
        <v>609562</v>
      </c>
      <c r="B8684" s="132">
        <v>36</v>
      </c>
      <c r="C8684" s="133">
        <v>19</v>
      </c>
      <c r="D8684" s="132">
        <v>412</v>
      </c>
      <c r="E8684" s="137" t="s">
        <v>2833</v>
      </c>
      <c r="F8684" s="133"/>
      <c r="G8684" s="133"/>
      <c r="H8684" s="7">
        <f>IF('Раздел 2.6.4'!AE22&gt;='Раздел 2.6.4'!AE23,0,1)</f>
        <v>0</v>
      </c>
    </row>
    <row r="8685" spans="1:12" x14ac:dyDescent="0.2">
      <c r="A8685" s="132">
        <f t="shared" si="125"/>
        <v>609562</v>
      </c>
      <c r="B8685" s="132">
        <v>36</v>
      </c>
      <c r="C8685" s="133">
        <v>19</v>
      </c>
      <c r="D8685" s="132">
        <v>413</v>
      </c>
      <c r="E8685" s="137" t="s">
        <v>2834</v>
      </c>
      <c r="F8685" s="133"/>
      <c r="G8685" s="133"/>
      <c r="H8685" s="7">
        <f>IF('Раздел 2.6.4'!AF22&gt;='Раздел 2.6.4'!AF23,0,1)</f>
        <v>0</v>
      </c>
    </row>
    <row r="8686" spans="1:12" x14ac:dyDescent="0.2">
      <c r="A8686" s="132">
        <f t="shared" si="125"/>
        <v>609562</v>
      </c>
      <c r="B8686" s="132">
        <v>36</v>
      </c>
      <c r="C8686" s="133">
        <v>19</v>
      </c>
      <c r="D8686" s="132">
        <v>414</v>
      </c>
      <c r="E8686" s="137" t="s">
        <v>2835</v>
      </c>
      <c r="F8686" s="133"/>
      <c r="G8686" s="133"/>
      <c r="H8686" s="7">
        <f>IF('Раздел 2.6.4'!AG22&gt;='Раздел 2.6.4'!AG23,0,1)</f>
        <v>0</v>
      </c>
    </row>
    <row r="8687" spans="1:12" x14ac:dyDescent="0.2">
      <c r="A8687" s="132">
        <f t="shared" si="125"/>
        <v>609562</v>
      </c>
      <c r="B8687" s="132">
        <v>36</v>
      </c>
      <c r="C8687" s="133">
        <v>19</v>
      </c>
      <c r="D8687" s="132">
        <v>415</v>
      </c>
      <c r="E8687" s="137" t="s">
        <v>2836</v>
      </c>
      <c r="F8687" s="133"/>
      <c r="G8687" s="133"/>
      <c r="H8687" s="7">
        <f>IF('Раздел 2.6.4'!AH22&gt;='Раздел 2.6.4'!AH23,0,1)</f>
        <v>0</v>
      </c>
      <c r="L8687" s="7"/>
    </row>
    <row r="8688" spans="1:12" x14ac:dyDescent="0.2">
      <c r="A8688" s="132">
        <f t="shared" si="125"/>
        <v>609562</v>
      </c>
      <c r="B8688" s="132">
        <v>36</v>
      </c>
      <c r="C8688" s="133">
        <v>19</v>
      </c>
      <c r="D8688" s="132">
        <v>416</v>
      </c>
      <c r="E8688" s="137" t="s">
        <v>2837</v>
      </c>
      <c r="F8688" s="133"/>
      <c r="G8688" s="133"/>
      <c r="H8688" s="7">
        <f>IF('Раздел 2.6.4'!AI22&gt;='Раздел 2.6.4'!AI23,0,1)</f>
        <v>0</v>
      </c>
    </row>
    <row r="8689" spans="1:8" x14ac:dyDescent="0.2">
      <c r="A8689" s="132">
        <f t="shared" si="125"/>
        <v>609562</v>
      </c>
      <c r="B8689" s="132">
        <v>36</v>
      </c>
      <c r="C8689" s="133">
        <v>19</v>
      </c>
      <c r="D8689" s="132">
        <v>417</v>
      </c>
      <c r="E8689" s="137" t="s">
        <v>2838</v>
      </c>
      <c r="F8689" s="133"/>
      <c r="G8689" s="133"/>
      <c r="H8689" s="7">
        <f>IF('Раздел 2.6.4'!AJ22&gt;='Раздел 2.6.4'!AJ23,0,1)</f>
        <v>0</v>
      </c>
    </row>
    <row r="8690" spans="1:8" x14ac:dyDescent="0.2">
      <c r="A8690" s="132">
        <f t="shared" si="125"/>
        <v>609562</v>
      </c>
      <c r="B8690" s="132">
        <v>36</v>
      </c>
      <c r="C8690" s="134">
        <v>19</v>
      </c>
      <c r="D8690" s="134">
        <v>418</v>
      </c>
      <c r="E8690" s="138" t="s">
        <v>2839</v>
      </c>
      <c r="F8690" s="134"/>
      <c r="G8690" s="134"/>
      <c r="H8690" s="119">
        <f>IF('Раздел 2.6.4'!AK22&gt;='Раздел 2.6.4'!AK23,0,1)</f>
        <v>0</v>
      </c>
    </row>
    <row r="8691" spans="1:8" x14ac:dyDescent="0.2">
      <c r="A8691" s="6">
        <f t="shared" si="125"/>
        <v>609562</v>
      </c>
      <c r="B8691" s="6">
        <v>36</v>
      </c>
      <c r="C8691" s="7">
        <v>20</v>
      </c>
      <c r="D8691" s="6">
        <v>419</v>
      </c>
      <c r="E8691" s="139" t="s">
        <v>2840</v>
      </c>
      <c r="F8691" s="7"/>
      <c r="G8691" s="7"/>
      <c r="H8691" s="7">
        <f>IF('Раздел 2.6.4'!P22&gt;='Раздел 2.6.4'!P26,0,1)</f>
        <v>0</v>
      </c>
    </row>
    <row r="8692" spans="1:8" x14ac:dyDescent="0.2">
      <c r="A8692" s="6">
        <f t="shared" si="125"/>
        <v>609562</v>
      </c>
      <c r="B8692" s="6">
        <v>36</v>
      </c>
      <c r="C8692" s="7">
        <v>20</v>
      </c>
      <c r="D8692" s="6">
        <v>420</v>
      </c>
      <c r="E8692" s="139" t="s">
        <v>2841</v>
      </c>
      <c r="F8692" s="7"/>
      <c r="G8692" s="7"/>
      <c r="H8692" s="7">
        <f>IF('Раздел 2.6.4'!Q22&gt;='Раздел 2.6.4'!Q26,0,1)</f>
        <v>0</v>
      </c>
    </row>
    <row r="8693" spans="1:8" x14ac:dyDescent="0.2">
      <c r="A8693" s="6">
        <f t="shared" si="125"/>
        <v>609562</v>
      </c>
      <c r="B8693" s="6">
        <v>36</v>
      </c>
      <c r="C8693" s="7">
        <v>20</v>
      </c>
      <c r="D8693" s="6">
        <v>421</v>
      </c>
      <c r="E8693" s="139" t="s">
        <v>2842</v>
      </c>
      <c r="F8693" s="7"/>
      <c r="G8693" s="7"/>
      <c r="H8693" s="7">
        <f>IF('Раздел 2.6.4'!R22&gt;='Раздел 2.6.4'!R26,0,1)</f>
        <v>0</v>
      </c>
    </row>
    <row r="8694" spans="1:8" x14ac:dyDescent="0.2">
      <c r="A8694" s="6">
        <f t="shared" si="125"/>
        <v>609562</v>
      </c>
      <c r="B8694" s="6">
        <v>36</v>
      </c>
      <c r="C8694" s="7">
        <v>20</v>
      </c>
      <c r="D8694" s="6">
        <v>422</v>
      </c>
      <c r="E8694" s="139" t="s">
        <v>2843</v>
      </c>
      <c r="F8694" s="7"/>
      <c r="G8694" s="7"/>
      <c r="H8694" s="7">
        <f>IF('Раздел 2.6.4'!S22&gt;='Раздел 2.6.4'!S26,0,1)</f>
        <v>0</v>
      </c>
    </row>
    <row r="8695" spans="1:8" x14ac:dyDescent="0.2">
      <c r="A8695" s="6">
        <f t="shared" si="125"/>
        <v>609562</v>
      </c>
      <c r="B8695" s="6">
        <v>36</v>
      </c>
      <c r="C8695" s="7">
        <v>20</v>
      </c>
      <c r="D8695" s="6">
        <v>423</v>
      </c>
      <c r="E8695" s="139" t="s">
        <v>2844</v>
      </c>
      <c r="F8695" s="7"/>
      <c r="G8695" s="7"/>
      <c r="H8695" s="7">
        <f>IF('Раздел 2.6.4'!T22&gt;='Раздел 2.6.4'!T26,0,1)</f>
        <v>0</v>
      </c>
    </row>
    <row r="8696" spans="1:8" x14ac:dyDescent="0.2">
      <c r="A8696" s="6">
        <f t="shared" si="125"/>
        <v>609562</v>
      </c>
      <c r="B8696" s="6">
        <v>36</v>
      </c>
      <c r="C8696" s="7">
        <v>20</v>
      </c>
      <c r="D8696" s="6">
        <v>424</v>
      </c>
      <c r="E8696" s="139" t="s">
        <v>2845</v>
      </c>
      <c r="F8696" s="7"/>
      <c r="G8696" s="7"/>
      <c r="H8696" s="7">
        <f>IF('Раздел 2.6.4'!U22&gt;='Раздел 2.6.4'!U26,0,1)</f>
        <v>0</v>
      </c>
    </row>
    <row r="8697" spans="1:8" x14ac:dyDescent="0.2">
      <c r="A8697" s="6">
        <f t="shared" si="125"/>
        <v>609562</v>
      </c>
      <c r="B8697" s="6">
        <v>36</v>
      </c>
      <c r="C8697" s="7">
        <v>20</v>
      </c>
      <c r="D8697" s="6">
        <v>425</v>
      </c>
      <c r="E8697" s="139" t="s">
        <v>2072</v>
      </c>
      <c r="F8697" s="7"/>
      <c r="G8697" s="7"/>
      <c r="H8697" s="7">
        <f>IF('Раздел 2.6.4'!V22&gt;='Раздел 2.6.4'!V26,0,1)</f>
        <v>0</v>
      </c>
    </row>
    <row r="8698" spans="1:8" x14ac:dyDescent="0.2">
      <c r="A8698" s="6">
        <f t="shared" si="125"/>
        <v>609562</v>
      </c>
      <c r="B8698" s="6">
        <v>36</v>
      </c>
      <c r="C8698" s="7">
        <v>20</v>
      </c>
      <c r="D8698" s="6">
        <v>426</v>
      </c>
      <c r="E8698" s="139" t="s">
        <v>2073</v>
      </c>
      <c r="F8698" s="7"/>
      <c r="G8698" s="7"/>
      <c r="H8698" s="7">
        <f>IF('Раздел 2.6.4'!W22&gt;='Раздел 2.6.4'!W26,0,1)</f>
        <v>0</v>
      </c>
    </row>
    <row r="8699" spans="1:8" x14ac:dyDescent="0.2">
      <c r="A8699" s="6">
        <f t="shared" si="125"/>
        <v>609562</v>
      </c>
      <c r="B8699" s="6">
        <v>36</v>
      </c>
      <c r="C8699" s="7">
        <v>20</v>
      </c>
      <c r="D8699" s="6">
        <v>427</v>
      </c>
      <c r="E8699" s="139" t="s">
        <v>2074</v>
      </c>
      <c r="F8699" s="7"/>
      <c r="G8699" s="7"/>
      <c r="H8699" s="7">
        <f>IF('Раздел 2.6.4'!X22&gt;='Раздел 2.6.4'!X26,0,1)</f>
        <v>0</v>
      </c>
    </row>
    <row r="8700" spans="1:8" x14ac:dyDescent="0.2">
      <c r="A8700" s="6">
        <f t="shared" si="125"/>
        <v>609562</v>
      </c>
      <c r="B8700" s="6">
        <v>36</v>
      </c>
      <c r="C8700" s="7">
        <v>20</v>
      </c>
      <c r="D8700" s="6">
        <v>428</v>
      </c>
      <c r="E8700" s="139" t="s">
        <v>2075</v>
      </c>
      <c r="F8700" s="7"/>
      <c r="G8700" s="7"/>
      <c r="H8700" s="7">
        <f>IF('Раздел 2.6.4'!Y22&gt;='Раздел 2.6.4'!Y26,0,1)</f>
        <v>0</v>
      </c>
    </row>
    <row r="8701" spans="1:8" x14ac:dyDescent="0.2">
      <c r="A8701" s="6">
        <f t="shared" si="125"/>
        <v>609562</v>
      </c>
      <c r="B8701" s="6">
        <v>36</v>
      </c>
      <c r="C8701" s="7">
        <v>20</v>
      </c>
      <c r="D8701" s="6">
        <v>429</v>
      </c>
      <c r="E8701" s="139" t="s">
        <v>2076</v>
      </c>
      <c r="F8701" s="7"/>
      <c r="G8701" s="7"/>
      <c r="H8701" s="7">
        <f>IF('Раздел 2.6.4'!Z22&gt;='Раздел 2.6.4'!Z26,0,1)</f>
        <v>0</v>
      </c>
    </row>
    <row r="8702" spans="1:8" x14ac:dyDescent="0.2">
      <c r="A8702" s="6">
        <f t="shared" si="125"/>
        <v>609562</v>
      </c>
      <c r="B8702" s="6">
        <v>36</v>
      </c>
      <c r="C8702" s="7">
        <v>20</v>
      </c>
      <c r="D8702" s="6">
        <v>430</v>
      </c>
      <c r="E8702" s="139" t="s">
        <v>2077</v>
      </c>
      <c r="F8702" s="7"/>
      <c r="G8702" s="7"/>
      <c r="H8702" s="7">
        <f>IF('Раздел 2.6.4'!AA22&gt;='Раздел 2.6.4'!AA26,0,1)</f>
        <v>0</v>
      </c>
    </row>
    <row r="8703" spans="1:8" x14ac:dyDescent="0.2">
      <c r="A8703" s="6">
        <f t="shared" si="125"/>
        <v>609562</v>
      </c>
      <c r="B8703" s="6">
        <v>36</v>
      </c>
      <c r="C8703" s="7">
        <v>20</v>
      </c>
      <c r="D8703" s="6">
        <v>431</v>
      </c>
      <c r="E8703" s="139" t="s">
        <v>2078</v>
      </c>
      <c r="F8703" s="7"/>
      <c r="G8703" s="7"/>
      <c r="H8703" s="7">
        <f>IF('Раздел 2.6.4'!AB22&gt;='Раздел 2.6.4'!AB26,0,1)</f>
        <v>0</v>
      </c>
    </row>
    <row r="8704" spans="1:8" x14ac:dyDescent="0.2">
      <c r="A8704" s="6">
        <f t="shared" si="125"/>
        <v>609562</v>
      </c>
      <c r="B8704" s="6">
        <v>36</v>
      </c>
      <c r="C8704" s="7">
        <v>20</v>
      </c>
      <c r="D8704" s="6">
        <v>432</v>
      </c>
      <c r="E8704" s="139" t="s">
        <v>2079</v>
      </c>
      <c r="F8704" s="7"/>
      <c r="G8704" s="7"/>
      <c r="H8704" s="7">
        <f>IF('Раздел 2.6.4'!AC22&gt;='Раздел 2.6.4'!AC26,0,1)</f>
        <v>0</v>
      </c>
    </row>
    <row r="8705" spans="1:8" x14ac:dyDescent="0.2">
      <c r="A8705" s="6">
        <f t="shared" si="125"/>
        <v>609562</v>
      </c>
      <c r="B8705" s="6">
        <v>36</v>
      </c>
      <c r="C8705" s="7">
        <v>20</v>
      </c>
      <c r="D8705" s="6">
        <v>433</v>
      </c>
      <c r="E8705" s="139" t="s">
        <v>2080</v>
      </c>
      <c r="F8705" s="7"/>
      <c r="G8705" s="7"/>
      <c r="H8705" s="7">
        <f>IF('Раздел 2.6.4'!AD22&gt;='Раздел 2.6.4'!AD26,0,1)</f>
        <v>0</v>
      </c>
    </row>
    <row r="8706" spans="1:8" x14ac:dyDescent="0.2">
      <c r="A8706" s="6">
        <f t="shared" si="125"/>
        <v>609562</v>
      </c>
      <c r="B8706" s="6">
        <v>36</v>
      </c>
      <c r="C8706" s="7">
        <v>20</v>
      </c>
      <c r="D8706" s="6">
        <v>434</v>
      </c>
      <c r="E8706" s="139" t="s">
        <v>2081</v>
      </c>
      <c r="F8706" s="7"/>
      <c r="G8706" s="7"/>
      <c r="H8706" s="7">
        <f>IF('Раздел 2.6.4'!AE22&gt;='Раздел 2.6.4'!AE26,0,1)</f>
        <v>0</v>
      </c>
    </row>
    <row r="8707" spans="1:8" x14ac:dyDescent="0.2">
      <c r="A8707" s="6">
        <f t="shared" si="125"/>
        <v>609562</v>
      </c>
      <c r="B8707" s="6">
        <v>36</v>
      </c>
      <c r="C8707" s="7">
        <v>20</v>
      </c>
      <c r="D8707" s="6">
        <v>435</v>
      </c>
      <c r="E8707" s="139" t="s">
        <v>2082</v>
      </c>
      <c r="F8707" s="7"/>
      <c r="G8707" s="7"/>
      <c r="H8707" s="7">
        <f>IF('Раздел 2.6.4'!AF22&gt;='Раздел 2.6.4'!AF26,0,1)</f>
        <v>0</v>
      </c>
    </row>
    <row r="8708" spans="1:8" x14ac:dyDescent="0.2">
      <c r="A8708" s="6">
        <f t="shared" si="125"/>
        <v>609562</v>
      </c>
      <c r="B8708" s="6">
        <v>36</v>
      </c>
      <c r="C8708" s="7">
        <v>20</v>
      </c>
      <c r="D8708" s="6">
        <v>436</v>
      </c>
      <c r="E8708" s="139" t="s">
        <v>2083</v>
      </c>
      <c r="F8708" s="7"/>
      <c r="G8708" s="7"/>
      <c r="H8708" s="7">
        <f>IF('Раздел 2.6.4'!AG22&gt;='Раздел 2.6.4'!AG26,0,1)</f>
        <v>0</v>
      </c>
    </row>
    <row r="8709" spans="1:8" x14ac:dyDescent="0.2">
      <c r="A8709" s="6">
        <f t="shared" si="125"/>
        <v>609562</v>
      </c>
      <c r="B8709" s="6">
        <v>36</v>
      </c>
      <c r="C8709" s="7">
        <v>20</v>
      </c>
      <c r="D8709" s="6">
        <v>437</v>
      </c>
      <c r="E8709" s="139" t="s">
        <v>2084</v>
      </c>
      <c r="F8709" s="7"/>
      <c r="G8709" s="7"/>
      <c r="H8709" s="7">
        <f>IF('Раздел 2.6.4'!AH22&gt;='Раздел 2.6.4'!AH26,0,1)</f>
        <v>0</v>
      </c>
    </row>
    <row r="8710" spans="1:8" x14ac:dyDescent="0.2">
      <c r="A8710" s="6">
        <f t="shared" si="125"/>
        <v>609562</v>
      </c>
      <c r="B8710" s="6">
        <v>36</v>
      </c>
      <c r="C8710" s="7">
        <v>20</v>
      </c>
      <c r="D8710" s="6">
        <v>438</v>
      </c>
      <c r="E8710" s="139" t="s">
        <v>2085</v>
      </c>
      <c r="F8710" s="7"/>
      <c r="G8710" s="7"/>
      <c r="H8710" s="7">
        <f>IF('Раздел 2.6.4'!AI22&gt;='Раздел 2.6.4'!AI26,0,1)</f>
        <v>0</v>
      </c>
    </row>
    <row r="8711" spans="1:8" x14ac:dyDescent="0.2">
      <c r="A8711" s="6">
        <f t="shared" si="125"/>
        <v>609562</v>
      </c>
      <c r="B8711" s="6">
        <v>36</v>
      </c>
      <c r="C8711" s="7">
        <v>20</v>
      </c>
      <c r="D8711" s="6">
        <v>439</v>
      </c>
      <c r="E8711" s="139" t="s">
        <v>2086</v>
      </c>
      <c r="F8711" s="7"/>
      <c r="G8711" s="7"/>
      <c r="H8711" s="7">
        <f>IF('Раздел 2.6.4'!AJ22&gt;='Раздел 2.6.4'!AJ26,0,1)</f>
        <v>0</v>
      </c>
    </row>
    <row r="8712" spans="1:8" x14ac:dyDescent="0.2">
      <c r="A8712" s="6">
        <f t="shared" si="125"/>
        <v>609562</v>
      </c>
      <c r="B8712" s="6">
        <v>36</v>
      </c>
      <c r="C8712" s="119">
        <v>20</v>
      </c>
      <c r="D8712" s="119">
        <v>440</v>
      </c>
      <c r="E8712" s="140" t="s">
        <v>2087</v>
      </c>
      <c r="F8712" s="119"/>
      <c r="G8712" s="119"/>
      <c r="H8712" s="119">
        <f>IF('Раздел 2.6.4'!AK22&gt;='Раздел 2.6.4'!AK26,0,1)</f>
        <v>0</v>
      </c>
    </row>
    <row r="8713" spans="1:8" x14ac:dyDescent="0.2">
      <c r="A8713" s="6">
        <f t="shared" si="125"/>
        <v>609562</v>
      </c>
      <c r="B8713" s="6">
        <v>36</v>
      </c>
      <c r="C8713" s="7">
        <v>21</v>
      </c>
      <c r="D8713" s="6">
        <v>441</v>
      </c>
      <c r="E8713" s="139" t="s">
        <v>2088</v>
      </c>
      <c r="F8713" s="7"/>
      <c r="G8713" s="7"/>
      <c r="H8713" s="7">
        <f>IF('Раздел 2.6.4'!P22&gt;='Раздел 2.6.4'!P27,0,1)</f>
        <v>0</v>
      </c>
    </row>
    <row r="8714" spans="1:8" x14ac:dyDescent="0.2">
      <c r="A8714" s="6">
        <f t="shared" si="125"/>
        <v>609562</v>
      </c>
      <c r="B8714" s="6">
        <v>36</v>
      </c>
      <c r="C8714" s="7">
        <v>21</v>
      </c>
      <c r="D8714" s="6">
        <v>442</v>
      </c>
      <c r="E8714" s="139" t="s">
        <v>2089</v>
      </c>
      <c r="F8714" s="7"/>
      <c r="G8714" s="7"/>
      <c r="H8714" s="7">
        <f>IF('Раздел 2.6.4'!Q22&gt;='Раздел 2.6.4'!Q27,0,1)</f>
        <v>0</v>
      </c>
    </row>
    <row r="8715" spans="1:8" x14ac:dyDescent="0.2">
      <c r="A8715" s="6">
        <f t="shared" si="125"/>
        <v>609562</v>
      </c>
      <c r="B8715" s="6">
        <v>36</v>
      </c>
      <c r="C8715" s="7">
        <v>21</v>
      </c>
      <c r="D8715" s="6">
        <v>443</v>
      </c>
      <c r="E8715" s="139" t="s">
        <v>2090</v>
      </c>
      <c r="F8715" s="7"/>
      <c r="G8715" s="7"/>
      <c r="H8715" s="7">
        <f>IF('Раздел 2.6.4'!R22&gt;='Раздел 2.6.4'!R27,0,1)</f>
        <v>0</v>
      </c>
    </row>
    <row r="8716" spans="1:8" x14ac:dyDescent="0.2">
      <c r="A8716" s="6">
        <f t="shared" si="125"/>
        <v>609562</v>
      </c>
      <c r="B8716" s="6">
        <v>36</v>
      </c>
      <c r="C8716" s="7">
        <v>21</v>
      </c>
      <c r="D8716" s="6">
        <v>444</v>
      </c>
      <c r="E8716" s="139" t="s">
        <v>2091</v>
      </c>
      <c r="F8716" s="7"/>
      <c r="G8716" s="7"/>
      <c r="H8716" s="7">
        <f>IF('Раздел 2.6.4'!S22&gt;='Раздел 2.6.4'!S27,0,1)</f>
        <v>0</v>
      </c>
    </row>
    <row r="8717" spans="1:8" x14ac:dyDescent="0.2">
      <c r="A8717" s="6">
        <f t="shared" si="125"/>
        <v>609562</v>
      </c>
      <c r="B8717" s="6">
        <v>36</v>
      </c>
      <c r="C8717" s="7">
        <v>21</v>
      </c>
      <c r="D8717" s="6">
        <v>445</v>
      </c>
      <c r="E8717" s="139" t="s">
        <v>2092</v>
      </c>
      <c r="F8717" s="7"/>
      <c r="G8717" s="7"/>
      <c r="H8717" s="7">
        <f>IF('Раздел 2.6.4'!T22&gt;='Раздел 2.6.4'!T27,0,1)</f>
        <v>0</v>
      </c>
    </row>
    <row r="8718" spans="1:8" x14ac:dyDescent="0.2">
      <c r="A8718" s="6">
        <f t="shared" si="125"/>
        <v>609562</v>
      </c>
      <c r="B8718" s="6">
        <v>36</v>
      </c>
      <c r="C8718" s="7">
        <v>21</v>
      </c>
      <c r="D8718" s="6">
        <v>446</v>
      </c>
      <c r="E8718" s="139" t="s">
        <v>2865</v>
      </c>
      <c r="F8718" s="7"/>
      <c r="G8718" s="7"/>
      <c r="H8718" s="7">
        <f>IF('Раздел 2.6.4'!U22&gt;='Раздел 2.6.4'!U27,0,1)</f>
        <v>0</v>
      </c>
    </row>
    <row r="8719" spans="1:8" x14ac:dyDescent="0.2">
      <c r="A8719" s="6">
        <f t="shared" si="125"/>
        <v>609562</v>
      </c>
      <c r="B8719" s="6">
        <v>36</v>
      </c>
      <c r="C8719" s="7">
        <v>21</v>
      </c>
      <c r="D8719" s="6">
        <v>447</v>
      </c>
      <c r="E8719" s="139" t="s">
        <v>2866</v>
      </c>
      <c r="F8719" s="7"/>
      <c r="G8719" s="7"/>
      <c r="H8719" s="7">
        <f>IF('Раздел 2.6.4'!V22&gt;='Раздел 2.6.4'!V27,0,1)</f>
        <v>0</v>
      </c>
    </row>
    <row r="8720" spans="1:8" x14ac:dyDescent="0.2">
      <c r="A8720" s="6">
        <f t="shared" si="125"/>
        <v>609562</v>
      </c>
      <c r="B8720" s="6">
        <v>36</v>
      </c>
      <c r="C8720" s="7">
        <v>21</v>
      </c>
      <c r="D8720" s="6">
        <v>448</v>
      </c>
      <c r="E8720" s="139" t="s">
        <v>2867</v>
      </c>
      <c r="F8720" s="7"/>
      <c r="G8720" s="7"/>
      <c r="H8720" s="7">
        <f>IF('Раздел 2.6.4'!W22&gt;='Раздел 2.6.4'!W27,0,1)</f>
        <v>0</v>
      </c>
    </row>
    <row r="8721" spans="1:8" x14ac:dyDescent="0.2">
      <c r="A8721" s="6">
        <f t="shared" ref="A8721:A8784" si="126">P_3</f>
        <v>609562</v>
      </c>
      <c r="B8721" s="6">
        <v>36</v>
      </c>
      <c r="C8721" s="7">
        <v>21</v>
      </c>
      <c r="D8721" s="6">
        <v>449</v>
      </c>
      <c r="E8721" s="139" t="s">
        <v>2868</v>
      </c>
      <c r="F8721" s="7"/>
      <c r="G8721" s="7"/>
      <c r="H8721" s="7">
        <f>IF('Раздел 2.6.4'!X22&gt;='Раздел 2.6.4'!X27,0,1)</f>
        <v>0</v>
      </c>
    </row>
    <row r="8722" spans="1:8" x14ac:dyDescent="0.2">
      <c r="A8722" s="6">
        <f t="shared" si="126"/>
        <v>609562</v>
      </c>
      <c r="B8722" s="6">
        <v>36</v>
      </c>
      <c r="C8722" s="7">
        <v>21</v>
      </c>
      <c r="D8722" s="6">
        <v>450</v>
      </c>
      <c r="E8722" s="139" t="s">
        <v>2869</v>
      </c>
      <c r="F8722" s="7"/>
      <c r="G8722" s="7"/>
      <c r="H8722" s="7">
        <f>IF('Раздел 2.6.4'!Y22&gt;='Раздел 2.6.4'!Y27,0,1)</f>
        <v>0</v>
      </c>
    </row>
    <row r="8723" spans="1:8" x14ac:dyDescent="0.2">
      <c r="A8723" s="6">
        <f t="shared" si="126"/>
        <v>609562</v>
      </c>
      <c r="B8723" s="6">
        <v>36</v>
      </c>
      <c r="C8723" s="7">
        <v>21</v>
      </c>
      <c r="D8723" s="6">
        <v>451</v>
      </c>
      <c r="E8723" s="139" t="s">
        <v>2870</v>
      </c>
      <c r="F8723" s="7"/>
      <c r="G8723" s="7"/>
      <c r="H8723" s="7">
        <f>IF('Раздел 2.6.4'!Z22&gt;='Раздел 2.6.4'!Z27,0,1)</f>
        <v>0</v>
      </c>
    </row>
    <row r="8724" spans="1:8" x14ac:dyDescent="0.2">
      <c r="A8724" s="6">
        <f t="shared" si="126"/>
        <v>609562</v>
      </c>
      <c r="B8724" s="6">
        <v>36</v>
      </c>
      <c r="C8724" s="7">
        <v>21</v>
      </c>
      <c r="D8724" s="6">
        <v>452</v>
      </c>
      <c r="E8724" s="139" t="s">
        <v>2871</v>
      </c>
      <c r="F8724" s="7"/>
      <c r="G8724" s="7"/>
      <c r="H8724" s="7">
        <f>IF('Раздел 2.6.4'!AA22&gt;='Раздел 2.6.4'!AA27,0,1)</f>
        <v>0</v>
      </c>
    </row>
    <row r="8725" spans="1:8" x14ac:dyDescent="0.2">
      <c r="A8725" s="6">
        <f t="shared" si="126"/>
        <v>609562</v>
      </c>
      <c r="B8725" s="6">
        <v>36</v>
      </c>
      <c r="C8725" s="7">
        <v>21</v>
      </c>
      <c r="D8725" s="6">
        <v>453</v>
      </c>
      <c r="E8725" s="139" t="s">
        <v>2872</v>
      </c>
      <c r="F8725" s="7"/>
      <c r="G8725" s="7"/>
      <c r="H8725" s="7">
        <f>IF('Раздел 2.6.4'!AB22&gt;='Раздел 2.6.4'!AB27,0,1)</f>
        <v>0</v>
      </c>
    </row>
    <row r="8726" spans="1:8" x14ac:dyDescent="0.2">
      <c r="A8726" s="6">
        <f t="shared" si="126"/>
        <v>609562</v>
      </c>
      <c r="B8726" s="6">
        <v>36</v>
      </c>
      <c r="C8726" s="7">
        <v>21</v>
      </c>
      <c r="D8726" s="6">
        <v>454</v>
      </c>
      <c r="E8726" s="139" t="s">
        <v>2873</v>
      </c>
      <c r="F8726" s="7"/>
      <c r="G8726" s="7"/>
      <c r="H8726" s="7">
        <f>IF('Раздел 2.6.4'!AC22&gt;='Раздел 2.6.4'!AC27,0,1)</f>
        <v>0</v>
      </c>
    </row>
    <row r="8727" spans="1:8" x14ac:dyDescent="0.2">
      <c r="A8727" s="6">
        <f t="shared" si="126"/>
        <v>609562</v>
      </c>
      <c r="B8727" s="6">
        <v>36</v>
      </c>
      <c r="C8727" s="7">
        <v>21</v>
      </c>
      <c r="D8727" s="6">
        <v>455</v>
      </c>
      <c r="E8727" s="139" t="s">
        <v>2874</v>
      </c>
      <c r="F8727" s="7"/>
      <c r="G8727" s="7"/>
      <c r="H8727" s="7">
        <f>IF('Раздел 2.6.4'!AD22&gt;='Раздел 2.6.4'!AD27,0,1)</f>
        <v>0</v>
      </c>
    </row>
    <row r="8728" spans="1:8" x14ac:dyDescent="0.2">
      <c r="A8728" s="6">
        <f t="shared" si="126"/>
        <v>609562</v>
      </c>
      <c r="B8728" s="6">
        <v>36</v>
      </c>
      <c r="C8728" s="7">
        <v>21</v>
      </c>
      <c r="D8728" s="6">
        <v>456</v>
      </c>
      <c r="E8728" s="139" t="s">
        <v>3647</v>
      </c>
      <c r="F8728" s="7"/>
      <c r="G8728" s="7"/>
      <c r="H8728" s="7">
        <f>IF('Раздел 2.6.4'!AE22&gt;='Раздел 2.6.4'!AE27,0,1)</f>
        <v>0</v>
      </c>
    </row>
    <row r="8729" spans="1:8" x14ac:dyDescent="0.2">
      <c r="A8729" s="6">
        <f t="shared" si="126"/>
        <v>609562</v>
      </c>
      <c r="B8729" s="6">
        <v>36</v>
      </c>
      <c r="C8729" s="7">
        <v>21</v>
      </c>
      <c r="D8729" s="6">
        <v>457</v>
      </c>
      <c r="E8729" s="139" t="s">
        <v>3648</v>
      </c>
      <c r="F8729" s="7"/>
      <c r="G8729" s="7"/>
      <c r="H8729" s="7">
        <f>IF('Раздел 2.6.4'!AF22&gt;='Раздел 2.6.4'!AF27,0,1)</f>
        <v>0</v>
      </c>
    </row>
    <row r="8730" spans="1:8" x14ac:dyDescent="0.2">
      <c r="A8730" s="6">
        <f t="shared" si="126"/>
        <v>609562</v>
      </c>
      <c r="B8730" s="6">
        <v>36</v>
      </c>
      <c r="C8730" s="7">
        <v>21</v>
      </c>
      <c r="D8730" s="6">
        <v>458</v>
      </c>
      <c r="E8730" s="139" t="s">
        <v>3649</v>
      </c>
      <c r="F8730" s="7"/>
      <c r="G8730" s="7"/>
      <c r="H8730" s="7">
        <f>IF('Раздел 2.6.4'!AG22&gt;='Раздел 2.6.4'!AG27,0,1)</f>
        <v>0</v>
      </c>
    </row>
    <row r="8731" spans="1:8" x14ac:dyDescent="0.2">
      <c r="A8731" s="6">
        <f t="shared" si="126"/>
        <v>609562</v>
      </c>
      <c r="B8731" s="6">
        <v>36</v>
      </c>
      <c r="C8731" s="7">
        <v>21</v>
      </c>
      <c r="D8731" s="6">
        <v>459</v>
      </c>
      <c r="E8731" s="139" t="s">
        <v>3650</v>
      </c>
      <c r="F8731" s="7"/>
      <c r="G8731" s="7"/>
      <c r="H8731" s="7">
        <f>IF('Раздел 2.6.4'!AH22&gt;='Раздел 2.6.4'!AH27,0,1)</f>
        <v>0</v>
      </c>
    </row>
    <row r="8732" spans="1:8" x14ac:dyDescent="0.2">
      <c r="A8732" s="6">
        <f t="shared" si="126"/>
        <v>609562</v>
      </c>
      <c r="B8732" s="6">
        <v>36</v>
      </c>
      <c r="C8732" s="7">
        <v>21</v>
      </c>
      <c r="D8732" s="6">
        <v>460</v>
      </c>
      <c r="E8732" s="139" t="s">
        <v>4125</v>
      </c>
      <c r="F8732" s="7"/>
      <c r="G8732" s="7"/>
      <c r="H8732" s="7">
        <f>IF('Раздел 2.6.4'!AI22&gt;='Раздел 2.6.4'!AI27,0,1)</f>
        <v>0</v>
      </c>
    </row>
    <row r="8733" spans="1:8" x14ac:dyDescent="0.2">
      <c r="A8733" s="6">
        <f t="shared" si="126"/>
        <v>609562</v>
      </c>
      <c r="B8733" s="6">
        <v>36</v>
      </c>
      <c r="C8733" s="7">
        <v>21</v>
      </c>
      <c r="D8733" s="6">
        <v>461</v>
      </c>
      <c r="E8733" s="139" t="s">
        <v>4126</v>
      </c>
      <c r="F8733" s="7"/>
      <c r="G8733" s="7"/>
      <c r="H8733" s="7">
        <f>IF('Раздел 2.6.4'!AJ22&gt;='Раздел 2.6.4'!AJ27,0,1)</f>
        <v>0</v>
      </c>
    </row>
    <row r="8734" spans="1:8" x14ac:dyDescent="0.2">
      <c r="A8734" s="6">
        <f t="shared" si="126"/>
        <v>609562</v>
      </c>
      <c r="B8734" s="6">
        <v>36</v>
      </c>
      <c r="C8734" s="119">
        <v>21</v>
      </c>
      <c r="D8734" s="119">
        <v>462</v>
      </c>
      <c r="E8734" s="140" t="s">
        <v>4127</v>
      </c>
      <c r="F8734" s="119"/>
      <c r="G8734" s="119"/>
      <c r="H8734" s="119">
        <f>IF('Раздел 2.6.4'!AK22&gt;='Раздел 2.6.4'!AK27,0,1)</f>
        <v>0</v>
      </c>
    </row>
    <row r="8735" spans="1:8" x14ac:dyDescent="0.2">
      <c r="A8735" s="6">
        <f t="shared" si="126"/>
        <v>609562</v>
      </c>
      <c r="B8735" s="6">
        <v>36</v>
      </c>
      <c r="C8735" s="7">
        <v>22</v>
      </c>
      <c r="D8735" s="6">
        <v>463</v>
      </c>
      <c r="E8735" s="139" t="s">
        <v>4128</v>
      </c>
      <c r="F8735" s="7"/>
      <c r="G8735" s="7"/>
      <c r="H8735" s="7">
        <f>IF('Раздел 2.6.4'!P22&gt;='Раздел 2.6.4'!P28,0,1)</f>
        <v>0</v>
      </c>
    </row>
    <row r="8736" spans="1:8" x14ac:dyDescent="0.2">
      <c r="A8736" s="6">
        <f t="shared" si="126"/>
        <v>609562</v>
      </c>
      <c r="B8736" s="6">
        <v>36</v>
      </c>
      <c r="C8736" s="7">
        <v>22</v>
      </c>
      <c r="D8736" s="6">
        <v>464</v>
      </c>
      <c r="E8736" s="139" t="s">
        <v>4129</v>
      </c>
      <c r="F8736" s="7"/>
      <c r="G8736" s="7"/>
      <c r="H8736" s="7">
        <f>IF('Раздел 2.6.4'!Q22&gt;='Раздел 2.6.4'!Q28,0,1)</f>
        <v>0</v>
      </c>
    </row>
    <row r="8737" spans="1:8" x14ac:dyDescent="0.2">
      <c r="A8737" s="6">
        <f t="shared" si="126"/>
        <v>609562</v>
      </c>
      <c r="B8737" s="6">
        <v>36</v>
      </c>
      <c r="C8737" s="7">
        <v>22</v>
      </c>
      <c r="D8737" s="6">
        <v>465</v>
      </c>
      <c r="E8737" s="139" t="s">
        <v>3328</v>
      </c>
      <c r="F8737" s="7"/>
      <c r="G8737" s="7"/>
      <c r="H8737" s="7">
        <f>IF('Раздел 2.6.4'!R22&gt;='Раздел 2.6.4'!R28,0,1)</f>
        <v>0</v>
      </c>
    </row>
    <row r="8738" spans="1:8" x14ac:dyDescent="0.2">
      <c r="A8738" s="6">
        <f t="shared" si="126"/>
        <v>609562</v>
      </c>
      <c r="B8738" s="6">
        <v>36</v>
      </c>
      <c r="C8738" s="7">
        <v>22</v>
      </c>
      <c r="D8738" s="6">
        <v>466</v>
      </c>
      <c r="E8738" s="139" t="s">
        <v>3329</v>
      </c>
      <c r="F8738" s="7"/>
      <c r="G8738" s="7"/>
      <c r="H8738" s="7">
        <f>IF('Раздел 2.6.4'!S22&gt;='Раздел 2.6.4'!S28,0,1)</f>
        <v>0</v>
      </c>
    </row>
    <row r="8739" spans="1:8" x14ac:dyDescent="0.2">
      <c r="A8739" s="6">
        <f t="shared" si="126"/>
        <v>609562</v>
      </c>
      <c r="B8739" s="6">
        <v>36</v>
      </c>
      <c r="C8739" s="7">
        <v>22</v>
      </c>
      <c r="D8739" s="6">
        <v>467</v>
      </c>
      <c r="E8739" s="139" t="s">
        <v>3330</v>
      </c>
      <c r="F8739" s="7"/>
      <c r="G8739" s="7"/>
      <c r="H8739" s="7">
        <f>IF('Раздел 2.6.4'!T22&gt;='Раздел 2.6.4'!T28,0,1)</f>
        <v>0</v>
      </c>
    </row>
    <row r="8740" spans="1:8" x14ac:dyDescent="0.2">
      <c r="A8740" s="6">
        <f t="shared" si="126"/>
        <v>609562</v>
      </c>
      <c r="B8740" s="6">
        <v>36</v>
      </c>
      <c r="C8740" s="7">
        <v>22</v>
      </c>
      <c r="D8740" s="6">
        <v>468</v>
      </c>
      <c r="E8740" s="139" t="s">
        <v>3331</v>
      </c>
      <c r="F8740" s="7"/>
      <c r="G8740" s="7"/>
      <c r="H8740" s="7">
        <f>IF('Раздел 2.6.4'!U22&gt;='Раздел 2.6.4'!U28,0,1)</f>
        <v>0</v>
      </c>
    </row>
    <row r="8741" spans="1:8" x14ac:dyDescent="0.2">
      <c r="A8741" s="6">
        <f t="shared" si="126"/>
        <v>609562</v>
      </c>
      <c r="B8741" s="6">
        <v>36</v>
      </c>
      <c r="C8741" s="7">
        <v>22</v>
      </c>
      <c r="D8741" s="6">
        <v>469</v>
      </c>
      <c r="E8741" s="139" t="s">
        <v>3332</v>
      </c>
      <c r="F8741" s="7"/>
      <c r="G8741" s="7"/>
      <c r="H8741" s="7">
        <f>IF('Раздел 2.6.4'!V22&gt;='Раздел 2.6.4'!V28,0,1)</f>
        <v>0</v>
      </c>
    </row>
    <row r="8742" spans="1:8" x14ac:dyDescent="0.2">
      <c r="A8742" s="6">
        <f t="shared" si="126"/>
        <v>609562</v>
      </c>
      <c r="B8742" s="6">
        <v>36</v>
      </c>
      <c r="C8742" s="7">
        <v>22</v>
      </c>
      <c r="D8742" s="6">
        <v>470</v>
      </c>
      <c r="E8742" s="139" t="s">
        <v>4224</v>
      </c>
      <c r="F8742" s="7"/>
      <c r="G8742" s="7"/>
      <c r="H8742" s="7">
        <f>IF('Раздел 2.6.4'!W22&gt;='Раздел 2.6.4'!W28,0,1)</f>
        <v>0</v>
      </c>
    </row>
    <row r="8743" spans="1:8" x14ac:dyDescent="0.2">
      <c r="A8743" s="6">
        <f t="shared" si="126"/>
        <v>609562</v>
      </c>
      <c r="B8743" s="6">
        <v>36</v>
      </c>
      <c r="C8743" s="7">
        <v>22</v>
      </c>
      <c r="D8743" s="6">
        <v>471</v>
      </c>
      <c r="E8743" s="139" t="s">
        <v>4225</v>
      </c>
      <c r="F8743" s="7"/>
      <c r="G8743" s="7"/>
      <c r="H8743" s="7">
        <f>IF('Раздел 2.6.4'!X22&gt;='Раздел 2.6.4'!X28,0,1)</f>
        <v>0</v>
      </c>
    </row>
    <row r="8744" spans="1:8" x14ac:dyDescent="0.2">
      <c r="A8744" s="6">
        <f t="shared" si="126"/>
        <v>609562</v>
      </c>
      <c r="B8744" s="6">
        <v>36</v>
      </c>
      <c r="C8744" s="7">
        <v>22</v>
      </c>
      <c r="D8744" s="6">
        <v>472</v>
      </c>
      <c r="E8744" s="139" t="s">
        <v>4226</v>
      </c>
      <c r="F8744" s="7"/>
      <c r="G8744" s="7"/>
      <c r="H8744" s="7">
        <f>IF('Раздел 2.6.4'!Y22&gt;='Раздел 2.6.4'!Y28,0,1)</f>
        <v>0</v>
      </c>
    </row>
    <row r="8745" spans="1:8" x14ac:dyDescent="0.2">
      <c r="A8745" s="6">
        <f t="shared" si="126"/>
        <v>609562</v>
      </c>
      <c r="B8745" s="6">
        <v>36</v>
      </c>
      <c r="C8745" s="7">
        <v>22</v>
      </c>
      <c r="D8745" s="6">
        <v>473</v>
      </c>
      <c r="E8745" s="139" t="s">
        <v>4227</v>
      </c>
      <c r="F8745" s="7"/>
      <c r="G8745" s="7"/>
      <c r="H8745" s="7">
        <f>IF('Раздел 2.6.4'!Z22&gt;='Раздел 2.6.4'!Z28,0,1)</f>
        <v>0</v>
      </c>
    </row>
    <row r="8746" spans="1:8" x14ac:dyDescent="0.2">
      <c r="A8746" s="6">
        <f t="shared" si="126"/>
        <v>609562</v>
      </c>
      <c r="B8746" s="6">
        <v>36</v>
      </c>
      <c r="C8746" s="7">
        <v>22</v>
      </c>
      <c r="D8746" s="6">
        <v>474</v>
      </c>
      <c r="E8746" s="139" t="s">
        <v>4228</v>
      </c>
      <c r="F8746" s="7"/>
      <c r="G8746" s="7"/>
      <c r="H8746" s="7">
        <f>IF('Раздел 2.6.4'!AA22&gt;='Раздел 2.6.4'!AA28,0,1)</f>
        <v>0</v>
      </c>
    </row>
    <row r="8747" spans="1:8" x14ac:dyDescent="0.2">
      <c r="A8747" s="6">
        <f t="shared" si="126"/>
        <v>609562</v>
      </c>
      <c r="B8747" s="6">
        <v>36</v>
      </c>
      <c r="C8747" s="7">
        <v>22</v>
      </c>
      <c r="D8747" s="6">
        <v>475</v>
      </c>
      <c r="E8747" s="139" t="s">
        <v>4229</v>
      </c>
      <c r="F8747" s="7"/>
      <c r="G8747" s="7"/>
      <c r="H8747" s="7">
        <f>IF('Раздел 2.6.4'!AB22&gt;='Раздел 2.6.4'!AB28,0,1)</f>
        <v>0</v>
      </c>
    </row>
    <row r="8748" spans="1:8" x14ac:dyDescent="0.2">
      <c r="A8748" s="6">
        <f t="shared" si="126"/>
        <v>609562</v>
      </c>
      <c r="B8748" s="6">
        <v>36</v>
      </c>
      <c r="C8748" s="7">
        <v>22</v>
      </c>
      <c r="D8748" s="6">
        <v>476</v>
      </c>
      <c r="E8748" s="139" t="s">
        <v>4230</v>
      </c>
      <c r="F8748" s="7"/>
      <c r="G8748" s="7"/>
      <c r="H8748" s="7">
        <f>IF('Раздел 2.6.4'!AC22&gt;='Раздел 2.6.4'!AC28,0,1)</f>
        <v>0</v>
      </c>
    </row>
    <row r="8749" spans="1:8" x14ac:dyDescent="0.2">
      <c r="A8749" s="6">
        <f t="shared" si="126"/>
        <v>609562</v>
      </c>
      <c r="B8749" s="6">
        <v>36</v>
      </c>
      <c r="C8749" s="7">
        <v>22</v>
      </c>
      <c r="D8749" s="6">
        <v>477</v>
      </c>
      <c r="E8749" s="139" t="s">
        <v>4231</v>
      </c>
      <c r="F8749" s="7"/>
      <c r="G8749" s="7"/>
      <c r="H8749" s="7">
        <f>IF('Раздел 2.6.4'!AD22&gt;='Раздел 2.6.4'!AD28,0,1)</f>
        <v>0</v>
      </c>
    </row>
    <row r="8750" spans="1:8" x14ac:dyDescent="0.2">
      <c r="A8750" s="6">
        <f t="shared" si="126"/>
        <v>609562</v>
      </c>
      <c r="B8750" s="6">
        <v>36</v>
      </c>
      <c r="C8750" s="7">
        <v>22</v>
      </c>
      <c r="D8750" s="6">
        <v>478</v>
      </c>
      <c r="E8750" s="139" t="s">
        <v>4232</v>
      </c>
      <c r="F8750" s="7"/>
      <c r="G8750" s="7"/>
      <c r="H8750" s="7">
        <f>IF('Раздел 2.6.4'!AE22&gt;='Раздел 2.6.4'!AE28,0,1)</f>
        <v>0</v>
      </c>
    </row>
    <row r="8751" spans="1:8" x14ac:dyDescent="0.2">
      <c r="A8751" s="6">
        <f t="shared" si="126"/>
        <v>609562</v>
      </c>
      <c r="B8751" s="6">
        <v>36</v>
      </c>
      <c r="C8751" s="7">
        <v>22</v>
      </c>
      <c r="D8751" s="6">
        <v>479</v>
      </c>
      <c r="E8751" s="139" t="s">
        <v>4233</v>
      </c>
      <c r="F8751" s="7"/>
      <c r="G8751" s="7"/>
      <c r="H8751" s="7">
        <f>IF('Раздел 2.6.4'!AF22&gt;='Раздел 2.6.4'!AF28,0,1)</f>
        <v>0</v>
      </c>
    </row>
    <row r="8752" spans="1:8" x14ac:dyDescent="0.2">
      <c r="A8752" s="6">
        <f t="shared" si="126"/>
        <v>609562</v>
      </c>
      <c r="B8752" s="6">
        <v>36</v>
      </c>
      <c r="C8752" s="7">
        <v>22</v>
      </c>
      <c r="D8752" s="6">
        <v>480</v>
      </c>
      <c r="E8752" s="139" t="s">
        <v>4234</v>
      </c>
      <c r="F8752" s="7"/>
      <c r="G8752" s="7"/>
      <c r="H8752" s="7">
        <f>IF('Раздел 2.6.4'!AG22&gt;='Раздел 2.6.4'!AG28,0,1)</f>
        <v>0</v>
      </c>
    </row>
    <row r="8753" spans="1:8" x14ac:dyDescent="0.2">
      <c r="A8753" s="6">
        <f t="shared" si="126"/>
        <v>609562</v>
      </c>
      <c r="B8753" s="6">
        <v>36</v>
      </c>
      <c r="C8753" s="7">
        <v>22</v>
      </c>
      <c r="D8753" s="6">
        <v>481</v>
      </c>
      <c r="E8753" s="139" t="s">
        <v>4235</v>
      </c>
      <c r="F8753" s="7"/>
      <c r="G8753" s="7"/>
      <c r="H8753" s="7">
        <f>IF('Раздел 2.6.4'!AH22&gt;='Раздел 2.6.4'!AH28,0,1)</f>
        <v>0</v>
      </c>
    </row>
    <row r="8754" spans="1:8" x14ac:dyDescent="0.2">
      <c r="A8754" s="6">
        <f t="shared" si="126"/>
        <v>609562</v>
      </c>
      <c r="B8754" s="6">
        <v>36</v>
      </c>
      <c r="C8754" s="7">
        <v>22</v>
      </c>
      <c r="D8754" s="6">
        <v>482</v>
      </c>
      <c r="E8754" s="139" t="s">
        <v>4236</v>
      </c>
      <c r="F8754" s="7"/>
      <c r="G8754" s="7"/>
      <c r="H8754" s="7">
        <f>IF('Раздел 2.6.4'!AI22&gt;='Раздел 2.6.4'!AI28,0,1)</f>
        <v>0</v>
      </c>
    </row>
    <row r="8755" spans="1:8" x14ac:dyDescent="0.2">
      <c r="A8755" s="6">
        <f t="shared" si="126"/>
        <v>609562</v>
      </c>
      <c r="B8755" s="6">
        <v>36</v>
      </c>
      <c r="C8755" s="7">
        <v>22</v>
      </c>
      <c r="D8755" s="6">
        <v>483</v>
      </c>
      <c r="E8755" s="139" t="s">
        <v>4237</v>
      </c>
      <c r="F8755" s="7"/>
      <c r="G8755" s="7"/>
      <c r="H8755" s="7">
        <f>IF('Раздел 2.6.4'!AJ22&gt;='Раздел 2.6.4'!AJ28,0,1)</f>
        <v>0</v>
      </c>
    </row>
    <row r="8756" spans="1:8" x14ac:dyDescent="0.2">
      <c r="A8756" s="6">
        <f t="shared" si="126"/>
        <v>609562</v>
      </c>
      <c r="B8756" s="6">
        <v>36</v>
      </c>
      <c r="C8756" s="119">
        <v>22</v>
      </c>
      <c r="D8756" s="119">
        <v>484</v>
      </c>
      <c r="E8756" s="140" t="s">
        <v>4238</v>
      </c>
      <c r="F8756" s="119"/>
      <c r="G8756" s="119"/>
      <c r="H8756" s="119">
        <f>IF('Раздел 2.6.4'!AK22&gt;='Раздел 2.6.4'!AK28,0,1)</f>
        <v>0</v>
      </c>
    </row>
    <row r="8757" spans="1:8" x14ac:dyDescent="0.2">
      <c r="A8757" s="6">
        <f t="shared" si="126"/>
        <v>609562</v>
      </c>
      <c r="B8757" s="6">
        <v>36</v>
      </c>
      <c r="C8757" s="125">
        <v>23</v>
      </c>
      <c r="D8757" s="6">
        <v>485</v>
      </c>
      <c r="E8757" s="139" t="s">
        <v>4239</v>
      </c>
      <c r="F8757" s="7"/>
      <c r="G8757" s="7"/>
      <c r="H8757" s="7">
        <f>IF('Раздел 2.6.4'!P30&gt;='Раздел 2.6.4'!P33,0,1)</f>
        <v>0</v>
      </c>
    </row>
    <row r="8758" spans="1:8" x14ac:dyDescent="0.2">
      <c r="A8758" s="6">
        <f t="shared" si="126"/>
        <v>609562</v>
      </c>
      <c r="B8758" s="6">
        <v>36</v>
      </c>
      <c r="C8758" s="7">
        <v>23</v>
      </c>
      <c r="D8758" s="6">
        <v>486</v>
      </c>
      <c r="E8758" s="139" t="s">
        <v>4240</v>
      </c>
      <c r="F8758" s="7"/>
      <c r="G8758" s="7"/>
      <c r="H8758" s="7">
        <f>IF('Раздел 2.6.4'!Q30&gt;='Раздел 2.6.4'!Q33,0,1)</f>
        <v>0</v>
      </c>
    </row>
    <row r="8759" spans="1:8" x14ac:dyDescent="0.2">
      <c r="A8759" s="6">
        <f t="shared" si="126"/>
        <v>609562</v>
      </c>
      <c r="B8759" s="6">
        <v>36</v>
      </c>
      <c r="C8759" s="7">
        <v>23</v>
      </c>
      <c r="D8759" s="6">
        <v>487</v>
      </c>
      <c r="E8759" s="139" t="s">
        <v>4241</v>
      </c>
      <c r="F8759" s="7"/>
      <c r="G8759" s="7"/>
      <c r="H8759" s="7">
        <f>IF('Раздел 2.6.4'!R30&gt;='Раздел 2.6.4'!R33,0,1)</f>
        <v>0</v>
      </c>
    </row>
    <row r="8760" spans="1:8" x14ac:dyDescent="0.2">
      <c r="A8760" s="6">
        <f t="shared" si="126"/>
        <v>609562</v>
      </c>
      <c r="B8760" s="6">
        <v>36</v>
      </c>
      <c r="C8760" s="7">
        <v>23</v>
      </c>
      <c r="D8760" s="6">
        <v>488</v>
      </c>
      <c r="E8760" s="139" t="s">
        <v>4242</v>
      </c>
      <c r="F8760" s="7"/>
      <c r="G8760" s="7"/>
      <c r="H8760" s="7">
        <f>IF('Раздел 2.6.4'!S30&gt;='Раздел 2.6.4'!S33,0,1)</f>
        <v>0</v>
      </c>
    </row>
    <row r="8761" spans="1:8" x14ac:dyDescent="0.2">
      <c r="A8761" s="6">
        <f t="shared" si="126"/>
        <v>609562</v>
      </c>
      <c r="B8761" s="6">
        <v>36</v>
      </c>
      <c r="C8761" s="7">
        <v>23</v>
      </c>
      <c r="D8761" s="6">
        <v>489</v>
      </c>
      <c r="E8761" s="139" t="s">
        <v>4243</v>
      </c>
      <c r="F8761" s="7"/>
      <c r="G8761" s="7"/>
      <c r="H8761" s="7">
        <f>IF('Раздел 2.6.4'!T30&gt;='Раздел 2.6.4'!T33,0,1)</f>
        <v>0</v>
      </c>
    </row>
    <row r="8762" spans="1:8" x14ac:dyDescent="0.2">
      <c r="A8762" s="6">
        <f t="shared" si="126"/>
        <v>609562</v>
      </c>
      <c r="B8762" s="6">
        <v>36</v>
      </c>
      <c r="C8762" s="7">
        <v>23</v>
      </c>
      <c r="D8762" s="6">
        <v>490</v>
      </c>
      <c r="E8762" s="139" t="s">
        <v>4244</v>
      </c>
      <c r="F8762" s="7"/>
      <c r="G8762" s="7"/>
      <c r="H8762" s="7">
        <f>IF('Раздел 2.6.4'!U30&gt;='Раздел 2.6.4'!U33,0,1)</f>
        <v>0</v>
      </c>
    </row>
    <row r="8763" spans="1:8" x14ac:dyDescent="0.2">
      <c r="A8763" s="6">
        <f t="shared" si="126"/>
        <v>609562</v>
      </c>
      <c r="B8763" s="6">
        <v>36</v>
      </c>
      <c r="C8763" s="7">
        <v>23</v>
      </c>
      <c r="D8763" s="6">
        <v>491</v>
      </c>
      <c r="E8763" s="139" t="s">
        <v>4245</v>
      </c>
      <c r="F8763" s="7"/>
      <c r="G8763" s="7"/>
      <c r="H8763" s="7">
        <f>IF('Раздел 2.6.4'!V30&gt;='Раздел 2.6.4'!V33,0,1)</f>
        <v>0</v>
      </c>
    </row>
    <row r="8764" spans="1:8" x14ac:dyDescent="0.2">
      <c r="A8764" s="6">
        <f t="shared" si="126"/>
        <v>609562</v>
      </c>
      <c r="B8764" s="6">
        <v>36</v>
      </c>
      <c r="C8764" s="7">
        <v>23</v>
      </c>
      <c r="D8764" s="6">
        <v>492</v>
      </c>
      <c r="E8764" s="139" t="s">
        <v>4246</v>
      </c>
      <c r="F8764" s="7"/>
      <c r="G8764" s="7"/>
      <c r="H8764" s="7">
        <f>IF('Раздел 2.6.4'!W30&gt;='Раздел 2.6.4'!W33,0,1)</f>
        <v>0</v>
      </c>
    </row>
    <row r="8765" spans="1:8" x14ac:dyDescent="0.2">
      <c r="A8765" s="6">
        <f t="shared" si="126"/>
        <v>609562</v>
      </c>
      <c r="B8765" s="6">
        <v>36</v>
      </c>
      <c r="C8765" s="7">
        <v>23</v>
      </c>
      <c r="D8765" s="6">
        <v>493</v>
      </c>
      <c r="E8765" s="139" t="s">
        <v>4247</v>
      </c>
      <c r="F8765" s="7"/>
      <c r="G8765" s="7"/>
      <c r="H8765" s="7">
        <f>IF('Раздел 2.6.4'!X30&gt;='Раздел 2.6.4'!X33,0,1)</f>
        <v>0</v>
      </c>
    </row>
    <row r="8766" spans="1:8" x14ac:dyDescent="0.2">
      <c r="A8766" s="6">
        <f t="shared" si="126"/>
        <v>609562</v>
      </c>
      <c r="B8766" s="6">
        <v>36</v>
      </c>
      <c r="C8766" s="7">
        <v>23</v>
      </c>
      <c r="D8766" s="6">
        <v>494</v>
      </c>
      <c r="E8766" s="139" t="s">
        <v>4248</v>
      </c>
      <c r="F8766" s="7"/>
      <c r="G8766" s="7"/>
      <c r="H8766" s="7">
        <f>IF('Раздел 2.6.4'!Y30&gt;='Раздел 2.6.4'!Y33,0,1)</f>
        <v>0</v>
      </c>
    </row>
    <row r="8767" spans="1:8" x14ac:dyDescent="0.2">
      <c r="A8767" s="6">
        <f t="shared" si="126"/>
        <v>609562</v>
      </c>
      <c r="B8767" s="6">
        <v>36</v>
      </c>
      <c r="C8767" s="7">
        <v>23</v>
      </c>
      <c r="D8767" s="6">
        <v>495</v>
      </c>
      <c r="E8767" s="139" t="s">
        <v>4249</v>
      </c>
      <c r="F8767" s="7"/>
      <c r="G8767" s="7"/>
      <c r="H8767" s="7">
        <f>IF('Раздел 2.6.4'!Z30&gt;='Раздел 2.6.4'!Z33,0,1)</f>
        <v>0</v>
      </c>
    </row>
    <row r="8768" spans="1:8" x14ac:dyDescent="0.2">
      <c r="A8768" s="6">
        <f t="shared" si="126"/>
        <v>609562</v>
      </c>
      <c r="B8768" s="6">
        <v>36</v>
      </c>
      <c r="C8768" s="7">
        <v>23</v>
      </c>
      <c r="D8768" s="6">
        <v>496</v>
      </c>
      <c r="E8768" s="139" t="s">
        <v>4250</v>
      </c>
      <c r="F8768" s="7"/>
      <c r="G8768" s="7"/>
      <c r="H8768" s="7">
        <f>IF('Раздел 2.6.4'!AA30&gt;='Раздел 2.6.4'!AA33,0,1)</f>
        <v>0</v>
      </c>
    </row>
    <row r="8769" spans="1:8" x14ac:dyDescent="0.2">
      <c r="A8769" s="6">
        <f t="shared" si="126"/>
        <v>609562</v>
      </c>
      <c r="B8769" s="6">
        <v>36</v>
      </c>
      <c r="C8769" s="7">
        <v>23</v>
      </c>
      <c r="D8769" s="6">
        <v>497</v>
      </c>
      <c r="E8769" s="139" t="s">
        <v>4251</v>
      </c>
      <c r="F8769" s="7"/>
      <c r="G8769" s="7"/>
      <c r="H8769" s="7">
        <f>IF('Раздел 2.6.4'!AB30&gt;='Раздел 2.6.4'!AB33,0,1)</f>
        <v>0</v>
      </c>
    </row>
    <row r="8770" spans="1:8" x14ac:dyDescent="0.2">
      <c r="A8770" s="6">
        <f t="shared" si="126"/>
        <v>609562</v>
      </c>
      <c r="B8770" s="6">
        <v>36</v>
      </c>
      <c r="C8770" s="7">
        <v>23</v>
      </c>
      <c r="D8770" s="6">
        <v>498</v>
      </c>
      <c r="E8770" s="139" t="s">
        <v>4252</v>
      </c>
      <c r="F8770" s="7"/>
      <c r="G8770" s="7"/>
      <c r="H8770" s="7">
        <f>IF('Раздел 2.6.4'!AC30&gt;='Раздел 2.6.4'!AC33,0,1)</f>
        <v>0</v>
      </c>
    </row>
    <row r="8771" spans="1:8" x14ac:dyDescent="0.2">
      <c r="A8771" s="6">
        <f t="shared" si="126"/>
        <v>609562</v>
      </c>
      <c r="B8771" s="6">
        <v>36</v>
      </c>
      <c r="C8771" s="7">
        <v>23</v>
      </c>
      <c r="D8771" s="6">
        <v>499</v>
      </c>
      <c r="E8771" s="139" t="s">
        <v>4253</v>
      </c>
      <c r="F8771" s="7"/>
      <c r="G8771" s="7"/>
      <c r="H8771" s="7">
        <f>IF('Раздел 2.6.4'!AD30&gt;='Раздел 2.6.4'!AD33,0,1)</f>
        <v>0</v>
      </c>
    </row>
    <row r="8772" spans="1:8" x14ac:dyDescent="0.2">
      <c r="A8772" s="6">
        <f t="shared" si="126"/>
        <v>609562</v>
      </c>
      <c r="B8772" s="6">
        <v>36</v>
      </c>
      <c r="C8772" s="7">
        <v>23</v>
      </c>
      <c r="D8772" s="6">
        <v>500</v>
      </c>
      <c r="E8772" s="139" t="s">
        <v>4254</v>
      </c>
      <c r="F8772" s="7"/>
      <c r="G8772" s="7"/>
      <c r="H8772" s="7">
        <f>IF('Раздел 2.6.4'!AE30&gt;='Раздел 2.6.4'!AE33,0,1)</f>
        <v>0</v>
      </c>
    </row>
    <row r="8773" spans="1:8" x14ac:dyDescent="0.2">
      <c r="A8773" s="6">
        <f t="shared" si="126"/>
        <v>609562</v>
      </c>
      <c r="B8773" s="6">
        <v>36</v>
      </c>
      <c r="C8773" s="7">
        <v>23</v>
      </c>
      <c r="D8773" s="6">
        <v>501</v>
      </c>
      <c r="E8773" s="139" t="s">
        <v>4255</v>
      </c>
      <c r="F8773" s="7"/>
      <c r="G8773" s="7"/>
      <c r="H8773" s="7">
        <f>IF('Раздел 2.6.4'!AF30&gt;='Раздел 2.6.4'!AF33,0,1)</f>
        <v>0</v>
      </c>
    </row>
    <row r="8774" spans="1:8" x14ac:dyDescent="0.2">
      <c r="A8774" s="6">
        <f t="shared" si="126"/>
        <v>609562</v>
      </c>
      <c r="B8774" s="6">
        <v>36</v>
      </c>
      <c r="C8774" s="7">
        <v>23</v>
      </c>
      <c r="D8774" s="6">
        <v>502</v>
      </c>
      <c r="E8774" s="139" t="s">
        <v>4256</v>
      </c>
      <c r="F8774" s="7"/>
      <c r="G8774" s="7"/>
      <c r="H8774" s="7">
        <f>IF('Раздел 2.6.4'!AG30&gt;='Раздел 2.6.4'!AG33,0,1)</f>
        <v>0</v>
      </c>
    </row>
    <row r="8775" spans="1:8" x14ac:dyDescent="0.2">
      <c r="A8775" s="6">
        <f t="shared" si="126"/>
        <v>609562</v>
      </c>
      <c r="B8775" s="6">
        <v>36</v>
      </c>
      <c r="C8775" s="7">
        <v>23</v>
      </c>
      <c r="D8775" s="6">
        <v>503</v>
      </c>
      <c r="E8775" s="139" t="s">
        <v>4257</v>
      </c>
      <c r="F8775" s="7"/>
      <c r="G8775" s="7"/>
      <c r="H8775" s="7">
        <f>IF('Раздел 2.6.4'!AH30&gt;='Раздел 2.6.4'!AH33,0,1)</f>
        <v>0</v>
      </c>
    </row>
    <row r="8776" spans="1:8" x14ac:dyDescent="0.2">
      <c r="A8776" s="6">
        <f t="shared" si="126"/>
        <v>609562</v>
      </c>
      <c r="B8776" s="6">
        <v>36</v>
      </c>
      <c r="C8776" s="7">
        <v>23</v>
      </c>
      <c r="D8776" s="6">
        <v>504</v>
      </c>
      <c r="E8776" s="139" t="s">
        <v>4258</v>
      </c>
      <c r="F8776" s="7"/>
      <c r="G8776" s="7"/>
      <c r="H8776" s="7">
        <f>IF('Раздел 2.6.4'!AI30&gt;='Раздел 2.6.4'!AI33,0,1)</f>
        <v>0</v>
      </c>
    </row>
    <row r="8777" spans="1:8" x14ac:dyDescent="0.2">
      <c r="A8777" s="6">
        <f t="shared" si="126"/>
        <v>609562</v>
      </c>
      <c r="B8777" s="6">
        <v>36</v>
      </c>
      <c r="C8777" s="7">
        <v>23</v>
      </c>
      <c r="D8777" s="6">
        <v>505</v>
      </c>
      <c r="E8777" s="139" t="s">
        <v>3437</v>
      </c>
      <c r="F8777" s="7"/>
      <c r="G8777" s="7"/>
      <c r="H8777" s="7">
        <f>IF('Раздел 2.6.4'!AJ30&gt;='Раздел 2.6.4'!AJ33,0,1)</f>
        <v>0</v>
      </c>
    </row>
    <row r="8778" spans="1:8" x14ac:dyDescent="0.2">
      <c r="A8778" s="6">
        <f t="shared" si="126"/>
        <v>609562</v>
      </c>
      <c r="B8778" s="6">
        <v>36</v>
      </c>
      <c r="C8778" s="119">
        <v>23</v>
      </c>
      <c r="D8778" s="119">
        <v>506</v>
      </c>
      <c r="E8778" s="140" t="s">
        <v>3438</v>
      </c>
      <c r="F8778" s="119"/>
      <c r="G8778" s="119"/>
      <c r="H8778" s="119">
        <f>IF('Раздел 2.6.4'!AK30&gt;='Раздел 2.6.4'!AK33,0,1)</f>
        <v>0</v>
      </c>
    </row>
    <row r="8779" spans="1:8" x14ac:dyDescent="0.2">
      <c r="A8779" s="6">
        <f t="shared" si="126"/>
        <v>609562</v>
      </c>
      <c r="B8779" s="6">
        <v>36</v>
      </c>
      <c r="C8779" s="125">
        <v>24</v>
      </c>
      <c r="D8779" s="6">
        <v>507</v>
      </c>
      <c r="E8779" s="139" t="s">
        <v>4261</v>
      </c>
      <c r="F8779" s="7"/>
      <c r="G8779" s="7"/>
      <c r="H8779" s="7">
        <f>IF('Раздел 2.6.4'!P30&gt;='Раздел 2.6.4'!P34,0,1)</f>
        <v>0</v>
      </c>
    </row>
    <row r="8780" spans="1:8" x14ac:dyDescent="0.2">
      <c r="A8780" s="6">
        <f t="shared" si="126"/>
        <v>609562</v>
      </c>
      <c r="B8780" s="6">
        <v>36</v>
      </c>
      <c r="C8780" s="7">
        <v>24</v>
      </c>
      <c r="D8780" s="6">
        <v>508</v>
      </c>
      <c r="E8780" s="139" t="s">
        <v>4262</v>
      </c>
      <c r="F8780" s="7"/>
      <c r="G8780" s="7"/>
      <c r="H8780" s="7">
        <f>IF('Раздел 2.6.4'!Q30&gt;='Раздел 2.6.4'!Q34,0,1)</f>
        <v>0</v>
      </c>
    </row>
    <row r="8781" spans="1:8" x14ac:dyDescent="0.2">
      <c r="A8781" s="6">
        <f t="shared" si="126"/>
        <v>609562</v>
      </c>
      <c r="B8781" s="6">
        <v>36</v>
      </c>
      <c r="C8781" s="7">
        <v>24</v>
      </c>
      <c r="D8781" s="6">
        <v>509</v>
      </c>
      <c r="E8781" s="139" t="s">
        <v>4263</v>
      </c>
      <c r="F8781" s="7"/>
      <c r="G8781" s="7"/>
      <c r="H8781" s="7">
        <f>IF('Раздел 2.6.4'!R30&gt;='Раздел 2.6.4'!R34,0,1)</f>
        <v>0</v>
      </c>
    </row>
    <row r="8782" spans="1:8" x14ac:dyDescent="0.2">
      <c r="A8782" s="6">
        <f t="shared" si="126"/>
        <v>609562</v>
      </c>
      <c r="B8782" s="6">
        <v>36</v>
      </c>
      <c r="C8782" s="7">
        <v>24</v>
      </c>
      <c r="D8782" s="6">
        <v>510</v>
      </c>
      <c r="E8782" s="139" t="s">
        <v>4264</v>
      </c>
      <c r="F8782" s="7"/>
      <c r="G8782" s="7"/>
      <c r="H8782" s="7">
        <f>IF('Раздел 2.6.4'!S30&gt;='Раздел 2.6.4'!S34,0,1)</f>
        <v>0</v>
      </c>
    </row>
    <row r="8783" spans="1:8" x14ac:dyDescent="0.2">
      <c r="A8783" s="6">
        <f t="shared" si="126"/>
        <v>609562</v>
      </c>
      <c r="B8783" s="6">
        <v>36</v>
      </c>
      <c r="C8783" s="7">
        <v>24</v>
      </c>
      <c r="D8783" s="6">
        <v>511</v>
      </c>
      <c r="E8783" s="139" t="s">
        <v>4265</v>
      </c>
      <c r="F8783" s="7"/>
      <c r="G8783" s="7"/>
      <c r="H8783" s="7">
        <f>IF('Раздел 2.6.4'!T30&gt;='Раздел 2.6.4'!T34,0,1)</f>
        <v>0</v>
      </c>
    </row>
    <row r="8784" spans="1:8" x14ac:dyDescent="0.2">
      <c r="A8784" s="6">
        <f t="shared" si="126"/>
        <v>609562</v>
      </c>
      <c r="B8784" s="6">
        <v>36</v>
      </c>
      <c r="C8784" s="7">
        <v>24</v>
      </c>
      <c r="D8784" s="6">
        <v>512</v>
      </c>
      <c r="E8784" s="139" t="s">
        <v>4266</v>
      </c>
      <c r="F8784" s="7"/>
      <c r="G8784" s="7"/>
      <c r="H8784" s="7">
        <f>IF('Раздел 2.6.4'!U30&gt;='Раздел 2.6.4'!U34,0,1)</f>
        <v>0</v>
      </c>
    </row>
    <row r="8785" spans="1:8" x14ac:dyDescent="0.2">
      <c r="A8785" s="6">
        <f t="shared" ref="A8785:A8848" si="127">P_3</f>
        <v>609562</v>
      </c>
      <c r="B8785" s="6">
        <v>36</v>
      </c>
      <c r="C8785" s="7">
        <v>24</v>
      </c>
      <c r="D8785" s="6">
        <v>513</v>
      </c>
      <c r="E8785" s="139" t="s">
        <v>4267</v>
      </c>
      <c r="F8785" s="7"/>
      <c r="G8785" s="7"/>
      <c r="H8785" s="7">
        <f>IF('Раздел 2.6.4'!V30&gt;='Раздел 2.6.4'!V34,0,1)</f>
        <v>0</v>
      </c>
    </row>
    <row r="8786" spans="1:8" x14ac:dyDescent="0.2">
      <c r="A8786" s="6">
        <f t="shared" si="127"/>
        <v>609562</v>
      </c>
      <c r="B8786" s="6">
        <v>36</v>
      </c>
      <c r="C8786" s="7">
        <v>24</v>
      </c>
      <c r="D8786" s="6">
        <v>514</v>
      </c>
      <c r="E8786" s="139" t="s">
        <v>4268</v>
      </c>
      <c r="F8786" s="7"/>
      <c r="G8786" s="7"/>
      <c r="H8786" s="7">
        <f>IF('Раздел 2.6.4'!W30&gt;='Раздел 2.6.4'!W34,0,1)</f>
        <v>0</v>
      </c>
    </row>
    <row r="8787" spans="1:8" x14ac:dyDescent="0.2">
      <c r="A8787" s="6">
        <f t="shared" si="127"/>
        <v>609562</v>
      </c>
      <c r="B8787" s="6">
        <v>36</v>
      </c>
      <c r="C8787" s="7">
        <v>24</v>
      </c>
      <c r="D8787" s="6">
        <v>515</v>
      </c>
      <c r="E8787" s="139" t="s">
        <v>4269</v>
      </c>
      <c r="F8787" s="7"/>
      <c r="G8787" s="7"/>
      <c r="H8787" s="7">
        <f>IF('Раздел 2.6.4'!X30&gt;='Раздел 2.6.4'!X34,0,1)</f>
        <v>0</v>
      </c>
    </row>
    <row r="8788" spans="1:8" x14ac:dyDescent="0.2">
      <c r="A8788" s="6">
        <f t="shared" si="127"/>
        <v>609562</v>
      </c>
      <c r="B8788" s="6">
        <v>36</v>
      </c>
      <c r="C8788" s="7">
        <v>24</v>
      </c>
      <c r="D8788" s="6">
        <v>516</v>
      </c>
      <c r="E8788" s="139" t="s">
        <v>4270</v>
      </c>
      <c r="F8788" s="7"/>
      <c r="G8788" s="7"/>
      <c r="H8788" s="7">
        <f>IF('Раздел 2.6.4'!Y30&gt;='Раздел 2.6.4'!Y34,0,1)</f>
        <v>0</v>
      </c>
    </row>
    <row r="8789" spans="1:8" x14ac:dyDescent="0.2">
      <c r="A8789" s="6">
        <f t="shared" si="127"/>
        <v>609562</v>
      </c>
      <c r="B8789" s="6">
        <v>36</v>
      </c>
      <c r="C8789" s="7">
        <v>24</v>
      </c>
      <c r="D8789" s="6">
        <v>517</v>
      </c>
      <c r="E8789" s="139" t="s">
        <v>4271</v>
      </c>
      <c r="F8789" s="7"/>
      <c r="G8789" s="7"/>
      <c r="H8789" s="7">
        <f>IF('Раздел 2.6.4'!Z30&gt;='Раздел 2.6.4'!Z34,0,1)</f>
        <v>0</v>
      </c>
    </row>
    <row r="8790" spans="1:8" x14ac:dyDescent="0.2">
      <c r="A8790" s="6">
        <f t="shared" si="127"/>
        <v>609562</v>
      </c>
      <c r="B8790" s="6">
        <v>36</v>
      </c>
      <c r="C8790" s="7">
        <v>24</v>
      </c>
      <c r="D8790" s="6">
        <v>518</v>
      </c>
      <c r="E8790" s="139" t="s">
        <v>4272</v>
      </c>
      <c r="F8790" s="7"/>
      <c r="G8790" s="7"/>
      <c r="H8790" s="7">
        <f>IF('Раздел 2.6.4'!AA30&gt;='Раздел 2.6.4'!AA34,0,1)</f>
        <v>0</v>
      </c>
    </row>
    <row r="8791" spans="1:8" x14ac:dyDescent="0.2">
      <c r="A8791" s="6">
        <f t="shared" si="127"/>
        <v>609562</v>
      </c>
      <c r="B8791" s="6">
        <v>36</v>
      </c>
      <c r="C8791" s="7">
        <v>24</v>
      </c>
      <c r="D8791" s="6">
        <v>519</v>
      </c>
      <c r="E8791" s="139" t="s">
        <v>4273</v>
      </c>
      <c r="F8791" s="7"/>
      <c r="G8791" s="7"/>
      <c r="H8791" s="7">
        <f>IF('Раздел 2.6.4'!AB30&gt;='Раздел 2.6.4'!AB34,0,1)</f>
        <v>0</v>
      </c>
    </row>
    <row r="8792" spans="1:8" x14ac:dyDescent="0.2">
      <c r="A8792" s="6">
        <f t="shared" si="127"/>
        <v>609562</v>
      </c>
      <c r="B8792" s="6">
        <v>36</v>
      </c>
      <c r="C8792" s="7">
        <v>24</v>
      </c>
      <c r="D8792" s="6">
        <v>520</v>
      </c>
      <c r="E8792" s="139" t="s">
        <v>4274</v>
      </c>
      <c r="F8792" s="7"/>
      <c r="G8792" s="7"/>
      <c r="H8792" s="7">
        <f>IF('Раздел 2.6.4'!AC30&gt;='Раздел 2.6.4'!AC34,0,1)</f>
        <v>0</v>
      </c>
    </row>
    <row r="8793" spans="1:8" x14ac:dyDescent="0.2">
      <c r="A8793" s="6">
        <f t="shared" si="127"/>
        <v>609562</v>
      </c>
      <c r="B8793" s="6">
        <v>36</v>
      </c>
      <c r="C8793" s="7">
        <v>24</v>
      </c>
      <c r="D8793" s="6">
        <v>521</v>
      </c>
      <c r="E8793" s="139" t="s">
        <v>4275</v>
      </c>
      <c r="F8793" s="7"/>
      <c r="G8793" s="7"/>
      <c r="H8793" s="7">
        <f>IF('Раздел 2.6.4'!AD30&gt;='Раздел 2.6.4'!AD34,0,1)</f>
        <v>0</v>
      </c>
    </row>
    <row r="8794" spans="1:8" x14ac:dyDescent="0.2">
      <c r="A8794" s="6">
        <f t="shared" si="127"/>
        <v>609562</v>
      </c>
      <c r="B8794" s="6">
        <v>36</v>
      </c>
      <c r="C8794" s="7">
        <v>24</v>
      </c>
      <c r="D8794" s="6">
        <v>522</v>
      </c>
      <c r="E8794" s="139" t="s">
        <v>4276</v>
      </c>
      <c r="F8794" s="7"/>
      <c r="G8794" s="7"/>
      <c r="H8794" s="7">
        <f>IF('Раздел 2.6.4'!AE30&gt;='Раздел 2.6.4'!AE34,0,1)</f>
        <v>0</v>
      </c>
    </row>
    <row r="8795" spans="1:8" x14ac:dyDescent="0.2">
      <c r="A8795" s="6">
        <f t="shared" si="127"/>
        <v>609562</v>
      </c>
      <c r="B8795" s="6">
        <v>36</v>
      </c>
      <c r="C8795" s="7">
        <v>24</v>
      </c>
      <c r="D8795" s="6">
        <v>523</v>
      </c>
      <c r="E8795" s="139" t="s">
        <v>4277</v>
      </c>
      <c r="F8795" s="7"/>
      <c r="G8795" s="7"/>
      <c r="H8795" s="7">
        <f>IF('Раздел 2.6.4'!AF30&gt;='Раздел 2.6.4'!AF34,0,1)</f>
        <v>0</v>
      </c>
    </row>
    <row r="8796" spans="1:8" x14ac:dyDescent="0.2">
      <c r="A8796" s="6">
        <f t="shared" si="127"/>
        <v>609562</v>
      </c>
      <c r="B8796" s="6">
        <v>36</v>
      </c>
      <c r="C8796" s="7">
        <v>24</v>
      </c>
      <c r="D8796" s="6">
        <v>524</v>
      </c>
      <c r="E8796" s="139" t="s">
        <v>4278</v>
      </c>
      <c r="F8796" s="7"/>
      <c r="G8796" s="7"/>
      <c r="H8796" s="7">
        <f>IF('Раздел 2.6.4'!AG30&gt;='Раздел 2.6.4'!AG34,0,1)</f>
        <v>0</v>
      </c>
    </row>
    <row r="8797" spans="1:8" x14ac:dyDescent="0.2">
      <c r="A8797" s="6">
        <f t="shared" si="127"/>
        <v>609562</v>
      </c>
      <c r="B8797" s="6">
        <v>36</v>
      </c>
      <c r="C8797" s="7">
        <v>24</v>
      </c>
      <c r="D8797" s="6">
        <v>525</v>
      </c>
      <c r="E8797" s="139" t="s">
        <v>4279</v>
      </c>
      <c r="F8797" s="7"/>
      <c r="G8797" s="7"/>
      <c r="H8797" s="7">
        <f>IF('Раздел 2.6.4'!AH30&gt;='Раздел 2.6.4'!AH34,0,1)</f>
        <v>0</v>
      </c>
    </row>
    <row r="8798" spans="1:8" x14ac:dyDescent="0.2">
      <c r="A8798" s="6">
        <f t="shared" si="127"/>
        <v>609562</v>
      </c>
      <c r="B8798" s="6">
        <v>36</v>
      </c>
      <c r="C8798" s="7">
        <v>24</v>
      </c>
      <c r="D8798" s="6">
        <v>526</v>
      </c>
      <c r="E8798" s="139" t="s">
        <v>4280</v>
      </c>
      <c r="F8798" s="7"/>
      <c r="G8798" s="7"/>
      <c r="H8798" s="7">
        <f>IF('Раздел 2.6.4'!AI30&gt;='Раздел 2.6.4'!AI34,0,1)</f>
        <v>0</v>
      </c>
    </row>
    <row r="8799" spans="1:8" x14ac:dyDescent="0.2">
      <c r="A8799" s="6">
        <f t="shared" si="127"/>
        <v>609562</v>
      </c>
      <c r="B8799" s="6">
        <v>36</v>
      </c>
      <c r="C8799" s="7">
        <v>24</v>
      </c>
      <c r="D8799" s="6">
        <v>527</v>
      </c>
      <c r="E8799" s="139" t="s">
        <v>3452</v>
      </c>
      <c r="F8799" s="7"/>
      <c r="G8799" s="7"/>
      <c r="H8799" s="7">
        <f>IF('Раздел 2.6.4'!AJ30&gt;='Раздел 2.6.4'!AJ34,0,1)</f>
        <v>0</v>
      </c>
    </row>
    <row r="8800" spans="1:8" x14ac:dyDescent="0.2">
      <c r="A8800" s="6">
        <f t="shared" si="127"/>
        <v>609562</v>
      </c>
      <c r="B8800" s="6">
        <v>36</v>
      </c>
      <c r="C8800" s="119">
        <v>24</v>
      </c>
      <c r="D8800" s="119">
        <v>528</v>
      </c>
      <c r="E8800" s="140" t="s">
        <v>2673</v>
      </c>
      <c r="F8800" s="119"/>
      <c r="G8800" s="119"/>
      <c r="H8800" s="119">
        <f>IF('Раздел 2.6.4'!AK30&gt;='Раздел 2.6.4'!AK34,0,1)</f>
        <v>0</v>
      </c>
    </row>
    <row r="8801" spans="1:8" x14ac:dyDescent="0.2">
      <c r="A8801" s="6">
        <f t="shared" si="127"/>
        <v>609562</v>
      </c>
      <c r="B8801" s="6">
        <v>36</v>
      </c>
      <c r="C8801" s="125">
        <v>25</v>
      </c>
      <c r="D8801" s="6">
        <v>529</v>
      </c>
      <c r="E8801" s="139" t="s">
        <v>2674</v>
      </c>
      <c r="F8801" s="7"/>
      <c r="G8801" s="7"/>
      <c r="H8801" s="7">
        <f>IF('Раздел 2.6.4'!P30&gt;='Раздел 2.6.4'!P35,0,1)</f>
        <v>0</v>
      </c>
    </row>
    <row r="8802" spans="1:8" x14ac:dyDescent="0.2">
      <c r="A8802" s="6">
        <f t="shared" si="127"/>
        <v>609562</v>
      </c>
      <c r="B8802" s="6">
        <v>36</v>
      </c>
      <c r="C8802" s="7">
        <v>25</v>
      </c>
      <c r="D8802" s="6">
        <v>530</v>
      </c>
      <c r="E8802" s="139" t="s">
        <v>2675</v>
      </c>
      <c r="F8802" s="7"/>
      <c r="G8802" s="7"/>
      <c r="H8802" s="7">
        <f>IF('Раздел 2.6.4'!Q30&gt;='Раздел 2.6.4'!Q35,0,1)</f>
        <v>0</v>
      </c>
    </row>
    <row r="8803" spans="1:8" x14ac:dyDescent="0.2">
      <c r="A8803" s="6">
        <f t="shared" si="127"/>
        <v>609562</v>
      </c>
      <c r="B8803" s="6">
        <v>36</v>
      </c>
      <c r="C8803" s="7">
        <v>25</v>
      </c>
      <c r="D8803" s="6">
        <v>531</v>
      </c>
      <c r="E8803" s="139" t="s">
        <v>2676</v>
      </c>
      <c r="F8803" s="7"/>
      <c r="G8803" s="7"/>
      <c r="H8803" s="7">
        <f>IF('Раздел 2.6.4'!R30&gt;='Раздел 2.6.4'!R35,0,1)</f>
        <v>0</v>
      </c>
    </row>
    <row r="8804" spans="1:8" x14ac:dyDescent="0.2">
      <c r="A8804" s="6">
        <f t="shared" si="127"/>
        <v>609562</v>
      </c>
      <c r="B8804" s="6">
        <v>36</v>
      </c>
      <c r="C8804" s="7">
        <v>25</v>
      </c>
      <c r="D8804" s="6">
        <v>532</v>
      </c>
      <c r="E8804" s="139" t="s">
        <v>2677</v>
      </c>
      <c r="F8804" s="7"/>
      <c r="G8804" s="7"/>
      <c r="H8804" s="7">
        <f>IF('Раздел 2.6.4'!S30&gt;='Раздел 2.6.4'!S35,0,1)</f>
        <v>0</v>
      </c>
    </row>
    <row r="8805" spans="1:8" x14ac:dyDescent="0.2">
      <c r="A8805" s="6">
        <f t="shared" si="127"/>
        <v>609562</v>
      </c>
      <c r="B8805" s="6">
        <v>36</v>
      </c>
      <c r="C8805" s="7">
        <v>25</v>
      </c>
      <c r="D8805" s="6">
        <v>533</v>
      </c>
      <c r="E8805" s="139" t="s">
        <v>2678</v>
      </c>
      <c r="F8805" s="7"/>
      <c r="G8805" s="7"/>
      <c r="H8805" s="7">
        <f>IF('Раздел 2.6.4'!T30&gt;='Раздел 2.6.4'!T35,0,1)</f>
        <v>0</v>
      </c>
    </row>
    <row r="8806" spans="1:8" x14ac:dyDescent="0.2">
      <c r="A8806" s="6">
        <f t="shared" si="127"/>
        <v>609562</v>
      </c>
      <c r="B8806" s="6">
        <v>36</v>
      </c>
      <c r="C8806" s="7">
        <v>25</v>
      </c>
      <c r="D8806" s="6">
        <v>534</v>
      </c>
      <c r="E8806" s="139" t="s">
        <v>2679</v>
      </c>
      <c r="F8806" s="7"/>
      <c r="G8806" s="7"/>
      <c r="H8806" s="7">
        <f>IF('Раздел 2.6.4'!U30&gt;='Раздел 2.6.4'!U35,0,1)</f>
        <v>0</v>
      </c>
    </row>
    <row r="8807" spans="1:8" x14ac:dyDescent="0.2">
      <c r="A8807" s="6">
        <f t="shared" si="127"/>
        <v>609562</v>
      </c>
      <c r="B8807" s="6">
        <v>36</v>
      </c>
      <c r="C8807" s="7">
        <v>25</v>
      </c>
      <c r="D8807" s="6">
        <v>535</v>
      </c>
      <c r="E8807" s="139" t="s">
        <v>2680</v>
      </c>
      <c r="F8807" s="7"/>
      <c r="G8807" s="7"/>
      <c r="H8807" s="7">
        <f>IF('Раздел 2.6.4'!V30&gt;='Раздел 2.6.4'!V35,0,1)</f>
        <v>0</v>
      </c>
    </row>
    <row r="8808" spans="1:8" x14ac:dyDescent="0.2">
      <c r="A8808" s="6">
        <f t="shared" si="127"/>
        <v>609562</v>
      </c>
      <c r="B8808" s="6">
        <v>36</v>
      </c>
      <c r="C8808" s="7">
        <v>25</v>
      </c>
      <c r="D8808" s="6">
        <v>536</v>
      </c>
      <c r="E8808" s="139" t="s">
        <v>2681</v>
      </c>
      <c r="F8808" s="7"/>
      <c r="G8808" s="7"/>
      <c r="H8808" s="7">
        <f>IF('Раздел 2.6.4'!W30&gt;='Раздел 2.6.4'!W35,0,1)</f>
        <v>0</v>
      </c>
    </row>
    <row r="8809" spans="1:8" x14ac:dyDescent="0.2">
      <c r="A8809" s="6">
        <f t="shared" si="127"/>
        <v>609562</v>
      </c>
      <c r="B8809" s="6">
        <v>36</v>
      </c>
      <c r="C8809" s="7">
        <v>25</v>
      </c>
      <c r="D8809" s="6">
        <v>537</v>
      </c>
      <c r="E8809" s="139" t="s">
        <v>2682</v>
      </c>
      <c r="F8809" s="7"/>
      <c r="G8809" s="7"/>
      <c r="H8809" s="7">
        <f>IF('Раздел 2.6.4'!X30&gt;='Раздел 2.6.4'!X35,0,1)</f>
        <v>0</v>
      </c>
    </row>
    <row r="8810" spans="1:8" x14ac:dyDescent="0.2">
      <c r="A8810" s="6">
        <f t="shared" si="127"/>
        <v>609562</v>
      </c>
      <c r="B8810" s="6">
        <v>36</v>
      </c>
      <c r="C8810" s="7">
        <v>25</v>
      </c>
      <c r="D8810" s="6">
        <v>538</v>
      </c>
      <c r="E8810" s="139" t="s">
        <v>2683</v>
      </c>
      <c r="F8810" s="7"/>
      <c r="G8810" s="7"/>
      <c r="H8810" s="7">
        <f>IF('Раздел 2.6.4'!Y30&gt;='Раздел 2.6.4'!Y35,0,1)</f>
        <v>0</v>
      </c>
    </row>
    <row r="8811" spans="1:8" x14ac:dyDescent="0.2">
      <c r="A8811" s="6">
        <f t="shared" si="127"/>
        <v>609562</v>
      </c>
      <c r="B8811" s="6">
        <v>36</v>
      </c>
      <c r="C8811" s="7">
        <v>25</v>
      </c>
      <c r="D8811" s="6">
        <v>539</v>
      </c>
      <c r="E8811" s="139" t="s">
        <v>2684</v>
      </c>
      <c r="F8811" s="7"/>
      <c r="G8811" s="7"/>
      <c r="H8811" s="7">
        <f>IF('Раздел 2.6.4'!Z30&gt;='Раздел 2.6.4'!Z35,0,1)</f>
        <v>0</v>
      </c>
    </row>
    <row r="8812" spans="1:8" x14ac:dyDescent="0.2">
      <c r="A8812" s="6">
        <f t="shared" si="127"/>
        <v>609562</v>
      </c>
      <c r="B8812" s="6">
        <v>36</v>
      </c>
      <c r="C8812" s="7">
        <v>25</v>
      </c>
      <c r="D8812" s="6">
        <v>540</v>
      </c>
      <c r="E8812" s="139" t="s">
        <v>2685</v>
      </c>
      <c r="F8812" s="7"/>
      <c r="G8812" s="7"/>
      <c r="H8812" s="7">
        <f>IF('Раздел 2.6.4'!AA30&gt;='Раздел 2.6.4'!AA35,0,1)</f>
        <v>0</v>
      </c>
    </row>
    <row r="8813" spans="1:8" x14ac:dyDescent="0.2">
      <c r="A8813" s="6">
        <f t="shared" si="127"/>
        <v>609562</v>
      </c>
      <c r="B8813" s="6">
        <v>36</v>
      </c>
      <c r="C8813" s="7">
        <v>25</v>
      </c>
      <c r="D8813" s="6">
        <v>541</v>
      </c>
      <c r="E8813" s="139" t="s">
        <v>2686</v>
      </c>
      <c r="F8813" s="7"/>
      <c r="G8813" s="7"/>
      <c r="H8813" s="7">
        <f>IF('Раздел 2.6.4'!AB30&gt;='Раздел 2.6.4'!AB35,0,1)</f>
        <v>0</v>
      </c>
    </row>
    <row r="8814" spans="1:8" x14ac:dyDescent="0.2">
      <c r="A8814" s="6">
        <f t="shared" si="127"/>
        <v>609562</v>
      </c>
      <c r="B8814" s="6">
        <v>36</v>
      </c>
      <c r="C8814" s="7">
        <v>25</v>
      </c>
      <c r="D8814" s="6">
        <v>542</v>
      </c>
      <c r="E8814" s="139" t="s">
        <v>2687</v>
      </c>
      <c r="F8814" s="7"/>
      <c r="G8814" s="7"/>
      <c r="H8814" s="7">
        <f>IF('Раздел 2.6.4'!AC30&gt;='Раздел 2.6.4'!AC35,0,1)</f>
        <v>0</v>
      </c>
    </row>
    <row r="8815" spans="1:8" x14ac:dyDescent="0.2">
      <c r="A8815" s="6">
        <f t="shared" si="127"/>
        <v>609562</v>
      </c>
      <c r="B8815" s="6">
        <v>36</v>
      </c>
      <c r="C8815" s="7">
        <v>25</v>
      </c>
      <c r="D8815" s="6">
        <v>543</v>
      </c>
      <c r="E8815" s="139" t="s">
        <v>2688</v>
      </c>
      <c r="F8815" s="7"/>
      <c r="G8815" s="7"/>
      <c r="H8815" s="7">
        <f>IF('Раздел 2.6.4'!AD30&gt;='Раздел 2.6.4'!AD35,0,1)</f>
        <v>0</v>
      </c>
    </row>
    <row r="8816" spans="1:8" x14ac:dyDescent="0.2">
      <c r="A8816" s="6">
        <f t="shared" si="127"/>
        <v>609562</v>
      </c>
      <c r="B8816" s="6">
        <v>36</v>
      </c>
      <c r="C8816" s="7">
        <v>25</v>
      </c>
      <c r="D8816" s="6">
        <v>544</v>
      </c>
      <c r="E8816" s="139" t="s">
        <v>2689</v>
      </c>
      <c r="F8816" s="7"/>
      <c r="G8816" s="7"/>
      <c r="H8816" s="7">
        <f>IF('Раздел 2.6.4'!AE30&gt;='Раздел 2.6.4'!AE35,0,1)</f>
        <v>0</v>
      </c>
    </row>
    <row r="8817" spans="1:8" x14ac:dyDescent="0.2">
      <c r="A8817" s="6">
        <f t="shared" si="127"/>
        <v>609562</v>
      </c>
      <c r="B8817" s="6">
        <v>36</v>
      </c>
      <c r="C8817" s="7">
        <v>25</v>
      </c>
      <c r="D8817" s="6">
        <v>545</v>
      </c>
      <c r="E8817" s="139" t="s">
        <v>2690</v>
      </c>
      <c r="F8817" s="7"/>
      <c r="G8817" s="7"/>
      <c r="H8817" s="7">
        <f>IF('Раздел 2.6.4'!AF30&gt;='Раздел 2.6.4'!AF35,0,1)</f>
        <v>0</v>
      </c>
    </row>
    <row r="8818" spans="1:8" x14ac:dyDescent="0.2">
      <c r="A8818" s="6">
        <f t="shared" si="127"/>
        <v>609562</v>
      </c>
      <c r="B8818" s="6">
        <v>36</v>
      </c>
      <c r="C8818" s="7">
        <v>25</v>
      </c>
      <c r="D8818" s="6">
        <v>546</v>
      </c>
      <c r="E8818" s="139" t="s">
        <v>2691</v>
      </c>
      <c r="F8818" s="7"/>
      <c r="G8818" s="7"/>
      <c r="H8818" s="7">
        <f>IF('Раздел 2.6.4'!AG30&gt;='Раздел 2.6.4'!AG35,0,1)</f>
        <v>0</v>
      </c>
    </row>
    <row r="8819" spans="1:8" x14ac:dyDescent="0.2">
      <c r="A8819" s="6">
        <f t="shared" si="127"/>
        <v>609562</v>
      </c>
      <c r="B8819" s="6">
        <v>36</v>
      </c>
      <c r="C8819" s="7">
        <v>25</v>
      </c>
      <c r="D8819" s="6">
        <v>547</v>
      </c>
      <c r="E8819" s="139" t="s">
        <v>2692</v>
      </c>
      <c r="F8819" s="7"/>
      <c r="G8819" s="7"/>
      <c r="H8819" s="7">
        <f>IF('Раздел 2.6.4'!AH30&gt;='Раздел 2.6.4'!AH35,0,1)</f>
        <v>0</v>
      </c>
    </row>
    <row r="8820" spans="1:8" x14ac:dyDescent="0.2">
      <c r="A8820" s="6">
        <f t="shared" si="127"/>
        <v>609562</v>
      </c>
      <c r="B8820" s="6">
        <v>36</v>
      </c>
      <c r="C8820" s="7">
        <v>25</v>
      </c>
      <c r="D8820" s="6">
        <v>548</v>
      </c>
      <c r="E8820" s="139" t="s">
        <v>2693</v>
      </c>
      <c r="F8820" s="7"/>
      <c r="G8820" s="7"/>
      <c r="H8820" s="7">
        <f>IF('Раздел 2.6.4'!AI30&gt;='Раздел 2.6.4'!AI35,0,1)</f>
        <v>0</v>
      </c>
    </row>
    <row r="8821" spans="1:8" x14ac:dyDescent="0.2">
      <c r="A8821" s="6">
        <f t="shared" si="127"/>
        <v>609562</v>
      </c>
      <c r="B8821" s="6">
        <v>36</v>
      </c>
      <c r="C8821" s="7">
        <v>25</v>
      </c>
      <c r="D8821" s="6">
        <v>549</v>
      </c>
      <c r="E8821" s="139" t="s">
        <v>2694</v>
      </c>
      <c r="F8821" s="7"/>
      <c r="G8821" s="7"/>
      <c r="H8821" s="7">
        <f>IF('Раздел 2.6.4'!AJ30&gt;='Раздел 2.6.4'!AJ35,0,1)</f>
        <v>0</v>
      </c>
    </row>
    <row r="8822" spans="1:8" x14ac:dyDescent="0.2">
      <c r="A8822" s="6">
        <f t="shared" si="127"/>
        <v>609562</v>
      </c>
      <c r="B8822" s="6">
        <v>36</v>
      </c>
      <c r="C8822" s="119">
        <v>25</v>
      </c>
      <c r="D8822" s="119">
        <v>550</v>
      </c>
      <c r="E8822" s="140" t="s">
        <v>2695</v>
      </c>
      <c r="F8822" s="119"/>
      <c r="G8822" s="119"/>
      <c r="H8822" s="119">
        <f>IF('Раздел 2.6.4'!AK30&gt;='Раздел 2.6.4'!AK35,0,1)</f>
        <v>0</v>
      </c>
    </row>
    <row r="8823" spans="1:8" x14ac:dyDescent="0.2">
      <c r="A8823" s="6">
        <f t="shared" si="127"/>
        <v>609562</v>
      </c>
      <c r="B8823" s="6">
        <v>36</v>
      </c>
      <c r="C8823" s="125">
        <v>26</v>
      </c>
      <c r="D8823" s="6">
        <v>551</v>
      </c>
      <c r="E8823" s="139" t="s">
        <v>2696</v>
      </c>
      <c r="F8823" s="7"/>
      <c r="G8823" s="7"/>
      <c r="H8823" s="7">
        <f>IF('Раздел 2.6.4'!P36&gt;='Раздел 2.6.4'!P37,0,1)</f>
        <v>0</v>
      </c>
    </row>
    <row r="8824" spans="1:8" x14ac:dyDescent="0.2">
      <c r="A8824" s="6">
        <f t="shared" si="127"/>
        <v>609562</v>
      </c>
      <c r="B8824" s="6">
        <v>36</v>
      </c>
      <c r="C8824" s="7">
        <v>26</v>
      </c>
      <c r="D8824" s="6">
        <v>552</v>
      </c>
      <c r="E8824" s="139" t="s">
        <v>2697</v>
      </c>
      <c r="F8824" s="7"/>
      <c r="G8824" s="7"/>
      <c r="H8824" s="7">
        <f>IF('Раздел 2.6.4'!Q36&gt;='Раздел 2.6.4'!Q37,0,1)</f>
        <v>0</v>
      </c>
    </row>
    <row r="8825" spans="1:8" x14ac:dyDescent="0.2">
      <c r="A8825" s="6">
        <f t="shared" si="127"/>
        <v>609562</v>
      </c>
      <c r="B8825" s="6">
        <v>36</v>
      </c>
      <c r="C8825" s="7">
        <v>26</v>
      </c>
      <c r="D8825" s="6">
        <v>553</v>
      </c>
      <c r="E8825" s="139" t="s">
        <v>2698</v>
      </c>
      <c r="F8825" s="7"/>
      <c r="G8825" s="7"/>
      <c r="H8825" s="7">
        <f>IF('Раздел 2.6.4'!R36&gt;='Раздел 2.6.4'!R37,0,1)</f>
        <v>0</v>
      </c>
    </row>
    <row r="8826" spans="1:8" x14ac:dyDescent="0.2">
      <c r="A8826" s="6">
        <f t="shared" si="127"/>
        <v>609562</v>
      </c>
      <c r="B8826" s="6">
        <v>36</v>
      </c>
      <c r="C8826" s="7">
        <v>26</v>
      </c>
      <c r="D8826" s="6">
        <v>554</v>
      </c>
      <c r="E8826" s="139" t="s">
        <v>2699</v>
      </c>
      <c r="F8826" s="7"/>
      <c r="G8826" s="7"/>
      <c r="H8826" s="7">
        <f>IF('Раздел 2.6.4'!S36&gt;='Раздел 2.6.4'!S37,0,1)</f>
        <v>0</v>
      </c>
    </row>
    <row r="8827" spans="1:8" x14ac:dyDescent="0.2">
      <c r="A8827" s="6">
        <f t="shared" si="127"/>
        <v>609562</v>
      </c>
      <c r="B8827" s="6">
        <v>36</v>
      </c>
      <c r="C8827" s="7">
        <v>26</v>
      </c>
      <c r="D8827" s="6">
        <v>555</v>
      </c>
      <c r="E8827" s="139" t="s">
        <v>2700</v>
      </c>
      <c r="F8827" s="7"/>
      <c r="G8827" s="7"/>
      <c r="H8827" s="7">
        <f>IF('Раздел 2.6.4'!T36&gt;='Раздел 2.6.4'!T37,0,1)</f>
        <v>0</v>
      </c>
    </row>
    <row r="8828" spans="1:8" x14ac:dyDescent="0.2">
      <c r="A8828" s="6">
        <f t="shared" si="127"/>
        <v>609562</v>
      </c>
      <c r="B8828" s="6">
        <v>36</v>
      </c>
      <c r="C8828" s="7">
        <v>26</v>
      </c>
      <c r="D8828" s="6">
        <v>556</v>
      </c>
      <c r="E8828" s="139" t="s">
        <v>2701</v>
      </c>
      <c r="F8828" s="7"/>
      <c r="G8828" s="7"/>
      <c r="H8828" s="7">
        <f>IF('Раздел 2.6.4'!U36&gt;='Раздел 2.6.4'!U37,0,1)</f>
        <v>0</v>
      </c>
    </row>
    <row r="8829" spans="1:8" x14ac:dyDescent="0.2">
      <c r="A8829" s="6">
        <f t="shared" si="127"/>
        <v>609562</v>
      </c>
      <c r="B8829" s="6">
        <v>36</v>
      </c>
      <c r="C8829" s="7">
        <v>26</v>
      </c>
      <c r="D8829" s="6">
        <v>557</v>
      </c>
      <c r="E8829" s="139" t="s">
        <v>2702</v>
      </c>
      <c r="F8829" s="7"/>
      <c r="G8829" s="7"/>
      <c r="H8829" s="7">
        <f>IF('Раздел 2.6.4'!V36&gt;='Раздел 2.6.4'!V37,0,1)</f>
        <v>0</v>
      </c>
    </row>
    <row r="8830" spans="1:8" x14ac:dyDescent="0.2">
      <c r="A8830" s="6">
        <f t="shared" si="127"/>
        <v>609562</v>
      </c>
      <c r="B8830" s="6">
        <v>36</v>
      </c>
      <c r="C8830" s="7">
        <v>26</v>
      </c>
      <c r="D8830" s="6">
        <v>558</v>
      </c>
      <c r="E8830" s="139" t="s">
        <v>1922</v>
      </c>
      <c r="F8830" s="7"/>
      <c r="G8830" s="7"/>
      <c r="H8830" s="7">
        <f>IF('Раздел 2.6.4'!W36&gt;='Раздел 2.6.4'!W37,0,1)</f>
        <v>0</v>
      </c>
    </row>
    <row r="8831" spans="1:8" x14ac:dyDescent="0.2">
      <c r="A8831" s="6">
        <f t="shared" si="127"/>
        <v>609562</v>
      </c>
      <c r="B8831" s="6">
        <v>36</v>
      </c>
      <c r="C8831" s="7">
        <v>26</v>
      </c>
      <c r="D8831" s="6">
        <v>559</v>
      </c>
      <c r="E8831" s="139" t="s">
        <v>1923</v>
      </c>
      <c r="F8831" s="7"/>
      <c r="G8831" s="7"/>
      <c r="H8831" s="7">
        <f>IF('Раздел 2.6.4'!X36&gt;='Раздел 2.6.4'!X37,0,1)</f>
        <v>0</v>
      </c>
    </row>
    <row r="8832" spans="1:8" x14ac:dyDescent="0.2">
      <c r="A8832" s="6">
        <f t="shared" si="127"/>
        <v>609562</v>
      </c>
      <c r="B8832" s="6">
        <v>36</v>
      </c>
      <c r="C8832" s="7">
        <v>26</v>
      </c>
      <c r="D8832" s="6">
        <v>560</v>
      </c>
      <c r="E8832" s="139" t="s">
        <v>1924</v>
      </c>
      <c r="F8832" s="7"/>
      <c r="G8832" s="7"/>
      <c r="H8832" s="7">
        <f>IF('Раздел 2.6.4'!Y36&gt;='Раздел 2.6.4'!Y37,0,1)</f>
        <v>0</v>
      </c>
    </row>
    <row r="8833" spans="1:8" x14ac:dyDescent="0.2">
      <c r="A8833" s="6">
        <f t="shared" si="127"/>
        <v>609562</v>
      </c>
      <c r="B8833" s="6">
        <v>36</v>
      </c>
      <c r="C8833" s="7">
        <v>26</v>
      </c>
      <c r="D8833" s="6">
        <v>561</v>
      </c>
      <c r="E8833" s="139" t="s">
        <v>1925</v>
      </c>
      <c r="F8833" s="7"/>
      <c r="G8833" s="7"/>
      <c r="H8833" s="7">
        <f>IF('Раздел 2.6.4'!Z36&gt;='Раздел 2.6.4'!Z37,0,1)</f>
        <v>0</v>
      </c>
    </row>
    <row r="8834" spans="1:8" x14ac:dyDescent="0.2">
      <c r="A8834" s="6">
        <f t="shared" si="127"/>
        <v>609562</v>
      </c>
      <c r="B8834" s="6">
        <v>36</v>
      </c>
      <c r="C8834" s="7">
        <v>26</v>
      </c>
      <c r="D8834" s="6">
        <v>562</v>
      </c>
      <c r="E8834" s="139" t="s">
        <v>1926</v>
      </c>
      <c r="F8834" s="7"/>
      <c r="G8834" s="7"/>
      <c r="H8834" s="7">
        <f>IF('Раздел 2.6.4'!AA36&gt;='Раздел 2.6.4'!AA37,0,1)</f>
        <v>0</v>
      </c>
    </row>
    <row r="8835" spans="1:8" x14ac:dyDescent="0.2">
      <c r="A8835" s="6">
        <f t="shared" si="127"/>
        <v>609562</v>
      </c>
      <c r="B8835" s="6">
        <v>36</v>
      </c>
      <c r="C8835" s="7">
        <v>26</v>
      </c>
      <c r="D8835" s="6">
        <v>563</v>
      </c>
      <c r="E8835" s="139" t="s">
        <v>2705</v>
      </c>
      <c r="F8835" s="7"/>
      <c r="G8835" s="7"/>
      <c r="H8835" s="7">
        <f>IF('Раздел 2.6.4'!AB36&gt;='Раздел 2.6.4'!AB37,0,1)</f>
        <v>0</v>
      </c>
    </row>
    <row r="8836" spans="1:8" x14ac:dyDescent="0.2">
      <c r="A8836" s="6">
        <f t="shared" si="127"/>
        <v>609562</v>
      </c>
      <c r="B8836" s="6">
        <v>36</v>
      </c>
      <c r="C8836" s="7">
        <v>26</v>
      </c>
      <c r="D8836" s="6">
        <v>564</v>
      </c>
      <c r="E8836" s="139" t="s">
        <v>3486</v>
      </c>
      <c r="F8836" s="7"/>
      <c r="G8836" s="7"/>
      <c r="H8836" s="7">
        <f>IF('Раздел 2.6.4'!AC36&gt;='Раздел 2.6.4'!AC37,0,1)</f>
        <v>0</v>
      </c>
    </row>
    <row r="8837" spans="1:8" x14ac:dyDescent="0.2">
      <c r="A8837" s="6">
        <f t="shared" si="127"/>
        <v>609562</v>
      </c>
      <c r="B8837" s="6">
        <v>36</v>
      </c>
      <c r="C8837" s="7">
        <v>26</v>
      </c>
      <c r="D8837" s="6">
        <v>565</v>
      </c>
      <c r="E8837" s="139" t="s">
        <v>2706</v>
      </c>
      <c r="F8837" s="7"/>
      <c r="G8837" s="7"/>
      <c r="H8837" s="7">
        <f>IF('Раздел 2.6.4'!AD36&gt;='Раздел 2.6.4'!AD37,0,1)</f>
        <v>0</v>
      </c>
    </row>
    <row r="8838" spans="1:8" x14ac:dyDescent="0.2">
      <c r="A8838" s="6">
        <f t="shared" si="127"/>
        <v>609562</v>
      </c>
      <c r="B8838" s="6">
        <v>36</v>
      </c>
      <c r="C8838" s="7">
        <v>26</v>
      </c>
      <c r="D8838" s="6">
        <v>566</v>
      </c>
      <c r="E8838" s="139" t="s">
        <v>2707</v>
      </c>
      <c r="F8838" s="7"/>
      <c r="G8838" s="7"/>
      <c r="H8838" s="7">
        <f>IF('Раздел 2.6.4'!AE36&gt;='Раздел 2.6.4'!AE37,0,1)</f>
        <v>0</v>
      </c>
    </row>
    <row r="8839" spans="1:8" x14ac:dyDescent="0.2">
      <c r="A8839" s="6">
        <f t="shared" si="127"/>
        <v>609562</v>
      </c>
      <c r="B8839" s="6">
        <v>36</v>
      </c>
      <c r="C8839" s="7">
        <v>26</v>
      </c>
      <c r="D8839" s="6">
        <v>567</v>
      </c>
      <c r="E8839" s="139" t="s">
        <v>2708</v>
      </c>
      <c r="F8839" s="7"/>
      <c r="G8839" s="7"/>
      <c r="H8839" s="7">
        <f>IF('Раздел 2.6.4'!AF36&gt;='Раздел 2.6.4'!AF37,0,1)</f>
        <v>0</v>
      </c>
    </row>
    <row r="8840" spans="1:8" x14ac:dyDescent="0.2">
      <c r="A8840" s="6">
        <f t="shared" si="127"/>
        <v>609562</v>
      </c>
      <c r="B8840" s="6">
        <v>36</v>
      </c>
      <c r="C8840" s="7">
        <v>26</v>
      </c>
      <c r="D8840" s="6">
        <v>568</v>
      </c>
      <c r="E8840" s="139" t="s">
        <v>2709</v>
      </c>
      <c r="F8840" s="7"/>
      <c r="G8840" s="7"/>
      <c r="H8840" s="7">
        <f>IF('Раздел 2.6.4'!AG36&gt;='Раздел 2.6.4'!AG37,0,1)</f>
        <v>0</v>
      </c>
    </row>
    <row r="8841" spans="1:8" x14ac:dyDescent="0.2">
      <c r="A8841" s="6">
        <f t="shared" si="127"/>
        <v>609562</v>
      </c>
      <c r="B8841" s="6">
        <v>36</v>
      </c>
      <c r="C8841" s="7">
        <v>26</v>
      </c>
      <c r="D8841" s="6">
        <v>569</v>
      </c>
      <c r="E8841" s="139" t="s">
        <v>2710</v>
      </c>
      <c r="F8841" s="7"/>
      <c r="G8841" s="7"/>
      <c r="H8841" s="7">
        <f>IF('Раздел 2.6.4'!AH36&gt;='Раздел 2.6.4'!AH37,0,1)</f>
        <v>0</v>
      </c>
    </row>
    <row r="8842" spans="1:8" x14ac:dyDescent="0.2">
      <c r="A8842" s="6">
        <f t="shared" si="127"/>
        <v>609562</v>
      </c>
      <c r="B8842" s="6">
        <v>36</v>
      </c>
      <c r="C8842" s="7">
        <v>26</v>
      </c>
      <c r="D8842" s="6">
        <v>570</v>
      </c>
      <c r="E8842" s="139" t="s">
        <v>2711</v>
      </c>
      <c r="F8842" s="7"/>
      <c r="G8842" s="7"/>
      <c r="H8842" s="7">
        <f>IF('Раздел 2.6.4'!AI36&gt;='Раздел 2.6.4'!AI37,0,1)</f>
        <v>0</v>
      </c>
    </row>
    <row r="8843" spans="1:8" x14ac:dyDescent="0.2">
      <c r="A8843" s="6">
        <f t="shared" si="127"/>
        <v>609562</v>
      </c>
      <c r="B8843" s="6">
        <v>36</v>
      </c>
      <c r="C8843" s="7">
        <v>26</v>
      </c>
      <c r="D8843" s="6">
        <v>571</v>
      </c>
      <c r="E8843" s="139" t="s">
        <v>2712</v>
      </c>
      <c r="F8843" s="7"/>
      <c r="G8843" s="7"/>
      <c r="H8843" s="7">
        <f>IF('Раздел 2.6.4'!AJ36&gt;='Раздел 2.6.4'!AJ37,0,1)</f>
        <v>0</v>
      </c>
    </row>
    <row r="8844" spans="1:8" x14ac:dyDescent="0.2">
      <c r="A8844" s="6">
        <f t="shared" si="127"/>
        <v>609562</v>
      </c>
      <c r="B8844" s="6">
        <v>36</v>
      </c>
      <c r="C8844" s="119">
        <v>26</v>
      </c>
      <c r="D8844" s="119">
        <v>572</v>
      </c>
      <c r="E8844" s="140" t="s">
        <v>2713</v>
      </c>
      <c r="F8844" s="119"/>
      <c r="G8844" s="119"/>
      <c r="H8844" s="119">
        <f>IF('Раздел 2.6.4'!AK36&gt;='Раздел 2.6.4'!AK37,0,1)</f>
        <v>0</v>
      </c>
    </row>
    <row r="8845" spans="1:8" x14ac:dyDescent="0.2">
      <c r="A8845" s="6">
        <f t="shared" si="127"/>
        <v>609562</v>
      </c>
      <c r="B8845" s="6">
        <v>36</v>
      </c>
      <c r="C8845" s="7">
        <v>27</v>
      </c>
      <c r="D8845" s="6">
        <v>573</v>
      </c>
      <c r="E8845" s="139" t="s">
        <v>2714</v>
      </c>
      <c r="F8845" s="7"/>
      <c r="G8845" s="7"/>
      <c r="H8845" s="7">
        <f>IF('Раздел 2.6.4'!P36&gt;='Раздел 2.6.4'!P39,0,1)</f>
        <v>0</v>
      </c>
    </row>
    <row r="8846" spans="1:8" x14ac:dyDescent="0.2">
      <c r="A8846" s="6">
        <f t="shared" si="127"/>
        <v>609562</v>
      </c>
      <c r="B8846" s="6">
        <v>36</v>
      </c>
      <c r="C8846" s="7">
        <v>27</v>
      </c>
      <c r="D8846" s="6">
        <v>574</v>
      </c>
      <c r="E8846" s="139" t="s">
        <v>2715</v>
      </c>
      <c r="F8846" s="7"/>
      <c r="G8846" s="7"/>
      <c r="H8846" s="7">
        <f>IF('Раздел 2.6.4'!Q36&gt;='Раздел 2.6.4'!Q39,0,1)</f>
        <v>0</v>
      </c>
    </row>
    <row r="8847" spans="1:8" x14ac:dyDescent="0.2">
      <c r="A8847" s="6">
        <f t="shared" si="127"/>
        <v>609562</v>
      </c>
      <c r="B8847" s="6">
        <v>36</v>
      </c>
      <c r="C8847" s="7">
        <v>27</v>
      </c>
      <c r="D8847" s="6">
        <v>575</v>
      </c>
      <c r="E8847" s="139" t="s">
        <v>3212</v>
      </c>
      <c r="F8847" s="7"/>
      <c r="G8847" s="7"/>
      <c r="H8847" s="7">
        <f>IF('Раздел 2.6.4'!R36&gt;='Раздел 2.6.4'!R39,0,1)</f>
        <v>0</v>
      </c>
    </row>
    <row r="8848" spans="1:8" x14ac:dyDescent="0.2">
      <c r="A8848" s="6">
        <f t="shared" si="127"/>
        <v>609562</v>
      </c>
      <c r="B8848" s="6">
        <v>36</v>
      </c>
      <c r="C8848" s="7">
        <v>27</v>
      </c>
      <c r="D8848" s="6">
        <v>576</v>
      </c>
      <c r="E8848" s="139" t="s">
        <v>3213</v>
      </c>
      <c r="F8848" s="7"/>
      <c r="G8848" s="7"/>
      <c r="H8848" s="7">
        <f>IF('Раздел 2.6.4'!S36&gt;='Раздел 2.6.4'!S39,0,1)</f>
        <v>0</v>
      </c>
    </row>
    <row r="8849" spans="1:8" x14ac:dyDescent="0.2">
      <c r="A8849" s="6">
        <f t="shared" ref="A8849:A8859" si="128">P_3</f>
        <v>609562</v>
      </c>
      <c r="B8849" s="6">
        <v>36</v>
      </c>
      <c r="C8849" s="7">
        <v>27</v>
      </c>
      <c r="D8849" s="6">
        <v>577</v>
      </c>
      <c r="E8849" s="139" t="s">
        <v>3214</v>
      </c>
      <c r="F8849" s="7"/>
      <c r="G8849" s="7"/>
      <c r="H8849" s="7">
        <f>IF('Раздел 2.6.4'!T36&gt;='Раздел 2.6.4'!T39,0,1)</f>
        <v>0</v>
      </c>
    </row>
    <row r="8850" spans="1:8" x14ac:dyDescent="0.2">
      <c r="A8850" s="6">
        <f t="shared" si="128"/>
        <v>609562</v>
      </c>
      <c r="B8850" s="6">
        <v>36</v>
      </c>
      <c r="C8850" s="7">
        <v>27</v>
      </c>
      <c r="D8850" s="6">
        <v>578</v>
      </c>
      <c r="E8850" s="139" t="s">
        <v>3215</v>
      </c>
      <c r="F8850" s="7"/>
      <c r="G8850" s="7"/>
      <c r="H8850" s="7">
        <f>IF('Раздел 2.6.4'!U36&gt;='Раздел 2.6.4'!U39,0,1)</f>
        <v>0</v>
      </c>
    </row>
    <row r="8851" spans="1:8" x14ac:dyDescent="0.2">
      <c r="A8851" s="6">
        <f t="shared" si="128"/>
        <v>609562</v>
      </c>
      <c r="B8851" s="6">
        <v>36</v>
      </c>
      <c r="C8851" s="7">
        <v>27</v>
      </c>
      <c r="D8851" s="6">
        <v>579</v>
      </c>
      <c r="E8851" s="139" t="s">
        <v>3216</v>
      </c>
      <c r="F8851" s="7"/>
      <c r="G8851" s="7"/>
      <c r="H8851" s="7">
        <f>IF('Раздел 2.6.4'!V36&gt;='Раздел 2.6.4'!V39,0,1)</f>
        <v>0</v>
      </c>
    </row>
    <row r="8852" spans="1:8" x14ac:dyDescent="0.2">
      <c r="A8852" s="6">
        <f t="shared" si="128"/>
        <v>609562</v>
      </c>
      <c r="B8852" s="6">
        <v>36</v>
      </c>
      <c r="C8852" s="7">
        <v>27</v>
      </c>
      <c r="D8852" s="6">
        <v>580</v>
      </c>
      <c r="E8852" s="139" t="s">
        <v>3217</v>
      </c>
      <c r="F8852" s="7"/>
      <c r="G8852" s="7"/>
      <c r="H8852" s="7">
        <f>IF('Раздел 2.6.4'!W36&gt;='Раздел 2.6.4'!W39,0,1)</f>
        <v>0</v>
      </c>
    </row>
    <row r="8853" spans="1:8" x14ac:dyDescent="0.2">
      <c r="A8853" s="6">
        <f t="shared" si="128"/>
        <v>609562</v>
      </c>
      <c r="B8853" s="6">
        <v>36</v>
      </c>
      <c r="C8853" s="7">
        <v>27</v>
      </c>
      <c r="D8853" s="6">
        <v>581</v>
      </c>
      <c r="E8853" s="139" t="s">
        <v>3218</v>
      </c>
      <c r="F8853" s="7"/>
      <c r="G8853" s="7"/>
      <c r="H8853" s="7">
        <f>IF('Раздел 2.6.4'!X36&gt;='Раздел 2.6.4'!X39,0,1)</f>
        <v>0</v>
      </c>
    </row>
    <row r="8854" spans="1:8" x14ac:dyDescent="0.2">
      <c r="A8854" s="6">
        <f t="shared" si="128"/>
        <v>609562</v>
      </c>
      <c r="B8854" s="6">
        <v>36</v>
      </c>
      <c r="C8854" s="7">
        <v>27</v>
      </c>
      <c r="D8854" s="6">
        <v>582</v>
      </c>
      <c r="E8854" s="139" t="s">
        <v>3219</v>
      </c>
      <c r="F8854" s="7"/>
      <c r="G8854" s="7"/>
      <c r="H8854" s="7">
        <f>IF('Раздел 2.6.4'!Y36&gt;='Раздел 2.6.4'!Y39,0,1)</f>
        <v>0</v>
      </c>
    </row>
    <row r="8855" spans="1:8" x14ac:dyDescent="0.2">
      <c r="A8855" s="6">
        <f t="shared" si="128"/>
        <v>609562</v>
      </c>
      <c r="B8855" s="6">
        <v>36</v>
      </c>
      <c r="C8855" s="7">
        <v>27</v>
      </c>
      <c r="D8855" s="6">
        <v>583</v>
      </c>
      <c r="E8855" s="139" t="s">
        <v>2416</v>
      </c>
      <c r="F8855" s="7"/>
      <c r="G8855" s="7"/>
      <c r="H8855" s="7">
        <f>IF('Раздел 2.6.4'!Z36&gt;='Раздел 2.6.4'!Z39,0,1)</f>
        <v>0</v>
      </c>
    </row>
    <row r="8856" spans="1:8" x14ac:dyDescent="0.2">
      <c r="A8856" s="6">
        <f t="shared" si="128"/>
        <v>609562</v>
      </c>
      <c r="B8856" s="6">
        <v>36</v>
      </c>
      <c r="C8856" s="7">
        <v>27</v>
      </c>
      <c r="D8856" s="6">
        <v>584</v>
      </c>
      <c r="E8856" s="139" t="s">
        <v>2417</v>
      </c>
      <c r="F8856" s="7"/>
      <c r="G8856" s="7"/>
      <c r="H8856" s="7">
        <f>IF('Раздел 2.6.4'!AA36&gt;='Раздел 2.6.4'!AA39,0,1)</f>
        <v>0</v>
      </c>
    </row>
    <row r="8857" spans="1:8" x14ac:dyDescent="0.2">
      <c r="A8857" s="6">
        <f t="shared" si="128"/>
        <v>609562</v>
      </c>
      <c r="B8857" s="6">
        <v>36</v>
      </c>
      <c r="C8857" s="7">
        <v>27</v>
      </c>
      <c r="D8857" s="6">
        <v>585</v>
      </c>
      <c r="E8857" s="139" t="s">
        <v>2418</v>
      </c>
      <c r="F8857" s="7"/>
      <c r="G8857" s="7"/>
      <c r="H8857" s="7">
        <f>IF('Раздел 2.6.4'!AB36&gt;='Раздел 2.6.4'!AB39,0,1)</f>
        <v>0</v>
      </c>
    </row>
    <row r="8858" spans="1:8" x14ac:dyDescent="0.2">
      <c r="A8858" s="6">
        <f t="shared" si="128"/>
        <v>609562</v>
      </c>
      <c r="B8858" s="6">
        <v>36</v>
      </c>
      <c r="C8858" s="7">
        <v>27</v>
      </c>
      <c r="D8858" s="6">
        <v>586</v>
      </c>
      <c r="E8858" s="139" t="s">
        <v>2419</v>
      </c>
      <c r="F8858" s="7"/>
      <c r="G8858" s="7"/>
      <c r="H8858" s="7">
        <f>IF('Раздел 2.6.4'!AC36&gt;='Раздел 2.6.4'!AC39,0,1)</f>
        <v>0</v>
      </c>
    </row>
    <row r="8859" spans="1:8" x14ac:dyDescent="0.2">
      <c r="A8859" s="6">
        <f t="shared" si="128"/>
        <v>609562</v>
      </c>
      <c r="B8859" s="6">
        <v>36</v>
      </c>
      <c r="C8859" s="7">
        <v>27</v>
      </c>
      <c r="D8859" s="6">
        <v>587</v>
      </c>
      <c r="E8859" s="139" t="s">
        <v>2420</v>
      </c>
      <c r="F8859" s="7"/>
      <c r="G8859" s="7"/>
      <c r="H8859" s="7">
        <f>IF('Раздел 2.6.4'!AD36&gt;='Раздел 2.6.4'!AD39,0,1)</f>
        <v>0</v>
      </c>
    </row>
    <row r="8860" spans="1:8" x14ac:dyDescent="0.2">
      <c r="A8860" s="6">
        <f t="shared" ref="A8860:A8923" si="129">P_3</f>
        <v>609562</v>
      </c>
      <c r="B8860" s="6">
        <v>36</v>
      </c>
      <c r="C8860" s="7">
        <v>27</v>
      </c>
      <c r="D8860" s="6">
        <v>588</v>
      </c>
      <c r="E8860" s="139" t="s">
        <v>2421</v>
      </c>
      <c r="F8860" s="7"/>
      <c r="G8860" s="7"/>
      <c r="H8860" s="7">
        <f>IF('Раздел 2.6.4'!AE36&gt;='Раздел 2.6.4'!AE39,0,1)</f>
        <v>0</v>
      </c>
    </row>
    <row r="8861" spans="1:8" x14ac:dyDescent="0.2">
      <c r="A8861" s="6">
        <f t="shared" si="129"/>
        <v>609562</v>
      </c>
      <c r="B8861" s="6">
        <v>36</v>
      </c>
      <c r="C8861" s="7">
        <v>27</v>
      </c>
      <c r="D8861" s="6">
        <v>589</v>
      </c>
      <c r="E8861" s="139" t="s">
        <v>2422</v>
      </c>
      <c r="F8861" s="7"/>
      <c r="G8861" s="7"/>
      <c r="H8861" s="7">
        <f>IF('Раздел 2.6.4'!AF36&gt;='Раздел 2.6.4'!AF39,0,1)</f>
        <v>0</v>
      </c>
    </row>
    <row r="8862" spans="1:8" x14ac:dyDescent="0.2">
      <c r="A8862" s="6">
        <f t="shared" si="129"/>
        <v>609562</v>
      </c>
      <c r="B8862" s="6">
        <v>36</v>
      </c>
      <c r="C8862" s="7">
        <v>27</v>
      </c>
      <c r="D8862" s="6">
        <v>590</v>
      </c>
      <c r="E8862" s="139" t="s">
        <v>2423</v>
      </c>
      <c r="F8862" s="7"/>
      <c r="G8862" s="7"/>
      <c r="H8862" s="7">
        <f>IF('Раздел 2.6.4'!AG36&gt;='Раздел 2.6.4'!AG39,0,1)</f>
        <v>0</v>
      </c>
    </row>
    <row r="8863" spans="1:8" x14ac:dyDescent="0.2">
      <c r="A8863" s="6">
        <f t="shared" si="129"/>
        <v>609562</v>
      </c>
      <c r="B8863" s="6">
        <v>36</v>
      </c>
      <c r="C8863" s="7">
        <v>27</v>
      </c>
      <c r="D8863" s="6">
        <v>591</v>
      </c>
      <c r="E8863" s="139" t="s">
        <v>4005</v>
      </c>
      <c r="F8863" s="7"/>
      <c r="G8863" s="7"/>
      <c r="H8863" s="7">
        <f>IF('Раздел 2.6.4'!AH36&gt;='Раздел 2.6.4'!AH39,0,1)</f>
        <v>0</v>
      </c>
    </row>
    <row r="8864" spans="1:8" x14ac:dyDescent="0.2">
      <c r="A8864" s="6">
        <f t="shared" si="129"/>
        <v>609562</v>
      </c>
      <c r="B8864" s="6">
        <v>36</v>
      </c>
      <c r="C8864" s="7">
        <v>27</v>
      </c>
      <c r="D8864" s="6">
        <v>592</v>
      </c>
      <c r="E8864" s="139" t="s">
        <v>4006</v>
      </c>
      <c r="F8864" s="7"/>
      <c r="G8864" s="7"/>
      <c r="H8864" s="7">
        <f>IF('Раздел 2.6.4'!AI36&gt;='Раздел 2.6.4'!AI39,0,1)</f>
        <v>0</v>
      </c>
    </row>
    <row r="8865" spans="1:8" x14ac:dyDescent="0.2">
      <c r="A8865" s="6">
        <f t="shared" si="129"/>
        <v>609562</v>
      </c>
      <c r="B8865" s="6">
        <v>36</v>
      </c>
      <c r="C8865" s="7">
        <v>27</v>
      </c>
      <c r="D8865" s="6">
        <v>593</v>
      </c>
      <c r="E8865" s="139" t="s">
        <v>4007</v>
      </c>
      <c r="F8865" s="7"/>
      <c r="G8865" s="7"/>
      <c r="H8865" s="7">
        <f>IF('Раздел 2.6.4'!AJ36&gt;='Раздел 2.6.4'!AJ39,0,1)</f>
        <v>0</v>
      </c>
    </row>
    <row r="8866" spans="1:8" x14ac:dyDescent="0.2">
      <c r="A8866" s="6">
        <f t="shared" si="129"/>
        <v>609562</v>
      </c>
      <c r="B8866" s="6">
        <v>36</v>
      </c>
      <c r="C8866" s="119">
        <v>27</v>
      </c>
      <c r="D8866" s="119">
        <v>594</v>
      </c>
      <c r="E8866" s="140" t="s">
        <v>4008</v>
      </c>
      <c r="F8866" s="119"/>
      <c r="G8866" s="119"/>
      <c r="H8866" s="119">
        <f>IF('Раздел 2.6.4'!AK36&gt;='Раздел 2.6.4'!AK39,0,1)</f>
        <v>0</v>
      </c>
    </row>
    <row r="8867" spans="1:8" x14ac:dyDescent="0.2">
      <c r="A8867" s="6">
        <f t="shared" si="129"/>
        <v>609562</v>
      </c>
      <c r="B8867" s="6">
        <v>36</v>
      </c>
      <c r="C8867" s="7">
        <v>28</v>
      </c>
      <c r="D8867" s="6">
        <v>595</v>
      </c>
      <c r="E8867" s="139" t="s">
        <v>4009</v>
      </c>
      <c r="F8867" s="7"/>
      <c r="G8867" s="7"/>
      <c r="H8867" s="7">
        <f>IF('Раздел 2.6.4'!P37&gt;='Раздел 2.6.4'!P38,0,1)</f>
        <v>0</v>
      </c>
    </row>
    <row r="8868" spans="1:8" x14ac:dyDescent="0.2">
      <c r="A8868" s="6">
        <f t="shared" si="129"/>
        <v>609562</v>
      </c>
      <c r="B8868" s="6">
        <v>36</v>
      </c>
      <c r="C8868" s="7">
        <v>28</v>
      </c>
      <c r="D8868" s="6">
        <v>596</v>
      </c>
      <c r="E8868" s="139" t="s">
        <v>4010</v>
      </c>
      <c r="F8868" s="7"/>
      <c r="G8868" s="7"/>
      <c r="H8868" s="7">
        <f>IF('Раздел 2.6.4'!Q37&gt;='Раздел 2.6.4'!Q38,0,1)</f>
        <v>0</v>
      </c>
    </row>
    <row r="8869" spans="1:8" x14ac:dyDescent="0.2">
      <c r="A8869" s="6">
        <f t="shared" si="129"/>
        <v>609562</v>
      </c>
      <c r="B8869" s="6">
        <v>36</v>
      </c>
      <c r="C8869" s="7">
        <v>28</v>
      </c>
      <c r="D8869" s="6">
        <v>597</v>
      </c>
      <c r="E8869" s="139" t="s">
        <v>4011</v>
      </c>
      <c r="F8869" s="7"/>
      <c r="G8869" s="7"/>
      <c r="H8869" s="7">
        <f>IF('Раздел 2.6.4'!R37&gt;='Раздел 2.6.4'!R38,0,1)</f>
        <v>0</v>
      </c>
    </row>
    <row r="8870" spans="1:8" x14ac:dyDescent="0.2">
      <c r="A8870" s="6">
        <f t="shared" si="129"/>
        <v>609562</v>
      </c>
      <c r="B8870" s="6">
        <v>36</v>
      </c>
      <c r="C8870" s="7">
        <v>28</v>
      </c>
      <c r="D8870" s="6">
        <v>598</v>
      </c>
      <c r="E8870" s="139" t="s">
        <v>4012</v>
      </c>
      <c r="F8870" s="7"/>
      <c r="G8870" s="7"/>
      <c r="H8870" s="7">
        <f>IF('Раздел 2.6.4'!S37&gt;='Раздел 2.6.4'!S38,0,1)</f>
        <v>0</v>
      </c>
    </row>
    <row r="8871" spans="1:8" x14ac:dyDescent="0.2">
      <c r="A8871" s="6">
        <f t="shared" si="129"/>
        <v>609562</v>
      </c>
      <c r="B8871" s="6">
        <v>36</v>
      </c>
      <c r="C8871" s="7">
        <v>28</v>
      </c>
      <c r="D8871" s="6">
        <v>599</v>
      </c>
      <c r="E8871" s="139" t="s">
        <v>4013</v>
      </c>
      <c r="F8871" s="7"/>
      <c r="G8871" s="7"/>
      <c r="H8871" s="7">
        <f>IF('Раздел 2.6.4'!T37&gt;='Раздел 2.6.4'!T38,0,1)</f>
        <v>0</v>
      </c>
    </row>
    <row r="8872" spans="1:8" x14ac:dyDescent="0.2">
      <c r="A8872" s="6">
        <f t="shared" si="129"/>
        <v>609562</v>
      </c>
      <c r="B8872" s="6">
        <v>36</v>
      </c>
      <c r="C8872" s="7">
        <v>28</v>
      </c>
      <c r="D8872" s="6">
        <v>600</v>
      </c>
      <c r="E8872" s="139" t="s">
        <v>4014</v>
      </c>
      <c r="F8872" s="7"/>
      <c r="G8872" s="7"/>
      <c r="H8872" s="7">
        <f>IF('Раздел 2.6.4'!U37&gt;='Раздел 2.6.4'!U38,0,1)</f>
        <v>0</v>
      </c>
    </row>
    <row r="8873" spans="1:8" x14ac:dyDescent="0.2">
      <c r="A8873" s="6">
        <f t="shared" si="129"/>
        <v>609562</v>
      </c>
      <c r="B8873" s="6">
        <v>36</v>
      </c>
      <c r="C8873" s="7">
        <v>28</v>
      </c>
      <c r="D8873" s="6">
        <v>601</v>
      </c>
      <c r="E8873" s="139" t="s">
        <v>4015</v>
      </c>
      <c r="F8873" s="7"/>
      <c r="G8873" s="7"/>
      <c r="H8873" s="7">
        <f>IF('Раздел 2.6.4'!V37&gt;='Раздел 2.6.4'!V38,0,1)</f>
        <v>0</v>
      </c>
    </row>
    <row r="8874" spans="1:8" x14ac:dyDescent="0.2">
      <c r="A8874" s="6">
        <f t="shared" si="129"/>
        <v>609562</v>
      </c>
      <c r="B8874" s="6">
        <v>36</v>
      </c>
      <c r="C8874" s="7">
        <v>28</v>
      </c>
      <c r="D8874" s="6">
        <v>602</v>
      </c>
      <c r="E8874" s="139" t="s">
        <v>4016</v>
      </c>
      <c r="F8874" s="7"/>
      <c r="G8874" s="7"/>
      <c r="H8874" s="7">
        <f>IF('Раздел 2.6.4'!W37&gt;='Раздел 2.6.4'!W38,0,1)</f>
        <v>0</v>
      </c>
    </row>
    <row r="8875" spans="1:8" x14ac:dyDescent="0.2">
      <c r="A8875" s="6">
        <f t="shared" si="129"/>
        <v>609562</v>
      </c>
      <c r="B8875" s="6">
        <v>36</v>
      </c>
      <c r="C8875" s="7">
        <v>28</v>
      </c>
      <c r="D8875" s="6">
        <v>603</v>
      </c>
      <c r="E8875" s="139" t="s">
        <v>4017</v>
      </c>
      <c r="F8875" s="7"/>
      <c r="G8875" s="7"/>
      <c r="H8875" s="7">
        <f>IF('Раздел 2.6.4'!X37&gt;='Раздел 2.6.4'!X38,0,1)</f>
        <v>0</v>
      </c>
    </row>
    <row r="8876" spans="1:8" x14ac:dyDescent="0.2">
      <c r="A8876" s="6">
        <f t="shared" si="129"/>
        <v>609562</v>
      </c>
      <c r="B8876" s="6">
        <v>36</v>
      </c>
      <c r="C8876" s="7">
        <v>28</v>
      </c>
      <c r="D8876" s="6">
        <v>604</v>
      </c>
      <c r="E8876" s="139" t="s">
        <v>4018</v>
      </c>
      <c r="F8876" s="7"/>
      <c r="G8876" s="7"/>
      <c r="H8876" s="7">
        <f>IF('Раздел 2.6.4'!Y37&gt;='Раздел 2.6.4'!Y38,0,1)</f>
        <v>0</v>
      </c>
    </row>
    <row r="8877" spans="1:8" x14ac:dyDescent="0.2">
      <c r="A8877" s="6">
        <f t="shared" si="129"/>
        <v>609562</v>
      </c>
      <c r="B8877" s="6">
        <v>36</v>
      </c>
      <c r="C8877" s="7">
        <v>28</v>
      </c>
      <c r="D8877" s="6">
        <v>605</v>
      </c>
      <c r="E8877" s="139" t="s">
        <v>4019</v>
      </c>
      <c r="F8877" s="7"/>
      <c r="G8877" s="7"/>
      <c r="H8877" s="7">
        <f>IF('Раздел 2.6.4'!Z37&gt;='Раздел 2.6.4'!Z38,0,1)</f>
        <v>0</v>
      </c>
    </row>
    <row r="8878" spans="1:8" x14ac:dyDescent="0.2">
      <c r="A8878" s="6">
        <f t="shared" si="129"/>
        <v>609562</v>
      </c>
      <c r="B8878" s="6">
        <v>36</v>
      </c>
      <c r="C8878" s="7">
        <v>28</v>
      </c>
      <c r="D8878" s="6">
        <v>606</v>
      </c>
      <c r="E8878" s="139" t="s">
        <v>4020</v>
      </c>
      <c r="F8878" s="7"/>
      <c r="G8878" s="7"/>
      <c r="H8878" s="7">
        <f>IF('Раздел 2.6.4'!AA37&gt;='Раздел 2.6.4'!AA38,0,1)</f>
        <v>0</v>
      </c>
    </row>
    <row r="8879" spans="1:8" x14ac:dyDescent="0.2">
      <c r="A8879" s="6">
        <f t="shared" si="129"/>
        <v>609562</v>
      </c>
      <c r="B8879" s="6">
        <v>36</v>
      </c>
      <c r="C8879" s="7">
        <v>28</v>
      </c>
      <c r="D8879" s="6">
        <v>607</v>
      </c>
      <c r="E8879" s="139" t="s">
        <v>4021</v>
      </c>
      <c r="F8879" s="7"/>
      <c r="G8879" s="7"/>
      <c r="H8879" s="7">
        <f>IF('Раздел 2.6.4'!AB37&gt;='Раздел 2.6.4'!AB38,0,1)</f>
        <v>0</v>
      </c>
    </row>
    <row r="8880" spans="1:8" x14ac:dyDescent="0.2">
      <c r="A8880" s="6">
        <f t="shared" si="129"/>
        <v>609562</v>
      </c>
      <c r="B8880" s="6">
        <v>36</v>
      </c>
      <c r="C8880" s="7">
        <v>28</v>
      </c>
      <c r="D8880" s="6">
        <v>608</v>
      </c>
      <c r="E8880" s="139" t="s">
        <v>4022</v>
      </c>
      <c r="F8880" s="7"/>
      <c r="G8880" s="7"/>
      <c r="H8880" s="7">
        <f>IF('Раздел 2.6.4'!AC37&gt;='Раздел 2.6.4'!AC38,0,1)</f>
        <v>0</v>
      </c>
    </row>
    <row r="8881" spans="1:8" x14ac:dyDescent="0.2">
      <c r="A8881" s="6">
        <f t="shared" si="129"/>
        <v>609562</v>
      </c>
      <c r="B8881" s="6">
        <v>36</v>
      </c>
      <c r="C8881" s="7">
        <v>28</v>
      </c>
      <c r="D8881" s="6">
        <v>609</v>
      </c>
      <c r="E8881" s="139" t="s">
        <v>4023</v>
      </c>
      <c r="F8881" s="7"/>
      <c r="G8881" s="7"/>
      <c r="H8881" s="7">
        <f>IF('Раздел 2.6.4'!AD37&gt;='Раздел 2.6.4'!AD38,0,1)</f>
        <v>0</v>
      </c>
    </row>
    <row r="8882" spans="1:8" x14ac:dyDescent="0.2">
      <c r="A8882" s="6">
        <f t="shared" si="129"/>
        <v>609562</v>
      </c>
      <c r="B8882" s="6">
        <v>36</v>
      </c>
      <c r="C8882" s="7">
        <v>28</v>
      </c>
      <c r="D8882" s="6">
        <v>610</v>
      </c>
      <c r="E8882" s="139" t="s">
        <v>4024</v>
      </c>
      <c r="F8882" s="7"/>
      <c r="G8882" s="7"/>
      <c r="H8882" s="7">
        <f>IF('Раздел 2.6.4'!AE37&gt;='Раздел 2.6.4'!AE38,0,1)</f>
        <v>0</v>
      </c>
    </row>
    <row r="8883" spans="1:8" x14ac:dyDescent="0.2">
      <c r="A8883" s="6">
        <f t="shared" si="129"/>
        <v>609562</v>
      </c>
      <c r="B8883" s="6">
        <v>36</v>
      </c>
      <c r="C8883" s="7">
        <v>28</v>
      </c>
      <c r="D8883" s="6">
        <v>611</v>
      </c>
      <c r="E8883" s="139" t="s">
        <v>3220</v>
      </c>
      <c r="F8883" s="7"/>
      <c r="G8883" s="7"/>
      <c r="H8883" s="7">
        <f>IF('Раздел 2.6.4'!AF37&gt;='Раздел 2.6.4'!AF38,0,1)</f>
        <v>0</v>
      </c>
    </row>
    <row r="8884" spans="1:8" x14ac:dyDescent="0.2">
      <c r="A8884" s="6">
        <f t="shared" si="129"/>
        <v>609562</v>
      </c>
      <c r="B8884" s="6">
        <v>36</v>
      </c>
      <c r="C8884" s="7">
        <v>28</v>
      </c>
      <c r="D8884" s="6">
        <v>612</v>
      </c>
      <c r="E8884" s="139" t="s">
        <v>3221</v>
      </c>
      <c r="F8884" s="7"/>
      <c r="G8884" s="7"/>
      <c r="H8884" s="7">
        <f>IF('Раздел 2.6.4'!AG37&gt;='Раздел 2.6.4'!AG38,0,1)</f>
        <v>0</v>
      </c>
    </row>
    <row r="8885" spans="1:8" x14ac:dyDescent="0.2">
      <c r="A8885" s="6">
        <f t="shared" si="129"/>
        <v>609562</v>
      </c>
      <c r="B8885" s="6">
        <v>36</v>
      </c>
      <c r="C8885" s="7">
        <v>28</v>
      </c>
      <c r="D8885" s="6">
        <v>613</v>
      </c>
      <c r="E8885" s="139" t="s">
        <v>3222</v>
      </c>
      <c r="F8885" s="7"/>
      <c r="G8885" s="7"/>
      <c r="H8885" s="7">
        <f>IF('Раздел 2.6.4'!AH37&gt;='Раздел 2.6.4'!AH38,0,1)</f>
        <v>0</v>
      </c>
    </row>
    <row r="8886" spans="1:8" x14ac:dyDescent="0.2">
      <c r="A8886" s="6">
        <f t="shared" si="129"/>
        <v>609562</v>
      </c>
      <c r="B8886" s="6">
        <v>36</v>
      </c>
      <c r="C8886" s="7">
        <v>28</v>
      </c>
      <c r="D8886" s="6">
        <v>614</v>
      </c>
      <c r="E8886" s="139" t="s">
        <v>3223</v>
      </c>
      <c r="F8886" s="7"/>
      <c r="G8886" s="7"/>
      <c r="H8886" s="7">
        <f>IF('Раздел 2.6.4'!AI37&gt;='Раздел 2.6.4'!AI38,0,1)</f>
        <v>0</v>
      </c>
    </row>
    <row r="8887" spans="1:8" x14ac:dyDescent="0.2">
      <c r="A8887" s="6">
        <f t="shared" si="129"/>
        <v>609562</v>
      </c>
      <c r="B8887" s="6">
        <v>36</v>
      </c>
      <c r="C8887" s="7">
        <v>28</v>
      </c>
      <c r="D8887" s="6">
        <v>615</v>
      </c>
      <c r="E8887" s="139" t="s">
        <v>3224</v>
      </c>
      <c r="F8887" s="7"/>
      <c r="G8887" s="7"/>
      <c r="H8887" s="7">
        <f>IF('Раздел 2.6.4'!AJ37&gt;='Раздел 2.6.4'!AJ38,0,1)</f>
        <v>0</v>
      </c>
    </row>
    <row r="8888" spans="1:8" x14ac:dyDescent="0.2">
      <c r="A8888" s="6">
        <f t="shared" si="129"/>
        <v>609562</v>
      </c>
      <c r="B8888" s="6">
        <v>36</v>
      </c>
      <c r="C8888" s="119">
        <v>28</v>
      </c>
      <c r="D8888" s="119">
        <v>616</v>
      </c>
      <c r="E8888" s="140" t="s">
        <v>3225</v>
      </c>
      <c r="F8888" s="119"/>
      <c r="G8888" s="119"/>
      <c r="H8888" s="119">
        <f>IF('Раздел 2.6.4'!AK37&gt;='Раздел 2.6.4'!AK38,0,1)</f>
        <v>0</v>
      </c>
    </row>
    <row r="8889" spans="1:8" x14ac:dyDescent="0.2">
      <c r="A8889" s="6">
        <f t="shared" si="129"/>
        <v>609562</v>
      </c>
      <c r="B8889" s="6">
        <v>36</v>
      </c>
      <c r="C8889" s="125">
        <v>29</v>
      </c>
      <c r="D8889" s="6">
        <v>617</v>
      </c>
      <c r="E8889" s="139" t="s">
        <v>3226</v>
      </c>
      <c r="F8889" s="7"/>
      <c r="G8889" s="7"/>
      <c r="H8889" s="7">
        <f>IF('Раздел 2.6.4'!P39&gt;='Раздел 2.6.4'!P40,0,1)</f>
        <v>0</v>
      </c>
    </row>
    <row r="8890" spans="1:8" x14ac:dyDescent="0.2">
      <c r="A8890" s="6">
        <f t="shared" si="129"/>
        <v>609562</v>
      </c>
      <c r="B8890" s="6">
        <v>36</v>
      </c>
      <c r="C8890" s="7">
        <v>29</v>
      </c>
      <c r="D8890" s="6">
        <v>618</v>
      </c>
      <c r="E8890" s="139" t="s">
        <v>3227</v>
      </c>
      <c r="F8890" s="7"/>
      <c r="G8890" s="7"/>
      <c r="H8890" s="7">
        <f>IF('Раздел 2.6.4'!Q39&gt;='Раздел 2.6.4'!Q40,0,1)</f>
        <v>0</v>
      </c>
    </row>
    <row r="8891" spans="1:8" x14ac:dyDescent="0.2">
      <c r="A8891" s="6">
        <f t="shared" si="129"/>
        <v>609562</v>
      </c>
      <c r="B8891" s="6">
        <v>36</v>
      </c>
      <c r="C8891" s="7">
        <v>29</v>
      </c>
      <c r="D8891" s="6">
        <v>619</v>
      </c>
      <c r="E8891" s="139" t="s">
        <v>3228</v>
      </c>
      <c r="F8891" s="7"/>
      <c r="G8891" s="7"/>
      <c r="H8891" s="7">
        <f>IF('Раздел 2.6.4'!R39&gt;='Раздел 2.6.4'!R40,0,1)</f>
        <v>0</v>
      </c>
    </row>
    <row r="8892" spans="1:8" x14ac:dyDescent="0.2">
      <c r="A8892" s="6">
        <f t="shared" si="129"/>
        <v>609562</v>
      </c>
      <c r="B8892" s="6">
        <v>36</v>
      </c>
      <c r="C8892" s="7">
        <v>29</v>
      </c>
      <c r="D8892" s="6">
        <v>620</v>
      </c>
      <c r="E8892" s="139" t="s">
        <v>3229</v>
      </c>
      <c r="F8892" s="7"/>
      <c r="G8892" s="7"/>
      <c r="H8892" s="7">
        <f>IF('Раздел 2.6.4'!S39&gt;='Раздел 2.6.4'!S40,0,1)</f>
        <v>0</v>
      </c>
    </row>
    <row r="8893" spans="1:8" x14ac:dyDescent="0.2">
      <c r="A8893" s="6">
        <f t="shared" si="129"/>
        <v>609562</v>
      </c>
      <c r="B8893" s="6">
        <v>36</v>
      </c>
      <c r="C8893" s="7">
        <v>29</v>
      </c>
      <c r="D8893" s="6">
        <v>621</v>
      </c>
      <c r="E8893" s="139" t="s">
        <v>3230</v>
      </c>
      <c r="F8893" s="7"/>
      <c r="G8893" s="7"/>
      <c r="H8893" s="7">
        <f>IF('Раздел 2.6.4'!T39&gt;='Раздел 2.6.4'!T40,0,1)</f>
        <v>0</v>
      </c>
    </row>
    <row r="8894" spans="1:8" x14ac:dyDescent="0.2">
      <c r="A8894" s="6">
        <f t="shared" si="129"/>
        <v>609562</v>
      </c>
      <c r="B8894" s="6">
        <v>36</v>
      </c>
      <c r="C8894" s="7">
        <v>29</v>
      </c>
      <c r="D8894" s="6">
        <v>622</v>
      </c>
      <c r="E8894" s="139" t="s">
        <v>3231</v>
      </c>
      <c r="F8894" s="7"/>
      <c r="G8894" s="7"/>
      <c r="H8894" s="7">
        <f>IF('Раздел 2.6.4'!U39&gt;='Раздел 2.6.4'!U40,0,1)</f>
        <v>0</v>
      </c>
    </row>
    <row r="8895" spans="1:8" x14ac:dyDescent="0.2">
      <c r="A8895" s="6">
        <f t="shared" si="129"/>
        <v>609562</v>
      </c>
      <c r="B8895" s="6">
        <v>36</v>
      </c>
      <c r="C8895" s="7">
        <v>29</v>
      </c>
      <c r="D8895" s="6">
        <v>623</v>
      </c>
      <c r="E8895" s="139" t="s">
        <v>3232</v>
      </c>
      <c r="F8895" s="7"/>
      <c r="G8895" s="7"/>
      <c r="H8895" s="7">
        <f>IF('Раздел 2.6.4'!V39&gt;='Раздел 2.6.4'!V40,0,1)</f>
        <v>0</v>
      </c>
    </row>
    <row r="8896" spans="1:8" x14ac:dyDescent="0.2">
      <c r="A8896" s="6">
        <f t="shared" si="129"/>
        <v>609562</v>
      </c>
      <c r="B8896" s="6">
        <v>36</v>
      </c>
      <c r="C8896" s="7">
        <v>29</v>
      </c>
      <c r="D8896" s="6">
        <v>624</v>
      </c>
      <c r="E8896" s="139" t="s">
        <v>3233</v>
      </c>
      <c r="F8896" s="7"/>
      <c r="G8896" s="7"/>
      <c r="H8896" s="7">
        <f>IF('Раздел 2.6.4'!W39&gt;='Раздел 2.6.4'!W40,0,1)</f>
        <v>0</v>
      </c>
    </row>
    <row r="8897" spans="1:8" x14ac:dyDescent="0.2">
      <c r="A8897" s="6">
        <f t="shared" si="129"/>
        <v>609562</v>
      </c>
      <c r="B8897" s="6">
        <v>36</v>
      </c>
      <c r="C8897" s="7">
        <v>29</v>
      </c>
      <c r="D8897" s="6">
        <v>625</v>
      </c>
      <c r="E8897" s="139" t="s">
        <v>3234</v>
      </c>
      <c r="F8897" s="7"/>
      <c r="G8897" s="7"/>
      <c r="H8897" s="7">
        <f>IF('Раздел 2.6.4'!X39&gt;='Раздел 2.6.4'!X40,0,1)</f>
        <v>0</v>
      </c>
    </row>
    <row r="8898" spans="1:8" x14ac:dyDescent="0.2">
      <c r="A8898" s="6">
        <f t="shared" si="129"/>
        <v>609562</v>
      </c>
      <c r="B8898" s="6">
        <v>36</v>
      </c>
      <c r="C8898" s="7">
        <v>29</v>
      </c>
      <c r="D8898" s="6">
        <v>626</v>
      </c>
      <c r="E8898" s="139" t="s">
        <v>3235</v>
      </c>
      <c r="F8898" s="7"/>
      <c r="G8898" s="7"/>
      <c r="H8898" s="7">
        <f>IF('Раздел 2.6.4'!Y39&gt;='Раздел 2.6.4'!Y40,0,1)</f>
        <v>0</v>
      </c>
    </row>
    <row r="8899" spans="1:8" x14ac:dyDescent="0.2">
      <c r="A8899" s="6">
        <f t="shared" si="129"/>
        <v>609562</v>
      </c>
      <c r="B8899" s="6">
        <v>36</v>
      </c>
      <c r="C8899" s="7">
        <v>29</v>
      </c>
      <c r="D8899" s="6">
        <v>627</v>
      </c>
      <c r="E8899" s="139" t="s">
        <v>3236</v>
      </c>
      <c r="F8899" s="7"/>
      <c r="G8899" s="7"/>
      <c r="H8899" s="7">
        <f>IF('Раздел 2.6.4'!Z39&gt;='Раздел 2.6.4'!Z40,0,1)</f>
        <v>0</v>
      </c>
    </row>
    <row r="8900" spans="1:8" x14ac:dyDescent="0.2">
      <c r="A8900" s="6">
        <f t="shared" si="129"/>
        <v>609562</v>
      </c>
      <c r="B8900" s="6">
        <v>36</v>
      </c>
      <c r="C8900" s="7">
        <v>29</v>
      </c>
      <c r="D8900" s="6">
        <v>628</v>
      </c>
      <c r="E8900" s="139" t="s">
        <v>3237</v>
      </c>
      <c r="F8900" s="7"/>
      <c r="G8900" s="7"/>
      <c r="H8900" s="7">
        <f>IF('Раздел 2.6.4'!AA39&gt;='Раздел 2.6.4'!AA40,0,1)</f>
        <v>0</v>
      </c>
    </row>
    <row r="8901" spans="1:8" x14ac:dyDescent="0.2">
      <c r="A8901" s="6">
        <f t="shared" si="129"/>
        <v>609562</v>
      </c>
      <c r="B8901" s="6">
        <v>36</v>
      </c>
      <c r="C8901" s="7">
        <v>29</v>
      </c>
      <c r="D8901" s="6">
        <v>629</v>
      </c>
      <c r="E8901" s="139" t="s">
        <v>4044</v>
      </c>
      <c r="F8901" s="7"/>
      <c r="G8901" s="7"/>
      <c r="H8901" s="7">
        <f>IF('Раздел 2.6.4'!AB39&gt;='Раздел 2.6.4'!AB40,0,1)</f>
        <v>0</v>
      </c>
    </row>
    <row r="8902" spans="1:8" x14ac:dyDescent="0.2">
      <c r="A8902" s="6">
        <f t="shared" si="129"/>
        <v>609562</v>
      </c>
      <c r="B8902" s="6">
        <v>36</v>
      </c>
      <c r="C8902" s="7">
        <v>29</v>
      </c>
      <c r="D8902" s="6">
        <v>630</v>
      </c>
      <c r="E8902" s="139" t="s">
        <v>4045</v>
      </c>
      <c r="F8902" s="7"/>
      <c r="G8902" s="7"/>
      <c r="H8902" s="7">
        <f>IF('Раздел 2.6.4'!AC39&gt;='Раздел 2.6.4'!AC40,0,1)</f>
        <v>0</v>
      </c>
    </row>
    <row r="8903" spans="1:8" x14ac:dyDescent="0.2">
      <c r="A8903" s="6">
        <f t="shared" si="129"/>
        <v>609562</v>
      </c>
      <c r="B8903" s="6">
        <v>36</v>
      </c>
      <c r="C8903" s="7">
        <v>29</v>
      </c>
      <c r="D8903" s="6">
        <v>631</v>
      </c>
      <c r="E8903" s="139" t="s">
        <v>4046</v>
      </c>
      <c r="F8903" s="7"/>
      <c r="G8903" s="7"/>
      <c r="H8903" s="7">
        <f>IF('Раздел 2.6.4'!AD39&gt;='Раздел 2.6.4'!AD40,0,1)</f>
        <v>0</v>
      </c>
    </row>
    <row r="8904" spans="1:8" x14ac:dyDescent="0.2">
      <c r="A8904" s="6">
        <f t="shared" si="129"/>
        <v>609562</v>
      </c>
      <c r="B8904" s="6">
        <v>36</v>
      </c>
      <c r="C8904" s="7">
        <v>29</v>
      </c>
      <c r="D8904" s="6">
        <v>632</v>
      </c>
      <c r="E8904" s="139" t="s">
        <v>4047</v>
      </c>
      <c r="F8904" s="7"/>
      <c r="G8904" s="7"/>
      <c r="H8904" s="7">
        <f>IF('Раздел 2.6.4'!AE39&gt;='Раздел 2.6.4'!AE40,0,1)</f>
        <v>0</v>
      </c>
    </row>
    <row r="8905" spans="1:8" x14ac:dyDescent="0.2">
      <c r="A8905" s="6">
        <f t="shared" si="129"/>
        <v>609562</v>
      </c>
      <c r="B8905" s="6">
        <v>36</v>
      </c>
      <c r="C8905" s="7">
        <v>29</v>
      </c>
      <c r="D8905" s="6">
        <v>633</v>
      </c>
      <c r="E8905" s="139" t="s">
        <v>4048</v>
      </c>
      <c r="F8905" s="7"/>
      <c r="G8905" s="7"/>
      <c r="H8905" s="7">
        <f>IF('Раздел 2.6.4'!AF39&gt;='Раздел 2.6.4'!AF40,0,1)</f>
        <v>0</v>
      </c>
    </row>
    <row r="8906" spans="1:8" x14ac:dyDescent="0.2">
      <c r="A8906" s="6">
        <f t="shared" si="129"/>
        <v>609562</v>
      </c>
      <c r="B8906" s="6">
        <v>36</v>
      </c>
      <c r="C8906" s="7">
        <v>29</v>
      </c>
      <c r="D8906" s="6">
        <v>634</v>
      </c>
      <c r="E8906" s="139" t="s">
        <v>4049</v>
      </c>
      <c r="F8906" s="7"/>
      <c r="G8906" s="7"/>
      <c r="H8906" s="7">
        <f>IF('Раздел 2.6.4'!AG39&gt;='Раздел 2.6.4'!AG40,0,1)</f>
        <v>0</v>
      </c>
    </row>
    <row r="8907" spans="1:8" x14ac:dyDescent="0.2">
      <c r="A8907" s="6">
        <f t="shared" si="129"/>
        <v>609562</v>
      </c>
      <c r="B8907" s="6">
        <v>36</v>
      </c>
      <c r="C8907" s="7">
        <v>29</v>
      </c>
      <c r="D8907" s="6">
        <v>635</v>
      </c>
      <c r="E8907" s="139" t="s">
        <v>4050</v>
      </c>
      <c r="F8907" s="7"/>
      <c r="G8907" s="7"/>
      <c r="H8907" s="7">
        <f>IF('Раздел 2.6.4'!AH39&gt;='Раздел 2.6.4'!AH40,0,1)</f>
        <v>0</v>
      </c>
    </row>
    <row r="8908" spans="1:8" x14ac:dyDescent="0.2">
      <c r="A8908" s="6">
        <f t="shared" si="129"/>
        <v>609562</v>
      </c>
      <c r="B8908" s="6">
        <v>36</v>
      </c>
      <c r="C8908" s="7">
        <v>29</v>
      </c>
      <c r="D8908" s="6">
        <v>636</v>
      </c>
      <c r="E8908" s="139" t="s">
        <v>4051</v>
      </c>
      <c r="F8908" s="7"/>
      <c r="G8908" s="7"/>
      <c r="H8908" s="7">
        <f>IF('Раздел 2.6.4'!AI39&gt;='Раздел 2.6.4'!AI40,0,1)</f>
        <v>0</v>
      </c>
    </row>
    <row r="8909" spans="1:8" x14ac:dyDescent="0.2">
      <c r="A8909" s="6">
        <f t="shared" si="129"/>
        <v>609562</v>
      </c>
      <c r="B8909" s="6">
        <v>36</v>
      </c>
      <c r="C8909" s="7">
        <v>29</v>
      </c>
      <c r="D8909" s="6">
        <v>637</v>
      </c>
      <c r="E8909" s="139" t="s">
        <v>4052</v>
      </c>
      <c r="F8909" s="7"/>
      <c r="G8909" s="7"/>
      <c r="H8909" s="7">
        <f>IF('Раздел 2.6.4'!AJ39&gt;='Раздел 2.6.4'!AJ40,0,1)</f>
        <v>0</v>
      </c>
    </row>
    <row r="8910" spans="1:8" x14ac:dyDescent="0.2">
      <c r="A8910" s="6">
        <f t="shared" si="129"/>
        <v>609562</v>
      </c>
      <c r="B8910" s="6">
        <v>36</v>
      </c>
      <c r="C8910" s="119">
        <v>29</v>
      </c>
      <c r="D8910" s="119">
        <v>638</v>
      </c>
      <c r="E8910" s="140" t="s">
        <v>4053</v>
      </c>
      <c r="F8910" s="119"/>
      <c r="G8910" s="119"/>
      <c r="H8910" s="119">
        <f>IF('Раздел 2.6.4'!AK39&gt;='Раздел 2.6.4'!AK40,0,1)</f>
        <v>0</v>
      </c>
    </row>
    <row r="8911" spans="1:8" x14ac:dyDescent="0.2">
      <c r="A8911" s="6">
        <f t="shared" si="129"/>
        <v>609562</v>
      </c>
      <c r="B8911" s="6">
        <v>36</v>
      </c>
      <c r="C8911" s="125">
        <v>30</v>
      </c>
      <c r="D8911" s="6">
        <v>639</v>
      </c>
      <c r="E8911" s="6" t="s">
        <v>4054</v>
      </c>
      <c r="F8911" s="125"/>
      <c r="G8911" s="125"/>
      <c r="H8911" s="125">
        <f>IF('Раздел 2.6.4'!P21&gt;=SUM('Раздел 2.6.4'!R21:U21),0,1)</f>
        <v>0</v>
      </c>
    </row>
    <row r="8912" spans="1:8" x14ac:dyDescent="0.2">
      <c r="A8912" s="6">
        <f t="shared" si="129"/>
        <v>609562</v>
      </c>
      <c r="B8912" s="6">
        <v>36</v>
      </c>
      <c r="C8912" s="7">
        <v>30</v>
      </c>
      <c r="D8912" s="6">
        <v>640</v>
      </c>
      <c r="E8912" s="6" t="s">
        <v>4055</v>
      </c>
      <c r="F8912" s="7"/>
      <c r="G8912" s="7"/>
      <c r="H8912" s="7">
        <f>IF('Раздел 2.6.4'!P22&gt;=SUM('Раздел 2.6.4'!R22:U22),0,1)</f>
        <v>0</v>
      </c>
    </row>
    <row r="8913" spans="1:8" x14ac:dyDescent="0.2">
      <c r="A8913" s="6">
        <f t="shared" si="129"/>
        <v>609562</v>
      </c>
      <c r="B8913" s="6">
        <v>36</v>
      </c>
      <c r="C8913" s="7">
        <v>30</v>
      </c>
      <c r="D8913" s="6">
        <v>641</v>
      </c>
      <c r="E8913" s="6" t="s">
        <v>4886</v>
      </c>
      <c r="F8913" s="7"/>
      <c r="G8913" s="7"/>
      <c r="H8913" s="7">
        <f>IF('Раздел 2.6.4'!P23&gt;=SUM('Раздел 2.6.4'!R23:U23),0,1)</f>
        <v>0</v>
      </c>
    </row>
    <row r="8914" spans="1:8" x14ac:dyDescent="0.2">
      <c r="A8914" s="6">
        <f t="shared" si="129"/>
        <v>609562</v>
      </c>
      <c r="B8914" s="6">
        <v>36</v>
      </c>
      <c r="C8914" s="7">
        <v>30</v>
      </c>
      <c r="D8914" s="6">
        <v>642</v>
      </c>
      <c r="E8914" s="6" t="s">
        <v>4887</v>
      </c>
      <c r="F8914" s="7"/>
      <c r="G8914" s="7"/>
      <c r="H8914" s="7">
        <f>IF('Раздел 2.6.4'!P24&gt;=SUM('Раздел 2.6.4'!R24:U24),0,1)</f>
        <v>0</v>
      </c>
    </row>
    <row r="8915" spans="1:8" x14ac:dyDescent="0.2">
      <c r="A8915" s="6">
        <f t="shared" si="129"/>
        <v>609562</v>
      </c>
      <c r="B8915" s="6">
        <v>36</v>
      </c>
      <c r="C8915" s="7">
        <v>30</v>
      </c>
      <c r="D8915" s="6">
        <v>643</v>
      </c>
      <c r="E8915" s="6" t="s">
        <v>4888</v>
      </c>
      <c r="F8915" s="7"/>
      <c r="G8915" s="7"/>
      <c r="H8915" s="7">
        <f>IF('Раздел 2.6.4'!P25&gt;=SUM('Раздел 2.6.4'!R25:U25),0,1)</f>
        <v>0</v>
      </c>
    </row>
    <row r="8916" spans="1:8" x14ac:dyDescent="0.2">
      <c r="A8916" s="6">
        <f t="shared" si="129"/>
        <v>609562</v>
      </c>
      <c r="B8916" s="6">
        <v>36</v>
      </c>
      <c r="C8916" s="7">
        <v>30</v>
      </c>
      <c r="D8916" s="6">
        <v>644</v>
      </c>
      <c r="E8916" s="6" t="s">
        <v>4889</v>
      </c>
      <c r="F8916" s="7"/>
      <c r="G8916" s="7"/>
      <c r="H8916" s="7">
        <f>IF('Раздел 2.6.4'!P26&gt;=SUM('Раздел 2.6.4'!R26:U26),0,1)</f>
        <v>0</v>
      </c>
    </row>
    <row r="8917" spans="1:8" x14ac:dyDescent="0.2">
      <c r="A8917" s="6">
        <f t="shared" si="129"/>
        <v>609562</v>
      </c>
      <c r="B8917" s="6">
        <v>36</v>
      </c>
      <c r="C8917" s="7">
        <v>30</v>
      </c>
      <c r="D8917" s="6">
        <v>645</v>
      </c>
      <c r="E8917" s="6" t="s">
        <v>4890</v>
      </c>
      <c r="F8917" s="7"/>
      <c r="G8917" s="7"/>
      <c r="H8917" s="7">
        <f>IF('Раздел 2.6.4'!P27&gt;=SUM('Раздел 2.6.4'!R27:U27),0,1)</f>
        <v>0</v>
      </c>
    </row>
    <row r="8918" spans="1:8" x14ac:dyDescent="0.2">
      <c r="A8918" s="6">
        <f t="shared" si="129"/>
        <v>609562</v>
      </c>
      <c r="B8918" s="6">
        <v>36</v>
      </c>
      <c r="C8918" s="7">
        <v>30</v>
      </c>
      <c r="D8918" s="6">
        <v>646</v>
      </c>
      <c r="E8918" s="6" t="s">
        <v>4891</v>
      </c>
      <c r="F8918" s="7"/>
      <c r="G8918" s="7"/>
      <c r="H8918" s="7">
        <f>IF('Раздел 2.6.4'!P28&gt;=SUM('Раздел 2.6.4'!R28:U28),0,1)</f>
        <v>0</v>
      </c>
    </row>
    <row r="8919" spans="1:8" x14ac:dyDescent="0.2">
      <c r="A8919" s="6">
        <f t="shared" si="129"/>
        <v>609562</v>
      </c>
      <c r="B8919" s="6">
        <v>36</v>
      </c>
      <c r="C8919" s="7">
        <v>30</v>
      </c>
      <c r="D8919" s="6">
        <v>647</v>
      </c>
      <c r="E8919" s="6" t="s">
        <v>4892</v>
      </c>
      <c r="F8919" s="7"/>
      <c r="G8919" s="7"/>
      <c r="H8919" s="7">
        <f>IF('Раздел 2.6.4'!P29&gt;=SUM('Раздел 2.6.4'!R29:U29),0,1)</f>
        <v>0</v>
      </c>
    </row>
    <row r="8920" spans="1:8" x14ac:dyDescent="0.2">
      <c r="A8920" s="6">
        <f t="shared" si="129"/>
        <v>609562</v>
      </c>
      <c r="B8920" s="6">
        <v>36</v>
      </c>
      <c r="C8920" s="7">
        <v>30</v>
      </c>
      <c r="D8920" s="6">
        <v>648</v>
      </c>
      <c r="E8920" s="6" t="s">
        <v>4893</v>
      </c>
      <c r="F8920" s="7"/>
      <c r="G8920" s="7"/>
      <c r="H8920" s="7">
        <f>IF('Раздел 2.6.4'!P30&gt;=SUM('Раздел 2.6.4'!R30:U30),0,1)</f>
        <v>0</v>
      </c>
    </row>
    <row r="8921" spans="1:8" x14ac:dyDescent="0.2">
      <c r="A8921" s="6">
        <f t="shared" si="129"/>
        <v>609562</v>
      </c>
      <c r="B8921" s="6">
        <v>36</v>
      </c>
      <c r="C8921" s="7">
        <v>30</v>
      </c>
      <c r="D8921" s="6">
        <v>649</v>
      </c>
      <c r="E8921" s="6" t="s">
        <v>4894</v>
      </c>
      <c r="F8921" s="7"/>
      <c r="G8921" s="7"/>
      <c r="H8921" s="7">
        <f>IF('Раздел 2.6.4'!P31&gt;=SUM('Раздел 2.6.4'!R31:U31),0,1)</f>
        <v>0</v>
      </c>
    </row>
    <row r="8922" spans="1:8" x14ac:dyDescent="0.2">
      <c r="A8922" s="6">
        <f t="shared" si="129"/>
        <v>609562</v>
      </c>
      <c r="B8922" s="6">
        <v>36</v>
      </c>
      <c r="C8922" s="7">
        <v>30</v>
      </c>
      <c r="D8922" s="6">
        <v>650</v>
      </c>
      <c r="E8922" s="6" t="s">
        <v>4895</v>
      </c>
      <c r="F8922" s="7"/>
      <c r="G8922" s="7"/>
      <c r="H8922" s="7">
        <f>IF('Раздел 2.6.4'!P32&gt;=SUM('Раздел 2.6.4'!R32:U32),0,1)</f>
        <v>0</v>
      </c>
    </row>
    <row r="8923" spans="1:8" x14ac:dyDescent="0.2">
      <c r="A8923" s="6">
        <f t="shared" si="129"/>
        <v>609562</v>
      </c>
      <c r="B8923" s="6">
        <v>36</v>
      </c>
      <c r="C8923" s="7">
        <v>30</v>
      </c>
      <c r="D8923" s="6">
        <v>651</v>
      </c>
      <c r="E8923" s="6" t="s">
        <v>4896</v>
      </c>
      <c r="F8923" s="7"/>
      <c r="G8923" s="7"/>
      <c r="H8923" s="7">
        <f>IF('Раздел 2.6.4'!P33&gt;=SUM('Раздел 2.6.4'!R33:U33),0,1)</f>
        <v>0</v>
      </c>
    </row>
    <row r="8924" spans="1:8" x14ac:dyDescent="0.2">
      <c r="A8924" s="6">
        <f t="shared" ref="A8924:A8987" si="130">P_3</f>
        <v>609562</v>
      </c>
      <c r="B8924" s="6">
        <v>36</v>
      </c>
      <c r="C8924" s="7">
        <v>30</v>
      </c>
      <c r="D8924" s="6">
        <v>652</v>
      </c>
      <c r="E8924" s="6" t="s">
        <v>4897</v>
      </c>
      <c r="F8924" s="7"/>
      <c r="G8924" s="7"/>
      <c r="H8924" s="7">
        <f>IF('Раздел 2.6.4'!P34&gt;=SUM('Раздел 2.6.4'!R34:U34),0,1)</f>
        <v>0</v>
      </c>
    </row>
    <row r="8925" spans="1:8" x14ac:dyDescent="0.2">
      <c r="A8925" s="6">
        <f t="shared" si="130"/>
        <v>609562</v>
      </c>
      <c r="B8925" s="6">
        <v>36</v>
      </c>
      <c r="C8925" s="7">
        <v>30</v>
      </c>
      <c r="D8925" s="6">
        <v>653</v>
      </c>
      <c r="E8925" s="6" t="s">
        <v>4898</v>
      </c>
      <c r="F8925" s="7"/>
      <c r="G8925" s="7"/>
      <c r="H8925" s="7">
        <f>IF('Раздел 2.6.4'!P35&gt;=SUM('Раздел 2.6.4'!R35:U35),0,1)</f>
        <v>0</v>
      </c>
    </row>
    <row r="8926" spans="1:8" x14ac:dyDescent="0.2">
      <c r="A8926" s="6">
        <f t="shared" si="130"/>
        <v>609562</v>
      </c>
      <c r="B8926" s="6">
        <v>36</v>
      </c>
      <c r="C8926" s="7">
        <v>30</v>
      </c>
      <c r="D8926" s="6">
        <v>654</v>
      </c>
      <c r="E8926" s="6" t="s">
        <v>4899</v>
      </c>
      <c r="F8926" s="7"/>
      <c r="G8926" s="7"/>
      <c r="H8926" s="7">
        <f>IF('Раздел 2.6.4'!P36&gt;=SUM('Раздел 2.6.4'!R36:U36),0,1)</f>
        <v>0</v>
      </c>
    </row>
    <row r="8927" spans="1:8" x14ac:dyDescent="0.2">
      <c r="A8927" s="6">
        <f t="shared" si="130"/>
        <v>609562</v>
      </c>
      <c r="B8927" s="6">
        <v>36</v>
      </c>
      <c r="C8927" s="7">
        <v>30</v>
      </c>
      <c r="D8927" s="6">
        <v>655</v>
      </c>
      <c r="E8927" s="6" t="s">
        <v>4900</v>
      </c>
      <c r="F8927" s="7"/>
      <c r="G8927" s="7"/>
      <c r="H8927" s="7">
        <f>IF('Раздел 2.6.4'!P37&gt;=SUM('Раздел 2.6.4'!R37:U37),0,1)</f>
        <v>0</v>
      </c>
    </row>
    <row r="8928" spans="1:8" x14ac:dyDescent="0.2">
      <c r="A8928" s="6">
        <f t="shared" si="130"/>
        <v>609562</v>
      </c>
      <c r="B8928" s="6">
        <v>36</v>
      </c>
      <c r="C8928" s="7">
        <v>30</v>
      </c>
      <c r="D8928" s="6">
        <v>656</v>
      </c>
      <c r="E8928" s="6" t="s">
        <v>4901</v>
      </c>
      <c r="F8928" s="7"/>
      <c r="G8928" s="7"/>
      <c r="H8928" s="7">
        <f>IF('Раздел 2.6.4'!P38&gt;=SUM('Раздел 2.6.4'!R38:U38),0,1)</f>
        <v>0</v>
      </c>
    </row>
    <row r="8929" spans="1:8" x14ac:dyDescent="0.2">
      <c r="A8929" s="6">
        <f t="shared" si="130"/>
        <v>609562</v>
      </c>
      <c r="B8929" s="6">
        <v>36</v>
      </c>
      <c r="C8929" s="7">
        <v>30</v>
      </c>
      <c r="D8929" s="6">
        <v>657</v>
      </c>
      <c r="E8929" s="6" t="s">
        <v>4902</v>
      </c>
      <c r="F8929" s="7"/>
      <c r="G8929" s="7"/>
      <c r="H8929" s="7">
        <f>IF('Раздел 2.6.4'!P39&gt;=SUM('Раздел 2.6.4'!R39:U39),0,1)</f>
        <v>0</v>
      </c>
    </row>
    <row r="8930" spans="1:8" x14ac:dyDescent="0.2">
      <c r="A8930" s="6">
        <f t="shared" si="130"/>
        <v>609562</v>
      </c>
      <c r="B8930" s="6">
        <v>36</v>
      </c>
      <c r="C8930" s="7">
        <v>30</v>
      </c>
      <c r="D8930" s="6">
        <v>658</v>
      </c>
      <c r="E8930" s="6" t="s">
        <v>4903</v>
      </c>
      <c r="F8930" s="7"/>
      <c r="G8930" s="7"/>
      <c r="H8930" s="7">
        <f>IF('Раздел 2.6.4'!P40&gt;=SUM('Раздел 2.6.4'!R40:U40),0,1)</f>
        <v>0</v>
      </c>
    </row>
    <row r="8931" spans="1:8" x14ac:dyDescent="0.2">
      <c r="A8931" s="6">
        <f t="shared" si="130"/>
        <v>609562</v>
      </c>
      <c r="B8931" s="6">
        <v>36</v>
      </c>
      <c r="C8931" s="7">
        <v>30</v>
      </c>
      <c r="D8931" s="6">
        <v>659</v>
      </c>
      <c r="E8931" s="6" t="s">
        <v>4904</v>
      </c>
      <c r="F8931" s="7"/>
      <c r="G8931" s="7"/>
      <c r="H8931" s="7">
        <f>IF('Раздел 2.6.4'!P41&gt;=SUM('Раздел 2.6.4'!R41:U41),0,1)</f>
        <v>0</v>
      </c>
    </row>
    <row r="8932" spans="1:8" x14ac:dyDescent="0.2">
      <c r="A8932" s="6">
        <f t="shared" si="130"/>
        <v>609562</v>
      </c>
      <c r="B8932" s="6">
        <v>36</v>
      </c>
      <c r="C8932" s="119">
        <v>30</v>
      </c>
      <c r="D8932" s="119">
        <v>660</v>
      </c>
      <c r="E8932" s="119" t="s">
        <v>4905</v>
      </c>
      <c r="F8932" s="119"/>
      <c r="G8932" s="119"/>
      <c r="H8932" s="119">
        <f>IF('Раздел 2.6.4'!P42&gt;=SUM('Раздел 2.6.4'!R42:U42),0,1)</f>
        <v>0</v>
      </c>
    </row>
    <row r="8933" spans="1:8" x14ac:dyDescent="0.2">
      <c r="A8933" s="6">
        <f t="shared" si="130"/>
        <v>609562</v>
      </c>
      <c r="B8933" s="6">
        <v>36</v>
      </c>
      <c r="C8933" s="125">
        <v>31</v>
      </c>
      <c r="D8933" s="6">
        <v>661</v>
      </c>
      <c r="E8933" s="6" t="s">
        <v>4906</v>
      </c>
      <c r="F8933" s="125"/>
      <c r="G8933" s="125"/>
      <c r="H8933" s="125">
        <f>IF('Раздел 2.6.4'!P21&gt;=SUM('Раздел 2.6.4'!R21:S21),0,1)</f>
        <v>0</v>
      </c>
    </row>
    <row r="8934" spans="1:8" x14ac:dyDescent="0.2">
      <c r="A8934" s="6">
        <f t="shared" si="130"/>
        <v>609562</v>
      </c>
      <c r="B8934" s="6">
        <v>36</v>
      </c>
      <c r="C8934" s="7">
        <v>31</v>
      </c>
      <c r="D8934" s="6">
        <v>662</v>
      </c>
      <c r="E8934" s="6" t="s">
        <v>4907</v>
      </c>
      <c r="F8934" s="7"/>
      <c r="G8934" s="7"/>
      <c r="H8934" s="7">
        <f>IF('Раздел 2.6.4'!P22&gt;=SUM('Раздел 2.6.4'!R22:S22),0,1)</f>
        <v>0</v>
      </c>
    </row>
    <row r="8935" spans="1:8" x14ac:dyDescent="0.2">
      <c r="A8935" s="6">
        <f t="shared" si="130"/>
        <v>609562</v>
      </c>
      <c r="B8935" s="6">
        <v>36</v>
      </c>
      <c r="C8935" s="7">
        <v>31</v>
      </c>
      <c r="D8935" s="6">
        <v>663</v>
      </c>
      <c r="E8935" s="6" t="s">
        <v>4908</v>
      </c>
      <c r="F8935" s="7"/>
      <c r="G8935" s="7"/>
      <c r="H8935" s="7">
        <f>IF('Раздел 2.6.4'!P23&gt;=SUM('Раздел 2.6.4'!R23:S23),0,1)</f>
        <v>0</v>
      </c>
    </row>
    <row r="8936" spans="1:8" x14ac:dyDescent="0.2">
      <c r="A8936" s="6">
        <f t="shared" si="130"/>
        <v>609562</v>
      </c>
      <c r="B8936" s="6">
        <v>36</v>
      </c>
      <c r="C8936" s="7">
        <v>31</v>
      </c>
      <c r="D8936" s="6">
        <v>664</v>
      </c>
      <c r="E8936" s="6" t="s">
        <v>4909</v>
      </c>
      <c r="F8936" s="7"/>
      <c r="G8936" s="7"/>
      <c r="H8936" s="7">
        <f>IF('Раздел 2.6.4'!P24&gt;=SUM('Раздел 2.6.4'!R24:S24),0,1)</f>
        <v>0</v>
      </c>
    </row>
    <row r="8937" spans="1:8" x14ac:dyDescent="0.2">
      <c r="A8937" s="6">
        <f t="shared" si="130"/>
        <v>609562</v>
      </c>
      <c r="B8937" s="6">
        <v>36</v>
      </c>
      <c r="C8937" s="7">
        <v>31</v>
      </c>
      <c r="D8937" s="6">
        <v>665</v>
      </c>
      <c r="E8937" s="6" t="s">
        <v>4910</v>
      </c>
      <c r="F8937" s="7"/>
      <c r="G8937" s="7"/>
      <c r="H8937" s="7">
        <f>IF('Раздел 2.6.4'!P25&gt;=SUM('Раздел 2.6.4'!R25:S25),0,1)</f>
        <v>0</v>
      </c>
    </row>
    <row r="8938" spans="1:8" x14ac:dyDescent="0.2">
      <c r="A8938" s="6">
        <f t="shared" si="130"/>
        <v>609562</v>
      </c>
      <c r="B8938" s="6">
        <v>36</v>
      </c>
      <c r="C8938" s="7">
        <v>31</v>
      </c>
      <c r="D8938" s="6">
        <v>666</v>
      </c>
      <c r="E8938" s="6" t="s">
        <v>4911</v>
      </c>
      <c r="F8938" s="7"/>
      <c r="G8938" s="7"/>
      <c r="H8938" s="7">
        <f>IF('Раздел 2.6.4'!P26&gt;=SUM('Раздел 2.6.4'!R26:S26),0,1)</f>
        <v>0</v>
      </c>
    </row>
    <row r="8939" spans="1:8" x14ac:dyDescent="0.2">
      <c r="A8939" s="6">
        <f t="shared" si="130"/>
        <v>609562</v>
      </c>
      <c r="B8939" s="6">
        <v>36</v>
      </c>
      <c r="C8939" s="7">
        <v>31</v>
      </c>
      <c r="D8939" s="6">
        <v>667</v>
      </c>
      <c r="E8939" s="6" t="s">
        <v>4912</v>
      </c>
      <c r="F8939" s="7"/>
      <c r="G8939" s="7"/>
      <c r="H8939" s="7">
        <f>IF('Раздел 2.6.4'!P27&gt;=SUM('Раздел 2.6.4'!R27:S27),0,1)</f>
        <v>0</v>
      </c>
    </row>
    <row r="8940" spans="1:8" x14ac:dyDescent="0.2">
      <c r="A8940" s="6">
        <f t="shared" si="130"/>
        <v>609562</v>
      </c>
      <c r="B8940" s="6">
        <v>36</v>
      </c>
      <c r="C8940" s="7">
        <v>31</v>
      </c>
      <c r="D8940" s="6">
        <v>668</v>
      </c>
      <c r="E8940" s="6" t="s">
        <v>4913</v>
      </c>
      <c r="F8940" s="7"/>
      <c r="G8940" s="7"/>
      <c r="H8940" s="7">
        <f>IF('Раздел 2.6.4'!P28&gt;=SUM('Раздел 2.6.4'!R28:S28),0,1)</f>
        <v>0</v>
      </c>
    </row>
    <row r="8941" spans="1:8" x14ac:dyDescent="0.2">
      <c r="A8941" s="6">
        <f t="shared" si="130"/>
        <v>609562</v>
      </c>
      <c r="B8941" s="6">
        <v>36</v>
      </c>
      <c r="C8941" s="7">
        <v>31</v>
      </c>
      <c r="D8941" s="6">
        <v>669</v>
      </c>
      <c r="E8941" s="6" t="s">
        <v>4914</v>
      </c>
      <c r="F8941" s="7"/>
      <c r="G8941" s="7"/>
      <c r="H8941" s="7">
        <f>IF('Раздел 2.6.4'!P29&gt;=SUM('Раздел 2.6.4'!R29:S29),0,1)</f>
        <v>0</v>
      </c>
    </row>
    <row r="8942" spans="1:8" x14ac:dyDescent="0.2">
      <c r="A8942" s="6">
        <f t="shared" si="130"/>
        <v>609562</v>
      </c>
      <c r="B8942" s="6">
        <v>36</v>
      </c>
      <c r="C8942" s="7">
        <v>31</v>
      </c>
      <c r="D8942" s="6">
        <v>670</v>
      </c>
      <c r="E8942" s="6" t="s">
        <v>4915</v>
      </c>
      <c r="F8942" s="7"/>
      <c r="G8942" s="7"/>
      <c r="H8942" s="7">
        <f>IF('Раздел 2.6.4'!P30&gt;=SUM('Раздел 2.6.4'!R30:S30),0,1)</f>
        <v>0</v>
      </c>
    </row>
    <row r="8943" spans="1:8" x14ac:dyDescent="0.2">
      <c r="A8943" s="6">
        <f t="shared" si="130"/>
        <v>609562</v>
      </c>
      <c r="B8943" s="6">
        <v>36</v>
      </c>
      <c r="C8943" s="7">
        <v>31</v>
      </c>
      <c r="D8943" s="6">
        <v>671</v>
      </c>
      <c r="E8943" s="6" t="s">
        <v>4916</v>
      </c>
      <c r="F8943" s="7"/>
      <c r="G8943" s="7"/>
      <c r="H8943" s="7">
        <f>IF('Раздел 2.6.4'!P31&gt;=SUM('Раздел 2.6.4'!R31:S31),0,1)</f>
        <v>0</v>
      </c>
    </row>
    <row r="8944" spans="1:8" x14ac:dyDescent="0.2">
      <c r="A8944" s="6">
        <f t="shared" si="130"/>
        <v>609562</v>
      </c>
      <c r="B8944" s="6">
        <v>36</v>
      </c>
      <c r="C8944" s="7">
        <v>31</v>
      </c>
      <c r="D8944" s="6">
        <v>672</v>
      </c>
      <c r="E8944" s="6" t="s">
        <v>4917</v>
      </c>
      <c r="F8944" s="7"/>
      <c r="G8944" s="7"/>
      <c r="H8944" s="7">
        <f>IF('Раздел 2.6.4'!P32&gt;=SUM('Раздел 2.6.4'!R32:S32),0,1)</f>
        <v>0</v>
      </c>
    </row>
    <row r="8945" spans="1:8" x14ac:dyDescent="0.2">
      <c r="A8945" s="6">
        <f t="shared" si="130"/>
        <v>609562</v>
      </c>
      <c r="B8945" s="6">
        <v>36</v>
      </c>
      <c r="C8945" s="7">
        <v>31</v>
      </c>
      <c r="D8945" s="6">
        <v>673</v>
      </c>
      <c r="E8945" s="6" t="s">
        <v>4918</v>
      </c>
      <c r="F8945" s="7"/>
      <c r="G8945" s="7"/>
      <c r="H8945" s="7">
        <f>IF('Раздел 2.6.4'!P33&gt;=SUM('Раздел 2.6.4'!R33:S33),0,1)</f>
        <v>0</v>
      </c>
    </row>
    <row r="8946" spans="1:8" x14ac:dyDescent="0.2">
      <c r="A8946" s="6">
        <f t="shared" si="130"/>
        <v>609562</v>
      </c>
      <c r="B8946" s="6">
        <v>36</v>
      </c>
      <c r="C8946" s="7">
        <v>31</v>
      </c>
      <c r="D8946" s="6">
        <v>674</v>
      </c>
      <c r="E8946" s="6" t="s">
        <v>4919</v>
      </c>
      <c r="F8946" s="7"/>
      <c r="G8946" s="7"/>
      <c r="H8946" s="7">
        <f>IF('Раздел 2.6.4'!P34&gt;=SUM('Раздел 2.6.4'!R34:S34),0,1)</f>
        <v>0</v>
      </c>
    </row>
    <row r="8947" spans="1:8" x14ac:dyDescent="0.2">
      <c r="A8947" s="6">
        <f t="shared" si="130"/>
        <v>609562</v>
      </c>
      <c r="B8947" s="6">
        <v>36</v>
      </c>
      <c r="C8947" s="7">
        <v>31</v>
      </c>
      <c r="D8947" s="6">
        <v>675</v>
      </c>
      <c r="E8947" s="6" t="s">
        <v>4920</v>
      </c>
      <c r="F8947" s="7"/>
      <c r="G8947" s="7"/>
      <c r="H8947" s="7">
        <f>IF('Раздел 2.6.4'!P35&gt;=SUM('Раздел 2.6.4'!R35:S35),0,1)</f>
        <v>0</v>
      </c>
    </row>
    <row r="8948" spans="1:8" x14ac:dyDescent="0.2">
      <c r="A8948" s="6">
        <f t="shared" si="130"/>
        <v>609562</v>
      </c>
      <c r="B8948" s="6">
        <v>36</v>
      </c>
      <c r="C8948" s="7">
        <v>31</v>
      </c>
      <c r="D8948" s="6">
        <v>676</v>
      </c>
      <c r="E8948" s="6" t="s">
        <v>4921</v>
      </c>
      <c r="F8948" s="7"/>
      <c r="G8948" s="7"/>
      <c r="H8948" s="7">
        <f>IF('Раздел 2.6.4'!P36&gt;=SUM('Раздел 2.6.4'!R36:S36),0,1)</f>
        <v>0</v>
      </c>
    </row>
    <row r="8949" spans="1:8" x14ac:dyDescent="0.2">
      <c r="A8949" s="6">
        <f t="shared" si="130"/>
        <v>609562</v>
      </c>
      <c r="B8949" s="6">
        <v>36</v>
      </c>
      <c r="C8949" s="7">
        <v>31</v>
      </c>
      <c r="D8949" s="6">
        <v>677</v>
      </c>
      <c r="E8949" s="6" t="s">
        <v>4922</v>
      </c>
      <c r="F8949" s="7"/>
      <c r="G8949" s="7"/>
      <c r="H8949" s="7">
        <f>IF('Раздел 2.6.4'!P37&gt;=SUM('Раздел 2.6.4'!R37:S37),0,1)</f>
        <v>0</v>
      </c>
    </row>
    <row r="8950" spans="1:8" x14ac:dyDescent="0.2">
      <c r="A8950" s="6">
        <f t="shared" si="130"/>
        <v>609562</v>
      </c>
      <c r="B8950" s="6">
        <v>36</v>
      </c>
      <c r="C8950" s="7">
        <v>31</v>
      </c>
      <c r="D8950" s="6">
        <v>678</v>
      </c>
      <c r="E8950" s="6" t="s">
        <v>4923</v>
      </c>
      <c r="F8950" s="7"/>
      <c r="G8950" s="7"/>
      <c r="H8950" s="7">
        <f>IF('Раздел 2.6.4'!P38&gt;=SUM('Раздел 2.6.4'!R38:S38),0,1)</f>
        <v>0</v>
      </c>
    </row>
    <row r="8951" spans="1:8" x14ac:dyDescent="0.2">
      <c r="A8951" s="6">
        <f t="shared" si="130"/>
        <v>609562</v>
      </c>
      <c r="B8951" s="6">
        <v>36</v>
      </c>
      <c r="C8951" s="7">
        <v>31</v>
      </c>
      <c r="D8951" s="6">
        <v>679</v>
      </c>
      <c r="E8951" s="6" t="s">
        <v>4924</v>
      </c>
      <c r="F8951" s="7"/>
      <c r="G8951" s="7"/>
      <c r="H8951" s="7">
        <f>IF('Раздел 2.6.4'!P39&gt;=SUM('Раздел 2.6.4'!R39:S39),0,1)</f>
        <v>0</v>
      </c>
    </row>
    <row r="8952" spans="1:8" x14ac:dyDescent="0.2">
      <c r="A8952" s="6">
        <f t="shared" si="130"/>
        <v>609562</v>
      </c>
      <c r="B8952" s="6">
        <v>36</v>
      </c>
      <c r="C8952" s="7">
        <v>31</v>
      </c>
      <c r="D8952" s="6">
        <v>680</v>
      </c>
      <c r="E8952" s="6" t="s">
        <v>5720</v>
      </c>
      <c r="F8952" s="7"/>
      <c r="G8952" s="7"/>
      <c r="H8952" s="7">
        <f>IF('Раздел 2.6.4'!P40&gt;=SUM('Раздел 2.6.4'!R40:S40),0,1)</f>
        <v>0</v>
      </c>
    </row>
    <row r="8953" spans="1:8" x14ac:dyDescent="0.2">
      <c r="A8953" s="6">
        <f t="shared" si="130"/>
        <v>609562</v>
      </c>
      <c r="B8953" s="6">
        <v>36</v>
      </c>
      <c r="C8953" s="7">
        <v>31</v>
      </c>
      <c r="D8953" s="6">
        <v>681</v>
      </c>
      <c r="E8953" s="6" t="s">
        <v>5721</v>
      </c>
      <c r="F8953" s="7"/>
      <c r="G8953" s="7"/>
      <c r="H8953" s="7">
        <f>IF('Раздел 2.6.4'!P41&gt;=SUM('Раздел 2.6.4'!R41:S41),0,1)</f>
        <v>0</v>
      </c>
    </row>
    <row r="8954" spans="1:8" x14ac:dyDescent="0.2">
      <c r="A8954" s="6">
        <f t="shared" si="130"/>
        <v>609562</v>
      </c>
      <c r="B8954" s="6">
        <v>36</v>
      </c>
      <c r="C8954" s="119">
        <v>31</v>
      </c>
      <c r="D8954" s="119">
        <v>682</v>
      </c>
      <c r="E8954" s="119" t="s">
        <v>5722</v>
      </c>
      <c r="F8954" s="119"/>
      <c r="G8954" s="119"/>
      <c r="H8954" s="119">
        <f>IF('Раздел 2.6.4'!P42&gt;=SUM('Раздел 2.6.4'!R42:S42),0,1)</f>
        <v>0</v>
      </c>
    </row>
    <row r="8955" spans="1:8" x14ac:dyDescent="0.2">
      <c r="A8955" s="6">
        <f t="shared" si="130"/>
        <v>609562</v>
      </c>
      <c r="B8955" s="6">
        <v>36</v>
      </c>
      <c r="C8955" s="125">
        <v>32</v>
      </c>
      <c r="D8955" s="6">
        <v>683</v>
      </c>
      <c r="E8955" s="6" t="s">
        <v>5723</v>
      </c>
      <c r="F8955" s="125"/>
      <c r="G8955" s="125"/>
      <c r="H8955" s="125">
        <f>IF('Раздел 2.6.4'!Y21&gt;=SUM('Раздел 2.6.4'!AA21:AD21),0,1)</f>
        <v>0</v>
      </c>
    </row>
    <row r="8956" spans="1:8" x14ac:dyDescent="0.2">
      <c r="A8956" s="6">
        <f t="shared" si="130"/>
        <v>609562</v>
      </c>
      <c r="B8956" s="6">
        <v>36</v>
      </c>
      <c r="C8956" s="7">
        <v>32</v>
      </c>
      <c r="D8956" s="6">
        <v>684</v>
      </c>
      <c r="E8956" s="6" t="s">
        <v>5724</v>
      </c>
      <c r="F8956" s="7"/>
      <c r="G8956" s="7"/>
      <c r="H8956" s="7">
        <f>IF('Раздел 2.6.4'!Y22&gt;=SUM('Раздел 2.6.4'!AA22:AD22),0,1)</f>
        <v>0</v>
      </c>
    </row>
    <row r="8957" spans="1:8" x14ac:dyDescent="0.2">
      <c r="A8957" s="6">
        <f t="shared" si="130"/>
        <v>609562</v>
      </c>
      <c r="B8957" s="6">
        <v>36</v>
      </c>
      <c r="C8957" s="7">
        <v>32</v>
      </c>
      <c r="D8957" s="6">
        <v>685</v>
      </c>
      <c r="E8957" s="6" t="s">
        <v>5725</v>
      </c>
      <c r="F8957" s="7"/>
      <c r="G8957" s="7"/>
      <c r="H8957" s="7">
        <f>IF('Раздел 2.6.4'!Y23&gt;=SUM('Раздел 2.6.4'!AA23:AD23),0,1)</f>
        <v>0</v>
      </c>
    </row>
    <row r="8958" spans="1:8" x14ac:dyDescent="0.2">
      <c r="A8958" s="6">
        <f t="shared" si="130"/>
        <v>609562</v>
      </c>
      <c r="B8958" s="6">
        <v>36</v>
      </c>
      <c r="C8958" s="7">
        <v>32</v>
      </c>
      <c r="D8958" s="6">
        <v>686</v>
      </c>
      <c r="E8958" s="6" t="s">
        <v>5726</v>
      </c>
      <c r="F8958" s="7"/>
      <c r="G8958" s="7"/>
      <c r="H8958" s="7">
        <f>IF('Раздел 2.6.4'!Y24&gt;=SUM('Раздел 2.6.4'!AA24:AD24),0,1)</f>
        <v>0</v>
      </c>
    </row>
    <row r="8959" spans="1:8" x14ac:dyDescent="0.2">
      <c r="A8959" s="6">
        <f t="shared" si="130"/>
        <v>609562</v>
      </c>
      <c r="B8959" s="6">
        <v>36</v>
      </c>
      <c r="C8959" s="7">
        <v>32</v>
      </c>
      <c r="D8959" s="6">
        <v>687</v>
      </c>
      <c r="E8959" s="6" t="s">
        <v>5727</v>
      </c>
      <c r="F8959" s="7"/>
      <c r="G8959" s="7"/>
      <c r="H8959" s="7">
        <f>IF('Раздел 2.6.4'!Y25&gt;=SUM('Раздел 2.6.4'!AA25:AD25),0,1)</f>
        <v>0</v>
      </c>
    </row>
    <row r="8960" spans="1:8" x14ac:dyDescent="0.2">
      <c r="A8960" s="6">
        <f t="shared" si="130"/>
        <v>609562</v>
      </c>
      <c r="B8960" s="6">
        <v>36</v>
      </c>
      <c r="C8960" s="7">
        <v>32</v>
      </c>
      <c r="D8960" s="6">
        <v>688</v>
      </c>
      <c r="E8960" s="6" t="s">
        <v>5728</v>
      </c>
      <c r="F8960" s="7"/>
      <c r="G8960" s="7"/>
      <c r="H8960" s="7">
        <f>IF('Раздел 2.6.4'!Y26&gt;=SUM('Раздел 2.6.4'!AA26:AD26),0,1)</f>
        <v>0</v>
      </c>
    </row>
    <row r="8961" spans="1:8" x14ac:dyDescent="0.2">
      <c r="A8961" s="6">
        <f t="shared" si="130"/>
        <v>609562</v>
      </c>
      <c r="B8961" s="6">
        <v>36</v>
      </c>
      <c r="C8961" s="7">
        <v>32</v>
      </c>
      <c r="D8961" s="6">
        <v>689</v>
      </c>
      <c r="E8961" s="6" t="s">
        <v>5729</v>
      </c>
      <c r="F8961" s="7"/>
      <c r="G8961" s="7"/>
      <c r="H8961" s="7">
        <f>IF('Раздел 2.6.4'!Y27&gt;=SUM('Раздел 2.6.4'!AA27:AD27),0,1)</f>
        <v>0</v>
      </c>
    </row>
    <row r="8962" spans="1:8" x14ac:dyDescent="0.2">
      <c r="A8962" s="6">
        <f t="shared" si="130"/>
        <v>609562</v>
      </c>
      <c r="B8962" s="6">
        <v>36</v>
      </c>
      <c r="C8962" s="7">
        <v>32</v>
      </c>
      <c r="D8962" s="6">
        <v>690</v>
      </c>
      <c r="E8962" s="6" t="s">
        <v>5730</v>
      </c>
      <c r="F8962" s="7"/>
      <c r="G8962" s="7"/>
      <c r="H8962" s="7">
        <f>IF('Раздел 2.6.4'!Y28&gt;=SUM('Раздел 2.6.4'!AA28:AD28),0,1)</f>
        <v>0</v>
      </c>
    </row>
    <row r="8963" spans="1:8" x14ac:dyDescent="0.2">
      <c r="A8963" s="6">
        <f t="shared" si="130"/>
        <v>609562</v>
      </c>
      <c r="B8963" s="6">
        <v>36</v>
      </c>
      <c r="C8963" s="7">
        <v>32</v>
      </c>
      <c r="D8963" s="6">
        <v>691</v>
      </c>
      <c r="E8963" s="6" t="s">
        <v>5731</v>
      </c>
      <c r="F8963" s="7"/>
      <c r="G8963" s="7"/>
      <c r="H8963" s="7">
        <f>IF('Раздел 2.6.4'!Y29&gt;=SUM('Раздел 2.6.4'!AA29:AD29),0,1)</f>
        <v>0</v>
      </c>
    </row>
    <row r="8964" spans="1:8" x14ac:dyDescent="0.2">
      <c r="A8964" s="6">
        <f t="shared" si="130"/>
        <v>609562</v>
      </c>
      <c r="B8964" s="6">
        <v>36</v>
      </c>
      <c r="C8964" s="7">
        <v>32</v>
      </c>
      <c r="D8964" s="6">
        <v>692</v>
      </c>
      <c r="E8964" s="6" t="s">
        <v>3333</v>
      </c>
      <c r="F8964" s="7"/>
      <c r="G8964" s="7"/>
      <c r="H8964" s="7">
        <f>IF('Раздел 2.6.4'!Y30&gt;=SUM('Раздел 2.6.4'!AA30:AD30),0,1)</f>
        <v>0</v>
      </c>
    </row>
    <row r="8965" spans="1:8" x14ac:dyDescent="0.2">
      <c r="A8965" s="6">
        <f t="shared" si="130"/>
        <v>609562</v>
      </c>
      <c r="B8965" s="6">
        <v>36</v>
      </c>
      <c r="C8965" s="7">
        <v>32</v>
      </c>
      <c r="D8965" s="6">
        <v>693</v>
      </c>
      <c r="E8965" s="6" t="s">
        <v>3334</v>
      </c>
      <c r="F8965" s="7"/>
      <c r="G8965" s="7"/>
      <c r="H8965" s="7">
        <f>IF('Раздел 2.6.4'!Y31&gt;=SUM('Раздел 2.6.4'!AA31:AD31),0,1)</f>
        <v>0</v>
      </c>
    </row>
    <row r="8966" spans="1:8" x14ac:dyDescent="0.2">
      <c r="A8966" s="6">
        <f t="shared" si="130"/>
        <v>609562</v>
      </c>
      <c r="B8966" s="6">
        <v>36</v>
      </c>
      <c r="C8966" s="7">
        <v>32</v>
      </c>
      <c r="D8966" s="6">
        <v>694</v>
      </c>
      <c r="E8966" s="6" t="s">
        <v>3335</v>
      </c>
      <c r="F8966" s="7"/>
      <c r="G8966" s="7"/>
      <c r="H8966" s="7">
        <f>IF('Раздел 2.6.4'!Y32&gt;=SUM('Раздел 2.6.4'!AA32:AD32),0,1)</f>
        <v>0</v>
      </c>
    </row>
    <row r="8967" spans="1:8" x14ac:dyDescent="0.2">
      <c r="A8967" s="6">
        <f t="shared" si="130"/>
        <v>609562</v>
      </c>
      <c r="B8967" s="6">
        <v>36</v>
      </c>
      <c r="C8967" s="7">
        <v>32</v>
      </c>
      <c r="D8967" s="6">
        <v>695</v>
      </c>
      <c r="E8967" s="6" t="s">
        <v>3336</v>
      </c>
      <c r="F8967" s="7"/>
      <c r="G8967" s="7"/>
      <c r="H8967" s="7">
        <f>IF('Раздел 2.6.4'!Y33&gt;=SUM('Раздел 2.6.4'!AA33:AD33),0,1)</f>
        <v>0</v>
      </c>
    </row>
    <row r="8968" spans="1:8" x14ac:dyDescent="0.2">
      <c r="A8968" s="6">
        <f t="shared" si="130"/>
        <v>609562</v>
      </c>
      <c r="B8968" s="6">
        <v>36</v>
      </c>
      <c r="C8968" s="7">
        <v>32</v>
      </c>
      <c r="D8968" s="6">
        <v>696</v>
      </c>
      <c r="E8968" s="6" t="s">
        <v>3337</v>
      </c>
      <c r="F8968" s="7"/>
      <c r="G8968" s="7"/>
      <c r="H8968" s="7">
        <f>IF('Раздел 2.6.4'!Y34&gt;=SUM('Раздел 2.6.4'!AA34:AD34),0,1)</f>
        <v>0</v>
      </c>
    </row>
    <row r="8969" spans="1:8" x14ac:dyDescent="0.2">
      <c r="A8969" s="6">
        <f t="shared" si="130"/>
        <v>609562</v>
      </c>
      <c r="B8969" s="6">
        <v>36</v>
      </c>
      <c r="C8969" s="7">
        <v>32</v>
      </c>
      <c r="D8969" s="6">
        <v>697</v>
      </c>
      <c r="E8969" s="6" t="s">
        <v>3338</v>
      </c>
      <c r="F8969" s="7"/>
      <c r="G8969" s="7"/>
      <c r="H8969" s="7">
        <f>IF('Раздел 2.6.4'!Y35&gt;=SUM('Раздел 2.6.4'!AA35:AD35),0,1)</f>
        <v>0</v>
      </c>
    </row>
    <row r="8970" spans="1:8" x14ac:dyDescent="0.2">
      <c r="A8970" s="6">
        <f t="shared" si="130"/>
        <v>609562</v>
      </c>
      <c r="B8970" s="6">
        <v>36</v>
      </c>
      <c r="C8970" s="7">
        <v>32</v>
      </c>
      <c r="D8970" s="6">
        <v>698</v>
      </c>
      <c r="E8970" s="6" t="s">
        <v>3339</v>
      </c>
      <c r="F8970" s="7"/>
      <c r="G8970" s="7"/>
      <c r="H8970" s="7">
        <f>IF('Раздел 2.6.4'!Y36&gt;=SUM('Раздел 2.6.4'!AA36:AD36),0,1)</f>
        <v>0</v>
      </c>
    </row>
    <row r="8971" spans="1:8" x14ac:dyDescent="0.2">
      <c r="A8971" s="6">
        <f t="shared" si="130"/>
        <v>609562</v>
      </c>
      <c r="B8971" s="6">
        <v>36</v>
      </c>
      <c r="C8971" s="7">
        <v>32</v>
      </c>
      <c r="D8971" s="6">
        <v>699</v>
      </c>
      <c r="E8971" s="6" t="s">
        <v>4524</v>
      </c>
      <c r="F8971" s="7"/>
      <c r="G8971" s="7"/>
      <c r="H8971" s="7">
        <f>IF('Раздел 2.6.4'!Y37&gt;=SUM('Раздел 2.6.4'!AA37:AD37),0,1)</f>
        <v>0</v>
      </c>
    </row>
    <row r="8972" spans="1:8" x14ac:dyDescent="0.2">
      <c r="A8972" s="6">
        <f t="shared" si="130"/>
        <v>609562</v>
      </c>
      <c r="B8972" s="6">
        <v>36</v>
      </c>
      <c r="C8972" s="7">
        <v>32</v>
      </c>
      <c r="D8972" s="6">
        <v>700</v>
      </c>
      <c r="E8972" s="6" t="s">
        <v>4525</v>
      </c>
      <c r="F8972" s="7"/>
      <c r="G8972" s="7"/>
      <c r="H8972" s="7">
        <f>IF('Раздел 2.6.4'!Y38&gt;=SUM('Раздел 2.6.4'!AA38:AD38),0,1)</f>
        <v>0</v>
      </c>
    </row>
    <row r="8973" spans="1:8" x14ac:dyDescent="0.2">
      <c r="A8973" s="6">
        <f t="shared" si="130"/>
        <v>609562</v>
      </c>
      <c r="B8973" s="6">
        <v>36</v>
      </c>
      <c r="C8973" s="7">
        <v>32</v>
      </c>
      <c r="D8973" s="6">
        <v>701</v>
      </c>
      <c r="E8973" s="6" t="s">
        <v>4526</v>
      </c>
      <c r="F8973" s="7"/>
      <c r="G8973" s="7"/>
      <c r="H8973" s="7">
        <f>IF('Раздел 2.6.4'!Y39&gt;=SUM('Раздел 2.6.4'!AA39:AD39),0,1)</f>
        <v>0</v>
      </c>
    </row>
    <row r="8974" spans="1:8" x14ac:dyDescent="0.2">
      <c r="A8974" s="6">
        <f t="shared" si="130"/>
        <v>609562</v>
      </c>
      <c r="B8974" s="6">
        <v>36</v>
      </c>
      <c r="C8974" s="7">
        <v>32</v>
      </c>
      <c r="D8974" s="6">
        <v>702</v>
      </c>
      <c r="E8974" s="6" t="s">
        <v>4527</v>
      </c>
      <c r="F8974" s="7"/>
      <c r="G8974" s="7"/>
      <c r="H8974" s="7">
        <f>IF('Раздел 2.6.4'!Y40&gt;=SUM('Раздел 2.6.4'!AA40:AD40),0,1)</f>
        <v>0</v>
      </c>
    </row>
    <row r="8975" spans="1:8" x14ac:dyDescent="0.2">
      <c r="A8975" s="6">
        <f t="shared" si="130"/>
        <v>609562</v>
      </c>
      <c r="B8975" s="6">
        <v>36</v>
      </c>
      <c r="C8975" s="7">
        <v>32</v>
      </c>
      <c r="D8975" s="6">
        <v>703</v>
      </c>
      <c r="E8975" s="6" t="s">
        <v>3242</v>
      </c>
      <c r="F8975" s="7"/>
      <c r="G8975" s="7"/>
      <c r="H8975" s="7">
        <f>IF('Раздел 2.6.4'!Y41&gt;=SUM('Раздел 2.6.4'!AA41:AD41),0,1)</f>
        <v>0</v>
      </c>
    </row>
    <row r="8976" spans="1:8" x14ac:dyDescent="0.2">
      <c r="A8976" s="6">
        <f t="shared" si="130"/>
        <v>609562</v>
      </c>
      <c r="B8976" s="6">
        <v>36</v>
      </c>
      <c r="C8976" s="119">
        <v>32</v>
      </c>
      <c r="D8976" s="119">
        <v>704</v>
      </c>
      <c r="E8976" s="119" t="s">
        <v>3243</v>
      </c>
      <c r="F8976" s="119"/>
      <c r="G8976" s="119"/>
      <c r="H8976" s="119">
        <f>IF('Раздел 2.6.4'!Y42&gt;=SUM('Раздел 2.6.4'!AA42:AD42),0,1)</f>
        <v>0</v>
      </c>
    </row>
    <row r="8977" spans="1:8" x14ac:dyDescent="0.2">
      <c r="A8977" s="6">
        <f t="shared" si="130"/>
        <v>609562</v>
      </c>
      <c r="B8977" s="6">
        <v>36</v>
      </c>
      <c r="C8977" s="7">
        <v>33</v>
      </c>
      <c r="D8977" s="6">
        <v>705</v>
      </c>
      <c r="E8977" s="6" t="s">
        <v>3244</v>
      </c>
      <c r="F8977" s="7"/>
      <c r="G8977" s="7"/>
      <c r="H8977" s="7">
        <f>IF('Раздел 2.6.4'!Z21&gt;=SUM('Раздел 2.6.4'!AA21:AB21),0,1)</f>
        <v>0</v>
      </c>
    </row>
    <row r="8978" spans="1:8" x14ac:dyDescent="0.2">
      <c r="A8978" s="6">
        <f t="shared" si="130"/>
        <v>609562</v>
      </c>
      <c r="B8978" s="6">
        <v>36</v>
      </c>
      <c r="C8978" s="7">
        <v>33</v>
      </c>
      <c r="D8978" s="6">
        <v>706</v>
      </c>
      <c r="E8978" s="6" t="s">
        <v>3245</v>
      </c>
      <c r="F8978" s="7"/>
      <c r="G8978" s="7"/>
      <c r="H8978" s="7">
        <f>IF('Раздел 2.6.4'!Z22&gt;=SUM('Раздел 2.6.4'!AA22:AB22),0,1)</f>
        <v>0</v>
      </c>
    </row>
    <row r="8979" spans="1:8" x14ac:dyDescent="0.2">
      <c r="A8979" s="6">
        <f t="shared" si="130"/>
        <v>609562</v>
      </c>
      <c r="B8979" s="6">
        <v>36</v>
      </c>
      <c r="C8979" s="7">
        <v>33</v>
      </c>
      <c r="D8979" s="6">
        <v>707</v>
      </c>
      <c r="E8979" s="6" t="s">
        <v>3246</v>
      </c>
      <c r="F8979" s="7"/>
      <c r="G8979" s="7"/>
      <c r="H8979" s="7">
        <f>IF('Раздел 2.6.4'!Z23&gt;=SUM('Раздел 2.6.4'!AA23:AB23),0,1)</f>
        <v>0</v>
      </c>
    </row>
    <row r="8980" spans="1:8" x14ac:dyDescent="0.2">
      <c r="A8980" s="6">
        <f t="shared" si="130"/>
        <v>609562</v>
      </c>
      <c r="B8980" s="6">
        <v>36</v>
      </c>
      <c r="C8980" s="7">
        <v>33</v>
      </c>
      <c r="D8980" s="6">
        <v>708</v>
      </c>
      <c r="E8980" s="6" t="s">
        <v>4056</v>
      </c>
      <c r="F8980" s="7"/>
      <c r="G8980" s="7"/>
      <c r="H8980" s="7">
        <f>IF('Раздел 2.6.4'!Z24&gt;=SUM('Раздел 2.6.4'!AA24:AB24),0,1)</f>
        <v>0</v>
      </c>
    </row>
    <row r="8981" spans="1:8" x14ac:dyDescent="0.2">
      <c r="A8981" s="6">
        <f t="shared" si="130"/>
        <v>609562</v>
      </c>
      <c r="B8981" s="6">
        <v>36</v>
      </c>
      <c r="C8981" s="7">
        <v>33</v>
      </c>
      <c r="D8981" s="6">
        <v>709</v>
      </c>
      <c r="E8981" s="6" t="s">
        <v>4057</v>
      </c>
      <c r="F8981" s="7"/>
      <c r="G8981" s="7"/>
      <c r="H8981" s="7">
        <f>IF('Раздел 2.6.4'!Z25&gt;=SUM('Раздел 2.6.4'!AA25:AB25),0,1)</f>
        <v>0</v>
      </c>
    </row>
    <row r="8982" spans="1:8" x14ac:dyDescent="0.2">
      <c r="A8982" s="6">
        <f t="shared" si="130"/>
        <v>609562</v>
      </c>
      <c r="B8982" s="6">
        <v>36</v>
      </c>
      <c r="C8982" s="7">
        <v>33</v>
      </c>
      <c r="D8982" s="6">
        <v>710</v>
      </c>
      <c r="E8982" s="6" t="s">
        <v>4058</v>
      </c>
      <c r="F8982" s="7"/>
      <c r="G8982" s="7"/>
      <c r="H8982" s="7">
        <f>IF('Раздел 2.6.4'!Z26&gt;=SUM('Раздел 2.6.4'!AA26:AB26),0,1)</f>
        <v>0</v>
      </c>
    </row>
    <row r="8983" spans="1:8" x14ac:dyDescent="0.2">
      <c r="A8983" s="6">
        <f t="shared" si="130"/>
        <v>609562</v>
      </c>
      <c r="B8983" s="6">
        <v>36</v>
      </c>
      <c r="C8983" s="7">
        <v>33</v>
      </c>
      <c r="D8983" s="6">
        <v>711</v>
      </c>
      <c r="E8983" s="6" t="s">
        <v>4059</v>
      </c>
      <c r="F8983" s="7"/>
      <c r="G8983" s="7"/>
      <c r="H8983" s="7">
        <f>IF('Раздел 2.6.4'!Z27&gt;=SUM('Раздел 2.6.4'!AA27:AB27),0,1)</f>
        <v>0</v>
      </c>
    </row>
    <row r="8984" spans="1:8" x14ac:dyDescent="0.2">
      <c r="A8984" s="6">
        <f t="shared" si="130"/>
        <v>609562</v>
      </c>
      <c r="B8984" s="6">
        <v>36</v>
      </c>
      <c r="C8984" s="7">
        <v>33</v>
      </c>
      <c r="D8984" s="6">
        <v>712</v>
      </c>
      <c r="E8984" s="6" t="s">
        <v>4060</v>
      </c>
      <c r="F8984" s="7"/>
      <c r="G8984" s="7"/>
      <c r="H8984" s="7">
        <f>IF('Раздел 2.6.4'!Z28&gt;=SUM('Раздел 2.6.4'!AA28:AB28),0,1)</f>
        <v>0</v>
      </c>
    </row>
    <row r="8985" spans="1:8" x14ac:dyDescent="0.2">
      <c r="A8985" s="6">
        <f t="shared" si="130"/>
        <v>609562</v>
      </c>
      <c r="B8985" s="6">
        <v>36</v>
      </c>
      <c r="C8985" s="7">
        <v>33</v>
      </c>
      <c r="D8985" s="6">
        <v>713</v>
      </c>
      <c r="E8985" s="6" t="s">
        <v>4061</v>
      </c>
      <c r="F8985" s="7"/>
      <c r="G8985" s="7"/>
      <c r="H8985" s="7">
        <f>IF('Раздел 2.6.4'!Z29&gt;=SUM('Раздел 2.6.4'!AA29:AB29),0,1)</f>
        <v>0</v>
      </c>
    </row>
    <row r="8986" spans="1:8" x14ac:dyDescent="0.2">
      <c r="A8986" s="6">
        <f t="shared" si="130"/>
        <v>609562</v>
      </c>
      <c r="B8986" s="6">
        <v>36</v>
      </c>
      <c r="C8986" s="7">
        <v>33</v>
      </c>
      <c r="D8986" s="6">
        <v>714</v>
      </c>
      <c r="E8986" s="6" t="s">
        <v>4062</v>
      </c>
      <c r="F8986" s="7"/>
      <c r="G8986" s="7"/>
      <c r="H8986" s="7">
        <f>IF('Раздел 2.6.4'!Z30&gt;=SUM('Раздел 2.6.4'!AA30:AB30),0,1)</f>
        <v>0</v>
      </c>
    </row>
    <row r="8987" spans="1:8" x14ac:dyDescent="0.2">
      <c r="A8987" s="6">
        <f t="shared" si="130"/>
        <v>609562</v>
      </c>
      <c r="B8987" s="6">
        <v>36</v>
      </c>
      <c r="C8987" s="7">
        <v>33</v>
      </c>
      <c r="D8987" s="6">
        <v>715</v>
      </c>
      <c r="E8987" s="6" t="s">
        <v>4063</v>
      </c>
      <c r="F8987" s="7"/>
      <c r="G8987" s="7"/>
      <c r="H8987" s="7">
        <f>IF('Раздел 2.6.4'!Z31&gt;=SUM('Раздел 2.6.4'!AA31:AB31),0,1)</f>
        <v>0</v>
      </c>
    </row>
    <row r="8988" spans="1:8" x14ac:dyDescent="0.2">
      <c r="A8988" s="6">
        <f t="shared" ref="A8988:A9042" si="131">P_3</f>
        <v>609562</v>
      </c>
      <c r="B8988" s="6">
        <v>36</v>
      </c>
      <c r="C8988" s="7">
        <v>33</v>
      </c>
      <c r="D8988" s="6">
        <v>716</v>
      </c>
      <c r="E8988" s="6" t="s">
        <v>4064</v>
      </c>
      <c r="F8988" s="7"/>
      <c r="G8988" s="7"/>
      <c r="H8988" s="7">
        <f>IF('Раздел 2.6.4'!Z32&gt;=SUM('Раздел 2.6.4'!AA32:AB32),0,1)</f>
        <v>0</v>
      </c>
    </row>
    <row r="8989" spans="1:8" x14ac:dyDescent="0.2">
      <c r="A8989" s="6">
        <f t="shared" si="131"/>
        <v>609562</v>
      </c>
      <c r="B8989" s="6">
        <v>36</v>
      </c>
      <c r="C8989" s="7">
        <v>33</v>
      </c>
      <c r="D8989" s="6">
        <v>717</v>
      </c>
      <c r="E8989" s="6" t="s">
        <v>4065</v>
      </c>
      <c r="F8989" s="7"/>
      <c r="G8989" s="7"/>
      <c r="H8989" s="7">
        <f>IF('Раздел 2.6.4'!Z33&gt;=SUM('Раздел 2.6.4'!AA33:AB33),0,1)</f>
        <v>0</v>
      </c>
    </row>
    <row r="8990" spans="1:8" x14ac:dyDescent="0.2">
      <c r="A8990" s="6">
        <f t="shared" si="131"/>
        <v>609562</v>
      </c>
      <c r="B8990" s="6">
        <v>36</v>
      </c>
      <c r="C8990" s="7">
        <v>33</v>
      </c>
      <c r="D8990" s="6">
        <v>718</v>
      </c>
      <c r="E8990" s="6" t="s">
        <v>4066</v>
      </c>
      <c r="F8990" s="7"/>
      <c r="G8990" s="7"/>
      <c r="H8990" s="7">
        <f>IF('Раздел 2.6.4'!Z34&gt;=SUM('Раздел 2.6.4'!AA34:AB34),0,1)</f>
        <v>0</v>
      </c>
    </row>
    <row r="8991" spans="1:8" x14ac:dyDescent="0.2">
      <c r="A8991" s="6">
        <f t="shared" si="131"/>
        <v>609562</v>
      </c>
      <c r="B8991" s="6">
        <v>36</v>
      </c>
      <c r="C8991" s="7">
        <v>33</v>
      </c>
      <c r="D8991" s="6">
        <v>719</v>
      </c>
      <c r="E8991" s="6" t="s">
        <v>4067</v>
      </c>
      <c r="F8991" s="7"/>
      <c r="G8991" s="7"/>
      <c r="H8991" s="7">
        <f>IF('Раздел 2.6.4'!Z35&gt;=SUM('Раздел 2.6.4'!AA35:AB35),0,1)</f>
        <v>0</v>
      </c>
    </row>
    <row r="8992" spans="1:8" x14ac:dyDescent="0.2">
      <c r="A8992" s="6">
        <f t="shared" si="131"/>
        <v>609562</v>
      </c>
      <c r="B8992" s="6">
        <v>36</v>
      </c>
      <c r="C8992" s="7">
        <v>33</v>
      </c>
      <c r="D8992" s="6">
        <v>720</v>
      </c>
      <c r="E8992" s="6" t="s">
        <v>4068</v>
      </c>
      <c r="F8992" s="7"/>
      <c r="G8992" s="7"/>
      <c r="H8992" s="7">
        <f>IF('Раздел 2.6.4'!Z36&gt;=SUM('Раздел 2.6.4'!AA36:AB36),0,1)</f>
        <v>0</v>
      </c>
    </row>
    <row r="8993" spans="1:8" x14ac:dyDescent="0.2">
      <c r="A8993" s="6">
        <f t="shared" si="131"/>
        <v>609562</v>
      </c>
      <c r="B8993" s="6">
        <v>36</v>
      </c>
      <c r="C8993" s="7">
        <v>33</v>
      </c>
      <c r="D8993" s="6">
        <v>721</v>
      </c>
      <c r="E8993" s="6" t="s">
        <v>4069</v>
      </c>
      <c r="F8993" s="7"/>
      <c r="G8993" s="7"/>
      <c r="H8993" s="7">
        <f>IF('Раздел 2.6.4'!Z37&gt;=SUM('Раздел 2.6.4'!AA37:AB37),0,1)</f>
        <v>0</v>
      </c>
    </row>
    <row r="8994" spans="1:8" x14ac:dyDescent="0.2">
      <c r="A8994" s="6">
        <f t="shared" si="131"/>
        <v>609562</v>
      </c>
      <c r="B8994" s="6">
        <v>36</v>
      </c>
      <c r="C8994" s="7">
        <v>33</v>
      </c>
      <c r="D8994" s="6">
        <v>722</v>
      </c>
      <c r="E8994" s="6" t="s">
        <v>4070</v>
      </c>
      <c r="F8994" s="7"/>
      <c r="G8994" s="7"/>
      <c r="H8994" s="7">
        <f>IF('Раздел 2.6.4'!Z38&gt;=SUM('Раздел 2.6.4'!AA38:AB38),0,1)</f>
        <v>0</v>
      </c>
    </row>
    <row r="8995" spans="1:8" x14ac:dyDescent="0.2">
      <c r="A8995" s="6">
        <f t="shared" si="131"/>
        <v>609562</v>
      </c>
      <c r="B8995" s="6">
        <v>36</v>
      </c>
      <c r="C8995" s="7">
        <v>33</v>
      </c>
      <c r="D8995" s="6">
        <v>723</v>
      </c>
      <c r="E8995" s="6" t="s">
        <v>4071</v>
      </c>
      <c r="F8995" s="7"/>
      <c r="G8995" s="7"/>
      <c r="H8995" s="7">
        <f>IF('Раздел 2.6.4'!Z39&gt;=SUM('Раздел 2.6.4'!AA39:AB39),0,1)</f>
        <v>0</v>
      </c>
    </row>
    <row r="8996" spans="1:8" x14ac:dyDescent="0.2">
      <c r="A8996" s="6">
        <f t="shared" si="131"/>
        <v>609562</v>
      </c>
      <c r="B8996" s="6">
        <v>36</v>
      </c>
      <c r="C8996" s="7">
        <v>33</v>
      </c>
      <c r="D8996" s="6">
        <v>724</v>
      </c>
      <c r="E8996" s="6" t="s">
        <v>4072</v>
      </c>
      <c r="F8996" s="7"/>
      <c r="G8996" s="7"/>
      <c r="H8996" s="7">
        <f>IF('Раздел 2.6.4'!Z40&gt;=SUM('Раздел 2.6.4'!AA40:AB40),0,1)</f>
        <v>0</v>
      </c>
    </row>
    <row r="8997" spans="1:8" x14ac:dyDescent="0.2">
      <c r="A8997" s="6">
        <f t="shared" si="131"/>
        <v>609562</v>
      </c>
      <c r="B8997" s="6">
        <v>36</v>
      </c>
      <c r="C8997" s="7">
        <v>33</v>
      </c>
      <c r="D8997" s="6">
        <v>725</v>
      </c>
      <c r="E8997" s="6" t="s">
        <v>4073</v>
      </c>
      <c r="F8997" s="7"/>
      <c r="G8997" s="7"/>
      <c r="H8997" s="7">
        <f>IF('Раздел 2.6.4'!Z41&gt;=SUM('Раздел 2.6.4'!AA41:AB41),0,1)</f>
        <v>0</v>
      </c>
    </row>
    <row r="8998" spans="1:8" x14ac:dyDescent="0.2">
      <c r="A8998" s="6">
        <f t="shared" si="131"/>
        <v>609562</v>
      </c>
      <c r="B8998" s="6">
        <v>36</v>
      </c>
      <c r="C8998" s="119">
        <v>33</v>
      </c>
      <c r="D8998" s="119">
        <v>726</v>
      </c>
      <c r="E8998" s="119" t="s">
        <v>4074</v>
      </c>
      <c r="F8998" s="119"/>
      <c r="G8998" s="119"/>
      <c r="H8998" s="119">
        <f>IF('Раздел 2.6.4'!Z42&gt;=SUM('Раздел 2.6.4'!AA42:AB42),0,1)</f>
        <v>0</v>
      </c>
    </row>
    <row r="8999" spans="1:8" x14ac:dyDescent="0.2">
      <c r="A8999" s="6">
        <f t="shared" si="131"/>
        <v>609562</v>
      </c>
      <c r="B8999" s="6">
        <v>36</v>
      </c>
      <c r="C8999" s="125">
        <v>34</v>
      </c>
      <c r="D8999" s="6">
        <v>727</v>
      </c>
      <c r="E8999" s="6" t="s">
        <v>4075</v>
      </c>
      <c r="F8999" s="7"/>
      <c r="G8999" s="7"/>
      <c r="H8999" s="7">
        <f>IF('Раздел 2.6.4'!AF21&gt;=SUM('Раздел 2.6.4'!AH21:AK21),0,1)</f>
        <v>0</v>
      </c>
    </row>
    <row r="9000" spans="1:8" x14ac:dyDescent="0.2">
      <c r="A9000" s="6">
        <f t="shared" si="131"/>
        <v>609562</v>
      </c>
      <c r="B9000" s="6">
        <v>36</v>
      </c>
      <c r="C9000" s="7">
        <v>34</v>
      </c>
      <c r="D9000" s="6">
        <v>728</v>
      </c>
      <c r="E9000" s="6" t="s">
        <v>4076</v>
      </c>
      <c r="F9000" s="7"/>
      <c r="G9000" s="7"/>
      <c r="H9000" s="7">
        <f>IF('Раздел 2.6.4'!AF22&gt;=SUM('Раздел 2.6.4'!AH22:AK22),0,1)</f>
        <v>0</v>
      </c>
    </row>
    <row r="9001" spans="1:8" x14ac:dyDescent="0.2">
      <c r="A9001" s="6">
        <f t="shared" si="131"/>
        <v>609562</v>
      </c>
      <c r="B9001" s="6">
        <v>36</v>
      </c>
      <c r="C9001" s="7">
        <v>34</v>
      </c>
      <c r="D9001" s="6">
        <v>729</v>
      </c>
      <c r="E9001" s="6" t="s">
        <v>4077</v>
      </c>
      <c r="F9001" s="7"/>
      <c r="G9001" s="7"/>
      <c r="H9001" s="7">
        <f>IF('Раздел 2.6.4'!AF23&gt;=SUM('Раздел 2.6.4'!AH23:AK23),0,1)</f>
        <v>0</v>
      </c>
    </row>
    <row r="9002" spans="1:8" x14ac:dyDescent="0.2">
      <c r="A9002" s="6">
        <f t="shared" si="131"/>
        <v>609562</v>
      </c>
      <c r="B9002" s="6">
        <v>36</v>
      </c>
      <c r="C9002" s="7">
        <v>34</v>
      </c>
      <c r="D9002" s="6">
        <v>730</v>
      </c>
      <c r="E9002" s="6" t="s">
        <v>4078</v>
      </c>
      <c r="F9002" s="7"/>
      <c r="G9002" s="7"/>
      <c r="H9002" s="7">
        <f>IF('Раздел 2.6.4'!AF24&gt;=SUM('Раздел 2.6.4'!AH24:AK24),0,1)</f>
        <v>0</v>
      </c>
    </row>
    <row r="9003" spans="1:8" x14ac:dyDescent="0.2">
      <c r="A9003" s="6">
        <f t="shared" si="131"/>
        <v>609562</v>
      </c>
      <c r="B9003" s="6">
        <v>36</v>
      </c>
      <c r="C9003" s="7">
        <v>34</v>
      </c>
      <c r="D9003" s="6">
        <v>731</v>
      </c>
      <c r="E9003" s="6" t="s">
        <v>4079</v>
      </c>
      <c r="F9003" s="7"/>
      <c r="G9003" s="7"/>
      <c r="H9003" s="7">
        <f>IF('Раздел 2.6.4'!AF25&gt;=SUM('Раздел 2.6.4'!AH25:AK25),0,1)</f>
        <v>0</v>
      </c>
    </row>
    <row r="9004" spans="1:8" x14ac:dyDescent="0.2">
      <c r="A9004" s="6">
        <f t="shared" si="131"/>
        <v>609562</v>
      </c>
      <c r="B9004" s="6">
        <v>36</v>
      </c>
      <c r="C9004" s="7">
        <v>34</v>
      </c>
      <c r="D9004" s="6">
        <v>732</v>
      </c>
      <c r="E9004" s="6" t="s">
        <v>4080</v>
      </c>
      <c r="F9004" s="7"/>
      <c r="G9004" s="7"/>
      <c r="H9004" s="7">
        <f>IF('Раздел 2.6.4'!AF26&gt;=SUM('Раздел 2.6.4'!AH26:AK26),0,1)</f>
        <v>0</v>
      </c>
    </row>
    <row r="9005" spans="1:8" x14ac:dyDescent="0.2">
      <c r="A9005" s="6">
        <f t="shared" si="131"/>
        <v>609562</v>
      </c>
      <c r="B9005" s="6">
        <v>36</v>
      </c>
      <c r="C9005" s="7">
        <v>34</v>
      </c>
      <c r="D9005" s="6">
        <v>733</v>
      </c>
      <c r="E9005" s="6" t="s">
        <v>4081</v>
      </c>
      <c r="F9005" s="7"/>
      <c r="G9005" s="7"/>
      <c r="H9005" s="7">
        <f>IF('Раздел 2.6.4'!AF27&gt;=SUM('Раздел 2.6.4'!AH27:AK27),0,1)</f>
        <v>0</v>
      </c>
    </row>
    <row r="9006" spans="1:8" x14ac:dyDescent="0.2">
      <c r="A9006" s="6">
        <f t="shared" si="131"/>
        <v>609562</v>
      </c>
      <c r="B9006" s="6">
        <v>36</v>
      </c>
      <c r="C9006" s="7">
        <v>34</v>
      </c>
      <c r="D9006" s="6">
        <v>734</v>
      </c>
      <c r="E9006" s="6" t="s">
        <v>4082</v>
      </c>
      <c r="F9006" s="7"/>
      <c r="G9006" s="7"/>
      <c r="H9006" s="7">
        <f>IF('Раздел 2.6.4'!AF28&gt;=SUM('Раздел 2.6.4'!AH28:AK28),0,1)</f>
        <v>0</v>
      </c>
    </row>
    <row r="9007" spans="1:8" x14ac:dyDescent="0.2">
      <c r="A9007" s="6">
        <f t="shared" si="131"/>
        <v>609562</v>
      </c>
      <c r="B9007" s="6">
        <v>36</v>
      </c>
      <c r="C9007" s="7">
        <v>34</v>
      </c>
      <c r="D9007" s="6">
        <v>735</v>
      </c>
      <c r="E9007" s="6" t="s">
        <v>4083</v>
      </c>
      <c r="F9007" s="7"/>
      <c r="G9007" s="7"/>
      <c r="H9007" s="7">
        <f>IF('Раздел 2.6.4'!AF29&gt;=SUM('Раздел 2.6.4'!AH29:AK29),0,1)</f>
        <v>0</v>
      </c>
    </row>
    <row r="9008" spans="1:8" x14ac:dyDescent="0.2">
      <c r="A9008" s="6">
        <f t="shared" si="131"/>
        <v>609562</v>
      </c>
      <c r="B9008" s="6">
        <v>36</v>
      </c>
      <c r="C9008" s="7">
        <v>34</v>
      </c>
      <c r="D9008" s="6">
        <v>736</v>
      </c>
      <c r="E9008" s="6" t="s">
        <v>4084</v>
      </c>
      <c r="F9008" s="7"/>
      <c r="G9008" s="7"/>
      <c r="H9008" s="7">
        <f>IF('Раздел 2.6.4'!AF30&gt;=SUM('Раздел 2.6.4'!AH30:AK30),0,1)</f>
        <v>0</v>
      </c>
    </row>
    <row r="9009" spans="1:8" x14ac:dyDescent="0.2">
      <c r="A9009" s="6">
        <f t="shared" si="131"/>
        <v>609562</v>
      </c>
      <c r="B9009" s="6">
        <v>36</v>
      </c>
      <c r="C9009" s="7">
        <v>34</v>
      </c>
      <c r="D9009" s="6">
        <v>737</v>
      </c>
      <c r="E9009" s="6" t="s">
        <v>4085</v>
      </c>
      <c r="F9009" s="7"/>
      <c r="G9009" s="7"/>
      <c r="H9009" s="7">
        <f>IF('Раздел 2.6.4'!AF31&gt;=SUM('Раздел 2.6.4'!AH31:AK31),0,1)</f>
        <v>0</v>
      </c>
    </row>
    <row r="9010" spans="1:8" x14ac:dyDescent="0.2">
      <c r="A9010" s="6">
        <f t="shared" si="131"/>
        <v>609562</v>
      </c>
      <c r="B9010" s="6">
        <v>36</v>
      </c>
      <c r="C9010" s="7">
        <v>34</v>
      </c>
      <c r="D9010" s="6">
        <v>738</v>
      </c>
      <c r="E9010" s="6" t="s">
        <v>4086</v>
      </c>
      <c r="F9010" s="7"/>
      <c r="G9010" s="7"/>
      <c r="H9010" s="7">
        <f>IF('Раздел 2.6.4'!AF32&gt;=SUM('Раздел 2.6.4'!AH32:AK32),0,1)</f>
        <v>0</v>
      </c>
    </row>
    <row r="9011" spans="1:8" x14ac:dyDescent="0.2">
      <c r="A9011" s="6">
        <f t="shared" si="131"/>
        <v>609562</v>
      </c>
      <c r="B9011" s="6">
        <v>36</v>
      </c>
      <c r="C9011" s="7">
        <v>34</v>
      </c>
      <c r="D9011" s="6">
        <v>739</v>
      </c>
      <c r="E9011" s="6" t="s">
        <v>4087</v>
      </c>
      <c r="F9011" s="7"/>
      <c r="G9011" s="7"/>
      <c r="H9011" s="7">
        <f>IF('Раздел 2.6.4'!AF33&gt;=SUM('Раздел 2.6.4'!AH33:AK33),0,1)</f>
        <v>0</v>
      </c>
    </row>
    <row r="9012" spans="1:8" x14ac:dyDescent="0.2">
      <c r="A9012" s="6">
        <f t="shared" si="131"/>
        <v>609562</v>
      </c>
      <c r="B9012" s="6">
        <v>36</v>
      </c>
      <c r="C9012" s="7">
        <v>34</v>
      </c>
      <c r="D9012" s="6">
        <v>740</v>
      </c>
      <c r="E9012" s="6" t="s">
        <v>4088</v>
      </c>
      <c r="F9012" s="7"/>
      <c r="G9012" s="7"/>
      <c r="H9012" s="7">
        <f>IF('Раздел 2.6.4'!AF34&gt;=SUM('Раздел 2.6.4'!AH34:AK34),0,1)</f>
        <v>0</v>
      </c>
    </row>
    <row r="9013" spans="1:8" x14ac:dyDescent="0.2">
      <c r="A9013" s="6">
        <f t="shared" si="131"/>
        <v>609562</v>
      </c>
      <c r="B9013" s="6">
        <v>36</v>
      </c>
      <c r="C9013" s="7">
        <v>34</v>
      </c>
      <c r="D9013" s="6">
        <v>741</v>
      </c>
      <c r="E9013" s="6" t="s">
        <v>4089</v>
      </c>
      <c r="F9013" s="7"/>
      <c r="G9013" s="7"/>
      <c r="H9013" s="7">
        <f>IF('Раздел 2.6.4'!AF35&gt;=SUM('Раздел 2.6.4'!AH35:AK35),0,1)</f>
        <v>0</v>
      </c>
    </row>
    <row r="9014" spans="1:8" x14ac:dyDescent="0.2">
      <c r="A9014" s="6">
        <f t="shared" si="131"/>
        <v>609562</v>
      </c>
      <c r="B9014" s="6">
        <v>36</v>
      </c>
      <c r="C9014" s="7">
        <v>34</v>
      </c>
      <c r="D9014" s="6">
        <v>742</v>
      </c>
      <c r="E9014" s="6" t="s">
        <v>4090</v>
      </c>
      <c r="F9014" s="7"/>
      <c r="G9014" s="7"/>
      <c r="H9014" s="7">
        <f>IF('Раздел 2.6.4'!AF36&gt;=SUM('Раздел 2.6.4'!AH36:AK36),0,1)</f>
        <v>0</v>
      </c>
    </row>
    <row r="9015" spans="1:8" x14ac:dyDescent="0.2">
      <c r="A9015" s="6">
        <f t="shared" si="131"/>
        <v>609562</v>
      </c>
      <c r="B9015" s="6">
        <v>36</v>
      </c>
      <c r="C9015" s="7">
        <v>34</v>
      </c>
      <c r="D9015" s="6">
        <v>743</v>
      </c>
      <c r="E9015" s="6" t="s">
        <v>4091</v>
      </c>
      <c r="F9015" s="7"/>
      <c r="G9015" s="7"/>
      <c r="H9015" s="7">
        <f>IF('Раздел 2.6.4'!AF37&gt;=SUM('Раздел 2.6.4'!AH37:AK37),0,1)</f>
        <v>0</v>
      </c>
    </row>
    <row r="9016" spans="1:8" x14ac:dyDescent="0.2">
      <c r="A9016" s="6">
        <f t="shared" si="131"/>
        <v>609562</v>
      </c>
      <c r="B9016" s="6">
        <v>36</v>
      </c>
      <c r="C9016" s="7">
        <v>34</v>
      </c>
      <c r="D9016" s="6">
        <v>744</v>
      </c>
      <c r="E9016" s="6" t="s">
        <v>4092</v>
      </c>
      <c r="F9016" s="7"/>
      <c r="G9016" s="7"/>
      <c r="H9016" s="7">
        <f>IF('Раздел 2.6.4'!AF38&gt;=SUM('Раздел 2.6.4'!AH38:AK38),0,1)</f>
        <v>0</v>
      </c>
    </row>
    <row r="9017" spans="1:8" x14ac:dyDescent="0.2">
      <c r="A9017" s="6">
        <f t="shared" si="131"/>
        <v>609562</v>
      </c>
      <c r="B9017" s="6">
        <v>36</v>
      </c>
      <c r="C9017" s="7">
        <v>34</v>
      </c>
      <c r="D9017" s="6">
        <v>745</v>
      </c>
      <c r="E9017" s="6" t="s">
        <v>4093</v>
      </c>
      <c r="F9017" s="7"/>
      <c r="G9017" s="7"/>
      <c r="H9017" s="7">
        <f>IF('Раздел 2.6.4'!AF39&gt;=SUM('Раздел 2.6.4'!AH39:AK39),0,1)</f>
        <v>0</v>
      </c>
    </row>
    <row r="9018" spans="1:8" x14ac:dyDescent="0.2">
      <c r="A9018" s="6">
        <f t="shared" si="131"/>
        <v>609562</v>
      </c>
      <c r="B9018" s="6">
        <v>36</v>
      </c>
      <c r="C9018" s="7">
        <v>34</v>
      </c>
      <c r="D9018" s="6">
        <v>746</v>
      </c>
      <c r="E9018" s="6" t="s">
        <v>4094</v>
      </c>
      <c r="F9018" s="7"/>
      <c r="G9018" s="7"/>
      <c r="H9018" s="7">
        <f>IF('Раздел 2.6.4'!AF40&gt;=SUM('Раздел 2.6.4'!AH40:AK40),0,1)</f>
        <v>0</v>
      </c>
    </row>
    <row r="9019" spans="1:8" x14ac:dyDescent="0.2">
      <c r="A9019" s="6">
        <f t="shared" si="131"/>
        <v>609562</v>
      </c>
      <c r="B9019" s="6">
        <v>36</v>
      </c>
      <c r="C9019" s="7">
        <v>34</v>
      </c>
      <c r="D9019" s="6">
        <v>747</v>
      </c>
      <c r="E9019" s="6" t="s">
        <v>4095</v>
      </c>
      <c r="F9019" s="7"/>
      <c r="G9019" s="7"/>
      <c r="H9019" s="7">
        <f>IF('Раздел 2.6.4'!AF41&gt;=SUM('Раздел 2.6.4'!AH41:AK41),0,1)</f>
        <v>0</v>
      </c>
    </row>
    <row r="9020" spans="1:8" x14ac:dyDescent="0.2">
      <c r="A9020" s="6">
        <f t="shared" si="131"/>
        <v>609562</v>
      </c>
      <c r="B9020" s="6">
        <v>36</v>
      </c>
      <c r="C9020" s="119">
        <v>34</v>
      </c>
      <c r="D9020" s="119">
        <v>748</v>
      </c>
      <c r="E9020" s="119" t="s">
        <v>4925</v>
      </c>
      <c r="F9020" s="119"/>
      <c r="G9020" s="119"/>
      <c r="H9020" s="119">
        <f>IF('Раздел 2.6.4'!AF42&gt;=SUM('Раздел 2.6.4'!AH42:AK42),0,1)</f>
        <v>0</v>
      </c>
    </row>
    <row r="9021" spans="1:8" x14ac:dyDescent="0.2">
      <c r="A9021" s="6">
        <f t="shared" si="131"/>
        <v>609562</v>
      </c>
      <c r="B9021" s="6">
        <v>36</v>
      </c>
      <c r="C9021" s="125">
        <v>35</v>
      </c>
      <c r="D9021" s="6">
        <v>749</v>
      </c>
      <c r="E9021" s="6" t="s">
        <v>4926</v>
      </c>
      <c r="F9021" s="7"/>
      <c r="G9021" s="7"/>
      <c r="H9021" s="7">
        <f>IF('Раздел 2.6.4'!AG21&gt;=SUM('Раздел 2.6.4'!AH21:AI21),0,1)</f>
        <v>0</v>
      </c>
    </row>
    <row r="9022" spans="1:8" x14ac:dyDescent="0.2">
      <c r="A9022" s="6">
        <f t="shared" si="131"/>
        <v>609562</v>
      </c>
      <c r="B9022" s="6">
        <v>36</v>
      </c>
      <c r="C9022" s="7">
        <v>35</v>
      </c>
      <c r="D9022" s="6">
        <v>750</v>
      </c>
      <c r="E9022" s="6" t="s">
        <v>4927</v>
      </c>
      <c r="F9022" s="7"/>
      <c r="G9022" s="7"/>
      <c r="H9022" s="7">
        <f>IF('Раздел 2.6.4'!AG22&gt;=SUM('Раздел 2.6.4'!AH22:AI22),0,1)</f>
        <v>0</v>
      </c>
    </row>
    <row r="9023" spans="1:8" x14ac:dyDescent="0.2">
      <c r="A9023" s="6">
        <f t="shared" si="131"/>
        <v>609562</v>
      </c>
      <c r="B9023" s="6">
        <v>36</v>
      </c>
      <c r="C9023" s="7">
        <v>35</v>
      </c>
      <c r="D9023" s="6">
        <v>751</v>
      </c>
      <c r="E9023" s="6" t="s">
        <v>4928</v>
      </c>
      <c r="F9023" s="7"/>
      <c r="G9023" s="7"/>
      <c r="H9023" s="7">
        <f>IF('Раздел 2.6.4'!AG23&gt;=SUM('Раздел 2.6.4'!AH23:AI23),0,1)</f>
        <v>0</v>
      </c>
    </row>
    <row r="9024" spans="1:8" x14ac:dyDescent="0.2">
      <c r="A9024" s="6">
        <f t="shared" si="131"/>
        <v>609562</v>
      </c>
      <c r="B9024" s="6">
        <v>36</v>
      </c>
      <c r="C9024" s="7">
        <v>35</v>
      </c>
      <c r="D9024" s="6">
        <v>752</v>
      </c>
      <c r="E9024" s="6" t="s">
        <v>4929</v>
      </c>
      <c r="F9024" s="7"/>
      <c r="G9024" s="7"/>
      <c r="H9024" s="7">
        <f>IF('Раздел 2.6.4'!AG24&gt;=SUM('Раздел 2.6.4'!AH24:AI24),0,1)</f>
        <v>0</v>
      </c>
    </row>
    <row r="9025" spans="1:8" x14ac:dyDescent="0.2">
      <c r="A9025" s="6">
        <f t="shared" si="131"/>
        <v>609562</v>
      </c>
      <c r="B9025" s="6">
        <v>36</v>
      </c>
      <c r="C9025" s="7">
        <v>35</v>
      </c>
      <c r="D9025" s="6">
        <v>753</v>
      </c>
      <c r="E9025" s="6" t="s">
        <v>4930</v>
      </c>
      <c r="F9025" s="7"/>
      <c r="G9025" s="7"/>
      <c r="H9025" s="7">
        <f>IF('Раздел 2.6.4'!AG25&gt;=SUM('Раздел 2.6.4'!AH25:AI25),0,1)</f>
        <v>0</v>
      </c>
    </row>
    <row r="9026" spans="1:8" x14ac:dyDescent="0.2">
      <c r="A9026" s="6">
        <f t="shared" si="131"/>
        <v>609562</v>
      </c>
      <c r="B9026" s="6">
        <v>36</v>
      </c>
      <c r="C9026" s="7">
        <v>35</v>
      </c>
      <c r="D9026" s="6">
        <v>754</v>
      </c>
      <c r="E9026" s="6" t="s">
        <v>4931</v>
      </c>
      <c r="F9026" s="7"/>
      <c r="G9026" s="7"/>
      <c r="H9026" s="7">
        <f>IF('Раздел 2.6.4'!AG26&gt;=SUM('Раздел 2.6.4'!AH26:AI26),0,1)</f>
        <v>0</v>
      </c>
    </row>
    <row r="9027" spans="1:8" x14ac:dyDescent="0.2">
      <c r="A9027" s="6">
        <f t="shared" si="131"/>
        <v>609562</v>
      </c>
      <c r="B9027" s="6">
        <v>36</v>
      </c>
      <c r="C9027" s="7">
        <v>35</v>
      </c>
      <c r="D9027" s="6">
        <v>755</v>
      </c>
      <c r="E9027" s="6" t="s">
        <v>4932</v>
      </c>
      <c r="F9027" s="7"/>
      <c r="G9027" s="7"/>
      <c r="H9027" s="7">
        <f>IF('Раздел 2.6.4'!AG27&gt;=SUM('Раздел 2.6.4'!AH27:AI27),0,1)</f>
        <v>0</v>
      </c>
    </row>
    <row r="9028" spans="1:8" x14ac:dyDescent="0.2">
      <c r="A9028" s="6">
        <f t="shared" si="131"/>
        <v>609562</v>
      </c>
      <c r="B9028" s="6">
        <v>36</v>
      </c>
      <c r="C9028" s="7">
        <v>35</v>
      </c>
      <c r="D9028" s="6">
        <v>756</v>
      </c>
      <c r="E9028" s="6" t="s">
        <v>4933</v>
      </c>
      <c r="F9028" s="7"/>
      <c r="G9028" s="7"/>
      <c r="H9028" s="7">
        <f>IF('Раздел 2.6.4'!AG28&gt;=SUM('Раздел 2.6.4'!AH28:AI28),0,1)</f>
        <v>0</v>
      </c>
    </row>
    <row r="9029" spans="1:8" x14ac:dyDescent="0.2">
      <c r="A9029" s="6">
        <f t="shared" si="131"/>
        <v>609562</v>
      </c>
      <c r="B9029" s="6">
        <v>36</v>
      </c>
      <c r="C9029" s="7">
        <v>35</v>
      </c>
      <c r="D9029" s="6">
        <v>757</v>
      </c>
      <c r="E9029" s="6" t="s">
        <v>4934</v>
      </c>
      <c r="F9029" s="7"/>
      <c r="G9029" s="7"/>
      <c r="H9029" s="7">
        <f>IF('Раздел 2.6.4'!AG29&gt;=SUM('Раздел 2.6.4'!AH29:AI29),0,1)</f>
        <v>0</v>
      </c>
    </row>
    <row r="9030" spans="1:8" x14ac:dyDescent="0.2">
      <c r="A9030" s="6">
        <f t="shared" si="131"/>
        <v>609562</v>
      </c>
      <c r="B9030" s="6">
        <v>36</v>
      </c>
      <c r="C9030" s="7">
        <v>35</v>
      </c>
      <c r="D9030" s="6">
        <v>758</v>
      </c>
      <c r="E9030" s="6" t="s">
        <v>4935</v>
      </c>
      <c r="F9030" s="7"/>
      <c r="G9030" s="7"/>
      <c r="H9030" s="7">
        <f>IF('Раздел 2.6.4'!AG30&gt;=SUM('Раздел 2.6.4'!AH30:AI30),0,1)</f>
        <v>0</v>
      </c>
    </row>
    <row r="9031" spans="1:8" x14ac:dyDescent="0.2">
      <c r="A9031" s="6">
        <f t="shared" si="131"/>
        <v>609562</v>
      </c>
      <c r="B9031" s="6">
        <v>36</v>
      </c>
      <c r="C9031" s="7">
        <v>35</v>
      </c>
      <c r="D9031" s="6">
        <v>759</v>
      </c>
      <c r="E9031" s="6" t="s">
        <v>4936</v>
      </c>
      <c r="F9031" s="7"/>
      <c r="G9031" s="7"/>
      <c r="H9031" s="7">
        <f>IF('Раздел 2.6.4'!AG31&gt;=SUM('Раздел 2.6.4'!AH31:AI31),0,1)</f>
        <v>0</v>
      </c>
    </row>
    <row r="9032" spans="1:8" x14ac:dyDescent="0.2">
      <c r="A9032" s="6">
        <f t="shared" si="131"/>
        <v>609562</v>
      </c>
      <c r="B9032" s="6">
        <v>36</v>
      </c>
      <c r="C9032" s="7">
        <v>35</v>
      </c>
      <c r="D9032" s="6">
        <v>760</v>
      </c>
      <c r="E9032" s="6" t="s">
        <v>4937</v>
      </c>
      <c r="F9032" s="7"/>
      <c r="G9032" s="7"/>
      <c r="H9032" s="7">
        <f>IF('Раздел 2.6.4'!AG32&gt;=SUM('Раздел 2.6.4'!AH32:AI32),0,1)</f>
        <v>0</v>
      </c>
    </row>
    <row r="9033" spans="1:8" x14ac:dyDescent="0.2">
      <c r="A9033" s="6">
        <f t="shared" si="131"/>
        <v>609562</v>
      </c>
      <c r="B9033" s="6">
        <v>36</v>
      </c>
      <c r="C9033" s="7">
        <v>35</v>
      </c>
      <c r="D9033" s="6">
        <v>761</v>
      </c>
      <c r="E9033" s="6" t="s">
        <v>4938</v>
      </c>
      <c r="F9033" s="7"/>
      <c r="G9033" s="7"/>
      <c r="H9033" s="7">
        <f>IF('Раздел 2.6.4'!AG33&gt;=SUM('Раздел 2.6.4'!AH33:AI33),0,1)</f>
        <v>0</v>
      </c>
    </row>
    <row r="9034" spans="1:8" x14ac:dyDescent="0.2">
      <c r="A9034" s="6">
        <f t="shared" si="131"/>
        <v>609562</v>
      </c>
      <c r="B9034" s="6">
        <v>36</v>
      </c>
      <c r="C9034" s="7">
        <v>35</v>
      </c>
      <c r="D9034" s="6">
        <v>762</v>
      </c>
      <c r="E9034" s="6" t="s">
        <v>4939</v>
      </c>
      <c r="F9034" s="7"/>
      <c r="G9034" s="7"/>
      <c r="H9034" s="7">
        <f>IF('Раздел 2.6.4'!AG34&gt;=SUM('Раздел 2.6.4'!AH34:AI34),0,1)</f>
        <v>0</v>
      </c>
    </row>
    <row r="9035" spans="1:8" x14ac:dyDescent="0.2">
      <c r="A9035" s="6">
        <f t="shared" si="131"/>
        <v>609562</v>
      </c>
      <c r="B9035" s="6">
        <v>36</v>
      </c>
      <c r="C9035" s="7">
        <v>35</v>
      </c>
      <c r="D9035" s="6">
        <v>763</v>
      </c>
      <c r="E9035" s="6" t="s">
        <v>4940</v>
      </c>
      <c r="F9035" s="7"/>
      <c r="G9035" s="7"/>
      <c r="H9035" s="7">
        <f>IF('Раздел 2.6.4'!AG35&gt;=SUM('Раздел 2.6.4'!AH35:AI35),0,1)</f>
        <v>0</v>
      </c>
    </row>
    <row r="9036" spans="1:8" x14ac:dyDescent="0.2">
      <c r="A9036" s="6">
        <f t="shared" si="131"/>
        <v>609562</v>
      </c>
      <c r="B9036" s="6">
        <v>36</v>
      </c>
      <c r="C9036" s="7">
        <v>35</v>
      </c>
      <c r="D9036" s="6">
        <v>764</v>
      </c>
      <c r="E9036" s="6" t="s">
        <v>4941</v>
      </c>
      <c r="F9036" s="7"/>
      <c r="G9036" s="7"/>
      <c r="H9036" s="7">
        <f>IF('Раздел 2.6.4'!AG36&gt;=SUM('Раздел 2.6.4'!AH36:AI36),0,1)</f>
        <v>0</v>
      </c>
    </row>
    <row r="9037" spans="1:8" x14ac:dyDescent="0.2">
      <c r="A9037" s="6">
        <f t="shared" si="131"/>
        <v>609562</v>
      </c>
      <c r="B9037" s="6">
        <v>36</v>
      </c>
      <c r="C9037" s="7">
        <v>35</v>
      </c>
      <c r="D9037" s="6">
        <v>765</v>
      </c>
      <c r="E9037" s="6" t="s">
        <v>4942</v>
      </c>
      <c r="F9037" s="7"/>
      <c r="G9037" s="7"/>
      <c r="H9037" s="7">
        <f>IF('Раздел 2.6.4'!AG37&gt;=SUM('Раздел 2.6.4'!AH37:AI37),0,1)</f>
        <v>0</v>
      </c>
    </row>
    <row r="9038" spans="1:8" x14ac:dyDescent="0.2">
      <c r="A9038" s="6">
        <f t="shared" si="131"/>
        <v>609562</v>
      </c>
      <c r="B9038" s="6">
        <v>36</v>
      </c>
      <c r="C9038" s="7">
        <v>35</v>
      </c>
      <c r="D9038" s="6">
        <v>766</v>
      </c>
      <c r="E9038" s="6" t="s">
        <v>4943</v>
      </c>
      <c r="F9038" s="7"/>
      <c r="G9038" s="7"/>
      <c r="H9038" s="7">
        <f>IF('Раздел 2.6.4'!AG38&gt;=SUM('Раздел 2.6.4'!AH38:AI38),0,1)</f>
        <v>0</v>
      </c>
    </row>
    <row r="9039" spans="1:8" x14ac:dyDescent="0.2">
      <c r="A9039" s="6">
        <f t="shared" si="131"/>
        <v>609562</v>
      </c>
      <c r="B9039" s="6">
        <v>36</v>
      </c>
      <c r="C9039" s="7">
        <v>35</v>
      </c>
      <c r="D9039" s="6">
        <v>767</v>
      </c>
      <c r="E9039" s="6" t="s">
        <v>4944</v>
      </c>
      <c r="F9039" s="7"/>
      <c r="G9039" s="7"/>
      <c r="H9039" s="7">
        <f>IF('Раздел 2.6.4'!AG39&gt;=SUM('Раздел 2.6.4'!AH39:AI39),0,1)</f>
        <v>0</v>
      </c>
    </row>
    <row r="9040" spans="1:8" x14ac:dyDescent="0.2">
      <c r="A9040" s="6">
        <f t="shared" si="131"/>
        <v>609562</v>
      </c>
      <c r="B9040" s="6">
        <v>36</v>
      </c>
      <c r="C9040" s="7">
        <v>35</v>
      </c>
      <c r="D9040" s="6">
        <v>768</v>
      </c>
      <c r="E9040" s="6" t="s">
        <v>4945</v>
      </c>
      <c r="F9040" s="7"/>
      <c r="G9040" s="7"/>
      <c r="H9040" s="7">
        <f>IF('Раздел 2.6.4'!AG40&gt;=SUM('Раздел 2.6.4'!AH40:AI40),0,1)</f>
        <v>0</v>
      </c>
    </row>
    <row r="9041" spans="1:8" x14ac:dyDescent="0.2">
      <c r="A9041" s="6">
        <f t="shared" si="131"/>
        <v>609562</v>
      </c>
      <c r="B9041" s="6">
        <v>36</v>
      </c>
      <c r="C9041" s="7">
        <v>35</v>
      </c>
      <c r="D9041" s="6">
        <v>769</v>
      </c>
      <c r="E9041" s="6" t="s">
        <v>4946</v>
      </c>
      <c r="F9041" s="7"/>
      <c r="G9041" s="7"/>
      <c r="H9041" s="7">
        <f>IF('Раздел 2.6.4'!AG41&gt;=SUM('Раздел 2.6.4'!AH41:AI41),0,1)</f>
        <v>0</v>
      </c>
    </row>
    <row r="9042" spans="1:8" x14ac:dyDescent="0.2">
      <c r="A9042" s="6">
        <f t="shared" si="131"/>
        <v>609562</v>
      </c>
      <c r="B9042" s="119">
        <v>36</v>
      </c>
      <c r="C9042" s="119">
        <v>35</v>
      </c>
      <c r="D9042" s="119">
        <v>770</v>
      </c>
      <c r="E9042" s="119" t="s">
        <v>4947</v>
      </c>
      <c r="F9042" s="119"/>
      <c r="G9042" s="119"/>
      <c r="H9042" s="119">
        <f>IF('Раздел 2.6.4'!AG42&gt;=SUM('Раздел 2.6.4'!AH42:AI42),0,1)</f>
        <v>0</v>
      </c>
    </row>
    <row r="9043" spans="1:8" x14ac:dyDescent="0.2">
      <c r="A9043" s="117">
        <f t="shared" ref="A9043:A9050" si="132">P_3</f>
        <v>609562</v>
      </c>
      <c r="B9043" s="117">
        <v>37</v>
      </c>
      <c r="C9043" s="117">
        <v>0</v>
      </c>
      <c r="D9043" s="117">
        <v>0</v>
      </c>
      <c r="E9043" s="117" t="str">
        <f>CONCATENATE("Количество ошибок в разделе 2.7.1: ",H9043)</f>
        <v>Количество ошибок в разделе 2.7.1: 0</v>
      </c>
      <c r="F9043" s="117"/>
      <c r="G9043" s="117"/>
      <c r="H9043" s="117">
        <f>SUM(H9044:H9085)</f>
        <v>0</v>
      </c>
    </row>
    <row r="9044" spans="1:8" x14ac:dyDescent="0.2">
      <c r="A9044" s="6">
        <f t="shared" si="132"/>
        <v>609562</v>
      </c>
      <c r="B9044" s="6">
        <v>37</v>
      </c>
      <c r="C9044" s="6">
        <v>1</v>
      </c>
      <c r="D9044" s="6">
        <v>1</v>
      </c>
      <c r="E9044" s="6" t="s">
        <v>21641</v>
      </c>
      <c r="H9044" s="6">
        <f>IF('Раздел 2.7.1'!P21&gt;='Раздел 2.7.1'!P22,0,1)</f>
        <v>0</v>
      </c>
    </row>
    <row r="9045" spans="1:8" x14ac:dyDescent="0.2">
      <c r="A9045" s="6">
        <f t="shared" si="132"/>
        <v>609562</v>
      </c>
      <c r="B9045" s="6">
        <v>37</v>
      </c>
      <c r="C9045" s="6">
        <v>1</v>
      </c>
      <c r="D9045" s="6">
        <v>2</v>
      </c>
      <c r="E9045" s="6" t="s">
        <v>21642</v>
      </c>
      <c r="H9045" s="6">
        <f>IF('Раздел 2.7.1'!Q21&gt;='Раздел 2.7.1'!Q22,0,1)</f>
        <v>0</v>
      </c>
    </row>
    <row r="9046" spans="1:8" x14ac:dyDescent="0.2">
      <c r="A9046" s="6">
        <f t="shared" si="132"/>
        <v>609562</v>
      </c>
      <c r="B9046" s="6">
        <v>37</v>
      </c>
      <c r="C9046" s="6">
        <v>1</v>
      </c>
      <c r="D9046" s="6">
        <v>3</v>
      </c>
      <c r="E9046" s="6" t="s">
        <v>21643</v>
      </c>
      <c r="H9046" s="6">
        <f>IF('Раздел 2.7.1'!R21&gt;='Раздел 2.7.1'!R22,0,1)</f>
        <v>0</v>
      </c>
    </row>
    <row r="9047" spans="1:8" x14ac:dyDescent="0.2">
      <c r="A9047" s="6">
        <f t="shared" si="132"/>
        <v>609562</v>
      </c>
      <c r="B9047" s="6">
        <v>37</v>
      </c>
      <c r="C9047" s="6">
        <v>1</v>
      </c>
      <c r="D9047" s="6">
        <v>4</v>
      </c>
      <c r="E9047" s="6" t="s">
        <v>21644</v>
      </c>
      <c r="H9047" s="6">
        <f>IF('Раздел 2.7.1'!S21&gt;='Раздел 2.7.1'!S22,0,1)</f>
        <v>0</v>
      </c>
    </row>
    <row r="9048" spans="1:8" x14ac:dyDescent="0.2">
      <c r="A9048" s="6">
        <f t="shared" si="132"/>
        <v>609562</v>
      </c>
      <c r="B9048" s="6">
        <v>37</v>
      </c>
      <c r="C9048" s="6">
        <v>1</v>
      </c>
      <c r="D9048" s="6">
        <v>5</v>
      </c>
      <c r="E9048" s="6" t="s">
        <v>21645</v>
      </c>
      <c r="H9048" s="6">
        <f>IF('Раздел 2.7.1'!T21&gt;='Раздел 2.7.1'!T22,0,1)</f>
        <v>0</v>
      </c>
    </row>
    <row r="9049" spans="1:8" x14ac:dyDescent="0.2">
      <c r="A9049" s="6">
        <f t="shared" si="132"/>
        <v>609562</v>
      </c>
      <c r="B9049" s="6">
        <v>37</v>
      </c>
      <c r="C9049" s="6">
        <v>1</v>
      </c>
      <c r="D9049" s="6">
        <v>6</v>
      </c>
      <c r="E9049" s="6" t="s">
        <v>21646</v>
      </c>
      <c r="H9049" s="6">
        <f>IF('Раздел 2.7.1'!U21&gt;='Раздел 2.7.1'!U22,0,1)</f>
        <v>0</v>
      </c>
    </row>
    <row r="9050" spans="1:8" x14ac:dyDescent="0.2">
      <c r="A9050" s="6">
        <f t="shared" si="132"/>
        <v>609562</v>
      </c>
      <c r="B9050" s="6">
        <v>37</v>
      </c>
      <c r="C9050" s="119">
        <v>1</v>
      </c>
      <c r="D9050" s="119">
        <v>7</v>
      </c>
      <c r="E9050" s="119" t="s">
        <v>21647</v>
      </c>
      <c r="F9050" s="119"/>
      <c r="G9050" s="119"/>
      <c r="H9050" s="119">
        <f>IF('Раздел 2.7.1'!V21&gt;='Раздел 2.7.1'!V22,0,1)</f>
        <v>0</v>
      </c>
    </row>
    <row r="9051" spans="1:8" x14ac:dyDescent="0.2">
      <c r="A9051" s="6">
        <f t="shared" ref="A9051:A9085" si="133">P_3</f>
        <v>609562</v>
      </c>
      <c r="B9051" s="6">
        <v>37</v>
      </c>
      <c r="C9051" s="7">
        <v>2</v>
      </c>
      <c r="D9051" s="6">
        <v>8</v>
      </c>
      <c r="E9051" s="6" t="s">
        <v>21648</v>
      </c>
      <c r="F9051" s="7"/>
      <c r="G9051" s="7"/>
      <c r="H9051" s="6">
        <f>IF('Раздел 2.7.1'!P21&gt;='Раздел 2.7.1'!P23,0,1)</f>
        <v>0</v>
      </c>
    </row>
    <row r="9052" spans="1:8" x14ac:dyDescent="0.2">
      <c r="A9052" s="6">
        <f t="shared" si="133"/>
        <v>609562</v>
      </c>
      <c r="B9052" s="6">
        <v>37</v>
      </c>
      <c r="C9052" s="7">
        <v>2</v>
      </c>
      <c r="D9052" s="6">
        <v>9</v>
      </c>
      <c r="E9052" s="6" t="s">
        <v>21649</v>
      </c>
      <c r="F9052" s="7"/>
      <c r="G9052" s="7"/>
      <c r="H9052" s="6">
        <f>IF('Раздел 2.7.1'!Q21&gt;='Раздел 2.7.1'!Q23,0,1)</f>
        <v>0</v>
      </c>
    </row>
    <row r="9053" spans="1:8" x14ac:dyDescent="0.2">
      <c r="A9053" s="6">
        <f t="shared" si="133"/>
        <v>609562</v>
      </c>
      <c r="B9053" s="6">
        <v>37</v>
      </c>
      <c r="C9053" s="7">
        <v>2</v>
      </c>
      <c r="D9053" s="6">
        <v>10</v>
      </c>
      <c r="E9053" s="6" t="s">
        <v>21650</v>
      </c>
      <c r="F9053" s="7"/>
      <c r="G9053" s="7"/>
      <c r="H9053" s="6">
        <f>IF('Раздел 2.7.1'!R21&gt;='Раздел 2.7.1'!R23,0,1)</f>
        <v>0</v>
      </c>
    </row>
    <row r="9054" spans="1:8" x14ac:dyDescent="0.2">
      <c r="A9054" s="6">
        <f t="shared" si="133"/>
        <v>609562</v>
      </c>
      <c r="B9054" s="6">
        <v>37</v>
      </c>
      <c r="C9054" s="7">
        <v>2</v>
      </c>
      <c r="D9054" s="6">
        <v>11</v>
      </c>
      <c r="E9054" s="6" t="s">
        <v>21651</v>
      </c>
      <c r="F9054" s="7"/>
      <c r="G9054" s="7"/>
      <c r="H9054" s="6">
        <f>IF('Раздел 2.7.1'!S21&gt;='Раздел 2.7.1'!S23,0,1)</f>
        <v>0</v>
      </c>
    </row>
    <row r="9055" spans="1:8" x14ac:dyDescent="0.2">
      <c r="A9055" s="6">
        <f t="shared" si="133"/>
        <v>609562</v>
      </c>
      <c r="B9055" s="6">
        <v>37</v>
      </c>
      <c r="C9055" s="7">
        <v>2</v>
      </c>
      <c r="D9055" s="6">
        <v>12</v>
      </c>
      <c r="E9055" s="6" t="s">
        <v>21652</v>
      </c>
      <c r="F9055" s="7"/>
      <c r="G9055" s="7"/>
      <c r="H9055" s="6">
        <f>IF('Раздел 2.7.1'!T21&gt;='Раздел 2.7.1'!T23,0,1)</f>
        <v>0</v>
      </c>
    </row>
    <row r="9056" spans="1:8" x14ac:dyDescent="0.2">
      <c r="A9056" s="6">
        <f t="shared" si="133"/>
        <v>609562</v>
      </c>
      <c r="B9056" s="6">
        <v>37</v>
      </c>
      <c r="C9056" s="7">
        <v>2</v>
      </c>
      <c r="D9056" s="6">
        <v>13</v>
      </c>
      <c r="E9056" s="6" t="s">
        <v>21653</v>
      </c>
      <c r="F9056" s="7"/>
      <c r="G9056" s="7"/>
      <c r="H9056" s="6">
        <f>IF('Раздел 2.7.1'!U21&gt;='Раздел 2.7.1'!U23,0,1)</f>
        <v>0</v>
      </c>
    </row>
    <row r="9057" spans="1:8" x14ac:dyDescent="0.2">
      <c r="A9057" s="6">
        <f t="shared" si="133"/>
        <v>609562</v>
      </c>
      <c r="B9057" s="6">
        <v>37</v>
      </c>
      <c r="C9057" s="119">
        <v>2</v>
      </c>
      <c r="D9057" s="119">
        <v>14</v>
      </c>
      <c r="E9057" s="119" t="s">
        <v>21654</v>
      </c>
      <c r="F9057" s="119"/>
      <c r="G9057" s="119"/>
      <c r="H9057" s="119">
        <f>IF('Раздел 2.7.1'!V21&gt;='Раздел 2.7.1'!V23,0,1)</f>
        <v>0</v>
      </c>
    </row>
    <row r="9058" spans="1:8" x14ac:dyDescent="0.2">
      <c r="A9058" s="6">
        <f t="shared" si="133"/>
        <v>609562</v>
      </c>
      <c r="B9058" s="6">
        <v>37</v>
      </c>
      <c r="C9058" s="7">
        <v>3</v>
      </c>
      <c r="D9058" s="6">
        <v>15</v>
      </c>
      <c r="E9058" s="6" t="s">
        <v>21655</v>
      </c>
      <c r="F9058" s="7"/>
      <c r="G9058" s="7"/>
      <c r="H9058" s="6">
        <f>IF('Раздел 2.7.1'!P21&gt;='Раздел 2.7.1'!P24,0,1)</f>
        <v>0</v>
      </c>
    </row>
    <row r="9059" spans="1:8" x14ac:dyDescent="0.2">
      <c r="A9059" s="6">
        <f t="shared" si="133"/>
        <v>609562</v>
      </c>
      <c r="B9059" s="6">
        <v>37</v>
      </c>
      <c r="C9059" s="7">
        <v>3</v>
      </c>
      <c r="D9059" s="6">
        <v>16</v>
      </c>
      <c r="E9059" s="6" t="s">
        <v>21656</v>
      </c>
      <c r="F9059" s="7"/>
      <c r="G9059" s="7"/>
      <c r="H9059" s="6">
        <f>IF('Раздел 2.7.1'!Q21&gt;='Раздел 2.7.1'!Q24,0,1)</f>
        <v>0</v>
      </c>
    </row>
    <row r="9060" spans="1:8" x14ac:dyDescent="0.2">
      <c r="A9060" s="6">
        <f t="shared" si="133"/>
        <v>609562</v>
      </c>
      <c r="B9060" s="6">
        <v>37</v>
      </c>
      <c r="C9060" s="7">
        <v>3</v>
      </c>
      <c r="D9060" s="6">
        <v>17</v>
      </c>
      <c r="E9060" s="6" t="s">
        <v>21657</v>
      </c>
      <c r="F9060" s="7"/>
      <c r="G9060" s="7"/>
      <c r="H9060" s="6">
        <f>IF('Раздел 2.7.1'!R21&gt;='Раздел 2.7.1'!R24,0,1)</f>
        <v>0</v>
      </c>
    </row>
    <row r="9061" spans="1:8" x14ac:dyDescent="0.2">
      <c r="A9061" s="6">
        <f t="shared" si="133"/>
        <v>609562</v>
      </c>
      <c r="B9061" s="6">
        <v>37</v>
      </c>
      <c r="C9061" s="7">
        <v>3</v>
      </c>
      <c r="D9061" s="6">
        <v>18</v>
      </c>
      <c r="E9061" s="6" t="s">
        <v>21658</v>
      </c>
      <c r="F9061" s="7"/>
      <c r="G9061" s="7"/>
      <c r="H9061" s="6">
        <f>IF('Раздел 2.7.1'!S21&gt;='Раздел 2.7.1'!S24,0,1)</f>
        <v>0</v>
      </c>
    </row>
    <row r="9062" spans="1:8" x14ac:dyDescent="0.2">
      <c r="A9062" s="6">
        <f t="shared" si="133"/>
        <v>609562</v>
      </c>
      <c r="B9062" s="6">
        <v>37</v>
      </c>
      <c r="C9062" s="7">
        <v>3</v>
      </c>
      <c r="D9062" s="6">
        <v>19</v>
      </c>
      <c r="E9062" s="6" t="s">
        <v>21659</v>
      </c>
      <c r="F9062" s="7"/>
      <c r="G9062" s="7"/>
      <c r="H9062" s="6">
        <f>IF('Раздел 2.7.1'!T21&gt;='Раздел 2.7.1'!T24,0,1)</f>
        <v>0</v>
      </c>
    </row>
    <row r="9063" spans="1:8" x14ac:dyDescent="0.2">
      <c r="A9063" s="6">
        <f t="shared" si="133"/>
        <v>609562</v>
      </c>
      <c r="B9063" s="6">
        <v>37</v>
      </c>
      <c r="C9063" s="7">
        <v>3</v>
      </c>
      <c r="D9063" s="6">
        <v>20</v>
      </c>
      <c r="E9063" s="6" t="s">
        <v>21660</v>
      </c>
      <c r="F9063" s="7"/>
      <c r="G9063" s="7"/>
      <c r="H9063" s="6">
        <f>IF('Раздел 2.7.1'!U21&gt;='Раздел 2.7.1'!U24,0,1)</f>
        <v>0</v>
      </c>
    </row>
    <row r="9064" spans="1:8" x14ac:dyDescent="0.2">
      <c r="A9064" s="6">
        <f t="shared" si="133"/>
        <v>609562</v>
      </c>
      <c r="B9064" s="6">
        <v>37</v>
      </c>
      <c r="C9064" s="119">
        <v>3</v>
      </c>
      <c r="D9064" s="119">
        <v>21</v>
      </c>
      <c r="E9064" s="119" t="s">
        <v>21661</v>
      </c>
      <c r="F9064" s="119"/>
      <c r="G9064" s="119"/>
      <c r="H9064" s="119">
        <f>IF('Раздел 2.7.1'!V21&gt;='Раздел 2.7.1'!V24,0,1)</f>
        <v>0</v>
      </c>
    </row>
    <row r="9065" spans="1:8" x14ac:dyDescent="0.2">
      <c r="A9065" s="6">
        <f t="shared" si="133"/>
        <v>609562</v>
      </c>
      <c r="B9065" s="6">
        <v>37</v>
      </c>
      <c r="C9065" s="7">
        <v>4</v>
      </c>
      <c r="D9065" s="6">
        <v>22</v>
      </c>
      <c r="E9065" s="6" t="s">
        <v>21662</v>
      </c>
      <c r="F9065" s="7"/>
      <c r="G9065" s="7"/>
      <c r="H9065" s="6">
        <f>IF('Раздел 2.7.1'!P21&gt;='Раздел 2.7.1'!P25,0,1)</f>
        <v>0</v>
      </c>
    </row>
    <row r="9066" spans="1:8" x14ac:dyDescent="0.2">
      <c r="A9066" s="6">
        <f t="shared" si="133"/>
        <v>609562</v>
      </c>
      <c r="B9066" s="6">
        <v>37</v>
      </c>
      <c r="C9066" s="7">
        <v>4</v>
      </c>
      <c r="D9066" s="6">
        <v>23</v>
      </c>
      <c r="E9066" s="6" t="s">
        <v>21663</v>
      </c>
      <c r="F9066" s="7"/>
      <c r="G9066" s="7"/>
      <c r="H9066" s="6">
        <f>IF('Раздел 2.7.1'!Q21&gt;='Раздел 2.7.1'!Q25,0,1)</f>
        <v>0</v>
      </c>
    </row>
    <row r="9067" spans="1:8" x14ac:dyDescent="0.2">
      <c r="A9067" s="6">
        <f t="shared" si="133"/>
        <v>609562</v>
      </c>
      <c r="B9067" s="6">
        <v>37</v>
      </c>
      <c r="C9067" s="7">
        <v>4</v>
      </c>
      <c r="D9067" s="6">
        <v>24</v>
      </c>
      <c r="E9067" s="6" t="s">
        <v>21664</v>
      </c>
      <c r="F9067" s="7"/>
      <c r="G9067" s="7"/>
      <c r="H9067" s="6">
        <f>IF('Раздел 2.7.1'!R21&gt;='Раздел 2.7.1'!R25,0,1)</f>
        <v>0</v>
      </c>
    </row>
    <row r="9068" spans="1:8" x14ac:dyDescent="0.2">
      <c r="A9068" s="6">
        <f t="shared" si="133"/>
        <v>609562</v>
      </c>
      <c r="B9068" s="6">
        <v>37</v>
      </c>
      <c r="C9068" s="7">
        <v>4</v>
      </c>
      <c r="D9068" s="6">
        <v>25</v>
      </c>
      <c r="E9068" s="6" t="s">
        <v>21665</v>
      </c>
      <c r="F9068" s="7"/>
      <c r="G9068" s="7"/>
      <c r="H9068" s="6">
        <f>IF('Раздел 2.7.1'!S21&gt;='Раздел 2.7.1'!S25,0,1)</f>
        <v>0</v>
      </c>
    </row>
    <row r="9069" spans="1:8" x14ac:dyDescent="0.2">
      <c r="A9069" s="6">
        <f t="shared" si="133"/>
        <v>609562</v>
      </c>
      <c r="B9069" s="6">
        <v>37</v>
      </c>
      <c r="C9069" s="7">
        <v>4</v>
      </c>
      <c r="D9069" s="6">
        <v>26</v>
      </c>
      <c r="E9069" s="6" t="s">
        <v>21666</v>
      </c>
      <c r="F9069" s="7"/>
      <c r="G9069" s="7"/>
      <c r="H9069" s="6">
        <f>IF('Раздел 2.7.1'!T21&gt;='Раздел 2.7.1'!T25,0,1)</f>
        <v>0</v>
      </c>
    </row>
    <row r="9070" spans="1:8" x14ac:dyDescent="0.2">
      <c r="A9070" s="6">
        <f t="shared" si="133"/>
        <v>609562</v>
      </c>
      <c r="B9070" s="6">
        <v>37</v>
      </c>
      <c r="C9070" s="7">
        <v>4</v>
      </c>
      <c r="D9070" s="6">
        <v>27</v>
      </c>
      <c r="E9070" s="6" t="s">
        <v>21667</v>
      </c>
      <c r="F9070" s="7"/>
      <c r="G9070" s="7"/>
      <c r="H9070" s="6">
        <f>IF('Раздел 2.7.1'!U21&gt;='Раздел 2.7.1'!U25,0,1)</f>
        <v>0</v>
      </c>
    </row>
    <row r="9071" spans="1:8" x14ac:dyDescent="0.2">
      <c r="A9071" s="6">
        <f t="shared" si="133"/>
        <v>609562</v>
      </c>
      <c r="B9071" s="6">
        <v>37</v>
      </c>
      <c r="C9071" s="119">
        <v>4</v>
      </c>
      <c r="D9071" s="119">
        <v>28</v>
      </c>
      <c r="E9071" s="119" t="s">
        <v>21668</v>
      </c>
      <c r="F9071" s="119"/>
      <c r="G9071" s="119"/>
      <c r="H9071" s="119">
        <f>IF('Раздел 2.7.1'!V21&gt;='Раздел 2.7.1'!V25,0,1)</f>
        <v>0</v>
      </c>
    </row>
    <row r="9072" spans="1:8" x14ac:dyDescent="0.2">
      <c r="A9072" s="6">
        <f t="shared" si="133"/>
        <v>609562</v>
      </c>
      <c r="B9072" s="6">
        <v>37</v>
      </c>
      <c r="C9072" s="7">
        <v>5</v>
      </c>
      <c r="D9072" s="6">
        <v>29</v>
      </c>
      <c r="E9072" s="6" t="s">
        <v>21669</v>
      </c>
      <c r="F9072" s="7"/>
      <c r="G9072" s="7"/>
      <c r="H9072" s="6">
        <f>IF('Раздел 2.7.1'!P21&gt;='Раздел 2.7.1'!P26,0,1)</f>
        <v>0</v>
      </c>
    </row>
    <row r="9073" spans="1:8" x14ac:dyDescent="0.2">
      <c r="A9073" s="6">
        <f t="shared" si="133"/>
        <v>609562</v>
      </c>
      <c r="B9073" s="6">
        <v>37</v>
      </c>
      <c r="C9073" s="7">
        <v>5</v>
      </c>
      <c r="D9073" s="6">
        <v>30</v>
      </c>
      <c r="E9073" s="6" t="s">
        <v>21670</v>
      </c>
      <c r="F9073" s="7"/>
      <c r="G9073" s="7"/>
      <c r="H9073" s="6">
        <f>IF('Раздел 2.7.1'!Q21&gt;='Раздел 2.7.1'!Q26,0,1)</f>
        <v>0</v>
      </c>
    </row>
    <row r="9074" spans="1:8" x14ac:dyDescent="0.2">
      <c r="A9074" s="6">
        <f t="shared" si="133"/>
        <v>609562</v>
      </c>
      <c r="B9074" s="6">
        <v>37</v>
      </c>
      <c r="C9074" s="7">
        <v>5</v>
      </c>
      <c r="D9074" s="6">
        <v>31</v>
      </c>
      <c r="E9074" s="6" t="s">
        <v>21671</v>
      </c>
      <c r="F9074" s="7"/>
      <c r="G9074" s="7"/>
      <c r="H9074" s="6">
        <f>IF('Раздел 2.7.1'!R21&gt;='Раздел 2.7.1'!R26,0,1)</f>
        <v>0</v>
      </c>
    </row>
    <row r="9075" spans="1:8" x14ac:dyDescent="0.2">
      <c r="A9075" s="6">
        <f t="shared" si="133"/>
        <v>609562</v>
      </c>
      <c r="B9075" s="6">
        <v>37</v>
      </c>
      <c r="C9075" s="7">
        <v>5</v>
      </c>
      <c r="D9075" s="6">
        <v>32</v>
      </c>
      <c r="E9075" s="6" t="s">
        <v>21672</v>
      </c>
      <c r="F9075" s="7"/>
      <c r="G9075" s="7"/>
      <c r="H9075" s="6">
        <f>IF('Раздел 2.7.1'!S21&gt;='Раздел 2.7.1'!S26,0,1)</f>
        <v>0</v>
      </c>
    </row>
    <row r="9076" spans="1:8" x14ac:dyDescent="0.2">
      <c r="A9076" s="6">
        <f t="shared" si="133"/>
        <v>609562</v>
      </c>
      <c r="B9076" s="6">
        <v>37</v>
      </c>
      <c r="C9076" s="7">
        <v>5</v>
      </c>
      <c r="D9076" s="6">
        <v>33</v>
      </c>
      <c r="E9076" s="6" t="s">
        <v>21673</v>
      </c>
      <c r="F9076" s="7"/>
      <c r="G9076" s="7"/>
      <c r="H9076" s="6">
        <f>IF('Раздел 2.7.1'!T21&gt;='Раздел 2.7.1'!T26,0,1)</f>
        <v>0</v>
      </c>
    </row>
    <row r="9077" spans="1:8" x14ac:dyDescent="0.2">
      <c r="A9077" s="6">
        <f t="shared" si="133"/>
        <v>609562</v>
      </c>
      <c r="B9077" s="6">
        <v>37</v>
      </c>
      <c r="C9077" s="7">
        <v>5</v>
      </c>
      <c r="D9077" s="6">
        <v>34</v>
      </c>
      <c r="E9077" s="6" t="s">
        <v>21674</v>
      </c>
      <c r="F9077" s="7"/>
      <c r="G9077" s="7"/>
      <c r="H9077" s="6">
        <f>IF('Раздел 2.7.1'!U21&gt;='Раздел 2.7.1'!U26,0,1)</f>
        <v>0</v>
      </c>
    </row>
    <row r="9078" spans="1:8" x14ac:dyDescent="0.2">
      <c r="A9078" s="6">
        <f t="shared" si="133"/>
        <v>609562</v>
      </c>
      <c r="B9078" s="6">
        <v>37</v>
      </c>
      <c r="C9078" s="119">
        <v>5</v>
      </c>
      <c r="D9078" s="119">
        <v>35</v>
      </c>
      <c r="E9078" s="119" t="s">
        <v>21675</v>
      </c>
      <c r="F9078" s="119"/>
      <c r="G9078" s="119"/>
      <c r="H9078" s="119">
        <f>IF('Раздел 2.7.1'!V21&gt;='Раздел 2.7.1'!V26,0,1)</f>
        <v>0</v>
      </c>
    </row>
    <row r="9079" spans="1:8" x14ac:dyDescent="0.2">
      <c r="A9079" s="6">
        <f t="shared" si="133"/>
        <v>609562</v>
      </c>
      <c r="B9079" s="6">
        <v>37</v>
      </c>
      <c r="C9079" s="7">
        <v>6</v>
      </c>
      <c r="D9079" s="6">
        <v>36</v>
      </c>
      <c r="E9079" s="6" t="s">
        <v>20880</v>
      </c>
      <c r="F9079" s="7"/>
      <c r="G9079" s="7"/>
      <c r="H9079" s="6">
        <f>IF('Раздел 2.7.1'!P21&gt;='Раздел 2.7.1'!P27,0,1)</f>
        <v>0</v>
      </c>
    </row>
    <row r="9080" spans="1:8" x14ac:dyDescent="0.2">
      <c r="A9080" s="6">
        <f t="shared" si="133"/>
        <v>609562</v>
      </c>
      <c r="B9080" s="6">
        <v>37</v>
      </c>
      <c r="C9080" s="7">
        <v>6</v>
      </c>
      <c r="D9080" s="6">
        <v>37</v>
      </c>
      <c r="E9080" s="6" t="s">
        <v>20881</v>
      </c>
      <c r="F9080" s="7"/>
      <c r="G9080" s="7"/>
      <c r="H9080" s="6">
        <f>IF('Раздел 2.7.1'!Q21&gt;='Раздел 2.7.1'!Q27,0,1)</f>
        <v>0</v>
      </c>
    </row>
    <row r="9081" spans="1:8" x14ac:dyDescent="0.2">
      <c r="A9081" s="6">
        <f t="shared" si="133"/>
        <v>609562</v>
      </c>
      <c r="B9081" s="6">
        <v>37</v>
      </c>
      <c r="C9081" s="7">
        <v>6</v>
      </c>
      <c r="D9081" s="6">
        <v>38</v>
      </c>
      <c r="E9081" s="6" t="s">
        <v>20882</v>
      </c>
      <c r="F9081" s="7"/>
      <c r="G9081" s="7"/>
      <c r="H9081" s="6">
        <f>IF('Раздел 2.7.1'!R21&gt;='Раздел 2.7.1'!R27,0,1)</f>
        <v>0</v>
      </c>
    </row>
    <row r="9082" spans="1:8" x14ac:dyDescent="0.2">
      <c r="A9082" s="6">
        <f t="shared" si="133"/>
        <v>609562</v>
      </c>
      <c r="B9082" s="6">
        <v>37</v>
      </c>
      <c r="C9082" s="7">
        <v>6</v>
      </c>
      <c r="D9082" s="6">
        <v>39</v>
      </c>
      <c r="E9082" s="6" t="s">
        <v>20883</v>
      </c>
      <c r="F9082" s="7"/>
      <c r="G9082" s="7"/>
      <c r="H9082" s="6">
        <f>IF('Раздел 2.7.1'!S21&gt;='Раздел 2.7.1'!S27,0,1)</f>
        <v>0</v>
      </c>
    </row>
    <row r="9083" spans="1:8" x14ac:dyDescent="0.2">
      <c r="A9083" s="6">
        <f t="shared" si="133"/>
        <v>609562</v>
      </c>
      <c r="B9083" s="6">
        <v>37</v>
      </c>
      <c r="C9083" s="7">
        <v>6</v>
      </c>
      <c r="D9083" s="6">
        <v>40</v>
      </c>
      <c r="E9083" s="6" t="s">
        <v>20884</v>
      </c>
      <c r="F9083" s="7"/>
      <c r="G9083" s="7"/>
      <c r="H9083" s="6">
        <f>IF('Раздел 2.7.1'!T21&gt;='Раздел 2.7.1'!T27,0,1)</f>
        <v>0</v>
      </c>
    </row>
    <row r="9084" spans="1:8" x14ac:dyDescent="0.2">
      <c r="A9084" s="6">
        <f t="shared" si="133"/>
        <v>609562</v>
      </c>
      <c r="B9084" s="6">
        <v>37</v>
      </c>
      <c r="C9084" s="7">
        <v>6</v>
      </c>
      <c r="D9084" s="6">
        <v>41</v>
      </c>
      <c r="E9084" s="6" t="s">
        <v>20885</v>
      </c>
      <c r="F9084" s="7"/>
      <c r="G9084" s="7"/>
      <c r="H9084" s="6">
        <f>IF('Раздел 2.7.1'!U21&gt;='Раздел 2.7.1'!U27,0,1)</f>
        <v>0</v>
      </c>
    </row>
    <row r="9085" spans="1:8" x14ac:dyDescent="0.2">
      <c r="A9085" s="6">
        <f t="shared" si="133"/>
        <v>609562</v>
      </c>
      <c r="B9085" s="6">
        <v>37</v>
      </c>
      <c r="C9085" s="119">
        <v>6</v>
      </c>
      <c r="D9085" s="119">
        <v>42</v>
      </c>
      <c r="E9085" s="119" t="s">
        <v>20886</v>
      </c>
      <c r="F9085" s="119"/>
      <c r="G9085" s="119"/>
      <c r="H9085" s="119">
        <f>IF('Раздел 2.7.1'!V21&gt;='Раздел 2.7.1'!V27,0,1)</f>
        <v>0</v>
      </c>
    </row>
    <row r="9086" spans="1:8" x14ac:dyDescent="0.2">
      <c r="A9086" s="117">
        <f>P_3</f>
        <v>609562</v>
      </c>
      <c r="B9086" s="117">
        <v>38</v>
      </c>
      <c r="C9086" s="117">
        <v>0</v>
      </c>
      <c r="D9086" s="117">
        <v>0</v>
      </c>
      <c r="E9086" s="117" t="str">
        <f>CONCATENATE("Количество ошибок в разделе 2.7.2: ",H9086)</f>
        <v>Количество ошибок в разделе 2.7.2: 0</v>
      </c>
      <c r="F9086" s="117"/>
      <c r="G9086" s="117"/>
      <c r="H9086" s="117">
        <f>SUM(H9087:H9128)</f>
        <v>0</v>
      </c>
    </row>
    <row r="9087" spans="1:8" x14ac:dyDescent="0.2">
      <c r="A9087" s="6">
        <f t="shared" ref="A9087:A9150" si="134">P_3</f>
        <v>609562</v>
      </c>
      <c r="B9087" s="6">
        <v>38</v>
      </c>
      <c r="C9087" s="6">
        <v>1</v>
      </c>
      <c r="D9087" s="6">
        <v>1</v>
      </c>
      <c r="E9087" s="6" t="s">
        <v>20887</v>
      </c>
      <c r="H9087" s="6">
        <f>IF('Раздел 2.7.2'!P21&gt;='Раздел 2.7.2'!P22,0,1)</f>
        <v>0</v>
      </c>
    </row>
    <row r="9088" spans="1:8" x14ac:dyDescent="0.2">
      <c r="A9088" s="6">
        <f t="shared" si="134"/>
        <v>609562</v>
      </c>
      <c r="B9088" s="6">
        <v>38</v>
      </c>
      <c r="C9088" s="6">
        <v>1</v>
      </c>
      <c r="D9088" s="6">
        <v>2</v>
      </c>
      <c r="E9088" s="6" t="s">
        <v>20888</v>
      </c>
      <c r="H9088" s="6">
        <f>IF('Раздел 2.7.2'!Q21&gt;='Раздел 2.7.2'!Q22,0,1)</f>
        <v>0</v>
      </c>
    </row>
    <row r="9089" spans="1:8" x14ac:dyDescent="0.2">
      <c r="A9089" s="6">
        <f t="shared" si="134"/>
        <v>609562</v>
      </c>
      <c r="B9089" s="6">
        <v>38</v>
      </c>
      <c r="C9089" s="6">
        <v>1</v>
      </c>
      <c r="D9089" s="6">
        <v>3</v>
      </c>
      <c r="E9089" s="6" t="s">
        <v>20889</v>
      </c>
      <c r="H9089" s="6">
        <f>IF('Раздел 2.7.2'!R21&gt;='Раздел 2.7.2'!R22,0,1)</f>
        <v>0</v>
      </c>
    </row>
    <row r="9090" spans="1:8" x14ac:dyDescent="0.2">
      <c r="A9090" s="6">
        <f t="shared" si="134"/>
        <v>609562</v>
      </c>
      <c r="B9090" s="6">
        <v>38</v>
      </c>
      <c r="C9090" s="6">
        <v>1</v>
      </c>
      <c r="D9090" s="6">
        <v>4</v>
      </c>
      <c r="E9090" s="6" t="s">
        <v>20890</v>
      </c>
      <c r="H9090" s="6">
        <f>IF('Раздел 2.7.2'!S21&gt;='Раздел 2.7.2'!S22,0,1)</f>
        <v>0</v>
      </c>
    </row>
    <row r="9091" spans="1:8" x14ac:dyDescent="0.2">
      <c r="A9091" s="6">
        <f t="shared" si="134"/>
        <v>609562</v>
      </c>
      <c r="B9091" s="6">
        <v>38</v>
      </c>
      <c r="C9091" s="6">
        <v>1</v>
      </c>
      <c r="D9091" s="6">
        <v>5</v>
      </c>
      <c r="E9091" s="6" t="s">
        <v>20891</v>
      </c>
      <c r="H9091" s="6">
        <f>IF('Раздел 2.7.2'!T21&gt;='Раздел 2.7.2'!T22,0,1)</f>
        <v>0</v>
      </c>
    </row>
    <row r="9092" spans="1:8" x14ac:dyDescent="0.2">
      <c r="A9092" s="6">
        <f t="shared" si="134"/>
        <v>609562</v>
      </c>
      <c r="B9092" s="6">
        <v>38</v>
      </c>
      <c r="C9092" s="6">
        <v>1</v>
      </c>
      <c r="D9092" s="6">
        <v>6</v>
      </c>
      <c r="E9092" s="6" t="s">
        <v>20892</v>
      </c>
      <c r="H9092" s="6">
        <f>IF('Раздел 2.7.2'!U21&gt;='Раздел 2.7.2'!U22,0,1)</f>
        <v>0</v>
      </c>
    </row>
    <row r="9093" spans="1:8" x14ac:dyDescent="0.2">
      <c r="A9093" s="6">
        <f t="shared" si="134"/>
        <v>609562</v>
      </c>
      <c r="B9093" s="6">
        <v>38</v>
      </c>
      <c r="C9093" s="119">
        <v>1</v>
      </c>
      <c r="D9093" s="119">
        <v>7</v>
      </c>
      <c r="E9093" s="119" t="s">
        <v>20893</v>
      </c>
      <c r="F9093" s="119"/>
      <c r="G9093" s="119"/>
      <c r="H9093" s="119">
        <f>IF('Раздел 2.7.2'!V21&gt;='Раздел 2.7.2'!V22,0,1)</f>
        <v>0</v>
      </c>
    </row>
    <row r="9094" spans="1:8" x14ac:dyDescent="0.2">
      <c r="A9094" s="6">
        <f t="shared" si="134"/>
        <v>609562</v>
      </c>
      <c r="B9094" s="6">
        <v>38</v>
      </c>
      <c r="C9094" s="7">
        <v>2</v>
      </c>
      <c r="D9094" s="6">
        <v>8</v>
      </c>
      <c r="E9094" s="6" t="s">
        <v>20894</v>
      </c>
      <c r="F9094" s="7"/>
      <c r="G9094" s="7"/>
      <c r="H9094" s="6">
        <f>IF('Раздел 2.7.2'!P21&gt;='Раздел 2.7.2'!P23,0,1)</f>
        <v>0</v>
      </c>
    </row>
    <row r="9095" spans="1:8" x14ac:dyDescent="0.2">
      <c r="A9095" s="6">
        <f t="shared" si="134"/>
        <v>609562</v>
      </c>
      <c r="B9095" s="6">
        <v>38</v>
      </c>
      <c r="C9095" s="7">
        <v>2</v>
      </c>
      <c r="D9095" s="6">
        <v>9</v>
      </c>
      <c r="E9095" s="6" t="s">
        <v>20895</v>
      </c>
      <c r="F9095" s="7"/>
      <c r="G9095" s="7"/>
      <c r="H9095" s="6">
        <f>IF('Раздел 2.7.2'!Q21&gt;='Раздел 2.7.2'!Q23,0,1)</f>
        <v>0</v>
      </c>
    </row>
    <row r="9096" spans="1:8" x14ac:dyDescent="0.2">
      <c r="A9096" s="6">
        <f t="shared" si="134"/>
        <v>609562</v>
      </c>
      <c r="B9096" s="6">
        <v>38</v>
      </c>
      <c r="C9096" s="7">
        <v>2</v>
      </c>
      <c r="D9096" s="6">
        <v>10</v>
      </c>
      <c r="E9096" s="6" t="s">
        <v>20896</v>
      </c>
      <c r="F9096" s="7"/>
      <c r="G9096" s="7"/>
      <c r="H9096" s="6">
        <f>IF('Раздел 2.7.2'!R21&gt;='Раздел 2.7.2'!R23,0,1)</f>
        <v>0</v>
      </c>
    </row>
    <row r="9097" spans="1:8" x14ac:dyDescent="0.2">
      <c r="A9097" s="6">
        <f t="shared" si="134"/>
        <v>609562</v>
      </c>
      <c r="B9097" s="6">
        <v>38</v>
      </c>
      <c r="C9097" s="7">
        <v>2</v>
      </c>
      <c r="D9097" s="6">
        <v>11</v>
      </c>
      <c r="E9097" s="6" t="s">
        <v>20897</v>
      </c>
      <c r="F9097" s="7"/>
      <c r="G9097" s="7"/>
      <c r="H9097" s="6">
        <f>IF('Раздел 2.7.2'!S21&gt;='Раздел 2.7.2'!S23,0,1)</f>
        <v>0</v>
      </c>
    </row>
    <row r="9098" spans="1:8" x14ac:dyDescent="0.2">
      <c r="A9098" s="6">
        <f t="shared" si="134"/>
        <v>609562</v>
      </c>
      <c r="B9098" s="6">
        <v>38</v>
      </c>
      <c r="C9098" s="7">
        <v>2</v>
      </c>
      <c r="D9098" s="6">
        <v>12</v>
      </c>
      <c r="E9098" s="6" t="s">
        <v>20898</v>
      </c>
      <c r="F9098" s="7"/>
      <c r="G9098" s="7"/>
      <c r="H9098" s="6">
        <f>IF('Раздел 2.7.2'!T21&gt;='Раздел 2.7.2'!T23,0,1)</f>
        <v>0</v>
      </c>
    </row>
    <row r="9099" spans="1:8" x14ac:dyDescent="0.2">
      <c r="A9099" s="6">
        <f t="shared" si="134"/>
        <v>609562</v>
      </c>
      <c r="B9099" s="6">
        <v>38</v>
      </c>
      <c r="C9099" s="7">
        <v>2</v>
      </c>
      <c r="D9099" s="6">
        <v>13</v>
      </c>
      <c r="E9099" s="6" t="s">
        <v>20899</v>
      </c>
      <c r="F9099" s="7"/>
      <c r="G9099" s="7"/>
      <c r="H9099" s="6">
        <f>IF('Раздел 2.7.2'!U21&gt;='Раздел 2.7.2'!U23,0,1)</f>
        <v>0</v>
      </c>
    </row>
    <row r="9100" spans="1:8" x14ac:dyDescent="0.2">
      <c r="A9100" s="6">
        <f t="shared" si="134"/>
        <v>609562</v>
      </c>
      <c r="B9100" s="6">
        <v>38</v>
      </c>
      <c r="C9100" s="119">
        <v>2</v>
      </c>
      <c r="D9100" s="119">
        <v>14</v>
      </c>
      <c r="E9100" s="119" t="s">
        <v>20900</v>
      </c>
      <c r="F9100" s="119"/>
      <c r="G9100" s="119"/>
      <c r="H9100" s="119">
        <f>IF('Раздел 2.7.2'!V21&gt;='Раздел 2.7.2'!V23,0,1)</f>
        <v>0</v>
      </c>
    </row>
    <row r="9101" spans="1:8" x14ac:dyDescent="0.2">
      <c r="A9101" s="6">
        <f t="shared" si="134"/>
        <v>609562</v>
      </c>
      <c r="B9101" s="6">
        <v>38</v>
      </c>
      <c r="C9101" s="7">
        <v>3</v>
      </c>
      <c r="D9101" s="6">
        <v>15</v>
      </c>
      <c r="E9101" s="6" t="s">
        <v>20901</v>
      </c>
      <c r="F9101" s="7"/>
      <c r="G9101" s="7"/>
      <c r="H9101" s="6">
        <f>IF('Раздел 2.7.2'!P21&gt;='Раздел 2.7.2'!P24,0,1)</f>
        <v>0</v>
      </c>
    </row>
    <row r="9102" spans="1:8" x14ac:dyDescent="0.2">
      <c r="A9102" s="6">
        <f t="shared" si="134"/>
        <v>609562</v>
      </c>
      <c r="B9102" s="6">
        <v>38</v>
      </c>
      <c r="C9102" s="7">
        <v>3</v>
      </c>
      <c r="D9102" s="6">
        <v>16</v>
      </c>
      <c r="E9102" s="6" t="s">
        <v>20902</v>
      </c>
      <c r="F9102" s="7"/>
      <c r="G9102" s="7"/>
      <c r="H9102" s="6">
        <f>IF('Раздел 2.7.2'!Q21&gt;='Раздел 2.7.2'!Q24,0,1)</f>
        <v>0</v>
      </c>
    </row>
    <row r="9103" spans="1:8" x14ac:dyDescent="0.2">
      <c r="A9103" s="6">
        <f t="shared" si="134"/>
        <v>609562</v>
      </c>
      <c r="B9103" s="6">
        <v>38</v>
      </c>
      <c r="C9103" s="7">
        <v>3</v>
      </c>
      <c r="D9103" s="6">
        <v>17</v>
      </c>
      <c r="E9103" s="6" t="s">
        <v>20903</v>
      </c>
      <c r="F9103" s="7"/>
      <c r="G9103" s="7"/>
      <c r="H9103" s="6">
        <f>IF('Раздел 2.7.2'!R21&gt;='Раздел 2.7.2'!R24,0,1)</f>
        <v>0</v>
      </c>
    </row>
    <row r="9104" spans="1:8" x14ac:dyDescent="0.2">
      <c r="A9104" s="6">
        <f t="shared" si="134"/>
        <v>609562</v>
      </c>
      <c r="B9104" s="6">
        <v>38</v>
      </c>
      <c r="C9104" s="7">
        <v>3</v>
      </c>
      <c r="D9104" s="6">
        <v>18</v>
      </c>
      <c r="E9104" s="6" t="s">
        <v>20904</v>
      </c>
      <c r="F9104" s="7"/>
      <c r="G9104" s="7"/>
      <c r="H9104" s="6">
        <f>IF('Раздел 2.7.2'!S21&gt;='Раздел 2.7.2'!S24,0,1)</f>
        <v>0</v>
      </c>
    </row>
    <row r="9105" spans="1:8" x14ac:dyDescent="0.2">
      <c r="A9105" s="6">
        <f t="shared" si="134"/>
        <v>609562</v>
      </c>
      <c r="B9105" s="6">
        <v>38</v>
      </c>
      <c r="C9105" s="7">
        <v>3</v>
      </c>
      <c r="D9105" s="6">
        <v>19</v>
      </c>
      <c r="E9105" s="6" t="s">
        <v>20905</v>
      </c>
      <c r="F9105" s="7"/>
      <c r="G9105" s="7"/>
      <c r="H9105" s="6">
        <f>IF('Раздел 2.7.2'!T21&gt;='Раздел 2.7.2'!T24,0,1)</f>
        <v>0</v>
      </c>
    </row>
    <row r="9106" spans="1:8" x14ac:dyDescent="0.2">
      <c r="A9106" s="6">
        <f t="shared" si="134"/>
        <v>609562</v>
      </c>
      <c r="B9106" s="6">
        <v>38</v>
      </c>
      <c r="C9106" s="7">
        <v>3</v>
      </c>
      <c r="D9106" s="6">
        <v>20</v>
      </c>
      <c r="E9106" s="6" t="s">
        <v>20906</v>
      </c>
      <c r="F9106" s="7"/>
      <c r="G9106" s="7"/>
      <c r="H9106" s="6">
        <f>IF('Раздел 2.7.2'!U21&gt;='Раздел 2.7.2'!U24,0,1)</f>
        <v>0</v>
      </c>
    </row>
    <row r="9107" spans="1:8" x14ac:dyDescent="0.2">
      <c r="A9107" s="6">
        <f t="shared" si="134"/>
        <v>609562</v>
      </c>
      <c r="B9107" s="6">
        <v>38</v>
      </c>
      <c r="C9107" s="119">
        <v>3</v>
      </c>
      <c r="D9107" s="119">
        <v>21</v>
      </c>
      <c r="E9107" s="119" t="s">
        <v>20907</v>
      </c>
      <c r="F9107" s="119"/>
      <c r="G9107" s="119"/>
      <c r="H9107" s="119">
        <f>IF('Раздел 2.7.2'!V21&gt;='Раздел 2.7.2'!V24,0,1)</f>
        <v>0</v>
      </c>
    </row>
    <row r="9108" spans="1:8" x14ac:dyDescent="0.2">
      <c r="A9108" s="6">
        <f t="shared" si="134"/>
        <v>609562</v>
      </c>
      <c r="B9108" s="6">
        <v>38</v>
      </c>
      <c r="C9108" s="7">
        <v>4</v>
      </c>
      <c r="D9108" s="6">
        <v>22</v>
      </c>
      <c r="E9108" s="6" t="s">
        <v>20908</v>
      </c>
      <c r="F9108" s="7"/>
      <c r="G9108" s="7"/>
      <c r="H9108" s="6">
        <f>IF('Раздел 2.7.2'!P21&gt;='Раздел 2.7.2'!P25,0,1)</f>
        <v>0</v>
      </c>
    </row>
    <row r="9109" spans="1:8" x14ac:dyDescent="0.2">
      <c r="A9109" s="6">
        <f t="shared" si="134"/>
        <v>609562</v>
      </c>
      <c r="B9109" s="6">
        <v>38</v>
      </c>
      <c r="C9109" s="7">
        <v>4</v>
      </c>
      <c r="D9109" s="6">
        <v>23</v>
      </c>
      <c r="E9109" s="6" t="s">
        <v>20125</v>
      </c>
      <c r="F9109" s="7"/>
      <c r="G9109" s="7"/>
      <c r="H9109" s="6">
        <f>IF('Раздел 2.7.2'!Q21&gt;='Раздел 2.7.2'!Q25,0,1)</f>
        <v>0</v>
      </c>
    </row>
    <row r="9110" spans="1:8" x14ac:dyDescent="0.2">
      <c r="A9110" s="6">
        <f t="shared" si="134"/>
        <v>609562</v>
      </c>
      <c r="B9110" s="6">
        <v>38</v>
      </c>
      <c r="C9110" s="7">
        <v>4</v>
      </c>
      <c r="D9110" s="6">
        <v>24</v>
      </c>
      <c r="E9110" s="6" t="s">
        <v>20126</v>
      </c>
      <c r="F9110" s="7"/>
      <c r="G9110" s="7"/>
      <c r="H9110" s="6">
        <f>IF('Раздел 2.7.2'!R21&gt;='Раздел 2.7.2'!R25,0,1)</f>
        <v>0</v>
      </c>
    </row>
    <row r="9111" spans="1:8" x14ac:dyDescent="0.2">
      <c r="A9111" s="6">
        <f t="shared" si="134"/>
        <v>609562</v>
      </c>
      <c r="B9111" s="6">
        <v>38</v>
      </c>
      <c r="C9111" s="7">
        <v>4</v>
      </c>
      <c r="D9111" s="6">
        <v>25</v>
      </c>
      <c r="E9111" s="6" t="s">
        <v>20127</v>
      </c>
      <c r="F9111" s="7"/>
      <c r="G9111" s="7"/>
      <c r="H9111" s="6">
        <f>IF('Раздел 2.7.2'!S21&gt;='Раздел 2.7.2'!S25,0,1)</f>
        <v>0</v>
      </c>
    </row>
    <row r="9112" spans="1:8" x14ac:dyDescent="0.2">
      <c r="A9112" s="6">
        <f t="shared" si="134"/>
        <v>609562</v>
      </c>
      <c r="B9112" s="6">
        <v>38</v>
      </c>
      <c r="C9112" s="7">
        <v>4</v>
      </c>
      <c r="D9112" s="6">
        <v>26</v>
      </c>
      <c r="E9112" s="6" t="s">
        <v>20128</v>
      </c>
      <c r="F9112" s="7"/>
      <c r="G9112" s="7"/>
      <c r="H9112" s="6">
        <f>IF('Раздел 2.7.2'!T21&gt;='Раздел 2.7.2'!T25,0,1)</f>
        <v>0</v>
      </c>
    </row>
    <row r="9113" spans="1:8" x14ac:dyDescent="0.2">
      <c r="A9113" s="6">
        <f t="shared" si="134"/>
        <v>609562</v>
      </c>
      <c r="B9113" s="6">
        <v>38</v>
      </c>
      <c r="C9113" s="7">
        <v>4</v>
      </c>
      <c r="D9113" s="6">
        <v>27</v>
      </c>
      <c r="E9113" s="6" t="s">
        <v>20129</v>
      </c>
      <c r="F9113" s="7"/>
      <c r="G9113" s="7"/>
      <c r="H9113" s="6">
        <f>IF('Раздел 2.7.2'!U21&gt;='Раздел 2.7.2'!U25,0,1)</f>
        <v>0</v>
      </c>
    </row>
    <row r="9114" spans="1:8" x14ac:dyDescent="0.2">
      <c r="A9114" s="6">
        <f t="shared" si="134"/>
        <v>609562</v>
      </c>
      <c r="B9114" s="6">
        <v>38</v>
      </c>
      <c r="C9114" s="119">
        <v>4</v>
      </c>
      <c r="D9114" s="119">
        <v>28</v>
      </c>
      <c r="E9114" s="119" t="s">
        <v>20130</v>
      </c>
      <c r="F9114" s="119"/>
      <c r="G9114" s="119"/>
      <c r="H9114" s="119">
        <f>IF('Раздел 2.7.2'!V21&gt;='Раздел 2.7.2'!V25,0,1)</f>
        <v>0</v>
      </c>
    </row>
    <row r="9115" spans="1:8" x14ac:dyDescent="0.2">
      <c r="A9115" s="6">
        <f t="shared" si="134"/>
        <v>609562</v>
      </c>
      <c r="B9115" s="6">
        <v>38</v>
      </c>
      <c r="C9115" s="7">
        <v>5</v>
      </c>
      <c r="D9115" s="6">
        <v>29</v>
      </c>
      <c r="E9115" s="6" t="s">
        <v>20131</v>
      </c>
      <c r="F9115" s="7"/>
      <c r="G9115" s="7"/>
      <c r="H9115" s="6">
        <f>IF('Раздел 2.7.2'!P21&gt;='Раздел 2.7.2'!P26,0,1)</f>
        <v>0</v>
      </c>
    </row>
    <row r="9116" spans="1:8" x14ac:dyDescent="0.2">
      <c r="A9116" s="6">
        <f t="shared" si="134"/>
        <v>609562</v>
      </c>
      <c r="B9116" s="6">
        <v>38</v>
      </c>
      <c r="C9116" s="7">
        <v>5</v>
      </c>
      <c r="D9116" s="6">
        <v>30</v>
      </c>
      <c r="E9116" s="6" t="s">
        <v>20132</v>
      </c>
      <c r="F9116" s="7"/>
      <c r="G9116" s="7"/>
      <c r="H9116" s="6">
        <f>IF('Раздел 2.7.2'!Q21&gt;='Раздел 2.7.2'!Q26,0,1)</f>
        <v>0</v>
      </c>
    </row>
    <row r="9117" spans="1:8" x14ac:dyDescent="0.2">
      <c r="A9117" s="6">
        <f t="shared" si="134"/>
        <v>609562</v>
      </c>
      <c r="B9117" s="6">
        <v>38</v>
      </c>
      <c r="C9117" s="7">
        <v>5</v>
      </c>
      <c r="D9117" s="6">
        <v>31</v>
      </c>
      <c r="E9117" s="6" t="s">
        <v>20133</v>
      </c>
      <c r="F9117" s="7"/>
      <c r="G9117" s="7"/>
      <c r="H9117" s="6">
        <f>IF('Раздел 2.7.2'!R21&gt;='Раздел 2.7.2'!R26,0,1)</f>
        <v>0</v>
      </c>
    </row>
    <row r="9118" spans="1:8" x14ac:dyDescent="0.2">
      <c r="A9118" s="6">
        <f t="shared" si="134"/>
        <v>609562</v>
      </c>
      <c r="B9118" s="6">
        <v>38</v>
      </c>
      <c r="C9118" s="7">
        <v>5</v>
      </c>
      <c r="D9118" s="6">
        <v>32</v>
      </c>
      <c r="E9118" s="6" t="s">
        <v>20134</v>
      </c>
      <c r="F9118" s="7"/>
      <c r="G9118" s="7"/>
      <c r="H9118" s="6">
        <f>IF('Раздел 2.7.2'!S21&gt;='Раздел 2.7.2'!S26,0,1)</f>
        <v>0</v>
      </c>
    </row>
    <row r="9119" spans="1:8" x14ac:dyDescent="0.2">
      <c r="A9119" s="6">
        <f t="shared" si="134"/>
        <v>609562</v>
      </c>
      <c r="B9119" s="6">
        <v>38</v>
      </c>
      <c r="C9119" s="7">
        <v>5</v>
      </c>
      <c r="D9119" s="6">
        <v>33</v>
      </c>
      <c r="E9119" s="6" t="s">
        <v>20135</v>
      </c>
      <c r="F9119" s="7"/>
      <c r="G9119" s="7"/>
      <c r="H9119" s="6">
        <f>IF('Раздел 2.7.2'!T21&gt;='Раздел 2.7.2'!T26,0,1)</f>
        <v>0</v>
      </c>
    </row>
    <row r="9120" spans="1:8" x14ac:dyDescent="0.2">
      <c r="A9120" s="6">
        <f t="shared" si="134"/>
        <v>609562</v>
      </c>
      <c r="B9120" s="6">
        <v>38</v>
      </c>
      <c r="C9120" s="7">
        <v>5</v>
      </c>
      <c r="D9120" s="6">
        <v>34</v>
      </c>
      <c r="E9120" s="6" t="s">
        <v>20136</v>
      </c>
      <c r="F9120" s="7"/>
      <c r="G9120" s="7"/>
      <c r="H9120" s="6">
        <f>IF('Раздел 2.7.2'!U21&gt;='Раздел 2.7.2'!U26,0,1)</f>
        <v>0</v>
      </c>
    </row>
    <row r="9121" spans="1:8" x14ac:dyDescent="0.2">
      <c r="A9121" s="6">
        <f t="shared" si="134"/>
        <v>609562</v>
      </c>
      <c r="B9121" s="6">
        <v>38</v>
      </c>
      <c r="C9121" s="119">
        <v>5</v>
      </c>
      <c r="D9121" s="119">
        <v>35</v>
      </c>
      <c r="E9121" s="119" t="s">
        <v>20137</v>
      </c>
      <c r="F9121" s="119"/>
      <c r="G9121" s="119"/>
      <c r="H9121" s="119">
        <f>IF('Раздел 2.7.2'!V21&gt;='Раздел 2.7.2'!V26,0,1)</f>
        <v>0</v>
      </c>
    </row>
    <row r="9122" spans="1:8" x14ac:dyDescent="0.2">
      <c r="A9122" s="6">
        <f t="shared" si="134"/>
        <v>609562</v>
      </c>
      <c r="B9122" s="6">
        <v>38</v>
      </c>
      <c r="C9122" s="7">
        <v>6</v>
      </c>
      <c r="D9122" s="6">
        <v>36</v>
      </c>
      <c r="E9122" s="6" t="s">
        <v>20138</v>
      </c>
      <c r="F9122" s="7"/>
      <c r="G9122" s="7"/>
      <c r="H9122" s="6">
        <f>IF('Раздел 2.7.2'!P21&gt;='Раздел 2.7.2'!P27,0,1)</f>
        <v>0</v>
      </c>
    </row>
    <row r="9123" spans="1:8" x14ac:dyDescent="0.2">
      <c r="A9123" s="6">
        <f t="shared" si="134"/>
        <v>609562</v>
      </c>
      <c r="B9123" s="6">
        <v>38</v>
      </c>
      <c r="C9123" s="7">
        <v>6</v>
      </c>
      <c r="D9123" s="6">
        <v>37</v>
      </c>
      <c r="E9123" s="6" t="s">
        <v>20139</v>
      </c>
      <c r="F9123" s="7"/>
      <c r="G9123" s="7"/>
      <c r="H9123" s="6">
        <f>IF('Раздел 2.7.2'!Q21&gt;='Раздел 2.7.2'!Q27,0,1)</f>
        <v>0</v>
      </c>
    </row>
    <row r="9124" spans="1:8" x14ac:dyDescent="0.2">
      <c r="A9124" s="6">
        <f t="shared" si="134"/>
        <v>609562</v>
      </c>
      <c r="B9124" s="6">
        <v>38</v>
      </c>
      <c r="C9124" s="7">
        <v>6</v>
      </c>
      <c r="D9124" s="6">
        <v>38</v>
      </c>
      <c r="E9124" s="6" t="s">
        <v>20140</v>
      </c>
      <c r="F9124" s="7"/>
      <c r="G9124" s="7"/>
      <c r="H9124" s="6">
        <f>IF('Раздел 2.7.2'!R21&gt;='Раздел 2.7.2'!R27,0,1)</f>
        <v>0</v>
      </c>
    </row>
    <row r="9125" spans="1:8" x14ac:dyDescent="0.2">
      <c r="A9125" s="6">
        <f t="shared" si="134"/>
        <v>609562</v>
      </c>
      <c r="B9125" s="6">
        <v>38</v>
      </c>
      <c r="C9125" s="7">
        <v>6</v>
      </c>
      <c r="D9125" s="6">
        <v>39</v>
      </c>
      <c r="E9125" s="6" t="s">
        <v>20141</v>
      </c>
      <c r="F9125" s="7"/>
      <c r="G9125" s="7"/>
      <c r="H9125" s="6">
        <f>IF('Раздел 2.7.2'!S21&gt;='Раздел 2.7.2'!S27,0,1)</f>
        <v>0</v>
      </c>
    </row>
    <row r="9126" spans="1:8" x14ac:dyDescent="0.2">
      <c r="A9126" s="6">
        <f t="shared" si="134"/>
        <v>609562</v>
      </c>
      <c r="B9126" s="6">
        <v>38</v>
      </c>
      <c r="C9126" s="7">
        <v>6</v>
      </c>
      <c r="D9126" s="6">
        <v>40</v>
      </c>
      <c r="E9126" s="6" t="s">
        <v>20142</v>
      </c>
      <c r="F9126" s="7"/>
      <c r="G9126" s="7"/>
      <c r="H9126" s="6">
        <f>IF('Раздел 2.7.2'!T21&gt;='Раздел 2.7.2'!T27,0,1)</f>
        <v>0</v>
      </c>
    </row>
    <row r="9127" spans="1:8" x14ac:dyDescent="0.2">
      <c r="A9127" s="6">
        <f t="shared" si="134"/>
        <v>609562</v>
      </c>
      <c r="B9127" s="6">
        <v>38</v>
      </c>
      <c r="C9127" s="7">
        <v>6</v>
      </c>
      <c r="D9127" s="6">
        <v>41</v>
      </c>
      <c r="E9127" s="6" t="s">
        <v>20926</v>
      </c>
      <c r="F9127" s="7"/>
      <c r="G9127" s="7"/>
      <c r="H9127" s="6">
        <f>IF('Раздел 2.7.2'!U21&gt;='Раздел 2.7.2'!U27,0,1)</f>
        <v>0</v>
      </c>
    </row>
    <row r="9128" spans="1:8" x14ac:dyDescent="0.2">
      <c r="A9128" s="6">
        <f t="shared" si="134"/>
        <v>609562</v>
      </c>
      <c r="B9128" s="6">
        <v>38</v>
      </c>
      <c r="C9128" s="119">
        <v>6</v>
      </c>
      <c r="D9128" s="119">
        <v>42</v>
      </c>
      <c r="E9128" s="119" t="s">
        <v>20927</v>
      </c>
      <c r="F9128" s="119"/>
      <c r="G9128" s="119"/>
      <c r="H9128" s="119">
        <f>IF('Раздел 2.7.2'!V21&gt;='Раздел 2.7.2'!V27,0,1)</f>
        <v>0</v>
      </c>
    </row>
    <row r="9129" spans="1:8" x14ac:dyDescent="0.2">
      <c r="A9129" s="117">
        <f>P_3</f>
        <v>609562</v>
      </c>
      <c r="B9129" s="117">
        <v>39</v>
      </c>
      <c r="C9129" s="117">
        <v>0</v>
      </c>
      <c r="D9129" s="117">
        <v>0</v>
      </c>
      <c r="E9129" s="117" t="str">
        <f>CONCATENATE("Количество ошибок в разделе 2.7.3: ",H9129)</f>
        <v>Количество ошибок в разделе 2.7.3: 0</v>
      </c>
      <c r="F9129" s="117"/>
      <c r="G9129" s="117"/>
      <c r="H9129" s="117">
        <f>SUM(H9130:H9171)</f>
        <v>0</v>
      </c>
    </row>
    <row r="9130" spans="1:8" x14ac:dyDescent="0.2">
      <c r="A9130" s="6">
        <f t="shared" si="134"/>
        <v>609562</v>
      </c>
      <c r="B9130" s="6">
        <v>39</v>
      </c>
      <c r="C9130" s="6">
        <v>1</v>
      </c>
      <c r="D9130" s="6">
        <v>1</v>
      </c>
      <c r="E9130" s="6" t="s">
        <v>20928</v>
      </c>
      <c r="H9130" s="6">
        <f>IF('Раздел 2.7.3'!P21&gt;='Раздел 2.7.3'!P22,0,1)</f>
        <v>0</v>
      </c>
    </row>
    <row r="9131" spans="1:8" x14ac:dyDescent="0.2">
      <c r="A9131" s="6">
        <f t="shared" si="134"/>
        <v>609562</v>
      </c>
      <c r="B9131" s="6">
        <v>39</v>
      </c>
      <c r="C9131" s="6">
        <v>1</v>
      </c>
      <c r="D9131" s="6">
        <v>2</v>
      </c>
      <c r="E9131" s="6" t="s">
        <v>20929</v>
      </c>
      <c r="H9131" s="6">
        <f>IF('Раздел 2.7.3'!Q21&gt;='Раздел 2.7.3'!Q22,0,1)</f>
        <v>0</v>
      </c>
    </row>
    <row r="9132" spans="1:8" x14ac:dyDescent="0.2">
      <c r="A9132" s="6">
        <f t="shared" si="134"/>
        <v>609562</v>
      </c>
      <c r="B9132" s="6">
        <v>39</v>
      </c>
      <c r="C9132" s="6">
        <v>1</v>
      </c>
      <c r="D9132" s="6">
        <v>3</v>
      </c>
      <c r="E9132" s="6" t="s">
        <v>20930</v>
      </c>
      <c r="H9132" s="6">
        <f>IF('Раздел 2.7.3'!R21&gt;='Раздел 2.7.3'!R22,0,1)</f>
        <v>0</v>
      </c>
    </row>
    <row r="9133" spans="1:8" x14ac:dyDescent="0.2">
      <c r="A9133" s="6">
        <f t="shared" si="134"/>
        <v>609562</v>
      </c>
      <c r="B9133" s="6">
        <v>39</v>
      </c>
      <c r="C9133" s="6">
        <v>1</v>
      </c>
      <c r="D9133" s="6">
        <v>4</v>
      </c>
      <c r="E9133" s="6" t="s">
        <v>20931</v>
      </c>
      <c r="H9133" s="6">
        <f>IF('Раздел 2.7.3'!S21&gt;='Раздел 2.7.3'!S22,0,1)</f>
        <v>0</v>
      </c>
    </row>
    <row r="9134" spans="1:8" x14ac:dyDescent="0.2">
      <c r="A9134" s="6">
        <f t="shared" si="134"/>
        <v>609562</v>
      </c>
      <c r="B9134" s="6">
        <v>39</v>
      </c>
      <c r="C9134" s="6">
        <v>1</v>
      </c>
      <c r="D9134" s="6">
        <v>5</v>
      </c>
      <c r="E9134" s="6" t="s">
        <v>20932</v>
      </c>
      <c r="H9134" s="6">
        <f>IF('Раздел 2.7.3'!T21&gt;='Раздел 2.7.3'!T22,0,1)</f>
        <v>0</v>
      </c>
    </row>
    <row r="9135" spans="1:8" x14ac:dyDescent="0.2">
      <c r="A9135" s="6">
        <f t="shared" si="134"/>
        <v>609562</v>
      </c>
      <c r="B9135" s="6">
        <v>39</v>
      </c>
      <c r="C9135" s="6">
        <v>1</v>
      </c>
      <c r="D9135" s="6">
        <v>6</v>
      </c>
      <c r="E9135" s="6" t="s">
        <v>20933</v>
      </c>
      <c r="H9135" s="6">
        <f>IF('Раздел 2.7.3'!U21&gt;='Раздел 2.7.3'!U22,0,1)</f>
        <v>0</v>
      </c>
    </row>
    <row r="9136" spans="1:8" x14ac:dyDescent="0.2">
      <c r="A9136" s="6">
        <f t="shared" si="134"/>
        <v>609562</v>
      </c>
      <c r="B9136" s="6">
        <v>39</v>
      </c>
      <c r="C9136" s="119">
        <v>1</v>
      </c>
      <c r="D9136" s="119">
        <v>7</v>
      </c>
      <c r="E9136" s="119" t="s">
        <v>20934</v>
      </c>
      <c r="F9136" s="119"/>
      <c r="G9136" s="119"/>
      <c r="H9136" s="119">
        <f>IF('Раздел 2.7.3'!V21&gt;='Раздел 2.7.3'!V22,0,1)</f>
        <v>0</v>
      </c>
    </row>
    <row r="9137" spans="1:8" x14ac:dyDescent="0.2">
      <c r="A9137" s="6">
        <f t="shared" si="134"/>
        <v>609562</v>
      </c>
      <c r="B9137" s="6">
        <v>39</v>
      </c>
      <c r="C9137" s="7">
        <v>2</v>
      </c>
      <c r="D9137" s="6">
        <v>8</v>
      </c>
      <c r="E9137" s="6" t="s">
        <v>21707</v>
      </c>
      <c r="F9137" s="7"/>
      <c r="G9137" s="7"/>
      <c r="H9137" s="6">
        <f>IF('Раздел 2.7.3'!P21&gt;='Раздел 2.7.3'!P23,0,1)</f>
        <v>0</v>
      </c>
    </row>
    <row r="9138" spans="1:8" x14ac:dyDescent="0.2">
      <c r="A9138" s="6">
        <f t="shared" si="134"/>
        <v>609562</v>
      </c>
      <c r="B9138" s="6">
        <v>39</v>
      </c>
      <c r="C9138" s="7">
        <v>2</v>
      </c>
      <c r="D9138" s="6">
        <v>9</v>
      </c>
      <c r="E9138" s="6" t="s">
        <v>21708</v>
      </c>
      <c r="F9138" s="7"/>
      <c r="G9138" s="7"/>
      <c r="H9138" s="6">
        <f>IF('Раздел 2.7.3'!Q21&gt;='Раздел 2.7.3'!Q23,0,1)</f>
        <v>0</v>
      </c>
    </row>
    <row r="9139" spans="1:8" x14ac:dyDescent="0.2">
      <c r="A9139" s="6">
        <f t="shared" si="134"/>
        <v>609562</v>
      </c>
      <c r="B9139" s="6">
        <v>39</v>
      </c>
      <c r="C9139" s="7">
        <v>2</v>
      </c>
      <c r="D9139" s="6">
        <v>10</v>
      </c>
      <c r="E9139" s="6" t="s">
        <v>21709</v>
      </c>
      <c r="F9139" s="7"/>
      <c r="G9139" s="7"/>
      <c r="H9139" s="6">
        <f>IF('Раздел 2.7.3'!R21&gt;='Раздел 2.7.3'!R23,0,1)</f>
        <v>0</v>
      </c>
    </row>
    <row r="9140" spans="1:8" x14ac:dyDescent="0.2">
      <c r="A9140" s="6">
        <f t="shared" si="134"/>
        <v>609562</v>
      </c>
      <c r="B9140" s="6">
        <v>39</v>
      </c>
      <c r="C9140" s="7">
        <v>2</v>
      </c>
      <c r="D9140" s="6">
        <v>11</v>
      </c>
      <c r="E9140" s="6" t="s">
        <v>21710</v>
      </c>
      <c r="F9140" s="7"/>
      <c r="G9140" s="7"/>
      <c r="H9140" s="6">
        <f>IF('Раздел 2.7.3'!S21&gt;='Раздел 2.7.3'!S23,0,1)</f>
        <v>0</v>
      </c>
    </row>
    <row r="9141" spans="1:8" x14ac:dyDescent="0.2">
      <c r="A9141" s="6">
        <f t="shared" si="134"/>
        <v>609562</v>
      </c>
      <c r="B9141" s="6">
        <v>39</v>
      </c>
      <c r="C9141" s="7">
        <v>2</v>
      </c>
      <c r="D9141" s="6">
        <v>12</v>
      </c>
      <c r="E9141" s="6" t="s">
        <v>21711</v>
      </c>
      <c r="F9141" s="7"/>
      <c r="G9141" s="7"/>
      <c r="H9141" s="6">
        <f>IF('Раздел 2.7.3'!T21&gt;='Раздел 2.7.3'!T23,0,1)</f>
        <v>0</v>
      </c>
    </row>
    <row r="9142" spans="1:8" x14ac:dyDescent="0.2">
      <c r="A9142" s="6">
        <f t="shared" si="134"/>
        <v>609562</v>
      </c>
      <c r="B9142" s="6">
        <v>39</v>
      </c>
      <c r="C9142" s="7">
        <v>2</v>
      </c>
      <c r="D9142" s="6">
        <v>13</v>
      </c>
      <c r="E9142" s="6" t="s">
        <v>21712</v>
      </c>
      <c r="F9142" s="7"/>
      <c r="G9142" s="7"/>
      <c r="H9142" s="6">
        <f>IF('Раздел 2.7.3'!U21&gt;='Раздел 2.7.3'!U23,0,1)</f>
        <v>0</v>
      </c>
    </row>
    <row r="9143" spans="1:8" x14ac:dyDescent="0.2">
      <c r="A9143" s="6">
        <f t="shared" si="134"/>
        <v>609562</v>
      </c>
      <c r="B9143" s="6">
        <v>39</v>
      </c>
      <c r="C9143" s="119">
        <v>2</v>
      </c>
      <c r="D9143" s="119">
        <v>14</v>
      </c>
      <c r="E9143" s="119" t="s">
        <v>21713</v>
      </c>
      <c r="F9143" s="119"/>
      <c r="G9143" s="119"/>
      <c r="H9143" s="119">
        <f>IF('Раздел 2.7.3'!V21&gt;='Раздел 2.7.3'!V23,0,1)</f>
        <v>0</v>
      </c>
    </row>
    <row r="9144" spans="1:8" x14ac:dyDescent="0.2">
      <c r="A9144" s="6">
        <f t="shared" si="134"/>
        <v>609562</v>
      </c>
      <c r="B9144" s="6">
        <v>39</v>
      </c>
      <c r="C9144" s="7">
        <v>3</v>
      </c>
      <c r="D9144" s="6">
        <v>15</v>
      </c>
      <c r="E9144" s="6" t="s">
        <v>21714</v>
      </c>
      <c r="F9144" s="7"/>
      <c r="G9144" s="7"/>
      <c r="H9144" s="6">
        <f>IF('Раздел 2.7.3'!P21&gt;='Раздел 2.7.3'!P24,0,1)</f>
        <v>0</v>
      </c>
    </row>
    <row r="9145" spans="1:8" x14ac:dyDescent="0.2">
      <c r="A9145" s="6">
        <f t="shared" si="134"/>
        <v>609562</v>
      </c>
      <c r="B9145" s="6">
        <v>39</v>
      </c>
      <c r="C9145" s="7">
        <v>3</v>
      </c>
      <c r="D9145" s="6">
        <v>16</v>
      </c>
      <c r="E9145" s="6" t="s">
        <v>21715</v>
      </c>
      <c r="F9145" s="7"/>
      <c r="G9145" s="7"/>
      <c r="H9145" s="6">
        <f>IF('Раздел 2.7.3'!Q21&gt;='Раздел 2.7.3'!Q24,0,1)</f>
        <v>0</v>
      </c>
    </row>
    <row r="9146" spans="1:8" x14ac:dyDescent="0.2">
      <c r="A9146" s="6">
        <f t="shared" si="134"/>
        <v>609562</v>
      </c>
      <c r="B9146" s="6">
        <v>39</v>
      </c>
      <c r="C9146" s="7">
        <v>3</v>
      </c>
      <c r="D9146" s="6">
        <v>17</v>
      </c>
      <c r="E9146" s="6" t="s">
        <v>21716</v>
      </c>
      <c r="F9146" s="7"/>
      <c r="G9146" s="7"/>
      <c r="H9146" s="6">
        <f>IF('Раздел 2.7.3'!R21&gt;='Раздел 2.7.3'!R24,0,1)</f>
        <v>0</v>
      </c>
    </row>
    <row r="9147" spans="1:8" x14ac:dyDescent="0.2">
      <c r="A9147" s="6">
        <f t="shared" si="134"/>
        <v>609562</v>
      </c>
      <c r="B9147" s="6">
        <v>39</v>
      </c>
      <c r="C9147" s="7">
        <v>3</v>
      </c>
      <c r="D9147" s="6">
        <v>18</v>
      </c>
      <c r="E9147" s="6" t="s">
        <v>21717</v>
      </c>
      <c r="F9147" s="7"/>
      <c r="G9147" s="7"/>
      <c r="H9147" s="6">
        <f>IF('Раздел 2.7.3'!S21&gt;='Раздел 2.7.3'!S24,0,1)</f>
        <v>0</v>
      </c>
    </row>
    <row r="9148" spans="1:8" x14ac:dyDescent="0.2">
      <c r="A9148" s="6">
        <f t="shared" si="134"/>
        <v>609562</v>
      </c>
      <c r="B9148" s="6">
        <v>39</v>
      </c>
      <c r="C9148" s="7">
        <v>3</v>
      </c>
      <c r="D9148" s="6">
        <v>19</v>
      </c>
      <c r="E9148" s="6" t="s">
        <v>21718</v>
      </c>
      <c r="F9148" s="7"/>
      <c r="G9148" s="7"/>
      <c r="H9148" s="6">
        <f>IF('Раздел 2.7.3'!T21&gt;='Раздел 2.7.3'!T24,0,1)</f>
        <v>0</v>
      </c>
    </row>
    <row r="9149" spans="1:8" x14ac:dyDescent="0.2">
      <c r="A9149" s="6">
        <f t="shared" si="134"/>
        <v>609562</v>
      </c>
      <c r="B9149" s="6">
        <v>39</v>
      </c>
      <c r="C9149" s="7">
        <v>3</v>
      </c>
      <c r="D9149" s="6">
        <v>20</v>
      </c>
      <c r="E9149" s="6" t="s">
        <v>21719</v>
      </c>
      <c r="F9149" s="7"/>
      <c r="G9149" s="7"/>
      <c r="H9149" s="6">
        <f>IF('Раздел 2.7.3'!U21&gt;='Раздел 2.7.3'!U24,0,1)</f>
        <v>0</v>
      </c>
    </row>
    <row r="9150" spans="1:8" x14ac:dyDescent="0.2">
      <c r="A9150" s="6">
        <f t="shared" si="134"/>
        <v>609562</v>
      </c>
      <c r="B9150" s="6">
        <v>39</v>
      </c>
      <c r="C9150" s="119">
        <v>3</v>
      </c>
      <c r="D9150" s="119">
        <v>21</v>
      </c>
      <c r="E9150" s="119" t="s">
        <v>21720</v>
      </c>
      <c r="F9150" s="119"/>
      <c r="G9150" s="119"/>
      <c r="H9150" s="119">
        <f>IF('Раздел 2.7.3'!V21&gt;='Раздел 2.7.3'!V24,0,1)</f>
        <v>0</v>
      </c>
    </row>
    <row r="9151" spans="1:8" x14ac:dyDescent="0.2">
      <c r="A9151" s="6">
        <f t="shared" ref="A9151:A9171" si="135">P_3</f>
        <v>609562</v>
      </c>
      <c r="B9151" s="6">
        <v>39</v>
      </c>
      <c r="C9151" s="7">
        <v>4</v>
      </c>
      <c r="D9151" s="6">
        <v>22</v>
      </c>
      <c r="E9151" s="6" t="s">
        <v>21721</v>
      </c>
      <c r="F9151" s="7"/>
      <c r="G9151" s="7"/>
      <c r="H9151" s="6">
        <f>IF('Раздел 2.7.3'!P21&gt;='Раздел 2.7.3'!P25,0,1)</f>
        <v>0</v>
      </c>
    </row>
    <row r="9152" spans="1:8" x14ac:dyDescent="0.2">
      <c r="A9152" s="6">
        <f t="shared" si="135"/>
        <v>609562</v>
      </c>
      <c r="B9152" s="6">
        <v>39</v>
      </c>
      <c r="C9152" s="7">
        <v>4</v>
      </c>
      <c r="D9152" s="6">
        <v>23</v>
      </c>
      <c r="E9152" s="6" t="s">
        <v>21722</v>
      </c>
      <c r="F9152" s="7"/>
      <c r="G9152" s="7"/>
      <c r="H9152" s="6">
        <f>IF('Раздел 2.7.3'!Q21&gt;='Раздел 2.7.3'!Q25,0,1)</f>
        <v>0</v>
      </c>
    </row>
    <row r="9153" spans="1:8" x14ac:dyDescent="0.2">
      <c r="A9153" s="6">
        <f t="shared" si="135"/>
        <v>609562</v>
      </c>
      <c r="B9153" s="6">
        <v>39</v>
      </c>
      <c r="C9153" s="7">
        <v>4</v>
      </c>
      <c r="D9153" s="6">
        <v>24</v>
      </c>
      <c r="E9153" s="6" t="s">
        <v>21723</v>
      </c>
      <c r="F9153" s="7"/>
      <c r="G9153" s="7"/>
      <c r="H9153" s="6">
        <f>IF('Раздел 2.7.3'!R21&gt;='Раздел 2.7.3'!R25,0,1)</f>
        <v>0</v>
      </c>
    </row>
    <row r="9154" spans="1:8" x14ac:dyDescent="0.2">
      <c r="A9154" s="6">
        <f t="shared" si="135"/>
        <v>609562</v>
      </c>
      <c r="B9154" s="6">
        <v>39</v>
      </c>
      <c r="C9154" s="7">
        <v>4</v>
      </c>
      <c r="D9154" s="6">
        <v>25</v>
      </c>
      <c r="E9154" s="6" t="s">
        <v>21724</v>
      </c>
      <c r="F9154" s="7"/>
      <c r="G9154" s="7"/>
      <c r="H9154" s="6">
        <f>IF('Раздел 2.7.3'!S21&gt;='Раздел 2.7.3'!S25,0,1)</f>
        <v>0</v>
      </c>
    </row>
    <row r="9155" spans="1:8" x14ac:dyDescent="0.2">
      <c r="A9155" s="6">
        <f t="shared" si="135"/>
        <v>609562</v>
      </c>
      <c r="B9155" s="6">
        <v>39</v>
      </c>
      <c r="C9155" s="7">
        <v>4</v>
      </c>
      <c r="D9155" s="6">
        <v>26</v>
      </c>
      <c r="E9155" s="6" t="s">
        <v>21725</v>
      </c>
      <c r="F9155" s="7"/>
      <c r="G9155" s="7"/>
      <c r="H9155" s="6">
        <f>IF('Раздел 2.7.3'!T21&gt;='Раздел 2.7.3'!T25,0,1)</f>
        <v>0</v>
      </c>
    </row>
    <row r="9156" spans="1:8" x14ac:dyDescent="0.2">
      <c r="A9156" s="6">
        <f t="shared" si="135"/>
        <v>609562</v>
      </c>
      <c r="B9156" s="6">
        <v>39</v>
      </c>
      <c r="C9156" s="7">
        <v>4</v>
      </c>
      <c r="D9156" s="6">
        <v>27</v>
      </c>
      <c r="E9156" s="6" t="s">
        <v>21726</v>
      </c>
      <c r="F9156" s="7"/>
      <c r="G9156" s="7"/>
      <c r="H9156" s="6">
        <f>IF('Раздел 2.7.3'!U21&gt;='Раздел 2.7.3'!U25,0,1)</f>
        <v>0</v>
      </c>
    </row>
    <row r="9157" spans="1:8" x14ac:dyDescent="0.2">
      <c r="A9157" s="6">
        <f t="shared" si="135"/>
        <v>609562</v>
      </c>
      <c r="B9157" s="6">
        <v>39</v>
      </c>
      <c r="C9157" s="119">
        <v>4</v>
      </c>
      <c r="D9157" s="119">
        <v>28</v>
      </c>
      <c r="E9157" s="119" t="s">
        <v>21727</v>
      </c>
      <c r="F9157" s="119"/>
      <c r="G9157" s="119"/>
      <c r="H9157" s="119">
        <f>IF('Раздел 2.7.3'!V21&gt;='Раздел 2.7.3'!V25,0,1)</f>
        <v>0</v>
      </c>
    </row>
    <row r="9158" spans="1:8" x14ac:dyDescent="0.2">
      <c r="A9158" s="6">
        <f t="shared" si="135"/>
        <v>609562</v>
      </c>
      <c r="B9158" s="6">
        <v>39</v>
      </c>
      <c r="C9158" s="7">
        <v>5</v>
      </c>
      <c r="D9158" s="6">
        <v>29</v>
      </c>
      <c r="E9158" s="6" t="s">
        <v>21728</v>
      </c>
      <c r="F9158" s="7"/>
      <c r="G9158" s="7"/>
      <c r="H9158" s="6">
        <f>IF('Раздел 2.7.3'!P21&gt;='Раздел 2.7.3'!P26,0,1)</f>
        <v>0</v>
      </c>
    </row>
    <row r="9159" spans="1:8" x14ac:dyDescent="0.2">
      <c r="A9159" s="6">
        <f t="shared" si="135"/>
        <v>609562</v>
      </c>
      <c r="B9159" s="6">
        <v>39</v>
      </c>
      <c r="C9159" s="7">
        <v>5</v>
      </c>
      <c r="D9159" s="6">
        <v>30</v>
      </c>
      <c r="E9159" s="6" t="s">
        <v>21729</v>
      </c>
      <c r="F9159" s="7"/>
      <c r="G9159" s="7"/>
      <c r="H9159" s="6">
        <f>IF('Раздел 2.7.3'!Q21&gt;='Раздел 2.7.3'!Q26,0,1)</f>
        <v>0</v>
      </c>
    </row>
    <row r="9160" spans="1:8" x14ac:dyDescent="0.2">
      <c r="A9160" s="6">
        <f t="shared" si="135"/>
        <v>609562</v>
      </c>
      <c r="B9160" s="6">
        <v>39</v>
      </c>
      <c r="C9160" s="7">
        <v>5</v>
      </c>
      <c r="D9160" s="6">
        <v>31</v>
      </c>
      <c r="E9160" s="6" t="s">
        <v>21730</v>
      </c>
      <c r="F9160" s="7"/>
      <c r="G9160" s="7"/>
      <c r="H9160" s="6">
        <f>IF('Раздел 2.7.3'!R21&gt;='Раздел 2.7.3'!R26,0,1)</f>
        <v>0</v>
      </c>
    </row>
    <row r="9161" spans="1:8" x14ac:dyDescent="0.2">
      <c r="A9161" s="6">
        <f t="shared" si="135"/>
        <v>609562</v>
      </c>
      <c r="B9161" s="6">
        <v>39</v>
      </c>
      <c r="C9161" s="7">
        <v>5</v>
      </c>
      <c r="D9161" s="6">
        <v>32</v>
      </c>
      <c r="E9161" s="6" t="s">
        <v>21731</v>
      </c>
      <c r="F9161" s="7"/>
      <c r="G9161" s="7"/>
      <c r="H9161" s="6">
        <f>IF('Раздел 2.7.3'!S21&gt;='Раздел 2.7.3'!S26,0,1)</f>
        <v>0</v>
      </c>
    </row>
    <row r="9162" spans="1:8" x14ac:dyDescent="0.2">
      <c r="A9162" s="6">
        <f t="shared" si="135"/>
        <v>609562</v>
      </c>
      <c r="B9162" s="6">
        <v>39</v>
      </c>
      <c r="C9162" s="7">
        <v>5</v>
      </c>
      <c r="D9162" s="6">
        <v>33</v>
      </c>
      <c r="E9162" s="6" t="s">
        <v>21732</v>
      </c>
      <c r="F9162" s="7"/>
      <c r="G9162" s="7"/>
      <c r="H9162" s="6">
        <f>IF('Раздел 2.7.3'!T21&gt;='Раздел 2.7.3'!T26,0,1)</f>
        <v>0</v>
      </c>
    </row>
    <row r="9163" spans="1:8" x14ac:dyDescent="0.2">
      <c r="A9163" s="6">
        <f t="shared" si="135"/>
        <v>609562</v>
      </c>
      <c r="B9163" s="6">
        <v>39</v>
      </c>
      <c r="C9163" s="7">
        <v>5</v>
      </c>
      <c r="D9163" s="6">
        <v>34</v>
      </c>
      <c r="E9163" s="6" t="s">
        <v>21733</v>
      </c>
      <c r="F9163" s="7"/>
      <c r="G9163" s="7"/>
      <c r="H9163" s="6">
        <f>IF('Раздел 2.7.3'!U21&gt;='Раздел 2.7.3'!U26,0,1)</f>
        <v>0</v>
      </c>
    </row>
    <row r="9164" spans="1:8" x14ac:dyDescent="0.2">
      <c r="A9164" s="6">
        <f t="shared" si="135"/>
        <v>609562</v>
      </c>
      <c r="B9164" s="6">
        <v>39</v>
      </c>
      <c r="C9164" s="119">
        <v>5</v>
      </c>
      <c r="D9164" s="119">
        <v>35</v>
      </c>
      <c r="E9164" s="119" t="s">
        <v>21734</v>
      </c>
      <c r="F9164" s="119"/>
      <c r="G9164" s="119"/>
      <c r="H9164" s="119">
        <f>IF('Раздел 2.7.3'!V21&gt;='Раздел 2.7.3'!V26,0,1)</f>
        <v>0</v>
      </c>
    </row>
    <row r="9165" spans="1:8" x14ac:dyDescent="0.2">
      <c r="A9165" s="6">
        <f t="shared" si="135"/>
        <v>609562</v>
      </c>
      <c r="B9165" s="6">
        <v>39</v>
      </c>
      <c r="C9165" s="7">
        <v>6</v>
      </c>
      <c r="D9165" s="6">
        <v>36</v>
      </c>
      <c r="E9165" s="6" t="s">
        <v>21735</v>
      </c>
      <c r="F9165" s="7"/>
      <c r="G9165" s="7"/>
      <c r="H9165" s="6">
        <f>IF('Раздел 2.7.3'!P21&gt;='Раздел 2.7.3'!P27,0,1)</f>
        <v>0</v>
      </c>
    </row>
    <row r="9166" spans="1:8" x14ac:dyDescent="0.2">
      <c r="A9166" s="6">
        <f t="shared" si="135"/>
        <v>609562</v>
      </c>
      <c r="B9166" s="6">
        <v>39</v>
      </c>
      <c r="C9166" s="7">
        <v>6</v>
      </c>
      <c r="D9166" s="6">
        <v>37</v>
      </c>
      <c r="E9166" s="6" t="s">
        <v>21736</v>
      </c>
      <c r="F9166" s="7"/>
      <c r="G9166" s="7"/>
      <c r="H9166" s="6">
        <f>IF('Раздел 2.7.3'!Q21&gt;='Раздел 2.7.3'!Q27,0,1)</f>
        <v>0</v>
      </c>
    </row>
    <row r="9167" spans="1:8" x14ac:dyDescent="0.2">
      <c r="A9167" s="6">
        <f t="shared" si="135"/>
        <v>609562</v>
      </c>
      <c r="B9167" s="6">
        <v>39</v>
      </c>
      <c r="C9167" s="7">
        <v>6</v>
      </c>
      <c r="D9167" s="6">
        <v>38</v>
      </c>
      <c r="E9167" s="6" t="s">
        <v>21737</v>
      </c>
      <c r="F9167" s="7"/>
      <c r="G9167" s="7"/>
      <c r="H9167" s="6">
        <f>IF('Раздел 2.7.3'!R21&gt;='Раздел 2.7.3'!R27,0,1)</f>
        <v>0</v>
      </c>
    </row>
    <row r="9168" spans="1:8" x14ac:dyDescent="0.2">
      <c r="A9168" s="6">
        <f t="shared" si="135"/>
        <v>609562</v>
      </c>
      <c r="B9168" s="6">
        <v>39</v>
      </c>
      <c r="C9168" s="7">
        <v>6</v>
      </c>
      <c r="D9168" s="6">
        <v>39</v>
      </c>
      <c r="E9168" s="6" t="s">
        <v>21738</v>
      </c>
      <c r="F9168" s="7"/>
      <c r="G9168" s="7"/>
      <c r="H9168" s="6">
        <f>IF('Раздел 2.7.3'!S21&gt;='Раздел 2.7.3'!S27,0,1)</f>
        <v>0</v>
      </c>
    </row>
    <row r="9169" spans="1:8" x14ac:dyDescent="0.2">
      <c r="A9169" s="6">
        <f t="shared" si="135"/>
        <v>609562</v>
      </c>
      <c r="B9169" s="6">
        <v>39</v>
      </c>
      <c r="C9169" s="7">
        <v>6</v>
      </c>
      <c r="D9169" s="6">
        <v>40</v>
      </c>
      <c r="E9169" s="6" t="s">
        <v>21739</v>
      </c>
      <c r="F9169" s="7"/>
      <c r="G9169" s="7"/>
      <c r="H9169" s="6">
        <f>IF('Раздел 2.7.3'!T21&gt;='Раздел 2.7.3'!T27,0,1)</f>
        <v>0</v>
      </c>
    </row>
    <row r="9170" spans="1:8" x14ac:dyDescent="0.2">
      <c r="A9170" s="6">
        <f t="shared" si="135"/>
        <v>609562</v>
      </c>
      <c r="B9170" s="6">
        <v>39</v>
      </c>
      <c r="C9170" s="7">
        <v>6</v>
      </c>
      <c r="D9170" s="6">
        <v>41</v>
      </c>
      <c r="E9170" s="6" t="s">
        <v>21740</v>
      </c>
      <c r="F9170" s="7"/>
      <c r="G9170" s="7"/>
      <c r="H9170" s="6">
        <f>IF('Раздел 2.7.3'!U21&gt;='Раздел 2.7.3'!U27,0,1)</f>
        <v>0</v>
      </c>
    </row>
    <row r="9171" spans="1:8" x14ac:dyDescent="0.2">
      <c r="A9171" s="6">
        <f t="shared" si="135"/>
        <v>609562</v>
      </c>
      <c r="B9171" s="6">
        <v>39</v>
      </c>
      <c r="C9171" s="119">
        <v>6</v>
      </c>
      <c r="D9171" s="119">
        <v>42</v>
      </c>
      <c r="E9171" s="119" t="s">
        <v>21741</v>
      </c>
      <c r="F9171" s="119"/>
      <c r="G9171" s="119"/>
      <c r="H9171" s="119">
        <f>IF('Раздел 2.7.3'!V21&gt;='Раздел 2.7.3'!V27,0,1)</f>
        <v>0</v>
      </c>
    </row>
    <row r="9172" spans="1:8" x14ac:dyDescent="0.2">
      <c r="A9172" s="117">
        <f t="shared" ref="A9172:A9199" si="136">P_3</f>
        <v>609562</v>
      </c>
      <c r="B9172" s="117">
        <v>40</v>
      </c>
      <c r="C9172" s="117">
        <v>0</v>
      </c>
      <c r="D9172" s="117">
        <v>0</v>
      </c>
      <c r="E9172" s="117" t="str">
        <f>CONCATENATE("Количество ошибок в разделе 2.8.1: ",H9172)</f>
        <v>Количество ошибок в разделе 2.8.1: 0</v>
      </c>
      <c r="F9172" s="117"/>
      <c r="G9172" s="117"/>
      <c r="H9172" s="117">
        <f>SUM(H9173:H9243)</f>
        <v>0</v>
      </c>
    </row>
    <row r="9173" spans="1:8" x14ac:dyDescent="0.2">
      <c r="A9173" s="6">
        <f t="shared" si="136"/>
        <v>609562</v>
      </c>
      <c r="B9173" s="6">
        <v>40</v>
      </c>
      <c r="C9173" s="6">
        <v>1</v>
      </c>
      <c r="D9173" s="6">
        <v>1</v>
      </c>
      <c r="E9173" s="6" t="s">
        <v>7018</v>
      </c>
      <c r="H9173" s="6">
        <f>IF('Раздел 2.8.1'!P21=SUM('Раздел 2.8.1'!P22,'Раздел 2.8.1'!P25,'Раздел 2.8.1'!P28:P33),0,1)</f>
        <v>0</v>
      </c>
    </row>
    <row r="9174" spans="1:8" x14ac:dyDescent="0.2">
      <c r="A9174" s="6">
        <f t="shared" si="136"/>
        <v>609562</v>
      </c>
      <c r="B9174" s="6">
        <v>40</v>
      </c>
      <c r="C9174" s="6">
        <v>1</v>
      </c>
      <c r="D9174" s="6">
        <v>2</v>
      </c>
      <c r="E9174" s="6" t="s">
        <v>7019</v>
      </c>
      <c r="H9174" s="6">
        <f>IF('Раздел 2.8.1'!Q21=SUM('Раздел 2.8.1'!Q22,'Раздел 2.8.1'!Q25,'Раздел 2.8.1'!Q28:Q33),0,1)</f>
        <v>0</v>
      </c>
    </row>
    <row r="9175" spans="1:8" x14ac:dyDescent="0.2">
      <c r="A9175" s="6">
        <f t="shared" si="136"/>
        <v>609562</v>
      </c>
      <c r="B9175" s="6">
        <v>40</v>
      </c>
      <c r="C9175" s="6">
        <v>1</v>
      </c>
      <c r="D9175" s="6">
        <v>3</v>
      </c>
      <c r="E9175" s="6" t="s">
        <v>7020</v>
      </c>
      <c r="H9175" s="6">
        <f>IF('Раздел 2.8.1'!R21=SUM('Раздел 2.8.1'!R22,'Раздел 2.8.1'!R25,'Раздел 2.8.1'!R28:R33),0,1)</f>
        <v>0</v>
      </c>
    </row>
    <row r="9176" spans="1:8" x14ac:dyDescent="0.2">
      <c r="A9176" s="6">
        <f t="shared" si="136"/>
        <v>609562</v>
      </c>
      <c r="B9176" s="6">
        <v>40</v>
      </c>
      <c r="C9176" s="6">
        <v>1</v>
      </c>
      <c r="D9176" s="6">
        <v>4</v>
      </c>
      <c r="E9176" s="6" t="s">
        <v>7021</v>
      </c>
      <c r="H9176" s="6">
        <f>IF('Раздел 2.8.1'!S21=SUM('Раздел 2.8.1'!S22,'Раздел 2.8.1'!S25,'Раздел 2.8.1'!S28:S33),0,1)</f>
        <v>0</v>
      </c>
    </row>
    <row r="9177" spans="1:8" x14ac:dyDescent="0.2">
      <c r="A9177" s="6">
        <f t="shared" si="136"/>
        <v>609562</v>
      </c>
      <c r="B9177" s="6">
        <v>40</v>
      </c>
      <c r="C9177" s="6">
        <v>1</v>
      </c>
      <c r="D9177" s="6">
        <v>5</v>
      </c>
      <c r="E9177" s="7" t="s">
        <v>7858</v>
      </c>
      <c r="H9177" s="6">
        <f>IF('Раздел 2.8.1'!T21=SUM('Раздел 2.8.1'!T22,'Раздел 2.8.1'!T25,'Раздел 2.8.1'!T28:T33),0,1)</f>
        <v>0</v>
      </c>
    </row>
    <row r="9178" spans="1:8" x14ac:dyDescent="0.2">
      <c r="A9178" s="6">
        <f t="shared" si="136"/>
        <v>609562</v>
      </c>
      <c r="B9178" s="6">
        <v>40</v>
      </c>
      <c r="C9178" s="7">
        <v>1</v>
      </c>
      <c r="D9178" s="7">
        <v>6</v>
      </c>
      <c r="E9178" s="7" t="s">
        <v>7859</v>
      </c>
      <c r="F9178" s="7"/>
      <c r="G9178" s="7"/>
      <c r="H9178" s="6">
        <f>IF('Раздел 2.8.1'!U21=SUM('Раздел 2.8.1'!U22,'Раздел 2.8.1'!U25,'Раздел 2.8.1'!U28:U33),0,1)</f>
        <v>0</v>
      </c>
    </row>
    <row r="9179" spans="1:8" x14ac:dyDescent="0.2">
      <c r="A9179" s="6">
        <f t="shared" si="136"/>
        <v>609562</v>
      </c>
      <c r="B9179" s="6">
        <v>40</v>
      </c>
      <c r="C9179" s="7">
        <v>1</v>
      </c>
      <c r="D9179" s="7">
        <v>7</v>
      </c>
      <c r="E9179" s="7" t="s">
        <v>7860</v>
      </c>
      <c r="F9179" s="7"/>
      <c r="G9179" s="7"/>
      <c r="H9179" s="6">
        <f>IF('Раздел 2.8.1'!V21=SUM('Раздел 2.8.1'!V22,'Раздел 2.8.1'!V25,'Раздел 2.8.1'!V28:V33),0,1)</f>
        <v>0</v>
      </c>
    </row>
    <row r="9180" spans="1:8" x14ac:dyDescent="0.2">
      <c r="A9180" s="6">
        <f t="shared" si="136"/>
        <v>609562</v>
      </c>
      <c r="B9180" s="6">
        <v>40</v>
      </c>
      <c r="C9180" s="7">
        <v>1</v>
      </c>
      <c r="D9180" s="7">
        <v>8</v>
      </c>
      <c r="E9180" s="7" t="s">
        <v>7861</v>
      </c>
      <c r="H9180" s="6">
        <f>IF('Раздел 2.8.1'!W21=SUM('Раздел 2.8.1'!W22,'Раздел 2.8.1'!W25,'Раздел 2.8.1'!W28:W33),0,1)</f>
        <v>0</v>
      </c>
    </row>
    <row r="9181" spans="1:8" x14ac:dyDescent="0.2">
      <c r="A9181" s="6">
        <f t="shared" si="136"/>
        <v>609562</v>
      </c>
      <c r="B9181" s="6">
        <v>40</v>
      </c>
      <c r="C9181" s="119">
        <v>1</v>
      </c>
      <c r="D9181" s="119">
        <v>9</v>
      </c>
      <c r="E9181" s="119" t="s">
        <v>9455</v>
      </c>
      <c r="F9181" s="119"/>
      <c r="G9181" s="119"/>
      <c r="H9181" s="119">
        <f>IF('Раздел 2.8.1'!X21=SUM('Раздел 2.8.1'!X22,'Раздел 2.8.1'!X25,'Раздел 2.8.1'!X28:X33),0,1)</f>
        <v>0</v>
      </c>
    </row>
    <row r="9182" spans="1:8" x14ac:dyDescent="0.2">
      <c r="A9182" s="6">
        <f t="shared" si="136"/>
        <v>609562</v>
      </c>
      <c r="B9182" s="6">
        <v>40</v>
      </c>
      <c r="C9182" s="6">
        <v>2</v>
      </c>
      <c r="D9182" s="7">
        <v>10</v>
      </c>
      <c r="E9182" s="7" t="s">
        <v>9456</v>
      </c>
      <c r="H9182" s="6">
        <f>IF('Раздел 2.8.1'!P21=SUM('Раздел 2.8.1'!Q21:W21),0,1)</f>
        <v>0</v>
      </c>
    </row>
    <row r="9183" spans="1:8" x14ac:dyDescent="0.2">
      <c r="A9183" s="6">
        <f t="shared" si="136"/>
        <v>609562</v>
      </c>
      <c r="B9183" s="6">
        <v>40</v>
      </c>
      <c r="C9183" s="6">
        <v>2</v>
      </c>
      <c r="D9183" s="7">
        <v>11</v>
      </c>
      <c r="E9183" s="7" t="s">
        <v>9457</v>
      </c>
      <c r="H9183" s="6">
        <f>IF('Раздел 2.8.1'!P22=SUM('Раздел 2.8.1'!Q22:W22),0,1)</f>
        <v>0</v>
      </c>
    </row>
    <row r="9184" spans="1:8" x14ac:dyDescent="0.2">
      <c r="A9184" s="6">
        <f t="shared" si="136"/>
        <v>609562</v>
      </c>
      <c r="B9184" s="6">
        <v>40</v>
      </c>
      <c r="C9184" s="6">
        <v>2</v>
      </c>
      <c r="D9184" s="7">
        <v>12</v>
      </c>
      <c r="E9184" s="7" t="s">
        <v>9458</v>
      </c>
      <c r="H9184" s="6">
        <f>IF('Раздел 2.8.1'!P23=SUM('Раздел 2.8.1'!Q23:W23),0,1)</f>
        <v>0</v>
      </c>
    </row>
    <row r="9185" spans="1:8" x14ac:dyDescent="0.2">
      <c r="A9185" s="6">
        <f t="shared" si="136"/>
        <v>609562</v>
      </c>
      <c r="B9185" s="6">
        <v>40</v>
      </c>
      <c r="C9185" s="6">
        <v>2</v>
      </c>
      <c r="D9185" s="7">
        <v>13</v>
      </c>
      <c r="E9185" s="7" t="s">
        <v>9459</v>
      </c>
      <c r="H9185" s="6">
        <f>IF('Раздел 2.8.1'!P24=SUM('Раздел 2.8.1'!Q24:W24),0,1)</f>
        <v>0</v>
      </c>
    </row>
    <row r="9186" spans="1:8" x14ac:dyDescent="0.2">
      <c r="A9186" s="6">
        <f t="shared" si="136"/>
        <v>609562</v>
      </c>
      <c r="B9186" s="6">
        <v>40</v>
      </c>
      <c r="C9186" s="6">
        <v>2</v>
      </c>
      <c r="D9186" s="7">
        <v>14</v>
      </c>
      <c r="E9186" s="7" t="s">
        <v>8616</v>
      </c>
      <c r="H9186" s="6">
        <f>IF('Раздел 2.8.1'!P25=SUM('Раздел 2.8.1'!Q25:W25),0,1)</f>
        <v>0</v>
      </c>
    </row>
    <row r="9187" spans="1:8" x14ac:dyDescent="0.2">
      <c r="A9187" s="6">
        <f t="shared" si="136"/>
        <v>609562</v>
      </c>
      <c r="B9187" s="6">
        <v>40</v>
      </c>
      <c r="C9187" s="6">
        <v>2</v>
      </c>
      <c r="D9187" s="7">
        <v>15</v>
      </c>
      <c r="E9187" s="7" t="s">
        <v>8617</v>
      </c>
      <c r="H9187" s="6">
        <f>IF('Раздел 2.8.1'!P26=SUM('Раздел 2.8.1'!Q26:W26),0,1)</f>
        <v>0</v>
      </c>
    </row>
    <row r="9188" spans="1:8" x14ac:dyDescent="0.2">
      <c r="A9188" s="6">
        <f t="shared" si="136"/>
        <v>609562</v>
      </c>
      <c r="B9188" s="6">
        <v>40</v>
      </c>
      <c r="C9188" s="6">
        <v>2</v>
      </c>
      <c r="D9188" s="7">
        <v>16</v>
      </c>
      <c r="E9188" s="7" t="s">
        <v>8618</v>
      </c>
      <c r="H9188" s="6">
        <f>IF('Раздел 2.8.1'!P27=SUM('Раздел 2.8.1'!Q27:W27),0,1)</f>
        <v>0</v>
      </c>
    </row>
    <row r="9189" spans="1:8" x14ac:dyDescent="0.2">
      <c r="A9189" s="6">
        <f t="shared" si="136"/>
        <v>609562</v>
      </c>
      <c r="B9189" s="6">
        <v>40</v>
      </c>
      <c r="C9189" s="6">
        <v>2</v>
      </c>
      <c r="D9189" s="7">
        <v>17</v>
      </c>
      <c r="E9189" s="7" t="s">
        <v>8619</v>
      </c>
      <c r="H9189" s="6">
        <f>IF('Раздел 2.8.1'!P28=SUM('Раздел 2.8.1'!Q28:W28),0,1)</f>
        <v>0</v>
      </c>
    </row>
    <row r="9190" spans="1:8" x14ac:dyDescent="0.2">
      <c r="A9190" s="6">
        <f t="shared" si="136"/>
        <v>609562</v>
      </c>
      <c r="B9190" s="6">
        <v>40</v>
      </c>
      <c r="C9190" s="6">
        <v>2</v>
      </c>
      <c r="D9190" s="7">
        <v>18</v>
      </c>
      <c r="E9190" s="7" t="s">
        <v>8620</v>
      </c>
      <c r="H9190" s="6">
        <f>IF('Раздел 2.8.1'!P29=SUM('Раздел 2.8.1'!Q29:W29),0,1)</f>
        <v>0</v>
      </c>
    </row>
    <row r="9191" spans="1:8" x14ac:dyDescent="0.2">
      <c r="A9191" s="6">
        <f t="shared" si="136"/>
        <v>609562</v>
      </c>
      <c r="B9191" s="6">
        <v>40</v>
      </c>
      <c r="C9191" s="6">
        <v>2</v>
      </c>
      <c r="D9191" s="7">
        <v>19</v>
      </c>
      <c r="E9191" s="7" t="s">
        <v>8621</v>
      </c>
      <c r="H9191" s="6">
        <f>IF('Раздел 2.8.1'!P30=SUM('Раздел 2.8.1'!Q30:W30),0,1)</f>
        <v>0</v>
      </c>
    </row>
    <row r="9192" spans="1:8" x14ac:dyDescent="0.2">
      <c r="A9192" s="6">
        <f t="shared" si="136"/>
        <v>609562</v>
      </c>
      <c r="B9192" s="6">
        <v>40</v>
      </c>
      <c r="C9192" s="6">
        <v>2</v>
      </c>
      <c r="D9192" s="7">
        <v>20</v>
      </c>
      <c r="E9192" s="7" t="s">
        <v>7791</v>
      </c>
      <c r="H9192" s="6">
        <f>IF('Раздел 2.8.1'!P31=SUM('Раздел 2.8.1'!Q31:W31),0,1)</f>
        <v>0</v>
      </c>
    </row>
    <row r="9193" spans="1:8" x14ac:dyDescent="0.2">
      <c r="A9193" s="6">
        <f t="shared" si="136"/>
        <v>609562</v>
      </c>
      <c r="B9193" s="6">
        <v>40</v>
      </c>
      <c r="C9193" s="6">
        <v>2</v>
      </c>
      <c r="D9193" s="7">
        <v>21</v>
      </c>
      <c r="E9193" s="7" t="s">
        <v>7792</v>
      </c>
      <c r="H9193" s="6">
        <f>IF('Раздел 2.8.1'!P32=SUM('Раздел 2.8.1'!Q32:W32),0,1)</f>
        <v>0</v>
      </c>
    </row>
    <row r="9194" spans="1:8" x14ac:dyDescent="0.2">
      <c r="A9194" s="6">
        <f t="shared" si="136"/>
        <v>609562</v>
      </c>
      <c r="B9194" s="6">
        <v>40</v>
      </c>
      <c r="C9194" s="119">
        <v>2</v>
      </c>
      <c r="D9194" s="119">
        <v>22</v>
      </c>
      <c r="E9194" s="119" t="s">
        <v>7793</v>
      </c>
      <c r="F9194" s="119"/>
      <c r="G9194" s="119"/>
      <c r="H9194" s="119">
        <f>IF('Раздел 2.8.1'!P33=SUM('Раздел 2.8.1'!Q33:W33),0,1)</f>
        <v>0</v>
      </c>
    </row>
    <row r="9195" spans="1:8" x14ac:dyDescent="0.2">
      <c r="A9195" s="6">
        <f t="shared" si="136"/>
        <v>609562</v>
      </c>
      <c r="B9195" s="6">
        <v>40</v>
      </c>
      <c r="C9195" s="6">
        <v>3</v>
      </c>
      <c r="D9195" s="7">
        <v>23</v>
      </c>
      <c r="E9195" s="7" t="s">
        <v>7440</v>
      </c>
      <c r="H9195" s="6">
        <f>IF('Раздел 2.8.1'!P21&gt;='Раздел 2.8.1'!X21,0,1)</f>
        <v>0</v>
      </c>
    </row>
    <row r="9196" spans="1:8" x14ac:dyDescent="0.2">
      <c r="A9196" s="6">
        <f t="shared" si="136"/>
        <v>609562</v>
      </c>
      <c r="B9196" s="6">
        <v>40</v>
      </c>
      <c r="C9196" s="6">
        <v>3</v>
      </c>
      <c r="D9196" s="7">
        <v>24</v>
      </c>
      <c r="E9196" s="7" t="s">
        <v>7441</v>
      </c>
      <c r="H9196" s="6">
        <f>IF('Раздел 2.8.1'!P22&gt;='Раздел 2.8.1'!X22,0,1)</f>
        <v>0</v>
      </c>
    </row>
    <row r="9197" spans="1:8" x14ac:dyDescent="0.2">
      <c r="A9197" s="6">
        <f t="shared" si="136"/>
        <v>609562</v>
      </c>
      <c r="B9197" s="6">
        <v>40</v>
      </c>
      <c r="C9197" s="6">
        <v>3</v>
      </c>
      <c r="D9197" s="7">
        <v>25</v>
      </c>
      <c r="E9197" s="7" t="s">
        <v>7442</v>
      </c>
      <c r="H9197" s="6">
        <f>IF('Раздел 2.8.1'!P23&gt;='Раздел 2.8.1'!X23,0,1)</f>
        <v>0</v>
      </c>
    </row>
    <row r="9198" spans="1:8" x14ac:dyDescent="0.2">
      <c r="A9198" s="6">
        <f t="shared" si="136"/>
        <v>609562</v>
      </c>
      <c r="B9198" s="6">
        <v>40</v>
      </c>
      <c r="C9198" s="6">
        <v>3</v>
      </c>
      <c r="D9198" s="7">
        <v>26</v>
      </c>
      <c r="E9198" s="7" t="s">
        <v>7443</v>
      </c>
      <c r="H9198" s="6">
        <f>IF('Раздел 2.8.1'!P24&gt;='Раздел 2.8.1'!X24,0,1)</f>
        <v>0</v>
      </c>
    </row>
    <row r="9199" spans="1:8" x14ac:dyDescent="0.2">
      <c r="A9199" s="6">
        <f t="shared" si="136"/>
        <v>609562</v>
      </c>
      <c r="B9199" s="6">
        <v>40</v>
      </c>
      <c r="C9199" s="6">
        <v>3</v>
      </c>
      <c r="D9199" s="7">
        <v>27</v>
      </c>
      <c r="E9199" s="7" t="s">
        <v>7444</v>
      </c>
      <c r="H9199" s="6">
        <f>IF('Раздел 2.8.1'!P25&gt;='Раздел 2.8.1'!X25,0,1)</f>
        <v>0</v>
      </c>
    </row>
    <row r="9200" spans="1:8" x14ac:dyDescent="0.2">
      <c r="A9200" s="6">
        <f t="shared" ref="A9200:A9263" si="137">P_3</f>
        <v>609562</v>
      </c>
      <c r="B9200" s="6">
        <v>40</v>
      </c>
      <c r="C9200" s="6">
        <v>3</v>
      </c>
      <c r="D9200" s="7">
        <v>28</v>
      </c>
      <c r="E9200" s="7" t="s">
        <v>7445</v>
      </c>
      <c r="H9200" s="6">
        <f>IF('Раздел 2.8.1'!P26&gt;='Раздел 2.8.1'!X26,0,1)</f>
        <v>0</v>
      </c>
    </row>
    <row r="9201" spans="1:8" x14ac:dyDescent="0.2">
      <c r="A9201" s="6">
        <f t="shared" si="137"/>
        <v>609562</v>
      </c>
      <c r="B9201" s="6">
        <v>40</v>
      </c>
      <c r="C9201" s="6">
        <v>3</v>
      </c>
      <c r="D9201" s="7">
        <v>29</v>
      </c>
      <c r="E9201" s="7" t="s">
        <v>7446</v>
      </c>
      <c r="H9201" s="6">
        <f>IF('Раздел 2.8.1'!P27&gt;='Раздел 2.8.1'!X27,0,1)</f>
        <v>0</v>
      </c>
    </row>
    <row r="9202" spans="1:8" x14ac:dyDescent="0.2">
      <c r="A9202" s="6">
        <f t="shared" si="137"/>
        <v>609562</v>
      </c>
      <c r="B9202" s="6">
        <v>40</v>
      </c>
      <c r="C9202" s="6">
        <v>3</v>
      </c>
      <c r="D9202" s="7">
        <v>30</v>
      </c>
      <c r="E9202" s="7" t="s">
        <v>7447</v>
      </c>
      <c r="H9202" s="6">
        <f>IF('Раздел 2.8.1'!P28&gt;='Раздел 2.8.1'!X28,0,1)</f>
        <v>0</v>
      </c>
    </row>
    <row r="9203" spans="1:8" x14ac:dyDescent="0.2">
      <c r="A9203" s="6">
        <f t="shared" si="137"/>
        <v>609562</v>
      </c>
      <c r="B9203" s="6">
        <v>40</v>
      </c>
      <c r="C9203" s="6">
        <v>3</v>
      </c>
      <c r="D9203" s="7">
        <v>31</v>
      </c>
      <c r="E9203" s="7" t="s">
        <v>7448</v>
      </c>
      <c r="H9203" s="6">
        <f>IF('Раздел 2.8.1'!P29&gt;='Раздел 2.8.1'!X29,0,1)</f>
        <v>0</v>
      </c>
    </row>
    <row r="9204" spans="1:8" x14ac:dyDescent="0.2">
      <c r="A9204" s="6">
        <f t="shared" si="137"/>
        <v>609562</v>
      </c>
      <c r="B9204" s="6">
        <v>40</v>
      </c>
      <c r="C9204" s="6">
        <v>3</v>
      </c>
      <c r="D9204" s="7">
        <v>32</v>
      </c>
      <c r="E9204" s="7" t="s">
        <v>7449</v>
      </c>
      <c r="H9204" s="6">
        <f>IF('Раздел 2.8.1'!P30&gt;='Раздел 2.8.1'!X30,0,1)</f>
        <v>0</v>
      </c>
    </row>
    <row r="9205" spans="1:8" x14ac:dyDescent="0.2">
      <c r="A9205" s="6">
        <f t="shared" si="137"/>
        <v>609562</v>
      </c>
      <c r="B9205" s="6">
        <v>40</v>
      </c>
      <c r="C9205" s="6">
        <v>3</v>
      </c>
      <c r="D9205" s="7">
        <v>33</v>
      </c>
      <c r="E9205" s="7" t="s">
        <v>7450</v>
      </c>
      <c r="H9205" s="6">
        <f>IF('Раздел 2.8.1'!P31&gt;='Раздел 2.8.1'!X31,0,1)</f>
        <v>0</v>
      </c>
    </row>
    <row r="9206" spans="1:8" x14ac:dyDescent="0.2">
      <c r="A9206" s="6">
        <f t="shared" si="137"/>
        <v>609562</v>
      </c>
      <c r="B9206" s="6">
        <v>40</v>
      </c>
      <c r="C9206" s="6">
        <v>3</v>
      </c>
      <c r="D9206" s="7">
        <v>34</v>
      </c>
      <c r="E9206" s="7" t="s">
        <v>7460</v>
      </c>
      <c r="H9206" s="6">
        <f>IF('Раздел 2.8.1'!P32&gt;='Раздел 2.8.1'!X32,0,1)</f>
        <v>0</v>
      </c>
    </row>
    <row r="9207" spans="1:8" x14ac:dyDescent="0.2">
      <c r="A9207" s="6">
        <f t="shared" si="137"/>
        <v>609562</v>
      </c>
      <c r="B9207" s="6">
        <v>40</v>
      </c>
      <c r="C9207" s="119">
        <v>3</v>
      </c>
      <c r="D9207" s="119">
        <v>35</v>
      </c>
      <c r="E9207" s="119" t="s">
        <v>7461</v>
      </c>
      <c r="F9207" s="119"/>
      <c r="G9207" s="119"/>
      <c r="H9207" s="119">
        <f>IF('Раздел 2.8.1'!P33&gt;='Раздел 2.8.1'!X33,0,1)</f>
        <v>0</v>
      </c>
    </row>
    <row r="9208" spans="1:8" x14ac:dyDescent="0.2">
      <c r="A9208" s="6">
        <f t="shared" si="137"/>
        <v>609562</v>
      </c>
      <c r="B9208" s="6">
        <v>40</v>
      </c>
      <c r="C9208" s="6">
        <v>4</v>
      </c>
      <c r="D9208" s="7">
        <v>36</v>
      </c>
      <c r="E9208" s="6" t="s">
        <v>7462</v>
      </c>
      <c r="H9208" s="6">
        <f>IF('Раздел 2.8.1'!P22&gt;='Раздел 2.8.1'!P23,0,1)</f>
        <v>0</v>
      </c>
    </row>
    <row r="9209" spans="1:8" x14ac:dyDescent="0.2">
      <c r="A9209" s="6">
        <f t="shared" si="137"/>
        <v>609562</v>
      </c>
      <c r="B9209" s="6">
        <v>40</v>
      </c>
      <c r="C9209" s="6">
        <v>4</v>
      </c>
      <c r="D9209" s="7">
        <v>37</v>
      </c>
      <c r="E9209" s="6" t="s">
        <v>7463</v>
      </c>
      <c r="H9209" s="6">
        <f>IF('Раздел 2.8.1'!Q22&gt;='Раздел 2.8.1'!Q23,0,1)</f>
        <v>0</v>
      </c>
    </row>
    <row r="9210" spans="1:8" x14ac:dyDescent="0.2">
      <c r="A9210" s="6">
        <f t="shared" si="137"/>
        <v>609562</v>
      </c>
      <c r="B9210" s="6">
        <v>40</v>
      </c>
      <c r="C9210" s="6">
        <v>4</v>
      </c>
      <c r="D9210" s="7">
        <v>38</v>
      </c>
      <c r="E9210" s="6" t="s">
        <v>7464</v>
      </c>
      <c r="H9210" s="6">
        <f>IF('Раздел 2.8.1'!R22&gt;='Раздел 2.8.1'!R23,0,1)</f>
        <v>0</v>
      </c>
    </row>
    <row r="9211" spans="1:8" x14ac:dyDescent="0.2">
      <c r="A9211" s="6">
        <f t="shared" si="137"/>
        <v>609562</v>
      </c>
      <c r="B9211" s="6">
        <v>40</v>
      </c>
      <c r="C9211" s="6">
        <v>4</v>
      </c>
      <c r="D9211" s="7">
        <v>39</v>
      </c>
      <c r="E9211" s="6" t="s">
        <v>7465</v>
      </c>
      <c r="H9211" s="6">
        <f>IF('Раздел 2.8.1'!S22&gt;='Раздел 2.8.1'!S23,0,1)</f>
        <v>0</v>
      </c>
    </row>
    <row r="9212" spans="1:8" x14ac:dyDescent="0.2">
      <c r="A9212" s="6">
        <f t="shared" si="137"/>
        <v>609562</v>
      </c>
      <c r="B9212" s="6">
        <v>40</v>
      </c>
      <c r="C9212" s="6">
        <v>4</v>
      </c>
      <c r="D9212" s="7">
        <v>40</v>
      </c>
      <c r="E9212" s="6" t="s">
        <v>8257</v>
      </c>
      <c r="H9212" s="6">
        <f>IF('Раздел 2.8.1'!T22&gt;='Раздел 2.8.1'!T23,0,1)</f>
        <v>0</v>
      </c>
    </row>
    <row r="9213" spans="1:8" x14ac:dyDescent="0.2">
      <c r="A9213" s="6">
        <f t="shared" si="137"/>
        <v>609562</v>
      </c>
      <c r="B9213" s="6">
        <v>40</v>
      </c>
      <c r="C9213" s="6">
        <v>4</v>
      </c>
      <c r="D9213" s="7">
        <v>41</v>
      </c>
      <c r="E9213" s="6" t="s">
        <v>8258</v>
      </c>
      <c r="H9213" s="6">
        <f>IF('Раздел 2.8.1'!U22&gt;='Раздел 2.8.1'!U23,0,1)</f>
        <v>0</v>
      </c>
    </row>
    <row r="9214" spans="1:8" x14ac:dyDescent="0.2">
      <c r="A9214" s="6">
        <f t="shared" si="137"/>
        <v>609562</v>
      </c>
      <c r="B9214" s="6">
        <v>40</v>
      </c>
      <c r="C9214" s="6">
        <v>4</v>
      </c>
      <c r="D9214" s="7">
        <v>42</v>
      </c>
      <c r="E9214" s="6" t="s">
        <v>8259</v>
      </c>
      <c r="H9214" s="6">
        <f>IF('Раздел 2.8.1'!V22&gt;='Раздел 2.8.1'!V23,0,1)</f>
        <v>0</v>
      </c>
    </row>
    <row r="9215" spans="1:8" x14ac:dyDescent="0.2">
      <c r="A9215" s="6">
        <f t="shared" si="137"/>
        <v>609562</v>
      </c>
      <c r="B9215" s="6">
        <v>40</v>
      </c>
      <c r="C9215" s="6">
        <v>4</v>
      </c>
      <c r="D9215" s="7">
        <v>43</v>
      </c>
      <c r="E9215" s="6" t="s">
        <v>8260</v>
      </c>
      <c r="H9215" s="6">
        <f>IF('Раздел 2.8.1'!W22&gt;='Раздел 2.8.1'!W23,0,1)</f>
        <v>0</v>
      </c>
    </row>
    <row r="9216" spans="1:8" x14ac:dyDescent="0.2">
      <c r="A9216" s="6">
        <f t="shared" si="137"/>
        <v>609562</v>
      </c>
      <c r="B9216" s="6">
        <v>40</v>
      </c>
      <c r="C9216" s="119">
        <v>4</v>
      </c>
      <c r="D9216" s="119">
        <v>44</v>
      </c>
      <c r="E9216" s="119" t="s">
        <v>8261</v>
      </c>
      <c r="F9216" s="119"/>
      <c r="G9216" s="119"/>
      <c r="H9216" s="119">
        <f>IF('Раздел 2.8.1'!X22&gt;='Раздел 2.8.1'!X23,0,1)</f>
        <v>0</v>
      </c>
    </row>
    <row r="9217" spans="1:8" x14ac:dyDescent="0.2">
      <c r="A9217" s="6">
        <f t="shared" si="137"/>
        <v>609562</v>
      </c>
      <c r="B9217" s="6">
        <v>40</v>
      </c>
      <c r="C9217" s="6">
        <v>5</v>
      </c>
      <c r="D9217" s="7">
        <v>45</v>
      </c>
      <c r="E9217" s="6" t="s">
        <v>1071</v>
      </c>
      <c r="H9217" s="6">
        <f>IF('Раздел 2.8.1'!P22&gt;='Раздел 2.8.1'!P24,0,1)</f>
        <v>0</v>
      </c>
    </row>
    <row r="9218" spans="1:8" x14ac:dyDescent="0.2">
      <c r="A9218" s="6">
        <f t="shared" si="137"/>
        <v>609562</v>
      </c>
      <c r="B9218" s="6">
        <v>40</v>
      </c>
      <c r="C9218" s="6">
        <v>5</v>
      </c>
      <c r="D9218" s="7">
        <v>46</v>
      </c>
      <c r="E9218" s="6" t="s">
        <v>1072</v>
      </c>
      <c r="H9218" s="6">
        <f>IF('Раздел 2.8.1'!Q22&gt;='Раздел 2.8.1'!Q24,0,1)</f>
        <v>0</v>
      </c>
    </row>
    <row r="9219" spans="1:8" x14ac:dyDescent="0.2">
      <c r="A9219" s="6">
        <f t="shared" si="137"/>
        <v>609562</v>
      </c>
      <c r="B9219" s="6">
        <v>40</v>
      </c>
      <c r="C9219" s="6">
        <v>5</v>
      </c>
      <c r="D9219" s="7">
        <v>47</v>
      </c>
      <c r="E9219" s="6" t="s">
        <v>1073</v>
      </c>
      <c r="H9219" s="6">
        <f>IF('Раздел 2.8.1'!R22&gt;='Раздел 2.8.1'!R24,0,1)</f>
        <v>0</v>
      </c>
    </row>
    <row r="9220" spans="1:8" x14ac:dyDescent="0.2">
      <c r="A9220" s="6">
        <f t="shared" si="137"/>
        <v>609562</v>
      </c>
      <c r="B9220" s="6">
        <v>40</v>
      </c>
      <c r="C9220" s="6">
        <v>5</v>
      </c>
      <c r="D9220" s="7">
        <v>48</v>
      </c>
      <c r="E9220" s="6" t="s">
        <v>1074</v>
      </c>
      <c r="H9220" s="6">
        <f>IF('Раздел 2.8.1'!S22&gt;='Раздел 2.8.1'!S24,0,1)</f>
        <v>0</v>
      </c>
    </row>
    <row r="9221" spans="1:8" x14ac:dyDescent="0.2">
      <c r="A9221" s="6">
        <f t="shared" si="137"/>
        <v>609562</v>
      </c>
      <c r="B9221" s="6">
        <v>40</v>
      </c>
      <c r="C9221" s="6">
        <v>5</v>
      </c>
      <c r="D9221" s="7">
        <v>49</v>
      </c>
      <c r="E9221" s="6" t="s">
        <v>1075</v>
      </c>
      <c r="H9221" s="6">
        <f>IF('Раздел 2.8.1'!T22&gt;='Раздел 2.8.1'!T24,0,1)</f>
        <v>0</v>
      </c>
    </row>
    <row r="9222" spans="1:8" x14ac:dyDescent="0.2">
      <c r="A9222" s="6">
        <f t="shared" si="137"/>
        <v>609562</v>
      </c>
      <c r="B9222" s="6">
        <v>40</v>
      </c>
      <c r="C9222" s="6">
        <v>5</v>
      </c>
      <c r="D9222" s="7">
        <v>50</v>
      </c>
      <c r="E9222" s="6" t="s">
        <v>1076</v>
      </c>
      <c r="H9222" s="6">
        <f>IF('Раздел 2.8.1'!U22&gt;='Раздел 2.8.1'!U24,0,1)</f>
        <v>0</v>
      </c>
    </row>
    <row r="9223" spans="1:8" x14ac:dyDescent="0.2">
      <c r="A9223" s="6">
        <f t="shared" si="137"/>
        <v>609562</v>
      </c>
      <c r="B9223" s="6">
        <v>40</v>
      </c>
      <c r="C9223" s="6">
        <v>5</v>
      </c>
      <c r="D9223" s="7">
        <v>51</v>
      </c>
      <c r="E9223" s="6" t="s">
        <v>1077</v>
      </c>
      <c r="H9223" s="6">
        <f>IF('Раздел 2.8.1'!V22&gt;='Раздел 2.8.1'!V24,0,1)</f>
        <v>0</v>
      </c>
    </row>
    <row r="9224" spans="1:8" x14ac:dyDescent="0.2">
      <c r="A9224" s="6">
        <f t="shared" si="137"/>
        <v>609562</v>
      </c>
      <c r="B9224" s="6">
        <v>40</v>
      </c>
      <c r="C9224" s="6">
        <v>5</v>
      </c>
      <c r="D9224" s="7">
        <v>52</v>
      </c>
      <c r="E9224" s="6" t="s">
        <v>1078</v>
      </c>
      <c r="H9224" s="6">
        <f>IF('Раздел 2.8.1'!W22&gt;='Раздел 2.8.1'!W24,0,1)</f>
        <v>0</v>
      </c>
    </row>
    <row r="9225" spans="1:8" x14ac:dyDescent="0.2">
      <c r="A9225" s="6">
        <f t="shared" si="137"/>
        <v>609562</v>
      </c>
      <c r="B9225" s="6">
        <v>40</v>
      </c>
      <c r="C9225" s="119">
        <v>5</v>
      </c>
      <c r="D9225" s="119">
        <v>53</v>
      </c>
      <c r="E9225" s="119" t="s">
        <v>1079</v>
      </c>
      <c r="F9225" s="119"/>
      <c r="G9225" s="119"/>
      <c r="H9225" s="119">
        <f>IF('Раздел 2.8.1'!X22&gt;='Раздел 2.8.1'!X24,0,1)</f>
        <v>0</v>
      </c>
    </row>
    <row r="9226" spans="1:8" x14ac:dyDescent="0.2">
      <c r="A9226" s="6">
        <f t="shared" si="137"/>
        <v>609562</v>
      </c>
      <c r="B9226" s="6">
        <v>40</v>
      </c>
      <c r="C9226" s="6">
        <v>6</v>
      </c>
      <c r="D9226" s="7">
        <v>54</v>
      </c>
      <c r="E9226" s="6" t="s">
        <v>7612</v>
      </c>
      <c r="H9226" s="6">
        <f>IF('Раздел 2.8.1'!P25&gt;='Раздел 2.8.1'!P26,0,1)</f>
        <v>0</v>
      </c>
    </row>
    <row r="9227" spans="1:8" x14ac:dyDescent="0.2">
      <c r="A9227" s="6">
        <f t="shared" si="137"/>
        <v>609562</v>
      </c>
      <c r="B9227" s="6">
        <v>40</v>
      </c>
      <c r="C9227" s="6">
        <v>6</v>
      </c>
      <c r="D9227" s="7">
        <v>55</v>
      </c>
      <c r="E9227" s="6" t="s">
        <v>8262</v>
      </c>
      <c r="H9227" s="6">
        <f>IF('Раздел 2.8.1'!Q25&gt;='Раздел 2.8.1'!Q26,0,1)</f>
        <v>0</v>
      </c>
    </row>
    <row r="9228" spans="1:8" x14ac:dyDescent="0.2">
      <c r="A9228" s="6">
        <f t="shared" si="137"/>
        <v>609562</v>
      </c>
      <c r="B9228" s="6">
        <v>40</v>
      </c>
      <c r="C9228" s="6">
        <v>6</v>
      </c>
      <c r="D9228" s="7">
        <v>56</v>
      </c>
      <c r="E9228" s="6" t="s">
        <v>8263</v>
      </c>
      <c r="H9228" s="6">
        <f>IF('Раздел 2.8.1'!R25&gt;='Раздел 2.8.1'!R26,0,1)</f>
        <v>0</v>
      </c>
    </row>
    <row r="9229" spans="1:8" x14ac:dyDescent="0.2">
      <c r="A9229" s="6">
        <f t="shared" si="137"/>
        <v>609562</v>
      </c>
      <c r="B9229" s="6">
        <v>40</v>
      </c>
      <c r="C9229" s="6">
        <v>6</v>
      </c>
      <c r="D9229" s="7">
        <v>57</v>
      </c>
      <c r="E9229" s="6" t="s">
        <v>8264</v>
      </c>
      <c r="H9229" s="6">
        <f>IF('Раздел 2.8.1'!S25&gt;='Раздел 2.8.1'!S26,0,1)</f>
        <v>0</v>
      </c>
    </row>
    <row r="9230" spans="1:8" x14ac:dyDescent="0.2">
      <c r="A9230" s="6">
        <f t="shared" si="137"/>
        <v>609562</v>
      </c>
      <c r="B9230" s="6">
        <v>40</v>
      </c>
      <c r="C9230" s="6">
        <v>6</v>
      </c>
      <c r="D9230" s="7">
        <v>58</v>
      </c>
      <c r="E9230" s="6" t="s">
        <v>8265</v>
      </c>
      <c r="H9230" s="6">
        <f>IF('Раздел 2.8.1'!T25&gt;='Раздел 2.8.1'!T26,0,1)</f>
        <v>0</v>
      </c>
    </row>
    <row r="9231" spans="1:8" x14ac:dyDescent="0.2">
      <c r="A9231" s="6">
        <f t="shared" si="137"/>
        <v>609562</v>
      </c>
      <c r="B9231" s="6">
        <v>40</v>
      </c>
      <c r="C9231" s="6">
        <v>6</v>
      </c>
      <c r="D9231" s="7">
        <v>59</v>
      </c>
      <c r="E9231" s="6" t="s">
        <v>8266</v>
      </c>
      <c r="H9231" s="6">
        <f>IF('Раздел 2.8.1'!U25&gt;='Раздел 2.8.1'!U26,0,1)</f>
        <v>0</v>
      </c>
    </row>
    <row r="9232" spans="1:8" x14ac:dyDescent="0.2">
      <c r="A9232" s="6">
        <f t="shared" si="137"/>
        <v>609562</v>
      </c>
      <c r="B9232" s="6">
        <v>40</v>
      </c>
      <c r="C9232" s="6">
        <v>6</v>
      </c>
      <c r="D9232" s="7">
        <v>60</v>
      </c>
      <c r="E9232" s="6" t="s">
        <v>8267</v>
      </c>
      <c r="H9232" s="6">
        <f>IF('Раздел 2.8.1'!V25&gt;='Раздел 2.8.1'!V26,0,1)</f>
        <v>0</v>
      </c>
    </row>
    <row r="9233" spans="1:8" x14ac:dyDescent="0.2">
      <c r="A9233" s="6">
        <f t="shared" si="137"/>
        <v>609562</v>
      </c>
      <c r="B9233" s="6">
        <v>40</v>
      </c>
      <c r="C9233" s="6">
        <v>6</v>
      </c>
      <c r="D9233" s="7">
        <v>61</v>
      </c>
      <c r="E9233" s="6" t="s">
        <v>8268</v>
      </c>
      <c r="H9233" s="6">
        <f>IF('Раздел 2.8.1'!W25&gt;='Раздел 2.8.1'!W26,0,1)</f>
        <v>0</v>
      </c>
    </row>
    <row r="9234" spans="1:8" x14ac:dyDescent="0.2">
      <c r="A9234" s="6">
        <f t="shared" si="137"/>
        <v>609562</v>
      </c>
      <c r="B9234" s="6">
        <v>40</v>
      </c>
      <c r="C9234" s="119">
        <v>6</v>
      </c>
      <c r="D9234" s="119">
        <v>62</v>
      </c>
      <c r="E9234" s="119" t="s">
        <v>8269</v>
      </c>
      <c r="F9234" s="119"/>
      <c r="G9234" s="119"/>
      <c r="H9234" s="119">
        <f>IF('Раздел 2.8.1'!X25&gt;='Раздел 2.8.1'!X26,0,1)</f>
        <v>0</v>
      </c>
    </row>
    <row r="9235" spans="1:8" x14ac:dyDescent="0.2">
      <c r="A9235" s="6">
        <f t="shared" si="137"/>
        <v>609562</v>
      </c>
      <c r="B9235" s="6">
        <v>40</v>
      </c>
      <c r="C9235" s="6">
        <v>7</v>
      </c>
      <c r="D9235" s="7">
        <v>63</v>
      </c>
      <c r="E9235" s="6" t="s">
        <v>7611</v>
      </c>
      <c r="H9235" s="6">
        <f>IF('Раздел 2.8.1'!P25&gt;='Раздел 2.8.1'!P27,0,1)</f>
        <v>0</v>
      </c>
    </row>
    <row r="9236" spans="1:8" x14ac:dyDescent="0.2">
      <c r="A9236" s="6">
        <f t="shared" si="137"/>
        <v>609562</v>
      </c>
      <c r="B9236" s="6">
        <v>40</v>
      </c>
      <c r="C9236" s="6">
        <v>7</v>
      </c>
      <c r="D9236" s="7">
        <v>64</v>
      </c>
      <c r="E9236" s="6" t="s">
        <v>8270</v>
      </c>
      <c r="H9236" s="6">
        <f>IF('Раздел 2.8.1'!Q25&gt;='Раздел 2.8.1'!Q27,0,1)</f>
        <v>0</v>
      </c>
    </row>
    <row r="9237" spans="1:8" x14ac:dyDescent="0.2">
      <c r="A9237" s="6">
        <f t="shared" si="137"/>
        <v>609562</v>
      </c>
      <c r="B9237" s="6">
        <v>40</v>
      </c>
      <c r="C9237" s="6">
        <v>7</v>
      </c>
      <c r="D9237" s="7">
        <v>65</v>
      </c>
      <c r="E9237" s="6" t="s">
        <v>8271</v>
      </c>
      <c r="H9237" s="6">
        <f>IF('Раздел 2.8.1'!R25&gt;='Раздел 2.8.1'!R27,0,1)</f>
        <v>0</v>
      </c>
    </row>
    <row r="9238" spans="1:8" x14ac:dyDescent="0.2">
      <c r="A9238" s="6">
        <f t="shared" si="137"/>
        <v>609562</v>
      </c>
      <c r="B9238" s="6">
        <v>40</v>
      </c>
      <c r="C9238" s="6">
        <v>7</v>
      </c>
      <c r="D9238" s="7">
        <v>66</v>
      </c>
      <c r="E9238" s="6" t="s">
        <v>8272</v>
      </c>
      <c r="H9238" s="6">
        <f>IF('Раздел 2.8.1'!S25&gt;='Раздел 2.8.1'!S27,0,1)</f>
        <v>0</v>
      </c>
    </row>
    <row r="9239" spans="1:8" x14ac:dyDescent="0.2">
      <c r="A9239" s="6">
        <f t="shared" si="137"/>
        <v>609562</v>
      </c>
      <c r="B9239" s="6">
        <v>40</v>
      </c>
      <c r="C9239" s="6">
        <v>7</v>
      </c>
      <c r="D9239" s="7">
        <v>67</v>
      </c>
      <c r="E9239" s="6" t="s">
        <v>7451</v>
      </c>
      <c r="H9239" s="6">
        <f>IF('Раздел 2.8.1'!T25&gt;='Раздел 2.8.1'!T27,0,1)</f>
        <v>0</v>
      </c>
    </row>
    <row r="9240" spans="1:8" x14ac:dyDescent="0.2">
      <c r="A9240" s="6">
        <f t="shared" si="137"/>
        <v>609562</v>
      </c>
      <c r="B9240" s="6">
        <v>40</v>
      </c>
      <c r="C9240" s="6">
        <v>7</v>
      </c>
      <c r="D9240" s="7">
        <v>68</v>
      </c>
      <c r="E9240" s="6" t="s">
        <v>7452</v>
      </c>
      <c r="H9240" s="6">
        <f>IF('Раздел 2.8.1'!U25&gt;='Раздел 2.8.1'!U27,0,1)</f>
        <v>0</v>
      </c>
    </row>
    <row r="9241" spans="1:8" x14ac:dyDescent="0.2">
      <c r="A9241" s="6">
        <f t="shared" si="137"/>
        <v>609562</v>
      </c>
      <c r="B9241" s="6">
        <v>40</v>
      </c>
      <c r="C9241" s="6">
        <v>7</v>
      </c>
      <c r="D9241" s="7">
        <v>69</v>
      </c>
      <c r="E9241" s="6" t="s">
        <v>7453</v>
      </c>
      <c r="H9241" s="6">
        <f>IF('Раздел 2.8.1'!V25&gt;='Раздел 2.8.1'!V27,0,1)</f>
        <v>0</v>
      </c>
    </row>
    <row r="9242" spans="1:8" x14ac:dyDescent="0.2">
      <c r="A9242" s="6">
        <f t="shared" si="137"/>
        <v>609562</v>
      </c>
      <c r="B9242" s="6">
        <v>40</v>
      </c>
      <c r="C9242" s="6">
        <v>7</v>
      </c>
      <c r="D9242" s="7">
        <v>70</v>
      </c>
      <c r="E9242" s="6" t="s">
        <v>7454</v>
      </c>
      <c r="H9242" s="6">
        <f>IF('Раздел 2.8.1'!W25&gt;='Раздел 2.8.1'!W27,0,1)</f>
        <v>0</v>
      </c>
    </row>
    <row r="9243" spans="1:8" x14ac:dyDescent="0.2">
      <c r="A9243" s="6">
        <f t="shared" si="137"/>
        <v>609562</v>
      </c>
      <c r="B9243" s="119">
        <v>40</v>
      </c>
      <c r="C9243" s="119">
        <v>7</v>
      </c>
      <c r="D9243" s="119">
        <v>71</v>
      </c>
      <c r="E9243" s="119" t="s">
        <v>7455</v>
      </c>
      <c r="F9243" s="119"/>
      <c r="G9243" s="119"/>
      <c r="H9243" s="119">
        <f>IF('Раздел 2.8.1'!X25&gt;='Раздел 2.8.1'!X27,0,1)</f>
        <v>0</v>
      </c>
    </row>
    <row r="9244" spans="1:8" x14ac:dyDescent="0.2">
      <c r="A9244" s="117">
        <f t="shared" si="137"/>
        <v>609562</v>
      </c>
      <c r="B9244" s="117">
        <v>41</v>
      </c>
      <c r="C9244" s="117">
        <v>0</v>
      </c>
      <c r="D9244" s="117">
        <v>0</v>
      </c>
      <c r="E9244" s="117" t="str">
        <f>CONCATENATE("Количество ошибок в разделе 2.8.2: ",H9244)</f>
        <v>Количество ошибок в разделе 2.8.2: 0</v>
      </c>
      <c r="F9244" s="117"/>
      <c r="G9244" s="117"/>
      <c r="H9244" s="117">
        <f>SUM(H9245:H9315)</f>
        <v>0</v>
      </c>
    </row>
    <row r="9245" spans="1:8" x14ac:dyDescent="0.2">
      <c r="A9245" s="6">
        <f t="shared" si="137"/>
        <v>609562</v>
      </c>
      <c r="B9245" s="6">
        <v>41</v>
      </c>
      <c r="C9245" s="6">
        <v>1</v>
      </c>
      <c r="D9245" s="6">
        <v>1</v>
      </c>
      <c r="E9245" s="6" t="s">
        <v>7456</v>
      </c>
      <c r="H9245" s="6">
        <f>IF('Раздел 2.8.2'!P21=SUM('Раздел 2.8.2'!P22,'Раздел 2.8.2'!P25,'Раздел 2.8.2'!P28:P33),0,1)</f>
        <v>0</v>
      </c>
    </row>
    <row r="9246" spans="1:8" x14ac:dyDescent="0.2">
      <c r="A9246" s="6">
        <f t="shared" si="137"/>
        <v>609562</v>
      </c>
      <c r="B9246" s="6">
        <v>41</v>
      </c>
      <c r="C9246" s="6">
        <v>1</v>
      </c>
      <c r="D9246" s="6">
        <v>2</v>
      </c>
      <c r="E9246" s="6" t="s">
        <v>7457</v>
      </c>
      <c r="H9246" s="6">
        <f>IF('Раздел 2.8.2'!Q21=SUM('Раздел 2.8.2'!Q22,'Раздел 2.8.2'!Q25,'Раздел 2.8.2'!Q28:Q33),0,1)</f>
        <v>0</v>
      </c>
    </row>
    <row r="9247" spans="1:8" x14ac:dyDescent="0.2">
      <c r="A9247" s="6">
        <f t="shared" si="137"/>
        <v>609562</v>
      </c>
      <c r="B9247" s="6">
        <v>41</v>
      </c>
      <c r="C9247" s="6">
        <v>1</v>
      </c>
      <c r="D9247" s="6">
        <v>3</v>
      </c>
      <c r="E9247" s="6" t="s">
        <v>7458</v>
      </c>
      <c r="H9247" s="6">
        <f>IF('Раздел 2.8.2'!R21=SUM('Раздел 2.8.2'!R22,'Раздел 2.8.2'!R25,'Раздел 2.8.2'!R28:R33),0,1)</f>
        <v>0</v>
      </c>
    </row>
    <row r="9248" spans="1:8" x14ac:dyDescent="0.2">
      <c r="A9248" s="6">
        <f t="shared" si="137"/>
        <v>609562</v>
      </c>
      <c r="B9248" s="6">
        <v>41</v>
      </c>
      <c r="C9248" s="6">
        <v>1</v>
      </c>
      <c r="D9248" s="6">
        <v>4</v>
      </c>
      <c r="E9248" s="6" t="s">
        <v>7459</v>
      </c>
      <c r="H9248" s="6">
        <f>IF('Раздел 2.8.2'!S21=SUM('Раздел 2.8.2'!S22,'Раздел 2.8.2'!S25,'Раздел 2.8.2'!S28:S33),0,1)</f>
        <v>0</v>
      </c>
    </row>
    <row r="9249" spans="1:8" x14ac:dyDescent="0.2">
      <c r="A9249" s="6">
        <f t="shared" si="137"/>
        <v>609562</v>
      </c>
      <c r="B9249" s="6">
        <v>41</v>
      </c>
      <c r="C9249" s="6">
        <v>1</v>
      </c>
      <c r="D9249" s="6">
        <v>5</v>
      </c>
      <c r="E9249" s="7" t="s">
        <v>8278</v>
      </c>
      <c r="H9249" s="6">
        <f>IF('Раздел 2.8.2'!T21=SUM('Раздел 2.8.2'!T22,'Раздел 2.8.2'!T25,'Раздел 2.8.2'!T28:T33),0,1)</f>
        <v>0</v>
      </c>
    </row>
    <row r="9250" spans="1:8" x14ac:dyDescent="0.2">
      <c r="A9250" s="6">
        <f t="shared" si="137"/>
        <v>609562</v>
      </c>
      <c r="B9250" s="6">
        <v>41</v>
      </c>
      <c r="C9250" s="7">
        <v>1</v>
      </c>
      <c r="D9250" s="7">
        <v>6</v>
      </c>
      <c r="E9250" s="7" t="s">
        <v>8279</v>
      </c>
      <c r="F9250" s="7"/>
      <c r="G9250" s="7"/>
      <c r="H9250" s="6">
        <f>IF('Раздел 2.8.2'!U21=SUM('Раздел 2.8.2'!U22,'Раздел 2.8.2'!U25,'Раздел 2.8.2'!U28:U33),0,1)</f>
        <v>0</v>
      </c>
    </row>
    <row r="9251" spans="1:8" x14ac:dyDescent="0.2">
      <c r="A9251" s="6">
        <f t="shared" si="137"/>
        <v>609562</v>
      </c>
      <c r="B9251" s="6">
        <v>41</v>
      </c>
      <c r="C9251" s="7">
        <v>1</v>
      </c>
      <c r="D9251" s="7">
        <v>7</v>
      </c>
      <c r="E9251" s="7" t="s">
        <v>8280</v>
      </c>
      <c r="F9251" s="7"/>
      <c r="G9251" s="7"/>
      <c r="H9251" s="6">
        <f>IF('Раздел 2.8.2'!V21=SUM('Раздел 2.8.2'!V22,'Раздел 2.8.2'!V25,'Раздел 2.8.2'!V28:V33),0,1)</f>
        <v>0</v>
      </c>
    </row>
    <row r="9252" spans="1:8" x14ac:dyDescent="0.2">
      <c r="A9252" s="6">
        <f t="shared" si="137"/>
        <v>609562</v>
      </c>
      <c r="B9252" s="6">
        <v>41</v>
      </c>
      <c r="C9252" s="7">
        <v>1</v>
      </c>
      <c r="D9252" s="7">
        <v>8</v>
      </c>
      <c r="E9252" s="7" t="s">
        <v>8281</v>
      </c>
      <c r="H9252" s="6">
        <f>IF('Раздел 2.8.2'!W21=SUM('Раздел 2.8.2'!W22,'Раздел 2.8.2'!W25,'Раздел 2.8.2'!W28:W33),0,1)</f>
        <v>0</v>
      </c>
    </row>
    <row r="9253" spans="1:8" x14ac:dyDescent="0.2">
      <c r="A9253" s="6">
        <f t="shared" si="137"/>
        <v>609562</v>
      </c>
      <c r="B9253" s="6">
        <v>41</v>
      </c>
      <c r="C9253" s="119">
        <v>1</v>
      </c>
      <c r="D9253" s="119">
        <v>9</v>
      </c>
      <c r="E9253" s="119" t="s">
        <v>8282</v>
      </c>
      <c r="F9253" s="119"/>
      <c r="G9253" s="119"/>
      <c r="H9253" s="119">
        <f>IF('Раздел 2.8.2'!X21=SUM('Раздел 2.8.2'!X22,'Раздел 2.8.2'!X25,'Раздел 2.8.2'!X28:X33),0,1)</f>
        <v>0</v>
      </c>
    </row>
    <row r="9254" spans="1:8" x14ac:dyDescent="0.2">
      <c r="A9254" s="6">
        <f t="shared" si="137"/>
        <v>609562</v>
      </c>
      <c r="B9254" s="6">
        <v>41</v>
      </c>
      <c r="C9254" s="6">
        <v>2</v>
      </c>
      <c r="D9254" s="7">
        <v>10</v>
      </c>
      <c r="E9254" s="7" t="s">
        <v>8283</v>
      </c>
      <c r="H9254" s="6">
        <f>IF('Раздел 2.8.2'!P21=SUM('Раздел 2.8.2'!Q21:W21),0,1)</f>
        <v>0</v>
      </c>
    </row>
    <row r="9255" spans="1:8" x14ac:dyDescent="0.2">
      <c r="A9255" s="6">
        <f t="shared" si="137"/>
        <v>609562</v>
      </c>
      <c r="B9255" s="6">
        <v>41</v>
      </c>
      <c r="C9255" s="6">
        <v>2</v>
      </c>
      <c r="D9255" s="7">
        <v>11</v>
      </c>
      <c r="E9255" s="7" t="s">
        <v>8284</v>
      </c>
      <c r="H9255" s="6">
        <f>IF('Раздел 2.8.2'!P22=SUM('Раздел 2.8.2'!Q22:W22),0,1)</f>
        <v>0</v>
      </c>
    </row>
    <row r="9256" spans="1:8" x14ac:dyDescent="0.2">
      <c r="A9256" s="6">
        <f t="shared" si="137"/>
        <v>609562</v>
      </c>
      <c r="B9256" s="6">
        <v>41</v>
      </c>
      <c r="C9256" s="6">
        <v>2</v>
      </c>
      <c r="D9256" s="7">
        <v>12</v>
      </c>
      <c r="E9256" s="7" t="s">
        <v>8285</v>
      </c>
      <c r="H9256" s="6">
        <f>IF('Раздел 2.8.2'!P23=SUM('Раздел 2.8.2'!Q23:W23),0,1)</f>
        <v>0</v>
      </c>
    </row>
    <row r="9257" spans="1:8" x14ac:dyDescent="0.2">
      <c r="A9257" s="6">
        <f t="shared" si="137"/>
        <v>609562</v>
      </c>
      <c r="B9257" s="6">
        <v>41</v>
      </c>
      <c r="C9257" s="6">
        <v>2</v>
      </c>
      <c r="D9257" s="7">
        <v>13</v>
      </c>
      <c r="E9257" s="7" t="s">
        <v>8286</v>
      </c>
      <c r="H9257" s="6">
        <f>IF('Раздел 2.8.2'!P24=SUM('Раздел 2.8.2'!Q24:W24),0,1)</f>
        <v>0</v>
      </c>
    </row>
    <row r="9258" spans="1:8" x14ac:dyDescent="0.2">
      <c r="A9258" s="6">
        <f t="shared" si="137"/>
        <v>609562</v>
      </c>
      <c r="B9258" s="6">
        <v>41</v>
      </c>
      <c r="C9258" s="6">
        <v>2</v>
      </c>
      <c r="D9258" s="7">
        <v>14</v>
      </c>
      <c r="E9258" s="7" t="s">
        <v>8287</v>
      </c>
      <c r="H9258" s="6">
        <f>IF('Раздел 2.8.2'!P25=SUM('Раздел 2.8.2'!Q25:W25),0,1)</f>
        <v>0</v>
      </c>
    </row>
    <row r="9259" spans="1:8" x14ac:dyDescent="0.2">
      <c r="A9259" s="6">
        <f t="shared" si="137"/>
        <v>609562</v>
      </c>
      <c r="B9259" s="6">
        <v>41</v>
      </c>
      <c r="C9259" s="6">
        <v>2</v>
      </c>
      <c r="D9259" s="7">
        <v>15</v>
      </c>
      <c r="E9259" s="7" t="s">
        <v>8288</v>
      </c>
      <c r="H9259" s="6">
        <f>IF('Раздел 2.8.2'!P26=SUM('Раздел 2.8.2'!Q26:W26),0,1)</f>
        <v>0</v>
      </c>
    </row>
    <row r="9260" spans="1:8" x14ac:dyDescent="0.2">
      <c r="A9260" s="6">
        <f t="shared" si="137"/>
        <v>609562</v>
      </c>
      <c r="B9260" s="6">
        <v>41</v>
      </c>
      <c r="C9260" s="6">
        <v>2</v>
      </c>
      <c r="D9260" s="7">
        <v>16</v>
      </c>
      <c r="E9260" s="7" t="s">
        <v>8289</v>
      </c>
      <c r="H9260" s="6">
        <f>IF('Раздел 2.8.2'!P27=SUM('Раздел 2.8.2'!Q27:W27),0,1)</f>
        <v>0</v>
      </c>
    </row>
    <row r="9261" spans="1:8" x14ac:dyDescent="0.2">
      <c r="A9261" s="6">
        <f t="shared" si="137"/>
        <v>609562</v>
      </c>
      <c r="B9261" s="6">
        <v>41</v>
      </c>
      <c r="C9261" s="6">
        <v>2</v>
      </c>
      <c r="D9261" s="7">
        <v>17</v>
      </c>
      <c r="E9261" s="7" t="s">
        <v>8290</v>
      </c>
      <c r="H9261" s="6">
        <f>IF('Раздел 2.8.2'!P28=SUM('Раздел 2.8.2'!Q28:W28),0,1)</f>
        <v>0</v>
      </c>
    </row>
    <row r="9262" spans="1:8" x14ac:dyDescent="0.2">
      <c r="A9262" s="6">
        <f t="shared" si="137"/>
        <v>609562</v>
      </c>
      <c r="B9262" s="6">
        <v>41</v>
      </c>
      <c r="C9262" s="6">
        <v>2</v>
      </c>
      <c r="D9262" s="7">
        <v>18</v>
      </c>
      <c r="E9262" s="7" t="s">
        <v>8291</v>
      </c>
      <c r="H9262" s="6">
        <f>IF('Раздел 2.8.2'!P29=SUM('Раздел 2.8.2'!Q29:W29),0,1)</f>
        <v>0</v>
      </c>
    </row>
    <row r="9263" spans="1:8" x14ac:dyDescent="0.2">
      <c r="A9263" s="6">
        <f t="shared" si="137"/>
        <v>609562</v>
      </c>
      <c r="B9263" s="6">
        <v>41</v>
      </c>
      <c r="C9263" s="6">
        <v>2</v>
      </c>
      <c r="D9263" s="7">
        <v>19</v>
      </c>
      <c r="E9263" s="7" t="s">
        <v>8292</v>
      </c>
      <c r="H9263" s="6">
        <f>IF('Раздел 2.8.2'!P30=SUM('Раздел 2.8.2'!Q30:W30),0,1)</f>
        <v>0</v>
      </c>
    </row>
    <row r="9264" spans="1:8" x14ac:dyDescent="0.2">
      <c r="A9264" s="6">
        <f t="shared" ref="A9264:A9327" si="138">P_3</f>
        <v>609562</v>
      </c>
      <c r="B9264" s="6">
        <v>41</v>
      </c>
      <c r="C9264" s="6">
        <v>2</v>
      </c>
      <c r="D9264" s="7">
        <v>20</v>
      </c>
      <c r="E9264" s="7" t="s">
        <v>8293</v>
      </c>
      <c r="H9264" s="6">
        <f>IF('Раздел 2.8.2'!P31=SUM('Раздел 2.8.2'!Q31:W31),0,1)</f>
        <v>0</v>
      </c>
    </row>
    <row r="9265" spans="1:8" x14ac:dyDescent="0.2">
      <c r="A9265" s="6">
        <f t="shared" si="138"/>
        <v>609562</v>
      </c>
      <c r="B9265" s="6">
        <v>41</v>
      </c>
      <c r="C9265" s="6">
        <v>2</v>
      </c>
      <c r="D9265" s="7">
        <v>21</v>
      </c>
      <c r="E9265" s="7" t="s">
        <v>8294</v>
      </c>
      <c r="H9265" s="6">
        <f>IF('Раздел 2.8.2'!P32=SUM('Раздел 2.8.2'!Q32:W32),0,1)</f>
        <v>0</v>
      </c>
    </row>
    <row r="9266" spans="1:8" x14ac:dyDescent="0.2">
      <c r="A9266" s="6">
        <f t="shared" si="138"/>
        <v>609562</v>
      </c>
      <c r="B9266" s="6">
        <v>41</v>
      </c>
      <c r="C9266" s="119">
        <v>2</v>
      </c>
      <c r="D9266" s="119">
        <v>22</v>
      </c>
      <c r="E9266" s="119" t="s">
        <v>8295</v>
      </c>
      <c r="F9266" s="119"/>
      <c r="G9266" s="119"/>
      <c r="H9266" s="119">
        <f>IF('Раздел 2.8.2'!P33=SUM('Раздел 2.8.2'!Q33:W33),0,1)</f>
        <v>0</v>
      </c>
    </row>
    <row r="9267" spans="1:8" x14ac:dyDescent="0.2">
      <c r="A9267" s="6">
        <f t="shared" si="138"/>
        <v>609562</v>
      </c>
      <c r="B9267" s="6">
        <v>41</v>
      </c>
      <c r="C9267" s="6">
        <v>3</v>
      </c>
      <c r="D9267" s="7">
        <v>23</v>
      </c>
      <c r="E9267" s="7" t="s">
        <v>6686</v>
      </c>
      <c r="H9267" s="6">
        <f>IF('Раздел 2.8.2'!P21&gt;='Раздел 2.8.2'!X21,0,1)</f>
        <v>0</v>
      </c>
    </row>
    <row r="9268" spans="1:8" x14ac:dyDescent="0.2">
      <c r="A9268" s="6">
        <f t="shared" si="138"/>
        <v>609562</v>
      </c>
      <c r="B9268" s="6">
        <v>41</v>
      </c>
      <c r="C9268" s="6">
        <v>3</v>
      </c>
      <c r="D9268" s="7">
        <v>24</v>
      </c>
      <c r="E9268" s="7" t="s">
        <v>6687</v>
      </c>
      <c r="H9268" s="6">
        <f>IF('Раздел 2.8.2'!P22&gt;='Раздел 2.8.2'!X22,0,1)</f>
        <v>0</v>
      </c>
    </row>
    <row r="9269" spans="1:8" x14ac:dyDescent="0.2">
      <c r="A9269" s="6">
        <f t="shared" si="138"/>
        <v>609562</v>
      </c>
      <c r="B9269" s="6">
        <v>41</v>
      </c>
      <c r="C9269" s="6">
        <v>3</v>
      </c>
      <c r="D9269" s="7">
        <v>25</v>
      </c>
      <c r="E9269" s="7" t="s">
        <v>7510</v>
      </c>
      <c r="H9269" s="6">
        <f>IF('Раздел 2.8.2'!P23&gt;='Раздел 2.8.2'!X23,0,1)</f>
        <v>0</v>
      </c>
    </row>
    <row r="9270" spans="1:8" x14ac:dyDescent="0.2">
      <c r="A9270" s="6">
        <f t="shared" si="138"/>
        <v>609562</v>
      </c>
      <c r="B9270" s="6">
        <v>41</v>
      </c>
      <c r="C9270" s="6">
        <v>3</v>
      </c>
      <c r="D9270" s="7">
        <v>26</v>
      </c>
      <c r="E9270" s="7" t="s">
        <v>7511</v>
      </c>
      <c r="H9270" s="6">
        <f>IF('Раздел 2.8.2'!P24&gt;='Раздел 2.8.2'!X24,0,1)</f>
        <v>0</v>
      </c>
    </row>
    <row r="9271" spans="1:8" x14ac:dyDescent="0.2">
      <c r="A9271" s="6">
        <f t="shared" si="138"/>
        <v>609562</v>
      </c>
      <c r="B9271" s="6">
        <v>41</v>
      </c>
      <c r="C9271" s="6">
        <v>3</v>
      </c>
      <c r="D9271" s="7">
        <v>27</v>
      </c>
      <c r="E9271" s="7" t="s">
        <v>7512</v>
      </c>
      <c r="H9271" s="6">
        <f>IF('Раздел 2.8.2'!P25&gt;='Раздел 2.8.2'!X25,0,1)</f>
        <v>0</v>
      </c>
    </row>
    <row r="9272" spans="1:8" x14ac:dyDescent="0.2">
      <c r="A9272" s="6">
        <f t="shared" si="138"/>
        <v>609562</v>
      </c>
      <c r="B9272" s="6">
        <v>41</v>
      </c>
      <c r="C9272" s="6">
        <v>3</v>
      </c>
      <c r="D9272" s="7">
        <v>28</v>
      </c>
      <c r="E9272" s="7" t="s">
        <v>7513</v>
      </c>
      <c r="H9272" s="6">
        <f>IF('Раздел 2.8.2'!P26&gt;='Раздел 2.8.2'!X26,0,1)</f>
        <v>0</v>
      </c>
    </row>
    <row r="9273" spans="1:8" x14ac:dyDescent="0.2">
      <c r="A9273" s="6">
        <f t="shared" si="138"/>
        <v>609562</v>
      </c>
      <c r="B9273" s="6">
        <v>41</v>
      </c>
      <c r="C9273" s="6">
        <v>3</v>
      </c>
      <c r="D9273" s="7">
        <v>29</v>
      </c>
      <c r="E9273" s="7" t="s">
        <v>7514</v>
      </c>
      <c r="H9273" s="6">
        <f>IF('Раздел 2.8.2'!P27&gt;='Раздел 2.8.2'!X27,0,1)</f>
        <v>0</v>
      </c>
    </row>
    <row r="9274" spans="1:8" x14ac:dyDescent="0.2">
      <c r="A9274" s="6">
        <f t="shared" si="138"/>
        <v>609562</v>
      </c>
      <c r="B9274" s="6">
        <v>41</v>
      </c>
      <c r="C9274" s="6">
        <v>3</v>
      </c>
      <c r="D9274" s="7">
        <v>30</v>
      </c>
      <c r="E9274" s="7" t="s">
        <v>7515</v>
      </c>
      <c r="H9274" s="6">
        <f>IF('Раздел 2.8.2'!P28&gt;='Раздел 2.8.2'!X28,0,1)</f>
        <v>0</v>
      </c>
    </row>
    <row r="9275" spans="1:8" x14ac:dyDescent="0.2">
      <c r="A9275" s="6">
        <f t="shared" si="138"/>
        <v>609562</v>
      </c>
      <c r="B9275" s="6">
        <v>41</v>
      </c>
      <c r="C9275" s="6">
        <v>3</v>
      </c>
      <c r="D9275" s="7">
        <v>31</v>
      </c>
      <c r="E9275" s="7" t="s">
        <v>7516</v>
      </c>
      <c r="H9275" s="6">
        <f>IF('Раздел 2.8.2'!P29&gt;='Раздел 2.8.2'!X29,0,1)</f>
        <v>0</v>
      </c>
    </row>
    <row r="9276" spans="1:8" x14ac:dyDescent="0.2">
      <c r="A9276" s="6">
        <f t="shared" si="138"/>
        <v>609562</v>
      </c>
      <c r="B9276" s="6">
        <v>41</v>
      </c>
      <c r="C9276" s="6">
        <v>3</v>
      </c>
      <c r="D9276" s="7">
        <v>32</v>
      </c>
      <c r="E9276" s="7" t="s">
        <v>7517</v>
      </c>
      <c r="H9276" s="6">
        <f>IF('Раздел 2.8.2'!P30&gt;='Раздел 2.8.2'!X30,0,1)</f>
        <v>0</v>
      </c>
    </row>
    <row r="9277" spans="1:8" x14ac:dyDescent="0.2">
      <c r="A9277" s="6">
        <f t="shared" si="138"/>
        <v>609562</v>
      </c>
      <c r="B9277" s="6">
        <v>41</v>
      </c>
      <c r="C9277" s="6">
        <v>3</v>
      </c>
      <c r="D9277" s="7">
        <v>33</v>
      </c>
      <c r="E9277" s="7" t="s">
        <v>7518</v>
      </c>
      <c r="H9277" s="6">
        <f>IF('Раздел 2.8.2'!P31&gt;='Раздел 2.8.2'!X31,0,1)</f>
        <v>0</v>
      </c>
    </row>
    <row r="9278" spans="1:8" x14ac:dyDescent="0.2">
      <c r="A9278" s="6">
        <f t="shared" si="138"/>
        <v>609562</v>
      </c>
      <c r="B9278" s="6">
        <v>41</v>
      </c>
      <c r="C9278" s="6">
        <v>3</v>
      </c>
      <c r="D9278" s="7">
        <v>34</v>
      </c>
      <c r="E9278" s="7" t="s">
        <v>7519</v>
      </c>
      <c r="H9278" s="6">
        <f>IF('Раздел 2.8.2'!P32&gt;='Раздел 2.8.2'!X32,0,1)</f>
        <v>0</v>
      </c>
    </row>
    <row r="9279" spans="1:8" x14ac:dyDescent="0.2">
      <c r="A9279" s="6">
        <f t="shared" si="138"/>
        <v>609562</v>
      </c>
      <c r="B9279" s="6">
        <v>41</v>
      </c>
      <c r="C9279" s="119">
        <v>3</v>
      </c>
      <c r="D9279" s="119">
        <v>35</v>
      </c>
      <c r="E9279" s="119" t="s">
        <v>7520</v>
      </c>
      <c r="F9279" s="119"/>
      <c r="G9279" s="119"/>
      <c r="H9279" s="119">
        <f>IF('Раздел 2.8.2'!P33&gt;='Раздел 2.8.2'!X33,0,1)</f>
        <v>0</v>
      </c>
    </row>
    <row r="9280" spans="1:8" x14ac:dyDescent="0.2">
      <c r="A9280" s="6">
        <f t="shared" si="138"/>
        <v>609562</v>
      </c>
      <c r="B9280" s="6">
        <v>41</v>
      </c>
      <c r="C9280" s="6">
        <v>4</v>
      </c>
      <c r="D9280" s="7">
        <v>36</v>
      </c>
      <c r="E9280" s="6" t="s">
        <v>7521</v>
      </c>
      <c r="H9280" s="6">
        <f>IF('Раздел 2.8.2'!P22&gt;='Раздел 2.8.2'!P23,0,1)</f>
        <v>0</v>
      </c>
    </row>
    <row r="9281" spans="1:8" x14ac:dyDescent="0.2">
      <c r="A9281" s="6">
        <f t="shared" si="138"/>
        <v>609562</v>
      </c>
      <c r="B9281" s="6">
        <v>41</v>
      </c>
      <c r="C9281" s="6">
        <v>4</v>
      </c>
      <c r="D9281" s="7">
        <v>37</v>
      </c>
      <c r="E9281" s="6" t="s">
        <v>7522</v>
      </c>
      <c r="H9281" s="6">
        <f>IF('Раздел 2.8.2'!Q22&gt;='Раздел 2.8.2'!Q23,0,1)</f>
        <v>0</v>
      </c>
    </row>
    <row r="9282" spans="1:8" x14ac:dyDescent="0.2">
      <c r="A9282" s="6">
        <f t="shared" si="138"/>
        <v>609562</v>
      </c>
      <c r="B9282" s="6">
        <v>41</v>
      </c>
      <c r="C9282" s="6">
        <v>4</v>
      </c>
      <c r="D9282" s="7">
        <v>38</v>
      </c>
      <c r="E9282" s="6" t="s">
        <v>7523</v>
      </c>
      <c r="H9282" s="6">
        <f>IF('Раздел 2.8.2'!R22&gt;='Раздел 2.8.2'!R23,0,1)</f>
        <v>0</v>
      </c>
    </row>
    <row r="9283" spans="1:8" x14ac:dyDescent="0.2">
      <c r="A9283" s="6">
        <f t="shared" si="138"/>
        <v>609562</v>
      </c>
      <c r="B9283" s="6">
        <v>41</v>
      </c>
      <c r="C9283" s="6">
        <v>4</v>
      </c>
      <c r="D9283" s="7">
        <v>39</v>
      </c>
      <c r="E9283" s="6" t="s">
        <v>7524</v>
      </c>
      <c r="H9283" s="6">
        <f>IF('Раздел 2.8.2'!S22&gt;='Раздел 2.8.2'!S23,0,1)</f>
        <v>0</v>
      </c>
    </row>
    <row r="9284" spans="1:8" x14ac:dyDescent="0.2">
      <c r="A9284" s="6">
        <f t="shared" si="138"/>
        <v>609562</v>
      </c>
      <c r="B9284" s="6">
        <v>41</v>
      </c>
      <c r="C9284" s="6">
        <v>4</v>
      </c>
      <c r="D9284" s="7">
        <v>40</v>
      </c>
      <c r="E9284" s="6" t="s">
        <v>7525</v>
      </c>
      <c r="H9284" s="6">
        <f>IF('Раздел 2.8.2'!T22&gt;='Раздел 2.8.2'!T23,0,1)</f>
        <v>0</v>
      </c>
    </row>
    <row r="9285" spans="1:8" x14ac:dyDescent="0.2">
      <c r="A9285" s="6">
        <f t="shared" si="138"/>
        <v>609562</v>
      </c>
      <c r="B9285" s="6">
        <v>41</v>
      </c>
      <c r="C9285" s="6">
        <v>4</v>
      </c>
      <c r="D9285" s="7">
        <v>41</v>
      </c>
      <c r="E9285" s="6" t="s">
        <v>7526</v>
      </c>
      <c r="H9285" s="6">
        <f>IF('Раздел 2.8.2'!U22&gt;='Раздел 2.8.2'!U23,0,1)</f>
        <v>0</v>
      </c>
    </row>
    <row r="9286" spans="1:8" x14ac:dyDescent="0.2">
      <c r="A9286" s="6">
        <f t="shared" si="138"/>
        <v>609562</v>
      </c>
      <c r="B9286" s="6">
        <v>41</v>
      </c>
      <c r="C9286" s="6">
        <v>4</v>
      </c>
      <c r="D9286" s="7">
        <v>42</v>
      </c>
      <c r="E9286" s="6" t="s">
        <v>6703</v>
      </c>
      <c r="H9286" s="6">
        <f>IF('Раздел 2.8.2'!V22&gt;='Раздел 2.8.2'!V23,0,1)</f>
        <v>0</v>
      </c>
    </row>
    <row r="9287" spans="1:8" x14ac:dyDescent="0.2">
      <c r="A9287" s="6">
        <f t="shared" si="138"/>
        <v>609562</v>
      </c>
      <c r="B9287" s="6">
        <v>41</v>
      </c>
      <c r="C9287" s="6">
        <v>4</v>
      </c>
      <c r="D9287" s="7">
        <v>43</v>
      </c>
      <c r="E9287" s="6" t="s">
        <v>6699</v>
      </c>
      <c r="H9287" s="6">
        <f>IF('Раздел 2.8.2'!W22&gt;='Раздел 2.8.2'!W23,0,1)</f>
        <v>0</v>
      </c>
    </row>
    <row r="9288" spans="1:8" x14ac:dyDescent="0.2">
      <c r="A9288" s="6">
        <f t="shared" si="138"/>
        <v>609562</v>
      </c>
      <c r="B9288" s="6">
        <v>41</v>
      </c>
      <c r="C9288" s="119">
        <v>4</v>
      </c>
      <c r="D9288" s="119">
        <v>44</v>
      </c>
      <c r="E9288" s="119" t="s">
        <v>6700</v>
      </c>
      <c r="F9288" s="119"/>
      <c r="G9288" s="119"/>
      <c r="H9288" s="119">
        <f>IF('Раздел 2.8.2'!X22&gt;='Раздел 2.8.2'!X23,0,1)</f>
        <v>0</v>
      </c>
    </row>
    <row r="9289" spans="1:8" x14ac:dyDescent="0.2">
      <c r="A9289" s="6">
        <f t="shared" si="138"/>
        <v>609562</v>
      </c>
      <c r="B9289" s="6">
        <v>41</v>
      </c>
      <c r="C9289" s="6">
        <v>5</v>
      </c>
      <c r="D9289" s="7">
        <v>45</v>
      </c>
      <c r="E9289" s="6" t="s">
        <v>1080</v>
      </c>
      <c r="H9289" s="6">
        <f>IF('Раздел 2.8.2'!P22&gt;='Раздел 2.8.2'!P24,0,1)</f>
        <v>0</v>
      </c>
    </row>
    <row r="9290" spans="1:8" x14ac:dyDescent="0.2">
      <c r="A9290" s="6">
        <f t="shared" si="138"/>
        <v>609562</v>
      </c>
      <c r="B9290" s="6">
        <v>41</v>
      </c>
      <c r="C9290" s="6">
        <v>5</v>
      </c>
      <c r="D9290" s="7">
        <v>46</v>
      </c>
      <c r="E9290" s="6" t="s">
        <v>1081</v>
      </c>
      <c r="H9290" s="6">
        <f>IF('Раздел 2.8.2'!Q22&gt;='Раздел 2.8.2'!Q24,0,1)</f>
        <v>0</v>
      </c>
    </row>
    <row r="9291" spans="1:8" x14ac:dyDescent="0.2">
      <c r="A9291" s="6">
        <f t="shared" si="138"/>
        <v>609562</v>
      </c>
      <c r="B9291" s="6">
        <v>41</v>
      </c>
      <c r="C9291" s="6">
        <v>5</v>
      </c>
      <c r="D9291" s="7">
        <v>47</v>
      </c>
      <c r="E9291" s="6" t="s">
        <v>1082</v>
      </c>
      <c r="H9291" s="6">
        <f>IF('Раздел 2.8.2'!R22&gt;='Раздел 2.8.2'!R24,0,1)</f>
        <v>0</v>
      </c>
    </row>
    <row r="9292" spans="1:8" x14ac:dyDescent="0.2">
      <c r="A9292" s="6">
        <f t="shared" si="138"/>
        <v>609562</v>
      </c>
      <c r="B9292" s="6">
        <v>41</v>
      </c>
      <c r="C9292" s="6">
        <v>5</v>
      </c>
      <c r="D9292" s="7">
        <v>48</v>
      </c>
      <c r="E9292" s="6" t="s">
        <v>1083</v>
      </c>
      <c r="H9292" s="6">
        <f>IF('Раздел 2.8.2'!S22&gt;='Раздел 2.8.2'!S24,0,1)</f>
        <v>0</v>
      </c>
    </row>
    <row r="9293" spans="1:8" x14ac:dyDescent="0.2">
      <c r="A9293" s="6">
        <f t="shared" si="138"/>
        <v>609562</v>
      </c>
      <c r="B9293" s="6">
        <v>41</v>
      </c>
      <c r="C9293" s="6">
        <v>5</v>
      </c>
      <c r="D9293" s="7">
        <v>49</v>
      </c>
      <c r="E9293" s="6" t="s">
        <v>1084</v>
      </c>
      <c r="H9293" s="6">
        <f>IF('Раздел 2.8.2'!T22&gt;='Раздел 2.8.2'!T24,0,1)</f>
        <v>0</v>
      </c>
    </row>
    <row r="9294" spans="1:8" x14ac:dyDescent="0.2">
      <c r="A9294" s="6">
        <f t="shared" si="138"/>
        <v>609562</v>
      </c>
      <c r="B9294" s="6">
        <v>41</v>
      </c>
      <c r="C9294" s="6">
        <v>5</v>
      </c>
      <c r="D9294" s="7">
        <v>50</v>
      </c>
      <c r="E9294" s="6" t="s">
        <v>1085</v>
      </c>
      <c r="H9294" s="6">
        <f>IF('Раздел 2.8.2'!U22&gt;='Раздел 2.8.2'!U24,0,1)</f>
        <v>0</v>
      </c>
    </row>
    <row r="9295" spans="1:8" x14ac:dyDescent="0.2">
      <c r="A9295" s="6">
        <f t="shared" si="138"/>
        <v>609562</v>
      </c>
      <c r="B9295" s="6">
        <v>41</v>
      </c>
      <c r="C9295" s="6">
        <v>5</v>
      </c>
      <c r="D9295" s="7">
        <v>51</v>
      </c>
      <c r="E9295" s="6" t="s">
        <v>1086</v>
      </c>
      <c r="H9295" s="6">
        <f>IF('Раздел 2.8.2'!V22&gt;='Раздел 2.8.2'!V24,0,1)</f>
        <v>0</v>
      </c>
    </row>
    <row r="9296" spans="1:8" x14ac:dyDescent="0.2">
      <c r="A9296" s="6">
        <f t="shared" si="138"/>
        <v>609562</v>
      </c>
      <c r="B9296" s="6">
        <v>41</v>
      </c>
      <c r="C9296" s="6">
        <v>5</v>
      </c>
      <c r="D9296" s="7">
        <v>52</v>
      </c>
      <c r="E9296" s="6" t="s">
        <v>1087</v>
      </c>
      <c r="H9296" s="6">
        <f>IF('Раздел 2.8.2'!W22&gt;='Раздел 2.8.2'!W24,0,1)</f>
        <v>0</v>
      </c>
    </row>
    <row r="9297" spans="1:8" x14ac:dyDescent="0.2">
      <c r="A9297" s="6">
        <f t="shared" si="138"/>
        <v>609562</v>
      </c>
      <c r="B9297" s="6">
        <v>41</v>
      </c>
      <c r="C9297" s="119">
        <v>5</v>
      </c>
      <c r="D9297" s="119">
        <v>53</v>
      </c>
      <c r="E9297" s="119" t="s">
        <v>1088</v>
      </c>
      <c r="F9297" s="119"/>
      <c r="G9297" s="119"/>
      <c r="H9297" s="119">
        <f>IF('Раздел 2.8.2'!X22&gt;='Раздел 2.8.2'!X24,0,1)</f>
        <v>0</v>
      </c>
    </row>
    <row r="9298" spans="1:8" x14ac:dyDescent="0.2">
      <c r="A9298" s="6">
        <f t="shared" si="138"/>
        <v>609562</v>
      </c>
      <c r="B9298" s="6">
        <v>41</v>
      </c>
      <c r="C9298" s="6">
        <v>6</v>
      </c>
      <c r="D9298" s="7">
        <v>54</v>
      </c>
      <c r="E9298" s="6" t="s">
        <v>7610</v>
      </c>
      <c r="H9298" s="6">
        <f>IF('Раздел 2.8.2'!P25&gt;='Раздел 2.8.2'!P26,0,1)</f>
        <v>0</v>
      </c>
    </row>
    <row r="9299" spans="1:8" x14ac:dyDescent="0.2">
      <c r="A9299" s="6">
        <f t="shared" si="138"/>
        <v>609562</v>
      </c>
      <c r="B9299" s="6">
        <v>41</v>
      </c>
      <c r="C9299" s="6">
        <v>6</v>
      </c>
      <c r="D9299" s="7">
        <v>55</v>
      </c>
      <c r="E9299" s="6" t="s">
        <v>8319</v>
      </c>
      <c r="H9299" s="6">
        <f>IF('Раздел 2.8.2'!Q25&gt;='Раздел 2.8.2'!Q26,0,1)</f>
        <v>0</v>
      </c>
    </row>
    <row r="9300" spans="1:8" x14ac:dyDescent="0.2">
      <c r="A9300" s="6">
        <f t="shared" si="138"/>
        <v>609562</v>
      </c>
      <c r="B9300" s="6">
        <v>41</v>
      </c>
      <c r="C9300" s="6">
        <v>6</v>
      </c>
      <c r="D9300" s="7">
        <v>56</v>
      </c>
      <c r="E9300" s="6" t="s">
        <v>8320</v>
      </c>
      <c r="H9300" s="6">
        <f>IF('Раздел 2.8.2'!R25&gt;='Раздел 2.8.2'!R26,0,1)</f>
        <v>0</v>
      </c>
    </row>
    <row r="9301" spans="1:8" x14ac:dyDescent="0.2">
      <c r="A9301" s="6">
        <f t="shared" si="138"/>
        <v>609562</v>
      </c>
      <c r="B9301" s="6">
        <v>41</v>
      </c>
      <c r="C9301" s="6">
        <v>6</v>
      </c>
      <c r="D9301" s="7">
        <v>57</v>
      </c>
      <c r="E9301" s="6" t="s">
        <v>8321</v>
      </c>
      <c r="H9301" s="6">
        <f>IF('Раздел 2.8.2'!S25&gt;='Раздел 2.8.2'!S26,0,1)</f>
        <v>0</v>
      </c>
    </row>
    <row r="9302" spans="1:8" x14ac:dyDescent="0.2">
      <c r="A9302" s="6">
        <f t="shared" si="138"/>
        <v>609562</v>
      </c>
      <c r="B9302" s="6">
        <v>41</v>
      </c>
      <c r="C9302" s="6">
        <v>6</v>
      </c>
      <c r="D9302" s="7">
        <v>58</v>
      </c>
      <c r="E9302" s="6" t="s">
        <v>7499</v>
      </c>
      <c r="H9302" s="6">
        <f>IF('Раздел 2.8.2'!T25&gt;='Раздел 2.8.2'!T26,0,1)</f>
        <v>0</v>
      </c>
    </row>
    <row r="9303" spans="1:8" x14ac:dyDescent="0.2">
      <c r="A9303" s="6">
        <f t="shared" si="138"/>
        <v>609562</v>
      </c>
      <c r="B9303" s="6">
        <v>41</v>
      </c>
      <c r="C9303" s="6">
        <v>6</v>
      </c>
      <c r="D9303" s="7">
        <v>59</v>
      </c>
      <c r="E9303" s="6" t="s">
        <v>7500</v>
      </c>
      <c r="H9303" s="6">
        <f>IF('Раздел 2.8.2'!U25&gt;='Раздел 2.8.2'!U26,0,1)</f>
        <v>0</v>
      </c>
    </row>
    <row r="9304" spans="1:8" x14ac:dyDescent="0.2">
      <c r="A9304" s="6">
        <f t="shared" si="138"/>
        <v>609562</v>
      </c>
      <c r="B9304" s="6">
        <v>41</v>
      </c>
      <c r="C9304" s="6">
        <v>6</v>
      </c>
      <c r="D9304" s="7">
        <v>60</v>
      </c>
      <c r="E9304" s="6" t="s">
        <v>7501</v>
      </c>
      <c r="H9304" s="6">
        <f>IF('Раздел 2.8.2'!V25&gt;='Раздел 2.8.2'!V26,0,1)</f>
        <v>0</v>
      </c>
    </row>
    <row r="9305" spans="1:8" x14ac:dyDescent="0.2">
      <c r="A9305" s="6">
        <f t="shared" si="138"/>
        <v>609562</v>
      </c>
      <c r="B9305" s="6">
        <v>41</v>
      </c>
      <c r="C9305" s="6">
        <v>6</v>
      </c>
      <c r="D9305" s="7">
        <v>61</v>
      </c>
      <c r="E9305" s="6" t="s">
        <v>7502</v>
      </c>
      <c r="H9305" s="6">
        <f>IF('Раздел 2.8.2'!W25&gt;='Раздел 2.8.2'!W26,0,1)</f>
        <v>0</v>
      </c>
    </row>
    <row r="9306" spans="1:8" x14ac:dyDescent="0.2">
      <c r="A9306" s="6">
        <f t="shared" si="138"/>
        <v>609562</v>
      </c>
      <c r="B9306" s="6">
        <v>41</v>
      </c>
      <c r="C9306" s="119">
        <v>6</v>
      </c>
      <c r="D9306" s="119">
        <v>62</v>
      </c>
      <c r="E9306" s="119" t="s">
        <v>7503</v>
      </c>
      <c r="F9306" s="119"/>
      <c r="G9306" s="119"/>
      <c r="H9306" s="119">
        <f>IF('Раздел 2.8.2'!X25&gt;='Раздел 2.8.2'!X26,0,1)</f>
        <v>0</v>
      </c>
    </row>
    <row r="9307" spans="1:8" x14ac:dyDescent="0.2">
      <c r="A9307" s="6">
        <f t="shared" si="138"/>
        <v>609562</v>
      </c>
      <c r="B9307" s="6">
        <v>41</v>
      </c>
      <c r="C9307" s="6">
        <v>7</v>
      </c>
      <c r="D9307" s="7">
        <v>63</v>
      </c>
      <c r="E9307" s="6" t="s">
        <v>7609</v>
      </c>
      <c r="H9307" s="6">
        <f>IF('Раздел 2.8.2'!P25&gt;='Раздел 2.8.2'!P27,0,1)</f>
        <v>0</v>
      </c>
    </row>
    <row r="9308" spans="1:8" x14ac:dyDescent="0.2">
      <c r="A9308" s="6">
        <f t="shared" si="138"/>
        <v>609562</v>
      </c>
      <c r="B9308" s="6">
        <v>41</v>
      </c>
      <c r="C9308" s="6">
        <v>7</v>
      </c>
      <c r="D9308" s="7">
        <v>64</v>
      </c>
      <c r="E9308" s="6" t="s">
        <v>7504</v>
      </c>
      <c r="H9308" s="6">
        <f>IF('Раздел 2.8.2'!Q25&gt;='Раздел 2.8.2'!Q27,0,1)</f>
        <v>0</v>
      </c>
    </row>
    <row r="9309" spans="1:8" x14ac:dyDescent="0.2">
      <c r="A9309" s="6">
        <f t="shared" si="138"/>
        <v>609562</v>
      </c>
      <c r="B9309" s="6">
        <v>41</v>
      </c>
      <c r="C9309" s="6">
        <v>7</v>
      </c>
      <c r="D9309" s="7">
        <v>65</v>
      </c>
      <c r="E9309" s="6" t="s">
        <v>7505</v>
      </c>
      <c r="H9309" s="6">
        <f>IF('Раздел 2.8.2'!R25&gt;='Раздел 2.8.2'!R27,0,1)</f>
        <v>0</v>
      </c>
    </row>
    <row r="9310" spans="1:8" x14ac:dyDescent="0.2">
      <c r="A9310" s="6">
        <f t="shared" si="138"/>
        <v>609562</v>
      </c>
      <c r="B9310" s="6">
        <v>41</v>
      </c>
      <c r="C9310" s="6">
        <v>7</v>
      </c>
      <c r="D9310" s="7">
        <v>66</v>
      </c>
      <c r="E9310" s="6" t="s">
        <v>7506</v>
      </c>
      <c r="H9310" s="6">
        <f>IF('Раздел 2.8.2'!S25&gt;='Раздел 2.8.2'!S27,0,1)</f>
        <v>0</v>
      </c>
    </row>
    <row r="9311" spans="1:8" x14ac:dyDescent="0.2">
      <c r="A9311" s="6">
        <f t="shared" si="138"/>
        <v>609562</v>
      </c>
      <c r="B9311" s="6">
        <v>41</v>
      </c>
      <c r="C9311" s="6">
        <v>7</v>
      </c>
      <c r="D9311" s="7">
        <v>67</v>
      </c>
      <c r="E9311" s="6" t="s">
        <v>7507</v>
      </c>
      <c r="H9311" s="6">
        <f>IF('Раздел 2.8.2'!T25&gt;='Раздел 2.8.2'!T27,0,1)</f>
        <v>0</v>
      </c>
    </row>
    <row r="9312" spans="1:8" x14ac:dyDescent="0.2">
      <c r="A9312" s="6">
        <f t="shared" si="138"/>
        <v>609562</v>
      </c>
      <c r="B9312" s="6">
        <v>41</v>
      </c>
      <c r="C9312" s="6">
        <v>7</v>
      </c>
      <c r="D9312" s="7">
        <v>68</v>
      </c>
      <c r="E9312" s="6" t="s">
        <v>7508</v>
      </c>
      <c r="H9312" s="6">
        <f>IF('Раздел 2.8.2'!U25&gt;='Раздел 2.8.2'!U27,0,1)</f>
        <v>0</v>
      </c>
    </row>
    <row r="9313" spans="1:8" x14ac:dyDescent="0.2">
      <c r="A9313" s="6">
        <f t="shared" si="138"/>
        <v>609562</v>
      </c>
      <c r="B9313" s="6">
        <v>41</v>
      </c>
      <c r="C9313" s="6">
        <v>7</v>
      </c>
      <c r="D9313" s="7">
        <v>69</v>
      </c>
      <c r="E9313" s="6" t="s">
        <v>7509</v>
      </c>
      <c r="H9313" s="6">
        <f>IF('Раздел 2.8.2'!V25&gt;='Раздел 2.8.2'!V27,0,1)</f>
        <v>0</v>
      </c>
    </row>
    <row r="9314" spans="1:8" x14ac:dyDescent="0.2">
      <c r="A9314" s="6">
        <f t="shared" si="138"/>
        <v>609562</v>
      </c>
      <c r="B9314" s="6">
        <v>41</v>
      </c>
      <c r="C9314" s="6">
        <v>7</v>
      </c>
      <c r="D9314" s="7">
        <v>70</v>
      </c>
      <c r="E9314" s="6" t="s">
        <v>8334</v>
      </c>
      <c r="H9314" s="6">
        <f>IF('Раздел 2.8.2'!W25&gt;='Раздел 2.8.2'!W27,0,1)</f>
        <v>0</v>
      </c>
    </row>
    <row r="9315" spans="1:8" x14ac:dyDescent="0.2">
      <c r="A9315" s="6">
        <f t="shared" si="138"/>
        <v>609562</v>
      </c>
      <c r="B9315" s="119">
        <v>41</v>
      </c>
      <c r="C9315" s="119">
        <v>7</v>
      </c>
      <c r="D9315" s="119">
        <v>71</v>
      </c>
      <c r="E9315" s="119" t="s">
        <v>8335</v>
      </c>
      <c r="F9315" s="119"/>
      <c r="G9315" s="119"/>
      <c r="H9315" s="119">
        <f>IF('Раздел 2.8.2'!X25&gt;='Раздел 2.8.2'!X27,0,1)</f>
        <v>0</v>
      </c>
    </row>
    <row r="9316" spans="1:8" x14ac:dyDescent="0.2">
      <c r="A9316" s="117">
        <f t="shared" si="138"/>
        <v>609562</v>
      </c>
      <c r="B9316" s="117">
        <v>42</v>
      </c>
      <c r="C9316" s="117">
        <v>0</v>
      </c>
      <c r="D9316" s="117">
        <v>0</v>
      </c>
      <c r="E9316" s="117" t="str">
        <f>CONCATENATE("Количество ошибок в разделе 2.8.3: ",H9316)</f>
        <v>Количество ошибок в разделе 2.8.3: 0</v>
      </c>
      <c r="F9316" s="117"/>
      <c r="G9316" s="117"/>
      <c r="H9316" s="117">
        <f>SUM(H9317:H9387)</f>
        <v>0</v>
      </c>
    </row>
    <row r="9317" spans="1:8" x14ac:dyDescent="0.2">
      <c r="A9317" s="6">
        <f t="shared" si="138"/>
        <v>609562</v>
      </c>
      <c r="B9317" s="6">
        <v>42</v>
      </c>
      <c r="C9317" s="6">
        <v>1</v>
      </c>
      <c r="D9317" s="6">
        <v>1</v>
      </c>
      <c r="E9317" s="6" t="s">
        <v>8336</v>
      </c>
      <c r="H9317" s="6">
        <f>IF('Раздел 2.8.3'!P21=SUM('Раздел 2.8.3'!P22,'Раздел 2.8.3'!P25,'Раздел 2.8.3'!P28:P33),0,1)</f>
        <v>0</v>
      </c>
    </row>
    <row r="9318" spans="1:8" x14ac:dyDescent="0.2">
      <c r="A9318" s="6">
        <f t="shared" si="138"/>
        <v>609562</v>
      </c>
      <c r="B9318" s="6">
        <v>42</v>
      </c>
      <c r="C9318" s="6">
        <v>1</v>
      </c>
      <c r="D9318" s="6">
        <v>2</v>
      </c>
      <c r="E9318" s="6" t="s">
        <v>8337</v>
      </c>
      <c r="H9318" s="6">
        <f>IF('Раздел 2.8.3'!Q21=SUM('Раздел 2.8.3'!Q22,'Раздел 2.8.3'!Q25,'Раздел 2.8.3'!Q28:Q33),0,1)</f>
        <v>0</v>
      </c>
    </row>
    <row r="9319" spans="1:8" x14ac:dyDescent="0.2">
      <c r="A9319" s="6">
        <f t="shared" si="138"/>
        <v>609562</v>
      </c>
      <c r="B9319" s="6">
        <v>42</v>
      </c>
      <c r="C9319" s="6">
        <v>1</v>
      </c>
      <c r="D9319" s="6">
        <v>3</v>
      </c>
      <c r="E9319" s="6" t="s">
        <v>8338</v>
      </c>
      <c r="H9319" s="6">
        <f>IF('Раздел 2.8.3'!R21=SUM('Раздел 2.8.3'!R22,'Раздел 2.8.3'!R25,'Раздел 2.8.3'!R28:R33),0,1)</f>
        <v>0</v>
      </c>
    </row>
    <row r="9320" spans="1:8" x14ac:dyDescent="0.2">
      <c r="A9320" s="6">
        <f t="shared" si="138"/>
        <v>609562</v>
      </c>
      <c r="B9320" s="6">
        <v>42</v>
      </c>
      <c r="C9320" s="6">
        <v>1</v>
      </c>
      <c r="D9320" s="6">
        <v>4</v>
      </c>
      <c r="E9320" s="6" t="s">
        <v>8339</v>
      </c>
      <c r="H9320" s="6">
        <f>IF('Раздел 2.8.3'!S21=SUM('Раздел 2.8.3'!S22,'Раздел 2.8.3'!S25,'Раздел 2.8.3'!S28:S33),0,1)</f>
        <v>0</v>
      </c>
    </row>
    <row r="9321" spans="1:8" x14ac:dyDescent="0.2">
      <c r="A9321" s="6">
        <f t="shared" si="138"/>
        <v>609562</v>
      </c>
      <c r="B9321" s="6">
        <v>42</v>
      </c>
      <c r="C9321" s="6">
        <v>1</v>
      </c>
      <c r="D9321" s="6">
        <v>5</v>
      </c>
      <c r="E9321" s="7" t="s">
        <v>8340</v>
      </c>
      <c r="H9321" s="6">
        <f>IF('Раздел 2.8.3'!T21=SUM('Раздел 2.8.3'!T22,'Раздел 2.8.3'!T25,'Раздел 2.8.3'!T28:T33),0,1)</f>
        <v>0</v>
      </c>
    </row>
    <row r="9322" spans="1:8" x14ac:dyDescent="0.2">
      <c r="A9322" s="6">
        <f t="shared" si="138"/>
        <v>609562</v>
      </c>
      <c r="B9322" s="6">
        <v>42</v>
      </c>
      <c r="C9322" s="7">
        <v>1</v>
      </c>
      <c r="D9322" s="7">
        <v>6</v>
      </c>
      <c r="E9322" s="7" t="s">
        <v>8341</v>
      </c>
      <c r="F9322" s="7"/>
      <c r="G9322" s="7"/>
      <c r="H9322" s="6">
        <f>IF('Раздел 2.8.3'!U21=SUM('Раздел 2.8.3'!U22,'Раздел 2.8.3'!U25,'Раздел 2.8.3'!U28:U33),0,1)</f>
        <v>0</v>
      </c>
    </row>
    <row r="9323" spans="1:8" x14ac:dyDescent="0.2">
      <c r="A9323" s="6">
        <f t="shared" si="138"/>
        <v>609562</v>
      </c>
      <c r="B9323" s="6">
        <v>42</v>
      </c>
      <c r="C9323" s="7">
        <v>1</v>
      </c>
      <c r="D9323" s="7">
        <v>7</v>
      </c>
      <c r="E9323" s="7" t="s">
        <v>8342</v>
      </c>
      <c r="F9323" s="7"/>
      <c r="G9323" s="7"/>
      <c r="H9323" s="6">
        <f>IF('Раздел 2.8.3'!V21=SUM('Раздел 2.8.3'!V22,'Раздел 2.8.3'!V25,'Раздел 2.8.3'!V28:V33),0,1)</f>
        <v>0</v>
      </c>
    </row>
    <row r="9324" spans="1:8" x14ac:dyDescent="0.2">
      <c r="A9324" s="6">
        <f t="shared" si="138"/>
        <v>609562</v>
      </c>
      <c r="B9324" s="6">
        <v>42</v>
      </c>
      <c r="C9324" s="7">
        <v>1</v>
      </c>
      <c r="D9324" s="7">
        <v>8</v>
      </c>
      <c r="E9324" s="7" t="s">
        <v>8343</v>
      </c>
      <c r="H9324" s="6">
        <f>IF('Раздел 2.8.3'!W21=SUM('Раздел 2.8.3'!W22,'Раздел 2.8.3'!W25,'Раздел 2.8.3'!W28:W33),0,1)</f>
        <v>0</v>
      </c>
    </row>
    <row r="9325" spans="1:8" x14ac:dyDescent="0.2">
      <c r="A9325" s="6">
        <f t="shared" si="138"/>
        <v>609562</v>
      </c>
      <c r="B9325" s="6">
        <v>42</v>
      </c>
      <c r="C9325" s="119">
        <v>1</v>
      </c>
      <c r="D9325" s="119">
        <v>9</v>
      </c>
      <c r="E9325" s="119" t="s">
        <v>8344</v>
      </c>
      <c r="F9325" s="119"/>
      <c r="G9325" s="119"/>
      <c r="H9325" s="119">
        <f>IF('Раздел 2.8.3'!X21=SUM('Раздел 2.8.3'!X22,'Раздел 2.8.3'!X25,'Раздел 2.8.3'!X28:X33),0,1)</f>
        <v>0</v>
      </c>
    </row>
    <row r="9326" spans="1:8" x14ac:dyDescent="0.2">
      <c r="A9326" s="6">
        <f t="shared" si="138"/>
        <v>609562</v>
      </c>
      <c r="B9326" s="6">
        <v>42</v>
      </c>
      <c r="C9326" s="6">
        <v>2</v>
      </c>
      <c r="D9326" s="7">
        <v>10</v>
      </c>
      <c r="E9326" s="7" t="s">
        <v>6704</v>
      </c>
      <c r="H9326" s="6">
        <f>IF('Раздел 2.8.3'!P21=SUM('Раздел 2.8.3'!Q21:W21),0,1)</f>
        <v>0</v>
      </c>
    </row>
    <row r="9327" spans="1:8" x14ac:dyDescent="0.2">
      <c r="A9327" s="6">
        <f t="shared" si="138"/>
        <v>609562</v>
      </c>
      <c r="B9327" s="6">
        <v>42</v>
      </c>
      <c r="C9327" s="6">
        <v>2</v>
      </c>
      <c r="D9327" s="7">
        <v>11</v>
      </c>
      <c r="E9327" s="7" t="s">
        <v>9118</v>
      </c>
      <c r="H9327" s="6">
        <f>IF('Раздел 2.8.3'!P22=SUM('Раздел 2.8.3'!Q22:W22),0,1)</f>
        <v>0</v>
      </c>
    </row>
    <row r="9328" spans="1:8" x14ac:dyDescent="0.2">
      <c r="A9328" s="6">
        <f t="shared" ref="A9328:A9393" si="139">P_3</f>
        <v>609562</v>
      </c>
      <c r="B9328" s="6">
        <v>42</v>
      </c>
      <c r="C9328" s="6">
        <v>2</v>
      </c>
      <c r="D9328" s="7">
        <v>12</v>
      </c>
      <c r="E9328" s="7" t="s">
        <v>9119</v>
      </c>
      <c r="H9328" s="6">
        <f>IF('Раздел 2.8.3'!P23=SUM('Раздел 2.8.3'!Q23:W23),0,1)</f>
        <v>0</v>
      </c>
    </row>
    <row r="9329" spans="1:8" x14ac:dyDescent="0.2">
      <c r="A9329" s="6">
        <f t="shared" si="139"/>
        <v>609562</v>
      </c>
      <c r="B9329" s="6">
        <v>42</v>
      </c>
      <c r="C9329" s="6">
        <v>2</v>
      </c>
      <c r="D9329" s="7">
        <v>13</v>
      </c>
      <c r="E9329" s="7" t="s">
        <v>9120</v>
      </c>
      <c r="H9329" s="6">
        <f>IF('Раздел 2.8.3'!P24=SUM('Раздел 2.8.3'!Q24:W24),0,1)</f>
        <v>0</v>
      </c>
    </row>
    <row r="9330" spans="1:8" x14ac:dyDescent="0.2">
      <c r="A9330" s="6">
        <f t="shared" si="139"/>
        <v>609562</v>
      </c>
      <c r="B9330" s="6">
        <v>42</v>
      </c>
      <c r="C9330" s="6">
        <v>2</v>
      </c>
      <c r="D9330" s="7">
        <v>14</v>
      </c>
      <c r="E9330" s="7" t="s">
        <v>9121</v>
      </c>
      <c r="H9330" s="6">
        <f>IF('Раздел 2.8.3'!P25=SUM('Раздел 2.8.3'!Q25:W25),0,1)</f>
        <v>0</v>
      </c>
    </row>
    <row r="9331" spans="1:8" x14ac:dyDescent="0.2">
      <c r="A9331" s="6">
        <f t="shared" si="139"/>
        <v>609562</v>
      </c>
      <c r="B9331" s="6">
        <v>42</v>
      </c>
      <c r="C9331" s="6">
        <v>2</v>
      </c>
      <c r="D9331" s="7">
        <v>15</v>
      </c>
      <c r="E9331" s="7" t="s">
        <v>9122</v>
      </c>
      <c r="H9331" s="6">
        <f>IF('Раздел 2.8.3'!P26=SUM('Раздел 2.8.3'!Q26:W26),0,1)</f>
        <v>0</v>
      </c>
    </row>
    <row r="9332" spans="1:8" x14ac:dyDescent="0.2">
      <c r="A9332" s="6">
        <f t="shared" si="139"/>
        <v>609562</v>
      </c>
      <c r="B9332" s="6">
        <v>42</v>
      </c>
      <c r="C9332" s="6">
        <v>2</v>
      </c>
      <c r="D9332" s="7">
        <v>16</v>
      </c>
      <c r="E9332" s="7" t="s">
        <v>9123</v>
      </c>
      <c r="H9332" s="6">
        <f>IF('Раздел 2.8.3'!P27=SUM('Раздел 2.8.3'!Q27:W27),0,1)</f>
        <v>0</v>
      </c>
    </row>
    <row r="9333" spans="1:8" x14ac:dyDescent="0.2">
      <c r="A9333" s="6">
        <f t="shared" si="139"/>
        <v>609562</v>
      </c>
      <c r="B9333" s="6">
        <v>42</v>
      </c>
      <c r="C9333" s="6">
        <v>2</v>
      </c>
      <c r="D9333" s="7">
        <v>17</v>
      </c>
      <c r="E9333" s="7" t="s">
        <v>9124</v>
      </c>
      <c r="H9333" s="6">
        <f>IF('Раздел 2.8.3'!P28=SUM('Раздел 2.8.3'!Q28:W28),0,1)</f>
        <v>0</v>
      </c>
    </row>
    <row r="9334" spans="1:8" x14ac:dyDescent="0.2">
      <c r="A9334" s="6">
        <f t="shared" si="139"/>
        <v>609562</v>
      </c>
      <c r="B9334" s="6">
        <v>42</v>
      </c>
      <c r="C9334" s="6">
        <v>2</v>
      </c>
      <c r="D9334" s="7">
        <v>18</v>
      </c>
      <c r="E9334" s="7" t="s">
        <v>9125</v>
      </c>
      <c r="H9334" s="6">
        <f>IF('Раздел 2.8.3'!P29=SUM('Раздел 2.8.3'!Q29:W29),0,1)</f>
        <v>0</v>
      </c>
    </row>
    <row r="9335" spans="1:8" x14ac:dyDescent="0.2">
      <c r="A9335" s="6">
        <f t="shared" si="139"/>
        <v>609562</v>
      </c>
      <c r="B9335" s="6">
        <v>42</v>
      </c>
      <c r="C9335" s="6">
        <v>2</v>
      </c>
      <c r="D9335" s="7">
        <v>19</v>
      </c>
      <c r="E9335" s="7" t="s">
        <v>9126</v>
      </c>
      <c r="H9335" s="6">
        <f>IF('Раздел 2.8.3'!P30=SUM('Раздел 2.8.3'!Q30:W30),0,1)</f>
        <v>0</v>
      </c>
    </row>
    <row r="9336" spans="1:8" x14ac:dyDescent="0.2">
      <c r="A9336" s="6">
        <f t="shared" si="139"/>
        <v>609562</v>
      </c>
      <c r="B9336" s="6">
        <v>42</v>
      </c>
      <c r="C9336" s="6">
        <v>2</v>
      </c>
      <c r="D9336" s="7">
        <v>20</v>
      </c>
      <c r="E9336" s="7" t="s">
        <v>9127</v>
      </c>
      <c r="H9336" s="6">
        <f>IF('Раздел 2.8.3'!P31=SUM('Раздел 2.8.3'!Q31:W31),0,1)</f>
        <v>0</v>
      </c>
    </row>
    <row r="9337" spans="1:8" x14ac:dyDescent="0.2">
      <c r="A9337" s="6">
        <f t="shared" si="139"/>
        <v>609562</v>
      </c>
      <c r="B9337" s="6">
        <v>42</v>
      </c>
      <c r="C9337" s="6">
        <v>2</v>
      </c>
      <c r="D9337" s="7">
        <v>21</v>
      </c>
      <c r="E9337" s="7" t="s">
        <v>9128</v>
      </c>
      <c r="H9337" s="6">
        <f>IF('Раздел 2.8.3'!P32=SUM('Раздел 2.8.3'!Q32:W32),0,1)</f>
        <v>0</v>
      </c>
    </row>
    <row r="9338" spans="1:8" x14ac:dyDescent="0.2">
      <c r="A9338" s="6">
        <f t="shared" si="139"/>
        <v>609562</v>
      </c>
      <c r="B9338" s="6">
        <v>42</v>
      </c>
      <c r="C9338" s="119">
        <v>2</v>
      </c>
      <c r="D9338" s="119">
        <v>22</v>
      </c>
      <c r="E9338" s="119" t="s">
        <v>6717</v>
      </c>
      <c r="F9338" s="119"/>
      <c r="G9338" s="119"/>
      <c r="H9338" s="119">
        <f>IF('Раздел 2.8.3'!P33=SUM('Раздел 2.8.3'!Q33:W33),0,1)</f>
        <v>0</v>
      </c>
    </row>
    <row r="9339" spans="1:8" x14ac:dyDescent="0.2">
      <c r="A9339" s="6">
        <f t="shared" si="139"/>
        <v>609562</v>
      </c>
      <c r="B9339" s="6">
        <v>42</v>
      </c>
      <c r="C9339" s="6">
        <v>3</v>
      </c>
      <c r="D9339" s="7">
        <v>23</v>
      </c>
      <c r="E9339" s="7" t="s">
        <v>6718</v>
      </c>
      <c r="H9339" s="6">
        <f>IF('Раздел 2.8.3'!P21&gt;='Раздел 2.8.3'!X21,0,1)</f>
        <v>0</v>
      </c>
    </row>
    <row r="9340" spans="1:8" x14ac:dyDescent="0.2">
      <c r="A9340" s="6">
        <f t="shared" si="139"/>
        <v>609562</v>
      </c>
      <c r="B9340" s="6">
        <v>42</v>
      </c>
      <c r="C9340" s="6">
        <v>3</v>
      </c>
      <c r="D9340" s="7">
        <v>24</v>
      </c>
      <c r="E9340" s="7" t="s">
        <v>5905</v>
      </c>
      <c r="H9340" s="6">
        <f>IF('Раздел 2.8.3'!P22&gt;='Раздел 2.8.3'!X22,0,1)</f>
        <v>0</v>
      </c>
    </row>
    <row r="9341" spans="1:8" x14ac:dyDescent="0.2">
      <c r="A9341" s="6">
        <f t="shared" si="139"/>
        <v>609562</v>
      </c>
      <c r="B9341" s="6">
        <v>42</v>
      </c>
      <c r="C9341" s="6">
        <v>3</v>
      </c>
      <c r="D9341" s="7">
        <v>25</v>
      </c>
      <c r="E9341" s="7" t="s">
        <v>5906</v>
      </c>
      <c r="H9341" s="6">
        <f>IF('Раздел 2.8.3'!P23&gt;='Раздел 2.8.3'!X23,0,1)</f>
        <v>0</v>
      </c>
    </row>
    <row r="9342" spans="1:8" x14ac:dyDescent="0.2">
      <c r="A9342" s="6">
        <f t="shared" si="139"/>
        <v>609562</v>
      </c>
      <c r="B9342" s="6">
        <v>42</v>
      </c>
      <c r="C9342" s="6">
        <v>3</v>
      </c>
      <c r="D9342" s="7">
        <v>26</v>
      </c>
      <c r="E9342" s="7" t="s">
        <v>5907</v>
      </c>
      <c r="H9342" s="6">
        <f>IF('Раздел 2.8.3'!P24&gt;='Раздел 2.8.3'!X24,0,1)</f>
        <v>0</v>
      </c>
    </row>
    <row r="9343" spans="1:8" x14ac:dyDescent="0.2">
      <c r="A9343" s="6">
        <f t="shared" si="139"/>
        <v>609562</v>
      </c>
      <c r="B9343" s="6">
        <v>42</v>
      </c>
      <c r="C9343" s="6">
        <v>3</v>
      </c>
      <c r="D9343" s="7">
        <v>27</v>
      </c>
      <c r="E9343" s="7" t="s">
        <v>5908</v>
      </c>
      <c r="H9343" s="6">
        <f>IF('Раздел 2.8.3'!P25&gt;='Раздел 2.8.3'!X25,0,1)</f>
        <v>0</v>
      </c>
    </row>
    <row r="9344" spans="1:8" x14ac:dyDescent="0.2">
      <c r="A9344" s="6">
        <f t="shared" si="139"/>
        <v>609562</v>
      </c>
      <c r="B9344" s="6">
        <v>42</v>
      </c>
      <c r="C9344" s="6">
        <v>3</v>
      </c>
      <c r="D9344" s="7">
        <v>28</v>
      </c>
      <c r="E9344" s="7" t="s">
        <v>5909</v>
      </c>
      <c r="H9344" s="6">
        <f>IF('Раздел 2.8.3'!P26&gt;='Раздел 2.8.3'!X26,0,1)</f>
        <v>0</v>
      </c>
    </row>
    <row r="9345" spans="1:8" x14ac:dyDescent="0.2">
      <c r="A9345" s="6">
        <f t="shared" si="139"/>
        <v>609562</v>
      </c>
      <c r="B9345" s="6">
        <v>42</v>
      </c>
      <c r="C9345" s="6">
        <v>3</v>
      </c>
      <c r="D9345" s="7">
        <v>29</v>
      </c>
      <c r="E9345" s="7" t="s">
        <v>5910</v>
      </c>
      <c r="H9345" s="6">
        <f>IF('Раздел 2.8.3'!P27&gt;='Раздел 2.8.3'!X27,0,1)</f>
        <v>0</v>
      </c>
    </row>
    <row r="9346" spans="1:8" x14ac:dyDescent="0.2">
      <c r="A9346" s="6">
        <f t="shared" si="139"/>
        <v>609562</v>
      </c>
      <c r="B9346" s="6">
        <v>42</v>
      </c>
      <c r="C9346" s="6">
        <v>3</v>
      </c>
      <c r="D9346" s="7">
        <v>30</v>
      </c>
      <c r="E9346" s="7" t="s">
        <v>5911</v>
      </c>
      <c r="H9346" s="6">
        <f>IF('Раздел 2.8.3'!P28&gt;='Раздел 2.8.3'!X28,0,1)</f>
        <v>0</v>
      </c>
    </row>
    <row r="9347" spans="1:8" x14ac:dyDescent="0.2">
      <c r="A9347" s="6">
        <f t="shared" si="139"/>
        <v>609562</v>
      </c>
      <c r="B9347" s="6">
        <v>42</v>
      </c>
      <c r="C9347" s="6">
        <v>3</v>
      </c>
      <c r="D9347" s="7">
        <v>31</v>
      </c>
      <c r="E9347" s="7" t="s">
        <v>5912</v>
      </c>
      <c r="H9347" s="6">
        <f>IF('Раздел 2.8.3'!P29&gt;='Раздел 2.8.3'!X29,0,1)</f>
        <v>0</v>
      </c>
    </row>
    <row r="9348" spans="1:8" x14ac:dyDescent="0.2">
      <c r="A9348" s="6">
        <f t="shared" si="139"/>
        <v>609562</v>
      </c>
      <c r="B9348" s="6">
        <v>42</v>
      </c>
      <c r="C9348" s="6">
        <v>3</v>
      </c>
      <c r="D9348" s="7">
        <v>32</v>
      </c>
      <c r="E9348" s="7" t="s">
        <v>6730</v>
      </c>
      <c r="H9348" s="6">
        <f>IF('Раздел 2.8.3'!P30&gt;='Раздел 2.8.3'!X30,0,1)</f>
        <v>0</v>
      </c>
    </row>
    <row r="9349" spans="1:8" x14ac:dyDescent="0.2">
      <c r="A9349" s="6">
        <f t="shared" si="139"/>
        <v>609562</v>
      </c>
      <c r="B9349" s="6">
        <v>42</v>
      </c>
      <c r="C9349" s="6">
        <v>3</v>
      </c>
      <c r="D9349" s="7">
        <v>33</v>
      </c>
      <c r="E9349" s="7" t="s">
        <v>6731</v>
      </c>
      <c r="H9349" s="6">
        <f>IF('Раздел 2.8.3'!P31&gt;='Раздел 2.8.3'!X31,0,1)</f>
        <v>0</v>
      </c>
    </row>
    <row r="9350" spans="1:8" x14ac:dyDescent="0.2">
      <c r="A9350" s="6">
        <f t="shared" si="139"/>
        <v>609562</v>
      </c>
      <c r="B9350" s="6">
        <v>42</v>
      </c>
      <c r="C9350" s="6">
        <v>3</v>
      </c>
      <c r="D9350" s="7">
        <v>34</v>
      </c>
      <c r="E9350" s="7" t="s">
        <v>6732</v>
      </c>
      <c r="H9350" s="6">
        <f>IF('Раздел 2.8.3'!P32&gt;='Раздел 2.8.3'!X32,0,1)</f>
        <v>0</v>
      </c>
    </row>
    <row r="9351" spans="1:8" x14ac:dyDescent="0.2">
      <c r="A9351" s="6">
        <f t="shared" si="139"/>
        <v>609562</v>
      </c>
      <c r="B9351" s="6">
        <v>42</v>
      </c>
      <c r="C9351" s="119">
        <v>3</v>
      </c>
      <c r="D9351" s="119">
        <v>35</v>
      </c>
      <c r="E9351" s="119" t="s">
        <v>9136</v>
      </c>
      <c r="F9351" s="119"/>
      <c r="G9351" s="119"/>
      <c r="H9351" s="119">
        <f>IF('Раздел 2.8.3'!P33&gt;='Раздел 2.8.3'!X33,0,1)</f>
        <v>0</v>
      </c>
    </row>
    <row r="9352" spans="1:8" x14ac:dyDescent="0.2">
      <c r="A9352" s="6">
        <f t="shared" si="139"/>
        <v>609562</v>
      </c>
      <c r="B9352" s="6">
        <v>42</v>
      </c>
      <c r="C9352" s="6">
        <v>4</v>
      </c>
      <c r="D9352" s="7">
        <v>36</v>
      </c>
      <c r="E9352" s="6" t="s">
        <v>9137</v>
      </c>
      <c r="H9352" s="6">
        <f>IF('Раздел 2.8.3'!P22&gt;='Раздел 2.8.3'!P23,0,1)</f>
        <v>0</v>
      </c>
    </row>
    <row r="9353" spans="1:8" x14ac:dyDescent="0.2">
      <c r="A9353" s="6">
        <f t="shared" si="139"/>
        <v>609562</v>
      </c>
      <c r="B9353" s="6">
        <v>42</v>
      </c>
      <c r="C9353" s="6">
        <v>4</v>
      </c>
      <c r="D9353" s="7">
        <v>37</v>
      </c>
      <c r="E9353" s="6" t="s">
        <v>9138</v>
      </c>
      <c r="H9353" s="6">
        <f>IF('Раздел 2.8.3'!Q22&gt;='Раздел 2.8.3'!Q23,0,1)</f>
        <v>0</v>
      </c>
    </row>
    <row r="9354" spans="1:8" x14ac:dyDescent="0.2">
      <c r="A9354" s="6">
        <f t="shared" si="139"/>
        <v>609562</v>
      </c>
      <c r="B9354" s="6">
        <v>42</v>
      </c>
      <c r="C9354" s="6">
        <v>4</v>
      </c>
      <c r="D9354" s="7">
        <v>38</v>
      </c>
      <c r="E9354" s="6" t="s">
        <v>9139</v>
      </c>
      <c r="H9354" s="6">
        <f>IF('Раздел 2.8.3'!R22&gt;='Раздел 2.8.3'!R23,0,1)</f>
        <v>0</v>
      </c>
    </row>
    <row r="9355" spans="1:8" x14ac:dyDescent="0.2">
      <c r="A9355" s="6">
        <f t="shared" si="139"/>
        <v>609562</v>
      </c>
      <c r="B9355" s="6">
        <v>42</v>
      </c>
      <c r="C9355" s="6">
        <v>4</v>
      </c>
      <c r="D9355" s="7">
        <v>39</v>
      </c>
      <c r="E9355" s="6" t="s">
        <v>9140</v>
      </c>
      <c r="H9355" s="6">
        <f>IF('Раздел 2.8.3'!S22&gt;='Раздел 2.8.3'!S23,0,1)</f>
        <v>0</v>
      </c>
    </row>
    <row r="9356" spans="1:8" x14ac:dyDescent="0.2">
      <c r="A9356" s="6">
        <f t="shared" si="139"/>
        <v>609562</v>
      </c>
      <c r="B9356" s="6">
        <v>42</v>
      </c>
      <c r="C9356" s="6">
        <v>4</v>
      </c>
      <c r="D9356" s="7">
        <v>40</v>
      </c>
      <c r="E9356" s="6" t="s">
        <v>9141</v>
      </c>
      <c r="H9356" s="6">
        <f>IF('Раздел 2.8.3'!T22&gt;='Раздел 2.8.3'!T23,0,1)</f>
        <v>0</v>
      </c>
    </row>
    <row r="9357" spans="1:8" x14ac:dyDescent="0.2">
      <c r="A9357" s="6">
        <f t="shared" si="139"/>
        <v>609562</v>
      </c>
      <c r="B9357" s="6">
        <v>42</v>
      </c>
      <c r="C9357" s="6">
        <v>4</v>
      </c>
      <c r="D9357" s="7">
        <v>41</v>
      </c>
      <c r="E9357" s="6" t="s">
        <v>9142</v>
      </c>
      <c r="H9357" s="6">
        <f>IF('Раздел 2.8.3'!U22&gt;='Раздел 2.8.3'!U23,0,1)</f>
        <v>0</v>
      </c>
    </row>
    <row r="9358" spans="1:8" x14ac:dyDescent="0.2">
      <c r="A9358" s="6">
        <f t="shared" si="139"/>
        <v>609562</v>
      </c>
      <c r="B9358" s="6">
        <v>42</v>
      </c>
      <c r="C9358" s="6">
        <v>4</v>
      </c>
      <c r="D9358" s="7">
        <v>42</v>
      </c>
      <c r="E9358" s="6" t="s">
        <v>9143</v>
      </c>
      <c r="H9358" s="6">
        <f>IF('Раздел 2.8.3'!V22&gt;='Раздел 2.8.3'!V23,0,1)</f>
        <v>0</v>
      </c>
    </row>
    <row r="9359" spans="1:8" x14ac:dyDescent="0.2">
      <c r="A9359" s="6">
        <f t="shared" si="139"/>
        <v>609562</v>
      </c>
      <c r="B9359" s="6">
        <v>42</v>
      </c>
      <c r="C9359" s="6">
        <v>4</v>
      </c>
      <c r="D9359" s="7">
        <v>43</v>
      </c>
      <c r="E9359" s="6" t="s">
        <v>9144</v>
      </c>
      <c r="H9359" s="6">
        <f>IF('Раздел 2.8.3'!W22&gt;='Раздел 2.8.3'!W23,0,1)</f>
        <v>0</v>
      </c>
    </row>
    <row r="9360" spans="1:8" x14ac:dyDescent="0.2">
      <c r="A9360" s="6">
        <f t="shared" si="139"/>
        <v>609562</v>
      </c>
      <c r="B9360" s="6">
        <v>42</v>
      </c>
      <c r="C9360" s="119">
        <v>4</v>
      </c>
      <c r="D9360" s="119">
        <v>44</v>
      </c>
      <c r="E9360" s="119" t="s">
        <v>9145</v>
      </c>
      <c r="F9360" s="119"/>
      <c r="G9360" s="119"/>
      <c r="H9360" s="119">
        <f>IF('Раздел 2.8.3'!X22&gt;='Раздел 2.8.3'!X23,0,1)</f>
        <v>0</v>
      </c>
    </row>
    <row r="9361" spans="1:8" x14ac:dyDescent="0.2">
      <c r="A9361" s="6">
        <f t="shared" si="139"/>
        <v>609562</v>
      </c>
      <c r="B9361" s="6">
        <v>42</v>
      </c>
      <c r="C9361" s="6">
        <v>5</v>
      </c>
      <c r="D9361" s="7">
        <v>45</v>
      </c>
      <c r="E9361" s="6" t="s">
        <v>1089</v>
      </c>
      <c r="H9361" s="6">
        <f>IF('Раздел 2.8.3'!P22&gt;='Раздел 2.8.3'!P24,0,1)</f>
        <v>0</v>
      </c>
    </row>
    <row r="9362" spans="1:8" x14ac:dyDescent="0.2">
      <c r="A9362" s="6">
        <f t="shared" si="139"/>
        <v>609562</v>
      </c>
      <c r="B9362" s="6">
        <v>42</v>
      </c>
      <c r="C9362" s="6">
        <v>5</v>
      </c>
      <c r="D9362" s="7">
        <v>46</v>
      </c>
      <c r="E9362" s="6" t="s">
        <v>1090</v>
      </c>
      <c r="H9362" s="6">
        <f>IF('Раздел 2.8.3'!Q22&gt;='Раздел 2.8.3'!Q24,0,1)</f>
        <v>0</v>
      </c>
    </row>
    <row r="9363" spans="1:8" x14ac:dyDescent="0.2">
      <c r="A9363" s="6">
        <f t="shared" si="139"/>
        <v>609562</v>
      </c>
      <c r="B9363" s="6">
        <v>42</v>
      </c>
      <c r="C9363" s="6">
        <v>5</v>
      </c>
      <c r="D9363" s="7">
        <v>47</v>
      </c>
      <c r="E9363" s="6" t="s">
        <v>1091</v>
      </c>
      <c r="H9363" s="6">
        <f>IF('Раздел 2.8.3'!R22&gt;='Раздел 2.8.3'!R24,0,1)</f>
        <v>0</v>
      </c>
    </row>
    <row r="9364" spans="1:8" x14ac:dyDescent="0.2">
      <c r="A9364" s="6">
        <f t="shared" si="139"/>
        <v>609562</v>
      </c>
      <c r="B9364" s="6">
        <v>42</v>
      </c>
      <c r="C9364" s="6">
        <v>5</v>
      </c>
      <c r="D9364" s="7">
        <v>48</v>
      </c>
      <c r="E9364" s="6" t="s">
        <v>1885</v>
      </c>
      <c r="H9364" s="6">
        <f>IF('Раздел 2.8.3'!S22&gt;='Раздел 2.8.3'!S24,0,1)</f>
        <v>0</v>
      </c>
    </row>
    <row r="9365" spans="1:8" x14ac:dyDescent="0.2">
      <c r="A9365" s="6">
        <f t="shared" si="139"/>
        <v>609562</v>
      </c>
      <c r="B9365" s="6">
        <v>42</v>
      </c>
      <c r="C9365" s="6">
        <v>5</v>
      </c>
      <c r="D9365" s="7">
        <v>49</v>
      </c>
      <c r="E9365" s="6" t="s">
        <v>1886</v>
      </c>
      <c r="H9365" s="6">
        <f>IF('Раздел 2.8.3'!T22&gt;='Раздел 2.8.3'!T24,0,1)</f>
        <v>0</v>
      </c>
    </row>
    <row r="9366" spans="1:8" x14ac:dyDescent="0.2">
      <c r="A9366" s="6">
        <f t="shared" si="139"/>
        <v>609562</v>
      </c>
      <c r="B9366" s="6">
        <v>42</v>
      </c>
      <c r="C9366" s="6">
        <v>5</v>
      </c>
      <c r="D9366" s="7">
        <v>50</v>
      </c>
      <c r="E9366" s="6" t="s">
        <v>1093</v>
      </c>
      <c r="H9366" s="6">
        <f>IF('Раздел 2.8.3'!U22&gt;='Раздел 2.8.3'!U24,0,1)</f>
        <v>0</v>
      </c>
    </row>
    <row r="9367" spans="1:8" x14ac:dyDescent="0.2">
      <c r="A9367" s="6">
        <f t="shared" si="139"/>
        <v>609562</v>
      </c>
      <c r="B9367" s="6">
        <v>42</v>
      </c>
      <c r="C9367" s="6">
        <v>5</v>
      </c>
      <c r="D9367" s="7">
        <v>51</v>
      </c>
      <c r="E9367" s="6" t="s">
        <v>1094</v>
      </c>
      <c r="H9367" s="6">
        <f>IF('Раздел 2.8.3'!V22&gt;='Раздел 2.8.3'!V24,0,1)</f>
        <v>0</v>
      </c>
    </row>
    <row r="9368" spans="1:8" x14ac:dyDescent="0.2">
      <c r="A9368" s="6">
        <f t="shared" si="139"/>
        <v>609562</v>
      </c>
      <c r="B9368" s="6">
        <v>42</v>
      </c>
      <c r="C9368" s="6">
        <v>5</v>
      </c>
      <c r="D9368" s="7">
        <v>52</v>
      </c>
      <c r="E9368" s="6" t="s">
        <v>1095</v>
      </c>
      <c r="H9368" s="6">
        <f>IF('Раздел 2.8.3'!W22&gt;='Раздел 2.8.3'!W24,0,1)</f>
        <v>0</v>
      </c>
    </row>
    <row r="9369" spans="1:8" x14ac:dyDescent="0.2">
      <c r="A9369" s="6">
        <f t="shared" si="139"/>
        <v>609562</v>
      </c>
      <c r="B9369" s="6">
        <v>42</v>
      </c>
      <c r="C9369" s="119">
        <v>5</v>
      </c>
      <c r="D9369" s="119">
        <v>53</v>
      </c>
      <c r="E9369" s="119" t="s">
        <v>1096</v>
      </c>
      <c r="F9369" s="119"/>
      <c r="G9369" s="119"/>
      <c r="H9369" s="119">
        <f>IF('Раздел 2.8.3'!X22&gt;='Раздел 2.8.3'!X24,0,1)</f>
        <v>0</v>
      </c>
    </row>
    <row r="9370" spans="1:8" x14ac:dyDescent="0.2">
      <c r="A9370" s="6">
        <f t="shared" si="139"/>
        <v>609562</v>
      </c>
      <c r="B9370" s="6">
        <v>42</v>
      </c>
      <c r="C9370" s="6">
        <v>6</v>
      </c>
      <c r="D9370" s="7">
        <v>54</v>
      </c>
      <c r="E9370" s="6" t="s">
        <v>7608</v>
      </c>
      <c r="H9370" s="6">
        <f>IF('Раздел 2.8.3'!P25&gt;='Раздел 2.8.3'!P26,0,1)</f>
        <v>0</v>
      </c>
    </row>
    <row r="9371" spans="1:8" x14ac:dyDescent="0.2">
      <c r="A9371" s="6">
        <f t="shared" si="139"/>
        <v>609562</v>
      </c>
      <c r="B9371" s="6">
        <v>42</v>
      </c>
      <c r="C9371" s="6">
        <v>6</v>
      </c>
      <c r="D9371" s="7">
        <v>55</v>
      </c>
      <c r="E9371" s="6" t="s">
        <v>9146</v>
      </c>
      <c r="H9371" s="6">
        <f>IF('Раздел 2.8.3'!Q25&gt;='Раздел 2.8.3'!Q26,0,1)</f>
        <v>0</v>
      </c>
    </row>
    <row r="9372" spans="1:8" x14ac:dyDescent="0.2">
      <c r="A9372" s="6">
        <f t="shared" si="139"/>
        <v>609562</v>
      </c>
      <c r="B9372" s="6">
        <v>42</v>
      </c>
      <c r="C9372" s="6">
        <v>6</v>
      </c>
      <c r="D9372" s="7">
        <v>56</v>
      </c>
      <c r="E9372" s="6" t="s">
        <v>7548</v>
      </c>
      <c r="H9372" s="6">
        <f>IF('Раздел 2.8.3'!R25&gt;='Раздел 2.8.3'!R26,0,1)</f>
        <v>0</v>
      </c>
    </row>
    <row r="9373" spans="1:8" x14ac:dyDescent="0.2">
      <c r="A9373" s="6">
        <f t="shared" si="139"/>
        <v>609562</v>
      </c>
      <c r="B9373" s="6">
        <v>42</v>
      </c>
      <c r="C9373" s="6">
        <v>6</v>
      </c>
      <c r="D9373" s="7">
        <v>57</v>
      </c>
      <c r="E9373" s="6" t="s">
        <v>7549</v>
      </c>
      <c r="H9373" s="6">
        <f>IF('Раздел 2.8.3'!S25&gt;='Раздел 2.8.3'!S26,0,1)</f>
        <v>0</v>
      </c>
    </row>
    <row r="9374" spans="1:8" x14ac:dyDescent="0.2">
      <c r="A9374" s="6">
        <f t="shared" si="139"/>
        <v>609562</v>
      </c>
      <c r="B9374" s="6">
        <v>42</v>
      </c>
      <c r="C9374" s="6">
        <v>6</v>
      </c>
      <c r="D9374" s="7">
        <v>58</v>
      </c>
      <c r="E9374" s="6" t="s">
        <v>7550</v>
      </c>
      <c r="H9374" s="6">
        <f>IF('Раздел 2.8.3'!T25&gt;='Раздел 2.8.3'!T26,0,1)</f>
        <v>0</v>
      </c>
    </row>
    <row r="9375" spans="1:8" x14ac:dyDescent="0.2">
      <c r="A9375" s="6">
        <f t="shared" si="139"/>
        <v>609562</v>
      </c>
      <c r="B9375" s="6">
        <v>42</v>
      </c>
      <c r="C9375" s="6">
        <v>6</v>
      </c>
      <c r="D9375" s="7">
        <v>59</v>
      </c>
      <c r="E9375" s="6" t="s">
        <v>7551</v>
      </c>
      <c r="H9375" s="6">
        <f>IF('Раздел 2.8.3'!U25&gt;='Раздел 2.8.3'!U26,0,1)</f>
        <v>0</v>
      </c>
    </row>
    <row r="9376" spans="1:8" x14ac:dyDescent="0.2">
      <c r="A9376" s="6">
        <f t="shared" si="139"/>
        <v>609562</v>
      </c>
      <c r="B9376" s="6">
        <v>42</v>
      </c>
      <c r="C9376" s="6">
        <v>6</v>
      </c>
      <c r="D9376" s="7">
        <v>60</v>
      </c>
      <c r="E9376" s="6" t="s">
        <v>7552</v>
      </c>
      <c r="H9376" s="6">
        <f>IF('Раздел 2.8.3'!V25&gt;='Раздел 2.8.3'!V26,0,1)</f>
        <v>0</v>
      </c>
    </row>
    <row r="9377" spans="1:8" x14ac:dyDescent="0.2">
      <c r="A9377" s="6">
        <f t="shared" si="139"/>
        <v>609562</v>
      </c>
      <c r="B9377" s="6">
        <v>42</v>
      </c>
      <c r="C9377" s="6">
        <v>6</v>
      </c>
      <c r="D9377" s="7">
        <v>61</v>
      </c>
      <c r="E9377" s="6" t="s">
        <v>7553</v>
      </c>
      <c r="H9377" s="6">
        <f>IF('Раздел 2.8.3'!W25&gt;='Раздел 2.8.3'!W26,0,1)</f>
        <v>0</v>
      </c>
    </row>
    <row r="9378" spans="1:8" x14ac:dyDescent="0.2">
      <c r="A9378" s="6">
        <f t="shared" si="139"/>
        <v>609562</v>
      </c>
      <c r="B9378" s="6">
        <v>42</v>
      </c>
      <c r="C9378" s="119">
        <v>6</v>
      </c>
      <c r="D9378" s="119">
        <v>62</v>
      </c>
      <c r="E9378" s="119" t="s">
        <v>7554</v>
      </c>
      <c r="F9378" s="119"/>
      <c r="G9378" s="119"/>
      <c r="H9378" s="119">
        <f>IF('Раздел 2.8.3'!X25&gt;='Раздел 2.8.3'!X26,0,1)</f>
        <v>0</v>
      </c>
    </row>
    <row r="9379" spans="1:8" x14ac:dyDescent="0.2">
      <c r="A9379" s="6">
        <f t="shared" si="139"/>
        <v>609562</v>
      </c>
      <c r="B9379" s="6">
        <v>42</v>
      </c>
      <c r="C9379" s="6">
        <v>7</v>
      </c>
      <c r="D9379" s="7">
        <v>63</v>
      </c>
      <c r="E9379" s="6" t="s">
        <v>7607</v>
      </c>
      <c r="H9379" s="6">
        <f>IF('Раздел 2.8.3'!P25&gt;='Раздел 2.8.3'!P27,0,1)</f>
        <v>0</v>
      </c>
    </row>
    <row r="9380" spans="1:8" x14ac:dyDescent="0.2">
      <c r="A9380" s="6">
        <f t="shared" si="139"/>
        <v>609562</v>
      </c>
      <c r="B9380" s="6">
        <v>42</v>
      </c>
      <c r="C9380" s="6">
        <v>7</v>
      </c>
      <c r="D9380" s="7">
        <v>64</v>
      </c>
      <c r="E9380" s="6" t="s">
        <v>7555</v>
      </c>
      <c r="H9380" s="6">
        <f>IF('Раздел 2.8.3'!Q25&gt;='Раздел 2.8.3'!Q27,0,1)</f>
        <v>0</v>
      </c>
    </row>
    <row r="9381" spans="1:8" x14ac:dyDescent="0.2">
      <c r="A9381" s="6">
        <f t="shared" si="139"/>
        <v>609562</v>
      </c>
      <c r="B9381" s="6">
        <v>42</v>
      </c>
      <c r="C9381" s="6">
        <v>7</v>
      </c>
      <c r="D9381" s="7">
        <v>65</v>
      </c>
      <c r="E9381" s="6" t="s">
        <v>7556</v>
      </c>
      <c r="H9381" s="6">
        <f>IF('Раздел 2.8.3'!R25&gt;='Раздел 2.8.3'!R27,0,1)</f>
        <v>0</v>
      </c>
    </row>
    <row r="9382" spans="1:8" x14ac:dyDescent="0.2">
      <c r="A9382" s="6">
        <f t="shared" si="139"/>
        <v>609562</v>
      </c>
      <c r="B9382" s="6">
        <v>42</v>
      </c>
      <c r="C9382" s="6">
        <v>7</v>
      </c>
      <c r="D9382" s="7">
        <v>66</v>
      </c>
      <c r="E9382" s="6" t="s">
        <v>7557</v>
      </c>
      <c r="H9382" s="6">
        <f>IF('Раздел 2.8.3'!S25&gt;='Раздел 2.8.3'!S27,0,1)</f>
        <v>0</v>
      </c>
    </row>
    <row r="9383" spans="1:8" x14ac:dyDescent="0.2">
      <c r="A9383" s="6">
        <f t="shared" si="139"/>
        <v>609562</v>
      </c>
      <c r="B9383" s="6">
        <v>42</v>
      </c>
      <c r="C9383" s="6">
        <v>7</v>
      </c>
      <c r="D9383" s="7">
        <v>67</v>
      </c>
      <c r="E9383" s="6" t="s">
        <v>7558</v>
      </c>
      <c r="H9383" s="6">
        <f>IF('Раздел 2.8.3'!T25&gt;='Раздел 2.8.3'!T27,0,1)</f>
        <v>0</v>
      </c>
    </row>
    <row r="9384" spans="1:8" x14ac:dyDescent="0.2">
      <c r="A9384" s="6">
        <f t="shared" si="139"/>
        <v>609562</v>
      </c>
      <c r="B9384" s="6">
        <v>42</v>
      </c>
      <c r="C9384" s="6">
        <v>7</v>
      </c>
      <c r="D9384" s="7">
        <v>68</v>
      </c>
      <c r="E9384" s="6" t="s">
        <v>7559</v>
      </c>
      <c r="H9384" s="6">
        <f>IF('Раздел 2.8.3'!U25&gt;='Раздел 2.8.3'!U27,0,1)</f>
        <v>0</v>
      </c>
    </row>
    <row r="9385" spans="1:8" x14ac:dyDescent="0.2">
      <c r="A9385" s="6">
        <f t="shared" si="139"/>
        <v>609562</v>
      </c>
      <c r="B9385" s="6">
        <v>42</v>
      </c>
      <c r="C9385" s="6">
        <v>7</v>
      </c>
      <c r="D9385" s="7">
        <v>69</v>
      </c>
      <c r="E9385" s="6" t="s">
        <v>7560</v>
      </c>
      <c r="H9385" s="6">
        <f>IF('Раздел 2.8.3'!V25&gt;='Раздел 2.8.3'!V27,0,1)</f>
        <v>0</v>
      </c>
    </row>
    <row r="9386" spans="1:8" x14ac:dyDescent="0.2">
      <c r="A9386" s="6">
        <f t="shared" si="139"/>
        <v>609562</v>
      </c>
      <c r="B9386" s="6">
        <v>42</v>
      </c>
      <c r="C9386" s="6">
        <v>7</v>
      </c>
      <c r="D9386" s="7">
        <v>70</v>
      </c>
      <c r="E9386" s="6" t="s">
        <v>8389</v>
      </c>
      <c r="H9386" s="6">
        <f>IF('Раздел 2.8.3'!W25&gt;='Раздел 2.8.3'!W27,0,1)</f>
        <v>0</v>
      </c>
    </row>
    <row r="9387" spans="1:8" x14ac:dyDescent="0.2">
      <c r="A9387" s="6">
        <f t="shared" si="139"/>
        <v>609562</v>
      </c>
      <c r="B9387" s="119">
        <v>42</v>
      </c>
      <c r="C9387" s="119">
        <v>7</v>
      </c>
      <c r="D9387" s="119">
        <v>71</v>
      </c>
      <c r="E9387" s="119" t="s">
        <v>8390</v>
      </c>
      <c r="F9387" s="119"/>
      <c r="G9387" s="119"/>
      <c r="H9387" s="119">
        <f>IF('Раздел 2.8.3'!X25&gt;='Раздел 2.8.3'!X27,0,1)</f>
        <v>0</v>
      </c>
    </row>
    <row r="9388" spans="1:8" x14ac:dyDescent="0.2">
      <c r="A9388" s="117">
        <f t="shared" si="139"/>
        <v>609562</v>
      </c>
      <c r="B9388" s="117">
        <v>43</v>
      </c>
      <c r="C9388" s="117">
        <v>0</v>
      </c>
      <c r="D9388" s="117">
        <v>0</v>
      </c>
      <c r="E9388" s="117" t="str">
        <f>CONCATENATE("Количество ошибок в разделе 2.9: ",H9388)</f>
        <v>Количество ошибок в разделе 2.9: 0</v>
      </c>
      <c r="F9388" s="117"/>
      <c r="G9388" s="117"/>
      <c r="H9388" s="117">
        <f>SUM(H9389:H9392)</f>
        <v>0</v>
      </c>
    </row>
    <row r="9389" spans="1:8" x14ac:dyDescent="0.2">
      <c r="A9389" s="6">
        <f t="shared" si="139"/>
        <v>609562</v>
      </c>
      <c r="B9389" s="7">
        <v>43</v>
      </c>
      <c r="C9389" s="7">
        <v>1</v>
      </c>
      <c r="D9389" s="7">
        <v>1</v>
      </c>
      <c r="E9389" s="7" t="s">
        <v>4948</v>
      </c>
      <c r="F9389" s="7"/>
      <c r="G9389" s="7"/>
      <c r="H9389" s="7">
        <f>IF('Раздел 2.9'!T21&lt;=SUM('Раздел 2.9'!P21:R21),0,1)</f>
        <v>0</v>
      </c>
    </row>
    <row r="9390" spans="1:8" x14ac:dyDescent="0.2">
      <c r="A9390" s="6">
        <f t="shared" si="139"/>
        <v>609562</v>
      </c>
      <c r="B9390" s="7">
        <v>43</v>
      </c>
      <c r="C9390" s="119">
        <v>1</v>
      </c>
      <c r="D9390" s="119">
        <v>2</v>
      </c>
      <c r="E9390" s="119" t="s">
        <v>4949</v>
      </c>
      <c r="F9390" s="119"/>
      <c r="G9390" s="119"/>
      <c r="H9390" s="119">
        <f>IF('Раздел 2.9'!T22&lt;=SUM('Раздел 2.9'!P22:R22),0,1)</f>
        <v>0</v>
      </c>
    </row>
    <row r="9391" spans="1:8" x14ac:dyDescent="0.2">
      <c r="A9391" s="132">
        <f t="shared" si="139"/>
        <v>609562</v>
      </c>
      <c r="B9391" s="133">
        <v>43</v>
      </c>
      <c r="C9391" s="133">
        <v>2</v>
      </c>
      <c r="D9391" s="133">
        <v>3</v>
      </c>
      <c r="E9391" s="133" t="s">
        <v>4950</v>
      </c>
      <c r="F9391" s="133"/>
      <c r="G9391" s="133"/>
      <c r="H9391" s="133">
        <f>IF(OR(AND('Раздел 2.9'!S21&gt;0,'Раздел 2.9'!T21&gt;0),AND('Раздел 2.9'!S21=0,'Раздел 2.9'!T21=0)),0,1)</f>
        <v>0</v>
      </c>
    </row>
    <row r="9392" spans="1:8" x14ac:dyDescent="0.2">
      <c r="A9392" s="132">
        <f t="shared" si="139"/>
        <v>609562</v>
      </c>
      <c r="B9392" s="134">
        <v>43</v>
      </c>
      <c r="C9392" s="134">
        <v>2</v>
      </c>
      <c r="D9392" s="134">
        <v>4</v>
      </c>
      <c r="E9392" s="134" t="s">
        <v>4124</v>
      </c>
      <c r="F9392" s="134"/>
      <c r="G9392" s="134"/>
      <c r="H9392" s="134">
        <f>IF(OR(AND('Раздел 2.9'!S22&gt;0,'Раздел 2.9'!T22&gt;0),AND('Раздел 2.9'!S22=0,'Раздел 2.9'!T22=0)),0,1)</f>
        <v>0</v>
      </c>
    </row>
    <row r="9393" spans="1:15" x14ac:dyDescent="0.2">
      <c r="A9393" s="117">
        <f t="shared" si="139"/>
        <v>609562</v>
      </c>
      <c r="B9393" s="117">
        <v>44</v>
      </c>
      <c r="C9393" s="117">
        <v>0</v>
      </c>
      <c r="D9393" s="117">
        <v>0</v>
      </c>
      <c r="E9393" s="117" t="str">
        <f>CONCATENATE("Количество ошибок в разделе 2.10.1: ",H9393)</f>
        <v>Количество ошибок в разделе 2.10.1: 0</v>
      </c>
      <c r="F9393" s="117"/>
      <c r="G9393" s="117"/>
      <c r="H9393" s="117">
        <f>SUM(H9394:H9417)</f>
        <v>0</v>
      </c>
    </row>
    <row r="9394" spans="1:15" x14ac:dyDescent="0.2">
      <c r="A9394" s="6">
        <f t="shared" ref="A9394:A9457" si="140">P_3</f>
        <v>609562</v>
      </c>
      <c r="B9394" s="7">
        <v>44</v>
      </c>
      <c r="C9394" s="7">
        <v>1</v>
      </c>
      <c r="D9394" s="7">
        <v>1</v>
      </c>
      <c r="E9394" s="7" t="s">
        <v>8391</v>
      </c>
      <c r="F9394" s="7"/>
      <c r="G9394" s="7"/>
      <c r="H9394" s="7">
        <f>IF('Раздел 2.10.1'!P21=SUM('Раздел 2.10.1'!P22,'Раздел 2.10.1'!P33),0,1)</f>
        <v>0</v>
      </c>
      <c r="N9394" s="7"/>
      <c r="O9394" s="7"/>
    </row>
    <row r="9395" spans="1:15" x14ac:dyDescent="0.2">
      <c r="A9395" s="6">
        <f t="shared" si="140"/>
        <v>609562</v>
      </c>
      <c r="B9395" s="7">
        <v>44</v>
      </c>
      <c r="C9395" s="7">
        <v>1</v>
      </c>
      <c r="D9395" s="7">
        <v>2</v>
      </c>
      <c r="E9395" s="7" t="s">
        <v>9247</v>
      </c>
      <c r="F9395" s="7"/>
      <c r="G9395" s="7"/>
      <c r="H9395" s="7">
        <f>IF('Раздел 2.10.1'!Q21=SUM('Раздел 2.10.1'!Q22,'Раздел 2.10.1'!Q33),0,1)</f>
        <v>0</v>
      </c>
    </row>
    <row r="9396" spans="1:15" x14ac:dyDescent="0.2">
      <c r="A9396" s="6">
        <f t="shared" si="140"/>
        <v>609562</v>
      </c>
      <c r="B9396" s="7">
        <v>44</v>
      </c>
      <c r="C9396" s="7">
        <v>1</v>
      </c>
      <c r="D9396" s="7">
        <v>3</v>
      </c>
      <c r="E9396" s="7" t="s">
        <v>9248</v>
      </c>
      <c r="H9396" s="7">
        <f>IF('Раздел 2.10.1'!R21=SUM('Раздел 2.10.1'!R22,'Раздел 2.10.1'!R33),0,1)</f>
        <v>0</v>
      </c>
    </row>
    <row r="9397" spans="1:15" x14ac:dyDescent="0.2">
      <c r="A9397" s="6">
        <f t="shared" si="140"/>
        <v>609562</v>
      </c>
      <c r="B9397" s="7">
        <v>44</v>
      </c>
      <c r="C9397" s="7">
        <v>1</v>
      </c>
      <c r="D9397" s="7">
        <v>4</v>
      </c>
      <c r="E9397" s="7" t="s">
        <v>9249</v>
      </c>
      <c r="H9397" s="7">
        <f>IF('Раздел 2.10.1'!S21=SUM('Раздел 2.10.1'!S22,'Раздел 2.10.1'!S33),0,1)</f>
        <v>0</v>
      </c>
    </row>
    <row r="9398" spans="1:15" x14ac:dyDescent="0.2">
      <c r="A9398" s="6">
        <f t="shared" si="140"/>
        <v>609562</v>
      </c>
      <c r="B9398" s="7">
        <v>44</v>
      </c>
      <c r="C9398" s="7">
        <v>1</v>
      </c>
      <c r="D9398" s="7">
        <v>5</v>
      </c>
      <c r="E9398" s="7" t="s">
        <v>9250</v>
      </c>
      <c r="H9398" s="7">
        <f>IF('Раздел 2.10.1'!T21=SUM('Раздел 2.10.1'!T22,'Раздел 2.10.1'!T33),0,1)</f>
        <v>0</v>
      </c>
    </row>
    <row r="9399" spans="1:15" x14ac:dyDescent="0.2">
      <c r="A9399" s="6">
        <f t="shared" si="140"/>
        <v>609562</v>
      </c>
      <c r="B9399" s="7">
        <v>44</v>
      </c>
      <c r="C9399" s="119">
        <v>1</v>
      </c>
      <c r="D9399" s="119">
        <v>6</v>
      </c>
      <c r="E9399" s="119" t="s">
        <v>9251</v>
      </c>
      <c r="F9399" s="119"/>
      <c r="G9399" s="119"/>
      <c r="H9399" s="119">
        <f>IF('Раздел 2.10.1'!U21=SUM('Раздел 2.10.1'!U22,'Раздел 2.10.1'!U33),0,1)</f>
        <v>0</v>
      </c>
    </row>
    <row r="9400" spans="1:15" x14ac:dyDescent="0.2">
      <c r="A9400" s="6">
        <f t="shared" si="140"/>
        <v>609562</v>
      </c>
      <c r="B9400" s="7">
        <v>44</v>
      </c>
      <c r="C9400" s="6">
        <v>2</v>
      </c>
      <c r="D9400" s="7">
        <v>7</v>
      </c>
      <c r="E9400" s="6" t="s">
        <v>7613</v>
      </c>
      <c r="H9400" s="6">
        <f>IF('Раздел 2.10.1'!P22&gt;='Раздел 2.10.1'!P35,0,1)</f>
        <v>0</v>
      </c>
    </row>
    <row r="9401" spans="1:15" x14ac:dyDescent="0.2">
      <c r="A9401" s="6">
        <f t="shared" si="140"/>
        <v>609562</v>
      </c>
      <c r="B9401" s="7">
        <v>44</v>
      </c>
      <c r="C9401" s="6">
        <v>2</v>
      </c>
      <c r="D9401" s="7">
        <v>8</v>
      </c>
      <c r="E9401" s="6" t="s">
        <v>7614</v>
      </c>
      <c r="H9401" s="6">
        <f>IF('Раздел 2.10.1'!Q22&gt;='Раздел 2.10.1'!Q35,0,1)</f>
        <v>0</v>
      </c>
    </row>
    <row r="9402" spans="1:15" x14ac:dyDescent="0.2">
      <c r="A9402" s="6">
        <f t="shared" si="140"/>
        <v>609562</v>
      </c>
      <c r="B9402" s="7">
        <v>44</v>
      </c>
      <c r="C9402" s="6">
        <v>2</v>
      </c>
      <c r="D9402" s="7">
        <v>9</v>
      </c>
      <c r="E9402" s="6" t="s">
        <v>7615</v>
      </c>
      <c r="H9402" s="6">
        <f>IF('Раздел 2.10.1'!R22&gt;='Раздел 2.10.1'!R35,0,1)</f>
        <v>0</v>
      </c>
    </row>
    <row r="9403" spans="1:15" x14ac:dyDescent="0.2">
      <c r="A9403" s="6">
        <f t="shared" si="140"/>
        <v>609562</v>
      </c>
      <c r="B9403" s="7">
        <v>44</v>
      </c>
      <c r="C9403" s="6">
        <v>2</v>
      </c>
      <c r="D9403" s="7">
        <v>10</v>
      </c>
      <c r="E9403" s="6" t="s">
        <v>7616</v>
      </c>
      <c r="H9403" s="6">
        <f>IF('Раздел 2.10.1'!S22&gt;='Раздел 2.10.1'!S35,0,1)</f>
        <v>0</v>
      </c>
    </row>
    <row r="9404" spans="1:15" x14ac:dyDescent="0.2">
      <c r="A9404" s="6">
        <f t="shared" si="140"/>
        <v>609562</v>
      </c>
      <c r="B9404" s="7">
        <v>44</v>
      </c>
      <c r="C9404" s="6">
        <v>2</v>
      </c>
      <c r="D9404" s="7">
        <v>11</v>
      </c>
      <c r="E9404" s="6" t="s">
        <v>8459</v>
      </c>
      <c r="H9404" s="7">
        <f>IF('Раздел 2.10.1'!T22&gt;='Раздел 2.10.1'!T35,0,1)</f>
        <v>0</v>
      </c>
    </row>
    <row r="9405" spans="1:15" x14ac:dyDescent="0.2">
      <c r="A9405" s="6">
        <f t="shared" si="140"/>
        <v>609562</v>
      </c>
      <c r="B9405" s="7">
        <v>44</v>
      </c>
      <c r="C9405" s="119">
        <v>2</v>
      </c>
      <c r="D9405" s="119">
        <v>12</v>
      </c>
      <c r="E9405" s="119" t="s">
        <v>8460</v>
      </c>
      <c r="F9405" s="119"/>
      <c r="G9405" s="119"/>
      <c r="H9405" s="119">
        <f>IF('Раздел 2.10.1'!U22&gt;='Раздел 2.10.1'!U35,0,1)</f>
        <v>0</v>
      </c>
    </row>
    <row r="9406" spans="1:15" x14ac:dyDescent="0.2">
      <c r="A9406" s="6">
        <f t="shared" si="140"/>
        <v>609562</v>
      </c>
      <c r="B9406" s="7">
        <v>44</v>
      </c>
      <c r="C9406" s="6">
        <v>3</v>
      </c>
      <c r="D9406" s="7">
        <v>13</v>
      </c>
      <c r="E9406" s="6" t="s">
        <v>7624</v>
      </c>
      <c r="H9406" s="6">
        <f>IF('Раздел 2.10.1'!P22&gt;='Раздел 2.10.1'!P36,0,1)</f>
        <v>0</v>
      </c>
    </row>
    <row r="9407" spans="1:15" x14ac:dyDescent="0.2">
      <c r="A9407" s="6">
        <f t="shared" si="140"/>
        <v>609562</v>
      </c>
      <c r="B9407" s="7">
        <v>44</v>
      </c>
      <c r="C9407" s="6">
        <v>3</v>
      </c>
      <c r="D9407" s="7">
        <v>14</v>
      </c>
      <c r="E9407" s="6" t="s">
        <v>7625</v>
      </c>
      <c r="H9407" s="6">
        <f>IF('Раздел 2.10.1'!Q22&gt;='Раздел 2.10.1'!Q36,0,1)</f>
        <v>0</v>
      </c>
    </row>
    <row r="9408" spans="1:15" x14ac:dyDescent="0.2">
      <c r="A9408" s="6">
        <f t="shared" si="140"/>
        <v>609562</v>
      </c>
      <c r="B9408" s="7">
        <v>44</v>
      </c>
      <c r="C9408" s="6">
        <v>3</v>
      </c>
      <c r="D9408" s="7">
        <v>15</v>
      </c>
      <c r="E9408" s="6" t="s">
        <v>7626</v>
      </c>
      <c r="H9408" s="6">
        <f>IF('Раздел 2.10.1'!R22&gt;='Раздел 2.10.1'!R36,0,1)</f>
        <v>0</v>
      </c>
    </row>
    <row r="9409" spans="1:8" x14ac:dyDescent="0.2">
      <c r="A9409" s="6">
        <f t="shared" si="140"/>
        <v>609562</v>
      </c>
      <c r="B9409" s="7">
        <v>44</v>
      </c>
      <c r="C9409" s="6">
        <v>3</v>
      </c>
      <c r="D9409" s="7">
        <v>16</v>
      </c>
      <c r="E9409" s="6" t="s">
        <v>7627</v>
      </c>
      <c r="H9409" s="6">
        <f>IF('Раздел 2.10.1'!S22&gt;='Раздел 2.10.1'!S36,0,1)</f>
        <v>0</v>
      </c>
    </row>
    <row r="9410" spans="1:8" x14ac:dyDescent="0.2">
      <c r="A9410" s="6">
        <f t="shared" si="140"/>
        <v>609562</v>
      </c>
      <c r="B9410" s="7">
        <v>44</v>
      </c>
      <c r="C9410" s="6">
        <v>3</v>
      </c>
      <c r="D9410" s="7">
        <v>17</v>
      </c>
      <c r="E9410" s="6" t="s">
        <v>7628</v>
      </c>
      <c r="H9410" s="7">
        <f>IF('Раздел 2.10.1'!T22&gt;='Раздел 2.10.1'!T36,0,1)</f>
        <v>0</v>
      </c>
    </row>
    <row r="9411" spans="1:8" x14ac:dyDescent="0.2">
      <c r="A9411" s="6">
        <f t="shared" si="140"/>
        <v>609562</v>
      </c>
      <c r="B9411" s="7">
        <v>44</v>
      </c>
      <c r="C9411" s="119">
        <v>3</v>
      </c>
      <c r="D9411" s="119">
        <v>18</v>
      </c>
      <c r="E9411" s="119" t="s">
        <v>5994</v>
      </c>
      <c r="F9411" s="119"/>
      <c r="G9411" s="119"/>
      <c r="H9411" s="119">
        <f>IF('Раздел 2.10.1'!U22&gt;='Раздел 2.10.1'!U36,0,1)</f>
        <v>0</v>
      </c>
    </row>
    <row r="9412" spans="1:8" x14ac:dyDescent="0.2">
      <c r="A9412" s="6">
        <f t="shared" si="140"/>
        <v>609562</v>
      </c>
      <c r="B9412" s="7">
        <v>44</v>
      </c>
      <c r="C9412" s="6">
        <v>4</v>
      </c>
      <c r="D9412" s="7">
        <v>19</v>
      </c>
      <c r="E9412" s="6" t="s">
        <v>7632</v>
      </c>
      <c r="H9412" s="6">
        <f>IF('Раздел 2.10.1'!P33&gt;='Раздел 2.10.1'!P34,0,1)</f>
        <v>0</v>
      </c>
    </row>
    <row r="9413" spans="1:8" x14ac:dyDescent="0.2">
      <c r="A9413" s="6">
        <f t="shared" si="140"/>
        <v>609562</v>
      </c>
      <c r="B9413" s="7">
        <v>44</v>
      </c>
      <c r="C9413" s="6">
        <v>4</v>
      </c>
      <c r="D9413" s="7">
        <v>20</v>
      </c>
      <c r="E9413" s="6" t="s">
        <v>7619</v>
      </c>
      <c r="H9413" s="6">
        <f>IF('Раздел 2.10.1'!Q33&gt;='Раздел 2.10.1'!Q34,0,1)</f>
        <v>0</v>
      </c>
    </row>
    <row r="9414" spans="1:8" x14ac:dyDescent="0.2">
      <c r="A9414" s="6">
        <f t="shared" si="140"/>
        <v>609562</v>
      </c>
      <c r="B9414" s="7">
        <v>44</v>
      </c>
      <c r="C9414" s="6">
        <v>4</v>
      </c>
      <c r="D9414" s="7">
        <v>21</v>
      </c>
      <c r="E9414" s="6" t="s">
        <v>7620</v>
      </c>
      <c r="H9414" s="6">
        <f>IF('Раздел 2.10.1'!R33&gt;='Раздел 2.10.1'!R34,0,1)</f>
        <v>0</v>
      </c>
    </row>
    <row r="9415" spans="1:8" x14ac:dyDescent="0.2">
      <c r="A9415" s="6">
        <f t="shared" si="140"/>
        <v>609562</v>
      </c>
      <c r="B9415" s="7">
        <v>44</v>
      </c>
      <c r="C9415" s="6">
        <v>4</v>
      </c>
      <c r="D9415" s="7">
        <v>22</v>
      </c>
      <c r="E9415" s="6" t="s">
        <v>7621</v>
      </c>
      <c r="H9415" s="6">
        <f>IF('Раздел 2.10.1'!S33&gt;='Раздел 2.10.1'!S34,0,1)</f>
        <v>0</v>
      </c>
    </row>
    <row r="9416" spans="1:8" x14ac:dyDescent="0.2">
      <c r="A9416" s="6">
        <f t="shared" si="140"/>
        <v>609562</v>
      </c>
      <c r="B9416" s="7">
        <v>44</v>
      </c>
      <c r="C9416" s="6">
        <v>4</v>
      </c>
      <c r="D9416" s="7">
        <v>23</v>
      </c>
      <c r="E9416" s="6" t="s">
        <v>7622</v>
      </c>
      <c r="H9416" s="7">
        <f>IF('Раздел 2.10.1'!T33&gt;='Раздел 2.10.1'!T34,0,1)</f>
        <v>0</v>
      </c>
    </row>
    <row r="9417" spans="1:8" x14ac:dyDescent="0.2">
      <c r="A9417" s="6">
        <f t="shared" si="140"/>
        <v>609562</v>
      </c>
      <c r="B9417" s="119">
        <v>44</v>
      </c>
      <c r="C9417" s="119">
        <v>4</v>
      </c>
      <c r="D9417" s="119">
        <v>24</v>
      </c>
      <c r="E9417" s="119" t="s">
        <v>7623</v>
      </c>
      <c r="F9417" s="119"/>
      <c r="G9417" s="119"/>
      <c r="H9417" s="119">
        <f>IF('Раздел 2.10.1'!U33&gt;='Раздел 2.10.1'!U34,0,1)</f>
        <v>0</v>
      </c>
    </row>
    <row r="9418" spans="1:8" x14ac:dyDescent="0.2">
      <c r="A9418" s="117">
        <f t="shared" si="140"/>
        <v>609562</v>
      </c>
      <c r="B9418" s="117">
        <v>45</v>
      </c>
      <c r="C9418" s="117">
        <v>0</v>
      </c>
      <c r="D9418" s="117">
        <v>0</v>
      </c>
      <c r="E9418" s="117" t="str">
        <f>CONCATENATE("Количество ошибок в разделе 2.10.2: ",H9418)</f>
        <v>Количество ошибок в разделе 2.10.2: 0</v>
      </c>
      <c r="F9418" s="117"/>
      <c r="G9418" s="117"/>
      <c r="H9418" s="117">
        <f>SUM(H9419:H9442)</f>
        <v>0</v>
      </c>
    </row>
    <row r="9419" spans="1:8" x14ac:dyDescent="0.2">
      <c r="A9419" s="6">
        <f t="shared" si="140"/>
        <v>609562</v>
      </c>
      <c r="B9419" s="7">
        <v>45</v>
      </c>
      <c r="C9419" s="7">
        <v>1</v>
      </c>
      <c r="D9419" s="7">
        <v>1</v>
      </c>
      <c r="E9419" s="7" t="s">
        <v>7369</v>
      </c>
      <c r="F9419" s="7"/>
      <c r="G9419" s="7"/>
      <c r="H9419" s="7">
        <f>IF('Раздел 2.10.2'!P21=SUM('Раздел 2.10.2'!P22,'Раздел 2.10.2'!P33),0,1)</f>
        <v>0</v>
      </c>
    </row>
    <row r="9420" spans="1:8" x14ac:dyDescent="0.2">
      <c r="A9420" s="6">
        <f t="shared" si="140"/>
        <v>609562</v>
      </c>
      <c r="B9420" s="7">
        <v>45</v>
      </c>
      <c r="C9420" s="7">
        <v>1</v>
      </c>
      <c r="D9420" s="7">
        <v>2</v>
      </c>
      <c r="E9420" s="7" t="s">
        <v>7370</v>
      </c>
      <c r="F9420" s="7"/>
      <c r="G9420" s="7"/>
      <c r="H9420" s="7">
        <f>IF('Раздел 2.10.2'!Q21=SUM('Раздел 2.10.2'!Q22,'Раздел 2.10.2'!Q33),0,1)</f>
        <v>0</v>
      </c>
    </row>
    <row r="9421" spans="1:8" x14ac:dyDescent="0.2">
      <c r="A9421" s="6">
        <f t="shared" si="140"/>
        <v>609562</v>
      </c>
      <c r="B9421" s="7">
        <v>45</v>
      </c>
      <c r="C9421" s="7">
        <v>1</v>
      </c>
      <c r="D9421" s="7">
        <v>3</v>
      </c>
      <c r="E9421" s="7" t="s">
        <v>7371</v>
      </c>
      <c r="H9421" s="7">
        <f>IF('Раздел 2.10.2'!R21=SUM('Раздел 2.10.2'!R22,'Раздел 2.10.2'!R33),0,1)</f>
        <v>0</v>
      </c>
    </row>
    <row r="9422" spans="1:8" x14ac:dyDescent="0.2">
      <c r="A9422" s="6">
        <f t="shared" si="140"/>
        <v>609562</v>
      </c>
      <c r="B9422" s="7">
        <v>45</v>
      </c>
      <c r="C9422" s="7">
        <v>1</v>
      </c>
      <c r="D9422" s="7">
        <v>4</v>
      </c>
      <c r="E9422" s="7" t="s">
        <v>7372</v>
      </c>
      <c r="H9422" s="7">
        <f>IF('Раздел 2.10.2'!S21=SUM('Раздел 2.10.2'!S22,'Раздел 2.10.2'!S33),0,1)</f>
        <v>0</v>
      </c>
    </row>
    <row r="9423" spans="1:8" x14ac:dyDescent="0.2">
      <c r="A9423" s="6">
        <f t="shared" si="140"/>
        <v>609562</v>
      </c>
      <c r="B9423" s="7">
        <v>45</v>
      </c>
      <c r="C9423" s="7">
        <v>1</v>
      </c>
      <c r="D9423" s="7">
        <v>5</v>
      </c>
      <c r="E9423" s="7" t="s">
        <v>7373</v>
      </c>
      <c r="H9423" s="7">
        <f>IF('Раздел 2.10.2'!T21=SUM('Раздел 2.10.2'!T22,'Раздел 2.10.2'!T33),0,1)</f>
        <v>0</v>
      </c>
    </row>
    <row r="9424" spans="1:8" x14ac:dyDescent="0.2">
      <c r="A9424" s="6">
        <f t="shared" si="140"/>
        <v>609562</v>
      </c>
      <c r="B9424" s="7">
        <v>45</v>
      </c>
      <c r="C9424" s="119">
        <v>1</v>
      </c>
      <c r="D9424" s="119">
        <v>6</v>
      </c>
      <c r="E9424" s="119" t="s">
        <v>7374</v>
      </c>
      <c r="F9424" s="119"/>
      <c r="G9424" s="119"/>
      <c r="H9424" s="119">
        <f>IF('Раздел 2.10.2'!U21=SUM('Раздел 2.10.2'!U22,'Раздел 2.10.2'!U33),0,1)</f>
        <v>0</v>
      </c>
    </row>
    <row r="9425" spans="1:8" x14ac:dyDescent="0.2">
      <c r="A9425" s="6">
        <f t="shared" si="140"/>
        <v>609562</v>
      </c>
      <c r="B9425" s="7">
        <v>45</v>
      </c>
      <c r="C9425" s="6">
        <v>2</v>
      </c>
      <c r="D9425" s="7">
        <v>7</v>
      </c>
      <c r="E9425" s="6" t="s">
        <v>7375</v>
      </c>
      <c r="H9425" s="6">
        <f>IF('Раздел 2.10.2'!P22&gt;='Раздел 2.10.2'!P35,0,1)</f>
        <v>0</v>
      </c>
    </row>
    <row r="9426" spans="1:8" x14ac:dyDescent="0.2">
      <c r="A9426" s="6">
        <f t="shared" si="140"/>
        <v>609562</v>
      </c>
      <c r="B9426" s="7">
        <v>45</v>
      </c>
      <c r="C9426" s="6">
        <v>2</v>
      </c>
      <c r="D9426" s="7">
        <v>8</v>
      </c>
      <c r="E9426" s="6" t="s">
        <v>7376</v>
      </c>
      <c r="H9426" s="6">
        <f>IF('Раздел 2.10.2'!Q22&gt;='Раздел 2.10.2'!Q35,0,1)</f>
        <v>0</v>
      </c>
    </row>
    <row r="9427" spans="1:8" x14ac:dyDescent="0.2">
      <c r="A9427" s="6">
        <f t="shared" si="140"/>
        <v>609562</v>
      </c>
      <c r="B9427" s="7">
        <v>45</v>
      </c>
      <c r="C9427" s="6">
        <v>2</v>
      </c>
      <c r="D9427" s="7">
        <v>9</v>
      </c>
      <c r="E9427" s="6" t="s">
        <v>7377</v>
      </c>
      <c r="H9427" s="6">
        <f>IF('Раздел 2.10.2'!R22&gt;='Раздел 2.10.2'!R35,0,1)</f>
        <v>0</v>
      </c>
    </row>
    <row r="9428" spans="1:8" x14ac:dyDescent="0.2">
      <c r="A9428" s="6">
        <f t="shared" si="140"/>
        <v>609562</v>
      </c>
      <c r="B9428" s="7">
        <v>45</v>
      </c>
      <c r="C9428" s="6">
        <v>2</v>
      </c>
      <c r="D9428" s="7">
        <v>10</v>
      </c>
      <c r="E9428" s="6" t="s">
        <v>7378</v>
      </c>
      <c r="H9428" s="6">
        <f>IF('Раздел 2.10.2'!S22&gt;='Раздел 2.10.2'!S35,0,1)</f>
        <v>0</v>
      </c>
    </row>
    <row r="9429" spans="1:8" x14ac:dyDescent="0.2">
      <c r="A9429" s="6">
        <f t="shared" si="140"/>
        <v>609562</v>
      </c>
      <c r="B9429" s="7">
        <v>45</v>
      </c>
      <c r="C9429" s="6">
        <v>2</v>
      </c>
      <c r="D9429" s="7">
        <v>11</v>
      </c>
      <c r="E9429" s="6" t="s">
        <v>6566</v>
      </c>
      <c r="H9429" s="7">
        <f>IF('Раздел 2.10.2'!T22&gt;='Раздел 2.10.2'!T35,0,1)</f>
        <v>0</v>
      </c>
    </row>
    <row r="9430" spans="1:8" x14ac:dyDescent="0.2">
      <c r="A9430" s="6">
        <f t="shared" si="140"/>
        <v>609562</v>
      </c>
      <c r="B9430" s="7">
        <v>45</v>
      </c>
      <c r="C9430" s="119">
        <v>2</v>
      </c>
      <c r="D9430" s="119">
        <v>12</v>
      </c>
      <c r="E9430" s="119" t="s">
        <v>6567</v>
      </c>
      <c r="F9430" s="119"/>
      <c r="G9430" s="119"/>
      <c r="H9430" s="119">
        <f>IF('Раздел 2.10.2'!U22&gt;='Раздел 2.10.2'!U35,0,1)</f>
        <v>0</v>
      </c>
    </row>
    <row r="9431" spans="1:8" x14ac:dyDescent="0.2">
      <c r="A9431" s="6">
        <f t="shared" si="140"/>
        <v>609562</v>
      </c>
      <c r="B9431" s="7">
        <v>45</v>
      </c>
      <c r="C9431" s="6">
        <v>3</v>
      </c>
      <c r="D9431" s="7">
        <v>13</v>
      </c>
      <c r="E9431" s="6" t="s">
        <v>6568</v>
      </c>
      <c r="H9431" s="6">
        <f>IF('Раздел 2.10.2'!P22&gt;='Раздел 2.10.2'!P36,0,1)</f>
        <v>0</v>
      </c>
    </row>
    <row r="9432" spans="1:8" x14ac:dyDescent="0.2">
      <c r="A9432" s="6">
        <f t="shared" si="140"/>
        <v>609562</v>
      </c>
      <c r="B9432" s="7">
        <v>45</v>
      </c>
      <c r="C9432" s="6">
        <v>3</v>
      </c>
      <c r="D9432" s="7">
        <v>14</v>
      </c>
      <c r="E9432" s="6" t="s">
        <v>6569</v>
      </c>
      <c r="H9432" s="6">
        <f>IF('Раздел 2.10.2'!Q22&gt;='Раздел 2.10.2'!Q36,0,1)</f>
        <v>0</v>
      </c>
    </row>
    <row r="9433" spans="1:8" x14ac:dyDescent="0.2">
      <c r="A9433" s="6">
        <f t="shared" si="140"/>
        <v>609562</v>
      </c>
      <c r="B9433" s="7">
        <v>45</v>
      </c>
      <c r="C9433" s="6">
        <v>3</v>
      </c>
      <c r="D9433" s="7">
        <v>15</v>
      </c>
      <c r="E9433" s="6" t="s">
        <v>6570</v>
      </c>
      <c r="H9433" s="6">
        <f>IF('Раздел 2.10.2'!R22&gt;='Раздел 2.10.2'!R36,0,1)</f>
        <v>0</v>
      </c>
    </row>
    <row r="9434" spans="1:8" x14ac:dyDescent="0.2">
      <c r="A9434" s="6">
        <f t="shared" si="140"/>
        <v>609562</v>
      </c>
      <c r="B9434" s="7">
        <v>45</v>
      </c>
      <c r="C9434" s="6">
        <v>3</v>
      </c>
      <c r="D9434" s="7">
        <v>16</v>
      </c>
      <c r="E9434" s="6" t="s">
        <v>6571</v>
      </c>
      <c r="H9434" s="6">
        <f>IF('Раздел 2.10.2'!S22&gt;='Раздел 2.10.2'!S36,0,1)</f>
        <v>0</v>
      </c>
    </row>
    <row r="9435" spans="1:8" x14ac:dyDescent="0.2">
      <c r="A9435" s="6">
        <f t="shared" si="140"/>
        <v>609562</v>
      </c>
      <c r="B9435" s="7">
        <v>45</v>
      </c>
      <c r="C9435" s="6">
        <v>3</v>
      </c>
      <c r="D9435" s="7">
        <v>17</v>
      </c>
      <c r="E9435" s="6" t="s">
        <v>6572</v>
      </c>
      <c r="H9435" s="7">
        <f>IF('Раздел 2.10.2'!T22&gt;='Раздел 2.10.2'!T36,0,1)</f>
        <v>0</v>
      </c>
    </row>
    <row r="9436" spans="1:8" x14ac:dyDescent="0.2">
      <c r="A9436" s="6">
        <f t="shared" si="140"/>
        <v>609562</v>
      </c>
      <c r="B9436" s="7">
        <v>45</v>
      </c>
      <c r="C9436" s="119">
        <v>3</v>
      </c>
      <c r="D9436" s="119">
        <v>18</v>
      </c>
      <c r="E9436" s="119" t="s">
        <v>6573</v>
      </c>
      <c r="F9436" s="119"/>
      <c r="G9436" s="119"/>
      <c r="H9436" s="119">
        <f>IF('Раздел 2.10.2'!U22&gt;='Раздел 2.10.2'!U36,0,1)</f>
        <v>0</v>
      </c>
    </row>
    <row r="9437" spans="1:8" x14ac:dyDescent="0.2">
      <c r="A9437" s="6">
        <f t="shared" si="140"/>
        <v>609562</v>
      </c>
      <c r="B9437" s="7">
        <v>45</v>
      </c>
      <c r="C9437" s="6">
        <v>4</v>
      </c>
      <c r="D9437" s="7">
        <v>19</v>
      </c>
      <c r="E9437" s="6" t="s">
        <v>7393</v>
      </c>
      <c r="H9437" s="6">
        <f>IF('Раздел 2.10.2'!P33&gt;='Раздел 2.10.2'!P34,0,1)</f>
        <v>0</v>
      </c>
    </row>
    <row r="9438" spans="1:8" x14ac:dyDescent="0.2">
      <c r="A9438" s="6">
        <f t="shared" si="140"/>
        <v>609562</v>
      </c>
      <c r="B9438" s="7">
        <v>45</v>
      </c>
      <c r="C9438" s="6">
        <v>4</v>
      </c>
      <c r="D9438" s="7">
        <v>20</v>
      </c>
      <c r="E9438" s="6" t="s">
        <v>7394</v>
      </c>
      <c r="H9438" s="6">
        <f>IF('Раздел 2.10.2'!Q33&gt;='Раздел 2.10.2'!Q34,0,1)</f>
        <v>0</v>
      </c>
    </row>
    <row r="9439" spans="1:8" x14ac:dyDescent="0.2">
      <c r="A9439" s="6">
        <f t="shared" si="140"/>
        <v>609562</v>
      </c>
      <c r="B9439" s="7">
        <v>45</v>
      </c>
      <c r="C9439" s="6">
        <v>4</v>
      </c>
      <c r="D9439" s="7">
        <v>21</v>
      </c>
      <c r="E9439" s="6" t="s">
        <v>7395</v>
      </c>
      <c r="H9439" s="6">
        <f>IF('Раздел 2.10.2'!R33&gt;='Раздел 2.10.2'!R34,0,1)</f>
        <v>0</v>
      </c>
    </row>
    <row r="9440" spans="1:8" x14ac:dyDescent="0.2">
      <c r="A9440" s="6">
        <f t="shared" si="140"/>
        <v>609562</v>
      </c>
      <c r="B9440" s="7">
        <v>45</v>
      </c>
      <c r="C9440" s="6">
        <v>4</v>
      </c>
      <c r="D9440" s="7">
        <v>22</v>
      </c>
      <c r="E9440" s="6" t="s">
        <v>7396</v>
      </c>
      <c r="H9440" s="6">
        <f>IF('Раздел 2.10.2'!S33&gt;='Раздел 2.10.2'!S34,0,1)</f>
        <v>0</v>
      </c>
    </row>
    <row r="9441" spans="1:8" x14ac:dyDescent="0.2">
      <c r="A9441" s="6">
        <f t="shared" si="140"/>
        <v>609562</v>
      </c>
      <c r="B9441" s="7">
        <v>45</v>
      </c>
      <c r="C9441" s="6">
        <v>4</v>
      </c>
      <c r="D9441" s="7">
        <v>23</v>
      </c>
      <c r="E9441" s="6" t="s">
        <v>7397</v>
      </c>
      <c r="H9441" s="7">
        <f>IF('Раздел 2.10.2'!T33&gt;='Раздел 2.10.2'!T34,0,1)</f>
        <v>0</v>
      </c>
    </row>
    <row r="9442" spans="1:8" x14ac:dyDescent="0.2">
      <c r="A9442" s="6">
        <f t="shared" si="140"/>
        <v>609562</v>
      </c>
      <c r="B9442" s="119">
        <v>45</v>
      </c>
      <c r="C9442" s="119">
        <v>4</v>
      </c>
      <c r="D9442" s="119">
        <v>24</v>
      </c>
      <c r="E9442" s="119" t="s">
        <v>7398</v>
      </c>
      <c r="F9442" s="119"/>
      <c r="G9442" s="119"/>
      <c r="H9442" s="119">
        <f>IF('Раздел 2.10.2'!U33&gt;='Раздел 2.10.2'!U34,0,1)</f>
        <v>0</v>
      </c>
    </row>
    <row r="9443" spans="1:8" x14ac:dyDescent="0.2">
      <c r="A9443" s="117">
        <f t="shared" si="140"/>
        <v>609562</v>
      </c>
      <c r="B9443" s="117">
        <v>46</v>
      </c>
      <c r="C9443" s="117">
        <v>0</v>
      </c>
      <c r="D9443" s="117">
        <v>0</v>
      </c>
      <c r="E9443" s="117" t="str">
        <f>CONCATENATE("Количество ошибок в разделе 2.10.3: ",H9443)</f>
        <v>Количество ошибок в разделе 2.10.3: 0</v>
      </c>
      <c r="F9443" s="117"/>
      <c r="G9443" s="117"/>
      <c r="H9443" s="117">
        <f>SUM(H9444:H9467)</f>
        <v>0</v>
      </c>
    </row>
    <row r="9444" spans="1:8" x14ac:dyDescent="0.2">
      <c r="A9444" s="6">
        <f t="shared" si="140"/>
        <v>609562</v>
      </c>
      <c r="B9444" s="7">
        <v>46</v>
      </c>
      <c r="C9444" s="7">
        <v>1</v>
      </c>
      <c r="D9444" s="7">
        <v>1</v>
      </c>
      <c r="E9444" s="7" t="s">
        <v>14856</v>
      </c>
      <c r="F9444" s="7"/>
      <c r="G9444" s="7"/>
      <c r="H9444" s="7">
        <f>IF('Раздел 2.10.3'!P21=SUM('Раздел 2.10.3'!P22,'Раздел 2.10.3'!P33),0,1)</f>
        <v>0</v>
      </c>
    </row>
    <row r="9445" spans="1:8" x14ac:dyDescent="0.2">
      <c r="A9445" s="6">
        <f t="shared" si="140"/>
        <v>609562</v>
      </c>
      <c r="B9445" s="7">
        <v>46</v>
      </c>
      <c r="C9445" s="7">
        <v>1</v>
      </c>
      <c r="D9445" s="7">
        <v>2</v>
      </c>
      <c r="E9445" s="7" t="s">
        <v>14857</v>
      </c>
      <c r="F9445" s="7"/>
      <c r="G9445" s="7"/>
      <c r="H9445" s="7">
        <f>IF('Раздел 2.10.3'!Q21=SUM('Раздел 2.10.3'!Q22,'Раздел 2.10.3'!Q33),0,1)</f>
        <v>0</v>
      </c>
    </row>
    <row r="9446" spans="1:8" x14ac:dyDescent="0.2">
      <c r="A9446" s="6">
        <f t="shared" si="140"/>
        <v>609562</v>
      </c>
      <c r="B9446" s="7">
        <v>46</v>
      </c>
      <c r="C9446" s="7">
        <v>1</v>
      </c>
      <c r="D9446" s="7">
        <v>3</v>
      </c>
      <c r="E9446" s="7" t="s">
        <v>14858</v>
      </c>
      <c r="H9446" s="7">
        <f>IF('Раздел 2.10.3'!R21=SUM('Раздел 2.10.3'!R22,'Раздел 2.10.3'!R33),0,1)</f>
        <v>0</v>
      </c>
    </row>
    <row r="9447" spans="1:8" x14ac:dyDescent="0.2">
      <c r="A9447" s="6">
        <f t="shared" si="140"/>
        <v>609562</v>
      </c>
      <c r="B9447" s="7">
        <v>46</v>
      </c>
      <c r="C9447" s="7">
        <v>1</v>
      </c>
      <c r="D9447" s="7">
        <v>4</v>
      </c>
      <c r="E9447" s="7" t="s">
        <v>14859</v>
      </c>
      <c r="H9447" s="7">
        <f>IF('Раздел 2.10.3'!S21=SUM('Раздел 2.10.3'!S22,'Раздел 2.10.3'!S33),0,1)</f>
        <v>0</v>
      </c>
    </row>
    <row r="9448" spans="1:8" x14ac:dyDescent="0.2">
      <c r="A9448" s="6">
        <f t="shared" si="140"/>
        <v>609562</v>
      </c>
      <c r="B9448" s="7">
        <v>46</v>
      </c>
      <c r="C9448" s="7">
        <v>1</v>
      </c>
      <c r="D9448" s="7">
        <v>5</v>
      </c>
      <c r="E9448" s="7" t="s">
        <v>14860</v>
      </c>
      <c r="H9448" s="7">
        <f>IF('Раздел 2.10.3'!T21=SUM('Раздел 2.10.3'!T22,'Раздел 2.10.3'!T33),0,1)</f>
        <v>0</v>
      </c>
    </row>
    <row r="9449" spans="1:8" x14ac:dyDescent="0.2">
      <c r="A9449" s="6">
        <f t="shared" si="140"/>
        <v>609562</v>
      </c>
      <c r="B9449" s="7">
        <v>46</v>
      </c>
      <c r="C9449" s="119">
        <v>1</v>
      </c>
      <c r="D9449" s="119">
        <v>6</v>
      </c>
      <c r="E9449" s="119" t="s">
        <v>14861</v>
      </c>
      <c r="F9449" s="119"/>
      <c r="G9449" s="119"/>
      <c r="H9449" s="119">
        <f>IF('Раздел 2.10.3'!U21=SUM('Раздел 2.10.3'!U22,'Раздел 2.10.3'!U33),0,1)</f>
        <v>0</v>
      </c>
    </row>
    <row r="9450" spans="1:8" x14ac:dyDescent="0.2">
      <c r="A9450" s="6">
        <f t="shared" si="140"/>
        <v>609562</v>
      </c>
      <c r="B9450" s="7">
        <v>46</v>
      </c>
      <c r="C9450" s="6">
        <v>2</v>
      </c>
      <c r="D9450" s="7">
        <v>7</v>
      </c>
      <c r="E9450" s="6" t="s">
        <v>14862</v>
      </c>
      <c r="H9450" s="6">
        <f>IF('Раздел 2.10.3'!P22&gt;='Раздел 2.10.3'!P35,0,1)</f>
        <v>0</v>
      </c>
    </row>
    <row r="9451" spans="1:8" x14ac:dyDescent="0.2">
      <c r="A9451" s="6">
        <f t="shared" si="140"/>
        <v>609562</v>
      </c>
      <c r="B9451" s="7">
        <v>46</v>
      </c>
      <c r="C9451" s="6">
        <v>2</v>
      </c>
      <c r="D9451" s="7">
        <v>8</v>
      </c>
      <c r="E9451" s="6" t="s">
        <v>14863</v>
      </c>
      <c r="H9451" s="6">
        <f>IF('Раздел 2.10.3'!Q22&gt;='Раздел 2.10.3'!Q35,0,1)</f>
        <v>0</v>
      </c>
    </row>
    <row r="9452" spans="1:8" x14ac:dyDescent="0.2">
      <c r="A9452" s="6">
        <f t="shared" si="140"/>
        <v>609562</v>
      </c>
      <c r="B9452" s="7">
        <v>46</v>
      </c>
      <c r="C9452" s="6">
        <v>2</v>
      </c>
      <c r="D9452" s="7">
        <v>9</v>
      </c>
      <c r="E9452" s="6" t="s">
        <v>14864</v>
      </c>
      <c r="H9452" s="6">
        <f>IF('Раздел 2.10.3'!R22&gt;='Раздел 2.10.3'!R35,0,1)</f>
        <v>0</v>
      </c>
    </row>
    <row r="9453" spans="1:8" x14ac:dyDescent="0.2">
      <c r="A9453" s="6">
        <f t="shared" si="140"/>
        <v>609562</v>
      </c>
      <c r="B9453" s="7">
        <v>46</v>
      </c>
      <c r="C9453" s="6">
        <v>2</v>
      </c>
      <c r="D9453" s="7">
        <v>10</v>
      </c>
      <c r="E9453" s="6" t="s">
        <v>14865</v>
      </c>
      <c r="H9453" s="6">
        <f>IF('Раздел 2.10.3'!S22&gt;='Раздел 2.10.3'!S35,0,1)</f>
        <v>0</v>
      </c>
    </row>
    <row r="9454" spans="1:8" x14ac:dyDescent="0.2">
      <c r="A9454" s="6">
        <f t="shared" si="140"/>
        <v>609562</v>
      </c>
      <c r="B9454" s="7">
        <v>46</v>
      </c>
      <c r="C9454" s="6">
        <v>2</v>
      </c>
      <c r="D9454" s="7">
        <v>11</v>
      </c>
      <c r="E9454" s="6" t="s">
        <v>16178</v>
      </c>
      <c r="H9454" s="7">
        <f>IF('Раздел 2.10.3'!T22&gt;='Раздел 2.10.3'!T35,0,1)</f>
        <v>0</v>
      </c>
    </row>
    <row r="9455" spans="1:8" x14ac:dyDescent="0.2">
      <c r="A9455" s="6">
        <f t="shared" si="140"/>
        <v>609562</v>
      </c>
      <c r="B9455" s="7">
        <v>46</v>
      </c>
      <c r="C9455" s="119">
        <v>2</v>
      </c>
      <c r="D9455" s="119">
        <v>12</v>
      </c>
      <c r="E9455" s="119" t="s">
        <v>16179</v>
      </c>
      <c r="F9455" s="119"/>
      <c r="G9455" s="119"/>
      <c r="H9455" s="119">
        <f>IF('Раздел 2.10.3'!U22&gt;='Раздел 2.10.3'!U35,0,1)</f>
        <v>0</v>
      </c>
    </row>
    <row r="9456" spans="1:8" x14ac:dyDescent="0.2">
      <c r="A9456" s="6">
        <f t="shared" si="140"/>
        <v>609562</v>
      </c>
      <c r="B9456" s="7">
        <v>46</v>
      </c>
      <c r="C9456" s="6">
        <v>3</v>
      </c>
      <c r="D9456" s="7">
        <v>13</v>
      </c>
      <c r="E9456" s="6" t="s">
        <v>16180</v>
      </c>
      <c r="H9456" s="6">
        <f>IF('Раздел 2.10.3'!P22&gt;='Раздел 2.10.3'!P36,0,1)</f>
        <v>0</v>
      </c>
    </row>
    <row r="9457" spans="1:8" x14ac:dyDescent="0.2">
      <c r="A9457" s="6">
        <f t="shared" si="140"/>
        <v>609562</v>
      </c>
      <c r="B9457" s="7">
        <v>46</v>
      </c>
      <c r="C9457" s="6">
        <v>3</v>
      </c>
      <c r="D9457" s="7">
        <v>14</v>
      </c>
      <c r="E9457" s="6" t="s">
        <v>16181</v>
      </c>
      <c r="H9457" s="6">
        <f>IF('Раздел 2.10.3'!Q22&gt;='Раздел 2.10.3'!Q36,0,1)</f>
        <v>0</v>
      </c>
    </row>
    <row r="9458" spans="1:8" x14ac:dyDescent="0.2">
      <c r="A9458" s="6">
        <f t="shared" ref="A9458:A9521" si="141">P_3</f>
        <v>609562</v>
      </c>
      <c r="B9458" s="7">
        <v>46</v>
      </c>
      <c r="C9458" s="6">
        <v>3</v>
      </c>
      <c r="D9458" s="7">
        <v>15</v>
      </c>
      <c r="E9458" s="6" t="s">
        <v>16182</v>
      </c>
      <c r="H9458" s="6">
        <f>IF('Раздел 2.10.3'!R22&gt;='Раздел 2.10.3'!R36,0,1)</f>
        <v>0</v>
      </c>
    </row>
    <row r="9459" spans="1:8" x14ac:dyDescent="0.2">
      <c r="A9459" s="6">
        <f t="shared" si="141"/>
        <v>609562</v>
      </c>
      <c r="B9459" s="7">
        <v>46</v>
      </c>
      <c r="C9459" s="6">
        <v>3</v>
      </c>
      <c r="D9459" s="7">
        <v>16</v>
      </c>
      <c r="E9459" s="6" t="s">
        <v>16183</v>
      </c>
      <c r="H9459" s="6">
        <f>IF('Раздел 2.10.3'!S22&gt;='Раздел 2.10.3'!S36,0,1)</f>
        <v>0</v>
      </c>
    </row>
    <row r="9460" spans="1:8" x14ac:dyDescent="0.2">
      <c r="A9460" s="6">
        <f t="shared" si="141"/>
        <v>609562</v>
      </c>
      <c r="B9460" s="7">
        <v>46</v>
      </c>
      <c r="C9460" s="6">
        <v>3</v>
      </c>
      <c r="D9460" s="7">
        <v>17</v>
      </c>
      <c r="E9460" s="6" t="s">
        <v>16184</v>
      </c>
      <c r="H9460" s="7">
        <f>IF('Раздел 2.10.3'!T22&gt;='Раздел 2.10.3'!T36,0,1)</f>
        <v>0</v>
      </c>
    </row>
    <row r="9461" spans="1:8" x14ac:dyDescent="0.2">
      <c r="A9461" s="6">
        <f t="shared" si="141"/>
        <v>609562</v>
      </c>
      <c r="B9461" s="7">
        <v>46</v>
      </c>
      <c r="C9461" s="119">
        <v>3</v>
      </c>
      <c r="D9461" s="119">
        <v>18</v>
      </c>
      <c r="E9461" s="119" t="s">
        <v>16185</v>
      </c>
      <c r="F9461" s="119"/>
      <c r="G9461" s="119"/>
      <c r="H9461" s="119">
        <f>IF('Раздел 2.10.3'!U22&gt;='Раздел 2.10.3'!U36,0,1)</f>
        <v>0</v>
      </c>
    </row>
    <row r="9462" spans="1:8" x14ac:dyDescent="0.2">
      <c r="A9462" s="6">
        <f t="shared" si="141"/>
        <v>609562</v>
      </c>
      <c r="B9462" s="7">
        <v>46</v>
      </c>
      <c r="C9462" s="6">
        <v>4</v>
      </c>
      <c r="D9462" s="7">
        <v>19</v>
      </c>
      <c r="E9462" s="6" t="s">
        <v>16186</v>
      </c>
      <c r="H9462" s="6">
        <f>IF('Раздел 2.10.3'!P33&gt;='Раздел 2.10.3'!P34,0,1)</f>
        <v>0</v>
      </c>
    </row>
    <row r="9463" spans="1:8" x14ac:dyDescent="0.2">
      <c r="A9463" s="6">
        <f t="shared" si="141"/>
        <v>609562</v>
      </c>
      <c r="B9463" s="7">
        <v>46</v>
      </c>
      <c r="C9463" s="6">
        <v>4</v>
      </c>
      <c r="D9463" s="7">
        <v>20</v>
      </c>
      <c r="E9463" s="6" t="s">
        <v>16187</v>
      </c>
      <c r="H9463" s="6">
        <f>IF('Раздел 2.10.3'!Q33&gt;='Раздел 2.10.3'!Q34,0,1)</f>
        <v>0</v>
      </c>
    </row>
    <row r="9464" spans="1:8" x14ac:dyDescent="0.2">
      <c r="A9464" s="6">
        <f t="shared" si="141"/>
        <v>609562</v>
      </c>
      <c r="B9464" s="7">
        <v>46</v>
      </c>
      <c r="C9464" s="6">
        <v>4</v>
      </c>
      <c r="D9464" s="7">
        <v>21</v>
      </c>
      <c r="E9464" s="6" t="s">
        <v>16188</v>
      </c>
      <c r="H9464" s="6">
        <f>IF('Раздел 2.10.3'!R33&gt;='Раздел 2.10.3'!R34,0,1)</f>
        <v>0</v>
      </c>
    </row>
    <row r="9465" spans="1:8" x14ac:dyDescent="0.2">
      <c r="A9465" s="6">
        <f t="shared" si="141"/>
        <v>609562</v>
      </c>
      <c r="B9465" s="7">
        <v>46</v>
      </c>
      <c r="C9465" s="6">
        <v>4</v>
      </c>
      <c r="D9465" s="7">
        <v>22</v>
      </c>
      <c r="E9465" s="6" t="s">
        <v>16189</v>
      </c>
      <c r="H9465" s="6">
        <f>IF('Раздел 2.10.3'!S33&gt;='Раздел 2.10.3'!S34,0,1)</f>
        <v>0</v>
      </c>
    </row>
    <row r="9466" spans="1:8" x14ac:dyDescent="0.2">
      <c r="A9466" s="6">
        <f t="shared" si="141"/>
        <v>609562</v>
      </c>
      <c r="B9466" s="7">
        <v>46</v>
      </c>
      <c r="C9466" s="6">
        <v>4</v>
      </c>
      <c r="D9466" s="7">
        <v>23</v>
      </c>
      <c r="E9466" s="6" t="s">
        <v>16190</v>
      </c>
      <c r="H9466" s="7">
        <f>IF('Раздел 2.10.3'!T33&gt;='Раздел 2.10.3'!T34,0,1)</f>
        <v>0</v>
      </c>
    </row>
    <row r="9467" spans="1:8" x14ac:dyDescent="0.2">
      <c r="A9467" s="6">
        <f t="shared" si="141"/>
        <v>609562</v>
      </c>
      <c r="B9467" s="119">
        <v>46</v>
      </c>
      <c r="C9467" s="119">
        <v>4</v>
      </c>
      <c r="D9467" s="119">
        <v>24</v>
      </c>
      <c r="E9467" s="119" t="s">
        <v>16191</v>
      </c>
      <c r="F9467" s="119"/>
      <c r="G9467" s="119"/>
      <c r="H9467" s="119">
        <f>IF('Раздел 2.10.3'!U33&gt;='Раздел 2.10.3'!U34,0,1)</f>
        <v>0</v>
      </c>
    </row>
    <row r="9468" spans="1:8" x14ac:dyDescent="0.2">
      <c r="A9468" s="117">
        <f t="shared" si="141"/>
        <v>609562</v>
      </c>
      <c r="B9468" s="117">
        <v>47</v>
      </c>
      <c r="C9468" s="117">
        <v>0</v>
      </c>
      <c r="D9468" s="117">
        <v>0</v>
      </c>
      <c r="E9468" s="117" t="str">
        <f>CONCATENATE("Количество ошибок в разделе 2.11.1: ",H9468)</f>
        <v>Количество ошибок в разделе 2.11.1: 0</v>
      </c>
      <c r="F9468" s="117"/>
      <c r="G9468" s="117"/>
      <c r="H9468" s="117">
        <f>SUM(H9469:H9507)</f>
        <v>0</v>
      </c>
    </row>
    <row r="9469" spans="1:8" x14ac:dyDescent="0.2">
      <c r="A9469" s="6">
        <f t="shared" si="141"/>
        <v>609562</v>
      </c>
      <c r="B9469" s="7">
        <v>47</v>
      </c>
      <c r="C9469" s="7">
        <v>1</v>
      </c>
      <c r="D9469" s="7">
        <v>1</v>
      </c>
      <c r="E9469" s="7" t="s">
        <v>7399</v>
      </c>
      <c r="F9469" s="7"/>
      <c r="G9469" s="7"/>
      <c r="H9469" s="7">
        <f>IF('Раздел 2.11.1'!P21&gt;='Раздел 2.11.1'!P22,0,1)</f>
        <v>0</v>
      </c>
    </row>
    <row r="9470" spans="1:8" x14ac:dyDescent="0.2">
      <c r="A9470" s="6">
        <f t="shared" si="141"/>
        <v>609562</v>
      </c>
      <c r="B9470" s="7">
        <v>47</v>
      </c>
      <c r="C9470" s="7">
        <v>1</v>
      </c>
      <c r="D9470" s="7">
        <v>2</v>
      </c>
      <c r="E9470" s="7" t="s">
        <v>6574</v>
      </c>
      <c r="F9470" s="7"/>
      <c r="G9470" s="7"/>
      <c r="H9470" s="7">
        <f>IF('Раздел 2.11.1'!Q21&gt;='Раздел 2.11.1'!Q22,0,1)</f>
        <v>0</v>
      </c>
    </row>
    <row r="9471" spans="1:8" x14ac:dyDescent="0.2">
      <c r="A9471" s="6">
        <f t="shared" si="141"/>
        <v>609562</v>
      </c>
      <c r="B9471" s="7">
        <v>47</v>
      </c>
      <c r="C9471" s="119">
        <v>1</v>
      </c>
      <c r="D9471" s="119">
        <v>3</v>
      </c>
      <c r="E9471" s="119" t="s">
        <v>6575</v>
      </c>
      <c r="F9471" s="119"/>
      <c r="G9471" s="119"/>
      <c r="H9471" s="119">
        <f>IF('Раздел 2.11.1'!R21&gt;='Раздел 2.11.1'!R22,0,1)</f>
        <v>0</v>
      </c>
    </row>
    <row r="9472" spans="1:8" x14ac:dyDescent="0.2">
      <c r="A9472" s="6">
        <f t="shared" si="141"/>
        <v>609562</v>
      </c>
      <c r="B9472" s="7">
        <v>47</v>
      </c>
      <c r="C9472" s="7">
        <v>2</v>
      </c>
      <c r="D9472" s="7">
        <v>4</v>
      </c>
      <c r="E9472" s="7" t="s">
        <v>6576</v>
      </c>
      <c r="H9472" s="7">
        <f>IF('Раздел 2.11.1'!P21&gt;='Раздел 2.11.1'!P28,0,1)</f>
        <v>0</v>
      </c>
    </row>
    <row r="9473" spans="1:8" x14ac:dyDescent="0.2">
      <c r="A9473" s="6">
        <f t="shared" si="141"/>
        <v>609562</v>
      </c>
      <c r="B9473" s="7">
        <v>47</v>
      </c>
      <c r="C9473" s="7">
        <v>2</v>
      </c>
      <c r="D9473" s="7">
        <v>5</v>
      </c>
      <c r="E9473" s="7" t="s">
        <v>9022</v>
      </c>
      <c r="F9473" s="7"/>
      <c r="G9473" s="7"/>
      <c r="H9473" s="7">
        <f>IF('Раздел 2.11.1'!Q21&gt;='Раздел 2.11.1'!Q28,0,1)</f>
        <v>0</v>
      </c>
    </row>
    <row r="9474" spans="1:8" x14ac:dyDescent="0.2">
      <c r="A9474" s="6">
        <f t="shared" si="141"/>
        <v>609562</v>
      </c>
      <c r="B9474" s="7">
        <v>47</v>
      </c>
      <c r="C9474" s="119">
        <v>2</v>
      </c>
      <c r="D9474" s="119">
        <v>6</v>
      </c>
      <c r="E9474" s="119" t="s">
        <v>9023</v>
      </c>
      <c r="F9474" s="119"/>
      <c r="G9474" s="119"/>
      <c r="H9474" s="119">
        <f>IF('Раздел 2.11.1'!R21&gt;='Раздел 2.11.1'!R28,0,1)</f>
        <v>0</v>
      </c>
    </row>
    <row r="9475" spans="1:8" x14ac:dyDescent="0.2">
      <c r="A9475" s="6">
        <f t="shared" si="141"/>
        <v>609562</v>
      </c>
      <c r="B9475" s="7">
        <v>47</v>
      </c>
      <c r="C9475" s="7">
        <v>3</v>
      </c>
      <c r="D9475" s="7">
        <v>7</v>
      </c>
      <c r="E9475" s="7" t="s">
        <v>9024</v>
      </c>
      <c r="F9475" s="7"/>
      <c r="G9475" s="7"/>
      <c r="H9475" s="7">
        <f>IF('Раздел 2.11.1'!P21&gt;='Раздел 2.11.1'!P29,0,1)</f>
        <v>0</v>
      </c>
    </row>
    <row r="9476" spans="1:8" x14ac:dyDescent="0.2">
      <c r="A9476" s="6">
        <f t="shared" si="141"/>
        <v>609562</v>
      </c>
      <c r="B9476" s="7">
        <v>47</v>
      </c>
      <c r="C9476" s="7">
        <v>3</v>
      </c>
      <c r="D9476" s="7">
        <v>8</v>
      </c>
      <c r="E9476" s="7" t="s">
        <v>9025</v>
      </c>
      <c r="F9476" s="7"/>
      <c r="G9476" s="7"/>
      <c r="H9476" s="7">
        <f>IF('Раздел 2.11.1'!Q21&gt;='Раздел 2.11.1'!Q29,0,1)</f>
        <v>0</v>
      </c>
    </row>
    <row r="9477" spans="1:8" x14ac:dyDescent="0.2">
      <c r="A9477" s="6">
        <f t="shared" si="141"/>
        <v>609562</v>
      </c>
      <c r="B9477" s="7">
        <v>47</v>
      </c>
      <c r="C9477" s="119">
        <v>3</v>
      </c>
      <c r="D9477" s="119">
        <v>9</v>
      </c>
      <c r="E9477" s="119" t="s">
        <v>9026</v>
      </c>
      <c r="F9477" s="119"/>
      <c r="G9477" s="119"/>
      <c r="H9477" s="119">
        <f>IF('Раздел 2.11.1'!R21&gt;='Раздел 2.11.1'!R29,0,1)</f>
        <v>0</v>
      </c>
    </row>
    <row r="9478" spans="1:8" x14ac:dyDescent="0.2">
      <c r="A9478" s="6">
        <f t="shared" si="141"/>
        <v>609562</v>
      </c>
      <c r="B9478" s="7">
        <v>47</v>
      </c>
      <c r="C9478" s="7">
        <v>4</v>
      </c>
      <c r="D9478" s="7">
        <v>10</v>
      </c>
      <c r="E9478" s="7" t="s">
        <v>9027</v>
      </c>
      <c r="F9478" s="7"/>
      <c r="G9478" s="7"/>
      <c r="H9478" s="7">
        <f>IF('Раздел 2.11.1'!P21&gt;='Раздел 2.11.1'!P30,0,1)</f>
        <v>0</v>
      </c>
    </row>
    <row r="9479" spans="1:8" x14ac:dyDescent="0.2">
      <c r="A9479" s="6">
        <f t="shared" si="141"/>
        <v>609562</v>
      </c>
      <c r="B9479" s="7">
        <v>47</v>
      </c>
      <c r="C9479" s="7">
        <v>4</v>
      </c>
      <c r="D9479" s="7">
        <v>11</v>
      </c>
      <c r="E9479" s="7" t="s">
        <v>9028</v>
      </c>
      <c r="F9479" s="7"/>
      <c r="G9479" s="7"/>
      <c r="H9479" s="7">
        <f>IF('Раздел 2.11.1'!Q21&gt;='Раздел 2.11.1'!Q30,0,1)</f>
        <v>0</v>
      </c>
    </row>
    <row r="9480" spans="1:8" x14ac:dyDescent="0.2">
      <c r="A9480" s="6">
        <f t="shared" si="141"/>
        <v>609562</v>
      </c>
      <c r="B9480" s="7">
        <v>47</v>
      </c>
      <c r="C9480" s="119">
        <v>4</v>
      </c>
      <c r="D9480" s="119">
        <v>12</v>
      </c>
      <c r="E9480" s="119" t="s">
        <v>9029</v>
      </c>
      <c r="F9480" s="119"/>
      <c r="G9480" s="119"/>
      <c r="H9480" s="119">
        <f>IF('Раздел 2.11.1'!R21&gt;='Раздел 2.11.1'!R30,0,1)</f>
        <v>0</v>
      </c>
    </row>
    <row r="9481" spans="1:8" x14ac:dyDescent="0.2">
      <c r="A9481" s="6">
        <f t="shared" si="141"/>
        <v>609562</v>
      </c>
      <c r="B9481" s="7">
        <v>47</v>
      </c>
      <c r="C9481" s="7">
        <v>5</v>
      </c>
      <c r="D9481" s="7">
        <v>13</v>
      </c>
      <c r="E9481" s="7" t="s">
        <v>9030</v>
      </c>
      <c r="F9481" s="7"/>
      <c r="G9481" s="7"/>
      <c r="H9481" s="7">
        <f>IF('Раздел 2.11.1'!P21&gt;='Раздел 2.11.1'!P31,0,1)</f>
        <v>0</v>
      </c>
    </row>
    <row r="9482" spans="1:8" x14ac:dyDescent="0.2">
      <c r="A9482" s="6">
        <f t="shared" si="141"/>
        <v>609562</v>
      </c>
      <c r="B9482" s="7">
        <v>47</v>
      </c>
      <c r="C9482" s="7">
        <v>5</v>
      </c>
      <c r="D9482" s="7">
        <v>14</v>
      </c>
      <c r="E9482" s="7" t="s">
        <v>8204</v>
      </c>
      <c r="F9482" s="7"/>
      <c r="G9482" s="7"/>
      <c r="H9482" s="7">
        <f>IF('Раздел 2.11.1'!Q21&gt;='Раздел 2.11.1'!Q31,0,1)</f>
        <v>0</v>
      </c>
    </row>
    <row r="9483" spans="1:8" x14ac:dyDescent="0.2">
      <c r="A9483" s="6">
        <f t="shared" si="141"/>
        <v>609562</v>
      </c>
      <c r="B9483" s="7">
        <v>47</v>
      </c>
      <c r="C9483" s="119">
        <v>5</v>
      </c>
      <c r="D9483" s="119">
        <v>15</v>
      </c>
      <c r="E9483" s="119" t="s">
        <v>8205</v>
      </c>
      <c r="F9483" s="119"/>
      <c r="G9483" s="119"/>
      <c r="H9483" s="119">
        <f>IF('Раздел 2.11.1'!R21&gt;='Раздел 2.11.1'!R31,0,1)</f>
        <v>0</v>
      </c>
    </row>
    <row r="9484" spans="1:8" x14ac:dyDescent="0.2">
      <c r="A9484" s="6">
        <f t="shared" si="141"/>
        <v>609562</v>
      </c>
      <c r="B9484" s="7">
        <v>47</v>
      </c>
      <c r="C9484" s="7">
        <v>6</v>
      </c>
      <c r="D9484" s="7">
        <v>16</v>
      </c>
      <c r="E9484" s="7" t="s">
        <v>8206</v>
      </c>
      <c r="F9484" s="7"/>
      <c r="G9484" s="7"/>
      <c r="H9484" s="7">
        <f>IF('Раздел 2.11.1'!P21&gt;='Раздел 2.11.1'!P32,0,1)</f>
        <v>0</v>
      </c>
    </row>
    <row r="9485" spans="1:8" x14ac:dyDescent="0.2">
      <c r="A9485" s="6">
        <f t="shared" si="141"/>
        <v>609562</v>
      </c>
      <c r="B9485" s="7">
        <v>47</v>
      </c>
      <c r="C9485" s="7">
        <v>6</v>
      </c>
      <c r="D9485" s="7">
        <v>17</v>
      </c>
      <c r="E9485" s="7" t="s">
        <v>8207</v>
      </c>
      <c r="F9485" s="7"/>
      <c r="G9485" s="7"/>
      <c r="H9485" s="7">
        <f>IF('Раздел 2.11.1'!Q21&gt;='Раздел 2.11.1'!Q32,0,1)</f>
        <v>0</v>
      </c>
    </row>
    <row r="9486" spans="1:8" x14ac:dyDescent="0.2">
      <c r="A9486" s="6">
        <f t="shared" si="141"/>
        <v>609562</v>
      </c>
      <c r="B9486" s="7">
        <v>47</v>
      </c>
      <c r="C9486" s="119">
        <v>6</v>
      </c>
      <c r="D9486" s="119">
        <v>18</v>
      </c>
      <c r="E9486" s="119" t="s">
        <v>8208</v>
      </c>
      <c r="F9486" s="119"/>
      <c r="G9486" s="119"/>
      <c r="H9486" s="119">
        <f>IF('Раздел 2.11.1'!R21&gt;='Раздел 2.11.1'!R32,0,1)</f>
        <v>0</v>
      </c>
    </row>
    <row r="9487" spans="1:8" x14ac:dyDescent="0.2">
      <c r="A9487" s="6">
        <f t="shared" si="141"/>
        <v>609562</v>
      </c>
      <c r="B9487" s="7">
        <v>47</v>
      </c>
      <c r="C9487" s="7">
        <v>7</v>
      </c>
      <c r="D9487" s="7">
        <v>19</v>
      </c>
      <c r="E9487" s="7" t="s">
        <v>8209</v>
      </c>
      <c r="F9487" s="7"/>
      <c r="G9487" s="7"/>
      <c r="H9487" s="7">
        <f>IF('Раздел 2.11.1'!P21&gt;='Раздел 2.11.1'!P33,0,1)</f>
        <v>0</v>
      </c>
    </row>
    <row r="9488" spans="1:8" x14ac:dyDescent="0.2">
      <c r="A9488" s="6">
        <f t="shared" si="141"/>
        <v>609562</v>
      </c>
      <c r="B9488" s="7">
        <v>47</v>
      </c>
      <c r="C9488" s="7">
        <v>7</v>
      </c>
      <c r="D9488" s="7">
        <v>20</v>
      </c>
      <c r="E9488" s="7" t="s">
        <v>8210</v>
      </c>
      <c r="F9488" s="7"/>
      <c r="G9488" s="7"/>
      <c r="H9488" s="7">
        <f>IF('Раздел 2.11.1'!Q21&gt;='Раздел 2.11.1'!Q33,0,1)</f>
        <v>0</v>
      </c>
    </row>
    <row r="9489" spans="1:8" x14ac:dyDescent="0.2">
      <c r="A9489" s="6">
        <f t="shared" si="141"/>
        <v>609562</v>
      </c>
      <c r="B9489" s="7">
        <v>47</v>
      </c>
      <c r="C9489" s="119">
        <v>7</v>
      </c>
      <c r="D9489" s="119">
        <v>21</v>
      </c>
      <c r="E9489" s="119" t="s">
        <v>8211</v>
      </c>
      <c r="F9489" s="119"/>
      <c r="G9489" s="119"/>
      <c r="H9489" s="119">
        <f>IF('Раздел 2.11.1'!R21&gt;='Раздел 2.11.1'!R33,0,1)</f>
        <v>0</v>
      </c>
    </row>
    <row r="9490" spans="1:8" x14ac:dyDescent="0.2">
      <c r="A9490" s="6">
        <f t="shared" si="141"/>
        <v>609562</v>
      </c>
      <c r="B9490" s="7">
        <v>47</v>
      </c>
      <c r="C9490" s="7">
        <v>8</v>
      </c>
      <c r="D9490" s="7">
        <v>22</v>
      </c>
      <c r="E9490" s="7" t="s">
        <v>7379</v>
      </c>
      <c r="F9490" s="7"/>
      <c r="G9490" s="7"/>
      <c r="H9490" s="7">
        <f>IF('Раздел 2.11.1'!P21&gt;='Раздел 2.11.1'!P34,0,1)</f>
        <v>0</v>
      </c>
    </row>
    <row r="9491" spans="1:8" x14ac:dyDescent="0.2">
      <c r="A9491" s="6">
        <f t="shared" si="141"/>
        <v>609562</v>
      </c>
      <c r="B9491" s="7">
        <v>47</v>
      </c>
      <c r="C9491" s="7">
        <v>8</v>
      </c>
      <c r="D9491" s="7">
        <v>23</v>
      </c>
      <c r="E9491" s="7" t="s">
        <v>7380</v>
      </c>
      <c r="F9491" s="7"/>
      <c r="G9491" s="7"/>
      <c r="H9491" s="7">
        <f>IF('Раздел 2.11.1'!Q21&gt;='Раздел 2.11.1'!Q34,0,1)</f>
        <v>0</v>
      </c>
    </row>
    <row r="9492" spans="1:8" x14ac:dyDescent="0.2">
      <c r="A9492" s="6">
        <f t="shared" si="141"/>
        <v>609562</v>
      </c>
      <c r="B9492" s="7">
        <v>47</v>
      </c>
      <c r="C9492" s="119">
        <v>8</v>
      </c>
      <c r="D9492" s="119">
        <v>24</v>
      </c>
      <c r="E9492" s="119" t="s">
        <v>7381</v>
      </c>
      <c r="F9492" s="119"/>
      <c r="G9492" s="119"/>
      <c r="H9492" s="119">
        <f>IF('Раздел 2.11.1'!R21&gt;='Раздел 2.11.1'!R34,0,1)</f>
        <v>0</v>
      </c>
    </row>
    <row r="9493" spans="1:8" x14ac:dyDescent="0.2">
      <c r="A9493" s="6">
        <f t="shared" si="141"/>
        <v>609562</v>
      </c>
      <c r="B9493" s="7">
        <v>47</v>
      </c>
      <c r="C9493" s="7">
        <v>9</v>
      </c>
      <c r="D9493" s="7">
        <v>25</v>
      </c>
      <c r="E9493" s="7" t="s">
        <v>7382</v>
      </c>
      <c r="F9493" s="7"/>
      <c r="G9493" s="7"/>
      <c r="H9493" s="7">
        <f>IF('Раздел 2.11.1'!P22&gt;='Раздел 2.11.1'!P23,0,1)</f>
        <v>0</v>
      </c>
    </row>
    <row r="9494" spans="1:8" x14ac:dyDescent="0.2">
      <c r="A9494" s="6">
        <f t="shared" si="141"/>
        <v>609562</v>
      </c>
      <c r="B9494" s="7">
        <v>47</v>
      </c>
      <c r="C9494" s="6">
        <v>9</v>
      </c>
      <c r="D9494" s="7">
        <v>26</v>
      </c>
      <c r="E9494" s="7" t="s">
        <v>7383</v>
      </c>
      <c r="H9494" s="7">
        <f>IF('Раздел 2.11.1'!Q22&gt;='Раздел 2.11.1'!Q23,0,1)</f>
        <v>0</v>
      </c>
    </row>
    <row r="9495" spans="1:8" x14ac:dyDescent="0.2">
      <c r="A9495" s="6">
        <f t="shared" si="141"/>
        <v>609562</v>
      </c>
      <c r="B9495" s="7">
        <v>47</v>
      </c>
      <c r="C9495" s="119">
        <v>9</v>
      </c>
      <c r="D9495" s="119">
        <v>27</v>
      </c>
      <c r="E9495" s="119" t="s">
        <v>7384</v>
      </c>
      <c r="F9495" s="119"/>
      <c r="G9495" s="119"/>
      <c r="H9495" s="119">
        <f>IF('Раздел 2.11.1'!R22&gt;='Раздел 2.11.1'!R23,0,1)</f>
        <v>0</v>
      </c>
    </row>
    <row r="9496" spans="1:8" x14ac:dyDescent="0.2">
      <c r="A9496" s="6">
        <f t="shared" si="141"/>
        <v>609562</v>
      </c>
      <c r="B9496" s="7">
        <v>47</v>
      </c>
      <c r="C9496" s="7">
        <v>10</v>
      </c>
      <c r="D9496" s="7">
        <v>28</v>
      </c>
      <c r="E9496" s="7" t="s">
        <v>7385</v>
      </c>
      <c r="F9496" s="7"/>
      <c r="G9496" s="7"/>
      <c r="H9496" s="7">
        <f>IF('Раздел 2.11.1'!P22&gt;='Раздел 2.11.1'!P24,0,1)</f>
        <v>0</v>
      </c>
    </row>
    <row r="9497" spans="1:8" x14ac:dyDescent="0.2">
      <c r="A9497" s="6">
        <f t="shared" si="141"/>
        <v>609562</v>
      </c>
      <c r="B9497" s="7">
        <v>47</v>
      </c>
      <c r="C9497" s="7">
        <v>10</v>
      </c>
      <c r="D9497" s="7">
        <v>29</v>
      </c>
      <c r="E9497" s="7" t="s">
        <v>7386</v>
      </c>
      <c r="F9497" s="7"/>
      <c r="G9497" s="7"/>
      <c r="H9497" s="7">
        <f>IF('Раздел 2.11.1'!Q22&gt;='Раздел 2.11.1'!Q24,0,1)</f>
        <v>0</v>
      </c>
    </row>
    <row r="9498" spans="1:8" x14ac:dyDescent="0.2">
      <c r="A9498" s="6">
        <f t="shared" si="141"/>
        <v>609562</v>
      </c>
      <c r="B9498" s="7">
        <v>47</v>
      </c>
      <c r="C9498" s="119">
        <v>10</v>
      </c>
      <c r="D9498" s="119">
        <v>30</v>
      </c>
      <c r="E9498" s="119" t="s">
        <v>7387</v>
      </c>
      <c r="F9498" s="119"/>
      <c r="G9498" s="119"/>
      <c r="H9498" s="119">
        <f>IF('Раздел 2.11.1'!R22&gt;='Раздел 2.11.1'!R24,0,1)</f>
        <v>0</v>
      </c>
    </row>
    <row r="9499" spans="1:8" x14ac:dyDescent="0.2">
      <c r="A9499" s="6">
        <f t="shared" si="141"/>
        <v>609562</v>
      </c>
      <c r="B9499" s="7">
        <v>47</v>
      </c>
      <c r="C9499" s="7">
        <v>11</v>
      </c>
      <c r="D9499" s="7">
        <v>31</v>
      </c>
      <c r="E9499" s="7" t="s">
        <v>7388</v>
      </c>
      <c r="F9499" s="7"/>
      <c r="G9499" s="7"/>
      <c r="H9499" s="7">
        <f>IF('Раздел 2.11.1'!P22&gt;='Раздел 2.11.1'!P25,0,1)</f>
        <v>0</v>
      </c>
    </row>
    <row r="9500" spans="1:8" x14ac:dyDescent="0.2">
      <c r="A9500" s="6">
        <f t="shared" si="141"/>
        <v>609562</v>
      </c>
      <c r="B9500" s="7">
        <v>47</v>
      </c>
      <c r="C9500" s="7">
        <v>11</v>
      </c>
      <c r="D9500" s="7">
        <v>32</v>
      </c>
      <c r="E9500" s="7" t="s">
        <v>7389</v>
      </c>
      <c r="F9500" s="7"/>
      <c r="G9500" s="7"/>
      <c r="H9500" s="7">
        <f>IF('Раздел 2.11.1'!Q22&gt;='Раздел 2.11.1'!Q25,0,1)</f>
        <v>0</v>
      </c>
    </row>
    <row r="9501" spans="1:8" x14ac:dyDescent="0.2">
      <c r="A9501" s="6">
        <f t="shared" si="141"/>
        <v>609562</v>
      </c>
      <c r="B9501" s="7">
        <v>47</v>
      </c>
      <c r="C9501" s="119">
        <v>11</v>
      </c>
      <c r="D9501" s="119">
        <v>33</v>
      </c>
      <c r="E9501" s="119" t="s">
        <v>7400</v>
      </c>
      <c r="F9501" s="119"/>
      <c r="G9501" s="119"/>
      <c r="H9501" s="119">
        <f>IF('Раздел 2.11.1'!R22&gt;='Раздел 2.11.1'!R25,0,1)</f>
        <v>0</v>
      </c>
    </row>
    <row r="9502" spans="1:8" x14ac:dyDescent="0.2">
      <c r="A9502" s="6">
        <f t="shared" si="141"/>
        <v>609562</v>
      </c>
      <c r="B9502" s="7">
        <v>47</v>
      </c>
      <c r="C9502" s="7">
        <v>12</v>
      </c>
      <c r="D9502" s="7">
        <v>34</v>
      </c>
      <c r="E9502" s="7" t="s">
        <v>7401</v>
      </c>
      <c r="F9502" s="7"/>
      <c r="G9502" s="7"/>
      <c r="H9502" s="7">
        <f>IF('Раздел 2.11.1'!P22&gt;='Раздел 2.11.1'!P26,0,1)</f>
        <v>0</v>
      </c>
    </row>
    <row r="9503" spans="1:8" x14ac:dyDescent="0.2">
      <c r="A9503" s="6">
        <f t="shared" si="141"/>
        <v>609562</v>
      </c>
      <c r="B9503" s="7">
        <v>47</v>
      </c>
      <c r="C9503" s="7">
        <v>12</v>
      </c>
      <c r="D9503" s="7">
        <v>35</v>
      </c>
      <c r="E9503" s="7" t="s">
        <v>8229</v>
      </c>
      <c r="F9503" s="7"/>
      <c r="G9503" s="7"/>
      <c r="H9503" s="7">
        <f>IF('Раздел 2.11.1'!Q22&gt;='Раздел 2.11.1'!Q26,0,1)</f>
        <v>0</v>
      </c>
    </row>
    <row r="9504" spans="1:8" x14ac:dyDescent="0.2">
      <c r="A9504" s="6">
        <f t="shared" si="141"/>
        <v>609562</v>
      </c>
      <c r="B9504" s="7">
        <v>47</v>
      </c>
      <c r="C9504" s="119">
        <v>12</v>
      </c>
      <c r="D9504" s="119">
        <v>36</v>
      </c>
      <c r="E9504" s="119" t="s">
        <v>8230</v>
      </c>
      <c r="F9504" s="119"/>
      <c r="G9504" s="119"/>
      <c r="H9504" s="119">
        <f>IF('Раздел 2.11.1'!R22&gt;='Раздел 2.11.1'!R26,0,1)</f>
        <v>0</v>
      </c>
    </row>
    <row r="9505" spans="1:8" x14ac:dyDescent="0.2">
      <c r="A9505" s="6">
        <f t="shared" si="141"/>
        <v>609562</v>
      </c>
      <c r="B9505" s="7">
        <v>47</v>
      </c>
      <c r="C9505" s="7">
        <v>13</v>
      </c>
      <c r="D9505" s="7">
        <v>37</v>
      </c>
      <c r="E9505" s="7" t="s">
        <v>8231</v>
      </c>
      <c r="F9505" s="7"/>
      <c r="G9505" s="7"/>
      <c r="H9505" s="7">
        <f>IF('Раздел 2.11.1'!P22&gt;='Раздел 2.11.1'!P27,0,1)</f>
        <v>0</v>
      </c>
    </row>
    <row r="9506" spans="1:8" x14ac:dyDescent="0.2">
      <c r="A9506" s="6">
        <f t="shared" si="141"/>
        <v>609562</v>
      </c>
      <c r="B9506" s="7">
        <v>47</v>
      </c>
      <c r="C9506" s="7">
        <v>13</v>
      </c>
      <c r="D9506" s="7">
        <v>38</v>
      </c>
      <c r="E9506" s="7" t="s">
        <v>7438</v>
      </c>
      <c r="F9506" s="7"/>
      <c r="G9506" s="7"/>
      <c r="H9506" s="7">
        <f>IF('Раздел 2.11.1'!Q22&gt;='Раздел 2.11.1'!Q27,0,1)</f>
        <v>0</v>
      </c>
    </row>
    <row r="9507" spans="1:8" x14ac:dyDescent="0.2">
      <c r="A9507" s="6">
        <f t="shared" si="141"/>
        <v>609562</v>
      </c>
      <c r="B9507" s="7">
        <v>47</v>
      </c>
      <c r="C9507" s="119">
        <v>13</v>
      </c>
      <c r="D9507" s="119">
        <v>39</v>
      </c>
      <c r="E9507" s="119" t="s">
        <v>7439</v>
      </c>
      <c r="F9507" s="119"/>
      <c r="G9507" s="119"/>
      <c r="H9507" s="119">
        <f>IF('Раздел 2.11.1'!R22&gt;='Раздел 2.11.1'!R27,0,1)</f>
        <v>0</v>
      </c>
    </row>
    <row r="9508" spans="1:8" x14ac:dyDescent="0.2">
      <c r="A9508" s="117">
        <f t="shared" si="141"/>
        <v>609562</v>
      </c>
      <c r="B9508" s="117">
        <v>48</v>
      </c>
      <c r="C9508" s="117">
        <v>0</v>
      </c>
      <c r="D9508" s="117">
        <v>0</v>
      </c>
      <c r="E9508" s="117" t="str">
        <f>CONCATENATE("Количество ошибок в разделе 2.11.2: ",H9508)</f>
        <v>Количество ошибок в разделе 2.11.2: 0</v>
      </c>
      <c r="F9508" s="117"/>
      <c r="G9508" s="117"/>
      <c r="H9508" s="117">
        <f>SUM(H9509:H9547)</f>
        <v>0</v>
      </c>
    </row>
    <row r="9509" spans="1:8" x14ac:dyDescent="0.2">
      <c r="A9509" s="6">
        <f t="shared" si="141"/>
        <v>609562</v>
      </c>
      <c r="B9509" s="7">
        <v>48</v>
      </c>
      <c r="C9509" s="7">
        <v>1</v>
      </c>
      <c r="D9509" s="7">
        <v>1</v>
      </c>
      <c r="E9509" s="7" t="s">
        <v>15872</v>
      </c>
      <c r="F9509" s="7"/>
      <c r="G9509" s="7"/>
      <c r="H9509" s="7">
        <f>IF('Раздел 2.11.2'!P21&gt;='Раздел 2.11.2'!P22,0,1)</f>
        <v>0</v>
      </c>
    </row>
    <row r="9510" spans="1:8" x14ac:dyDescent="0.2">
      <c r="A9510" s="6">
        <f t="shared" si="141"/>
        <v>609562</v>
      </c>
      <c r="B9510" s="7">
        <v>48</v>
      </c>
      <c r="C9510" s="7">
        <v>1</v>
      </c>
      <c r="D9510" s="7">
        <v>2</v>
      </c>
      <c r="E9510" s="7" t="s">
        <v>15873</v>
      </c>
      <c r="F9510" s="7"/>
      <c r="G9510" s="7"/>
      <c r="H9510" s="7">
        <f>IF('Раздел 2.11.2'!Q21&gt;='Раздел 2.11.2'!Q22,0,1)</f>
        <v>0</v>
      </c>
    </row>
    <row r="9511" spans="1:8" x14ac:dyDescent="0.2">
      <c r="A9511" s="6">
        <f t="shared" si="141"/>
        <v>609562</v>
      </c>
      <c r="B9511" s="7">
        <v>48</v>
      </c>
      <c r="C9511" s="119">
        <v>1</v>
      </c>
      <c r="D9511" s="119">
        <v>3</v>
      </c>
      <c r="E9511" s="119" t="s">
        <v>15874</v>
      </c>
      <c r="F9511" s="119"/>
      <c r="G9511" s="119"/>
      <c r="H9511" s="119">
        <f>IF('Раздел 2.11.2'!R21&gt;='Раздел 2.11.2'!R22,0,1)</f>
        <v>0</v>
      </c>
    </row>
    <row r="9512" spans="1:8" x14ac:dyDescent="0.2">
      <c r="A9512" s="6">
        <f t="shared" si="141"/>
        <v>609562</v>
      </c>
      <c r="B9512" s="7">
        <v>48</v>
      </c>
      <c r="C9512" s="7">
        <v>2</v>
      </c>
      <c r="D9512" s="7">
        <v>4</v>
      </c>
      <c r="E9512" s="7" t="s">
        <v>15875</v>
      </c>
      <c r="H9512" s="7">
        <f>IF('Раздел 2.11.2'!P21&gt;='Раздел 2.11.2'!P28,0,1)</f>
        <v>0</v>
      </c>
    </row>
    <row r="9513" spans="1:8" x14ac:dyDescent="0.2">
      <c r="A9513" s="6">
        <f t="shared" si="141"/>
        <v>609562</v>
      </c>
      <c r="B9513" s="7">
        <v>48</v>
      </c>
      <c r="C9513" s="7">
        <v>2</v>
      </c>
      <c r="D9513" s="7">
        <v>5</v>
      </c>
      <c r="E9513" s="7" t="s">
        <v>15876</v>
      </c>
      <c r="F9513" s="7"/>
      <c r="G9513" s="7"/>
      <c r="H9513" s="7">
        <f>IF('Раздел 2.11.2'!Q21&gt;='Раздел 2.11.2'!Q28,0,1)</f>
        <v>0</v>
      </c>
    </row>
    <row r="9514" spans="1:8" x14ac:dyDescent="0.2">
      <c r="A9514" s="6">
        <f t="shared" si="141"/>
        <v>609562</v>
      </c>
      <c r="B9514" s="7">
        <v>48</v>
      </c>
      <c r="C9514" s="119">
        <v>2</v>
      </c>
      <c r="D9514" s="119">
        <v>6</v>
      </c>
      <c r="E9514" s="119" t="s">
        <v>15877</v>
      </c>
      <c r="F9514" s="119"/>
      <c r="G9514" s="119"/>
      <c r="H9514" s="119">
        <f>IF('Раздел 2.11.2'!R21&gt;='Раздел 2.11.2'!R28,0,1)</f>
        <v>0</v>
      </c>
    </row>
    <row r="9515" spans="1:8" x14ac:dyDescent="0.2">
      <c r="A9515" s="6">
        <f t="shared" si="141"/>
        <v>609562</v>
      </c>
      <c r="B9515" s="7">
        <v>48</v>
      </c>
      <c r="C9515" s="7">
        <v>3</v>
      </c>
      <c r="D9515" s="7">
        <v>7</v>
      </c>
      <c r="E9515" s="7" t="s">
        <v>15878</v>
      </c>
      <c r="F9515" s="7"/>
      <c r="G9515" s="7"/>
      <c r="H9515" s="7">
        <f>IF('Раздел 2.11.2'!P21&gt;='Раздел 2.11.2'!P29,0,1)</f>
        <v>0</v>
      </c>
    </row>
    <row r="9516" spans="1:8" x14ac:dyDescent="0.2">
      <c r="A9516" s="6">
        <f t="shared" si="141"/>
        <v>609562</v>
      </c>
      <c r="B9516" s="7">
        <v>48</v>
      </c>
      <c r="C9516" s="7">
        <v>3</v>
      </c>
      <c r="D9516" s="7">
        <v>8</v>
      </c>
      <c r="E9516" s="7" t="s">
        <v>15879</v>
      </c>
      <c r="F9516" s="7"/>
      <c r="G9516" s="7"/>
      <c r="H9516" s="7">
        <f>IF('Раздел 2.11.2'!Q21&gt;='Раздел 2.11.2'!Q29,0,1)</f>
        <v>0</v>
      </c>
    </row>
    <row r="9517" spans="1:8" x14ac:dyDescent="0.2">
      <c r="A9517" s="6">
        <f t="shared" si="141"/>
        <v>609562</v>
      </c>
      <c r="B9517" s="7">
        <v>48</v>
      </c>
      <c r="C9517" s="119">
        <v>3</v>
      </c>
      <c r="D9517" s="119">
        <v>9</v>
      </c>
      <c r="E9517" s="119" t="s">
        <v>15880</v>
      </c>
      <c r="F9517" s="119"/>
      <c r="G9517" s="119"/>
      <c r="H9517" s="119">
        <f>IF('Раздел 2.11.2'!R21&gt;='Раздел 2.11.2'!R29,0,1)</f>
        <v>0</v>
      </c>
    </row>
    <row r="9518" spans="1:8" x14ac:dyDescent="0.2">
      <c r="A9518" s="6">
        <f t="shared" si="141"/>
        <v>609562</v>
      </c>
      <c r="B9518" s="7">
        <v>48</v>
      </c>
      <c r="C9518" s="7">
        <v>4</v>
      </c>
      <c r="D9518" s="7">
        <v>10</v>
      </c>
      <c r="E9518" s="7" t="s">
        <v>15881</v>
      </c>
      <c r="F9518" s="7"/>
      <c r="G9518" s="7"/>
      <c r="H9518" s="7">
        <f>IF('Раздел 2.11.2'!P21&gt;='Раздел 2.11.2'!P30,0,1)</f>
        <v>0</v>
      </c>
    </row>
    <row r="9519" spans="1:8" x14ac:dyDescent="0.2">
      <c r="A9519" s="6">
        <f t="shared" si="141"/>
        <v>609562</v>
      </c>
      <c r="B9519" s="7">
        <v>48</v>
      </c>
      <c r="C9519" s="7">
        <v>4</v>
      </c>
      <c r="D9519" s="7">
        <v>11</v>
      </c>
      <c r="E9519" s="7" t="s">
        <v>15882</v>
      </c>
      <c r="F9519" s="7"/>
      <c r="G9519" s="7"/>
      <c r="H9519" s="7">
        <f>IF('Раздел 2.11.2'!Q21&gt;='Раздел 2.11.2'!Q30,0,1)</f>
        <v>0</v>
      </c>
    </row>
    <row r="9520" spans="1:8" x14ac:dyDescent="0.2">
      <c r="A9520" s="6">
        <f t="shared" si="141"/>
        <v>609562</v>
      </c>
      <c r="B9520" s="7">
        <v>48</v>
      </c>
      <c r="C9520" s="119">
        <v>4</v>
      </c>
      <c r="D9520" s="119">
        <v>12</v>
      </c>
      <c r="E9520" s="119" t="s">
        <v>15883</v>
      </c>
      <c r="F9520" s="119"/>
      <c r="G9520" s="119"/>
      <c r="H9520" s="119">
        <f>IF('Раздел 2.11.2'!R21&gt;='Раздел 2.11.2'!R30,0,1)</f>
        <v>0</v>
      </c>
    </row>
    <row r="9521" spans="1:8" x14ac:dyDescent="0.2">
      <c r="A9521" s="6">
        <f t="shared" si="141"/>
        <v>609562</v>
      </c>
      <c r="B9521" s="7">
        <v>48</v>
      </c>
      <c r="C9521" s="7">
        <v>5</v>
      </c>
      <c r="D9521" s="7">
        <v>13</v>
      </c>
      <c r="E9521" s="7" t="s">
        <v>16113</v>
      </c>
      <c r="F9521" s="7"/>
      <c r="G9521" s="7"/>
      <c r="H9521" s="7">
        <f>IF('Раздел 2.11.2'!P21&gt;='Раздел 2.11.2'!P31,0,1)</f>
        <v>0</v>
      </c>
    </row>
    <row r="9522" spans="1:8" x14ac:dyDescent="0.2">
      <c r="A9522" s="6">
        <f t="shared" ref="A9522:A9585" si="142">P_3</f>
        <v>609562</v>
      </c>
      <c r="B9522" s="7">
        <v>48</v>
      </c>
      <c r="C9522" s="7">
        <v>5</v>
      </c>
      <c r="D9522" s="7">
        <v>14</v>
      </c>
      <c r="E9522" s="7" t="s">
        <v>16114</v>
      </c>
      <c r="F9522" s="7"/>
      <c r="G9522" s="7"/>
      <c r="H9522" s="7">
        <f>IF('Раздел 2.11.2'!Q21&gt;='Раздел 2.11.2'!Q31,0,1)</f>
        <v>0</v>
      </c>
    </row>
    <row r="9523" spans="1:8" x14ac:dyDescent="0.2">
      <c r="A9523" s="6">
        <f t="shared" si="142"/>
        <v>609562</v>
      </c>
      <c r="B9523" s="7">
        <v>48</v>
      </c>
      <c r="C9523" s="119">
        <v>5</v>
      </c>
      <c r="D9523" s="119">
        <v>15</v>
      </c>
      <c r="E9523" s="119" t="s">
        <v>16115</v>
      </c>
      <c r="F9523" s="119"/>
      <c r="G9523" s="119"/>
      <c r="H9523" s="119">
        <f>IF('Раздел 2.11.2'!R21&gt;='Раздел 2.11.2'!R31,0,1)</f>
        <v>0</v>
      </c>
    </row>
    <row r="9524" spans="1:8" x14ac:dyDescent="0.2">
      <c r="A9524" s="6">
        <f t="shared" si="142"/>
        <v>609562</v>
      </c>
      <c r="B9524" s="7">
        <v>48</v>
      </c>
      <c r="C9524" s="7">
        <v>6</v>
      </c>
      <c r="D9524" s="7">
        <v>16</v>
      </c>
      <c r="E9524" s="7" t="s">
        <v>16116</v>
      </c>
      <c r="F9524" s="7"/>
      <c r="G9524" s="7"/>
      <c r="H9524" s="7">
        <f>IF('Раздел 2.11.2'!P21&gt;='Раздел 2.11.2'!P32,0,1)</f>
        <v>0</v>
      </c>
    </row>
    <row r="9525" spans="1:8" x14ac:dyDescent="0.2">
      <c r="A9525" s="6">
        <f t="shared" si="142"/>
        <v>609562</v>
      </c>
      <c r="B9525" s="7">
        <v>48</v>
      </c>
      <c r="C9525" s="7">
        <v>6</v>
      </c>
      <c r="D9525" s="7">
        <v>17</v>
      </c>
      <c r="E9525" s="7" t="s">
        <v>16117</v>
      </c>
      <c r="F9525" s="7"/>
      <c r="G9525" s="7"/>
      <c r="H9525" s="7">
        <f>IF('Раздел 2.11.2'!Q21&gt;='Раздел 2.11.2'!Q32,0,1)</f>
        <v>0</v>
      </c>
    </row>
    <row r="9526" spans="1:8" x14ac:dyDescent="0.2">
      <c r="A9526" s="6">
        <f t="shared" si="142"/>
        <v>609562</v>
      </c>
      <c r="B9526" s="7">
        <v>48</v>
      </c>
      <c r="C9526" s="119">
        <v>6</v>
      </c>
      <c r="D9526" s="119">
        <v>18</v>
      </c>
      <c r="E9526" s="119" t="s">
        <v>16118</v>
      </c>
      <c r="F9526" s="119"/>
      <c r="G9526" s="119"/>
      <c r="H9526" s="119">
        <f>IF('Раздел 2.11.2'!R21&gt;='Раздел 2.11.2'!R32,0,1)</f>
        <v>0</v>
      </c>
    </row>
    <row r="9527" spans="1:8" x14ac:dyDescent="0.2">
      <c r="A9527" s="6">
        <f t="shared" si="142"/>
        <v>609562</v>
      </c>
      <c r="B9527" s="7">
        <v>48</v>
      </c>
      <c r="C9527" s="7">
        <v>7</v>
      </c>
      <c r="D9527" s="7">
        <v>19</v>
      </c>
      <c r="E9527" s="7" t="s">
        <v>16119</v>
      </c>
      <c r="F9527" s="7"/>
      <c r="G9527" s="7"/>
      <c r="H9527" s="7">
        <f>IF('Раздел 2.11.2'!P21&gt;='Раздел 2.11.2'!P33,0,1)</f>
        <v>0</v>
      </c>
    </row>
    <row r="9528" spans="1:8" x14ac:dyDescent="0.2">
      <c r="A9528" s="6">
        <f t="shared" si="142"/>
        <v>609562</v>
      </c>
      <c r="B9528" s="7">
        <v>48</v>
      </c>
      <c r="C9528" s="7">
        <v>7</v>
      </c>
      <c r="D9528" s="7">
        <v>20</v>
      </c>
      <c r="E9528" s="7" t="s">
        <v>16120</v>
      </c>
      <c r="F9528" s="7"/>
      <c r="G9528" s="7"/>
      <c r="H9528" s="7">
        <f>IF('Раздел 2.11.2'!Q21&gt;='Раздел 2.11.2'!Q33,0,1)</f>
        <v>0</v>
      </c>
    </row>
    <row r="9529" spans="1:8" x14ac:dyDescent="0.2">
      <c r="A9529" s="6">
        <f t="shared" si="142"/>
        <v>609562</v>
      </c>
      <c r="B9529" s="7">
        <v>48</v>
      </c>
      <c r="C9529" s="119">
        <v>7</v>
      </c>
      <c r="D9529" s="119">
        <v>21</v>
      </c>
      <c r="E9529" s="119" t="s">
        <v>16121</v>
      </c>
      <c r="F9529" s="119"/>
      <c r="G9529" s="119"/>
      <c r="H9529" s="119">
        <f>IF('Раздел 2.11.2'!R21&gt;='Раздел 2.11.2'!R33,0,1)</f>
        <v>0</v>
      </c>
    </row>
    <row r="9530" spans="1:8" x14ac:dyDescent="0.2">
      <c r="A9530" s="6">
        <f t="shared" si="142"/>
        <v>609562</v>
      </c>
      <c r="B9530" s="7">
        <v>48</v>
      </c>
      <c r="C9530" s="7">
        <v>8</v>
      </c>
      <c r="D9530" s="7">
        <v>22</v>
      </c>
      <c r="E9530" s="7" t="s">
        <v>15895</v>
      </c>
      <c r="F9530" s="7"/>
      <c r="G9530" s="7"/>
      <c r="H9530" s="7">
        <f>IF('Раздел 2.11.2'!P21&gt;='Раздел 2.11.2'!P34,0,1)</f>
        <v>0</v>
      </c>
    </row>
    <row r="9531" spans="1:8" x14ac:dyDescent="0.2">
      <c r="A9531" s="6">
        <f t="shared" si="142"/>
        <v>609562</v>
      </c>
      <c r="B9531" s="7">
        <v>48</v>
      </c>
      <c r="C9531" s="7">
        <v>8</v>
      </c>
      <c r="D9531" s="7">
        <v>23</v>
      </c>
      <c r="E9531" s="7" t="s">
        <v>15896</v>
      </c>
      <c r="F9531" s="7"/>
      <c r="G9531" s="7"/>
      <c r="H9531" s="7">
        <f>IF('Раздел 2.11.2'!Q21&gt;='Раздел 2.11.2'!Q34,0,1)</f>
        <v>0</v>
      </c>
    </row>
    <row r="9532" spans="1:8" x14ac:dyDescent="0.2">
      <c r="A9532" s="6">
        <f t="shared" si="142"/>
        <v>609562</v>
      </c>
      <c r="B9532" s="7">
        <v>48</v>
      </c>
      <c r="C9532" s="119">
        <v>8</v>
      </c>
      <c r="D9532" s="119">
        <v>24</v>
      </c>
      <c r="E9532" s="119" t="s">
        <v>15897</v>
      </c>
      <c r="F9532" s="119"/>
      <c r="G9532" s="119"/>
      <c r="H9532" s="119">
        <f>IF('Раздел 2.11.2'!R21&gt;='Раздел 2.11.2'!R34,0,1)</f>
        <v>0</v>
      </c>
    </row>
    <row r="9533" spans="1:8" x14ac:dyDescent="0.2">
      <c r="A9533" s="6">
        <f t="shared" si="142"/>
        <v>609562</v>
      </c>
      <c r="B9533" s="7">
        <v>48</v>
      </c>
      <c r="C9533" s="7">
        <v>9</v>
      </c>
      <c r="D9533" s="7">
        <v>25</v>
      </c>
      <c r="E9533" s="7" t="s">
        <v>15898</v>
      </c>
      <c r="F9533" s="7"/>
      <c r="G9533" s="7"/>
      <c r="H9533" s="7">
        <f>IF('Раздел 2.11.2'!P22&gt;='Раздел 2.11.2'!P23,0,1)</f>
        <v>0</v>
      </c>
    </row>
    <row r="9534" spans="1:8" x14ac:dyDescent="0.2">
      <c r="A9534" s="6">
        <f t="shared" si="142"/>
        <v>609562</v>
      </c>
      <c r="B9534" s="7">
        <v>48</v>
      </c>
      <c r="C9534" s="6">
        <v>9</v>
      </c>
      <c r="D9534" s="7">
        <v>26</v>
      </c>
      <c r="E9534" s="7" t="s">
        <v>15899</v>
      </c>
      <c r="H9534" s="7">
        <f>IF('Раздел 2.11.2'!Q22&gt;='Раздел 2.11.2'!Q23,0,1)</f>
        <v>0</v>
      </c>
    </row>
    <row r="9535" spans="1:8" x14ac:dyDescent="0.2">
      <c r="A9535" s="6">
        <f t="shared" si="142"/>
        <v>609562</v>
      </c>
      <c r="B9535" s="7">
        <v>48</v>
      </c>
      <c r="C9535" s="119">
        <v>9</v>
      </c>
      <c r="D9535" s="119">
        <v>27</v>
      </c>
      <c r="E9535" s="119" t="s">
        <v>15900</v>
      </c>
      <c r="F9535" s="119"/>
      <c r="G9535" s="119"/>
      <c r="H9535" s="119">
        <f>IF('Раздел 2.11.2'!R22&gt;='Раздел 2.11.2'!R23,0,1)</f>
        <v>0</v>
      </c>
    </row>
    <row r="9536" spans="1:8" x14ac:dyDescent="0.2">
      <c r="A9536" s="6">
        <f t="shared" si="142"/>
        <v>609562</v>
      </c>
      <c r="B9536" s="7">
        <v>48</v>
      </c>
      <c r="C9536" s="7">
        <v>10</v>
      </c>
      <c r="D9536" s="7">
        <v>28</v>
      </c>
      <c r="E9536" s="7" t="s">
        <v>15901</v>
      </c>
      <c r="F9536" s="7"/>
      <c r="G9536" s="7"/>
      <c r="H9536" s="7">
        <f>IF('Раздел 2.11.2'!P22&gt;='Раздел 2.11.2'!P24,0,1)</f>
        <v>0</v>
      </c>
    </row>
    <row r="9537" spans="1:8" x14ac:dyDescent="0.2">
      <c r="A9537" s="6">
        <f t="shared" si="142"/>
        <v>609562</v>
      </c>
      <c r="B9537" s="7">
        <v>48</v>
      </c>
      <c r="C9537" s="7">
        <v>10</v>
      </c>
      <c r="D9537" s="7">
        <v>29</v>
      </c>
      <c r="E9537" s="7" t="s">
        <v>15902</v>
      </c>
      <c r="F9537" s="7"/>
      <c r="G9537" s="7"/>
      <c r="H9537" s="7">
        <f>IF('Раздел 2.11.2'!Q22&gt;='Раздел 2.11.2'!Q24,0,1)</f>
        <v>0</v>
      </c>
    </row>
    <row r="9538" spans="1:8" x14ac:dyDescent="0.2">
      <c r="A9538" s="6">
        <f t="shared" si="142"/>
        <v>609562</v>
      </c>
      <c r="B9538" s="7">
        <v>48</v>
      </c>
      <c r="C9538" s="119">
        <v>10</v>
      </c>
      <c r="D9538" s="119">
        <v>30</v>
      </c>
      <c r="E9538" s="119" t="s">
        <v>15903</v>
      </c>
      <c r="F9538" s="119"/>
      <c r="G9538" s="119"/>
      <c r="H9538" s="119">
        <f>IF('Раздел 2.11.2'!R22&gt;='Раздел 2.11.2'!R24,0,1)</f>
        <v>0</v>
      </c>
    </row>
    <row r="9539" spans="1:8" x14ac:dyDescent="0.2">
      <c r="A9539" s="6">
        <f t="shared" si="142"/>
        <v>609562</v>
      </c>
      <c r="B9539" s="7">
        <v>48</v>
      </c>
      <c r="C9539" s="7">
        <v>11</v>
      </c>
      <c r="D9539" s="7">
        <v>31</v>
      </c>
      <c r="E9539" s="7" t="s">
        <v>15904</v>
      </c>
      <c r="F9539" s="7"/>
      <c r="G9539" s="7"/>
      <c r="H9539" s="7">
        <f>IF('Раздел 2.11.2'!P22&gt;='Раздел 2.11.2'!P25,0,1)</f>
        <v>0</v>
      </c>
    </row>
    <row r="9540" spans="1:8" x14ac:dyDescent="0.2">
      <c r="A9540" s="6">
        <f t="shared" si="142"/>
        <v>609562</v>
      </c>
      <c r="B9540" s="7">
        <v>48</v>
      </c>
      <c r="C9540" s="7">
        <v>11</v>
      </c>
      <c r="D9540" s="7">
        <v>32</v>
      </c>
      <c r="E9540" s="7" t="s">
        <v>15905</v>
      </c>
      <c r="F9540" s="7"/>
      <c r="G9540" s="7"/>
      <c r="H9540" s="7">
        <f>IF('Раздел 2.11.2'!Q22&gt;='Раздел 2.11.2'!Q25,0,1)</f>
        <v>0</v>
      </c>
    </row>
    <row r="9541" spans="1:8" x14ac:dyDescent="0.2">
      <c r="A9541" s="6">
        <f t="shared" si="142"/>
        <v>609562</v>
      </c>
      <c r="B9541" s="7">
        <v>48</v>
      </c>
      <c r="C9541" s="119">
        <v>11</v>
      </c>
      <c r="D9541" s="119">
        <v>33</v>
      </c>
      <c r="E9541" s="119" t="s">
        <v>15906</v>
      </c>
      <c r="F9541" s="119"/>
      <c r="G9541" s="119"/>
      <c r="H9541" s="119">
        <f>IF('Раздел 2.11.2'!R22&gt;='Раздел 2.11.2'!R25,0,1)</f>
        <v>0</v>
      </c>
    </row>
    <row r="9542" spans="1:8" x14ac:dyDescent="0.2">
      <c r="A9542" s="6">
        <f t="shared" si="142"/>
        <v>609562</v>
      </c>
      <c r="B9542" s="7">
        <v>48</v>
      </c>
      <c r="C9542" s="7">
        <v>12</v>
      </c>
      <c r="D9542" s="7">
        <v>34</v>
      </c>
      <c r="E9542" s="7" t="s">
        <v>17013</v>
      </c>
      <c r="F9542" s="7"/>
      <c r="G9542" s="7"/>
      <c r="H9542" s="7">
        <f>IF('Раздел 2.11.2'!P22&gt;='Раздел 2.11.2'!P26,0,1)</f>
        <v>0</v>
      </c>
    </row>
    <row r="9543" spans="1:8" x14ac:dyDescent="0.2">
      <c r="A9543" s="6">
        <f t="shared" si="142"/>
        <v>609562</v>
      </c>
      <c r="B9543" s="7">
        <v>48</v>
      </c>
      <c r="C9543" s="7">
        <v>12</v>
      </c>
      <c r="D9543" s="7">
        <v>35</v>
      </c>
      <c r="E9543" s="7" t="s">
        <v>17014</v>
      </c>
      <c r="F9543" s="7"/>
      <c r="G9543" s="7"/>
      <c r="H9543" s="7">
        <f>IF('Раздел 2.11.2'!Q22&gt;='Раздел 2.11.2'!Q26,0,1)</f>
        <v>0</v>
      </c>
    </row>
    <row r="9544" spans="1:8" x14ac:dyDescent="0.2">
      <c r="A9544" s="6">
        <f t="shared" si="142"/>
        <v>609562</v>
      </c>
      <c r="B9544" s="7">
        <v>48</v>
      </c>
      <c r="C9544" s="119">
        <v>12</v>
      </c>
      <c r="D9544" s="119">
        <v>36</v>
      </c>
      <c r="E9544" s="119" t="s">
        <v>17015</v>
      </c>
      <c r="F9544" s="119"/>
      <c r="G9544" s="119"/>
      <c r="H9544" s="119">
        <f>IF('Раздел 2.11.2'!R22&gt;='Раздел 2.11.2'!R26,0,1)</f>
        <v>0</v>
      </c>
    </row>
    <row r="9545" spans="1:8" x14ac:dyDescent="0.2">
      <c r="A9545" s="6">
        <f t="shared" si="142"/>
        <v>609562</v>
      </c>
      <c r="B9545" s="7">
        <v>48</v>
      </c>
      <c r="C9545" s="7">
        <v>13</v>
      </c>
      <c r="D9545" s="7">
        <v>37</v>
      </c>
      <c r="E9545" s="7" t="s">
        <v>17016</v>
      </c>
      <c r="F9545" s="7"/>
      <c r="G9545" s="7"/>
      <c r="H9545" s="7">
        <f>IF('Раздел 2.11.2'!P22&gt;='Раздел 2.11.2'!P27,0,1)</f>
        <v>0</v>
      </c>
    </row>
    <row r="9546" spans="1:8" x14ac:dyDescent="0.2">
      <c r="A9546" s="6">
        <f t="shared" si="142"/>
        <v>609562</v>
      </c>
      <c r="B9546" s="7">
        <v>48</v>
      </c>
      <c r="C9546" s="7">
        <v>13</v>
      </c>
      <c r="D9546" s="7">
        <v>38</v>
      </c>
      <c r="E9546" s="7" t="s">
        <v>17017</v>
      </c>
      <c r="F9546" s="7"/>
      <c r="G9546" s="7"/>
      <c r="H9546" s="7">
        <f>IF('Раздел 2.11.2'!Q22&gt;='Раздел 2.11.2'!Q27,0,1)</f>
        <v>0</v>
      </c>
    </row>
    <row r="9547" spans="1:8" x14ac:dyDescent="0.2">
      <c r="A9547" s="6">
        <f t="shared" si="142"/>
        <v>609562</v>
      </c>
      <c r="B9547" s="7">
        <v>48</v>
      </c>
      <c r="C9547" s="119">
        <v>13</v>
      </c>
      <c r="D9547" s="119">
        <v>39</v>
      </c>
      <c r="E9547" s="119" t="s">
        <v>17018</v>
      </c>
      <c r="F9547" s="119"/>
      <c r="G9547" s="119"/>
      <c r="H9547" s="119">
        <f>IF('Раздел 2.11.2'!R22&gt;='Раздел 2.11.2'!R27,0,1)</f>
        <v>0</v>
      </c>
    </row>
    <row r="9548" spans="1:8" x14ac:dyDescent="0.2">
      <c r="A9548" s="117">
        <f t="shared" si="142"/>
        <v>609562</v>
      </c>
      <c r="B9548" s="117">
        <v>49</v>
      </c>
      <c r="C9548" s="117">
        <v>0</v>
      </c>
      <c r="D9548" s="117">
        <v>0</v>
      </c>
      <c r="E9548" s="117" t="str">
        <f>CONCATENATE("Количество ошибок в разделе 2.11.3: ",H9548)</f>
        <v>Количество ошибок в разделе 2.11.3: 0</v>
      </c>
      <c r="F9548" s="117"/>
      <c r="G9548" s="117"/>
      <c r="H9548" s="117">
        <f>SUM(H9549:H9587)</f>
        <v>0</v>
      </c>
    </row>
    <row r="9549" spans="1:8" x14ac:dyDescent="0.2">
      <c r="A9549" s="6">
        <f t="shared" si="142"/>
        <v>609562</v>
      </c>
      <c r="B9549" s="7">
        <v>49</v>
      </c>
      <c r="C9549" s="7">
        <v>1</v>
      </c>
      <c r="D9549" s="7">
        <v>1</v>
      </c>
      <c r="E9549" s="7" t="s">
        <v>17019</v>
      </c>
      <c r="F9549" s="7"/>
      <c r="G9549" s="7"/>
      <c r="H9549" s="7">
        <f>IF('Раздел 2.11.3'!P21&gt;='Раздел 2.11.3'!P22,0,1)</f>
        <v>0</v>
      </c>
    </row>
    <row r="9550" spans="1:8" x14ac:dyDescent="0.2">
      <c r="A9550" s="6">
        <f t="shared" si="142"/>
        <v>609562</v>
      </c>
      <c r="B9550" s="7">
        <v>49</v>
      </c>
      <c r="C9550" s="7">
        <v>1</v>
      </c>
      <c r="D9550" s="7">
        <v>2</v>
      </c>
      <c r="E9550" s="7" t="s">
        <v>17020</v>
      </c>
      <c r="F9550" s="7"/>
      <c r="G9550" s="7"/>
      <c r="H9550" s="7">
        <f>IF('Раздел 2.11.3'!Q21&gt;='Раздел 2.11.3'!Q22,0,1)</f>
        <v>0</v>
      </c>
    </row>
    <row r="9551" spans="1:8" x14ac:dyDescent="0.2">
      <c r="A9551" s="6">
        <f t="shared" si="142"/>
        <v>609562</v>
      </c>
      <c r="B9551" s="7">
        <v>49</v>
      </c>
      <c r="C9551" s="119">
        <v>1</v>
      </c>
      <c r="D9551" s="119">
        <v>3</v>
      </c>
      <c r="E9551" s="119" t="s">
        <v>17021</v>
      </c>
      <c r="F9551" s="119"/>
      <c r="G9551" s="119"/>
      <c r="H9551" s="119">
        <f>IF('Раздел 2.11.3'!R21&gt;='Раздел 2.11.3'!R22,0,1)</f>
        <v>0</v>
      </c>
    </row>
    <row r="9552" spans="1:8" x14ac:dyDescent="0.2">
      <c r="A9552" s="6">
        <f t="shared" si="142"/>
        <v>609562</v>
      </c>
      <c r="B9552" s="7">
        <v>49</v>
      </c>
      <c r="C9552" s="7">
        <v>2</v>
      </c>
      <c r="D9552" s="7">
        <v>4</v>
      </c>
      <c r="E9552" s="7" t="s">
        <v>17022</v>
      </c>
      <c r="H9552" s="7">
        <f>IF('Раздел 2.11.3'!P21&gt;='Раздел 2.11.3'!P28,0,1)</f>
        <v>0</v>
      </c>
    </row>
    <row r="9553" spans="1:8" x14ac:dyDescent="0.2">
      <c r="A9553" s="6">
        <f t="shared" si="142"/>
        <v>609562</v>
      </c>
      <c r="B9553" s="7">
        <v>49</v>
      </c>
      <c r="C9553" s="7">
        <v>2</v>
      </c>
      <c r="D9553" s="7">
        <v>5</v>
      </c>
      <c r="E9553" s="7" t="s">
        <v>17023</v>
      </c>
      <c r="F9553" s="7"/>
      <c r="G9553" s="7"/>
      <c r="H9553" s="7">
        <f>IF('Раздел 2.11.3'!Q21&gt;='Раздел 2.11.3'!Q28,0,1)</f>
        <v>0</v>
      </c>
    </row>
    <row r="9554" spans="1:8" x14ac:dyDescent="0.2">
      <c r="A9554" s="6">
        <f t="shared" si="142"/>
        <v>609562</v>
      </c>
      <c r="B9554" s="7">
        <v>49</v>
      </c>
      <c r="C9554" s="119">
        <v>2</v>
      </c>
      <c r="D9554" s="119">
        <v>6</v>
      </c>
      <c r="E9554" s="119" t="s">
        <v>17024</v>
      </c>
      <c r="F9554" s="119"/>
      <c r="G9554" s="119"/>
      <c r="H9554" s="119">
        <f>IF('Раздел 2.11.3'!R21&gt;='Раздел 2.11.3'!R28,0,1)</f>
        <v>0</v>
      </c>
    </row>
    <row r="9555" spans="1:8" x14ac:dyDescent="0.2">
      <c r="A9555" s="6">
        <f t="shared" si="142"/>
        <v>609562</v>
      </c>
      <c r="B9555" s="7">
        <v>49</v>
      </c>
      <c r="C9555" s="7">
        <v>3</v>
      </c>
      <c r="D9555" s="7">
        <v>7</v>
      </c>
      <c r="E9555" s="7" t="s">
        <v>17025</v>
      </c>
      <c r="F9555" s="7"/>
      <c r="G9555" s="7"/>
      <c r="H9555" s="7">
        <f>IF('Раздел 2.11.3'!P21&gt;='Раздел 2.11.3'!P29,0,1)</f>
        <v>0</v>
      </c>
    </row>
    <row r="9556" spans="1:8" x14ac:dyDescent="0.2">
      <c r="A9556" s="6">
        <f t="shared" si="142"/>
        <v>609562</v>
      </c>
      <c r="B9556" s="7">
        <v>49</v>
      </c>
      <c r="C9556" s="7">
        <v>3</v>
      </c>
      <c r="D9556" s="7">
        <v>8</v>
      </c>
      <c r="E9556" s="7" t="s">
        <v>17026</v>
      </c>
      <c r="F9556" s="7"/>
      <c r="G9556" s="7"/>
      <c r="H9556" s="7">
        <f>IF('Раздел 2.11.3'!Q21&gt;='Раздел 2.11.3'!Q29,0,1)</f>
        <v>0</v>
      </c>
    </row>
    <row r="9557" spans="1:8" x14ac:dyDescent="0.2">
      <c r="A9557" s="6">
        <f t="shared" si="142"/>
        <v>609562</v>
      </c>
      <c r="B9557" s="7">
        <v>49</v>
      </c>
      <c r="C9557" s="119">
        <v>3</v>
      </c>
      <c r="D9557" s="119">
        <v>9</v>
      </c>
      <c r="E9557" s="119" t="s">
        <v>17027</v>
      </c>
      <c r="F9557" s="119"/>
      <c r="G9557" s="119"/>
      <c r="H9557" s="119">
        <f>IF('Раздел 2.11.3'!R21&gt;='Раздел 2.11.3'!R29,0,1)</f>
        <v>0</v>
      </c>
    </row>
    <row r="9558" spans="1:8" x14ac:dyDescent="0.2">
      <c r="A9558" s="6">
        <f t="shared" si="142"/>
        <v>609562</v>
      </c>
      <c r="B9558" s="7">
        <v>49</v>
      </c>
      <c r="C9558" s="7">
        <v>4</v>
      </c>
      <c r="D9558" s="7">
        <v>10</v>
      </c>
      <c r="E9558" s="7" t="s">
        <v>17028</v>
      </c>
      <c r="F9558" s="7"/>
      <c r="G9558" s="7"/>
      <c r="H9558" s="7">
        <f>IF('Раздел 2.11.3'!P21&gt;='Раздел 2.11.3'!P30,0,1)</f>
        <v>0</v>
      </c>
    </row>
    <row r="9559" spans="1:8" x14ac:dyDescent="0.2">
      <c r="A9559" s="6">
        <f t="shared" si="142"/>
        <v>609562</v>
      </c>
      <c r="B9559" s="7">
        <v>49</v>
      </c>
      <c r="C9559" s="7">
        <v>4</v>
      </c>
      <c r="D9559" s="7">
        <v>11</v>
      </c>
      <c r="E9559" s="7" t="s">
        <v>17029</v>
      </c>
      <c r="F9559" s="7"/>
      <c r="G9559" s="7"/>
      <c r="H9559" s="7">
        <f>IF('Раздел 2.11.3'!Q21&gt;='Раздел 2.11.3'!Q30,0,1)</f>
        <v>0</v>
      </c>
    </row>
    <row r="9560" spans="1:8" x14ac:dyDescent="0.2">
      <c r="A9560" s="6">
        <f t="shared" si="142"/>
        <v>609562</v>
      </c>
      <c r="B9560" s="7">
        <v>49</v>
      </c>
      <c r="C9560" s="119">
        <v>4</v>
      </c>
      <c r="D9560" s="119">
        <v>12</v>
      </c>
      <c r="E9560" s="119" t="s">
        <v>17030</v>
      </c>
      <c r="F9560" s="119"/>
      <c r="G9560" s="119"/>
      <c r="H9560" s="119">
        <f>IF('Раздел 2.11.3'!R21&gt;='Раздел 2.11.3'!R30,0,1)</f>
        <v>0</v>
      </c>
    </row>
    <row r="9561" spans="1:8" x14ac:dyDescent="0.2">
      <c r="A9561" s="6">
        <f t="shared" si="142"/>
        <v>609562</v>
      </c>
      <c r="B9561" s="7">
        <v>49</v>
      </c>
      <c r="C9561" s="7">
        <v>5</v>
      </c>
      <c r="D9561" s="7">
        <v>13</v>
      </c>
      <c r="E9561" s="7" t="s">
        <v>17031</v>
      </c>
      <c r="F9561" s="7"/>
      <c r="G9561" s="7"/>
      <c r="H9561" s="7">
        <f>IF('Раздел 2.11.3'!P21&gt;='Раздел 2.11.3'!P31,0,1)</f>
        <v>0</v>
      </c>
    </row>
    <row r="9562" spans="1:8" x14ac:dyDescent="0.2">
      <c r="A9562" s="6">
        <f t="shared" si="142"/>
        <v>609562</v>
      </c>
      <c r="B9562" s="7">
        <v>49</v>
      </c>
      <c r="C9562" s="7">
        <v>5</v>
      </c>
      <c r="D9562" s="7">
        <v>14</v>
      </c>
      <c r="E9562" s="7" t="s">
        <v>17032</v>
      </c>
      <c r="F9562" s="7"/>
      <c r="G9562" s="7"/>
      <c r="H9562" s="7">
        <f>IF('Раздел 2.11.3'!Q21&gt;='Раздел 2.11.3'!Q31,0,1)</f>
        <v>0</v>
      </c>
    </row>
    <row r="9563" spans="1:8" x14ac:dyDescent="0.2">
      <c r="A9563" s="6">
        <f t="shared" si="142"/>
        <v>609562</v>
      </c>
      <c r="B9563" s="7">
        <v>49</v>
      </c>
      <c r="C9563" s="119">
        <v>5</v>
      </c>
      <c r="D9563" s="119">
        <v>15</v>
      </c>
      <c r="E9563" s="119" t="s">
        <v>17033</v>
      </c>
      <c r="F9563" s="119"/>
      <c r="G9563" s="119"/>
      <c r="H9563" s="119">
        <f>IF('Раздел 2.11.3'!R21&gt;='Раздел 2.11.3'!R31,0,1)</f>
        <v>0</v>
      </c>
    </row>
    <row r="9564" spans="1:8" x14ac:dyDescent="0.2">
      <c r="A9564" s="6">
        <f t="shared" si="142"/>
        <v>609562</v>
      </c>
      <c r="B9564" s="7">
        <v>49</v>
      </c>
      <c r="C9564" s="7">
        <v>6</v>
      </c>
      <c r="D9564" s="7">
        <v>16</v>
      </c>
      <c r="E9564" s="7" t="s">
        <v>17034</v>
      </c>
      <c r="F9564" s="7"/>
      <c r="G9564" s="7"/>
      <c r="H9564" s="7">
        <f>IF('Раздел 2.11.3'!P21&gt;='Раздел 2.11.3'!P32,0,1)</f>
        <v>0</v>
      </c>
    </row>
    <row r="9565" spans="1:8" x14ac:dyDescent="0.2">
      <c r="A9565" s="6">
        <f t="shared" si="142"/>
        <v>609562</v>
      </c>
      <c r="B9565" s="7">
        <v>49</v>
      </c>
      <c r="C9565" s="7">
        <v>6</v>
      </c>
      <c r="D9565" s="7">
        <v>17</v>
      </c>
      <c r="E9565" s="7" t="s">
        <v>17035</v>
      </c>
      <c r="F9565" s="7"/>
      <c r="G9565" s="7"/>
      <c r="H9565" s="7">
        <f>IF('Раздел 2.11.3'!Q21&gt;='Раздел 2.11.3'!Q32,0,1)</f>
        <v>0</v>
      </c>
    </row>
    <row r="9566" spans="1:8" x14ac:dyDescent="0.2">
      <c r="A9566" s="6">
        <f t="shared" si="142"/>
        <v>609562</v>
      </c>
      <c r="B9566" s="7">
        <v>49</v>
      </c>
      <c r="C9566" s="119">
        <v>6</v>
      </c>
      <c r="D9566" s="119">
        <v>18</v>
      </c>
      <c r="E9566" s="119" t="s">
        <v>17036</v>
      </c>
      <c r="F9566" s="119"/>
      <c r="G9566" s="119"/>
      <c r="H9566" s="119">
        <f>IF('Раздел 2.11.3'!R21&gt;='Раздел 2.11.3'!R32,0,1)</f>
        <v>0</v>
      </c>
    </row>
    <row r="9567" spans="1:8" x14ac:dyDescent="0.2">
      <c r="A9567" s="6">
        <f t="shared" si="142"/>
        <v>609562</v>
      </c>
      <c r="B9567" s="7">
        <v>49</v>
      </c>
      <c r="C9567" s="7">
        <v>7</v>
      </c>
      <c r="D9567" s="7">
        <v>19</v>
      </c>
      <c r="E9567" s="7" t="s">
        <v>17037</v>
      </c>
      <c r="F9567" s="7"/>
      <c r="G9567" s="7"/>
      <c r="H9567" s="7">
        <f>IF('Раздел 2.11.3'!P21&gt;='Раздел 2.11.3'!P33,0,1)</f>
        <v>0</v>
      </c>
    </row>
    <row r="9568" spans="1:8" x14ac:dyDescent="0.2">
      <c r="A9568" s="6">
        <f t="shared" si="142"/>
        <v>609562</v>
      </c>
      <c r="B9568" s="7">
        <v>49</v>
      </c>
      <c r="C9568" s="7">
        <v>7</v>
      </c>
      <c r="D9568" s="7">
        <v>20</v>
      </c>
      <c r="E9568" s="7" t="s">
        <v>17038</v>
      </c>
      <c r="F9568" s="7"/>
      <c r="G9568" s="7"/>
      <c r="H9568" s="7">
        <f>IF('Раздел 2.11.3'!Q21&gt;='Раздел 2.11.3'!Q33,0,1)</f>
        <v>0</v>
      </c>
    </row>
    <row r="9569" spans="1:8" x14ac:dyDescent="0.2">
      <c r="A9569" s="6">
        <f t="shared" si="142"/>
        <v>609562</v>
      </c>
      <c r="B9569" s="7">
        <v>49</v>
      </c>
      <c r="C9569" s="119">
        <v>7</v>
      </c>
      <c r="D9569" s="119">
        <v>21</v>
      </c>
      <c r="E9569" s="119" t="s">
        <v>17039</v>
      </c>
      <c r="F9569" s="119"/>
      <c r="G9569" s="119"/>
      <c r="H9569" s="119">
        <f>IF('Раздел 2.11.3'!R21&gt;='Раздел 2.11.3'!R33,0,1)</f>
        <v>0</v>
      </c>
    </row>
    <row r="9570" spans="1:8" x14ac:dyDescent="0.2">
      <c r="A9570" s="6">
        <f t="shared" si="142"/>
        <v>609562</v>
      </c>
      <c r="B9570" s="7">
        <v>49</v>
      </c>
      <c r="C9570" s="7">
        <v>8</v>
      </c>
      <c r="D9570" s="7">
        <v>22</v>
      </c>
      <c r="E9570" s="7" t="s">
        <v>17040</v>
      </c>
      <c r="F9570" s="7"/>
      <c r="G9570" s="7"/>
      <c r="H9570" s="7">
        <f>IF('Раздел 2.11.3'!P21&gt;='Раздел 2.11.3'!P34,0,1)</f>
        <v>0</v>
      </c>
    </row>
    <row r="9571" spans="1:8" x14ac:dyDescent="0.2">
      <c r="A9571" s="6">
        <f t="shared" si="142"/>
        <v>609562</v>
      </c>
      <c r="B9571" s="7">
        <v>49</v>
      </c>
      <c r="C9571" s="7">
        <v>8</v>
      </c>
      <c r="D9571" s="7">
        <v>23</v>
      </c>
      <c r="E9571" s="7" t="s">
        <v>17041</v>
      </c>
      <c r="F9571" s="7"/>
      <c r="G9571" s="7"/>
      <c r="H9571" s="7">
        <f>IF('Раздел 2.11.3'!Q21&gt;='Раздел 2.11.3'!Q34,0,1)</f>
        <v>0</v>
      </c>
    </row>
    <row r="9572" spans="1:8" x14ac:dyDescent="0.2">
      <c r="A9572" s="6">
        <f t="shared" si="142"/>
        <v>609562</v>
      </c>
      <c r="B9572" s="7">
        <v>49</v>
      </c>
      <c r="C9572" s="119">
        <v>8</v>
      </c>
      <c r="D9572" s="119">
        <v>24</v>
      </c>
      <c r="E9572" s="119" t="s">
        <v>17042</v>
      </c>
      <c r="F9572" s="119"/>
      <c r="G9572" s="119"/>
      <c r="H9572" s="119">
        <f>IF('Раздел 2.11.3'!R21&gt;='Раздел 2.11.3'!R34,0,1)</f>
        <v>0</v>
      </c>
    </row>
    <row r="9573" spans="1:8" x14ac:dyDescent="0.2">
      <c r="A9573" s="6">
        <f t="shared" si="142"/>
        <v>609562</v>
      </c>
      <c r="B9573" s="7">
        <v>49</v>
      </c>
      <c r="C9573" s="7">
        <v>9</v>
      </c>
      <c r="D9573" s="7">
        <v>25</v>
      </c>
      <c r="E9573" s="7" t="s">
        <v>17043</v>
      </c>
      <c r="F9573" s="7"/>
      <c r="G9573" s="7"/>
      <c r="H9573" s="7">
        <f>IF('Раздел 2.11.3'!P22&gt;='Раздел 2.11.3'!P23,0,1)</f>
        <v>0</v>
      </c>
    </row>
    <row r="9574" spans="1:8" x14ac:dyDescent="0.2">
      <c r="A9574" s="6">
        <f t="shared" si="142"/>
        <v>609562</v>
      </c>
      <c r="B9574" s="7">
        <v>49</v>
      </c>
      <c r="C9574" s="6">
        <v>9</v>
      </c>
      <c r="D9574" s="7">
        <v>26</v>
      </c>
      <c r="E9574" s="7" t="s">
        <v>18013</v>
      </c>
      <c r="H9574" s="7">
        <f>IF('Раздел 2.11.3'!Q22&gt;='Раздел 2.11.3'!Q23,0,1)</f>
        <v>0</v>
      </c>
    </row>
    <row r="9575" spans="1:8" x14ac:dyDescent="0.2">
      <c r="A9575" s="6">
        <f t="shared" si="142"/>
        <v>609562</v>
      </c>
      <c r="B9575" s="7">
        <v>49</v>
      </c>
      <c r="C9575" s="119">
        <v>9</v>
      </c>
      <c r="D9575" s="119">
        <v>27</v>
      </c>
      <c r="E9575" s="119" t="s">
        <v>18014</v>
      </c>
      <c r="F9575" s="119"/>
      <c r="G9575" s="119"/>
      <c r="H9575" s="119">
        <f>IF('Раздел 2.11.3'!R22&gt;='Раздел 2.11.3'!R23,0,1)</f>
        <v>0</v>
      </c>
    </row>
    <row r="9576" spans="1:8" x14ac:dyDescent="0.2">
      <c r="A9576" s="6">
        <f t="shared" si="142"/>
        <v>609562</v>
      </c>
      <c r="B9576" s="7">
        <v>49</v>
      </c>
      <c r="C9576" s="7">
        <v>10</v>
      </c>
      <c r="D9576" s="7">
        <v>28</v>
      </c>
      <c r="E9576" s="7" t="s">
        <v>18015</v>
      </c>
      <c r="F9576" s="7"/>
      <c r="G9576" s="7"/>
      <c r="H9576" s="7">
        <f>IF('Раздел 2.11.3'!P22&gt;='Раздел 2.11.3'!P24,0,1)</f>
        <v>0</v>
      </c>
    </row>
    <row r="9577" spans="1:8" x14ac:dyDescent="0.2">
      <c r="A9577" s="6">
        <f t="shared" si="142"/>
        <v>609562</v>
      </c>
      <c r="B9577" s="7">
        <v>49</v>
      </c>
      <c r="C9577" s="7">
        <v>10</v>
      </c>
      <c r="D9577" s="7">
        <v>29</v>
      </c>
      <c r="E9577" s="7" t="s">
        <v>14845</v>
      </c>
      <c r="F9577" s="7"/>
      <c r="G9577" s="7"/>
      <c r="H9577" s="7">
        <f>IF('Раздел 2.11.3'!Q22&gt;='Раздел 2.11.3'!Q24,0,1)</f>
        <v>0</v>
      </c>
    </row>
    <row r="9578" spans="1:8" x14ac:dyDescent="0.2">
      <c r="A9578" s="6">
        <f t="shared" si="142"/>
        <v>609562</v>
      </c>
      <c r="B9578" s="7">
        <v>49</v>
      </c>
      <c r="C9578" s="119">
        <v>10</v>
      </c>
      <c r="D9578" s="119">
        <v>30</v>
      </c>
      <c r="E9578" s="119" t="s">
        <v>14846</v>
      </c>
      <c r="F9578" s="119"/>
      <c r="G9578" s="119"/>
      <c r="H9578" s="119">
        <f>IF('Раздел 2.11.3'!R22&gt;='Раздел 2.11.3'!R24,0,1)</f>
        <v>0</v>
      </c>
    </row>
    <row r="9579" spans="1:8" x14ac:dyDescent="0.2">
      <c r="A9579" s="6">
        <f t="shared" si="142"/>
        <v>609562</v>
      </c>
      <c r="B9579" s="7">
        <v>49</v>
      </c>
      <c r="C9579" s="7">
        <v>11</v>
      </c>
      <c r="D9579" s="7">
        <v>31</v>
      </c>
      <c r="E9579" s="7" t="s">
        <v>14847</v>
      </c>
      <c r="F9579" s="7"/>
      <c r="G9579" s="7"/>
      <c r="H9579" s="7">
        <f>IF('Раздел 2.11.3'!P22&gt;='Раздел 2.11.3'!P25,0,1)</f>
        <v>0</v>
      </c>
    </row>
    <row r="9580" spans="1:8" x14ac:dyDescent="0.2">
      <c r="A9580" s="6">
        <f t="shared" si="142"/>
        <v>609562</v>
      </c>
      <c r="B9580" s="7">
        <v>49</v>
      </c>
      <c r="C9580" s="7">
        <v>11</v>
      </c>
      <c r="D9580" s="7">
        <v>32</v>
      </c>
      <c r="E9580" s="7" t="s">
        <v>14848</v>
      </c>
      <c r="F9580" s="7"/>
      <c r="G9580" s="7"/>
      <c r="H9580" s="7">
        <f>IF('Раздел 2.11.3'!Q22&gt;='Раздел 2.11.3'!Q25,0,1)</f>
        <v>0</v>
      </c>
    </row>
    <row r="9581" spans="1:8" x14ac:dyDescent="0.2">
      <c r="A9581" s="6">
        <f t="shared" si="142"/>
        <v>609562</v>
      </c>
      <c r="B9581" s="7">
        <v>49</v>
      </c>
      <c r="C9581" s="119">
        <v>11</v>
      </c>
      <c r="D9581" s="119">
        <v>33</v>
      </c>
      <c r="E9581" s="119" t="s">
        <v>14849</v>
      </c>
      <c r="F9581" s="119"/>
      <c r="G9581" s="119"/>
      <c r="H9581" s="119">
        <f>IF('Раздел 2.11.3'!R22&gt;='Раздел 2.11.3'!R25,0,1)</f>
        <v>0</v>
      </c>
    </row>
    <row r="9582" spans="1:8" x14ac:dyDescent="0.2">
      <c r="A9582" s="6">
        <f t="shared" si="142"/>
        <v>609562</v>
      </c>
      <c r="B9582" s="7">
        <v>49</v>
      </c>
      <c r="C9582" s="7">
        <v>12</v>
      </c>
      <c r="D9582" s="7">
        <v>34</v>
      </c>
      <c r="E9582" s="7" t="s">
        <v>14850</v>
      </c>
      <c r="F9582" s="7"/>
      <c r="G9582" s="7"/>
      <c r="H9582" s="7">
        <f>IF('Раздел 2.11.3'!P22&gt;='Раздел 2.11.3'!P26,0,1)</f>
        <v>0</v>
      </c>
    </row>
    <row r="9583" spans="1:8" x14ac:dyDescent="0.2">
      <c r="A9583" s="6">
        <f t="shared" si="142"/>
        <v>609562</v>
      </c>
      <c r="B9583" s="7">
        <v>49</v>
      </c>
      <c r="C9583" s="7">
        <v>12</v>
      </c>
      <c r="D9583" s="7">
        <v>35</v>
      </c>
      <c r="E9583" s="7" t="s">
        <v>14851</v>
      </c>
      <c r="F9583" s="7"/>
      <c r="G9583" s="7"/>
      <c r="H9583" s="7">
        <f>IF('Раздел 2.11.3'!Q22&gt;='Раздел 2.11.3'!Q26,0,1)</f>
        <v>0</v>
      </c>
    </row>
    <row r="9584" spans="1:8" x14ac:dyDescent="0.2">
      <c r="A9584" s="6">
        <f t="shared" si="142"/>
        <v>609562</v>
      </c>
      <c r="B9584" s="7">
        <v>49</v>
      </c>
      <c r="C9584" s="119">
        <v>12</v>
      </c>
      <c r="D9584" s="119">
        <v>36</v>
      </c>
      <c r="E9584" s="119" t="s">
        <v>14852</v>
      </c>
      <c r="F9584" s="119"/>
      <c r="G9584" s="119"/>
      <c r="H9584" s="119">
        <f>IF('Раздел 2.11.3'!R22&gt;='Раздел 2.11.3'!R26,0,1)</f>
        <v>0</v>
      </c>
    </row>
    <row r="9585" spans="1:8" x14ac:dyDescent="0.2">
      <c r="A9585" s="6">
        <f t="shared" si="142"/>
        <v>609562</v>
      </c>
      <c r="B9585" s="7">
        <v>49</v>
      </c>
      <c r="C9585" s="7">
        <v>13</v>
      </c>
      <c r="D9585" s="7">
        <v>37</v>
      </c>
      <c r="E9585" s="7" t="s">
        <v>14853</v>
      </c>
      <c r="F9585" s="7"/>
      <c r="G9585" s="7"/>
      <c r="H9585" s="7">
        <f>IF('Раздел 2.11.3'!P22&gt;='Раздел 2.11.3'!P27,0,1)</f>
        <v>0</v>
      </c>
    </row>
    <row r="9586" spans="1:8" x14ac:dyDescent="0.2">
      <c r="A9586" s="6">
        <f t="shared" ref="A9586:A9697" si="143">P_3</f>
        <v>609562</v>
      </c>
      <c r="B9586" s="7">
        <v>49</v>
      </c>
      <c r="C9586" s="7">
        <v>13</v>
      </c>
      <c r="D9586" s="7">
        <v>38</v>
      </c>
      <c r="E9586" s="7" t="s">
        <v>14854</v>
      </c>
      <c r="F9586" s="7"/>
      <c r="G9586" s="7"/>
      <c r="H9586" s="7">
        <f>IF('Раздел 2.11.3'!Q22&gt;='Раздел 2.11.3'!Q27,0,1)</f>
        <v>0</v>
      </c>
    </row>
    <row r="9587" spans="1:8" x14ac:dyDescent="0.2">
      <c r="A9587" s="6">
        <f t="shared" si="143"/>
        <v>609562</v>
      </c>
      <c r="B9587" s="7">
        <v>49</v>
      </c>
      <c r="C9587" s="119">
        <v>13</v>
      </c>
      <c r="D9587" s="119">
        <v>39</v>
      </c>
      <c r="E9587" s="119" t="s">
        <v>14855</v>
      </c>
      <c r="F9587" s="119"/>
      <c r="G9587" s="119"/>
      <c r="H9587" s="119">
        <f>IF('Раздел 2.11.3'!R22&gt;='Раздел 2.11.3'!R27,0,1)</f>
        <v>0</v>
      </c>
    </row>
    <row r="9588" spans="1:8" x14ac:dyDescent="0.2">
      <c r="A9588" s="117">
        <f t="shared" si="143"/>
        <v>609562</v>
      </c>
      <c r="B9588" s="117">
        <v>50</v>
      </c>
      <c r="C9588" s="117">
        <v>0</v>
      </c>
      <c r="D9588" s="117">
        <v>0</v>
      </c>
      <c r="E9588" s="117" t="str">
        <f>CONCATENATE("Количество ошибок в разделе 2.12.1: ",H9588)</f>
        <v>Количество ошибок в разделе 2.12.1: 0</v>
      </c>
      <c r="F9588" s="117"/>
      <c r="G9588" s="117"/>
      <c r="H9588" s="117">
        <f>SUM(H9589:H9608)</f>
        <v>0</v>
      </c>
    </row>
    <row r="9589" spans="1:8" x14ac:dyDescent="0.2">
      <c r="A9589" s="6">
        <f t="shared" si="143"/>
        <v>609562</v>
      </c>
      <c r="B9589" s="6">
        <v>50</v>
      </c>
      <c r="C9589" s="6">
        <v>1</v>
      </c>
      <c r="D9589" s="6">
        <v>1</v>
      </c>
      <c r="E9589" s="6" t="s">
        <v>19635</v>
      </c>
      <c r="H9589" s="6">
        <f>IF('Раздел 2.12.1'!P21=SUM('Раздел 2.12.1'!P22,'Раздел 2.12.1'!P27:P36),0,1)</f>
        <v>0</v>
      </c>
    </row>
    <row r="9590" spans="1:8" x14ac:dyDescent="0.2">
      <c r="A9590" s="6">
        <f t="shared" si="143"/>
        <v>609562</v>
      </c>
      <c r="B9590" s="6">
        <v>50</v>
      </c>
      <c r="C9590" s="119">
        <v>1</v>
      </c>
      <c r="D9590" s="119">
        <v>2</v>
      </c>
      <c r="E9590" s="119" t="s">
        <v>19636</v>
      </c>
      <c r="F9590" s="119"/>
      <c r="G9590" s="119"/>
      <c r="H9590" s="119">
        <f>IF('Раздел 2.12.1'!Q21=SUM('Раздел 2.12.1'!Q22,'Раздел 2.12.1'!Q27:Q36),0,1)</f>
        <v>0</v>
      </c>
    </row>
    <row r="9591" spans="1:8" x14ac:dyDescent="0.2">
      <c r="A9591" s="6">
        <f t="shared" si="143"/>
        <v>609562</v>
      </c>
      <c r="B9591" s="6">
        <v>50</v>
      </c>
      <c r="C9591" s="6">
        <v>2</v>
      </c>
      <c r="D9591" s="6">
        <v>3</v>
      </c>
      <c r="E9591" s="6" t="s">
        <v>19637</v>
      </c>
      <c r="F9591" s="7"/>
      <c r="G9591" s="7"/>
      <c r="H9591" s="7">
        <f>IF('Раздел 2.12.1'!P22=SUM('Раздел 2.12.1'!P23:P26),0,1)</f>
        <v>0</v>
      </c>
    </row>
    <row r="9592" spans="1:8" x14ac:dyDescent="0.2">
      <c r="A9592" s="6">
        <f t="shared" si="143"/>
        <v>609562</v>
      </c>
      <c r="B9592" s="6">
        <v>50</v>
      </c>
      <c r="C9592" s="119">
        <v>2</v>
      </c>
      <c r="D9592" s="119">
        <v>4</v>
      </c>
      <c r="E9592" s="119" t="s">
        <v>18852</v>
      </c>
      <c r="F9592" s="119"/>
      <c r="G9592" s="119"/>
      <c r="H9592" s="119">
        <f>IF('Раздел 2.12.1'!Q22=SUM('Раздел 2.12.1'!Q23:Q26),0,1)</f>
        <v>0</v>
      </c>
    </row>
    <row r="9593" spans="1:8" x14ac:dyDescent="0.2">
      <c r="A9593" s="132">
        <f t="shared" si="143"/>
        <v>609562</v>
      </c>
      <c r="B9593" s="132">
        <v>50</v>
      </c>
      <c r="C9593" s="133">
        <v>3</v>
      </c>
      <c r="D9593" s="133">
        <v>5</v>
      </c>
      <c r="E9593" s="133" t="s">
        <v>5352</v>
      </c>
      <c r="F9593" s="133"/>
      <c r="G9593" s="133"/>
      <c r="H9593" s="133">
        <f>IF(OR(AND('Раздел 2.12.1'!P21=0,'Раздел 2.12.1'!Q21=0),AND('Раздел 2.12.1'!P21&gt;0,'Раздел 2.12.1'!Q21&gt;0)),0,1)</f>
        <v>0</v>
      </c>
    </row>
    <row r="9594" spans="1:8" x14ac:dyDescent="0.2">
      <c r="A9594" s="132">
        <f t="shared" si="143"/>
        <v>609562</v>
      </c>
      <c r="B9594" s="132">
        <v>50</v>
      </c>
      <c r="C9594" s="133">
        <v>3</v>
      </c>
      <c r="D9594" s="133">
        <v>6</v>
      </c>
      <c r="E9594" s="133" t="s">
        <v>4544</v>
      </c>
      <c r="F9594" s="133"/>
      <c r="G9594" s="133"/>
      <c r="H9594" s="133">
        <f>IF(OR(AND('Раздел 2.12.1'!P22=0,'Раздел 2.12.1'!Q22=0),AND('Раздел 2.12.1'!P22&gt;0,'Раздел 2.12.1'!Q22&gt;0)),0,1)</f>
        <v>0</v>
      </c>
    </row>
    <row r="9595" spans="1:8" x14ac:dyDescent="0.2">
      <c r="A9595" s="132">
        <f t="shared" si="143"/>
        <v>609562</v>
      </c>
      <c r="B9595" s="132">
        <v>50</v>
      </c>
      <c r="C9595" s="133">
        <v>3</v>
      </c>
      <c r="D9595" s="133">
        <v>7</v>
      </c>
      <c r="E9595" s="133" t="s">
        <v>4545</v>
      </c>
      <c r="F9595" s="133"/>
      <c r="G9595" s="133"/>
      <c r="H9595" s="133">
        <f>IF(OR(AND('Раздел 2.12.1'!P23=0,'Раздел 2.12.1'!Q23=0),AND('Раздел 2.12.1'!P23&gt;0,'Раздел 2.12.1'!Q23&gt;0)),0,1)</f>
        <v>0</v>
      </c>
    </row>
    <row r="9596" spans="1:8" x14ac:dyDescent="0.2">
      <c r="A9596" s="132">
        <f t="shared" si="143"/>
        <v>609562</v>
      </c>
      <c r="B9596" s="132">
        <v>50</v>
      </c>
      <c r="C9596" s="133">
        <v>3</v>
      </c>
      <c r="D9596" s="133">
        <v>8</v>
      </c>
      <c r="E9596" s="133" t="s">
        <v>4546</v>
      </c>
      <c r="F9596" s="133"/>
      <c r="G9596" s="133"/>
      <c r="H9596" s="133">
        <f>IF(OR(AND('Раздел 2.12.1'!P24=0,'Раздел 2.12.1'!Q24=0),AND('Раздел 2.12.1'!P24&gt;0,'Раздел 2.12.1'!Q24&gt;0)),0,1)</f>
        <v>0</v>
      </c>
    </row>
    <row r="9597" spans="1:8" x14ac:dyDescent="0.2">
      <c r="A9597" s="132">
        <f t="shared" si="143"/>
        <v>609562</v>
      </c>
      <c r="B9597" s="132">
        <v>50</v>
      </c>
      <c r="C9597" s="133">
        <v>3</v>
      </c>
      <c r="D9597" s="133">
        <v>9</v>
      </c>
      <c r="E9597" s="133" t="s">
        <v>4547</v>
      </c>
      <c r="F9597" s="133"/>
      <c r="G9597" s="133"/>
      <c r="H9597" s="133">
        <f>IF(OR(AND('Раздел 2.12.1'!P25=0,'Раздел 2.12.1'!Q25=0),AND('Раздел 2.12.1'!P25&gt;0,'Раздел 2.12.1'!Q25&gt;0)),0,1)</f>
        <v>0</v>
      </c>
    </row>
    <row r="9598" spans="1:8" x14ac:dyDescent="0.2">
      <c r="A9598" s="132">
        <f t="shared" si="143"/>
        <v>609562</v>
      </c>
      <c r="B9598" s="132">
        <v>50</v>
      </c>
      <c r="C9598" s="133">
        <v>3</v>
      </c>
      <c r="D9598" s="133">
        <v>10</v>
      </c>
      <c r="E9598" s="133" t="s">
        <v>4548</v>
      </c>
      <c r="F9598" s="133"/>
      <c r="G9598" s="133"/>
      <c r="H9598" s="133">
        <f>IF(OR(AND('Раздел 2.12.1'!P26=0,'Раздел 2.12.1'!Q26=0),AND('Раздел 2.12.1'!P26&gt;0,'Раздел 2.12.1'!Q26&gt;0)),0,1)</f>
        <v>0</v>
      </c>
    </row>
    <row r="9599" spans="1:8" x14ac:dyDescent="0.2">
      <c r="A9599" s="132">
        <f t="shared" si="143"/>
        <v>609562</v>
      </c>
      <c r="B9599" s="132">
        <v>50</v>
      </c>
      <c r="C9599" s="133">
        <v>3</v>
      </c>
      <c r="D9599" s="133">
        <v>11</v>
      </c>
      <c r="E9599" s="133" t="s">
        <v>3717</v>
      </c>
      <c r="F9599" s="133"/>
      <c r="G9599" s="133"/>
      <c r="H9599" s="133">
        <f>IF(OR(AND('Раздел 2.12.1'!P27=0,'Раздел 2.12.1'!Q27=0),AND('Раздел 2.12.1'!P27&gt;0,'Раздел 2.12.1'!Q27&gt;0)),0,1)</f>
        <v>0</v>
      </c>
    </row>
    <row r="9600" spans="1:8" x14ac:dyDescent="0.2">
      <c r="A9600" s="132">
        <f t="shared" si="143"/>
        <v>609562</v>
      </c>
      <c r="B9600" s="132">
        <v>50</v>
      </c>
      <c r="C9600" s="133">
        <v>3</v>
      </c>
      <c r="D9600" s="133">
        <v>12</v>
      </c>
      <c r="E9600" s="133" t="s">
        <v>3718</v>
      </c>
      <c r="F9600" s="133"/>
      <c r="G9600" s="133"/>
      <c r="H9600" s="133">
        <f>IF(OR(AND('Раздел 2.12.1'!P28=0,'Раздел 2.12.1'!Q28=0),AND('Раздел 2.12.1'!P28&gt;0,'Раздел 2.12.1'!Q28&gt;0)),0,1)</f>
        <v>0</v>
      </c>
    </row>
    <row r="9601" spans="1:8" x14ac:dyDescent="0.2">
      <c r="A9601" s="132">
        <f t="shared" si="143"/>
        <v>609562</v>
      </c>
      <c r="B9601" s="132">
        <v>50</v>
      </c>
      <c r="C9601" s="133">
        <v>3</v>
      </c>
      <c r="D9601" s="133">
        <v>13</v>
      </c>
      <c r="E9601" s="133" t="s">
        <v>2946</v>
      </c>
      <c r="F9601" s="133"/>
      <c r="G9601" s="133"/>
      <c r="H9601" s="133">
        <f>IF(OR(AND('Раздел 2.12.1'!P29=0,'Раздел 2.12.1'!Q29=0),AND('Раздел 2.12.1'!P29&gt;0,'Раздел 2.12.1'!Q29&gt;0)),0,1)</f>
        <v>0</v>
      </c>
    </row>
    <row r="9602" spans="1:8" x14ac:dyDescent="0.2">
      <c r="A9602" s="132">
        <f t="shared" si="143"/>
        <v>609562</v>
      </c>
      <c r="B9602" s="132">
        <v>50</v>
      </c>
      <c r="C9602" s="133">
        <v>3</v>
      </c>
      <c r="D9602" s="133">
        <v>14</v>
      </c>
      <c r="E9602" s="133" t="s">
        <v>2947</v>
      </c>
      <c r="F9602" s="133"/>
      <c r="G9602" s="133"/>
      <c r="H9602" s="133">
        <f>IF(OR(AND('Раздел 2.12.1'!P30=0,'Раздел 2.12.1'!Q30=0),AND('Раздел 2.12.1'!P30&gt;0,'Раздел 2.12.1'!Q30&gt;0)),0,1)</f>
        <v>0</v>
      </c>
    </row>
    <row r="9603" spans="1:8" x14ac:dyDescent="0.2">
      <c r="A9603" s="132">
        <f t="shared" si="143"/>
        <v>609562</v>
      </c>
      <c r="B9603" s="132">
        <v>50</v>
      </c>
      <c r="C9603" s="133">
        <v>3</v>
      </c>
      <c r="D9603" s="133">
        <v>15</v>
      </c>
      <c r="E9603" s="133" t="s">
        <v>2948</v>
      </c>
      <c r="F9603" s="133"/>
      <c r="G9603" s="133"/>
      <c r="H9603" s="133">
        <f>IF(OR(AND('Раздел 2.12.1'!P31=0,'Раздел 2.12.1'!Q31=0),AND('Раздел 2.12.1'!P31&gt;0,'Раздел 2.12.1'!Q31&gt;0)),0,1)</f>
        <v>0</v>
      </c>
    </row>
    <row r="9604" spans="1:8" x14ac:dyDescent="0.2">
      <c r="A9604" s="132">
        <f t="shared" si="143"/>
        <v>609562</v>
      </c>
      <c r="B9604" s="132">
        <v>50</v>
      </c>
      <c r="C9604" s="133">
        <v>3</v>
      </c>
      <c r="D9604" s="133">
        <v>16</v>
      </c>
      <c r="E9604" s="133" t="s">
        <v>2949</v>
      </c>
      <c r="F9604" s="133"/>
      <c r="G9604" s="133"/>
      <c r="H9604" s="133">
        <f>IF(OR(AND('Раздел 2.12.1'!P32=0,'Раздел 2.12.1'!Q32=0),AND('Раздел 2.12.1'!P32&gt;0,'Раздел 2.12.1'!Q32&gt;0)),0,1)</f>
        <v>0</v>
      </c>
    </row>
    <row r="9605" spans="1:8" x14ac:dyDescent="0.2">
      <c r="A9605" s="132">
        <f t="shared" si="143"/>
        <v>609562</v>
      </c>
      <c r="B9605" s="132">
        <v>50</v>
      </c>
      <c r="C9605" s="133">
        <v>3</v>
      </c>
      <c r="D9605" s="133">
        <v>17</v>
      </c>
      <c r="E9605" s="133" t="s">
        <v>2950</v>
      </c>
      <c r="F9605" s="133"/>
      <c r="G9605" s="133"/>
      <c r="H9605" s="133">
        <f>IF(OR(AND('Раздел 2.12.1'!P33=0,'Раздел 2.12.1'!Q33=0),AND('Раздел 2.12.1'!P33&gt;0,'Раздел 2.12.1'!Q33&gt;0)),0,1)</f>
        <v>0</v>
      </c>
    </row>
    <row r="9606" spans="1:8" x14ac:dyDescent="0.2">
      <c r="A9606" s="132">
        <f t="shared" si="143"/>
        <v>609562</v>
      </c>
      <c r="B9606" s="132">
        <v>50</v>
      </c>
      <c r="C9606" s="133">
        <v>3</v>
      </c>
      <c r="D9606" s="133">
        <v>18</v>
      </c>
      <c r="E9606" s="133" t="s">
        <v>2951</v>
      </c>
      <c r="F9606" s="133"/>
      <c r="G9606" s="133"/>
      <c r="H9606" s="133">
        <f>IF(OR(AND('Раздел 2.12.1'!P34=0,'Раздел 2.12.1'!Q34=0),AND('Раздел 2.12.1'!P34&gt;0,'Раздел 2.12.1'!Q34&gt;0)),0,1)</f>
        <v>0</v>
      </c>
    </row>
    <row r="9607" spans="1:8" x14ac:dyDescent="0.2">
      <c r="A9607" s="132">
        <f t="shared" si="143"/>
        <v>609562</v>
      </c>
      <c r="B9607" s="132">
        <v>50</v>
      </c>
      <c r="C9607" s="133">
        <v>3</v>
      </c>
      <c r="D9607" s="133">
        <v>19</v>
      </c>
      <c r="E9607" s="133" t="s">
        <v>2952</v>
      </c>
      <c r="F9607" s="133"/>
      <c r="G9607" s="133"/>
      <c r="H9607" s="133">
        <f>IF(OR(AND('Раздел 2.12.1'!P35=0,'Раздел 2.12.1'!Q35=0),AND('Раздел 2.12.1'!P35&gt;0,'Раздел 2.12.1'!Q35&gt;0)),0,1)</f>
        <v>0</v>
      </c>
    </row>
    <row r="9608" spans="1:8" x14ac:dyDescent="0.2">
      <c r="A9608" s="132">
        <f t="shared" si="143"/>
        <v>609562</v>
      </c>
      <c r="B9608" s="134">
        <v>50</v>
      </c>
      <c r="C9608" s="134">
        <v>3</v>
      </c>
      <c r="D9608" s="134">
        <v>20</v>
      </c>
      <c r="E9608" s="134" t="s">
        <v>2953</v>
      </c>
      <c r="F9608" s="134"/>
      <c r="G9608" s="134"/>
      <c r="H9608" s="134">
        <f>IF(OR(AND('Раздел 2.12.1'!P36=0,'Раздел 2.12.1'!Q36=0),AND('Раздел 2.12.1'!P36&gt;0,'Раздел 2.12.1'!Q36&gt;0)),0,1)</f>
        <v>0</v>
      </c>
    </row>
    <row r="9609" spans="1:8" x14ac:dyDescent="0.2">
      <c r="A9609" s="117">
        <f t="shared" si="143"/>
        <v>609562</v>
      </c>
      <c r="B9609" s="117">
        <v>51</v>
      </c>
      <c r="C9609" s="117">
        <v>0</v>
      </c>
      <c r="D9609" s="117">
        <v>0</v>
      </c>
      <c r="E9609" s="117" t="str">
        <f>CONCATENATE("Количество ошибок в разделе 2.12.2: ",H9609)</f>
        <v>Количество ошибок в разделе 2.12.2: 0</v>
      </c>
      <c r="F9609" s="117"/>
      <c r="G9609" s="117"/>
      <c r="H9609" s="117">
        <f>SUM(H9610:H9629)</f>
        <v>0</v>
      </c>
    </row>
    <row r="9610" spans="1:8" x14ac:dyDescent="0.2">
      <c r="A9610" s="6">
        <f t="shared" si="143"/>
        <v>609562</v>
      </c>
      <c r="B9610" s="6">
        <v>51</v>
      </c>
      <c r="C9610" s="6">
        <v>1</v>
      </c>
      <c r="D9610" s="6">
        <v>1</v>
      </c>
      <c r="E9610" s="6" t="s">
        <v>18853</v>
      </c>
      <c r="H9610" s="6">
        <f>IF('Раздел 2.12.2'!P21=SUM('Раздел 2.12.2'!P22,'Раздел 2.12.2'!P27:P36),0,1)</f>
        <v>0</v>
      </c>
    </row>
    <row r="9611" spans="1:8" x14ac:dyDescent="0.2">
      <c r="A9611" s="6">
        <f t="shared" si="143"/>
        <v>609562</v>
      </c>
      <c r="B9611" s="6">
        <v>51</v>
      </c>
      <c r="C9611" s="119">
        <v>1</v>
      </c>
      <c r="D9611" s="119">
        <v>2</v>
      </c>
      <c r="E9611" s="119" t="s">
        <v>18057</v>
      </c>
      <c r="F9611" s="119"/>
      <c r="G9611" s="119"/>
      <c r="H9611" s="119">
        <f>IF('Раздел 2.12.2'!Q21=SUM('Раздел 2.12.2'!Q22,'Раздел 2.12.2'!Q27:Q36),0,1)</f>
        <v>0</v>
      </c>
    </row>
    <row r="9612" spans="1:8" x14ac:dyDescent="0.2">
      <c r="A9612" s="6">
        <f t="shared" si="143"/>
        <v>609562</v>
      </c>
      <c r="B9612" s="6">
        <v>51</v>
      </c>
      <c r="C9612" s="6">
        <v>2</v>
      </c>
      <c r="D9612" s="6">
        <v>3</v>
      </c>
      <c r="E9612" s="6" t="s">
        <v>18058</v>
      </c>
      <c r="F9612" s="7"/>
      <c r="G9612" s="7"/>
      <c r="H9612" s="7">
        <f>IF('Раздел 2.12.2'!P22=SUM('Раздел 2.12.2'!P23:P26),0,1)</f>
        <v>0</v>
      </c>
    </row>
    <row r="9613" spans="1:8" x14ac:dyDescent="0.2">
      <c r="A9613" s="6">
        <f t="shared" si="143"/>
        <v>609562</v>
      </c>
      <c r="B9613" s="7">
        <v>51</v>
      </c>
      <c r="C9613" s="119">
        <v>2</v>
      </c>
      <c r="D9613" s="119">
        <v>4</v>
      </c>
      <c r="E9613" s="119" t="s">
        <v>17184</v>
      </c>
      <c r="F9613" s="119"/>
      <c r="G9613" s="119"/>
      <c r="H9613" s="119">
        <f>IF('Раздел 2.12.2'!Q22=SUM('Раздел 2.12.2'!Q23:Q26),0,1)</f>
        <v>0</v>
      </c>
    </row>
    <row r="9614" spans="1:8" x14ac:dyDescent="0.2">
      <c r="A9614" s="132">
        <f t="shared" si="143"/>
        <v>609562</v>
      </c>
      <c r="B9614" s="132">
        <v>51</v>
      </c>
      <c r="C9614" s="133">
        <v>3</v>
      </c>
      <c r="D9614" s="133">
        <v>5</v>
      </c>
      <c r="E9614" s="133" t="s">
        <v>21335</v>
      </c>
      <c r="F9614" s="133"/>
      <c r="G9614" s="133"/>
      <c r="H9614" s="133">
        <f>IF(OR(AND('Раздел 2.12.2'!P21=0,'Раздел 2.12.2'!Q21=0),AND('Раздел 2.12.2'!P21&gt;0,'Раздел 2.12.2'!Q21&gt;0)),0,1)</f>
        <v>0</v>
      </c>
    </row>
    <row r="9615" spans="1:8" x14ac:dyDescent="0.2">
      <c r="A9615" s="132">
        <f t="shared" si="143"/>
        <v>609562</v>
      </c>
      <c r="B9615" s="132">
        <v>51</v>
      </c>
      <c r="C9615" s="133">
        <v>3</v>
      </c>
      <c r="D9615" s="133">
        <v>6</v>
      </c>
      <c r="E9615" s="133" t="s">
        <v>21336</v>
      </c>
      <c r="F9615" s="133"/>
      <c r="G9615" s="133"/>
      <c r="H9615" s="133">
        <f>IF(OR(AND('Раздел 2.12.2'!P22=0,'Раздел 2.12.2'!Q22=0),AND('Раздел 2.12.2'!P22&gt;0,'Раздел 2.12.2'!Q22&gt;0)),0,1)</f>
        <v>0</v>
      </c>
    </row>
    <row r="9616" spans="1:8" x14ac:dyDescent="0.2">
      <c r="A9616" s="132">
        <f t="shared" si="143"/>
        <v>609562</v>
      </c>
      <c r="B9616" s="132">
        <v>51</v>
      </c>
      <c r="C9616" s="133">
        <v>3</v>
      </c>
      <c r="D9616" s="133">
        <v>7</v>
      </c>
      <c r="E9616" s="133" t="s">
        <v>21337</v>
      </c>
      <c r="F9616" s="133"/>
      <c r="G9616" s="133"/>
      <c r="H9616" s="133">
        <f>IF(OR(AND('Раздел 2.12.2'!P23=0,'Раздел 2.12.2'!Q23=0),AND('Раздел 2.12.2'!P23&gt;0,'Раздел 2.12.2'!Q23&gt;0)),0,1)</f>
        <v>0</v>
      </c>
    </row>
    <row r="9617" spans="1:8" x14ac:dyDescent="0.2">
      <c r="A9617" s="132">
        <f t="shared" si="143"/>
        <v>609562</v>
      </c>
      <c r="B9617" s="132">
        <v>51</v>
      </c>
      <c r="C9617" s="133">
        <v>3</v>
      </c>
      <c r="D9617" s="133">
        <v>8</v>
      </c>
      <c r="E9617" s="133" t="s">
        <v>21338</v>
      </c>
      <c r="F9617" s="133"/>
      <c r="G9617" s="133"/>
      <c r="H9617" s="133">
        <f>IF(OR(AND('Раздел 2.12.2'!P24=0,'Раздел 2.12.2'!Q24=0),AND('Раздел 2.12.2'!P24&gt;0,'Раздел 2.12.2'!Q24&gt;0)),0,1)</f>
        <v>0</v>
      </c>
    </row>
    <row r="9618" spans="1:8" x14ac:dyDescent="0.2">
      <c r="A9618" s="132">
        <f t="shared" si="143"/>
        <v>609562</v>
      </c>
      <c r="B9618" s="132">
        <v>51</v>
      </c>
      <c r="C9618" s="133">
        <v>3</v>
      </c>
      <c r="D9618" s="133">
        <v>9</v>
      </c>
      <c r="E9618" s="133" t="s">
        <v>21339</v>
      </c>
      <c r="F9618" s="133"/>
      <c r="G9618" s="133"/>
      <c r="H9618" s="133">
        <f>IF(OR(AND('Раздел 2.12.2'!P25=0,'Раздел 2.12.2'!Q25=0),AND('Раздел 2.12.2'!P25&gt;0,'Раздел 2.12.2'!Q25&gt;0)),0,1)</f>
        <v>0</v>
      </c>
    </row>
    <row r="9619" spans="1:8" x14ac:dyDescent="0.2">
      <c r="A9619" s="132">
        <f t="shared" si="143"/>
        <v>609562</v>
      </c>
      <c r="B9619" s="132">
        <v>51</v>
      </c>
      <c r="C9619" s="133">
        <v>3</v>
      </c>
      <c r="D9619" s="133">
        <v>10</v>
      </c>
      <c r="E9619" s="133" t="s">
        <v>21340</v>
      </c>
      <c r="F9619" s="133"/>
      <c r="G9619" s="133"/>
      <c r="H9619" s="133">
        <f>IF(OR(AND('Раздел 2.12.2'!P26=0,'Раздел 2.12.2'!Q26=0),AND('Раздел 2.12.2'!P26&gt;0,'Раздел 2.12.2'!Q26&gt;0)),0,1)</f>
        <v>0</v>
      </c>
    </row>
    <row r="9620" spans="1:8" x14ac:dyDescent="0.2">
      <c r="A9620" s="132">
        <f t="shared" si="143"/>
        <v>609562</v>
      </c>
      <c r="B9620" s="132">
        <v>51</v>
      </c>
      <c r="C9620" s="133">
        <v>3</v>
      </c>
      <c r="D9620" s="133">
        <v>11</v>
      </c>
      <c r="E9620" s="133" t="s">
        <v>21341</v>
      </c>
      <c r="F9620" s="133"/>
      <c r="G9620" s="133"/>
      <c r="H9620" s="133">
        <f>IF(OR(AND('Раздел 2.12.2'!P27=0,'Раздел 2.12.2'!Q27=0),AND('Раздел 2.12.2'!P27&gt;0,'Раздел 2.12.2'!Q27&gt;0)),0,1)</f>
        <v>0</v>
      </c>
    </row>
    <row r="9621" spans="1:8" x14ac:dyDescent="0.2">
      <c r="A9621" s="132">
        <f t="shared" si="143"/>
        <v>609562</v>
      </c>
      <c r="B9621" s="132">
        <v>51</v>
      </c>
      <c r="C9621" s="133">
        <v>3</v>
      </c>
      <c r="D9621" s="133">
        <v>12</v>
      </c>
      <c r="E9621" s="133" t="s">
        <v>21342</v>
      </c>
      <c r="F9621" s="133"/>
      <c r="G9621" s="133"/>
      <c r="H9621" s="133">
        <f>IF(OR(AND('Раздел 2.12.2'!P28=0,'Раздел 2.12.2'!Q28=0),AND('Раздел 2.12.2'!P28&gt;0,'Раздел 2.12.2'!Q28&gt;0)),0,1)</f>
        <v>0</v>
      </c>
    </row>
    <row r="9622" spans="1:8" x14ac:dyDescent="0.2">
      <c r="A9622" s="132">
        <f t="shared" si="143"/>
        <v>609562</v>
      </c>
      <c r="B9622" s="132">
        <v>51</v>
      </c>
      <c r="C9622" s="133">
        <v>3</v>
      </c>
      <c r="D9622" s="133">
        <v>13</v>
      </c>
      <c r="E9622" s="133" t="s">
        <v>21343</v>
      </c>
      <c r="F9622" s="133"/>
      <c r="G9622" s="133"/>
      <c r="H9622" s="133">
        <f>IF(OR(AND('Раздел 2.12.2'!P29=0,'Раздел 2.12.2'!Q29=0),AND('Раздел 2.12.2'!P29&gt;0,'Раздел 2.12.2'!Q29&gt;0)),0,1)</f>
        <v>0</v>
      </c>
    </row>
    <row r="9623" spans="1:8" x14ac:dyDescent="0.2">
      <c r="A9623" s="132">
        <f t="shared" si="143"/>
        <v>609562</v>
      </c>
      <c r="B9623" s="132">
        <v>51</v>
      </c>
      <c r="C9623" s="133">
        <v>3</v>
      </c>
      <c r="D9623" s="133">
        <v>14</v>
      </c>
      <c r="E9623" s="133" t="s">
        <v>21344</v>
      </c>
      <c r="F9623" s="133"/>
      <c r="G9623" s="133"/>
      <c r="H9623" s="133">
        <f>IF(OR(AND('Раздел 2.12.2'!P30=0,'Раздел 2.12.2'!Q30=0),AND('Раздел 2.12.2'!P30&gt;0,'Раздел 2.12.2'!Q30&gt;0)),0,1)</f>
        <v>0</v>
      </c>
    </row>
    <row r="9624" spans="1:8" x14ac:dyDescent="0.2">
      <c r="A9624" s="132">
        <f t="shared" si="143"/>
        <v>609562</v>
      </c>
      <c r="B9624" s="132">
        <v>51</v>
      </c>
      <c r="C9624" s="133">
        <v>3</v>
      </c>
      <c r="D9624" s="133">
        <v>15</v>
      </c>
      <c r="E9624" s="133" t="s">
        <v>21345</v>
      </c>
      <c r="F9624" s="133"/>
      <c r="G9624" s="133"/>
      <c r="H9624" s="133">
        <f>IF(OR(AND('Раздел 2.12.2'!P31=0,'Раздел 2.12.2'!Q31=0),AND('Раздел 2.12.2'!P31&gt;0,'Раздел 2.12.2'!Q31&gt;0)),0,1)</f>
        <v>0</v>
      </c>
    </row>
    <row r="9625" spans="1:8" x14ac:dyDescent="0.2">
      <c r="A9625" s="132">
        <f t="shared" si="143"/>
        <v>609562</v>
      </c>
      <c r="B9625" s="132">
        <v>51</v>
      </c>
      <c r="C9625" s="133">
        <v>3</v>
      </c>
      <c r="D9625" s="133">
        <v>16</v>
      </c>
      <c r="E9625" s="133" t="s">
        <v>21346</v>
      </c>
      <c r="F9625" s="133"/>
      <c r="G9625" s="133"/>
      <c r="H9625" s="133">
        <f>IF(OR(AND('Раздел 2.12.2'!P32=0,'Раздел 2.12.2'!Q32=0),AND('Раздел 2.12.2'!P32&gt;0,'Раздел 2.12.2'!Q32&gt;0)),0,1)</f>
        <v>0</v>
      </c>
    </row>
    <row r="9626" spans="1:8" x14ac:dyDescent="0.2">
      <c r="A9626" s="132">
        <f t="shared" si="143"/>
        <v>609562</v>
      </c>
      <c r="B9626" s="132">
        <v>51</v>
      </c>
      <c r="C9626" s="133">
        <v>3</v>
      </c>
      <c r="D9626" s="133">
        <v>17</v>
      </c>
      <c r="E9626" s="133" t="s">
        <v>21347</v>
      </c>
      <c r="F9626" s="133"/>
      <c r="G9626" s="133"/>
      <c r="H9626" s="133">
        <f>IF(OR(AND('Раздел 2.12.2'!P33=0,'Раздел 2.12.2'!Q33=0),AND('Раздел 2.12.2'!P33&gt;0,'Раздел 2.12.2'!Q33&gt;0)),0,1)</f>
        <v>0</v>
      </c>
    </row>
    <row r="9627" spans="1:8" x14ac:dyDescent="0.2">
      <c r="A9627" s="132">
        <f t="shared" si="143"/>
        <v>609562</v>
      </c>
      <c r="B9627" s="132">
        <v>51</v>
      </c>
      <c r="C9627" s="133">
        <v>3</v>
      </c>
      <c r="D9627" s="133">
        <v>18</v>
      </c>
      <c r="E9627" s="133" t="s">
        <v>21348</v>
      </c>
      <c r="F9627" s="133"/>
      <c r="G9627" s="133"/>
      <c r="H9627" s="133">
        <f>IF(OR(AND('Раздел 2.12.2'!P34=0,'Раздел 2.12.2'!Q34=0),AND('Раздел 2.12.2'!P34&gt;0,'Раздел 2.12.2'!Q34&gt;0)),0,1)</f>
        <v>0</v>
      </c>
    </row>
    <row r="9628" spans="1:8" x14ac:dyDescent="0.2">
      <c r="A9628" s="132">
        <f t="shared" si="143"/>
        <v>609562</v>
      </c>
      <c r="B9628" s="132">
        <v>51</v>
      </c>
      <c r="C9628" s="133">
        <v>3</v>
      </c>
      <c r="D9628" s="133">
        <v>19</v>
      </c>
      <c r="E9628" s="133" t="s">
        <v>21349</v>
      </c>
      <c r="F9628" s="133"/>
      <c r="G9628" s="133"/>
      <c r="H9628" s="133">
        <f>IF(OR(AND('Раздел 2.12.2'!P35=0,'Раздел 2.12.2'!Q35=0),AND('Раздел 2.12.2'!P35&gt;0,'Раздел 2.12.2'!Q35&gt;0)),0,1)</f>
        <v>0</v>
      </c>
    </row>
    <row r="9629" spans="1:8" x14ac:dyDescent="0.2">
      <c r="A9629" s="132">
        <f t="shared" si="143"/>
        <v>609562</v>
      </c>
      <c r="B9629" s="134">
        <v>51</v>
      </c>
      <c r="C9629" s="134">
        <v>3</v>
      </c>
      <c r="D9629" s="134">
        <v>20</v>
      </c>
      <c r="E9629" s="134" t="s">
        <v>21350</v>
      </c>
      <c r="F9629" s="134"/>
      <c r="G9629" s="134"/>
      <c r="H9629" s="134">
        <f>IF(OR(AND('Раздел 2.12.2'!P36=0,'Раздел 2.12.2'!Q36=0),AND('Раздел 2.12.2'!P36&gt;0,'Раздел 2.12.2'!Q36&gt;0)),0,1)</f>
        <v>0</v>
      </c>
    </row>
    <row r="9630" spans="1:8" x14ac:dyDescent="0.2">
      <c r="A9630" s="117">
        <f t="shared" si="143"/>
        <v>609562</v>
      </c>
      <c r="B9630" s="117">
        <v>52</v>
      </c>
      <c r="C9630" s="117">
        <v>0</v>
      </c>
      <c r="D9630" s="117">
        <v>0</v>
      </c>
      <c r="E9630" s="117" t="str">
        <f>CONCATENATE("Количество ошибок в разделе 2.12.3: ",H9630)</f>
        <v>Количество ошибок в разделе 2.12.3: 0</v>
      </c>
      <c r="F9630" s="117"/>
      <c r="G9630" s="117"/>
      <c r="H9630" s="117">
        <f>SUM(H9631:H9650)</f>
        <v>0</v>
      </c>
    </row>
    <row r="9631" spans="1:8" x14ac:dyDescent="0.2">
      <c r="A9631" s="6">
        <f t="shared" si="143"/>
        <v>609562</v>
      </c>
      <c r="B9631" s="6">
        <v>52</v>
      </c>
      <c r="C9631" s="6">
        <v>1</v>
      </c>
      <c r="D9631" s="6">
        <v>1</v>
      </c>
      <c r="E9631" s="6" t="s">
        <v>17185</v>
      </c>
      <c r="H9631" s="6">
        <f>IF('Раздел 2.12.3'!P21=SUM('Раздел 2.12.3'!P22,'Раздел 2.12.3'!P27:P36),0,1)</f>
        <v>0</v>
      </c>
    </row>
    <row r="9632" spans="1:8" x14ac:dyDescent="0.2">
      <c r="A9632" s="6">
        <f t="shared" si="143"/>
        <v>609562</v>
      </c>
      <c r="B9632" s="6">
        <v>52</v>
      </c>
      <c r="C9632" s="119">
        <v>1</v>
      </c>
      <c r="D9632" s="119">
        <v>2</v>
      </c>
      <c r="E9632" s="119" t="s">
        <v>17186</v>
      </c>
      <c r="F9632" s="119"/>
      <c r="G9632" s="119"/>
      <c r="H9632" s="119">
        <f>IF('Раздел 2.12.3'!Q21=SUM('Раздел 2.12.3'!Q22,'Раздел 2.12.3'!Q27:Q36),0,1)</f>
        <v>0</v>
      </c>
    </row>
    <row r="9633" spans="1:8" x14ac:dyDescent="0.2">
      <c r="A9633" s="6">
        <f t="shared" si="143"/>
        <v>609562</v>
      </c>
      <c r="B9633" s="6">
        <v>52</v>
      </c>
      <c r="C9633" s="6">
        <v>2</v>
      </c>
      <c r="D9633" s="6">
        <v>3</v>
      </c>
      <c r="E9633" s="6" t="s">
        <v>17187</v>
      </c>
      <c r="F9633" s="7"/>
      <c r="G9633" s="7"/>
      <c r="H9633" s="7">
        <f>IF('Раздел 2.12.3'!P22=SUM('Раздел 2.12.3'!P23:P26),0,1)</f>
        <v>0</v>
      </c>
    </row>
    <row r="9634" spans="1:8" x14ac:dyDescent="0.2">
      <c r="A9634" s="6">
        <f t="shared" si="143"/>
        <v>609562</v>
      </c>
      <c r="B9634" s="7">
        <v>52</v>
      </c>
      <c r="C9634" s="119">
        <v>2</v>
      </c>
      <c r="D9634" s="119">
        <v>4</v>
      </c>
      <c r="E9634" s="119" t="s">
        <v>17188</v>
      </c>
      <c r="F9634" s="119"/>
      <c r="G9634" s="119"/>
      <c r="H9634" s="119">
        <f>IF('Раздел 2.12.3'!Q22=SUM('Раздел 2.12.3'!Q23:Q26),0,1)</f>
        <v>0</v>
      </c>
    </row>
    <row r="9635" spans="1:8" x14ac:dyDescent="0.2">
      <c r="A9635" s="132">
        <f t="shared" si="143"/>
        <v>609562</v>
      </c>
      <c r="B9635" s="132">
        <v>52</v>
      </c>
      <c r="C9635" s="133">
        <v>3</v>
      </c>
      <c r="D9635" s="133">
        <v>5</v>
      </c>
      <c r="E9635" s="133" t="s">
        <v>21351</v>
      </c>
      <c r="F9635" s="133"/>
      <c r="G9635" s="133"/>
      <c r="H9635" s="133">
        <f>IF(OR(AND('Раздел 2.12.3'!P21=0,'Раздел 2.12.3'!Q21=0),AND('Раздел 2.12.3'!P21&gt;0,'Раздел 2.12.3'!Q21&gt;0)),0,1)</f>
        <v>0</v>
      </c>
    </row>
    <row r="9636" spans="1:8" x14ac:dyDescent="0.2">
      <c r="A9636" s="132">
        <f t="shared" si="143"/>
        <v>609562</v>
      </c>
      <c r="B9636" s="132">
        <v>52</v>
      </c>
      <c r="C9636" s="133">
        <v>3</v>
      </c>
      <c r="D9636" s="133">
        <v>6</v>
      </c>
      <c r="E9636" s="133" t="s">
        <v>21032</v>
      </c>
      <c r="F9636" s="133"/>
      <c r="G9636" s="133"/>
      <c r="H9636" s="133">
        <f>IF(OR(AND('Раздел 2.12.3'!P22=0,'Раздел 2.12.3'!Q22=0),AND('Раздел 2.12.3'!P22&gt;0,'Раздел 2.12.3'!Q22&gt;0)),0,1)</f>
        <v>0</v>
      </c>
    </row>
    <row r="9637" spans="1:8" x14ac:dyDescent="0.2">
      <c r="A9637" s="132">
        <f t="shared" si="143"/>
        <v>609562</v>
      </c>
      <c r="B9637" s="132">
        <v>52</v>
      </c>
      <c r="C9637" s="133">
        <v>3</v>
      </c>
      <c r="D9637" s="133">
        <v>7</v>
      </c>
      <c r="E9637" s="133" t="s">
        <v>21033</v>
      </c>
      <c r="F9637" s="133"/>
      <c r="G9637" s="133"/>
      <c r="H9637" s="133">
        <f>IF(OR(AND('Раздел 2.12.3'!P23=0,'Раздел 2.12.3'!Q23=0),AND('Раздел 2.12.3'!P23&gt;0,'Раздел 2.12.3'!Q23&gt;0)),0,1)</f>
        <v>0</v>
      </c>
    </row>
    <row r="9638" spans="1:8" x14ac:dyDescent="0.2">
      <c r="A9638" s="132">
        <f t="shared" si="143"/>
        <v>609562</v>
      </c>
      <c r="B9638" s="132">
        <v>52</v>
      </c>
      <c r="C9638" s="133">
        <v>3</v>
      </c>
      <c r="D9638" s="133">
        <v>8</v>
      </c>
      <c r="E9638" s="133" t="s">
        <v>21034</v>
      </c>
      <c r="F9638" s="133"/>
      <c r="G9638" s="133"/>
      <c r="H9638" s="133">
        <f>IF(OR(AND('Раздел 2.12.3'!P24=0,'Раздел 2.12.3'!Q24=0),AND('Раздел 2.12.3'!P24&gt;0,'Раздел 2.12.3'!Q24&gt;0)),0,1)</f>
        <v>0</v>
      </c>
    </row>
    <row r="9639" spans="1:8" x14ac:dyDescent="0.2">
      <c r="A9639" s="132">
        <f t="shared" si="143"/>
        <v>609562</v>
      </c>
      <c r="B9639" s="132">
        <v>52</v>
      </c>
      <c r="C9639" s="133">
        <v>3</v>
      </c>
      <c r="D9639" s="133">
        <v>9</v>
      </c>
      <c r="E9639" s="133" t="s">
        <v>20230</v>
      </c>
      <c r="F9639" s="133"/>
      <c r="G9639" s="133"/>
      <c r="H9639" s="133">
        <f>IF(OR(AND('Раздел 2.12.3'!P25=0,'Раздел 2.12.3'!Q25=0),AND('Раздел 2.12.3'!P25&gt;0,'Раздел 2.12.3'!Q25&gt;0)),0,1)</f>
        <v>0</v>
      </c>
    </row>
    <row r="9640" spans="1:8" x14ac:dyDescent="0.2">
      <c r="A9640" s="132">
        <f t="shared" si="143"/>
        <v>609562</v>
      </c>
      <c r="B9640" s="132">
        <v>52</v>
      </c>
      <c r="C9640" s="133">
        <v>3</v>
      </c>
      <c r="D9640" s="133">
        <v>10</v>
      </c>
      <c r="E9640" s="133" t="s">
        <v>20231</v>
      </c>
      <c r="F9640" s="133"/>
      <c r="G9640" s="133"/>
      <c r="H9640" s="133">
        <f>IF(OR(AND('Раздел 2.12.3'!P26=0,'Раздел 2.12.3'!Q26=0),AND('Раздел 2.12.3'!P26&gt;0,'Раздел 2.12.3'!Q26&gt;0)),0,1)</f>
        <v>0</v>
      </c>
    </row>
    <row r="9641" spans="1:8" x14ac:dyDescent="0.2">
      <c r="A9641" s="132">
        <f t="shared" si="143"/>
        <v>609562</v>
      </c>
      <c r="B9641" s="132">
        <v>52</v>
      </c>
      <c r="C9641" s="133">
        <v>3</v>
      </c>
      <c r="D9641" s="133">
        <v>11</v>
      </c>
      <c r="E9641" s="133" t="s">
        <v>20232</v>
      </c>
      <c r="F9641" s="133"/>
      <c r="G9641" s="133"/>
      <c r="H9641" s="133">
        <f>IF(OR(AND('Раздел 2.12.3'!P27=0,'Раздел 2.12.3'!Q27=0),AND('Раздел 2.12.3'!P27&gt;0,'Раздел 2.12.3'!Q27&gt;0)),0,1)</f>
        <v>0</v>
      </c>
    </row>
    <row r="9642" spans="1:8" x14ac:dyDescent="0.2">
      <c r="A9642" s="132">
        <f t="shared" si="143"/>
        <v>609562</v>
      </c>
      <c r="B9642" s="132">
        <v>52</v>
      </c>
      <c r="C9642" s="133">
        <v>3</v>
      </c>
      <c r="D9642" s="133">
        <v>12</v>
      </c>
      <c r="E9642" s="133" t="s">
        <v>19474</v>
      </c>
      <c r="F9642" s="133"/>
      <c r="G9642" s="133"/>
      <c r="H9642" s="133">
        <f>IF(OR(AND('Раздел 2.12.3'!P28=0,'Раздел 2.12.3'!Q28=0),AND('Раздел 2.12.3'!P28&gt;0,'Раздел 2.12.3'!Q28&gt;0)),0,1)</f>
        <v>0</v>
      </c>
    </row>
    <row r="9643" spans="1:8" x14ac:dyDescent="0.2">
      <c r="A9643" s="132">
        <f t="shared" si="143"/>
        <v>609562</v>
      </c>
      <c r="B9643" s="132">
        <v>52</v>
      </c>
      <c r="C9643" s="133">
        <v>3</v>
      </c>
      <c r="D9643" s="133">
        <v>13</v>
      </c>
      <c r="E9643" s="133" t="s">
        <v>19475</v>
      </c>
      <c r="F9643" s="133"/>
      <c r="G9643" s="133"/>
      <c r="H9643" s="133">
        <f>IF(OR(AND('Раздел 2.12.3'!P29=0,'Раздел 2.12.3'!Q29=0),AND('Раздел 2.12.3'!P29&gt;0,'Раздел 2.12.3'!Q29&gt;0)),0,1)</f>
        <v>0</v>
      </c>
    </row>
    <row r="9644" spans="1:8" x14ac:dyDescent="0.2">
      <c r="A9644" s="132">
        <f t="shared" si="143"/>
        <v>609562</v>
      </c>
      <c r="B9644" s="132">
        <v>52</v>
      </c>
      <c r="C9644" s="133">
        <v>3</v>
      </c>
      <c r="D9644" s="133">
        <v>14</v>
      </c>
      <c r="E9644" s="133" t="s">
        <v>19476</v>
      </c>
      <c r="F9644" s="133"/>
      <c r="G9644" s="133"/>
      <c r="H9644" s="133">
        <f>IF(OR(AND('Раздел 2.12.3'!P30=0,'Раздел 2.12.3'!Q30=0),AND('Раздел 2.12.3'!P30&gt;0,'Раздел 2.12.3'!Q30&gt;0)),0,1)</f>
        <v>0</v>
      </c>
    </row>
    <row r="9645" spans="1:8" x14ac:dyDescent="0.2">
      <c r="A9645" s="132">
        <f t="shared" si="143"/>
        <v>609562</v>
      </c>
      <c r="B9645" s="132">
        <v>52</v>
      </c>
      <c r="C9645" s="133">
        <v>3</v>
      </c>
      <c r="D9645" s="133">
        <v>15</v>
      </c>
      <c r="E9645" s="133" t="s">
        <v>19477</v>
      </c>
      <c r="F9645" s="133"/>
      <c r="G9645" s="133"/>
      <c r="H9645" s="133">
        <f>IF(OR(AND('Раздел 2.12.3'!P31=0,'Раздел 2.12.3'!Q31=0),AND('Раздел 2.12.3'!P31&gt;0,'Раздел 2.12.3'!Q31&gt;0)),0,1)</f>
        <v>0</v>
      </c>
    </row>
    <row r="9646" spans="1:8" x14ac:dyDescent="0.2">
      <c r="A9646" s="132">
        <f t="shared" si="143"/>
        <v>609562</v>
      </c>
      <c r="B9646" s="132">
        <v>52</v>
      </c>
      <c r="C9646" s="133">
        <v>3</v>
      </c>
      <c r="D9646" s="133">
        <v>16</v>
      </c>
      <c r="E9646" s="133" t="s">
        <v>19478</v>
      </c>
      <c r="F9646" s="133"/>
      <c r="G9646" s="133"/>
      <c r="H9646" s="133">
        <f>IF(OR(AND('Раздел 2.12.3'!P32=0,'Раздел 2.12.3'!Q32=0),AND('Раздел 2.12.3'!P32&gt;0,'Раздел 2.12.3'!Q32&gt;0)),0,1)</f>
        <v>0</v>
      </c>
    </row>
    <row r="9647" spans="1:8" x14ac:dyDescent="0.2">
      <c r="A9647" s="132">
        <f t="shared" si="143"/>
        <v>609562</v>
      </c>
      <c r="B9647" s="132">
        <v>52</v>
      </c>
      <c r="C9647" s="133">
        <v>3</v>
      </c>
      <c r="D9647" s="133">
        <v>17</v>
      </c>
      <c r="E9647" s="133" t="s">
        <v>19479</v>
      </c>
      <c r="F9647" s="133"/>
      <c r="G9647" s="133"/>
      <c r="H9647" s="133">
        <f>IF(OR(AND('Раздел 2.12.3'!P33=0,'Раздел 2.12.3'!Q33=0),AND('Раздел 2.12.3'!P33&gt;0,'Раздел 2.12.3'!Q33&gt;0)),0,1)</f>
        <v>0</v>
      </c>
    </row>
    <row r="9648" spans="1:8" x14ac:dyDescent="0.2">
      <c r="A9648" s="132">
        <f t="shared" si="143"/>
        <v>609562</v>
      </c>
      <c r="B9648" s="132">
        <v>52</v>
      </c>
      <c r="C9648" s="133">
        <v>3</v>
      </c>
      <c r="D9648" s="133">
        <v>18</v>
      </c>
      <c r="E9648" s="133" t="s">
        <v>19480</v>
      </c>
      <c r="F9648" s="133"/>
      <c r="G9648" s="133"/>
      <c r="H9648" s="133">
        <f>IF(OR(AND('Раздел 2.12.3'!P34=0,'Раздел 2.12.3'!Q34=0),AND('Раздел 2.12.3'!P34&gt;0,'Раздел 2.12.3'!Q34&gt;0)),0,1)</f>
        <v>0</v>
      </c>
    </row>
    <row r="9649" spans="1:8" x14ac:dyDescent="0.2">
      <c r="A9649" s="132">
        <f t="shared" si="143"/>
        <v>609562</v>
      </c>
      <c r="B9649" s="132">
        <v>52</v>
      </c>
      <c r="C9649" s="133">
        <v>3</v>
      </c>
      <c r="D9649" s="133">
        <v>19</v>
      </c>
      <c r="E9649" s="133" t="s">
        <v>19481</v>
      </c>
      <c r="F9649" s="133"/>
      <c r="G9649" s="133"/>
      <c r="H9649" s="133">
        <f>IF(OR(AND('Раздел 2.12.3'!P35=0,'Раздел 2.12.3'!Q35=0),AND('Раздел 2.12.3'!P35&gt;0,'Раздел 2.12.3'!Q35&gt;0)),0,1)</f>
        <v>0</v>
      </c>
    </row>
    <row r="9650" spans="1:8" x14ac:dyDescent="0.2">
      <c r="A9650" s="132">
        <f t="shared" si="143"/>
        <v>609562</v>
      </c>
      <c r="B9650" s="134">
        <v>52</v>
      </c>
      <c r="C9650" s="134">
        <v>3</v>
      </c>
      <c r="D9650" s="134">
        <v>20</v>
      </c>
      <c r="E9650" s="134" t="s">
        <v>20240</v>
      </c>
      <c r="F9650" s="134"/>
      <c r="G9650" s="134"/>
      <c r="H9650" s="134">
        <f>IF(OR(AND('Раздел 2.12.3'!P36=0,'Раздел 2.12.3'!Q36=0),AND('Раздел 2.12.3'!P36&gt;0,'Раздел 2.12.3'!Q36&gt;0)),0,1)</f>
        <v>0</v>
      </c>
    </row>
    <row r="9651" spans="1:8" x14ac:dyDescent="0.2">
      <c r="A9651" s="117">
        <f t="shared" si="143"/>
        <v>609562</v>
      </c>
      <c r="B9651" s="117">
        <v>53</v>
      </c>
      <c r="C9651" s="117">
        <v>0</v>
      </c>
      <c r="D9651" s="117">
        <v>0</v>
      </c>
      <c r="E9651" s="117" t="str">
        <f>CONCATENATE("Количество ошибок в разделе 2.13.1: ",H9651)</f>
        <v>Количество ошибок в разделе 2.13.1: 0</v>
      </c>
      <c r="F9651" s="117"/>
      <c r="G9651" s="117"/>
      <c r="H9651" s="117">
        <f>SUM(H9652:H10265)</f>
        <v>0</v>
      </c>
    </row>
    <row r="9652" spans="1:8" x14ac:dyDescent="0.2">
      <c r="A9652" s="6">
        <f t="shared" si="143"/>
        <v>609562</v>
      </c>
      <c r="B9652" s="6">
        <v>53</v>
      </c>
      <c r="C9652" s="6">
        <v>1</v>
      </c>
      <c r="D9652" s="6">
        <v>1</v>
      </c>
      <c r="E9652" s="6" t="s">
        <v>18264</v>
      </c>
      <c r="H9652" s="6">
        <f>IF('Раздел 2.13.1'!Q21=SUM('Раздел 2.13.1'!R21:W21),0,1)</f>
        <v>0</v>
      </c>
    </row>
    <row r="9653" spans="1:8" x14ac:dyDescent="0.2">
      <c r="A9653" s="6">
        <f t="shared" si="143"/>
        <v>609562</v>
      </c>
      <c r="B9653" s="6">
        <v>53</v>
      </c>
      <c r="C9653" s="7">
        <v>1</v>
      </c>
      <c r="D9653" s="7">
        <v>2</v>
      </c>
      <c r="E9653" s="6" t="s">
        <v>18265</v>
      </c>
      <c r="F9653" s="7"/>
      <c r="G9653" s="7"/>
      <c r="H9653" s="6">
        <f>IF('Раздел 2.13.1'!Q22=SUM('Раздел 2.13.1'!R22:W22),0,1)</f>
        <v>0</v>
      </c>
    </row>
    <row r="9654" spans="1:8" x14ac:dyDescent="0.2">
      <c r="A9654" s="6">
        <f t="shared" si="143"/>
        <v>609562</v>
      </c>
      <c r="B9654" s="6">
        <v>53</v>
      </c>
      <c r="C9654" s="7">
        <v>1</v>
      </c>
      <c r="D9654" s="7">
        <v>3</v>
      </c>
      <c r="E9654" s="6" t="s">
        <v>17431</v>
      </c>
      <c r="H9654" s="6">
        <f>IF('Раздел 2.13.1'!Q23=SUM('Раздел 2.13.1'!R23:W23),0,1)</f>
        <v>0</v>
      </c>
    </row>
    <row r="9655" spans="1:8" x14ac:dyDescent="0.2">
      <c r="A9655" s="6">
        <f t="shared" si="143"/>
        <v>609562</v>
      </c>
      <c r="B9655" s="6">
        <v>53</v>
      </c>
      <c r="C9655" s="7">
        <v>1</v>
      </c>
      <c r="D9655" s="7">
        <v>4</v>
      </c>
      <c r="E9655" s="6" t="s">
        <v>17432</v>
      </c>
      <c r="H9655" s="6">
        <f>IF('Раздел 2.13.1'!Q24=SUM('Раздел 2.13.1'!R24:W24),0,1)</f>
        <v>0</v>
      </c>
    </row>
    <row r="9656" spans="1:8" x14ac:dyDescent="0.2">
      <c r="A9656" s="6">
        <f t="shared" si="143"/>
        <v>609562</v>
      </c>
      <c r="B9656" s="6">
        <v>53</v>
      </c>
      <c r="C9656" s="7">
        <v>1</v>
      </c>
      <c r="D9656" s="7">
        <v>5</v>
      </c>
      <c r="E9656" s="6" t="s">
        <v>17433</v>
      </c>
      <c r="H9656" s="6">
        <f>IF('Раздел 2.13.1'!Q25=SUM('Раздел 2.13.1'!R25:W25),0,1)</f>
        <v>0</v>
      </c>
    </row>
    <row r="9657" spans="1:8" x14ac:dyDescent="0.2">
      <c r="A9657" s="6">
        <f t="shared" si="143"/>
        <v>609562</v>
      </c>
      <c r="B9657" s="6">
        <v>53</v>
      </c>
      <c r="C9657" s="7">
        <v>1</v>
      </c>
      <c r="D9657" s="7">
        <v>6</v>
      </c>
      <c r="E9657" s="6" t="s">
        <v>17434</v>
      </c>
      <c r="H9657" s="6">
        <f>IF('Раздел 2.13.1'!Q26=SUM('Раздел 2.13.1'!R26:W26),0,1)</f>
        <v>0</v>
      </c>
    </row>
    <row r="9658" spans="1:8" x14ac:dyDescent="0.2">
      <c r="A9658" s="6">
        <f t="shared" si="143"/>
        <v>609562</v>
      </c>
      <c r="B9658" s="6">
        <v>53</v>
      </c>
      <c r="C9658" s="7">
        <v>1</v>
      </c>
      <c r="D9658" s="7">
        <v>7</v>
      </c>
      <c r="E9658" s="6" t="s">
        <v>17435</v>
      </c>
      <c r="H9658" s="6">
        <f>IF('Раздел 2.13.1'!Q27=SUM('Раздел 2.13.1'!R27:W27),0,1)</f>
        <v>0</v>
      </c>
    </row>
    <row r="9659" spans="1:8" x14ac:dyDescent="0.2">
      <c r="A9659" s="6">
        <f t="shared" si="143"/>
        <v>609562</v>
      </c>
      <c r="B9659" s="6">
        <v>53</v>
      </c>
      <c r="C9659" s="7">
        <v>1</v>
      </c>
      <c r="D9659" s="7">
        <v>8</v>
      </c>
      <c r="E9659" s="6" t="s">
        <v>17436</v>
      </c>
      <c r="H9659" s="6">
        <f>IF('Раздел 2.13.1'!Q28=SUM('Раздел 2.13.1'!R28:W28),0,1)</f>
        <v>0</v>
      </c>
    </row>
    <row r="9660" spans="1:8" x14ac:dyDescent="0.2">
      <c r="A9660" s="6">
        <f t="shared" si="143"/>
        <v>609562</v>
      </c>
      <c r="B9660" s="6">
        <v>53</v>
      </c>
      <c r="C9660" s="7">
        <v>1</v>
      </c>
      <c r="D9660" s="7">
        <v>9</v>
      </c>
      <c r="E9660" s="6" t="s">
        <v>17437</v>
      </c>
      <c r="H9660" s="6">
        <f>IF('Раздел 2.13.1'!Q29=SUM('Раздел 2.13.1'!R29:W29),0,1)</f>
        <v>0</v>
      </c>
    </row>
    <row r="9661" spans="1:8" x14ac:dyDescent="0.2">
      <c r="A9661" s="6">
        <f t="shared" si="143"/>
        <v>609562</v>
      </c>
      <c r="B9661" s="6">
        <v>53</v>
      </c>
      <c r="C9661" s="7">
        <v>1</v>
      </c>
      <c r="D9661" s="7">
        <v>10</v>
      </c>
      <c r="E9661" s="6" t="s">
        <v>17438</v>
      </c>
      <c r="H9661" s="6">
        <f>IF('Раздел 2.13.1'!Q30=SUM('Раздел 2.13.1'!R30:W30),0,1)</f>
        <v>0</v>
      </c>
    </row>
    <row r="9662" spans="1:8" x14ac:dyDescent="0.2">
      <c r="A9662" s="6">
        <f t="shared" si="143"/>
        <v>609562</v>
      </c>
      <c r="B9662" s="6">
        <v>53</v>
      </c>
      <c r="C9662" s="7">
        <v>1</v>
      </c>
      <c r="D9662" s="7">
        <v>11</v>
      </c>
      <c r="E9662" s="6" t="s">
        <v>16560</v>
      </c>
      <c r="H9662" s="6">
        <f>IF('Раздел 2.13.1'!Q31=SUM('Раздел 2.13.1'!R31:W31),0,1)</f>
        <v>0</v>
      </c>
    </row>
    <row r="9663" spans="1:8" x14ac:dyDescent="0.2">
      <c r="A9663" s="6">
        <f t="shared" si="143"/>
        <v>609562</v>
      </c>
      <c r="B9663" s="6">
        <v>53</v>
      </c>
      <c r="C9663" s="7">
        <v>1</v>
      </c>
      <c r="D9663" s="7">
        <v>12</v>
      </c>
      <c r="E9663" s="6" t="s">
        <v>17592</v>
      </c>
      <c r="H9663" s="6">
        <f>IF('Раздел 2.13.1'!Q32=SUM('Раздел 2.13.1'!R32:W32),0,1)</f>
        <v>0</v>
      </c>
    </row>
    <row r="9664" spans="1:8" x14ac:dyDescent="0.2">
      <c r="A9664" s="6">
        <f t="shared" si="143"/>
        <v>609562</v>
      </c>
      <c r="B9664" s="6">
        <v>53</v>
      </c>
      <c r="C9664" s="7">
        <v>1</v>
      </c>
      <c r="D9664" s="7">
        <v>13</v>
      </c>
      <c r="E9664" s="6" t="s">
        <v>17593</v>
      </c>
      <c r="H9664" s="6">
        <f>IF('Раздел 2.13.1'!Q33=SUM('Раздел 2.13.1'!R33:W33),0,1)</f>
        <v>0</v>
      </c>
    </row>
    <row r="9665" spans="1:8" x14ac:dyDescent="0.2">
      <c r="A9665" s="6">
        <f t="shared" si="143"/>
        <v>609562</v>
      </c>
      <c r="B9665" s="6">
        <v>53</v>
      </c>
      <c r="C9665" s="7">
        <v>1</v>
      </c>
      <c r="D9665" s="7">
        <v>14</v>
      </c>
      <c r="E9665" s="6" t="s">
        <v>17594</v>
      </c>
      <c r="H9665" s="6">
        <f>IF('Раздел 2.13.1'!Q34=SUM('Раздел 2.13.1'!R34:W34),0,1)</f>
        <v>0</v>
      </c>
    </row>
    <row r="9666" spans="1:8" x14ac:dyDescent="0.2">
      <c r="A9666" s="6">
        <f t="shared" si="143"/>
        <v>609562</v>
      </c>
      <c r="B9666" s="6">
        <v>53</v>
      </c>
      <c r="C9666" s="7">
        <v>1</v>
      </c>
      <c r="D9666" s="7">
        <v>15</v>
      </c>
      <c r="E9666" s="6" t="s">
        <v>17595</v>
      </c>
      <c r="H9666" s="6">
        <f>IF('Раздел 2.13.1'!Q35=SUM('Раздел 2.13.1'!R35:W35),0,1)</f>
        <v>0</v>
      </c>
    </row>
    <row r="9667" spans="1:8" x14ac:dyDescent="0.2">
      <c r="A9667" s="6">
        <f t="shared" si="143"/>
        <v>609562</v>
      </c>
      <c r="B9667" s="6">
        <v>53</v>
      </c>
      <c r="C9667" s="7">
        <v>1</v>
      </c>
      <c r="D9667" s="7">
        <v>16</v>
      </c>
      <c r="E9667" s="6" t="s">
        <v>17596</v>
      </c>
      <c r="H9667" s="6">
        <f>IF('Раздел 2.13.1'!Q36=SUM('Раздел 2.13.1'!R36:W36),0,1)</f>
        <v>0</v>
      </c>
    </row>
    <row r="9668" spans="1:8" x14ac:dyDescent="0.2">
      <c r="A9668" s="6">
        <f t="shared" si="143"/>
        <v>609562</v>
      </c>
      <c r="B9668" s="6">
        <v>53</v>
      </c>
      <c r="C9668" s="7">
        <v>1</v>
      </c>
      <c r="D9668" s="7">
        <v>17</v>
      </c>
      <c r="E9668" s="6" t="s">
        <v>17452</v>
      </c>
      <c r="H9668" s="6">
        <f>IF('Раздел 2.13.1'!Q37=SUM('Раздел 2.13.1'!R37:W37),0,1)</f>
        <v>0</v>
      </c>
    </row>
    <row r="9669" spans="1:8" x14ac:dyDescent="0.2">
      <c r="A9669" s="6">
        <f t="shared" si="143"/>
        <v>609562</v>
      </c>
      <c r="B9669" s="6">
        <v>53</v>
      </c>
      <c r="C9669" s="7">
        <v>1</v>
      </c>
      <c r="D9669" s="7">
        <v>18</v>
      </c>
      <c r="E9669" s="6" t="s">
        <v>17453</v>
      </c>
      <c r="H9669" s="6">
        <f>IF('Раздел 2.13.1'!Q38=SUM('Раздел 2.13.1'!R38:W38),0,1)</f>
        <v>0</v>
      </c>
    </row>
    <row r="9670" spans="1:8" x14ac:dyDescent="0.2">
      <c r="A9670" s="6">
        <f t="shared" si="143"/>
        <v>609562</v>
      </c>
      <c r="B9670" s="6">
        <v>53</v>
      </c>
      <c r="C9670" s="7">
        <v>1</v>
      </c>
      <c r="D9670" s="7">
        <v>19</v>
      </c>
      <c r="E9670" s="6" t="s">
        <v>17454</v>
      </c>
      <c r="H9670" s="6">
        <f>IF('Раздел 2.13.1'!Q39=SUM('Раздел 2.13.1'!R39:W39),0,1)</f>
        <v>0</v>
      </c>
    </row>
    <row r="9671" spans="1:8" x14ac:dyDescent="0.2">
      <c r="A9671" s="6">
        <f t="shared" si="143"/>
        <v>609562</v>
      </c>
      <c r="B9671" s="6">
        <v>53</v>
      </c>
      <c r="C9671" s="7">
        <v>1</v>
      </c>
      <c r="D9671" s="7">
        <v>20</v>
      </c>
      <c r="E9671" s="6" t="s">
        <v>16430</v>
      </c>
      <c r="H9671" s="6">
        <f>IF('Раздел 2.13.1'!Q40=SUM('Раздел 2.13.1'!R40:W40),0,1)</f>
        <v>0</v>
      </c>
    </row>
    <row r="9672" spans="1:8" x14ac:dyDescent="0.2">
      <c r="A9672" s="6">
        <f t="shared" si="143"/>
        <v>609562</v>
      </c>
      <c r="B9672" s="6">
        <v>53</v>
      </c>
      <c r="C9672" s="7">
        <v>1</v>
      </c>
      <c r="D9672" s="7">
        <v>21</v>
      </c>
      <c r="E9672" s="6" t="s">
        <v>16431</v>
      </c>
      <c r="H9672" s="6">
        <f>IF('Раздел 2.13.1'!Q41=SUM('Раздел 2.13.1'!R41:W41),0,1)</f>
        <v>0</v>
      </c>
    </row>
    <row r="9673" spans="1:8" x14ac:dyDescent="0.2">
      <c r="A9673" s="6">
        <f t="shared" si="143"/>
        <v>609562</v>
      </c>
      <c r="B9673" s="6">
        <v>53</v>
      </c>
      <c r="C9673" s="7">
        <v>1</v>
      </c>
      <c r="D9673" s="7">
        <v>22</v>
      </c>
      <c r="E9673" s="6" t="s">
        <v>16432</v>
      </c>
      <c r="H9673" s="6">
        <f>IF('Раздел 2.13.1'!Q42=SUM('Раздел 2.13.1'!R42:W42),0,1)</f>
        <v>0</v>
      </c>
    </row>
    <row r="9674" spans="1:8" x14ac:dyDescent="0.2">
      <c r="A9674" s="6">
        <f t="shared" si="143"/>
        <v>609562</v>
      </c>
      <c r="B9674" s="6">
        <v>53</v>
      </c>
      <c r="C9674" s="7">
        <v>1</v>
      </c>
      <c r="D9674" s="7">
        <v>23</v>
      </c>
      <c r="E9674" s="6" t="s">
        <v>16433</v>
      </c>
      <c r="H9674" s="6">
        <f>IF('Раздел 2.13.1'!Q43=SUM('Раздел 2.13.1'!R43:W43),0,1)</f>
        <v>0</v>
      </c>
    </row>
    <row r="9675" spans="1:8" x14ac:dyDescent="0.2">
      <c r="A9675" s="6">
        <f t="shared" si="143"/>
        <v>609562</v>
      </c>
      <c r="B9675" s="6">
        <v>53</v>
      </c>
      <c r="C9675" s="7">
        <v>1</v>
      </c>
      <c r="D9675" s="7">
        <v>24</v>
      </c>
      <c r="E9675" s="6" t="s">
        <v>16434</v>
      </c>
      <c r="H9675" s="6">
        <f>IF('Раздел 2.13.1'!Q44=SUM('Раздел 2.13.1'!R44:W44),0,1)</f>
        <v>0</v>
      </c>
    </row>
    <row r="9676" spans="1:8" x14ac:dyDescent="0.2">
      <c r="A9676" s="6">
        <f t="shared" si="143"/>
        <v>609562</v>
      </c>
      <c r="B9676" s="6">
        <v>53</v>
      </c>
      <c r="C9676" s="7">
        <v>1</v>
      </c>
      <c r="D9676" s="7">
        <v>25</v>
      </c>
      <c r="E9676" s="6" t="s">
        <v>16435</v>
      </c>
      <c r="H9676" s="6">
        <f>IF('Раздел 2.13.1'!Q45=SUM('Раздел 2.13.1'!R45:W45),0,1)</f>
        <v>0</v>
      </c>
    </row>
    <row r="9677" spans="1:8" x14ac:dyDescent="0.2">
      <c r="A9677" s="6">
        <f t="shared" si="143"/>
        <v>609562</v>
      </c>
      <c r="B9677" s="6">
        <v>53</v>
      </c>
      <c r="C9677" s="7">
        <v>1</v>
      </c>
      <c r="D9677" s="7">
        <v>26</v>
      </c>
      <c r="E9677" s="6" t="s">
        <v>15123</v>
      </c>
      <c r="H9677" s="6">
        <f>IF('Раздел 2.13.1'!Q46=SUM('Раздел 2.13.1'!R46:W46),0,1)</f>
        <v>0</v>
      </c>
    </row>
    <row r="9678" spans="1:8" x14ac:dyDescent="0.2">
      <c r="A9678" s="6">
        <f t="shared" si="143"/>
        <v>609562</v>
      </c>
      <c r="B9678" s="6">
        <v>53</v>
      </c>
      <c r="C9678" s="7">
        <v>1</v>
      </c>
      <c r="D9678" s="7">
        <v>27</v>
      </c>
      <c r="E9678" s="6" t="s">
        <v>15124</v>
      </c>
      <c r="H9678" s="6">
        <f>IF('Раздел 2.13.1'!Q47=SUM('Раздел 2.13.1'!R47:W47),0,1)</f>
        <v>0</v>
      </c>
    </row>
    <row r="9679" spans="1:8" x14ac:dyDescent="0.2">
      <c r="A9679" s="6">
        <f t="shared" si="143"/>
        <v>609562</v>
      </c>
      <c r="B9679" s="6">
        <v>53</v>
      </c>
      <c r="C9679" s="7">
        <v>1</v>
      </c>
      <c r="D9679" s="7">
        <v>28</v>
      </c>
      <c r="E9679" s="6" t="s">
        <v>15125</v>
      </c>
      <c r="H9679" s="6">
        <f>IF('Раздел 2.13.1'!Q48=SUM('Раздел 2.13.1'!R48:W48),0,1)</f>
        <v>0</v>
      </c>
    </row>
    <row r="9680" spans="1:8" x14ac:dyDescent="0.2">
      <c r="A9680" s="6">
        <f t="shared" si="143"/>
        <v>609562</v>
      </c>
      <c r="B9680" s="6">
        <v>53</v>
      </c>
      <c r="C9680" s="7">
        <v>1</v>
      </c>
      <c r="D9680" s="7">
        <v>29</v>
      </c>
      <c r="E9680" s="6" t="s">
        <v>15137</v>
      </c>
      <c r="H9680" s="6">
        <f>IF('Раздел 2.13.1'!Q49=SUM('Раздел 2.13.1'!R49:W49),0,1)</f>
        <v>0</v>
      </c>
    </row>
    <row r="9681" spans="1:8" x14ac:dyDescent="0.2">
      <c r="A9681" s="6">
        <f t="shared" si="143"/>
        <v>609562</v>
      </c>
      <c r="B9681" s="6">
        <v>53</v>
      </c>
      <c r="C9681" s="7">
        <v>1</v>
      </c>
      <c r="D9681" s="7">
        <v>30</v>
      </c>
      <c r="E9681" s="6" t="s">
        <v>15138</v>
      </c>
      <c r="H9681" s="6">
        <f>IF('Раздел 2.13.1'!Q50=SUM('Раздел 2.13.1'!R50:W50),0,1)</f>
        <v>0</v>
      </c>
    </row>
    <row r="9682" spans="1:8" x14ac:dyDescent="0.2">
      <c r="A9682" s="6">
        <f t="shared" si="143"/>
        <v>609562</v>
      </c>
      <c r="B9682" s="6">
        <v>53</v>
      </c>
      <c r="C9682" s="7">
        <v>1</v>
      </c>
      <c r="D9682" s="7">
        <v>31</v>
      </c>
      <c r="E9682" s="6" t="s">
        <v>15139</v>
      </c>
      <c r="H9682" s="6">
        <f>IF('Раздел 2.13.1'!Q51=SUM('Раздел 2.13.1'!R51:W51),0,1)</f>
        <v>0</v>
      </c>
    </row>
    <row r="9683" spans="1:8" x14ac:dyDescent="0.2">
      <c r="A9683" s="6">
        <f t="shared" si="143"/>
        <v>609562</v>
      </c>
      <c r="B9683" s="6">
        <v>53</v>
      </c>
      <c r="C9683" s="7">
        <v>1</v>
      </c>
      <c r="D9683" s="7">
        <v>32</v>
      </c>
      <c r="E9683" s="6" t="s">
        <v>15140</v>
      </c>
      <c r="H9683" s="6">
        <f>IF('Раздел 2.13.1'!Q52=SUM('Раздел 2.13.1'!R52:W52),0,1)</f>
        <v>0</v>
      </c>
    </row>
    <row r="9684" spans="1:8" x14ac:dyDescent="0.2">
      <c r="A9684" s="6">
        <f t="shared" si="143"/>
        <v>609562</v>
      </c>
      <c r="B9684" s="6">
        <v>53</v>
      </c>
      <c r="C9684" s="7">
        <v>1</v>
      </c>
      <c r="D9684" s="7">
        <v>33</v>
      </c>
      <c r="E9684" s="6" t="s">
        <v>15141</v>
      </c>
      <c r="H9684" s="6">
        <f>IF('Раздел 2.13.1'!Q53=SUM('Раздел 2.13.1'!R53:W53),0,1)</f>
        <v>0</v>
      </c>
    </row>
    <row r="9685" spans="1:8" x14ac:dyDescent="0.2">
      <c r="A9685" s="6">
        <f t="shared" si="143"/>
        <v>609562</v>
      </c>
      <c r="B9685" s="6">
        <v>53</v>
      </c>
      <c r="C9685" s="7">
        <v>1</v>
      </c>
      <c r="D9685" s="7">
        <v>34</v>
      </c>
      <c r="E9685" s="6" t="s">
        <v>16447</v>
      </c>
      <c r="H9685" s="6">
        <f>IF('Раздел 2.13.1'!Q54=SUM('Раздел 2.13.1'!R54:W54),0,1)</f>
        <v>0</v>
      </c>
    </row>
    <row r="9686" spans="1:8" x14ac:dyDescent="0.2">
      <c r="A9686" s="6">
        <f t="shared" si="143"/>
        <v>609562</v>
      </c>
      <c r="B9686" s="6">
        <v>53</v>
      </c>
      <c r="C9686" s="7">
        <v>1</v>
      </c>
      <c r="D9686" s="7">
        <v>35</v>
      </c>
      <c r="E9686" s="6" t="s">
        <v>16448</v>
      </c>
      <c r="H9686" s="6">
        <f>IF('Раздел 2.13.1'!Q55=SUM('Раздел 2.13.1'!R55:W55),0,1)</f>
        <v>0</v>
      </c>
    </row>
    <row r="9687" spans="1:8" x14ac:dyDescent="0.2">
      <c r="A9687" s="6">
        <f t="shared" si="143"/>
        <v>609562</v>
      </c>
      <c r="B9687" s="6">
        <v>53</v>
      </c>
      <c r="C9687" s="7">
        <v>1</v>
      </c>
      <c r="D9687" s="7">
        <v>36</v>
      </c>
      <c r="E9687" s="6" t="s">
        <v>16449</v>
      </c>
      <c r="H9687" s="6">
        <f>IF('Раздел 2.13.1'!Q56=SUM('Раздел 2.13.1'!R56:W56),0,1)</f>
        <v>0</v>
      </c>
    </row>
    <row r="9688" spans="1:8" x14ac:dyDescent="0.2">
      <c r="A9688" s="6">
        <f t="shared" si="143"/>
        <v>609562</v>
      </c>
      <c r="B9688" s="6">
        <v>53</v>
      </c>
      <c r="C9688" s="7">
        <v>1</v>
      </c>
      <c r="D9688" s="7">
        <v>37</v>
      </c>
      <c r="E9688" s="6" t="s">
        <v>16450</v>
      </c>
      <c r="H9688" s="6">
        <f>IF('Раздел 2.13.1'!Q57=SUM('Раздел 2.13.1'!R57:W57),0,1)</f>
        <v>0</v>
      </c>
    </row>
    <row r="9689" spans="1:8" x14ac:dyDescent="0.2">
      <c r="A9689" s="6">
        <f t="shared" si="143"/>
        <v>609562</v>
      </c>
      <c r="B9689" s="6">
        <v>53</v>
      </c>
      <c r="C9689" s="7">
        <v>1</v>
      </c>
      <c r="D9689" s="7">
        <v>38</v>
      </c>
      <c r="E9689" s="6" t="s">
        <v>13841</v>
      </c>
      <c r="H9689" s="6">
        <f>IF('Раздел 2.13.1'!Q58=SUM('Раздел 2.13.1'!R58:W58),0,1)</f>
        <v>0</v>
      </c>
    </row>
    <row r="9690" spans="1:8" x14ac:dyDescent="0.2">
      <c r="A9690" s="6">
        <f t="shared" si="143"/>
        <v>609562</v>
      </c>
      <c r="B9690" s="6">
        <v>53</v>
      </c>
      <c r="C9690" s="7">
        <v>1</v>
      </c>
      <c r="D9690" s="7">
        <v>39</v>
      </c>
      <c r="E9690" s="6" t="s">
        <v>13842</v>
      </c>
      <c r="H9690" s="6">
        <f>IF('Раздел 2.13.1'!Q59=SUM('Раздел 2.13.1'!R59:W59),0,1)</f>
        <v>0</v>
      </c>
    </row>
    <row r="9691" spans="1:8" x14ac:dyDescent="0.2">
      <c r="A9691" s="6">
        <f t="shared" si="143"/>
        <v>609562</v>
      </c>
      <c r="B9691" s="6">
        <v>53</v>
      </c>
      <c r="C9691" s="7">
        <v>1</v>
      </c>
      <c r="D9691" s="7">
        <v>40</v>
      </c>
      <c r="E9691" s="6" t="s">
        <v>13843</v>
      </c>
      <c r="H9691" s="6">
        <f>IF('Раздел 2.13.1'!Q60=SUM('Раздел 2.13.1'!R60:W60),0,1)</f>
        <v>0</v>
      </c>
    </row>
    <row r="9692" spans="1:8" x14ac:dyDescent="0.2">
      <c r="A9692" s="6">
        <f t="shared" si="143"/>
        <v>609562</v>
      </c>
      <c r="B9692" s="6">
        <v>53</v>
      </c>
      <c r="C9692" s="7">
        <v>1</v>
      </c>
      <c r="D9692" s="7">
        <v>41</v>
      </c>
      <c r="E9692" s="6" t="s">
        <v>13844</v>
      </c>
      <c r="H9692" s="6">
        <f>IF('Раздел 2.13.1'!Q61=SUM('Раздел 2.13.1'!R61:W61),0,1)</f>
        <v>0</v>
      </c>
    </row>
    <row r="9693" spans="1:8" x14ac:dyDescent="0.2">
      <c r="A9693" s="6">
        <f t="shared" si="143"/>
        <v>609562</v>
      </c>
      <c r="B9693" s="6">
        <v>53</v>
      </c>
      <c r="C9693" s="7">
        <v>1</v>
      </c>
      <c r="D9693" s="7">
        <v>42</v>
      </c>
      <c r="E9693" s="6" t="s">
        <v>15142</v>
      </c>
      <c r="H9693" s="6">
        <f>IF('Раздел 2.13.1'!Q62=SUM('Раздел 2.13.1'!R62:W62),0,1)</f>
        <v>0</v>
      </c>
    </row>
    <row r="9694" spans="1:8" x14ac:dyDescent="0.2">
      <c r="A9694" s="6">
        <f t="shared" si="143"/>
        <v>609562</v>
      </c>
      <c r="B9694" s="6">
        <v>53</v>
      </c>
      <c r="C9694" s="7">
        <v>1</v>
      </c>
      <c r="D9694" s="7">
        <v>43</v>
      </c>
      <c r="E9694" s="6" t="s">
        <v>16452</v>
      </c>
      <c r="H9694" s="6">
        <f>IF('Раздел 2.13.1'!Q63=SUM('Раздел 2.13.1'!R63:W63),0,1)</f>
        <v>0</v>
      </c>
    </row>
    <row r="9695" spans="1:8" x14ac:dyDescent="0.2">
      <c r="A9695" s="6">
        <f t="shared" si="143"/>
        <v>609562</v>
      </c>
      <c r="B9695" s="6">
        <v>53</v>
      </c>
      <c r="C9695" s="7">
        <v>1</v>
      </c>
      <c r="D9695" s="7">
        <v>44</v>
      </c>
      <c r="E9695" s="6" t="s">
        <v>16453</v>
      </c>
      <c r="H9695" s="6">
        <f>IF('Раздел 2.13.1'!Q64=SUM('Раздел 2.13.1'!R64:W64),0,1)</f>
        <v>0</v>
      </c>
    </row>
    <row r="9696" spans="1:8" x14ac:dyDescent="0.2">
      <c r="A9696" s="6">
        <f t="shared" si="143"/>
        <v>609562</v>
      </c>
      <c r="B9696" s="6">
        <v>53</v>
      </c>
      <c r="C9696" s="7">
        <v>1</v>
      </c>
      <c r="D9696" s="7">
        <v>45</v>
      </c>
      <c r="E9696" s="6" t="s">
        <v>16454</v>
      </c>
      <c r="H9696" s="6">
        <f>IF('Раздел 2.13.1'!Q65=SUM('Раздел 2.13.1'!R65:W65),0,1)</f>
        <v>0</v>
      </c>
    </row>
    <row r="9697" spans="1:8" x14ac:dyDescent="0.2">
      <c r="A9697" s="6">
        <f t="shared" si="143"/>
        <v>609562</v>
      </c>
      <c r="B9697" s="6">
        <v>53</v>
      </c>
      <c r="C9697" s="7">
        <v>1</v>
      </c>
      <c r="D9697" s="7">
        <v>46</v>
      </c>
      <c r="E9697" s="6" t="s">
        <v>16455</v>
      </c>
      <c r="H9697" s="6">
        <f>IF('Раздел 2.13.1'!Q66=SUM('Раздел 2.13.1'!R66:W66),0,1)</f>
        <v>0</v>
      </c>
    </row>
    <row r="9698" spans="1:8" x14ac:dyDescent="0.2">
      <c r="A9698" s="6">
        <f t="shared" ref="A9698:A9761" si="144">P_3</f>
        <v>609562</v>
      </c>
      <c r="B9698" s="6">
        <v>53</v>
      </c>
      <c r="C9698" s="7">
        <v>1</v>
      </c>
      <c r="D9698" s="7">
        <v>47</v>
      </c>
      <c r="E9698" s="6" t="s">
        <v>16456</v>
      </c>
      <c r="H9698" s="6">
        <f>IF('Раздел 2.13.1'!Q67=SUM('Раздел 2.13.1'!R67:W67),0,1)</f>
        <v>0</v>
      </c>
    </row>
    <row r="9699" spans="1:8" x14ac:dyDescent="0.2">
      <c r="A9699" s="6">
        <f t="shared" si="144"/>
        <v>609562</v>
      </c>
      <c r="B9699" s="6">
        <v>53</v>
      </c>
      <c r="C9699" s="7">
        <v>1</v>
      </c>
      <c r="D9699" s="7">
        <v>48</v>
      </c>
      <c r="E9699" s="6" t="s">
        <v>16659</v>
      </c>
      <c r="H9699" s="6">
        <f>IF('Раздел 2.13.1'!Q68=SUM('Раздел 2.13.1'!R68:W68),0,1)</f>
        <v>0</v>
      </c>
    </row>
    <row r="9700" spans="1:8" x14ac:dyDescent="0.2">
      <c r="A9700" s="6">
        <f t="shared" si="144"/>
        <v>609562</v>
      </c>
      <c r="B9700" s="6">
        <v>53</v>
      </c>
      <c r="C9700" s="7">
        <v>1</v>
      </c>
      <c r="D9700" s="7">
        <v>49</v>
      </c>
      <c r="E9700" s="6" t="s">
        <v>16660</v>
      </c>
      <c r="H9700" s="6">
        <f>IF('Раздел 2.13.1'!Q69=SUM('Раздел 2.13.1'!R69:W69),0,1)</f>
        <v>0</v>
      </c>
    </row>
    <row r="9701" spans="1:8" x14ac:dyDescent="0.2">
      <c r="A9701" s="6">
        <f t="shared" si="144"/>
        <v>609562</v>
      </c>
      <c r="B9701" s="6">
        <v>53</v>
      </c>
      <c r="C9701" s="7">
        <v>1</v>
      </c>
      <c r="D9701" s="7">
        <v>50</v>
      </c>
      <c r="E9701" s="6" t="s">
        <v>16661</v>
      </c>
      <c r="H9701" s="6">
        <f>IF('Раздел 2.13.1'!Q70=SUM('Раздел 2.13.1'!R70:W70),0,1)</f>
        <v>0</v>
      </c>
    </row>
    <row r="9702" spans="1:8" x14ac:dyDescent="0.2">
      <c r="A9702" s="6">
        <f t="shared" si="144"/>
        <v>609562</v>
      </c>
      <c r="B9702" s="6">
        <v>53</v>
      </c>
      <c r="C9702" s="7">
        <v>1</v>
      </c>
      <c r="D9702" s="7">
        <v>51</v>
      </c>
      <c r="E9702" s="6" t="s">
        <v>16662</v>
      </c>
      <c r="H9702" s="6">
        <f>IF('Раздел 2.13.1'!Q71=SUM('Раздел 2.13.1'!R71:W71),0,1)</f>
        <v>0</v>
      </c>
    </row>
    <row r="9703" spans="1:8" x14ac:dyDescent="0.2">
      <c r="A9703" s="6">
        <f t="shared" si="144"/>
        <v>609562</v>
      </c>
      <c r="B9703" s="6">
        <v>53</v>
      </c>
      <c r="C9703" s="7">
        <v>1</v>
      </c>
      <c r="D9703" s="7">
        <v>52</v>
      </c>
      <c r="E9703" s="6" t="s">
        <v>16663</v>
      </c>
      <c r="H9703" s="6">
        <f>IF('Раздел 2.13.1'!Q72=SUM('Раздел 2.13.1'!R72:W72),0,1)</f>
        <v>0</v>
      </c>
    </row>
    <row r="9704" spans="1:8" x14ac:dyDescent="0.2">
      <c r="A9704" s="6">
        <f t="shared" si="144"/>
        <v>609562</v>
      </c>
      <c r="B9704" s="6">
        <v>53</v>
      </c>
      <c r="C9704" s="7">
        <v>1</v>
      </c>
      <c r="D9704" s="7">
        <v>53</v>
      </c>
      <c r="E9704" s="6" t="s">
        <v>16664</v>
      </c>
      <c r="H9704" s="6">
        <f>IF('Раздел 2.13.1'!Q73=SUM('Раздел 2.13.1'!R73:W73),0,1)</f>
        <v>0</v>
      </c>
    </row>
    <row r="9705" spans="1:8" x14ac:dyDescent="0.2">
      <c r="A9705" s="6">
        <f t="shared" si="144"/>
        <v>609562</v>
      </c>
      <c r="B9705" s="6">
        <v>53</v>
      </c>
      <c r="C9705" s="7">
        <v>1</v>
      </c>
      <c r="D9705" s="7">
        <v>54</v>
      </c>
      <c r="E9705" s="6" t="s">
        <v>16665</v>
      </c>
      <c r="H9705" s="6">
        <f>IF('Раздел 2.13.1'!Q74=SUM('Раздел 2.13.1'!R74:W74),0,1)</f>
        <v>0</v>
      </c>
    </row>
    <row r="9706" spans="1:8" x14ac:dyDescent="0.2">
      <c r="A9706" s="6">
        <f t="shared" si="144"/>
        <v>609562</v>
      </c>
      <c r="B9706" s="6">
        <v>53</v>
      </c>
      <c r="C9706" s="7">
        <v>1</v>
      </c>
      <c r="D9706" s="7">
        <v>55</v>
      </c>
      <c r="E9706" s="6" t="s">
        <v>16666</v>
      </c>
      <c r="H9706" s="6">
        <f>IF('Раздел 2.13.1'!Q75=SUM('Раздел 2.13.1'!R75:W75),0,1)</f>
        <v>0</v>
      </c>
    </row>
    <row r="9707" spans="1:8" x14ac:dyDescent="0.2">
      <c r="A9707" s="6">
        <f t="shared" si="144"/>
        <v>609562</v>
      </c>
      <c r="B9707" s="6">
        <v>53</v>
      </c>
      <c r="C9707" s="7">
        <v>1</v>
      </c>
      <c r="D9707" s="7">
        <v>56</v>
      </c>
      <c r="E9707" s="6" t="s">
        <v>16667</v>
      </c>
      <c r="H9707" s="6">
        <f>IF('Раздел 2.13.1'!Q76=SUM('Раздел 2.13.1'!R76:W76),0,1)</f>
        <v>0</v>
      </c>
    </row>
    <row r="9708" spans="1:8" x14ac:dyDescent="0.2">
      <c r="A9708" s="6">
        <f t="shared" si="144"/>
        <v>609562</v>
      </c>
      <c r="B9708" s="6">
        <v>53</v>
      </c>
      <c r="C9708" s="7">
        <v>1</v>
      </c>
      <c r="D9708" s="7">
        <v>57</v>
      </c>
      <c r="E9708" s="6" t="s">
        <v>16668</v>
      </c>
      <c r="H9708" s="6">
        <f>IF('Раздел 2.13.1'!Q77=SUM('Раздел 2.13.1'!R77:W77),0,1)</f>
        <v>0</v>
      </c>
    </row>
    <row r="9709" spans="1:8" x14ac:dyDescent="0.2">
      <c r="A9709" s="6">
        <f t="shared" si="144"/>
        <v>609562</v>
      </c>
      <c r="B9709" s="6">
        <v>53</v>
      </c>
      <c r="C9709" s="7">
        <v>1</v>
      </c>
      <c r="D9709" s="7">
        <v>58</v>
      </c>
      <c r="E9709" s="6" t="s">
        <v>16669</v>
      </c>
      <c r="H9709" s="6">
        <f>IF('Раздел 2.13.1'!Q78=SUM('Раздел 2.13.1'!R78:W78),0,1)</f>
        <v>0</v>
      </c>
    </row>
    <row r="9710" spans="1:8" x14ac:dyDescent="0.2">
      <c r="A9710" s="6">
        <f t="shared" si="144"/>
        <v>609562</v>
      </c>
      <c r="B9710" s="6">
        <v>53</v>
      </c>
      <c r="C9710" s="7">
        <v>1</v>
      </c>
      <c r="D9710" s="7">
        <v>59</v>
      </c>
      <c r="E9710" s="6" t="s">
        <v>16670</v>
      </c>
      <c r="H9710" s="6">
        <f>IF('Раздел 2.13.1'!Q79=SUM('Раздел 2.13.1'!R79:W79),0,1)</f>
        <v>0</v>
      </c>
    </row>
    <row r="9711" spans="1:8" x14ac:dyDescent="0.2">
      <c r="A9711" s="6">
        <f t="shared" si="144"/>
        <v>609562</v>
      </c>
      <c r="B9711" s="6">
        <v>53</v>
      </c>
      <c r="C9711" s="119">
        <v>1</v>
      </c>
      <c r="D9711" s="119">
        <v>60</v>
      </c>
      <c r="E9711" s="119" t="s">
        <v>16671</v>
      </c>
      <c r="F9711" s="119"/>
      <c r="G9711" s="119"/>
      <c r="H9711" s="119">
        <f>IF('Раздел 2.13.1'!Q80=SUM('Раздел 2.13.1'!R80:W80),0,1)</f>
        <v>0</v>
      </c>
    </row>
    <row r="9712" spans="1:8" x14ac:dyDescent="0.2">
      <c r="A9712" s="6">
        <f t="shared" si="144"/>
        <v>609562</v>
      </c>
      <c r="B9712" s="6">
        <v>53</v>
      </c>
      <c r="C9712" s="6">
        <v>2</v>
      </c>
      <c r="D9712" s="7">
        <v>61</v>
      </c>
      <c r="E9712" s="6" t="s">
        <v>16672</v>
      </c>
      <c r="H9712" s="6">
        <f>IF('Раздел 2.13.1'!Q21=SUM('Раздел 2.13.1'!Q22:Q80),0,1)</f>
        <v>0</v>
      </c>
    </row>
    <row r="9713" spans="1:8" x14ac:dyDescent="0.2">
      <c r="A9713" s="6">
        <f t="shared" si="144"/>
        <v>609562</v>
      </c>
      <c r="B9713" s="6">
        <v>53</v>
      </c>
      <c r="C9713" s="6">
        <v>2</v>
      </c>
      <c r="D9713" s="7">
        <v>62</v>
      </c>
      <c r="E9713" s="6" t="s">
        <v>16673</v>
      </c>
      <c r="H9713" s="6">
        <f>IF('Раздел 2.13.1'!R21=SUM('Раздел 2.13.1'!R22:R80),0,1)</f>
        <v>0</v>
      </c>
    </row>
    <row r="9714" spans="1:8" x14ac:dyDescent="0.2">
      <c r="A9714" s="6">
        <f t="shared" si="144"/>
        <v>609562</v>
      </c>
      <c r="B9714" s="6">
        <v>53</v>
      </c>
      <c r="C9714" s="6">
        <v>2</v>
      </c>
      <c r="D9714" s="7">
        <v>63</v>
      </c>
      <c r="E9714" s="6" t="s">
        <v>16674</v>
      </c>
      <c r="H9714" s="6">
        <f>IF('Раздел 2.13.1'!S21=SUM('Раздел 2.13.1'!S22:S80),0,1)</f>
        <v>0</v>
      </c>
    </row>
    <row r="9715" spans="1:8" x14ac:dyDescent="0.2">
      <c r="A9715" s="6">
        <f t="shared" si="144"/>
        <v>609562</v>
      </c>
      <c r="B9715" s="6">
        <v>53</v>
      </c>
      <c r="C9715" s="6">
        <v>2</v>
      </c>
      <c r="D9715" s="7">
        <v>64</v>
      </c>
      <c r="E9715" s="6" t="s">
        <v>16675</v>
      </c>
      <c r="H9715" s="6">
        <f>IF('Раздел 2.13.1'!T21=SUM('Раздел 2.13.1'!T22:T80),0,1)</f>
        <v>0</v>
      </c>
    </row>
    <row r="9716" spans="1:8" x14ac:dyDescent="0.2">
      <c r="A9716" s="6">
        <f t="shared" si="144"/>
        <v>609562</v>
      </c>
      <c r="B9716" s="6">
        <v>53</v>
      </c>
      <c r="C9716" s="6">
        <v>2</v>
      </c>
      <c r="D9716" s="7">
        <v>65</v>
      </c>
      <c r="E9716" s="6" t="s">
        <v>16676</v>
      </c>
      <c r="H9716" s="6">
        <f>IF('Раздел 2.13.1'!U21=SUM('Раздел 2.13.1'!U22:U80),0,1)</f>
        <v>0</v>
      </c>
    </row>
    <row r="9717" spans="1:8" x14ac:dyDescent="0.2">
      <c r="A9717" s="6">
        <f t="shared" si="144"/>
        <v>609562</v>
      </c>
      <c r="B9717" s="6">
        <v>53</v>
      </c>
      <c r="C9717" s="6">
        <v>2</v>
      </c>
      <c r="D9717" s="7">
        <v>66</v>
      </c>
      <c r="E9717" s="6" t="s">
        <v>16677</v>
      </c>
      <c r="H9717" s="6">
        <f>IF('Раздел 2.13.1'!V21=SUM('Раздел 2.13.1'!V22:V80),0,1)</f>
        <v>0</v>
      </c>
    </row>
    <row r="9718" spans="1:8" x14ac:dyDescent="0.2">
      <c r="A9718" s="6">
        <f t="shared" si="144"/>
        <v>609562</v>
      </c>
      <c r="B9718" s="6">
        <v>53</v>
      </c>
      <c r="C9718" s="6">
        <v>2</v>
      </c>
      <c r="D9718" s="7">
        <v>67</v>
      </c>
      <c r="E9718" s="6" t="s">
        <v>16678</v>
      </c>
      <c r="H9718" s="6">
        <f>IF('Раздел 2.13.1'!W21=SUM('Раздел 2.13.1'!W22:W80),0,1)</f>
        <v>0</v>
      </c>
    </row>
    <row r="9719" spans="1:8" x14ac:dyDescent="0.2">
      <c r="A9719" s="6">
        <f t="shared" si="144"/>
        <v>609562</v>
      </c>
      <c r="B9719" s="6">
        <v>53</v>
      </c>
      <c r="C9719" s="6">
        <v>2</v>
      </c>
      <c r="D9719" s="7">
        <v>68</v>
      </c>
      <c r="E9719" s="6" t="s">
        <v>16679</v>
      </c>
      <c r="H9719" s="6">
        <f>IF('Раздел 2.13.1'!X21=SUM('Раздел 2.13.1'!X22:X80),0,1)</f>
        <v>0</v>
      </c>
    </row>
    <row r="9720" spans="1:8" x14ac:dyDescent="0.2">
      <c r="A9720" s="6">
        <f t="shared" si="144"/>
        <v>609562</v>
      </c>
      <c r="B9720" s="6">
        <v>53</v>
      </c>
      <c r="C9720" s="6">
        <v>2</v>
      </c>
      <c r="D9720" s="7">
        <v>69</v>
      </c>
      <c r="E9720" s="6" t="s">
        <v>16680</v>
      </c>
      <c r="H9720" s="6">
        <f>IF('Раздел 2.13.1'!Y21=SUM('Раздел 2.13.1'!Y22:Y80),0,1)</f>
        <v>0</v>
      </c>
    </row>
    <row r="9721" spans="1:8" x14ac:dyDescent="0.2">
      <c r="A9721" s="6">
        <f t="shared" si="144"/>
        <v>609562</v>
      </c>
      <c r="B9721" s="6">
        <v>53</v>
      </c>
      <c r="C9721" s="6">
        <v>2</v>
      </c>
      <c r="D9721" s="7">
        <v>70</v>
      </c>
      <c r="E9721" s="6" t="s">
        <v>16681</v>
      </c>
      <c r="H9721" s="6">
        <f>IF('Раздел 2.13.1'!Z21=SUM('Раздел 2.13.1'!Z22:Z80),0,1)</f>
        <v>0</v>
      </c>
    </row>
    <row r="9722" spans="1:8" x14ac:dyDescent="0.2">
      <c r="A9722" s="6">
        <f t="shared" si="144"/>
        <v>609562</v>
      </c>
      <c r="B9722" s="6">
        <v>53</v>
      </c>
      <c r="C9722" s="6">
        <v>2</v>
      </c>
      <c r="D9722" s="7">
        <v>71</v>
      </c>
      <c r="E9722" s="6" t="s">
        <v>16682</v>
      </c>
      <c r="H9722" s="6">
        <f>IF('Раздел 2.13.1'!AA21=SUM('Раздел 2.13.1'!AA22:AA80),0,1)</f>
        <v>0</v>
      </c>
    </row>
    <row r="9723" spans="1:8" x14ac:dyDescent="0.2">
      <c r="A9723" s="6">
        <f t="shared" si="144"/>
        <v>609562</v>
      </c>
      <c r="B9723" s="6">
        <v>53</v>
      </c>
      <c r="C9723" s="6">
        <v>2</v>
      </c>
      <c r="D9723" s="7">
        <v>72</v>
      </c>
      <c r="E9723" s="6" t="s">
        <v>16683</v>
      </c>
      <c r="H9723" s="6">
        <f>IF('Раздел 2.13.1'!AB21=SUM('Раздел 2.13.1'!AB22:AB80),0,1)</f>
        <v>0</v>
      </c>
    </row>
    <row r="9724" spans="1:8" x14ac:dyDescent="0.2">
      <c r="A9724" s="6">
        <f t="shared" si="144"/>
        <v>609562</v>
      </c>
      <c r="B9724" s="6">
        <v>53</v>
      </c>
      <c r="C9724" s="6">
        <v>2</v>
      </c>
      <c r="D9724" s="7">
        <v>73</v>
      </c>
      <c r="E9724" s="6" t="s">
        <v>16684</v>
      </c>
      <c r="H9724" s="6">
        <f>IF('Раздел 2.13.1'!AC21=SUM('Раздел 2.13.1'!AC22:AC80),0,1)</f>
        <v>0</v>
      </c>
    </row>
    <row r="9725" spans="1:8" x14ac:dyDescent="0.2">
      <c r="A9725" s="6">
        <f t="shared" si="144"/>
        <v>609562</v>
      </c>
      <c r="B9725" s="6">
        <v>53</v>
      </c>
      <c r="C9725" s="119">
        <v>2</v>
      </c>
      <c r="D9725" s="119">
        <v>74</v>
      </c>
      <c r="E9725" s="119" t="s">
        <v>16685</v>
      </c>
      <c r="F9725" s="119"/>
      <c r="G9725" s="119"/>
      <c r="H9725" s="119">
        <f>IF('Раздел 2.13.1'!AD21=SUM('Раздел 2.13.1'!AD22:AD80),0,1)</f>
        <v>0</v>
      </c>
    </row>
    <row r="9726" spans="1:8" x14ac:dyDescent="0.2">
      <c r="A9726" s="6">
        <f t="shared" si="144"/>
        <v>609562</v>
      </c>
      <c r="B9726" s="6">
        <v>53</v>
      </c>
      <c r="C9726" s="6">
        <v>3</v>
      </c>
      <c r="D9726" s="7">
        <v>75</v>
      </c>
      <c r="E9726" s="6" t="s">
        <v>16494</v>
      </c>
      <c r="H9726" s="6">
        <f>IF('Раздел 2.13.1'!Q21&gt;='Раздел 2.13.1'!X21,0,1)</f>
        <v>0</v>
      </c>
    </row>
    <row r="9727" spans="1:8" x14ac:dyDescent="0.2">
      <c r="A9727" s="6">
        <f t="shared" si="144"/>
        <v>609562</v>
      </c>
      <c r="B9727" s="6">
        <v>53</v>
      </c>
      <c r="C9727" s="6">
        <v>3</v>
      </c>
      <c r="D9727" s="7">
        <v>76</v>
      </c>
      <c r="E9727" s="6" t="s">
        <v>16495</v>
      </c>
      <c r="H9727" s="6">
        <f>IF('Раздел 2.13.1'!Q22&gt;='Раздел 2.13.1'!X22,0,1)</f>
        <v>0</v>
      </c>
    </row>
    <row r="9728" spans="1:8" x14ac:dyDescent="0.2">
      <c r="A9728" s="6">
        <f t="shared" si="144"/>
        <v>609562</v>
      </c>
      <c r="B9728" s="6">
        <v>53</v>
      </c>
      <c r="C9728" s="6">
        <v>3</v>
      </c>
      <c r="D9728" s="7">
        <v>77</v>
      </c>
      <c r="E9728" s="6" t="s">
        <v>16496</v>
      </c>
      <c r="H9728" s="6">
        <f>IF('Раздел 2.13.1'!Q23&gt;='Раздел 2.13.1'!X23,0,1)</f>
        <v>0</v>
      </c>
    </row>
    <row r="9729" spans="1:8" x14ac:dyDescent="0.2">
      <c r="A9729" s="6">
        <f t="shared" si="144"/>
        <v>609562</v>
      </c>
      <c r="B9729" s="6">
        <v>53</v>
      </c>
      <c r="C9729" s="6">
        <v>3</v>
      </c>
      <c r="D9729" s="7">
        <v>78</v>
      </c>
      <c r="E9729" s="6" t="s">
        <v>16497</v>
      </c>
      <c r="H9729" s="6">
        <f>IF('Раздел 2.13.1'!Q24&gt;='Раздел 2.13.1'!X24,0,1)</f>
        <v>0</v>
      </c>
    </row>
    <row r="9730" spans="1:8" x14ac:dyDescent="0.2">
      <c r="A9730" s="6">
        <f t="shared" si="144"/>
        <v>609562</v>
      </c>
      <c r="B9730" s="6">
        <v>53</v>
      </c>
      <c r="C9730" s="6">
        <v>3</v>
      </c>
      <c r="D9730" s="7">
        <v>79</v>
      </c>
      <c r="E9730" s="6" t="s">
        <v>16498</v>
      </c>
      <c r="H9730" s="6">
        <f>IF('Раздел 2.13.1'!Q25&gt;='Раздел 2.13.1'!X25,0,1)</f>
        <v>0</v>
      </c>
    </row>
    <row r="9731" spans="1:8" x14ac:dyDescent="0.2">
      <c r="A9731" s="6">
        <f t="shared" si="144"/>
        <v>609562</v>
      </c>
      <c r="B9731" s="6">
        <v>53</v>
      </c>
      <c r="C9731" s="6">
        <v>3</v>
      </c>
      <c r="D9731" s="7">
        <v>80</v>
      </c>
      <c r="E9731" s="6" t="s">
        <v>16499</v>
      </c>
      <c r="H9731" s="6">
        <f>IF('Раздел 2.13.1'!Q26&gt;='Раздел 2.13.1'!X26,0,1)</f>
        <v>0</v>
      </c>
    </row>
    <row r="9732" spans="1:8" x14ac:dyDescent="0.2">
      <c r="A9732" s="6">
        <f t="shared" si="144"/>
        <v>609562</v>
      </c>
      <c r="B9732" s="6">
        <v>53</v>
      </c>
      <c r="C9732" s="6">
        <v>3</v>
      </c>
      <c r="D9732" s="7">
        <v>81</v>
      </c>
      <c r="E9732" s="6" t="s">
        <v>16500</v>
      </c>
      <c r="H9732" s="6">
        <f>IF('Раздел 2.13.1'!Q27&gt;='Раздел 2.13.1'!X27,0,1)</f>
        <v>0</v>
      </c>
    </row>
    <row r="9733" spans="1:8" x14ac:dyDescent="0.2">
      <c r="A9733" s="6">
        <f t="shared" si="144"/>
        <v>609562</v>
      </c>
      <c r="B9733" s="6">
        <v>53</v>
      </c>
      <c r="C9733" s="6">
        <v>3</v>
      </c>
      <c r="D9733" s="7">
        <v>82</v>
      </c>
      <c r="E9733" s="6" t="s">
        <v>16501</v>
      </c>
      <c r="H9733" s="6">
        <f>IF('Раздел 2.13.1'!Q28&gt;='Раздел 2.13.1'!X28,0,1)</f>
        <v>0</v>
      </c>
    </row>
    <row r="9734" spans="1:8" x14ac:dyDescent="0.2">
      <c r="A9734" s="6">
        <f t="shared" si="144"/>
        <v>609562</v>
      </c>
      <c r="B9734" s="6">
        <v>53</v>
      </c>
      <c r="C9734" s="6">
        <v>3</v>
      </c>
      <c r="D9734" s="7">
        <v>83</v>
      </c>
      <c r="E9734" s="6" t="s">
        <v>16502</v>
      </c>
      <c r="H9734" s="6">
        <f>IF('Раздел 2.13.1'!Q29&gt;='Раздел 2.13.1'!X29,0,1)</f>
        <v>0</v>
      </c>
    </row>
    <row r="9735" spans="1:8" x14ac:dyDescent="0.2">
      <c r="A9735" s="6">
        <f t="shared" si="144"/>
        <v>609562</v>
      </c>
      <c r="B9735" s="6">
        <v>53</v>
      </c>
      <c r="C9735" s="6">
        <v>3</v>
      </c>
      <c r="D9735" s="7">
        <v>84</v>
      </c>
      <c r="E9735" s="6" t="s">
        <v>16503</v>
      </c>
      <c r="H9735" s="6">
        <f>IF('Раздел 2.13.1'!Q30&gt;='Раздел 2.13.1'!X30,0,1)</f>
        <v>0</v>
      </c>
    </row>
    <row r="9736" spans="1:8" x14ac:dyDescent="0.2">
      <c r="A9736" s="6">
        <f t="shared" si="144"/>
        <v>609562</v>
      </c>
      <c r="B9736" s="6">
        <v>53</v>
      </c>
      <c r="C9736" s="6">
        <v>3</v>
      </c>
      <c r="D9736" s="7">
        <v>85</v>
      </c>
      <c r="E9736" s="6" t="s">
        <v>16504</v>
      </c>
      <c r="H9736" s="6">
        <f>IF('Раздел 2.13.1'!Q31&gt;='Раздел 2.13.1'!X31,0,1)</f>
        <v>0</v>
      </c>
    </row>
    <row r="9737" spans="1:8" x14ac:dyDescent="0.2">
      <c r="A9737" s="6">
        <f t="shared" si="144"/>
        <v>609562</v>
      </c>
      <c r="B9737" s="6">
        <v>53</v>
      </c>
      <c r="C9737" s="6">
        <v>3</v>
      </c>
      <c r="D9737" s="7">
        <v>86</v>
      </c>
      <c r="E9737" s="6" t="s">
        <v>16505</v>
      </c>
      <c r="H9737" s="6">
        <f>IF('Раздел 2.13.1'!Q32&gt;='Раздел 2.13.1'!X32,0,1)</f>
        <v>0</v>
      </c>
    </row>
    <row r="9738" spans="1:8" x14ac:dyDescent="0.2">
      <c r="A9738" s="6">
        <f t="shared" si="144"/>
        <v>609562</v>
      </c>
      <c r="B9738" s="6">
        <v>53</v>
      </c>
      <c r="C9738" s="6">
        <v>3</v>
      </c>
      <c r="D9738" s="7">
        <v>87</v>
      </c>
      <c r="E9738" s="6" t="s">
        <v>16506</v>
      </c>
      <c r="H9738" s="6">
        <f>IF('Раздел 2.13.1'!Q33&gt;='Раздел 2.13.1'!X33,0,1)</f>
        <v>0</v>
      </c>
    </row>
    <row r="9739" spans="1:8" x14ac:dyDescent="0.2">
      <c r="A9739" s="6">
        <f t="shared" si="144"/>
        <v>609562</v>
      </c>
      <c r="B9739" s="6">
        <v>53</v>
      </c>
      <c r="C9739" s="6">
        <v>3</v>
      </c>
      <c r="D9739" s="7">
        <v>88</v>
      </c>
      <c r="E9739" s="6" t="s">
        <v>16507</v>
      </c>
      <c r="H9739" s="6">
        <f>IF('Раздел 2.13.1'!Q34&gt;='Раздел 2.13.1'!X34,0,1)</f>
        <v>0</v>
      </c>
    </row>
    <row r="9740" spans="1:8" x14ac:dyDescent="0.2">
      <c r="A9740" s="6">
        <f t="shared" si="144"/>
        <v>609562</v>
      </c>
      <c r="B9740" s="6">
        <v>53</v>
      </c>
      <c r="C9740" s="6">
        <v>3</v>
      </c>
      <c r="D9740" s="7">
        <v>89</v>
      </c>
      <c r="E9740" s="6" t="s">
        <v>16508</v>
      </c>
      <c r="H9740" s="6">
        <f>IF('Раздел 2.13.1'!Q35&gt;='Раздел 2.13.1'!X35,0,1)</f>
        <v>0</v>
      </c>
    </row>
    <row r="9741" spans="1:8" x14ac:dyDescent="0.2">
      <c r="A9741" s="6">
        <f t="shared" si="144"/>
        <v>609562</v>
      </c>
      <c r="B9741" s="6">
        <v>53</v>
      </c>
      <c r="C9741" s="6">
        <v>3</v>
      </c>
      <c r="D9741" s="7">
        <v>90</v>
      </c>
      <c r="E9741" s="6" t="s">
        <v>16509</v>
      </c>
      <c r="H9741" s="6">
        <f>IF('Раздел 2.13.1'!Q36&gt;='Раздел 2.13.1'!X36,0,1)</f>
        <v>0</v>
      </c>
    </row>
    <row r="9742" spans="1:8" x14ac:dyDescent="0.2">
      <c r="A9742" s="6">
        <f t="shared" si="144"/>
        <v>609562</v>
      </c>
      <c r="B9742" s="6">
        <v>53</v>
      </c>
      <c r="C9742" s="6">
        <v>3</v>
      </c>
      <c r="D9742" s="7">
        <v>91</v>
      </c>
      <c r="E9742" s="6" t="s">
        <v>16510</v>
      </c>
      <c r="H9742" s="6">
        <f>IF('Раздел 2.13.1'!Q37&gt;='Раздел 2.13.1'!X37,0,1)</f>
        <v>0</v>
      </c>
    </row>
    <row r="9743" spans="1:8" x14ac:dyDescent="0.2">
      <c r="A9743" s="6">
        <f t="shared" si="144"/>
        <v>609562</v>
      </c>
      <c r="B9743" s="6">
        <v>53</v>
      </c>
      <c r="C9743" s="6">
        <v>3</v>
      </c>
      <c r="D9743" s="7">
        <v>92</v>
      </c>
      <c r="E9743" s="6" t="s">
        <v>16511</v>
      </c>
      <c r="H9743" s="6">
        <f>IF('Раздел 2.13.1'!Q38&gt;='Раздел 2.13.1'!X38,0,1)</f>
        <v>0</v>
      </c>
    </row>
    <row r="9744" spans="1:8" x14ac:dyDescent="0.2">
      <c r="A9744" s="6">
        <f t="shared" si="144"/>
        <v>609562</v>
      </c>
      <c r="B9744" s="6">
        <v>53</v>
      </c>
      <c r="C9744" s="6">
        <v>3</v>
      </c>
      <c r="D9744" s="7">
        <v>93</v>
      </c>
      <c r="E9744" s="6" t="s">
        <v>16512</v>
      </c>
      <c r="H9744" s="6">
        <f>IF('Раздел 2.13.1'!Q39&gt;='Раздел 2.13.1'!X39,0,1)</f>
        <v>0</v>
      </c>
    </row>
    <row r="9745" spans="1:8" x14ac:dyDescent="0.2">
      <c r="A9745" s="6">
        <f t="shared" si="144"/>
        <v>609562</v>
      </c>
      <c r="B9745" s="6">
        <v>53</v>
      </c>
      <c r="C9745" s="6">
        <v>3</v>
      </c>
      <c r="D9745" s="7">
        <v>94</v>
      </c>
      <c r="E9745" s="6" t="s">
        <v>16513</v>
      </c>
      <c r="H9745" s="6">
        <f>IF('Раздел 2.13.1'!Q40&gt;='Раздел 2.13.1'!X40,0,1)</f>
        <v>0</v>
      </c>
    </row>
    <row r="9746" spans="1:8" x14ac:dyDescent="0.2">
      <c r="A9746" s="6">
        <f t="shared" si="144"/>
        <v>609562</v>
      </c>
      <c r="B9746" s="6">
        <v>53</v>
      </c>
      <c r="C9746" s="6">
        <v>3</v>
      </c>
      <c r="D9746" s="7">
        <v>95</v>
      </c>
      <c r="E9746" s="6" t="s">
        <v>16514</v>
      </c>
      <c r="H9746" s="6">
        <f>IF('Раздел 2.13.1'!Q41&gt;='Раздел 2.13.1'!X41,0,1)</f>
        <v>0</v>
      </c>
    </row>
    <row r="9747" spans="1:8" x14ac:dyDescent="0.2">
      <c r="A9747" s="6">
        <f t="shared" si="144"/>
        <v>609562</v>
      </c>
      <c r="B9747" s="6">
        <v>53</v>
      </c>
      <c r="C9747" s="6">
        <v>3</v>
      </c>
      <c r="D9747" s="7">
        <v>96</v>
      </c>
      <c r="E9747" s="6" t="s">
        <v>16515</v>
      </c>
      <c r="H9747" s="6">
        <f>IF('Раздел 2.13.1'!Q42&gt;='Раздел 2.13.1'!X42,0,1)</f>
        <v>0</v>
      </c>
    </row>
    <row r="9748" spans="1:8" x14ac:dyDescent="0.2">
      <c r="A9748" s="6">
        <f t="shared" si="144"/>
        <v>609562</v>
      </c>
      <c r="B9748" s="6">
        <v>53</v>
      </c>
      <c r="C9748" s="6">
        <v>3</v>
      </c>
      <c r="D9748" s="7">
        <v>97</v>
      </c>
      <c r="E9748" s="6" t="s">
        <v>16516</v>
      </c>
      <c r="H9748" s="6">
        <f>IF('Раздел 2.13.1'!Q43&gt;='Раздел 2.13.1'!X43,0,1)</f>
        <v>0</v>
      </c>
    </row>
    <row r="9749" spans="1:8" x14ac:dyDescent="0.2">
      <c r="A9749" s="6">
        <f t="shared" si="144"/>
        <v>609562</v>
      </c>
      <c r="B9749" s="6">
        <v>53</v>
      </c>
      <c r="C9749" s="6">
        <v>3</v>
      </c>
      <c r="D9749" s="7">
        <v>98</v>
      </c>
      <c r="E9749" s="6" t="s">
        <v>16517</v>
      </c>
      <c r="H9749" s="6">
        <f>IF('Раздел 2.13.1'!Q44&gt;='Раздел 2.13.1'!X44,0,1)</f>
        <v>0</v>
      </c>
    </row>
    <row r="9750" spans="1:8" x14ac:dyDescent="0.2">
      <c r="A9750" s="6">
        <f t="shared" si="144"/>
        <v>609562</v>
      </c>
      <c r="B9750" s="6">
        <v>53</v>
      </c>
      <c r="C9750" s="6">
        <v>3</v>
      </c>
      <c r="D9750" s="7">
        <v>99</v>
      </c>
      <c r="E9750" s="6" t="s">
        <v>16518</v>
      </c>
      <c r="H9750" s="6">
        <f>IF('Раздел 2.13.1'!Q45&gt;='Раздел 2.13.1'!X45,0,1)</f>
        <v>0</v>
      </c>
    </row>
    <row r="9751" spans="1:8" x14ac:dyDescent="0.2">
      <c r="A9751" s="6">
        <f t="shared" si="144"/>
        <v>609562</v>
      </c>
      <c r="B9751" s="6">
        <v>53</v>
      </c>
      <c r="C9751" s="6">
        <v>3</v>
      </c>
      <c r="D9751" s="7">
        <v>100</v>
      </c>
      <c r="E9751" s="6" t="s">
        <v>16519</v>
      </c>
      <c r="H9751" s="6">
        <f>IF('Раздел 2.13.1'!Q46&gt;='Раздел 2.13.1'!X46,0,1)</f>
        <v>0</v>
      </c>
    </row>
    <row r="9752" spans="1:8" x14ac:dyDescent="0.2">
      <c r="A9752" s="6">
        <f t="shared" si="144"/>
        <v>609562</v>
      </c>
      <c r="B9752" s="6">
        <v>53</v>
      </c>
      <c r="C9752" s="6">
        <v>3</v>
      </c>
      <c r="D9752" s="7">
        <v>101</v>
      </c>
      <c r="E9752" s="6" t="s">
        <v>16520</v>
      </c>
      <c r="H9752" s="6">
        <f>IF('Раздел 2.13.1'!Q47&gt;='Раздел 2.13.1'!X47,0,1)</f>
        <v>0</v>
      </c>
    </row>
    <row r="9753" spans="1:8" x14ac:dyDescent="0.2">
      <c r="A9753" s="6">
        <f t="shared" si="144"/>
        <v>609562</v>
      </c>
      <c r="B9753" s="6">
        <v>53</v>
      </c>
      <c r="C9753" s="6">
        <v>3</v>
      </c>
      <c r="D9753" s="7">
        <v>102</v>
      </c>
      <c r="E9753" s="6" t="s">
        <v>17564</v>
      </c>
      <c r="H9753" s="6">
        <f>IF('Раздел 2.13.1'!Q48&gt;='Раздел 2.13.1'!X48,0,1)</f>
        <v>0</v>
      </c>
    </row>
    <row r="9754" spans="1:8" x14ac:dyDescent="0.2">
      <c r="A9754" s="6">
        <f t="shared" si="144"/>
        <v>609562</v>
      </c>
      <c r="B9754" s="6">
        <v>53</v>
      </c>
      <c r="C9754" s="6">
        <v>3</v>
      </c>
      <c r="D9754" s="7">
        <v>103</v>
      </c>
      <c r="E9754" s="6" t="s">
        <v>17565</v>
      </c>
      <c r="H9754" s="6">
        <f>IF('Раздел 2.13.1'!Q49&gt;='Раздел 2.13.1'!X49,0,1)</f>
        <v>0</v>
      </c>
    </row>
    <row r="9755" spans="1:8" x14ac:dyDescent="0.2">
      <c r="A9755" s="6">
        <f t="shared" si="144"/>
        <v>609562</v>
      </c>
      <c r="B9755" s="6">
        <v>53</v>
      </c>
      <c r="C9755" s="6">
        <v>3</v>
      </c>
      <c r="D9755" s="7">
        <v>104</v>
      </c>
      <c r="E9755" s="6" t="s">
        <v>17566</v>
      </c>
      <c r="H9755" s="6">
        <f>IF('Раздел 2.13.1'!Q50&gt;='Раздел 2.13.1'!X50,0,1)</f>
        <v>0</v>
      </c>
    </row>
    <row r="9756" spans="1:8" x14ac:dyDescent="0.2">
      <c r="A9756" s="6">
        <f t="shared" si="144"/>
        <v>609562</v>
      </c>
      <c r="B9756" s="6">
        <v>53</v>
      </c>
      <c r="C9756" s="6">
        <v>3</v>
      </c>
      <c r="D9756" s="7">
        <v>105</v>
      </c>
      <c r="E9756" s="6" t="s">
        <v>17567</v>
      </c>
      <c r="H9756" s="6">
        <f>IF('Раздел 2.13.1'!Q51&gt;='Раздел 2.13.1'!X51,0,1)</f>
        <v>0</v>
      </c>
    </row>
    <row r="9757" spans="1:8" x14ac:dyDescent="0.2">
      <c r="A9757" s="6">
        <f t="shared" si="144"/>
        <v>609562</v>
      </c>
      <c r="B9757" s="6">
        <v>53</v>
      </c>
      <c r="C9757" s="6">
        <v>3</v>
      </c>
      <c r="D9757" s="7">
        <v>106</v>
      </c>
      <c r="E9757" s="6" t="s">
        <v>17568</v>
      </c>
      <c r="H9757" s="6">
        <f>IF('Раздел 2.13.1'!Q52&gt;='Раздел 2.13.1'!X52,0,1)</f>
        <v>0</v>
      </c>
    </row>
    <row r="9758" spans="1:8" x14ac:dyDescent="0.2">
      <c r="A9758" s="6">
        <f t="shared" si="144"/>
        <v>609562</v>
      </c>
      <c r="B9758" s="6">
        <v>53</v>
      </c>
      <c r="C9758" s="6">
        <v>3</v>
      </c>
      <c r="D9758" s="7">
        <v>107</v>
      </c>
      <c r="E9758" s="6" t="s">
        <v>17569</v>
      </c>
      <c r="H9758" s="6">
        <f>IF('Раздел 2.13.1'!Q53&gt;='Раздел 2.13.1'!X53,0,1)</f>
        <v>0</v>
      </c>
    </row>
    <row r="9759" spans="1:8" x14ac:dyDescent="0.2">
      <c r="A9759" s="6">
        <f t="shared" si="144"/>
        <v>609562</v>
      </c>
      <c r="B9759" s="6">
        <v>53</v>
      </c>
      <c r="C9759" s="6">
        <v>3</v>
      </c>
      <c r="D9759" s="7">
        <v>108</v>
      </c>
      <c r="E9759" s="6" t="s">
        <v>17570</v>
      </c>
      <c r="H9759" s="6">
        <f>IF('Раздел 2.13.1'!Q54&gt;='Раздел 2.13.1'!X54,0,1)</f>
        <v>0</v>
      </c>
    </row>
    <row r="9760" spans="1:8" x14ac:dyDescent="0.2">
      <c r="A9760" s="6">
        <f t="shared" si="144"/>
        <v>609562</v>
      </c>
      <c r="B9760" s="6">
        <v>53</v>
      </c>
      <c r="C9760" s="6">
        <v>3</v>
      </c>
      <c r="D9760" s="7">
        <v>109</v>
      </c>
      <c r="E9760" s="6" t="s">
        <v>17571</v>
      </c>
      <c r="H9760" s="6">
        <f>IF('Раздел 2.13.1'!Q55&gt;='Раздел 2.13.1'!X55,0,1)</f>
        <v>0</v>
      </c>
    </row>
    <row r="9761" spans="1:8" x14ac:dyDescent="0.2">
      <c r="A9761" s="6">
        <f t="shared" si="144"/>
        <v>609562</v>
      </c>
      <c r="B9761" s="6">
        <v>53</v>
      </c>
      <c r="C9761" s="6">
        <v>3</v>
      </c>
      <c r="D9761" s="7">
        <v>110</v>
      </c>
      <c r="E9761" s="6" t="s">
        <v>17572</v>
      </c>
      <c r="H9761" s="6">
        <f>IF('Раздел 2.13.1'!Q56&gt;='Раздел 2.13.1'!X56,0,1)</f>
        <v>0</v>
      </c>
    </row>
    <row r="9762" spans="1:8" x14ac:dyDescent="0.2">
      <c r="A9762" s="6">
        <f t="shared" ref="A9762:A9825" si="145">P_3</f>
        <v>609562</v>
      </c>
      <c r="B9762" s="6">
        <v>53</v>
      </c>
      <c r="C9762" s="6">
        <v>3</v>
      </c>
      <c r="D9762" s="7">
        <v>111</v>
      </c>
      <c r="E9762" s="6" t="s">
        <v>17573</v>
      </c>
      <c r="H9762" s="6">
        <f>IF('Раздел 2.13.1'!Q57&gt;='Раздел 2.13.1'!X57,0,1)</f>
        <v>0</v>
      </c>
    </row>
    <row r="9763" spans="1:8" x14ac:dyDescent="0.2">
      <c r="A9763" s="6">
        <f t="shared" si="145"/>
        <v>609562</v>
      </c>
      <c r="B9763" s="6">
        <v>53</v>
      </c>
      <c r="C9763" s="6">
        <v>3</v>
      </c>
      <c r="D9763" s="7">
        <v>112</v>
      </c>
      <c r="E9763" s="6" t="s">
        <v>17574</v>
      </c>
      <c r="H9763" s="6">
        <f>IF('Раздел 2.13.1'!Q58&gt;='Раздел 2.13.1'!X58,0,1)</f>
        <v>0</v>
      </c>
    </row>
    <row r="9764" spans="1:8" x14ac:dyDescent="0.2">
      <c r="A9764" s="6">
        <f t="shared" si="145"/>
        <v>609562</v>
      </c>
      <c r="B9764" s="6">
        <v>53</v>
      </c>
      <c r="C9764" s="6">
        <v>3</v>
      </c>
      <c r="D9764" s="7">
        <v>113</v>
      </c>
      <c r="E9764" s="6" t="s">
        <v>17575</v>
      </c>
      <c r="H9764" s="6">
        <f>IF('Раздел 2.13.1'!Q59&gt;='Раздел 2.13.1'!X59,0,1)</f>
        <v>0</v>
      </c>
    </row>
    <row r="9765" spans="1:8" x14ac:dyDescent="0.2">
      <c r="A9765" s="6">
        <f t="shared" si="145"/>
        <v>609562</v>
      </c>
      <c r="B9765" s="6">
        <v>53</v>
      </c>
      <c r="C9765" s="6">
        <v>3</v>
      </c>
      <c r="D9765" s="7">
        <v>114</v>
      </c>
      <c r="E9765" s="6" t="s">
        <v>17576</v>
      </c>
      <c r="H9765" s="6">
        <f>IF('Раздел 2.13.1'!Q60&gt;='Раздел 2.13.1'!X60,0,1)</f>
        <v>0</v>
      </c>
    </row>
    <row r="9766" spans="1:8" x14ac:dyDescent="0.2">
      <c r="A9766" s="6">
        <f t="shared" si="145"/>
        <v>609562</v>
      </c>
      <c r="B9766" s="6">
        <v>53</v>
      </c>
      <c r="C9766" s="6">
        <v>3</v>
      </c>
      <c r="D9766" s="7">
        <v>115</v>
      </c>
      <c r="E9766" s="6" t="s">
        <v>17577</v>
      </c>
      <c r="H9766" s="6">
        <f>IF('Раздел 2.13.1'!Q61&gt;='Раздел 2.13.1'!X61,0,1)</f>
        <v>0</v>
      </c>
    </row>
    <row r="9767" spans="1:8" x14ac:dyDescent="0.2">
      <c r="A9767" s="6">
        <f t="shared" si="145"/>
        <v>609562</v>
      </c>
      <c r="B9767" s="6">
        <v>53</v>
      </c>
      <c r="C9767" s="6">
        <v>3</v>
      </c>
      <c r="D9767" s="7">
        <v>116</v>
      </c>
      <c r="E9767" s="6" t="s">
        <v>17578</v>
      </c>
      <c r="H9767" s="6">
        <f>IF('Раздел 2.13.1'!Q62&gt;='Раздел 2.13.1'!X62,0,1)</f>
        <v>0</v>
      </c>
    </row>
    <row r="9768" spans="1:8" x14ac:dyDescent="0.2">
      <c r="A9768" s="6">
        <f t="shared" si="145"/>
        <v>609562</v>
      </c>
      <c r="B9768" s="6">
        <v>53</v>
      </c>
      <c r="C9768" s="6">
        <v>3</v>
      </c>
      <c r="D9768" s="7">
        <v>117</v>
      </c>
      <c r="E9768" s="6" t="s">
        <v>17579</v>
      </c>
      <c r="H9768" s="6">
        <f>IF('Раздел 2.13.1'!Q63&gt;='Раздел 2.13.1'!X63,0,1)</f>
        <v>0</v>
      </c>
    </row>
    <row r="9769" spans="1:8" x14ac:dyDescent="0.2">
      <c r="A9769" s="6">
        <f t="shared" si="145"/>
        <v>609562</v>
      </c>
      <c r="B9769" s="6">
        <v>53</v>
      </c>
      <c r="C9769" s="6">
        <v>3</v>
      </c>
      <c r="D9769" s="7">
        <v>118</v>
      </c>
      <c r="E9769" s="6" t="s">
        <v>17580</v>
      </c>
      <c r="H9769" s="6">
        <f>IF('Раздел 2.13.1'!Q64&gt;='Раздел 2.13.1'!X64,0,1)</f>
        <v>0</v>
      </c>
    </row>
    <row r="9770" spans="1:8" x14ac:dyDescent="0.2">
      <c r="A9770" s="6">
        <f t="shared" si="145"/>
        <v>609562</v>
      </c>
      <c r="B9770" s="6">
        <v>53</v>
      </c>
      <c r="C9770" s="6">
        <v>3</v>
      </c>
      <c r="D9770" s="7">
        <v>119</v>
      </c>
      <c r="E9770" s="6" t="s">
        <v>17581</v>
      </c>
      <c r="H9770" s="6">
        <f>IF('Раздел 2.13.1'!Q65&gt;='Раздел 2.13.1'!X65,0,1)</f>
        <v>0</v>
      </c>
    </row>
    <row r="9771" spans="1:8" x14ac:dyDescent="0.2">
      <c r="A9771" s="6">
        <f t="shared" si="145"/>
        <v>609562</v>
      </c>
      <c r="B9771" s="6">
        <v>53</v>
      </c>
      <c r="C9771" s="6">
        <v>3</v>
      </c>
      <c r="D9771" s="7">
        <v>120</v>
      </c>
      <c r="E9771" s="6" t="s">
        <v>17582</v>
      </c>
      <c r="H9771" s="6">
        <f>IF('Раздел 2.13.1'!Q66&gt;='Раздел 2.13.1'!X66,0,1)</f>
        <v>0</v>
      </c>
    </row>
    <row r="9772" spans="1:8" x14ac:dyDescent="0.2">
      <c r="A9772" s="6">
        <f t="shared" si="145"/>
        <v>609562</v>
      </c>
      <c r="B9772" s="6">
        <v>53</v>
      </c>
      <c r="C9772" s="6">
        <v>3</v>
      </c>
      <c r="D9772" s="7">
        <v>121</v>
      </c>
      <c r="E9772" s="6" t="s">
        <v>17583</v>
      </c>
      <c r="H9772" s="6">
        <f>IF('Раздел 2.13.1'!Q67&gt;='Раздел 2.13.1'!X67,0,1)</f>
        <v>0</v>
      </c>
    </row>
    <row r="9773" spans="1:8" x14ac:dyDescent="0.2">
      <c r="A9773" s="6">
        <f t="shared" si="145"/>
        <v>609562</v>
      </c>
      <c r="B9773" s="6">
        <v>53</v>
      </c>
      <c r="C9773" s="6">
        <v>3</v>
      </c>
      <c r="D9773" s="7">
        <v>122</v>
      </c>
      <c r="E9773" s="6" t="s">
        <v>17584</v>
      </c>
      <c r="H9773" s="6">
        <f>IF('Раздел 2.13.1'!Q68&gt;='Раздел 2.13.1'!X68,0,1)</f>
        <v>0</v>
      </c>
    </row>
    <row r="9774" spans="1:8" x14ac:dyDescent="0.2">
      <c r="A9774" s="6">
        <f t="shared" si="145"/>
        <v>609562</v>
      </c>
      <c r="B9774" s="6">
        <v>53</v>
      </c>
      <c r="C9774" s="6">
        <v>3</v>
      </c>
      <c r="D9774" s="7">
        <v>123</v>
      </c>
      <c r="E9774" s="6" t="s">
        <v>17585</v>
      </c>
      <c r="H9774" s="6">
        <f>IF('Раздел 2.13.1'!Q69&gt;='Раздел 2.13.1'!X69,0,1)</f>
        <v>0</v>
      </c>
    </row>
    <row r="9775" spans="1:8" x14ac:dyDescent="0.2">
      <c r="A9775" s="6">
        <f t="shared" si="145"/>
        <v>609562</v>
      </c>
      <c r="B9775" s="6">
        <v>53</v>
      </c>
      <c r="C9775" s="6">
        <v>3</v>
      </c>
      <c r="D9775" s="7">
        <v>124</v>
      </c>
      <c r="E9775" s="6" t="s">
        <v>17586</v>
      </c>
      <c r="H9775" s="6">
        <f>IF('Раздел 2.13.1'!Q70&gt;='Раздел 2.13.1'!X70,0,1)</f>
        <v>0</v>
      </c>
    </row>
    <row r="9776" spans="1:8" x14ac:dyDescent="0.2">
      <c r="A9776" s="6">
        <f t="shared" si="145"/>
        <v>609562</v>
      </c>
      <c r="B9776" s="6">
        <v>53</v>
      </c>
      <c r="C9776" s="6">
        <v>3</v>
      </c>
      <c r="D9776" s="7">
        <v>125</v>
      </c>
      <c r="E9776" s="6" t="s">
        <v>17587</v>
      </c>
      <c r="H9776" s="6">
        <f>IF('Раздел 2.13.1'!Q71&gt;='Раздел 2.13.1'!X71,0,1)</f>
        <v>0</v>
      </c>
    </row>
    <row r="9777" spans="1:8" x14ac:dyDescent="0.2">
      <c r="A9777" s="6">
        <f t="shared" si="145"/>
        <v>609562</v>
      </c>
      <c r="B9777" s="6">
        <v>53</v>
      </c>
      <c r="C9777" s="6">
        <v>3</v>
      </c>
      <c r="D9777" s="7">
        <v>126</v>
      </c>
      <c r="E9777" s="6" t="s">
        <v>17588</v>
      </c>
      <c r="H9777" s="6">
        <f>IF('Раздел 2.13.1'!Q72&gt;='Раздел 2.13.1'!X72,0,1)</f>
        <v>0</v>
      </c>
    </row>
    <row r="9778" spans="1:8" x14ac:dyDescent="0.2">
      <c r="A9778" s="6">
        <f t="shared" si="145"/>
        <v>609562</v>
      </c>
      <c r="B9778" s="6">
        <v>53</v>
      </c>
      <c r="C9778" s="6">
        <v>3</v>
      </c>
      <c r="D9778" s="7">
        <v>127</v>
      </c>
      <c r="E9778" s="6" t="s">
        <v>17589</v>
      </c>
      <c r="H9778" s="6">
        <f>IF('Раздел 2.13.1'!Q73&gt;='Раздел 2.13.1'!X73,0,1)</f>
        <v>0</v>
      </c>
    </row>
    <row r="9779" spans="1:8" x14ac:dyDescent="0.2">
      <c r="A9779" s="6">
        <f t="shared" si="145"/>
        <v>609562</v>
      </c>
      <c r="B9779" s="6">
        <v>53</v>
      </c>
      <c r="C9779" s="6">
        <v>3</v>
      </c>
      <c r="D9779" s="7">
        <v>128</v>
      </c>
      <c r="E9779" s="6" t="s">
        <v>17590</v>
      </c>
      <c r="H9779" s="6">
        <f>IF('Раздел 2.13.1'!Q74&gt;='Раздел 2.13.1'!X74,0,1)</f>
        <v>0</v>
      </c>
    </row>
    <row r="9780" spans="1:8" x14ac:dyDescent="0.2">
      <c r="A9780" s="6">
        <f t="shared" si="145"/>
        <v>609562</v>
      </c>
      <c r="B9780" s="6">
        <v>53</v>
      </c>
      <c r="C9780" s="6">
        <v>3</v>
      </c>
      <c r="D9780" s="7">
        <v>129</v>
      </c>
      <c r="E9780" s="6" t="s">
        <v>17591</v>
      </c>
      <c r="H9780" s="6">
        <f>IF('Раздел 2.13.1'!Q75&gt;='Раздел 2.13.1'!X75,0,1)</f>
        <v>0</v>
      </c>
    </row>
    <row r="9781" spans="1:8" x14ac:dyDescent="0.2">
      <c r="A9781" s="6">
        <f t="shared" si="145"/>
        <v>609562</v>
      </c>
      <c r="B9781" s="6">
        <v>53</v>
      </c>
      <c r="C9781" s="6">
        <v>3</v>
      </c>
      <c r="D9781" s="7">
        <v>130</v>
      </c>
      <c r="E9781" s="6" t="s">
        <v>18414</v>
      </c>
      <c r="H9781" s="6">
        <f>IF('Раздел 2.13.1'!Q76&gt;='Раздел 2.13.1'!X76,0,1)</f>
        <v>0</v>
      </c>
    </row>
    <row r="9782" spans="1:8" x14ac:dyDescent="0.2">
      <c r="A9782" s="6">
        <f t="shared" si="145"/>
        <v>609562</v>
      </c>
      <c r="B9782" s="6">
        <v>53</v>
      </c>
      <c r="C9782" s="6">
        <v>3</v>
      </c>
      <c r="D9782" s="7">
        <v>131</v>
      </c>
      <c r="E9782" s="6" t="s">
        <v>18415</v>
      </c>
      <c r="H9782" s="6">
        <f>IF('Раздел 2.13.1'!Q77&gt;='Раздел 2.13.1'!X77,0,1)</f>
        <v>0</v>
      </c>
    </row>
    <row r="9783" spans="1:8" x14ac:dyDescent="0.2">
      <c r="A9783" s="6">
        <f t="shared" si="145"/>
        <v>609562</v>
      </c>
      <c r="B9783" s="6">
        <v>53</v>
      </c>
      <c r="C9783" s="6">
        <v>3</v>
      </c>
      <c r="D9783" s="7">
        <v>132</v>
      </c>
      <c r="E9783" s="6" t="s">
        <v>18416</v>
      </c>
      <c r="H9783" s="6">
        <f>IF('Раздел 2.13.1'!Q78&gt;='Раздел 2.13.1'!X78,0,1)</f>
        <v>0</v>
      </c>
    </row>
    <row r="9784" spans="1:8" x14ac:dyDescent="0.2">
      <c r="A9784" s="6">
        <f t="shared" si="145"/>
        <v>609562</v>
      </c>
      <c r="B9784" s="6">
        <v>53</v>
      </c>
      <c r="C9784" s="6">
        <v>3</v>
      </c>
      <c r="D9784" s="7">
        <v>133</v>
      </c>
      <c r="E9784" s="6" t="s">
        <v>18417</v>
      </c>
      <c r="H9784" s="6">
        <f>IF('Раздел 2.13.1'!Q79&gt;='Раздел 2.13.1'!X79,0,1)</f>
        <v>0</v>
      </c>
    </row>
    <row r="9785" spans="1:8" x14ac:dyDescent="0.2">
      <c r="A9785" s="6">
        <f t="shared" si="145"/>
        <v>609562</v>
      </c>
      <c r="B9785" s="6">
        <v>53</v>
      </c>
      <c r="C9785" s="119">
        <v>3</v>
      </c>
      <c r="D9785" s="119">
        <v>134</v>
      </c>
      <c r="E9785" s="119" t="s">
        <v>18418</v>
      </c>
      <c r="F9785" s="119"/>
      <c r="G9785" s="119"/>
      <c r="H9785" s="119">
        <f>IF('Раздел 2.13.1'!Q80&gt;='Раздел 2.13.1'!X80,0,1)</f>
        <v>0</v>
      </c>
    </row>
    <row r="9786" spans="1:8" x14ac:dyDescent="0.2">
      <c r="A9786" s="6">
        <f t="shared" si="145"/>
        <v>609562</v>
      </c>
      <c r="B9786" s="6">
        <v>53</v>
      </c>
      <c r="C9786" s="6">
        <v>4</v>
      </c>
      <c r="D9786" s="7">
        <v>135</v>
      </c>
      <c r="E9786" s="6" t="s">
        <v>18419</v>
      </c>
      <c r="H9786" s="6">
        <f>IF('Раздел 2.13.1'!Q21&gt;='Раздел 2.13.1'!Y21,0,1)</f>
        <v>0</v>
      </c>
    </row>
    <row r="9787" spans="1:8" x14ac:dyDescent="0.2">
      <c r="A9787" s="6">
        <f t="shared" si="145"/>
        <v>609562</v>
      </c>
      <c r="B9787" s="6">
        <v>53</v>
      </c>
      <c r="C9787" s="6">
        <v>4</v>
      </c>
      <c r="D9787" s="7">
        <v>136</v>
      </c>
      <c r="E9787" s="6" t="s">
        <v>18420</v>
      </c>
      <c r="H9787" s="6">
        <f>IF('Раздел 2.13.1'!Q22&gt;='Раздел 2.13.1'!Y22,0,1)</f>
        <v>0</v>
      </c>
    </row>
    <row r="9788" spans="1:8" x14ac:dyDescent="0.2">
      <c r="A9788" s="6">
        <f t="shared" si="145"/>
        <v>609562</v>
      </c>
      <c r="B9788" s="6">
        <v>53</v>
      </c>
      <c r="C9788" s="6">
        <v>4</v>
      </c>
      <c r="D9788" s="7">
        <v>137</v>
      </c>
      <c r="E9788" s="6" t="s">
        <v>18421</v>
      </c>
      <c r="H9788" s="6">
        <f>IF('Раздел 2.13.1'!Q23&gt;='Раздел 2.13.1'!Y23,0,1)</f>
        <v>0</v>
      </c>
    </row>
    <row r="9789" spans="1:8" x14ac:dyDescent="0.2">
      <c r="A9789" s="6">
        <f t="shared" si="145"/>
        <v>609562</v>
      </c>
      <c r="B9789" s="6">
        <v>53</v>
      </c>
      <c r="C9789" s="6">
        <v>4</v>
      </c>
      <c r="D9789" s="7">
        <v>138</v>
      </c>
      <c r="E9789" s="6" t="s">
        <v>18422</v>
      </c>
      <c r="H9789" s="6">
        <f>IF('Раздел 2.13.1'!Q24&gt;='Раздел 2.13.1'!Y24,0,1)</f>
        <v>0</v>
      </c>
    </row>
    <row r="9790" spans="1:8" x14ac:dyDescent="0.2">
      <c r="A9790" s="6">
        <f t="shared" si="145"/>
        <v>609562</v>
      </c>
      <c r="B9790" s="6">
        <v>53</v>
      </c>
      <c r="C9790" s="6">
        <v>4</v>
      </c>
      <c r="D9790" s="7">
        <v>139</v>
      </c>
      <c r="E9790" s="6" t="s">
        <v>18423</v>
      </c>
      <c r="H9790" s="6">
        <f>IF('Раздел 2.13.1'!Q25&gt;='Раздел 2.13.1'!Y25,0,1)</f>
        <v>0</v>
      </c>
    </row>
    <row r="9791" spans="1:8" x14ac:dyDescent="0.2">
      <c r="A9791" s="6">
        <f t="shared" si="145"/>
        <v>609562</v>
      </c>
      <c r="B9791" s="6">
        <v>53</v>
      </c>
      <c r="C9791" s="6">
        <v>4</v>
      </c>
      <c r="D9791" s="7">
        <v>140</v>
      </c>
      <c r="E9791" s="6" t="s">
        <v>18424</v>
      </c>
      <c r="H9791" s="6">
        <f>IF('Раздел 2.13.1'!Q26&gt;='Раздел 2.13.1'!Y26,0,1)</f>
        <v>0</v>
      </c>
    </row>
    <row r="9792" spans="1:8" x14ac:dyDescent="0.2">
      <c r="A9792" s="6">
        <f t="shared" si="145"/>
        <v>609562</v>
      </c>
      <c r="B9792" s="6">
        <v>53</v>
      </c>
      <c r="C9792" s="6">
        <v>4</v>
      </c>
      <c r="D9792" s="7">
        <v>141</v>
      </c>
      <c r="E9792" s="6" t="s">
        <v>16445</v>
      </c>
      <c r="H9792" s="6">
        <f>IF('Раздел 2.13.1'!Q27&gt;='Раздел 2.13.1'!Y27,0,1)</f>
        <v>0</v>
      </c>
    </row>
    <row r="9793" spans="1:8" x14ac:dyDescent="0.2">
      <c r="A9793" s="6">
        <f t="shared" si="145"/>
        <v>609562</v>
      </c>
      <c r="B9793" s="6">
        <v>53</v>
      </c>
      <c r="C9793" s="6">
        <v>4</v>
      </c>
      <c r="D9793" s="7">
        <v>142</v>
      </c>
      <c r="E9793" s="6" t="s">
        <v>16446</v>
      </c>
      <c r="H9793" s="6">
        <f>IF('Раздел 2.13.1'!Q28&gt;='Раздел 2.13.1'!Y28,0,1)</f>
        <v>0</v>
      </c>
    </row>
    <row r="9794" spans="1:8" x14ac:dyDescent="0.2">
      <c r="A9794" s="6">
        <f t="shared" si="145"/>
        <v>609562</v>
      </c>
      <c r="B9794" s="6">
        <v>53</v>
      </c>
      <c r="C9794" s="6">
        <v>4</v>
      </c>
      <c r="D9794" s="7">
        <v>143</v>
      </c>
      <c r="E9794" s="6" t="s">
        <v>17488</v>
      </c>
      <c r="H9794" s="6">
        <f>IF('Раздел 2.13.1'!Q29&gt;='Раздел 2.13.1'!Y29,0,1)</f>
        <v>0</v>
      </c>
    </row>
    <row r="9795" spans="1:8" x14ac:dyDescent="0.2">
      <c r="A9795" s="6">
        <f t="shared" si="145"/>
        <v>609562</v>
      </c>
      <c r="B9795" s="6">
        <v>53</v>
      </c>
      <c r="C9795" s="6">
        <v>4</v>
      </c>
      <c r="D9795" s="7">
        <v>144</v>
      </c>
      <c r="E9795" s="6" t="s">
        <v>17489</v>
      </c>
      <c r="H9795" s="6">
        <f>IF('Раздел 2.13.1'!Q30&gt;='Раздел 2.13.1'!Y30,0,1)</f>
        <v>0</v>
      </c>
    </row>
    <row r="9796" spans="1:8" x14ac:dyDescent="0.2">
      <c r="A9796" s="6">
        <f t="shared" si="145"/>
        <v>609562</v>
      </c>
      <c r="B9796" s="6">
        <v>53</v>
      </c>
      <c r="C9796" s="6">
        <v>4</v>
      </c>
      <c r="D9796" s="7">
        <v>145</v>
      </c>
      <c r="E9796" s="6" t="s">
        <v>17490</v>
      </c>
      <c r="H9796" s="6">
        <f>IF('Раздел 2.13.1'!Q31&gt;='Раздел 2.13.1'!Y31,0,1)</f>
        <v>0</v>
      </c>
    </row>
    <row r="9797" spans="1:8" x14ac:dyDescent="0.2">
      <c r="A9797" s="6">
        <f t="shared" si="145"/>
        <v>609562</v>
      </c>
      <c r="B9797" s="6">
        <v>53</v>
      </c>
      <c r="C9797" s="6">
        <v>4</v>
      </c>
      <c r="D9797" s="7">
        <v>146</v>
      </c>
      <c r="E9797" s="6" t="s">
        <v>18313</v>
      </c>
      <c r="H9797" s="6">
        <f>IF('Раздел 2.13.1'!Q32&gt;='Раздел 2.13.1'!Y32,0,1)</f>
        <v>0</v>
      </c>
    </row>
    <row r="9798" spans="1:8" x14ac:dyDescent="0.2">
      <c r="A9798" s="6">
        <f t="shared" si="145"/>
        <v>609562</v>
      </c>
      <c r="B9798" s="6">
        <v>53</v>
      </c>
      <c r="C9798" s="6">
        <v>4</v>
      </c>
      <c r="D9798" s="7">
        <v>147</v>
      </c>
      <c r="E9798" s="6" t="s">
        <v>18314</v>
      </c>
      <c r="H9798" s="6">
        <f>IF('Раздел 2.13.1'!Q33&gt;='Раздел 2.13.1'!Y33,0,1)</f>
        <v>0</v>
      </c>
    </row>
    <row r="9799" spans="1:8" x14ac:dyDescent="0.2">
      <c r="A9799" s="6">
        <f t="shared" si="145"/>
        <v>609562</v>
      </c>
      <c r="B9799" s="6">
        <v>53</v>
      </c>
      <c r="C9799" s="6">
        <v>4</v>
      </c>
      <c r="D9799" s="7">
        <v>148</v>
      </c>
      <c r="E9799" s="6" t="s">
        <v>18315</v>
      </c>
      <c r="H9799" s="6">
        <f>IF('Раздел 2.13.1'!Q34&gt;='Раздел 2.13.1'!Y34,0,1)</f>
        <v>0</v>
      </c>
    </row>
    <row r="9800" spans="1:8" x14ac:dyDescent="0.2">
      <c r="A9800" s="6">
        <f t="shared" si="145"/>
        <v>609562</v>
      </c>
      <c r="B9800" s="6">
        <v>53</v>
      </c>
      <c r="C9800" s="6">
        <v>4</v>
      </c>
      <c r="D9800" s="7">
        <v>149</v>
      </c>
      <c r="E9800" s="6" t="s">
        <v>18316</v>
      </c>
      <c r="H9800" s="6">
        <f>IF('Раздел 2.13.1'!Q35&gt;='Раздел 2.13.1'!Y35,0,1)</f>
        <v>0</v>
      </c>
    </row>
    <row r="9801" spans="1:8" x14ac:dyDescent="0.2">
      <c r="A9801" s="6">
        <f t="shared" si="145"/>
        <v>609562</v>
      </c>
      <c r="B9801" s="6">
        <v>53</v>
      </c>
      <c r="C9801" s="6">
        <v>4</v>
      </c>
      <c r="D9801" s="7">
        <v>150</v>
      </c>
      <c r="E9801" s="6" t="s">
        <v>16451</v>
      </c>
      <c r="H9801" s="6">
        <f>IF('Раздел 2.13.1'!Q36&gt;='Раздел 2.13.1'!Y36,0,1)</f>
        <v>0</v>
      </c>
    </row>
    <row r="9802" spans="1:8" x14ac:dyDescent="0.2">
      <c r="A9802" s="6">
        <f t="shared" si="145"/>
        <v>609562</v>
      </c>
      <c r="B9802" s="6">
        <v>53</v>
      </c>
      <c r="C9802" s="6">
        <v>4</v>
      </c>
      <c r="D9802" s="7">
        <v>151</v>
      </c>
      <c r="E9802" s="6" t="s">
        <v>17491</v>
      </c>
      <c r="H9802" s="6">
        <f>IF('Раздел 2.13.1'!Q37&gt;='Раздел 2.13.1'!Y37,0,1)</f>
        <v>0</v>
      </c>
    </row>
    <row r="9803" spans="1:8" x14ac:dyDescent="0.2">
      <c r="A9803" s="6">
        <f t="shared" si="145"/>
        <v>609562</v>
      </c>
      <c r="B9803" s="6">
        <v>53</v>
      </c>
      <c r="C9803" s="6">
        <v>4</v>
      </c>
      <c r="D9803" s="7">
        <v>152</v>
      </c>
      <c r="E9803" s="6" t="s">
        <v>17492</v>
      </c>
      <c r="H9803" s="6">
        <f>IF('Раздел 2.13.1'!Q38&gt;='Раздел 2.13.1'!Y38,0,1)</f>
        <v>0</v>
      </c>
    </row>
    <row r="9804" spans="1:8" x14ac:dyDescent="0.2">
      <c r="A9804" s="6">
        <f t="shared" si="145"/>
        <v>609562</v>
      </c>
      <c r="B9804" s="6">
        <v>53</v>
      </c>
      <c r="C9804" s="6">
        <v>4</v>
      </c>
      <c r="D9804" s="7">
        <v>153</v>
      </c>
      <c r="E9804" s="6" t="s">
        <v>17493</v>
      </c>
      <c r="H9804" s="6">
        <f>IF('Раздел 2.13.1'!Q39&gt;='Раздел 2.13.1'!Y39,0,1)</f>
        <v>0</v>
      </c>
    </row>
    <row r="9805" spans="1:8" x14ac:dyDescent="0.2">
      <c r="A9805" s="6">
        <f t="shared" si="145"/>
        <v>609562</v>
      </c>
      <c r="B9805" s="6">
        <v>53</v>
      </c>
      <c r="C9805" s="6">
        <v>4</v>
      </c>
      <c r="D9805" s="7">
        <v>154</v>
      </c>
      <c r="E9805" s="6" t="s">
        <v>17494</v>
      </c>
      <c r="H9805" s="6">
        <f>IF('Раздел 2.13.1'!Q40&gt;='Раздел 2.13.1'!Y40,0,1)</f>
        <v>0</v>
      </c>
    </row>
    <row r="9806" spans="1:8" x14ac:dyDescent="0.2">
      <c r="A9806" s="6">
        <f t="shared" si="145"/>
        <v>609562</v>
      </c>
      <c r="B9806" s="6">
        <v>53</v>
      </c>
      <c r="C9806" s="6">
        <v>4</v>
      </c>
      <c r="D9806" s="7">
        <v>155</v>
      </c>
      <c r="E9806" s="6" t="s">
        <v>18286</v>
      </c>
      <c r="H9806" s="6">
        <f>IF('Раздел 2.13.1'!Q41&gt;='Раздел 2.13.1'!Y41,0,1)</f>
        <v>0</v>
      </c>
    </row>
    <row r="9807" spans="1:8" x14ac:dyDescent="0.2">
      <c r="A9807" s="6">
        <f t="shared" si="145"/>
        <v>609562</v>
      </c>
      <c r="B9807" s="6">
        <v>53</v>
      </c>
      <c r="C9807" s="6">
        <v>4</v>
      </c>
      <c r="D9807" s="7">
        <v>156</v>
      </c>
      <c r="E9807" s="6" t="s">
        <v>18287</v>
      </c>
      <c r="H9807" s="6">
        <f>IF('Раздел 2.13.1'!Q42&gt;='Раздел 2.13.1'!Y42,0,1)</f>
        <v>0</v>
      </c>
    </row>
    <row r="9808" spans="1:8" x14ac:dyDescent="0.2">
      <c r="A9808" s="6">
        <f t="shared" si="145"/>
        <v>609562</v>
      </c>
      <c r="B9808" s="6">
        <v>53</v>
      </c>
      <c r="C9808" s="6">
        <v>4</v>
      </c>
      <c r="D9808" s="7">
        <v>157</v>
      </c>
      <c r="E9808" s="6" t="s">
        <v>18288</v>
      </c>
      <c r="H9808" s="6">
        <f>IF('Раздел 2.13.1'!Q43&gt;='Раздел 2.13.1'!Y43,0,1)</f>
        <v>0</v>
      </c>
    </row>
    <row r="9809" spans="1:8" x14ac:dyDescent="0.2">
      <c r="A9809" s="6">
        <f t="shared" si="145"/>
        <v>609562</v>
      </c>
      <c r="B9809" s="6">
        <v>53</v>
      </c>
      <c r="C9809" s="6">
        <v>4</v>
      </c>
      <c r="D9809" s="7">
        <v>158</v>
      </c>
      <c r="E9809" s="6" t="s">
        <v>18289</v>
      </c>
      <c r="H9809" s="6">
        <f>IF('Раздел 2.13.1'!Q44&gt;='Раздел 2.13.1'!Y44,0,1)</f>
        <v>0</v>
      </c>
    </row>
    <row r="9810" spans="1:8" x14ac:dyDescent="0.2">
      <c r="A9810" s="6">
        <f t="shared" si="145"/>
        <v>609562</v>
      </c>
      <c r="B9810" s="6">
        <v>53</v>
      </c>
      <c r="C9810" s="6">
        <v>4</v>
      </c>
      <c r="D9810" s="7">
        <v>159</v>
      </c>
      <c r="E9810" s="6" t="s">
        <v>18290</v>
      </c>
      <c r="H9810" s="6">
        <f>IF('Раздел 2.13.1'!Q45&gt;='Раздел 2.13.1'!Y45,0,1)</f>
        <v>0</v>
      </c>
    </row>
    <row r="9811" spans="1:8" x14ac:dyDescent="0.2">
      <c r="A9811" s="6">
        <f t="shared" si="145"/>
        <v>609562</v>
      </c>
      <c r="B9811" s="6">
        <v>53</v>
      </c>
      <c r="C9811" s="6">
        <v>4</v>
      </c>
      <c r="D9811" s="7">
        <v>160</v>
      </c>
      <c r="E9811" s="6" t="s">
        <v>18291</v>
      </c>
      <c r="H9811" s="6">
        <f>IF('Раздел 2.13.1'!Q46&gt;='Раздел 2.13.1'!Y46,0,1)</f>
        <v>0</v>
      </c>
    </row>
    <row r="9812" spans="1:8" x14ac:dyDescent="0.2">
      <c r="A9812" s="6">
        <f t="shared" si="145"/>
        <v>609562</v>
      </c>
      <c r="B9812" s="6">
        <v>53</v>
      </c>
      <c r="C9812" s="6">
        <v>4</v>
      </c>
      <c r="D9812" s="7">
        <v>161</v>
      </c>
      <c r="E9812" s="6" t="s">
        <v>18292</v>
      </c>
      <c r="H9812" s="6">
        <f>IF('Раздел 2.13.1'!Q47&gt;='Раздел 2.13.1'!Y47,0,1)</f>
        <v>0</v>
      </c>
    </row>
    <row r="9813" spans="1:8" x14ac:dyDescent="0.2">
      <c r="A9813" s="6">
        <f t="shared" si="145"/>
        <v>609562</v>
      </c>
      <c r="B9813" s="6">
        <v>53</v>
      </c>
      <c r="C9813" s="6">
        <v>4</v>
      </c>
      <c r="D9813" s="7">
        <v>162</v>
      </c>
      <c r="E9813" s="6" t="s">
        <v>18293</v>
      </c>
      <c r="H9813" s="6">
        <f>IF('Раздел 2.13.1'!Q48&gt;='Раздел 2.13.1'!Y48,0,1)</f>
        <v>0</v>
      </c>
    </row>
    <row r="9814" spans="1:8" x14ac:dyDescent="0.2">
      <c r="A9814" s="6">
        <f t="shared" si="145"/>
        <v>609562</v>
      </c>
      <c r="B9814" s="6">
        <v>53</v>
      </c>
      <c r="C9814" s="6">
        <v>4</v>
      </c>
      <c r="D9814" s="7">
        <v>163</v>
      </c>
      <c r="E9814" s="6" t="s">
        <v>18294</v>
      </c>
      <c r="H9814" s="6">
        <f>IF('Раздел 2.13.1'!Q49&gt;='Раздел 2.13.1'!Y49,0,1)</f>
        <v>0</v>
      </c>
    </row>
    <row r="9815" spans="1:8" x14ac:dyDescent="0.2">
      <c r="A9815" s="6">
        <f t="shared" si="145"/>
        <v>609562</v>
      </c>
      <c r="B9815" s="6">
        <v>53</v>
      </c>
      <c r="C9815" s="6">
        <v>4</v>
      </c>
      <c r="D9815" s="7">
        <v>164</v>
      </c>
      <c r="E9815" s="6" t="s">
        <v>18295</v>
      </c>
      <c r="H9815" s="6">
        <f>IF('Раздел 2.13.1'!Q50&gt;='Раздел 2.13.1'!Y50,0,1)</f>
        <v>0</v>
      </c>
    </row>
    <row r="9816" spans="1:8" x14ac:dyDescent="0.2">
      <c r="A9816" s="6">
        <f t="shared" si="145"/>
        <v>609562</v>
      </c>
      <c r="B9816" s="6">
        <v>53</v>
      </c>
      <c r="C9816" s="6">
        <v>4</v>
      </c>
      <c r="D9816" s="7">
        <v>165</v>
      </c>
      <c r="E9816" s="6" t="s">
        <v>18296</v>
      </c>
      <c r="H9816" s="6">
        <f>IF('Раздел 2.13.1'!Q51&gt;='Раздел 2.13.1'!Y51,0,1)</f>
        <v>0</v>
      </c>
    </row>
    <row r="9817" spans="1:8" x14ac:dyDescent="0.2">
      <c r="A9817" s="6">
        <f t="shared" si="145"/>
        <v>609562</v>
      </c>
      <c r="B9817" s="6">
        <v>53</v>
      </c>
      <c r="C9817" s="6">
        <v>4</v>
      </c>
      <c r="D9817" s="7">
        <v>166</v>
      </c>
      <c r="E9817" s="6" t="s">
        <v>18297</v>
      </c>
      <c r="H9817" s="6">
        <f>IF('Раздел 2.13.1'!Q52&gt;='Раздел 2.13.1'!Y52,0,1)</f>
        <v>0</v>
      </c>
    </row>
    <row r="9818" spans="1:8" x14ac:dyDescent="0.2">
      <c r="A9818" s="6">
        <f t="shared" si="145"/>
        <v>609562</v>
      </c>
      <c r="B9818" s="6">
        <v>53</v>
      </c>
      <c r="C9818" s="6">
        <v>4</v>
      </c>
      <c r="D9818" s="7">
        <v>167</v>
      </c>
      <c r="E9818" s="6" t="s">
        <v>18298</v>
      </c>
      <c r="H9818" s="6">
        <f>IF('Раздел 2.13.1'!Q53&gt;='Раздел 2.13.1'!Y53,0,1)</f>
        <v>0</v>
      </c>
    </row>
    <row r="9819" spans="1:8" x14ac:dyDescent="0.2">
      <c r="A9819" s="6">
        <f t="shared" si="145"/>
        <v>609562</v>
      </c>
      <c r="B9819" s="6">
        <v>53</v>
      </c>
      <c r="C9819" s="6">
        <v>4</v>
      </c>
      <c r="D9819" s="7">
        <v>168</v>
      </c>
      <c r="E9819" s="6" t="s">
        <v>17478</v>
      </c>
      <c r="H9819" s="6">
        <f>IF('Раздел 2.13.1'!Q54&gt;='Раздел 2.13.1'!Y54,0,1)</f>
        <v>0</v>
      </c>
    </row>
    <row r="9820" spans="1:8" x14ac:dyDescent="0.2">
      <c r="A9820" s="6">
        <f t="shared" si="145"/>
        <v>609562</v>
      </c>
      <c r="B9820" s="6">
        <v>53</v>
      </c>
      <c r="C9820" s="6">
        <v>4</v>
      </c>
      <c r="D9820" s="7">
        <v>169</v>
      </c>
      <c r="E9820" s="6" t="s">
        <v>16439</v>
      </c>
      <c r="H9820" s="6">
        <f>IF('Раздел 2.13.1'!Q55&gt;='Раздел 2.13.1'!Y55,0,1)</f>
        <v>0</v>
      </c>
    </row>
    <row r="9821" spans="1:8" x14ac:dyDescent="0.2">
      <c r="A9821" s="6">
        <f t="shared" si="145"/>
        <v>609562</v>
      </c>
      <c r="B9821" s="6">
        <v>53</v>
      </c>
      <c r="C9821" s="6">
        <v>4</v>
      </c>
      <c r="D9821" s="7">
        <v>170</v>
      </c>
      <c r="E9821" s="6" t="s">
        <v>16440</v>
      </c>
      <c r="H9821" s="6">
        <f>IF('Раздел 2.13.1'!Q56&gt;='Раздел 2.13.1'!Y56,0,1)</f>
        <v>0</v>
      </c>
    </row>
    <row r="9822" spans="1:8" x14ac:dyDescent="0.2">
      <c r="A9822" s="6">
        <f t="shared" si="145"/>
        <v>609562</v>
      </c>
      <c r="B9822" s="6">
        <v>53</v>
      </c>
      <c r="C9822" s="6">
        <v>4</v>
      </c>
      <c r="D9822" s="7">
        <v>171</v>
      </c>
      <c r="E9822" s="6" t="s">
        <v>18302</v>
      </c>
      <c r="H9822" s="6">
        <f>IF('Раздел 2.13.1'!Q57&gt;='Раздел 2.13.1'!Y57,0,1)</f>
        <v>0</v>
      </c>
    </row>
    <row r="9823" spans="1:8" x14ac:dyDescent="0.2">
      <c r="A9823" s="6">
        <f t="shared" si="145"/>
        <v>609562</v>
      </c>
      <c r="B9823" s="6">
        <v>53</v>
      </c>
      <c r="C9823" s="6">
        <v>4</v>
      </c>
      <c r="D9823" s="7">
        <v>172</v>
      </c>
      <c r="E9823" s="6" t="s">
        <v>18303</v>
      </c>
      <c r="H9823" s="6">
        <f>IF('Раздел 2.13.1'!Q58&gt;='Раздел 2.13.1'!Y58,0,1)</f>
        <v>0</v>
      </c>
    </row>
    <row r="9824" spans="1:8" x14ac:dyDescent="0.2">
      <c r="A9824" s="6">
        <f t="shared" si="145"/>
        <v>609562</v>
      </c>
      <c r="B9824" s="6">
        <v>53</v>
      </c>
      <c r="C9824" s="6">
        <v>4</v>
      </c>
      <c r="D9824" s="7">
        <v>173</v>
      </c>
      <c r="E9824" s="6" t="s">
        <v>17479</v>
      </c>
      <c r="H9824" s="6">
        <f>IF('Раздел 2.13.1'!Q59&gt;='Раздел 2.13.1'!Y59,0,1)</f>
        <v>0</v>
      </c>
    </row>
    <row r="9825" spans="1:8" x14ac:dyDescent="0.2">
      <c r="A9825" s="6">
        <f t="shared" si="145"/>
        <v>609562</v>
      </c>
      <c r="B9825" s="6">
        <v>53</v>
      </c>
      <c r="C9825" s="6">
        <v>4</v>
      </c>
      <c r="D9825" s="7">
        <v>174</v>
      </c>
      <c r="E9825" s="6" t="s">
        <v>17480</v>
      </c>
      <c r="H9825" s="6">
        <f>IF('Раздел 2.13.1'!Q60&gt;='Раздел 2.13.1'!Y60,0,1)</f>
        <v>0</v>
      </c>
    </row>
    <row r="9826" spans="1:8" x14ac:dyDescent="0.2">
      <c r="A9826" s="6">
        <f t="shared" ref="A9826:A9889" si="146">P_3</f>
        <v>609562</v>
      </c>
      <c r="B9826" s="6">
        <v>53</v>
      </c>
      <c r="C9826" s="6">
        <v>4</v>
      </c>
      <c r="D9826" s="7">
        <v>175</v>
      </c>
      <c r="E9826" s="6" t="s">
        <v>17481</v>
      </c>
      <c r="H9826" s="6">
        <f>IF('Раздел 2.13.1'!Q61&gt;='Раздел 2.13.1'!Y61,0,1)</f>
        <v>0</v>
      </c>
    </row>
    <row r="9827" spans="1:8" x14ac:dyDescent="0.2">
      <c r="A9827" s="6">
        <f t="shared" si="146"/>
        <v>609562</v>
      </c>
      <c r="B9827" s="6">
        <v>53</v>
      </c>
      <c r="C9827" s="6">
        <v>4</v>
      </c>
      <c r="D9827" s="7">
        <v>176</v>
      </c>
      <c r="E9827" s="6" t="s">
        <v>17482</v>
      </c>
      <c r="H9827" s="6">
        <f>IF('Раздел 2.13.1'!Q62&gt;='Раздел 2.13.1'!Y62,0,1)</f>
        <v>0</v>
      </c>
    </row>
    <row r="9828" spans="1:8" x14ac:dyDescent="0.2">
      <c r="A9828" s="6">
        <f t="shared" si="146"/>
        <v>609562</v>
      </c>
      <c r="B9828" s="6">
        <v>53</v>
      </c>
      <c r="C9828" s="6">
        <v>4</v>
      </c>
      <c r="D9828" s="7">
        <v>177</v>
      </c>
      <c r="E9828" s="6" t="s">
        <v>17483</v>
      </c>
      <c r="H9828" s="6">
        <f>IF('Раздел 2.13.1'!Q63&gt;='Раздел 2.13.1'!Y63,0,1)</f>
        <v>0</v>
      </c>
    </row>
    <row r="9829" spans="1:8" x14ac:dyDescent="0.2">
      <c r="A9829" s="6">
        <f t="shared" si="146"/>
        <v>609562</v>
      </c>
      <c r="B9829" s="6">
        <v>53</v>
      </c>
      <c r="C9829" s="6">
        <v>4</v>
      </c>
      <c r="D9829" s="7">
        <v>178</v>
      </c>
      <c r="E9829" s="6" t="s">
        <v>17484</v>
      </c>
      <c r="H9829" s="6">
        <f>IF('Раздел 2.13.1'!Q64&gt;='Раздел 2.13.1'!Y64,0,1)</f>
        <v>0</v>
      </c>
    </row>
    <row r="9830" spans="1:8" x14ac:dyDescent="0.2">
      <c r="A9830" s="6">
        <f t="shared" si="146"/>
        <v>609562</v>
      </c>
      <c r="B9830" s="6">
        <v>53</v>
      </c>
      <c r="C9830" s="6">
        <v>4</v>
      </c>
      <c r="D9830" s="7">
        <v>179</v>
      </c>
      <c r="E9830" s="6" t="s">
        <v>17485</v>
      </c>
      <c r="H9830" s="6">
        <f>IF('Раздел 2.13.1'!Q65&gt;='Раздел 2.13.1'!Y65,0,1)</f>
        <v>0</v>
      </c>
    </row>
    <row r="9831" spans="1:8" x14ac:dyDescent="0.2">
      <c r="A9831" s="6">
        <f t="shared" si="146"/>
        <v>609562</v>
      </c>
      <c r="B9831" s="6">
        <v>53</v>
      </c>
      <c r="C9831" s="6">
        <v>4</v>
      </c>
      <c r="D9831" s="7">
        <v>180</v>
      </c>
      <c r="E9831" s="6" t="s">
        <v>17486</v>
      </c>
      <c r="H9831" s="6">
        <f>IF('Раздел 2.13.1'!Q66&gt;='Раздел 2.13.1'!Y66,0,1)</f>
        <v>0</v>
      </c>
    </row>
    <row r="9832" spans="1:8" x14ac:dyDescent="0.2">
      <c r="A9832" s="6">
        <f t="shared" si="146"/>
        <v>609562</v>
      </c>
      <c r="B9832" s="6">
        <v>53</v>
      </c>
      <c r="C9832" s="6">
        <v>4</v>
      </c>
      <c r="D9832" s="7">
        <v>181</v>
      </c>
      <c r="E9832" s="6" t="s">
        <v>17487</v>
      </c>
      <c r="H9832" s="6">
        <f>IF('Раздел 2.13.1'!Q67&gt;='Раздел 2.13.1'!Y67,0,1)</f>
        <v>0</v>
      </c>
    </row>
    <row r="9833" spans="1:8" x14ac:dyDescent="0.2">
      <c r="A9833" s="6">
        <f t="shared" si="146"/>
        <v>609562</v>
      </c>
      <c r="B9833" s="6">
        <v>53</v>
      </c>
      <c r="C9833" s="6">
        <v>4</v>
      </c>
      <c r="D9833" s="7">
        <v>182</v>
      </c>
      <c r="E9833" s="6" t="s">
        <v>17502</v>
      </c>
      <c r="H9833" s="6">
        <f>IF('Раздел 2.13.1'!Q68&gt;='Раздел 2.13.1'!Y68,0,1)</f>
        <v>0</v>
      </c>
    </row>
    <row r="9834" spans="1:8" x14ac:dyDescent="0.2">
      <c r="A9834" s="6">
        <f t="shared" si="146"/>
        <v>609562</v>
      </c>
      <c r="B9834" s="6">
        <v>53</v>
      </c>
      <c r="C9834" s="6">
        <v>4</v>
      </c>
      <c r="D9834" s="7">
        <v>183</v>
      </c>
      <c r="E9834" s="6" t="s">
        <v>17503</v>
      </c>
      <c r="H9834" s="6">
        <f>IF('Раздел 2.13.1'!Q69&gt;='Раздел 2.13.1'!Y69,0,1)</f>
        <v>0</v>
      </c>
    </row>
    <row r="9835" spans="1:8" x14ac:dyDescent="0.2">
      <c r="A9835" s="6">
        <f t="shared" si="146"/>
        <v>609562</v>
      </c>
      <c r="B9835" s="6">
        <v>53</v>
      </c>
      <c r="C9835" s="6">
        <v>4</v>
      </c>
      <c r="D9835" s="7">
        <v>184</v>
      </c>
      <c r="E9835" s="6" t="s">
        <v>17504</v>
      </c>
      <c r="H9835" s="6">
        <f>IF('Раздел 2.13.1'!Q70&gt;='Раздел 2.13.1'!Y70,0,1)</f>
        <v>0</v>
      </c>
    </row>
    <row r="9836" spans="1:8" x14ac:dyDescent="0.2">
      <c r="A9836" s="6">
        <f t="shared" si="146"/>
        <v>609562</v>
      </c>
      <c r="B9836" s="6">
        <v>53</v>
      </c>
      <c r="C9836" s="6">
        <v>4</v>
      </c>
      <c r="D9836" s="7">
        <v>185</v>
      </c>
      <c r="E9836" s="6" t="s">
        <v>17505</v>
      </c>
      <c r="H9836" s="6">
        <f>IF('Раздел 2.13.1'!Q71&gt;='Раздел 2.13.1'!Y71,0,1)</f>
        <v>0</v>
      </c>
    </row>
    <row r="9837" spans="1:8" x14ac:dyDescent="0.2">
      <c r="A9837" s="6">
        <f t="shared" si="146"/>
        <v>609562</v>
      </c>
      <c r="B9837" s="6">
        <v>53</v>
      </c>
      <c r="C9837" s="6">
        <v>4</v>
      </c>
      <c r="D9837" s="7">
        <v>186</v>
      </c>
      <c r="E9837" s="6" t="s">
        <v>16470</v>
      </c>
      <c r="H9837" s="6">
        <f>IF('Раздел 2.13.1'!Q72&gt;='Раздел 2.13.1'!Y72,0,1)</f>
        <v>0</v>
      </c>
    </row>
    <row r="9838" spans="1:8" x14ac:dyDescent="0.2">
      <c r="A9838" s="6">
        <f t="shared" si="146"/>
        <v>609562</v>
      </c>
      <c r="B9838" s="6">
        <v>53</v>
      </c>
      <c r="C9838" s="6">
        <v>4</v>
      </c>
      <c r="D9838" s="7">
        <v>187</v>
      </c>
      <c r="E9838" s="6" t="s">
        <v>16471</v>
      </c>
      <c r="H9838" s="6">
        <f>IF('Раздел 2.13.1'!Q73&gt;='Раздел 2.13.1'!Y73,0,1)</f>
        <v>0</v>
      </c>
    </row>
    <row r="9839" spans="1:8" x14ac:dyDescent="0.2">
      <c r="A9839" s="6">
        <f t="shared" si="146"/>
        <v>609562</v>
      </c>
      <c r="B9839" s="6">
        <v>53</v>
      </c>
      <c r="C9839" s="6">
        <v>4</v>
      </c>
      <c r="D9839" s="7">
        <v>188</v>
      </c>
      <c r="E9839" s="6" t="s">
        <v>16472</v>
      </c>
      <c r="H9839" s="6">
        <f>IF('Раздел 2.13.1'!Q74&gt;='Раздел 2.13.1'!Y74,0,1)</f>
        <v>0</v>
      </c>
    </row>
    <row r="9840" spans="1:8" x14ac:dyDescent="0.2">
      <c r="A9840" s="6">
        <f t="shared" si="146"/>
        <v>609562</v>
      </c>
      <c r="B9840" s="6">
        <v>53</v>
      </c>
      <c r="C9840" s="6">
        <v>4</v>
      </c>
      <c r="D9840" s="7">
        <v>189</v>
      </c>
      <c r="E9840" s="6" t="s">
        <v>16473</v>
      </c>
      <c r="H9840" s="6">
        <f>IF('Раздел 2.13.1'!Q75&gt;='Раздел 2.13.1'!Y75,0,1)</f>
        <v>0</v>
      </c>
    </row>
    <row r="9841" spans="1:8" x14ac:dyDescent="0.2">
      <c r="A9841" s="6">
        <f t="shared" si="146"/>
        <v>609562</v>
      </c>
      <c r="B9841" s="6">
        <v>53</v>
      </c>
      <c r="C9841" s="6">
        <v>4</v>
      </c>
      <c r="D9841" s="7">
        <v>190</v>
      </c>
      <c r="E9841" s="6" t="s">
        <v>16474</v>
      </c>
      <c r="H9841" s="6">
        <f>IF('Раздел 2.13.1'!Q76&gt;='Раздел 2.13.1'!Y76,0,1)</f>
        <v>0</v>
      </c>
    </row>
    <row r="9842" spans="1:8" x14ac:dyDescent="0.2">
      <c r="A9842" s="6">
        <f t="shared" si="146"/>
        <v>609562</v>
      </c>
      <c r="B9842" s="6">
        <v>53</v>
      </c>
      <c r="C9842" s="6">
        <v>4</v>
      </c>
      <c r="D9842" s="7">
        <v>191</v>
      </c>
      <c r="E9842" s="6" t="s">
        <v>16475</v>
      </c>
      <c r="H9842" s="6">
        <f>IF('Раздел 2.13.1'!Q77&gt;='Раздел 2.13.1'!Y77,0,1)</f>
        <v>0</v>
      </c>
    </row>
    <row r="9843" spans="1:8" x14ac:dyDescent="0.2">
      <c r="A9843" s="6">
        <f t="shared" si="146"/>
        <v>609562</v>
      </c>
      <c r="B9843" s="6">
        <v>53</v>
      </c>
      <c r="C9843" s="6">
        <v>4</v>
      </c>
      <c r="D9843" s="7">
        <v>192</v>
      </c>
      <c r="E9843" s="6" t="s">
        <v>17508</v>
      </c>
      <c r="H9843" s="6">
        <f>IF('Раздел 2.13.1'!Q78&gt;='Раздел 2.13.1'!Y78,0,1)</f>
        <v>0</v>
      </c>
    </row>
    <row r="9844" spans="1:8" x14ac:dyDescent="0.2">
      <c r="A9844" s="6">
        <f t="shared" si="146"/>
        <v>609562</v>
      </c>
      <c r="B9844" s="6">
        <v>53</v>
      </c>
      <c r="C9844" s="6">
        <v>4</v>
      </c>
      <c r="D9844" s="7">
        <v>193</v>
      </c>
      <c r="E9844" s="6" t="s">
        <v>17509</v>
      </c>
      <c r="H9844" s="6">
        <f>IF('Раздел 2.13.1'!Q79&gt;='Раздел 2.13.1'!Y79,0,1)</f>
        <v>0</v>
      </c>
    </row>
    <row r="9845" spans="1:8" x14ac:dyDescent="0.2">
      <c r="A9845" s="6">
        <f t="shared" si="146"/>
        <v>609562</v>
      </c>
      <c r="B9845" s="6">
        <v>53</v>
      </c>
      <c r="C9845" s="119">
        <v>4</v>
      </c>
      <c r="D9845" s="119">
        <v>194</v>
      </c>
      <c r="E9845" s="119" t="s">
        <v>17510</v>
      </c>
      <c r="F9845" s="119"/>
      <c r="G9845" s="119"/>
      <c r="H9845" s="119">
        <f>IF('Раздел 2.13.1'!Q80&gt;='Раздел 2.13.1'!Y80,0,1)</f>
        <v>0</v>
      </c>
    </row>
    <row r="9846" spans="1:8" x14ac:dyDescent="0.2">
      <c r="A9846" s="6">
        <f t="shared" si="146"/>
        <v>609562</v>
      </c>
      <c r="B9846" s="6">
        <v>53</v>
      </c>
      <c r="C9846" s="6">
        <v>5</v>
      </c>
      <c r="D9846" s="7">
        <v>195</v>
      </c>
      <c r="E9846" s="6" t="s">
        <v>17511</v>
      </c>
      <c r="H9846" s="6">
        <f>IF('Раздел 2.13.1'!Q21&gt;='Раздел 2.13.1'!Z21,0,1)</f>
        <v>0</v>
      </c>
    </row>
    <row r="9847" spans="1:8" x14ac:dyDescent="0.2">
      <c r="A9847" s="6">
        <f t="shared" si="146"/>
        <v>609562</v>
      </c>
      <c r="B9847" s="6">
        <v>53</v>
      </c>
      <c r="C9847" s="6">
        <v>5</v>
      </c>
      <c r="D9847" s="7">
        <v>196</v>
      </c>
      <c r="E9847" s="6" t="s">
        <v>17512</v>
      </c>
      <c r="H9847" s="6">
        <f>IF('Раздел 2.13.1'!Q22&gt;='Раздел 2.13.1'!Z22,0,1)</f>
        <v>0</v>
      </c>
    </row>
    <row r="9848" spans="1:8" x14ac:dyDescent="0.2">
      <c r="A9848" s="6">
        <f t="shared" si="146"/>
        <v>609562</v>
      </c>
      <c r="B9848" s="6">
        <v>53</v>
      </c>
      <c r="C9848" s="6">
        <v>5</v>
      </c>
      <c r="D9848" s="7">
        <v>197</v>
      </c>
      <c r="E9848" s="6" t="s">
        <v>17513</v>
      </c>
      <c r="H9848" s="6">
        <f>IF('Раздел 2.13.1'!Q23&gt;='Раздел 2.13.1'!Z23,0,1)</f>
        <v>0</v>
      </c>
    </row>
    <row r="9849" spans="1:8" x14ac:dyDescent="0.2">
      <c r="A9849" s="6">
        <f t="shared" si="146"/>
        <v>609562</v>
      </c>
      <c r="B9849" s="6">
        <v>53</v>
      </c>
      <c r="C9849" s="6">
        <v>5</v>
      </c>
      <c r="D9849" s="7">
        <v>198</v>
      </c>
      <c r="E9849" s="6" t="s">
        <v>17514</v>
      </c>
      <c r="H9849" s="6">
        <f>IF('Раздел 2.13.1'!Q24&gt;='Раздел 2.13.1'!Z24,0,1)</f>
        <v>0</v>
      </c>
    </row>
    <row r="9850" spans="1:8" x14ac:dyDescent="0.2">
      <c r="A9850" s="6">
        <f t="shared" si="146"/>
        <v>609562</v>
      </c>
      <c r="B9850" s="6">
        <v>53</v>
      </c>
      <c r="C9850" s="6">
        <v>5</v>
      </c>
      <c r="D9850" s="7">
        <v>199</v>
      </c>
      <c r="E9850" s="6" t="s">
        <v>17515</v>
      </c>
      <c r="H9850" s="6">
        <f>IF('Раздел 2.13.1'!Q25&gt;='Раздел 2.13.1'!Z25,0,1)</f>
        <v>0</v>
      </c>
    </row>
    <row r="9851" spans="1:8" x14ac:dyDescent="0.2">
      <c r="A9851" s="6">
        <f t="shared" si="146"/>
        <v>609562</v>
      </c>
      <c r="B9851" s="6">
        <v>53</v>
      </c>
      <c r="C9851" s="6">
        <v>5</v>
      </c>
      <c r="D9851" s="7">
        <v>200</v>
      </c>
      <c r="E9851" s="6" t="s">
        <v>17516</v>
      </c>
      <c r="H9851" s="6">
        <f>IF('Раздел 2.13.1'!Q26&gt;='Раздел 2.13.1'!Z26,0,1)</f>
        <v>0</v>
      </c>
    </row>
    <row r="9852" spans="1:8" x14ac:dyDescent="0.2">
      <c r="A9852" s="6">
        <f t="shared" si="146"/>
        <v>609562</v>
      </c>
      <c r="B9852" s="6">
        <v>53</v>
      </c>
      <c r="C9852" s="6">
        <v>5</v>
      </c>
      <c r="D9852" s="7">
        <v>201</v>
      </c>
      <c r="E9852" s="6" t="s">
        <v>17517</v>
      </c>
      <c r="H9852" s="6">
        <f>IF('Раздел 2.13.1'!Q27&gt;='Раздел 2.13.1'!Z27,0,1)</f>
        <v>0</v>
      </c>
    </row>
    <row r="9853" spans="1:8" x14ac:dyDescent="0.2">
      <c r="A9853" s="6">
        <f t="shared" si="146"/>
        <v>609562</v>
      </c>
      <c r="B9853" s="6">
        <v>53</v>
      </c>
      <c r="C9853" s="6">
        <v>5</v>
      </c>
      <c r="D9853" s="7">
        <v>202</v>
      </c>
      <c r="E9853" s="6" t="s">
        <v>17518</v>
      </c>
      <c r="H9853" s="6">
        <f>IF('Раздел 2.13.1'!Q28&gt;='Раздел 2.13.1'!Z28,0,1)</f>
        <v>0</v>
      </c>
    </row>
    <row r="9854" spans="1:8" x14ac:dyDescent="0.2">
      <c r="A9854" s="6">
        <f t="shared" si="146"/>
        <v>609562</v>
      </c>
      <c r="B9854" s="6">
        <v>53</v>
      </c>
      <c r="C9854" s="6">
        <v>5</v>
      </c>
      <c r="D9854" s="7">
        <v>203</v>
      </c>
      <c r="E9854" s="6" t="s">
        <v>17519</v>
      </c>
      <c r="H9854" s="6">
        <f>IF('Раздел 2.13.1'!Q29&gt;='Раздел 2.13.1'!Z29,0,1)</f>
        <v>0</v>
      </c>
    </row>
    <row r="9855" spans="1:8" x14ac:dyDescent="0.2">
      <c r="A9855" s="6">
        <f t="shared" si="146"/>
        <v>609562</v>
      </c>
      <c r="B9855" s="6">
        <v>53</v>
      </c>
      <c r="C9855" s="6">
        <v>5</v>
      </c>
      <c r="D9855" s="7">
        <v>204</v>
      </c>
      <c r="E9855" s="6" t="s">
        <v>17520</v>
      </c>
      <c r="H9855" s="6">
        <f>IF('Раздел 2.13.1'!Q30&gt;='Раздел 2.13.1'!Z30,0,1)</f>
        <v>0</v>
      </c>
    </row>
    <row r="9856" spans="1:8" x14ac:dyDescent="0.2">
      <c r="A9856" s="6">
        <f t="shared" si="146"/>
        <v>609562</v>
      </c>
      <c r="B9856" s="6">
        <v>53</v>
      </c>
      <c r="C9856" s="6">
        <v>5</v>
      </c>
      <c r="D9856" s="7">
        <v>205</v>
      </c>
      <c r="E9856" s="6" t="s">
        <v>17521</v>
      </c>
      <c r="H9856" s="6">
        <f>IF('Раздел 2.13.1'!Q31&gt;='Раздел 2.13.1'!Z31,0,1)</f>
        <v>0</v>
      </c>
    </row>
    <row r="9857" spans="1:8" x14ac:dyDescent="0.2">
      <c r="A9857" s="6">
        <f t="shared" si="146"/>
        <v>609562</v>
      </c>
      <c r="B9857" s="6">
        <v>53</v>
      </c>
      <c r="C9857" s="6">
        <v>5</v>
      </c>
      <c r="D9857" s="7">
        <v>206</v>
      </c>
      <c r="E9857" s="6" t="s">
        <v>17522</v>
      </c>
      <c r="H9857" s="6">
        <f>IF('Раздел 2.13.1'!Q32&gt;='Раздел 2.13.1'!Z32,0,1)</f>
        <v>0</v>
      </c>
    </row>
    <row r="9858" spans="1:8" x14ac:dyDescent="0.2">
      <c r="A9858" s="6">
        <f t="shared" si="146"/>
        <v>609562</v>
      </c>
      <c r="B9858" s="6">
        <v>53</v>
      </c>
      <c r="C9858" s="6">
        <v>5</v>
      </c>
      <c r="D9858" s="7">
        <v>207</v>
      </c>
      <c r="E9858" s="6" t="s">
        <v>17523</v>
      </c>
      <c r="H9858" s="6">
        <f>IF('Раздел 2.13.1'!Q33&gt;='Раздел 2.13.1'!Z33,0,1)</f>
        <v>0</v>
      </c>
    </row>
    <row r="9859" spans="1:8" x14ac:dyDescent="0.2">
      <c r="A9859" s="6">
        <f t="shared" si="146"/>
        <v>609562</v>
      </c>
      <c r="B9859" s="6">
        <v>53</v>
      </c>
      <c r="C9859" s="6">
        <v>5</v>
      </c>
      <c r="D9859" s="7">
        <v>208</v>
      </c>
      <c r="E9859" s="6" t="s">
        <v>17524</v>
      </c>
      <c r="H9859" s="6">
        <f>IF('Раздел 2.13.1'!Q34&gt;='Раздел 2.13.1'!Z34,0,1)</f>
        <v>0</v>
      </c>
    </row>
    <row r="9860" spans="1:8" x14ac:dyDescent="0.2">
      <c r="A9860" s="6">
        <f t="shared" si="146"/>
        <v>609562</v>
      </c>
      <c r="B9860" s="6">
        <v>53</v>
      </c>
      <c r="C9860" s="6">
        <v>5</v>
      </c>
      <c r="D9860" s="7">
        <v>209</v>
      </c>
      <c r="E9860" s="6" t="s">
        <v>17525</v>
      </c>
      <c r="H9860" s="6">
        <f>IF('Раздел 2.13.1'!Q35&gt;='Раздел 2.13.1'!Z35,0,1)</f>
        <v>0</v>
      </c>
    </row>
    <row r="9861" spans="1:8" x14ac:dyDescent="0.2">
      <c r="A9861" s="6">
        <f t="shared" si="146"/>
        <v>609562</v>
      </c>
      <c r="B9861" s="6">
        <v>53</v>
      </c>
      <c r="C9861" s="6">
        <v>5</v>
      </c>
      <c r="D9861" s="7">
        <v>210</v>
      </c>
      <c r="E9861" s="6" t="s">
        <v>17526</v>
      </c>
      <c r="H9861" s="6">
        <f>IF('Раздел 2.13.1'!Q36&gt;='Раздел 2.13.1'!Z36,0,1)</f>
        <v>0</v>
      </c>
    </row>
    <row r="9862" spans="1:8" x14ac:dyDescent="0.2">
      <c r="A9862" s="6">
        <f t="shared" si="146"/>
        <v>609562</v>
      </c>
      <c r="B9862" s="6">
        <v>53</v>
      </c>
      <c r="C9862" s="6">
        <v>5</v>
      </c>
      <c r="D9862" s="7">
        <v>211</v>
      </c>
      <c r="E9862" s="6" t="s">
        <v>17527</v>
      </c>
      <c r="H9862" s="6">
        <f>IF('Раздел 2.13.1'!Q37&gt;='Раздел 2.13.1'!Z37,0,1)</f>
        <v>0</v>
      </c>
    </row>
    <row r="9863" spans="1:8" x14ac:dyDescent="0.2">
      <c r="A9863" s="6">
        <f t="shared" si="146"/>
        <v>609562</v>
      </c>
      <c r="B9863" s="6">
        <v>53</v>
      </c>
      <c r="C9863" s="6">
        <v>5</v>
      </c>
      <c r="D9863" s="7">
        <v>212</v>
      </c>
      <c r="E9863" s="6" t="s">
        <v>17528</v>
      </c>
      <c r="H9863" s="6">
        <f>IF('Раздел 2.13.1'!Q38&gt;='Раздел 2.13.1'!Z38,0,1)</f>
        <v>0</v>
      </c>
    </row>
    <row r="9864" spans="1:8" x14ac:dyDescent="0.2">
      <c r="A9864" s="6">
        <f t="shared" si="146"/>
        <v>609562</v>
      </c>
      <c r="B9864" s="6">
        <v>53</v>
      </c>
      <c r="C9864" s="6">
        <v>5</v>
      </c>
      <c r="D9864" s="7">
        <v>213</v>
      </c>
      <c r="E9864" s="6" t="s">
        <v>17529</v>
      </c>
      <c r="H9864" s="6">
        <f>IF('Раздел 2.13.1'!Q39&gt;='Раздел 2.13.1'!Z39,0,1)</f>
        <v>0</v>
      </c>
    </row>
    <row r="9865" spans="1:8" x14ac:dyDescent="0.2">
      <c r="A9865" s="6">
        <f t="shared" si="146"/>
        <v>609562</v>
      </c>
      <c r="B9865" s="6">
        <v>53</v>
      </c>
      <c r="C9865" s="6">
        <v>5</v>
      </c>
      <c r="D9865" s="7">
        <v>214</v>
      </c>
      <c r="E9865" s="6" t="s">
        <v>17530</v>
      </c>
      <c r="H9865" s="6">
        <f>IF('Раздел 2.13.1'!Q40&gt;='Раздел 2.13.1'!Z40,0,1)</f>
        <v>0</v>
      </c>
    </row>
    <row r="9866" spans="1:8" x14ac:dyDescent="0.2">
      <c r="A9866" s="6">
        <f t="shared" si="146"/>
        <v>609562</v>
      </c>
      <c r="B9866" s="6">
        <v>53</v>
      </c>
      <c r="C9866" s="6">
        <v>5</v>
      </c>
      <c r="D9866" s="7">
        <v>215</v>
      </c>
      <c r="E9866" s="6" t="s">
        <v>17531</v>
      </c>
      <c r="H9866" s="6">
        <f>IF('Раздел 2.13.1'!Q41&gt;='Раздел 2.13.1'!Z41,0,1)</f>
        <v>0</v>
      </c>
    </row>
    <row r="9867" spans="1:8" x14ac:dyDescent="0.2">
      <c r="A9867" s="6">
        <f t="shared" si="146"/>
        <v>609562</v>
      </c>
      <c r="B9867" s="6">
        <v>53</v>
      </c>
      <c r="C9867" s="6">
        <v>5</v>
      </c>
      <c r="D9867" s="7">
        <v>216</v>
      </c>
      <c r="E9867" s="6" t="s">
        <v>17532</v>
      </c>
      <c r="H9867" s="6">
        <f>IF('Раздел 2.13.1'!Q42&gt;='Раздел 2.13.1'!Z42,0,1)</f>
        <v>0</v>
      </c>
    </row>
    <row r="9868" spans="1:8" x14ac:dyDescent="0.2">
      <c r="A9868" s="6">
        <f t="shared" si="146"/>
        <v>609562</v>
      </c>
      <c r="B9868" s="6">
        <v>53</v>
      </c>
      <c r="C9868" s="6">
        <v>5</v>
      </c>
      <c r="D9868" s="7">
        <v>217</v>
      </c>
      <c r="E9868" s="6" t="s">
        <v>17533</v>
      </c>
      <c r="H9868" s="6">
        <f>IF('Раздел 2.13.1'!Q43&gt;='Раздел 2.13.1'!Z43,0,1)</f>
        <v>0</v>
      </c>
    </row>
    <row r="9869" spans="1:8" x14ac:dyDescent="0.2">
      <c r="A9869" s="6">
        <f t="shared" si="146"/>
        <v>609562</v>
      </c>
      <c r="B9869" s="6">
        <v>53</v>
      </c>
      <c r="C9869" s="6">
        <v>5</v>
      </c>
      <c r="D9869" s="7">
        <v>218</v>
      </c>
      <c r="E9869" s="6" t="s">
        <v>17534</v>
      </c>
      <c r="H9869" s="6">
        <f>IF('Раздел 2.13.1'!Q44&gt;='Раздел 2.13.1'!Z44,0,1)</f>
        <v>0</v>
      </c>
    </row>
    <row r="9870" spans="1:8" x14ac:dyDescent="0.2">
      <c r="A9870" s="6">
        <f t="shared" si="146"/>
        <v>609562</v>
      </c>
      <c r="B9870" s="6">
        <v>53</v>
      </c>
      <c r="C9870" s="6">
        <v>5</v>
      </c>
      <c r="D9870" s="7">
        <v>219</v>
      </c>
      <c r="E9870" s="6" t="s">
        <v>17535</v>
      </c>
      <c r="H9870" s="6">
        <f>IF('Раздел 2.13.1'!Q45&gt;='Раздел 2.13.1'!Z45,0,1)</f>
        <v>0</v>
      </c>
    </row>
    <row r="9871" spans="1:8" x14ac:dyDescent="0.2">
      <c r="A9871" s="6">
        <f t="shared" si="146"/>
        <v>609562</v>
      </c>
      <c r="B9871" s="6">
        <v>53</v>
      </c>
      <c r="C9871" s="6">
        <v>5</v>
      </c>
      <c r="D9871" s="7">
        <v>220</v>
      </c>
      <c r="E9871" s="6" t="s">
        <v>17536</v>
      </c>
      <c r="H9871" s="6">
        <f>IF('Раздел 2.13.1'!Q46&gt;='Раздел 2.13.1'!Z46,0,1)</f>
        <v>0</v>
      </c>
    </row>
    <row r="9872" spans="1:8" x14ac:dyDescent="0.2">
      <c r="A9872" s="6">
        <f t="shared" si="146"/>
        <v>609562</v>
      </c>
      <c r="B9872" s="6">
        <v>53</v>
      </c>
      <c r="C9872" s="6">
        <v>5</v>
      </c>
      <c r="D9872" s="7">
        <v>221</v>
      </c>
      <c r="E9872" s="6" t="s">
        <v>17537</v>
      </c>
      <c r="H9872" s="6">
        <f>IF('Раздел 2.13.1'!Q47&gt;='Раздел 2.13.1'!Z47,0,1)</f>
        <v>0</v>
      </c>
    </row>
    <row r="9873" spans="1:8" x14ac:dyDescent="0.2">
      <c r="A9873" s="6">
        <f t="shared" si="146"/>
        <v>609562</v>
      </c>
      <c r="B9873" s="6">
        <v>53</v>
      </c>
      <c r="C9873" s="6">
        <v>5</v>
      </c>
      <c r="D9873" s="7">
        <v>222</v>
      </c>
      <c r="E9873" s="6" t="s">
        <v>17538</v>
      </c>
      <c r="H9873" s="6">
        <f>IF('Раздел 2.13.1'!Q48&gt;='Раздел 2.13.1'!Z48,0,1)</f>
        <v>0</v>
      </c>
    </row>
    <row r="9874" spans="1:8" x14ac:dyDescent="0.2">
      <c r="A9874" s="6">
        <f t="shared" si="146"/>
        <v>609562</v>
      </c>
      <c r="B9874" s="6">
        <v>53</v>
      </c>
      <c r="C9874" s="6">
        <v>5</v>
      </c>
      <c r="D9874" s="7">
        <v>223</v>
      </c>
      <c r="E9874" s="6" t="s">
        <v>17539</v>
      </c>
      <c r="H9874" s="6">
        <f>IF('Раздел 2.13.1'!Q49&gt;='Раздел 2.13.1'!Z49,0,1)</f>
        <v>0</v>
      </c>
    </row>
    <row r="9875" spans="1:8" x14ac:dyDescent="0.2">
      <c r="A9875" s="6">
        <f t="shared" si="146"/>
        <v>609562</v>
      </c>
      <c r="B9875" s="6">
        <v>53</v>
      </c>
      <c r="C9875" s="6">
        <v>5</v>
      </c>
      <c r="D9875" s="7">
        <v>224</v>
      </c>
      <c r="E9875" s="6" t="s">
        <v>17540</v>
      </c>
      <c r="H9875" s="6">
        <f>IF('Раздел 2.13.1'!Q50&gt;='Раздел 2.13.1'!Z50,0,1)</f>
        <v>0</v>
      </c>
    </row>
    <row r="9876" spans="1:8" x14ac:dyDescent="0.2">
      <c r="A9876" s="6">
        <f t="shared" si="146"/>
        <v>609562</v>
      </c>
      <c r="B9876" s="6">
        <v>53</v>
      </c>
      <c r="C9876" s="6">
        <v>5</v>
      </c>
      <c r="D9876" s="7">
        <v>225</v>
      </c>
      <c r="E9876" s="6" t="s">
        <v>17541</v>
      </c>
      <c r="H9876" s="6">
        <f>IF('Раздел 2.13.1'!Q51&gt;='Раздел 2.13.1'!Z51,0,1)</f>
        <v>0</v>
      </c>
    </row>
    <row r="9877" spans="1:8" x14ac:dyDescent="0.2">
      <c r="A9877" s="6">
        <f t="shared" si="146"/>
        <v>609562</v>
      </c>
      <c r="B9877" s="6">
        <v>53</v>
      </c>
      <c r="C9877" s="6">
        <v>5</v>
      </c>
      <c r="D9877" s="7">
        <v>226</v>
      </c>
      <c r="E9877" s="6" t="s">
        <v>17542</v>
      </c>
      <c r="H9877" s="6">
        <f>IF('Раздел 2.13.1'!Q52&gt;='Раздел 2.13.1'!Z52,0,1)</f>
        <v>0</v>
      </c>
    </row>
    <row r="9878" spans="1:8" x14ac:dyDescent="0.2">
      <c r="A9878" s="6">
        <f t="shared" si="146"/>
        <v>609562</v>
      </c>
      <c r="B9878" s="6">
        <v>53</v>
      </c>
      <c r="C9878" s="6">
        <v>5</v>
      </c>
      <c r="D9878" s="7">
        <v>227</v>
      </c>
      <c r="E9878" s="6" t="s">
        <v>17543</v>
      </c>
      <c r="H9878" s="6">
        <f>IF('Раздел 2.13.1'!Q53&gt;='Раздел 2.13.1'!Z53,0,1)</f>
        <v>0</v>
      </c>
    </row>
    <row r="9879" spans="1:8" x14ac:dyDescent="0.2">
      <c r="A9879" s="6">
        <f t="shared" si="146"/>
        <v>609562</v>
      </c>
      <c r="B9879" s="6">
        <v>53</v>
      </c>
      <c r="C9879" s="6">
        <v>5</v>
      </c>
      <c r="D9879" s="7">
        <v>228</v>
      </c>
      <c r="E9879" s="6" t="s">
        <v>17544</v>
      </c>
      <c r="H9879" s="6">
        <f>IF('Раздел 2.13.1'!Q54&gt;='Раздел 2.13.1'!Z54,0,1)</f>
        <v>0</v>
      </c>
    </row>
    <row r="9880" spans="1:8" x14ac:dyDescent="0.2">
      <c r="A9880" s="6">
        <f t="shared" si="146"/>
        <v>609562</v>
      </c>
      <c r="B9880" s="6">
        <v>53</v>
      </c>
      <c r="C9880" s="6">
        <v>5</v>
      </c>
      <c r="D9880" s="7">
        <v>229</v>
      </c>
      <c r="E9880" s="6" t="s">
        <v>17545</v>
      </c>
      <c r="H9880" s="6">
        <f>IF('Раздел 2.13.1'!Q55&gt;='Раздел 2.13.1'!Z55,0,1)</f>
        <v>0</v>
      </c>
    </row>
    <row r="9881" spans="1:8" x14ac:dyDescent="0.2">
      <c r="A9881" s="6">
        <f t="shared" si="146"/>
        <v>609562</v>
      </c>
      <c r="B9881" s="6">
        <v>53</v>
      </c>
      <c r="C9881" s="6">
        <v>5</v>
      </c>
      <c r="D9881" s="7">
        <v>230</v>
      </c>
      <c r="E9881" s="6" t="s">
        <v>17546</v>
      </c>
      <c r="H9881" s="6">
        <f>IF('Раздел 2.13.1'!Q56&gt;='Раздел 2.13.1'!Z56,0,1)</f>
        <v>0</v>
      </c>
    </row>
    <row r="9882" spans="1:8" x14ac:dyDescent="0.2">
      <c r="A9882" s="6">
        <f t="shared" si="146"/>
        <v>609562</v>
      </c>
      <c r="B9882" s="6">
        <v>53</v>
      </c>
      <c r="C9882" s="6">
        <v>5</v>
      </c>
      <c r="D9882" s="7">
        <v>231</v>
      </c>
      <c r="E9882" s="6" t="s">
        <v>17547</v>
      </c>
      <c r="H9882" s="6">
        <f>IF('Раздел 2.13.1'!Q57&gt;='Раздел 2.13.1'!Z57,0,1)</f>
        <v>0</v>
      </c>
    </row>
    <row r="9883" spans="1:8" x14ac:dyDescent="0.2">
      <c r="A9883" s="6">
        <f t="shared" si="146"/>
        <v>609562</v>
      </c>
      <c r="B9883" s="6">
        <v>53</v>
      </c>
      <c r="C9883" s="6">
        <v>5</v>
      </c>
      <c r="D9883" s="7">
        <v>232</v>
      </c>
      <c r="E9883" s="6" t="s">
        <v>17882</v>
      </c>
      <c r="H9883" s="6">
        <f>IF('Раздел 2.13.1'!Q58&gt;='Раздел 2.13.1'!Z58,0,1)</f>
        <v>0</v>
      </c>
    </row>
    <row r="9884" spans="1:8" x14ac:dyDescent="0.2">
      <c r="A9884" s="6">
        <f t="shared" si="146"/>
        <v>609562</v>
      </c>
      <c r="B9884" s="6">
        <v>53</v>
      </c>
      <c r="C9884" s="6">
        <v>5</v>
      </c>
      <c r="D9884" s="7">
        <v>233</v>
      </c>
      <c r="E9884" s="6" t="s">
        <v>17883</v>
      </c>
      <c r="H9884" s="6">
        <f>IF('Раздел 2.13.1'!Q59&gt;='Раздел 2.13.1'!Z59,0,1)</f>
        <v>0</v>
      </c>
    </row>
    <row r="9885" spans="1:8" x14ac:dyDescent="0.2">
      <c r="A9885" s="6">
        <f t="shared" si="146"/>
        <v>609562</v>
      </c>
      <c r="B9885" s="6">
        <v>53</v>
      </c>
      <c r="C9885" s="6">
        <v>5</v>
      </c>
      <c r="D9885" s="7">
        <v>234</v>
      </c>
      <c r="E9885" s="6" t="s">
        <v>17884</v>
      </c>
      <c r="H9885" s="6">
        <f>IF('Раздел 2.13.1'!Q60&gt;='Раздел 2.13.1'!Z60,0,1)</f>
        <v>0</v>
      </c>
    </row>
    <row r="9886" spans="1:8" x14ac:dyDescent="0.2">
      <c r="A9886" s="6">
        <f t="shared" si="146"/>
        <v>609562</v>
      </c>
      <c r="B9886" s="6">
        <v>53</v>
      </c>
      <c r="C9886" s="6">
        <v>5</v>
      </c>
      <c r="D9886" s="7">
        <v>235</v>
      </c>
      <c r="E9886" s="6" t="s">
        <v>17885</v>
      </c>
      <c r="H9886" s="6">
        <f>IF('Раздел 2.13.1'!Q61&gt;='Раздел 2.13.1'!Z61,0,1)</f>
        <v>0</v>
      </c>
    </row>
    <row r="9887" spans="1:8" x14ac:dyDescent="0.2">
      <c r="A9887" s="6">
        <f t="shared" si="146"/>
        <v>609562</v>
      </c>
      <c r="B9887" s="6">
        <v>53</v>
      </c>
      <c r="C9887" s="6">
        <v>5</v>
      </c>
      <c r="D9887" s="7">
        <v>236</v>
      </c>
      <c r="E9887" s="6" t="s">
        <v>17886</v>
      </c>
      <c r="H9887" s="6">
        <f>IF('Раздел 2.13.1'!Q62&gt;='Раздел 2.13.1'!Z62,0,1)</f>
        <v>0</v>
      </c>
    </row>
    <row r="9888" spans="1:8" x14ac:dyDescent="0.2">
      <c r="A9888" s="6">
        <f t="shared" si="146"/>
        <v>609562</v>
      </c>
      <c r="B9888" s="6">
        <v>53</v>
      </c>
      <c r="C9888" s="6">
        <v>5</v>
      </c>
      <c r="D9888" s="7">
        <v>237</v>
      </c>
      <c r="E9888" s="6" t="s">
        <v>17887</v>
      </c>
      <c r="H9888" s="6">
        <f>IF('Раздел 2.13.1'!Q63&gt;='Раздел 2.13.1'!Z63,0,1)</f>
        <v>0</v>
      </c>
    </row>
    <row r="9889" spans="1:8" x14ac:dyDescent="0.2">
      <c r="A9889" s="6">
        <f t="shared" si="146"/>
        <v>609562</v>
      </c>
      <c r="B9889" s="6">
        <v>53</v>
      </c>
      <c r="C9889" s="6">
        <v>5</v>
      </c>
      <c r="D9889" s="7">
        <v>238</v>
      </c>
      <c r="E9889" s="6" t="s">
        <v>17888</v>
      </c>
      <c r="H9889" s="6">
        <f>IF('Раздел 2.13.1'!Q64&gt;='Раздел 2.13.1'!Z64,0,1)</f>
        <v>0</v>
      </c>
    </row>
    <row r="9890" spans="1:8" x14ac:dyDescent="0.2">
      <c r="A9890" s="6">
        <f t="shared" ref="A9890:A9953" si="147">P_3</f>
        <v>609562</v>
      </c>
      <c r="B9890" s="6">
        <v>53</v>
      </c>
      <c r="C9890" s="6">
        <v>5</v>
      </c>
      <c r="D9890" s="7">
        <v>239</v>
      </c>
      <c r="E9890" s="6" t="s">
        <v>17889</v>
      </c>
      <c r="H9890" s="6">
        <f>IF('Раздел 2.13.1'!Q65&gt;='Раздел 2.13.1'!Z65,0,1)</f>
        <v>0</v>
      </c>
    </row>
    <row r="9891" spans="1:8" x14ac:dyDescent="0.2">
      <c r="A9891" s="6">
        <f t="shared" si="147"/>
        <v>609562</v>
      </c>
      <c r="B9891" s="6">
        <v>53</v>
      </c>
      <c r="C9891" s="6">
        <v>5</v>
      </c>
      <c r="D9891" s="7">
        <v>240</v>
      </c>
      <c r="E9891" s="6" t="s">
        <v>17890</v>
      </c>
      <c r="H9891" s="6">
        <f>IF('Раздел 2.13.1'!Q66&gt;='Раздел 2.13.1'!Z66,0,1)</f>
        <v>0</v>
      </c>
    </row>
    <row r="9892" spans="1:8" x14ac:dyDescent="0.2">
      <c r="A9892" s="6">
        <f t="shared" si="147"/>
        <v>609562</v>
      </c>
      <c r="B9892" s="6">
        <v>53</v>
      </c>
      <c r="C9892" s="6">
        <v>5</v>
      </c>
      <c r="D9892" s="7">
        <v>241</v>
      </c>
      <c r="E9892" s="6" t="s">
        <v>17891</v>
      </c>
      <c r="H9892" s="6">
        <f>IF('Раздел 2.13.1'!Q67&gt;='Раздел 2.13.1'!Z67,0,1)</f>
        <v>0</v>
      </c>
    </row>
    <row r="9893" spans="1:8" x14ac:dyDescent="0.2">
      <c r="A9893" s="6">
        <f t="shared" si="147"/>
        <v>609562</v>
      </c>
      <c r="B9893" s="6">
        <v>53</v>
      </c>
      <c r="C9893" s="6">
        <v>5</v>
      </c>
      <c r="D9893" s="7">
        <v>242</v>
      </c>
      <c r="E9893" s="6" t="s">
        <v>17892</v>
      </c>
      <c r="H9893" s="6">
        <f>IF('Раздел 2.13.1'!Q68&gt;='Раздел 2.13.1'!Z68,0,1)</f>
        <v>0</v>
      </c>
    </row>
    <row r="9894" spans="1:8" x14ac:dyDescent="0.2">
      <c r="A9894" s="6">
        <f t="shared" si="147"/>
        <v>609562</v>
      </c>
      <c r="B9894" s="6">
        <v>53</v>
      </c>
      <c r="C9894" s="6">
        <v>5</v>
      </c>
      <c r="D9894" s="7">
        <v>243</v>
      </c>
      <c r="E9894" s="6" t="s">
        <v>17893</v>
      </c>
      <c r="H9894" s="6">
        <f>IF('Раздел 2.13.1'!Q69&gt;='Раздел 2.13.1'!Z69,0,1)</f>
        <v>0</v>
      </c>
    </row>
    <row r="9895" spans="1:8" x14ac:dyDescent="0.2">
      <c r="A9895" s="6">
        <f t="shared" si="147"/>
        <v>609562</v>
      </c>
      <c r="B9895" s="6">
        <v>53</v>
      </c>
      <c r="C9895" s="6">
        <v>5</v>
      </c>
      <c r="D9895" s="7">
        <v>244</v>
      </c>
      <c r="E9895" s="6" t="s">
        <v>17894</v>
      </c>
      <c r="H9895" s="6">
        <f>IF('Раздел 2.13.1'!Q70&gt;='Раздел 2.13.1'!Z70,0,1)</f>
        <v>0</v>
      </c>
    </row>
    <row r="9896" spans="1:8" x14ac:dyDescent="0.2">
      <c r="A9896" s="6">
        <f t="shared" si="147"/>
        <v>609562</v>
      </c>
      <c r="B9896" s="6">
        <v>53</v>
      </c>
      <c r="C9896" s="6">
        <v>5</v>
      </c>
      <c r="D9896" s="7">
        <v>245</v>
      </c>
      <c r="E9896" s="6" t="s">
        <v>18682</v>
      </c>
      <c r="H9896" s="6">
        <f>IF('Раздел 2.13.1'!Q71&gt;='Раздел 2.13.1'!Z71,0,1)</f>
        <v>0</v>
      </c>
    </row>
    <row r="9897" spans="1:8" x14ac:dyDescent="0.2">
      <c r="A9897" s="6">
        <f t="shared" si="147"/>
        <v>609562</v>
      </c>
      <c r="B9897" s="6">
        <v>53</v>
      </c>
      <c r="C9897" s="6">
        <v>5</v>
      </c>
      <c r="D9897" s="7">
        <v>246</v>
      </c>
      <c r="E9897" s="6" t="s">
        <v>18683</v>
      </c>
      <c r="H9897" s="6">
        <f>IF('Раздел 2.13.1'!Q72&gt;='Раздел 2.13.1'!Z72,0,1)</f>
        <v>0</v>
      </c>
    </row>
    <row r="9898" spans="1:8" x14ac:dyDescent="0.2">
      <c r="A9898" s="6">
        <f t="shared" si="147"/>
        <v>609562</v>
      </c>
      <c r="B9898" s="6">
        <v>53</v>
      </c>
      <c r="C9898" s="6">
        <v>5</v>
      </c>
      <c r="D9898" s="7">
        <v>247</v>
      </c>
      <c r="E9898" s="6" t="s">
        <v>18684</v>
      </c>
      <c r="H9898" s="6">
        <f>IF('Раздел 2.13.1'!Q73&gt;='Раздел 2.13.1'!Z73,0,1)</f>
        <v>0</v>
      </c>
    </row>
    <row r="9899" spans="1:8" x14ac:dyDescent="0.2">
      <c r="A9899" s="6">
        <f t="shared" si="147"/>
        <v>609562</v>
      </c>
      <c r="B9899" s="6">
        <v>53</v>
      </c>
      <c r="C9899" s="6">
        <v>5</v>
      </c>
      <c r="D9899" s="7">
        <v>248</v>
      </c>
      <c r="E9899" s="6" t="s">
        <v>18685</v>
      </c>
      <c r="H9899" s="6">
        <f>IF('Раздел 2.13.1'!Q74&gt;='Раздел 2.13.1'!Z74,0,1)</f>
        <v>0</v>
      </c>
    </row>
    <row r="9900" spans="1:8" x14ac:dyDescent="0.2">
      <c r="A9900" s="6">
        <f t="shared" si="147"/>
        <v>609562</v>
      </c>
      <c r="B9900" s="6">
        <v>53</v>
      </c>
      <c r="C9900" s="6">
        <v>5</v>
      </c>
      <c r="D9900" s="7">
        <v>249</v>
      </c>
      <c r="E9900" s="6" t="s">
        <v>18686</v>
      </c>
      <c r="H9900" s="6">
        <f>IF('Раздел 2.13.1'!Q75&gt;='Раздел 2.13.1'!Z75,0,1)</f>
        <v>0</v>
      </c>
    </row>
    <row r="9901" spans="1:8" x14ac:dyDescent="0.2">
      <c r="A9901" s="6">
        <f t="shared" si="147"/>
        <v>609562</v>
      </c>
      <c r="B9901" s="6">
        <v>53</v>
      </c>
      <c r="C9901" s="6">
        <v>5</v>
      </c>
      <c r="D9901" s="7">
        <v>250</v>
      </c>
      <c r="E9901" s="6" t="s">
        <v>18687</v>
      </c>
      <c r="H9901" s="6">
        <f>IF('Раздел 2.13.1'!Q76&gt;='Раздел 2.13.1'!Z76,0,1)</f>
        <v>0</v>
      </c>
    </row>
    <row r="9902" spans="1:8" x14ac:dyDescent="0.2">
      <c r="A9902" s="6">
        <f t="shared" si="147"/>
        <v>609562</v>
      </c>
      <c r="B9902" s="6">
        <v>53</v>
      </c>
      <c r="C9902" s="6">
        <v>5</v>
      </c>
      <c r="D9902" s="7">
        <v>251</v>
      </c>
      <c r="E9902" s="6" t="s">
        <v>18688</v>
      </c>
      <c r="H9902" s="6">
        <f>IF('Раздел 2.13.1'!Q77&gt;='Раздел 2.13.1'!Z77,0,1)</f>
        <v>0</v>
      </c>
    </row>
    <row r="9903" spans="1:8" x14ac:dyDescent="0.2">
      <c r="A9903" s="6">
        <f t="shared" si="147"/>
        <v>609562</v>
      </c>
      <c r="B9903" s="6">
        <v>53</v>
      </c>
      <c r="C9903" s="6">
        <v>5</v>
      </c>
      <c r="D9903" s="7">
        <v>252</v>
      </c>
      <c r="E9903" s="6" t="s">
        <v>18689</v>
      </c>
      <c r="H9903" s="6">
        <f>IF('Раздел 2.13.1'!Q78&gt;='Раздел 2.13.1'!Z78,0,1)</f>
        <v>0</v>
      </c>
    </row>
    <row r="9904" spans="1:8" x14ac:dyDescent="0.2">
      <c r="A9904" s="6">
        <f t="shared" si="147"/>
        <v>609562</v>
      </c>
      <c r="B9904" s="6">
        <v>53</v>
      </c>
      <c r="C9904" s="6">
        <v>5</v>
      </c>
      <c r="D9904" s="7">
        <v>253</v>
      </c>
      <c r="E9904" s="6" t="s">
        <v>17896</v>
      </c>
      <c r="H9904" s="6">
        <f>IF('Раздел 2.13.1'!Q79&gt;='Раздел 2.13.1'!Z79,0,1)</f>
        <v>0</v>
      </c>
    </row>
    <row r="9905" spans="1:8" x14ac:dyDescent="0.2">
      <c r="A9905" s="6">
        <f t="shared" si="147"/>
        <v>609562</v>
      </c>
      <c r="B9905" s="6">
        <v>53</v>
      </c>
      <c r="C9905" s="119">
        <v>5</v>
      </c>
      <c r="D9905" s="119">
        <v>254</v>
      </c>
      <c r="E9905" s="119" t="s">
        <v>17897</v>
      </c>
      <c r="F9905" s="119"/>
      <c r="G9905" s="119"/>
      <c r="H9905" s="119">
        <f>IF('Раздел 2.13.1'!Q80&gt;='Раздел 2.13.1'!Z80,0,1)</f>
        <v>0</v>
      </c>
    </row>
    <row r="9906" spans="1:8" x14ac:dyDescent="0.2">
      <c r="A9906" s="6">
        <f t="shared" si="147"/>
        <v>609562</v>
      </c>
      <c r="B9906" s="6">
        <v>53</v>
      </c>
      <c r="C9906" s="6">
        <v>6</v>
      </c>
      <c r="D9906" s="7">
        <v>255</v>
      </c>
      <c r="E9906" s="6" t="s">
        <v>16933</v>
      </c>
      <c r="H9906" s="6">
        <f>IF('Раздел 2.13.1'!Q21&gt;='Раздел 2.13.1'!AC21,0,1)</f>
        <v>0</v>
      </c>
    </row>
    <row r="9907" spans="1:8" x14ac:dyDescent="0.2">
      <c r="A9907" s="6">
        <f t="shared" si="147"/>
        <v>609562</v>
      </c>
      <c r="B9907" s="6">
        <v>53</v>
      </c>
      <c r="C9907" s="6">
        <v>6</v>
      </c>
      <c r="D9907" s="7">
        <v>256</v>
      </c>
      <c r="E9907" s="6" t="s">
        <v>18693</v>
      </c>
      <c r="H9907" s="6">
        <f>IF('Раздел 2.13.1'!Q22&gt;='Раздел 2.13.1'!AC22,0,1)</f>
        <v>0</v>
      </c>
    </row>
    <row r="9908" spans="1:8" x14ac:dyDescent="0.2">
      <c r="A9908" s="6">
        <f t="shared" si="147"/>
        <v>609562</v>
      </c>
      <c r="B9908" s="6">
        <v>53</v>
      </c>
      <c r="C9908" s="6">
        <v>6</v>
      </c>
      <c r="D9908" s="7">
        <v>257</v>
      </c>
      <c r="E9908" s="6" t="s">
        <v>18694</v>
      </c>
      <c r="H9908" s="6">
        <f>IF('Раздел 2.13.1'!Q23&gt;='Раздел 2.13.1'!AC23,0,1)</f>
        <v>0</v>
      </c>
    </row>
    <row r="9909" spans="1:8" x14ac:dyDescent="0.2">
      <c r="A9909" s="6">
        <f t="shared" si="147"/>
        <v>609562</v>
      </c>
      <c r="B9909" s="6">
        <v>53</v>
      </c>
      <c r="C9909" s="6">
        <v>6</v>
      </c>
      <c r="D9909" s="7">
        <v>258</v>
      </c>
      <c r="E9909" s="6" t="s">
        <v>18695</v>
      </c>
      <c r="H9909" s="6">
        <f>IF('Раздел 2.13.1'!Q24&gt;='Раздел 2.13.1'!AC24,0,1)</f>
        <v>0</v>
      </c>
    </row>
    <row r="9910" spans="1:8" x14ac:dyDescent="0.2">
      <c r="A9910" s="6">
        <f t="shared" si="147"/>
        <v>609562</v>
      </c>
      <c r="B9910" s="6">
        <v>53</v>
      </c>
      <c r="C9910" s="6">
        <v>6</v>
      </c>
      <c r="D9910" s="7">
        <v>259</v>
      </c>
      <c r="E9910" s="6" t="s">
        <v>17898</v>
      </c>
      <c r="H9910" s="6">
        <f>IF('Раздел 2.13.1'!Q25&gt;='Раздел 2.13.1'!AC25,0,1)</f>
        <v>0</v>
      </c>
    </row>
    <row r="9911" spans="1:8" x14ac:dyDescent="0.2">
      <c r="A9911" s="6">
        <f t="shared" si="147"/>
        <v>609562</v>
      </c>
      <c r="B9911" s="6">
        <v>53</v>
      </c>
      <c r="C9911" s="6">
        <v>6</v>
      </c>
      <c r="D9911" s="7">
        <v>260</v>
      </c>
      <c r="E9911" s="6" t="s">
        <v>17899</v>
      </c>
      <c r="H9911" s="6">
        <f>IF('Раздел 2.13.1'!Q26&gt;='Раздел 2.13.1'!AC26,0,1)</f>
        <v>0</v>
      </c>
    </row>
    <row r="9912" spans="1:8" x14ac:dyDescent="0.2">
      <c r="A9912" s="6">
        <f t="shared" si="147"/>
        <v>609562</v>
      </c>
      <c r="B9912" s="6">
        <v>53</v>
      </c>
      <c r="C9912" s="6">
        <v>6</v>
      </c>
      <c r="D9912" s="7">
        <v>261</v>
      </c>
      <c r="E9912" s="6" t="s">
        <v>17900</v>
      </c>
      <c r="H9912" s="6">
        <f>IF('Раздел 2.13.1'!Q27&gt;='Раздел 2.13.1'!AC27,0,1)</f>
        <v>0</v>
      </c>
    </row>
    <row r="9913" spans="1:8" x14ac:dyDescent="0.2">
      <c r="A9913" s="6">
        <f t="shared" si="147"/>
        <v>609562</v>
      </c>
      <c r="B9913" s="6">
        <v>53</v>
      </c>
      <c r="C9913" s="6">
        <v>6</v>
      </c>
      <c r="D9913" s="7">
        <v>262</v>
      </c>
      <c r="E9913" s="6" t="s">
        <v>17901</v>
      </c>
      <c r="H9913" s="6">
        <f>IF('Раздел 2.13.1'!Q28&gt;='Раздел 2.13.1'!AC28,0,1)</f>
        <v>0</v>
      </c>
    </row>
    <row r="9914" spans="1:8" x14ac:dyDescent="0.2">
      <c r="A9914" s="6">
        <f t="shared" si="147"/>
        <v>609562</v>
      </c>
      <c r="B9914" s="6">
        <v>53</v>
      </c>
      <c r="C9914" s="6">
        <v>6</v>
      </c>
      <c r="D9914" s="7">
        <v>263</v>
      </c>
      <c r="E9914" s="6" t="s">
        <v>17902</v>
      </c>
      <c r="H9914" s="6">
        <f>IF('Раздел 2.13.1'!Q29&gt;='Раздел 2.13.1'!AC29,0,1)</f>
        <v>0</v>
      </c>
    </row>
    <row r="9915" spans="1:8" x14ac:dyDescent="0.2">
      <c r="A9915" s="6">
        <f t="shared" si="147"/>
        <v>609562</v>
      </c>
      <c r="B9915" s="6">
        <v>53</v>
      </c>
      <c r="C9915" s="6">
        <v>6</v>
      </c>
      <c r="D9915" s="7">
        <v>264</v>
      </c>
      <c r="E9915" s="6" t="s">
        <v>17903</v>
      </c>
      <c r="H9915" s="6">
        <f>IF('Раздел 2.13.1'!Q30&gt;='Раздел 2.13.1'!AC30,0,1)</f>
        <v>0</v>
      </c>
    </row>
    <row r="9916" spans="1:8" x14ac:dyDescent="0.2">
      <c r="A9916" s="6">
        <f t="shared" si="147"/>
        <v>609562</v>
      </c>
      <c r="B9916" s="6">
        <v>53</v>
      </c>
      <c r="C9916" s="6">
        <v>6</v>
      </c>
      <c r="D9916" s="7">
        <v>265</v>
      </c>
      <c r="E9916" s="6" t="s">
        <v>17904</v>
      </c>
      <c r="H9916" s="6">
        <f>IF('Раздел 2.13.1'!Q31&gt;='Раздел 2.13.1'!AC31,0,1)</f>
        <v>0</v>
      </c>
    </row>
    <row r="9917" spans="1:8" x14ac:dyDescent="0.2">
      <c r="A9917" s="6">
        <f t="shared" si="147"/>
        <v>609562</v>
      </c>
      <c r="B9917" s="6">
        <v>53</v>
      </c>
      <c r="C9917" s="6">
        <v>6</v>
      </c>
      <c r="D9917" s="7">
        <v>266</v>
      </c>
      <c r="E9917" s="6" t="s">
        <v>18704</v>
      </c>
      <c r="H9917" s="6">
        <f>IF('Раздел 2.13.1'!Q32&gt;='Раздел 2.13.1'!AC32,0,1)</f>
        <v>0</v>
      </c>
    </row>
    <row r="9918" spans="1:8" x14ac:dyDescent="0.2">
      <c r="A9918" s="6">
        <f t="shared" si="147"/>
        <v>609562</v>
      </c>
      <c r="B9918" s="6">
        <v>53</v>
      </c>
      <c r="C9918" s="6">
        <v>6</v>
      </c>
      <c r="D9918" s="7">
        <v>267</v>
      </c>
      <c r="E9918" s="6" t="s">
        <v>18705</v>
      </c>
      <c r="H9918" s="6">
        <f>IF('Раздел 2.13.1'!Q33&gt;='Раздел 2.13.1'!AC33,0,1)</f>
        <v>0</v>
      </c>
    </row>
    <row r="9919" spans="1:8" x14ac:dyDescent="0.2">
      <c r="A9919" s="6">
        <f t="shared" si="147"/>
        <v>609562</v>
      </c>
      <c r="B9919" s="6">
        <v>53</v>
      </c>
      <c r="C9919" s="6">
        <v>6</v>
      </c>
      <c r="D9919" s="7">
        <v>268</v>
      </c>
      <c r="E9919" s="6" t="s">
        <v>18706</v>
      </c>
      <c r="H9919" s="6">
        <f>IF('Раздел 2.13.1'!Q34&gt;='Раздел 2.13.1'!AC34,0,1)</f>
        <v>0</v>
      </c>
    </row>
    <row r="9920" spans="1:8" x14ac:dyDescent="0.2">
      <c r="A9920" s="6">
        <f t="shared" si="147"/>
        <v>609562</v>
      </c>
      <c r="B9920" s="6">
        <v>53</v>
      </c>
      <c r="C9920" s="6">
        <v>6</v>
      </c>
      <c r="D9920" s="7">
        <v>269</v>
      </c>
      <c r="E9920" s="6" t="s">
        <v>19484</v>
      </c>
      <c r="H9920" s="6">
        <f>IF('Раздел 2.13.1'!Q35&gt;='Раздел 2.13.1'!AC35,0,1)</f>
        <v>0</v>
      </c>
    </row>
    <row r="9921" spans="1:8" x14ac:dyDescent="0.2">
      <c r="A9921" s="6">
        <f t="shared" si="147"/>
        <v>609562</v>
      </c>
      <c r="B9921" s="6">
        <v>53</v>
      </c>
      <c r="C9921" s="6">
        <v>6</v>
      </c>
      <c r="D9921" s="7">
        <v>270</v>
      </c>
      <c r="E9921" s="6" t="s">
        <v>19485</v>
      </c>
      <c r="H9921" s="6">
        <f>IF('Раздел 2.13.1'!Q36&gt;='Раздел 2.13.1'!AC36,0,1)</f>
        <v>0</v>
      </c>
    </row>
    <row r="9922" spans="1:8" x14ac:dyDescent="0.2">
      <c r="A9922" s="6">
        <f t="shared" si="147"/>
        <v>609562</v>
      </c>
      <c r="B9922" s="6">
        <v>53</v>
      </c>
      <c r="C9922" s="6">
        <v>6</v>
      </c>
      <c r="D9922" s="7">
        <v>271</v>
      </c>
      <c r="E9922" s="6" t="s">
        <v>19486</v>
      </c>
      <c r="H9922" s="6">
        <f>IF('Раздел 2.13.1'!Q37&gt;='Раздел 2.13.1'!AC37,0,1)</f>
        <v>0</v>
      </c>
    </row>
    <row r="9923" spans="1:8" x14ac:dyDescent="0.2">
      <c r="A9923" s="6">
        <f t="shared" si="147"/>
        <v>609562</v>
      </c>
      <c r="B9923" s="6">
        <v>53</v>
      </c>
      <c r="C9923" s="6">
        <v>6</v>
      </c>
      <c r="D9923" s="7">
        <v>272</v>
      </c>
      <c r="E9923" s="6" t="s">
        <v>18708</v>
      </c>
      <c r="H9923" s="6">
        <f>IF('Раздел 2.13.1'!Q38&gt;='Раздел 2.13.1'!AC38,0,1)</f>
        <v>0</v>
      </c>
    </row>
    <row r="9924" spans="1:8" x14ac:dyDescent="0.2">
      <c r="A9924" s="6">
        <f t="shared" si="147"/>
        <v>609562</v>
      </c>
      <c r="B9924" s="6">
        <v>53</v>
      </c>
      <c r="C9924" s="6">
        <v>6</v>
      </c>
      <c r="D9924" s="7">
        <v>273</v>
      </c>
      <c r="E9924" s="6" t="s">
        <v>18709</v>
      </c>
      <c r="H9924" s="6">
        <f>IF('Раздел 2.13.1'!Q39&gt;='Раздел 2.13.1'!AC39,0,1)</f>
        <v>0</v>
      </c>
    </row>
    <row r="9925" spans="1:8" x14ac:dyDescent="0.2">
      <c r="A9925" s="6">
        <f t="shared" si="147"/>
        <v>609562</v>
      </c>
      <c r="B9925" s="6">
        <v>53</v>
      </c>
      <c r="C9925" s="6">
        <v>6</v>
      </c>
      <c r="D9925" s="7">
        <v>274</v>
      </c>
      <c r="E9925" s="6" t="s">
        <v>18710</v>
      </c>
      <c r="H9925" s="6">
        <f>IF('Раздел 2.13.1'!Q40&gt;='Раздел 2.13.1'!AC40,0,1)</f>
        <v>0</v>
      </c>
    </row>
    <row r="9926" spans="1:8" x14ac:dyDescent="0.2">
      <c r="A9926" s="6">
        <f t="shared" si="147"/>
        <v>609562</v>
      </c>
      <c r="B9926" s="6">
        <v>53</v>
      </c>
      <c r="C9926" s="6">
        <v>6</v>
      </c>
      <c r="D9926" s="7">
        <v>275</v>
      </c>
      <c r="E9926" s="6" t="s">
        <v>18711</v>
      </c>
      <c r="H9926" s="6">
        <f>IF('Раздел 2.13.1'!Q41&gt;='Раздел 2.13.1'!AC41,0,1)</f>
        <v>0</v>
      </c>
    </row>
    <row r="9927" spans="1:8" x14ac:dyDescent="0.2">
      <c r="A9927" s="6">
        <f t="shared" si="147"/>
        <v>609562</v>
      </c>
      <c r="B9927" s="6">
        <v>53</v>
      </c>
      <c r="C9927" s="6">
        <v>6</v>
      </c>
      <c r="D9927" s="7">
        <v>276</v>
      </c>
      <c r="E9927" s="6" t="s">
        <v>17908</v>
      </c>
      <c r="H9927" s="6">
        <f>IF('Раздел 2.13.1'!Q42&gt;='Раздел 2.13.1'!AC42,0,1)</f>
        <v>0</v>
      </c>
    </row>
    <row r="9928" spans="1:8" x14ac:dyDescent="0.2">
      <c r="A9928" s="6">
        <f t="shared" si="147"/>
        <v>609562</v>
      </c>
      <c r="B9928" s="6">
        <v>53</v>
      </c>
      <c r="C9928" s="6">
        <v>6</v>
      </c>
      <c r="D9928" s="7">
        <v>277</v>
      </c>
      <c r="E9928" s="6" t="s">
        <v>17909</v>
      </c>
      <c r="H9928" s="6">
        <f>IF('Раздел 2.13.1'!Q43&gt;='Раздел 2.13.1'!AC43,0,1)</f>
        <v>0</v>
      </c>
    </row>
    <row r="9929" spans="1:8" x14ac:dyDescent="0.2">
      <c r="A9929" s="6">
        <f t="shared" si="147"/>
        <v>609562</v>
      </c>
      <c r="B9929" s="6">
        <v>53</v>
      </c>
      <c r="C9929" s="6">
        <v>6</v>
      </c>
      <c r="D9929" s="7">
        <v>278</v>
      </c>
      <c r="E9929" s="6" t="s">
        <v>17910</v>
      </c>
      <c r="H9929" s="6">
        <f>IF('Раздел 2.13.1'!Q44&gt;='Раздел 2.13.1'!AC44,0,1)</f>
        <v>0</v>
      </c>
    </row>
    <row r="9930" spans="1:8" x14ac:dyDescent="0.2">
      <c r="A9930" s="6">
        <f t="shared" si="147"/>
        <v>609562</v>
      </c>
      <c r="B9930" s="6">
        <v>53</v>
      </c>
      <c r="C9930" s="6">
        <v>6</v>
      </c>
      <c r="D9930" s="7">
        <v>279</v>
      </c>
      <c r="E9930" s="6" t="s">
        <v>17911</v>
      </c>
      <c r="H9930" s="6">
        <f>IF('Раздел 2.13.1'!Q45&gt;='Раздел 2.13.1'!AC45,0,1)</f>
        <v>0</v>
      </c>
    </row>
    <row r="9931" spans="1:8" x14ac:dyDescent="0.2">
      <c r="A9931" s="6">
        <f t="shared" si="147"/>
        <v>609562</v>
      </c>
      <c r="B9931" s="6">
        <v>53</v>
      </c>
      <c r="C9931" s="6">
        <v>6</v>
      </c>
      <c r="D9931" s="7">
        <v>280</v>
      </c>
      <c r="E9931" s="6" t="s">
        <v>17912</v>
      </c>
      <c r="H9931" s="6">
        <f>IF('Раздел 2.13.1'!Q46&gt;='Раздел 2.13.1'!AC46,0,1)</f>
        <v>0</v>
      </c>
    </row>
    <row r="9932" spans="1:8" x14ac:dyDescent="0.2">
      <c r="A9932" s="6">
        <f t="shared" si="147"/>
        <v>609562</v>
      </c>
      <c r="B9932" s="6">
        <v>53</v>
      </c>
      <c r="C9932" s="6">
        <v>6</v>
      </c>
      <c r="D9932" s="7">
        <v>281</v>
      </c>
      <c r="E9932" s="6" t="s">
        <v>17913</v>
      </c>
      <c r="H9932" s="6">
        <f>IF('Раздел 2.13.1'!Q47&gt;='Раздел 2.13.1'!AC47,0,1)</f>
        <v>0</v>
      </c>
    </row>
    <row r="9933" spans="1:8" x14ac:dyDescent="0.2">
      <c r="A9933" s="6">
        <f t="shared" si="147"/>
        <v>609562</v>
      </c>
      <c r="B9933" s="6">
        <v>53</v>
      </c>
      <c r="C9933" s="6">
        <v>6</v>
      </c>
      <c r="D9933" s="7">
        <v>282</v>
      </c>
      <c r="E9933" s="6" t="s">
        <v>17914</v>
      </c>
      <c r="H9933" s="6">
        <f>IF('Раздел 2.13.1'!Q48&gt;='Раздел 2.13.1'!AC48,0,1)</f>
        <v>0</v>
      </c>
    </row>
    <row r="9934" spans="1:8" x14ac:dyDescent="0.2">
      <c r="A9934" s="6">
        <f t="shared" si="147"/>
        <v>609562</v>
      </c>
      <c r="B9934" s="6">
        <v>53</v>
      </c>
      <c r="C9934" s="6">
        <v>6</v>
      </c>
      <c r="D9934" s="7">
        <v>283</v>
      </c>
      <c r="E9934" s="6" t="s">
        <v>17915</v>
      </c>
      <c r="H9934" s="6">
        <f>IF('Раздел 2.13.1'!Q49&gt;='Раздел 2.13.1'!AC49,0,1)</f>
        <v>0</v>
      </c>
    </row>
    <row r="9935" spans="1:8" x14ac:dyDescent="0.2">
      <c r="A9935" s="6">
        <f t="shared" si="147"/>
        <v>609562</v>
      </c>
      <c r="B9935" s="6">
        <v>53</v>
      </c>
      <c r="C9935" s="6">
        <v>6</v>
      </c>
      <c r="D9935" s="7">
        <v>284</v>
      </c>
      <c r="E9935" s="6" t="s">
        <v>17916</v>
      </c>
      <c r="H9935" s="6">
        <f>IF('Раздел 2.13.1'!Q50&gt;='Раздел 2.13.1'!AC50,0,1)</f>
        <v>0</v>
      </c>
    </row>
    <row r="9936" spans="1:8" x14ac:dyDescent="0.2">
      <c r="A9936" s="6">
        <f t="shared" si="147"/>
        <v>609562</v>
      </c>
      <c r="B9936" s="6">
        <v>53</v>
      </c>
      <c r="C9936" s="6">
        <v>6</v>
      </c>
      <c r="D9936" s="7">
        <v>285</v>
      </c>
      <c r="E9936" s="6" t="s">
        <v>17917</v>
      </c>
      <c r="H9936" s="6">
        <f>IF('Раздел 2.13.1'!Q51&gt;='Раздел 2.13.1'!AC51,0,1)</f>
        <v>0</v>
      </c>
    </row>
    <row r="9937" spans="1:8" x14ac:dyDescent="0.2">
      <c r="A9937" s="6">
        <f t="shared" si="147"/>
        <v>609562</v>
      </c>
      <c r="B9937" s="6">
        <v>53</v>
      </c>
      <c r="C9937" s="6">
        <v>6</v>
      </c>
      <c r="D9937" s="7">
        <v>286</v>
      </c>
      <c r="E9937" s="6" t="s">
        <v>17918</v>
      </c>
      <c r="H9937" s="6">
        <f>IF('Раздел 2.13.1'!Q52&gt;='Раздел 2.13.1'!AC52,0,1)</f>
        <v>0</v>
      </c>
    </row>
    <row r="9938" spans="1:8" x14ac:dyDescent="0.2">
      <c r="A9938" s="6">
        <f t="shared" si="147"/>
        <v>609562</v>
      </c>
      <c r="B9938" s="6">
        <v>53</v>
      </c>
      <c r="C9938" s="6">
        <v>6</v>
      </c>
      <c r="D9938" s="7">
        <v>287</v>
      </c>
      <c r="E9938" s="6" t="s">
        <v>17919</v>
      </c>
      <c r="H9938" s="6">
        <f>IF('Раздел 2.13.1'!Q53&gt;='Раздел 2.13.1'!AC53,0,1)</f>
        <v>0</v>
      </c>
    </row>
    <row r="9939" spans="1:8" x14ac:dyDescent="0.2">
      <c r="A9939" s="6">
        <f t="shared" si="147"/>
        <v>609562</v>
      </c>
      <c r="B9939" s="6">
        <v>53</v>
      </c>
      <c r="C9939" s="6">
        <v>6</v>
      </c>
      <c r="D9939" s="7">
        <v>288</v>
      </c>
      <c r="E9939" s="6" t="s">
        <v>17920</v>
      </c>
      <c r="H9939" s="6">
        <f>IF('Раздел 2.13.1'!Q54&gt;='Раздел 2.13.1'!AC54,0,1)</f>
        <v>0</v>
      </c>
    </row>
    <row r="9940" spans="1:8" x14ac:dyDescent="0.2">
      <c r="A9940" s="6">
        <f t="shared" si="147"/>
        <v>609562</v>
      </c>
      <c r="B9940" s="6">
        <v>53</v>
      </c>
      <c r="C9940" s="6">
        <v>6</v>
      </c>
      <c r="D9940" s="7">
        <v>289</v>
      </c>
      <c r="E9940" s="6" t="s">
        <v>17921</v>
      </c>
      <c r="H9940" s="6">
        <f>IF('Раздел 2.13.1'!Q55&gt;='Раздел 2.13.1'!AC55,0,1)</f>
        <v>0</v>
      </c>
    </row>
    <row r="9941" spans="1:8" x14ac:dyDescent="0.2">
      <c r="A9941" s="6">
        <f t="shared" si="147"/>
        <v>609562</v>
      </c>
      <c r="B9941" s="6">
        <v>53</v>
      </c>
      <c r="C9941" s="6">
        <v>6</v>
      </c>
      <c r="D9941" s="7">
        <v>290</v>
      </c>
      <c r="E9941" s="6" t="s">
        <v>17922</v>
      </c>
      <c r="H9941" s="6">
        <f>IF('Раздел 2.13.1'!Q56&gt;='Раздел 2.13.1'!AC56,0,1)</f>
        <v>0</v>
      </c>
    </row>
    <row r="9942" spans="1:8" x14ac:dyDescent="0.2">
      <c r="A9942" s="6">
        <f t="shared" si="147"/>
        <v>609562</v>
      </c>
      <c r="B9942" s="6">
        <v>53</v>
      </c>
      <c r="C9942" s="6">
        <v>6</v>
      </c>
      <c r="D9942" s="7">
        <v>291</v>
      </c>
      <c r="E9942" s="6" t="s">
        <v>16957</v>
      </c>
      <c r="H9942" s="6">
        <f>IF('Раздел 2.13.1'!Q57&gt;='Раздел 2.13.1'!AC57,0,1)</f>
        <v>0</v>
      </c>
    </row>
    <row r="9943" spans="1:8" x14ac:dyDescent="0.2">
      <c r="A9943" s="6">
        <f t="shared" si="147"/>
        <v>609562</v>
      </c>
      <c r="B9943" s="6">
        <v>53</v>
      </c>
      <c r="C9943" s="6">
        <v>6</v>
      </c>
      <c r="D9943" s="7">
        <v>292</v>
      </c>
      <c r="E9943" s="6" t="s">
        <v>16958</v>
      </c>
      <c r="H9943" s="6">
        <f>IF('Раздел 2.13.1'!Q58&gt;='Раздел 2.13.1'!AC58,0,1)</f>
        <v>0</v>
      </c>
    </row>
    <row r="9944" spans="1:8" x14ac:dyDescent="0.2">
      <c r="A9944" s="6">
        <f t="shared" si="147"/>
        <v>609562</v>
      </c>
      <c r="B9944" s="6">
        <v>53</v>
      </c>
      <c r="C9944" s="6">
        <v>6</v>
      </c>
      <c r="D9944" s="7">
        <v>293</v>
      </c>
      <c r="E9944" s="6" t="s">
        <v>16959</v>
      </c>
      <c r="H9944" s="6">
        <f>IF('Раздел 2.13.1'!Q59&gt;='Раздел 2.13.1'!AC59,0,1)</f>
        <v>0</v>
      </c>
    </row>
    <row r="9945" spans="1:8" x14ac:dyDescent="0.2">
      <c r="A9945" s="6">
        <f t="shared" si="147"/>
        <v>609562</v>
      </c>
      <c r="B9945" s="6">
        <v>53</v>
      </c>
      <c r="C9945" s="6">
        <v>6</v>
      </c>
      <c r="D9945" s="7">
        <v>294</v>
      </c>
      <c r="E9945" s="6" t="s">
        <v>16960</v>
      </c>
      <c r="H9945" s="6">
        <f>IF('Раздел 2.13.1'!Q60&gt;='Раздел 2.13.1'!AC60,0,1)</f>
        <v>0</v>
      </c>
    </row>
    <row r="9946" spans="1:8" x14ac:dyDescent="0.2">
      <c r="A9946" s="6">
        <f t="shared" si="147"/>
        <v>609562</v>
      </c>
      <c r="B9946" s="6">
        <v>53</v>
      </c>
      <c r="C9946" s="6">
        <v>6</v>
      </c>
      <c r="D9946" s="7">
        <v>295</v>
      </c>
      <c r="E9946" s="6" t="s">
        <v>17925</v>
      </c>
      <c r="H9946" s="6">
        <f>IF('Раздел 2.13.1'!Q61&gt;='Раздел 2.13.1'!AC61,0,1)</f>
        <v>0</v>
      </c>
    </row>
    <row r="9947" spans="1:8" x14ac:dyDescent="0.2">
      <c r="A9947" s="6">
        <f t="shared" si="147"/>
        <v>609562</v>
      </c>
      <c r="B9947" s="6">
        <v>53</v>
      </c>
      <c r="C9947" s="6">
        <v>6</v>
      </c>
      <c r="D9947" s="7">
        <v>296</v>
      </c>
      <c r="E9947" s="6" t="s">
        <v>17926</v>
      </c>
      <c r="H9947" s="6">
        <f>IF('Раздел 2.13.1'!Q62&gt;='Раздел 2.13.1'!AC62,0,1)</f>
        <v>0</v>
      </c>
    </row>
    <row r="9948" spans="1:8" x14ac:dyDescent="0.2">
      <c r="A9948" s="6">
        <f t="shared" si="147"/>
        <v>609562</v>
      </c>
      <c r="B9948" s="6">
        <v>53</v>
      </c>
      <c r="C9948" s="6">
        <v>6</v>
      </c>
      <c r="D9948" s="7">
        <v>297</v>
      </c>
      <c r="E9948" s="6" t="s">
        <v>17927</v>
      </c>
      <c r="H9948" s="6">
        <f>IF('Раздел 2.13.1'!Q63&gt;='Раздел 2.13.1'!AC63,0,1)</f>
        <v>0</v>
      </c>
    </row>
    <row r="9949" spans="1:8" x14ac:dyDescent="0.2">
      <c r="A9949" s="6">
        <f t="shared" si="147"/>
        <v>609562</v>
      </c>
      <c r="B9949" s="6">
        <v>53</v>
      </c>
      <c r="C9949" s="6">
        <v>6</v>
      </c>
      <c r="D9949" s="7">
        <v>298</v>
      </c>
      <c r="E9949" s="6" t="s">
        <v>17928</v>
      </c>
      <c r="H9949" s="6">
        <f>IF('Раздел 2.13.1'!Q64&gt;='Раздел 2.13.1'!AC64,0,1)</f>
        <v>0</v>
      </c>
    </row>
    <row r="9950" spans="1:8" x14ac:dyDescent="0.2">
      <c r="A9950" s="6">
        <f t="shared" si="147"/>
        <v>609562</v>
      </c>
      <c r="B9950" s="6">
        <v>53</v>
      </c>
      <c r="C9950" s="6">
        <v>6</v>
      </c>
      <c r="D9950" s="7">
        <v>299</v>
      </c>
      <c r="E9950" s="6" t="s">
        <v>17929</v>
      </c>
      <c r="H9950" s="6">
        <f>IF('Раздел 2.13.1'!Q65&gt;='Раздел 2.13.1'!AC65,0,1)</f>
        <v>0</v>
      </c>
    </row>
    <row r="9951" spans="1:8" x14ac:dyDescent="0.2">
      <c r="A9951" s="6">
        <f t="shared" si="147"/>
        <v>609562</v>
      </c>
      <c r="B9951" s="6">
        <v>53</v>
      </c>
      <c r="C9951" s="6">
        <v>6</v>
      </c>
      <c r="D9951" s="7">
        <v>300</v>
      </c>
      <c r="E9951" s="6" t="s">
        <v>17930</v>
      </c>
      <c r="H9951" s="6">
        <f>IF('Раздел 2.13.1'!Q66&gt;='Раздел 2.13.1'!AC66,0,1)</f>
        <v>0</v>
      </c>
    </row>
    <row r="9952" spans="1:8" x14ac:dyDescent="0.2">
      <c r="A9952" s="6">
        <f t="shared" si="147"/>
        <v>609562</v>
      </c>
      <c r="B9952" s="6">
        <v>53</v>
      </c>
      <c r="C9952" s="6">
        <v>6</v>
      </c>
      <c r="D9952" s="7">
        <v>301</v>
      </c>
      <c r="E9952" s="6" t="s">
        <v>17931</v>
      </c>
      <c r="H9952" s="6">
        <f>IF('Раздел 2.13.1'!Q67&gt;='Раздел 2.13.1'!AC67,0,1)</f>
        <v>0</v>
      </c>
    </row>
    <row r="9953" spans="1:8" x14ac:dyDescent="0.2">
      <c r="A9953" s="6">
        <f t="shared" si="147"/>
        <v>609562</v>
      </c>
      <c r="B9953" s="6">
        <v>53</v>
      </c>
      <c r="C9953" s="6">
        <v>6</v>
      </c>
      <c r="D9953" s="7">
        <v>302</v>
      </c>
      <c r="E9953" s="6" t="s">
        <v>17932</v>
      </c>
      <c r="H9953" s="6">
        <f>IF('Раздел 2.13.1'!Q68&gt;='Раздел 2.13.1'!AC68,0,1)</f>
        <v>0</v>
      </c>
    </row>
    <row r="9954" spans="1:8" x14ac:dyDescent="0.2">
      <c r="A9954" s="6">
        <f t="shared" ref="A9954:A10017" si="148">P_3</f>
        <v>609562</v>
      </c>
      <c r="B9954" s="6">
        <v>53</v>
      </c>
      <c r="C9954" s="6">
        <v>6</v>
      </c>
      <c r="D9954" s="7">
        <v>303</v>
      </c>
      <c r="E9954" s="6" t="s">
        <v>17933</v>
      </c>
      <c r="H9954" s="6">
        <f>IF('Раздел 2.13.1'!Q69&gt;='Раздел 2.13.1'!AC69,0,1)</f>
        <v>0</v>
      </c>
    </row>
    <row r="9955" spans="1:8" x14ac:dyDescent="0.2">
      <c r="A9955" s="6">
        <f t="shared" si="148"/>
        <v>609562</v>
      </c>
      <c r="B9955" s="6">
        <v>53</v>
      </c>
      <c r="C9955" s="6">
        <v>6</v>
      </c>
      <c r="D9955" s="7">
        <v>304</v>
      </c>
      <c r="E9955" s="6" t="s">
        <v>17934</v>
      </c>
      <c r="H9955" s="6">
        <f>IF('Раздел 2.13.1'!Q70&gt;='Раздел 2.13.1'!AC70,0,1)</f>
        <v>0</v>
      </c>
    </row>
    <row r="9956" spans="1:8" x14ac:dyDescent="0.2">
      <c r="A9956" s="6">
        <f t="shared" si="148"/>
        <v>609562</v>
      </c>
      <c r="B9956" s="6">
        <v>53</v>
      </c>
      <c r="C9956" s="6">
        <v>6</v>
      </c>
      <c r="D9956" s="7">
        <v>305</v>
      </c>
      <c r="E9956" s="6" t="s">
        <v>17935</v>
      </c>
      <c r="H9956" s="6">
        <f>IF('Раздел 2.13.1'!Q71&gt;='Раздел 2.13.1'!AC71,0,1)</f>
        <v>0</v>
      </c>
    </row>
    <row r="9957" spans="1:8" x14ac:dyDescent="0.2">
      <c r="A9957" s="6">
        <f t="shared" si="148"/>
        <v>609562</v>
      </c>
      <c r="B9957" s="6">
        <v>53</v>
      </c>
      <c r="C9957" s="6">
        <v>6</v>
      </c>
      <c r="D9957" s="7">
        <v>306</v>
      </c>
      <c r="E9957" s="6" t="s">
        <v>17936</v>
      </c>
      <c r="H9957" s="6">
        <f>IF('Раздел 2.13.1'!Q72&gt;='Раздел 2.13.1'!AC72,0,1)</f>
        <v>0</v>
      </c>
    </row>
    <row r="9958" spans="1:8" x14ac:dyDescent="0.2">
      <c r="A9958" s="6">
        <f t="shared" si="148"/>
        <v>609562</v>
      </c>
      <c r="B9958" s="6">
        <v>53</v>
      </c>
      <c r="C9958" s="6">
        <v>6</v>
      </c>
      <c r="D9958" s="7">
        <v>307</v>
      </c>
      <c r="E9958" s="6" t="s">
        <v>17937</v>
      </c>
      <c r="H9958" s="6">
        <f>IF('Раздел 2.13.1'!Q73&gt;='Раздел 2.13.1'!AC73,0,1)</f>
        <v>0</v>
      </c>
    </row>
    <row r="9959" spans="1:8" x14ac:dyDescent="0.2">
      <c r="A9959" s="6">
        <f t="shared" si="148"/>
        <v>609562</v>
      </c>
      <c r="B9959" s="6">
        <v>53</v>
      </c>
      <c r="C9959" s="6">
        <v>6</v>
      </c>
      <c r="D9959" s="7">
        <v>308</v>
      </c>
      <c r="E9959" s="6" t="s">
        <v>17938</v>
      </c>
      <c r="H9959" s="6">
        <f>IF('Раздел 2.13.1'!Q74&gt;='Раздел 2.13.1'!AC74,0,1)</f>
        <v>0</v>
      </c>
    </row>
    <row r="9960" spans="1:8" x14ac:dyDescent="0.2">
      <c r="A9960" s="6">
        <f t="shared" si="148"/>
        <v>609562</v>
      </c>
      <c r="B9960" s="6">
        <v>53</v>
      </c>
      <c r="C9960" s="6">
        <v>6</v>
      </c>
      <c r="D9960" s="7">
        <v>309</v>
      </c>
      <c r="E9960" s="6" t="s">
        <v>17939</v>
      </c>
      <c r="H9960" s="6">
        <f>IF('Раздел 2.13.1'!Q75&gt;='Раздел 2.13.1'!AC75,0,1)</f>
        <v>0</v>
      </c>
    </row>
    <row r="9961" spans="1:8" x14ac:dyDescent="0.2">
      <c r="A9961" s="6">
        <f t="shared" si="148"/>
        <v>609562</v>
      </c>
      <c r="B9961" s="6">
        <v>53</v>
      </c>
      <c r="C9961" s="6">
        <v>6</v>
      </c>
      <c r="D9961" s="7">
        <v>310</v>
      </c>
      <c r="E9961" s="6" t="s">
        <v>17940</v>
      </c>
      <c r="H9961" s="6">
        <f>IF('Раздел 2.13.1'!Q76&gt;='Раздел 2.13.1'!AC76,0,1)</f>
        <v>0</v>
      </c>
    </row>
    <row r="9962" spans="1:8" x14ac:dyDescent="0.2">
      <c r="A9962" s="6">
        <f t="shared" si="148"/>
        <v>609562</v>
      </c>
      <c r="B9962" s="6">
        <v>53</v>
      </c>
      <c r="C9962" s="6">
        <v>6</v>
      </c>
      <c r="D9962" s="7">
        <v>311</v>
      </c>
      <c r="E9962" s="6" t="s">
        <v>17941</v>
      </c>
      <c r="H9962" s="6">
        <f>IF('Раздел 2.13.1'!Q77&gt;='Раздел 2.13.1'!AC77,0,1)</f>
        <v>0</v>
      </c>
    </row>
    <row r="9963" spans="1:8" x14ac:dyDescent="0.2">
      <c r="A9963" s="6">
        <f t="shared" si="148"/>
        <v>609562</v>
      </c>
      <c r="B9963" s="6">
        <v>53</v>
      </c>
      <c r="C9963" s="6">
        <v>6</v>
      </c>
      <c r="D9963" s="7">
        <v>312</v>
      </c>
      <c r="E9963" s="6" t="s">
        <v>17942</v>
      </c>
      <c r="H9963" s="6">
        <f>IF('Раздел 2.13.1'!Q78&gt;='Раздел 2.13.1'!AC78,0,1)</f>
        <v>0</v>
      </c>
    </row>
    <row r="9964" spans="1:8" x14ac:dyDescent="0.2">
      <c r="A9964" s="6">
        <f t="shared" si="148"/>
        <v>609562</v>
      </c>
      <c r="B9964" s="6">
        <v>53</v>
      </c>
      <c r="C9964" s="6">
        <v>6</v>
      </c>
      <c r="D9964" s="7">
        <v>313</v>
      </c>
      <c r="E9964" s="6" t="s">
        <v>17943</v>
      </c>
      <c r="H9964" s="6">
        <f>IF('Раздел 2.13.1'!Q79&gt;='Раздел 2.13.1'!AC79,0,1)</f>
        <v>0</v>
      </c>
    </row>
    <row r="9965" spans="1:8" x14ac:dyDescent="0.2">
      <c r="A9965" s="6">
        <f t="shared" si="148"/>
        <v>609562</v>
      </c>
      <c r="B9965" s="6">
        <v>53</v>
      </c>
      <c r="C9965" s="119">
        <v>6</v>
      </c>
      <c r="D9965" s="119">
        <v>314</v>
      </c>
      <c r="E9965" s="119" t="s">
        <v>17944</v>
      </c>
      <c r="F9965" s="119"/>
      <c r="G9965" s="119"/>
      <c r="H9965" s="119">
        <f>IF('Раздел 2.13.1'!Q80&gt;='Раздел 2.13.1'!AC80,0,1)</f>
        <v>0</v>
      </c>
    </row>
    <row r="9966" spans="1:8" x14ac:dyDescent="0.2">
      <c r="A9966" s="6">
        <f t="shared" si="148"/>
        <v>609562</v>
      </c>
      <c r="B9966" s="6">
        <v>53</v>
      </c>
      <c r="C9966" s="6">
        <v>7</v>
      </c>
      <c r="D9966" s="7">
        <v>315</v>
      </c>
      <c r="E9966" s="6" t="s">
        <v>17945</v>
      </c>
      <c r="H9966" s="6">
        <f>IF('Раздел 2.13.1'!Q21&gt;='Раздел 2.13.1'!AD21,0,1)</f>
        <v>0</v>
      </c>
    </row>
    <row r="9967" spans="1:8" x14ac:dyDescent="0.2">
      <c r="A9967" s="6">
        <f t="shared" si="148"/>
        <v>609562</v>
      </c>
      <c r="B9967" s="6">
        <v>53</v>
      </c>
      <c r="C9967" s="6">
        <v>7</v>
      </c>
      <c r="D9967" s="7">
        <v>316</v>
      </c>
      <c r="E9967" s="6" t="s">
        <v>17946</v>
      </c>
      <c r="H9967" s="6">
        <f>IF('Раздел 2.13.1'!Q22&gt;='Раздел 2.13.1'!AD22,0,1)</f>
        <v>0</v>
      </c>
    </row>
    <row r="9968" spans="1:8" x14ac:dyDescent="0.2">
      <c r="A9968" s="6">
        <f t="shared" si="148"/>
        <v>609562</v>
      </c>
      <c r="B9968" s="6">
        <v>53</v>
      </c>
      <c r="C9968" s="6">
        <v>7</v>
      </c>
      <c r="D9968" s="7">
        <v>317</v>
      </c>
      <c r="E9968" s="6" t="s">
        <v>17947</v>
      </c>
      <c r="H9968" s="6">
        <f>IF('Раздел 2.13.1'!Q23&gt;='Раздел 2.13.1'!AD23,0,1)</f>
        <v>0</v>
      </c>
    </row>
    <row r="9969" spans="1:8" x14ac:dyDescent="0.2">
      <c r="A9969" s="6">
        <f t="shared" si="148"/>
        <v>609562</v>
      </c>
      <c r="B9969" s="6">
        <v>53</v>
      </c>
      <c r="C9969" s="6">
        <v>7</v>
      </c>
      <c r="D9969" s="7">
        <v>318</v>
      </c>
      <c r="E9969" s="6" t="s">
        <v>17948</v>
      </c>
      <c r="H9969" s="6">
        <f>IF('Раздел 2.13.1'!Q24&gt;='Раздел 2.13.1'!AD24,0,1)</f>
        <v>0</v>
      </c>
    </row>
    <row r="9970" spans="1:8" x14ac:dyDescent="0.2">
      <c r="A9970" s="6">
        <f t="shared" si="148"/>
        <v>609562</v>
      </c>
      <c r="B9970" s="6">
        <v>53</v>
      </c>
      <c r="C9970" s="6">
        <v>7</v>
      </c>
      <c r="D9970" s="7">
        <v>319</v>
      </c>
      <c r="E9970" s="6" t="s">
        <v>17949</v>
      </c>
      <c r="H9970" s="6">
        <f>IF('Раздел 2.13.1'!Q25&gt;='Раздел 2.13.1'!AD25,0,1)</f>
        <v>0</v>
      </c>
    </row>
    <row r="9971" spans="1:8" x14ac:dyDescent="0.2">
      <c r="A9971" s="6">
        <f t="shared" si="148"/>
        <v>609562</v>
      </c>
      <c r="B9971" s="6">
        <v>53</v>
      </c>
      <c r="C9971" s="6">
        <v>7</v>
      </c>
      <c r="D9971" s="7">
        <v>320</v>
      </c>
      <c r="E9971" s="6" t="s">
        <v>17950</v>
      </c>
      <c r="H9971" s="6">
        <f>IF('Раздел 2.13.1'!Q26&gt;='Раздел 2.13.1'!AD26,0,1)</f>
        <v>0</v>
      </c>
    </row>
    <row r="9972" spans="1:8" x14ac:dyDescent="0.2">
      <c r="A9972" s="6">
        <f t="shared" si="148"/>
        <v>609562</v>
      </c>
      <c r="B9972" s="6">
        <v>53</v>
      </c>
      <c r="C9972" s="6">
        <v>7</v>
      </c>
      <c r="D9972" s="7">
        <v>321</v>
      </c>
      <c r="E9972" s="6" t="s">
        <v>17951</v>
      </c>
      <c r="H9972" s="6">
        <f>IF('Раздел 2.13.1'!Q27&gt;='Раздел 2.13.1'!AD27,0,1)</f>
        <v>0</v>
      </c>
    </row>
    <row r="9973" spans="1:8" x14ac:dyDescent="0.2">
      <c r="A9973" s="6">
        <f t="shared" si="148"/>
        <v>609562</v>
      </c>
      <c r="B9973" s="6">
        <v>53</v>
      </c>
      <c r="C9973" s="6">
        <v>7</v>
      </c>
      <c r="D9973" s="7">
        <v>322</v>
      </c>
      <c r="E9973" s="6" t="s">
        <v>17952</v>
      </c>
      <c r="H9973" s="6">
        <f>IF('Раздел 2.13.1'!Q28&gt;='Раздел 2.13.1'!AD28,0,1)</f>
        <v>0</v>
      </c>
    </row>
    <row r="9974" spans="1:8" x14ac:dyDescent="0.2">
      <c r="A9974" s="6">
        <f t="shared" si="148"/>
        <v>609562</v>
      </c>
      <c r="B9974" s="6">
        <v>53</v>
      </c>
      <c r="C9974" s="6">
        <v>7</v>
      </c>
      <c r="D9974" s="7">
        <v>323</v>
      </c>
      <c r="E9974" s="6" t="s">
        <v>17953</v>
      </c>
      <c r="H9974" s="6">
        <f>IF('Раздел 2.13.1'!Q29&gt;='Раздел 2.13.1'!AD29,0,1)</f>
        <v>0</v>
      </c>
    </row>
    <row r="9975" spans="1:8" x14ac:dyDescent="0.2">
      <c r="A9975" s="6">
        <f t="shared" si="148"/>
        <v>609562</v>
      </c>
      <c r="B9975" s="6">
        <v>53</v>
      </c>
      <c r="C9975" s="6">
        <v>7</v>
      </c>
      <c r="D9975" s="7">
        <v>324</v>
      </c>
      <c r="E9975" s="6" t="s">
        <v>17954</v>
      </c>
      <c r="H9975" s="6">
        <f>IF('Раздел 2.13.1'!Q30&gt;='Раздел 2.13.1'!AD30,0,1)</f>
        <v>0</v>
      </c>
    </row>
    <row r="9976" spans="1:8" x14ac:dyDescent="0.2">
      <c r="A9976" s="6">
        <f t="shared" si="148"/>
        <v>609562</v>
      </c>
      <c r="B9976" s="6">
        <v>53</v>
      </c>
      <c r="C9976" s="6">
        <v>7</v>
      </c>
      <c r="D9976" s="7">
        <v>325</v>
      </c>
      <c r="E9976" s="6" t="s">
        <v>17955</v>
      </c>
      <c r="H9976" s="6">
        <f>IF('Раздел 2.13.1'!Q31&gt;='Раздел 2.13.1'!AD31,0,1)</f>
        <v>0</v>
      </c>
    </row>
    <row r="9977" spans="1:8" x14ac:dyDescent="0.2">
      <c r="A9977" s="6">
        <f t="shared" si="148"/>
        <v>609562</v>
      </c>
      <c r="B9977" s="6">
        <v>53</v>
      </c>
      <c r="C9977" s="6">
        <v>7</v>
      </c>
      <c r="D9977" s="7">
        <v>326</v>
      </c>
      <c r="E9977" s="6" t="s">
        <v>17956</v>
      </c>
      <c r="H9977" s="6">
        <f>IF('Раздел 2.13.1'!Q32&gt;='Раздел 2.13.1'!AD32,0,1)</f>
        <v>0</v>
      </c>
    </row>
    <row r="9978" spans="1:8" x14ac:dyDescent="0.2">
      <c r="A9978" s="6">
        <f t="shared" si="148"/>
        <v>609562</v>
      </c>
      <c r="B9978" s="6">
        <v>53</v>
      </c>
      <c r="C9978" s="6">
        <v>7</v>
      </c>
      <c r="D9978" s="7">
        <v>327</v>
      </c>
      <c r="E9978" s="6" t="s">
        <v>17957</v>
      </c>
      <c r="H9978" s="6">
        <f>IF('Раздел 2.13.1'!Q33&gt;='Раздел 2.13.1'!AD33,0,1)</f>
        <v>0</v>
      </c>
    </row>
    <row r="9979" spans="1:8" x14ac:dyDescent="0.2">
      <c r="A9979" s="6">
        <f t="shared" si="148"/>
        <v>609562</v>
      </c>
      <c r="B9979" s="6">
        <v>53</v>
      </c>
      <c r="C9979" s="6">
        <v>7</v>
      </c>
      <c r="D9979" s="7">
        <v>328</v>
      </c>
      <c r="E9979" s="6" t="s">
        <v>17958</v>
      </c>
      <c r="H9979" s="6">
        <f>IF('Раздел 2.13.1'!Q34&gt;='Раздел 2.13.1'!AD34,0,1)</f>
        <v>0</v>
      </c>
    </row>
    <row r="9980" spans="1:8" x14ac:dyDescent="0.2">
      <c r="A9980" s="6">
        <f t="shared" si="148"/>
        <v>609562</v>
      </c>
      <c r="B9980" s="6">
        <v>53</v>
      </c>
      <c r="C9980" s="6">
        <v>7</v>
      </c>
      <c r="D9980" s="7">
        <v>329</v>
      </c>
      <c r="E9980" s="6" t="s">
        <v>17959</v>
      </c>
      <c r="H9980" s="6">
        <f>IF('Раздел 2.13.1'!Q35&gt;='Раздел 2.13.1'!AD35,0,1)</f>
        <v>0</v>
      </c>
    </row>
    <row r="9981" spans="1:8" x14ac:dyDescent="0.2">
      <c r="A9981" s="6">
        <f t="shared" si="148"/>
        <v>609562</v>
      </c>
      <c r="B9981" s="6">
        <v>53</v>
      </c>
      <c r="C9981" s="6">
        <v>7</v>
      </c>
      <c r="D9981" s="7">
        <v>330</v>
      </c>
      <c r="E9981" s="6" t="s">
        <v>17960</v>
      </c>
      <c r="H9981" s="6">
        <f>IF('Раздел 2.13.1'!Q36&gt;='Раздел 2.13.1'!AD36,0,1)</f>
        <v>0</v>
      </c>
    </row>
    <row r="9982" spans="1:8" x14ac:dyDescent="0.2">
      <c r="A9982" s="6">
        <f t="shared" si="148"/>
        <v>609562</v>
      </c>
      <c r="B9982" s="6">
        <v>53</v>
      </c>
      <c r="C9982" s="6">
        <v>7</v>
      </c>
      <c r="D9982" s="7">
        <v>331</v>
      </c>
      <c r="E9982" s="6" t="s">
        <v>17961</v>
      </c>
      <c r="H9982" s="6">
        <f>IF('Раздел 2.13.1'!Q37&gt;='Раздел 2.13.1'!AD37,0,1)</f>
        <v>0</v>
      </c>
    </row>
    <row r="9983" spans="1:8" x14ac:dyDescent="0.2">
      <c r="A9983" s="6">
        <f t="shared" si="148"/>
        <v>609562</v>
      </c>
      <c r="B9983" s="6">
        <v>53</v>
      </c>
      <c r="C9983" s="6">
        <v>7</v>
      </c>
      <c r="D9983" s="7">
        <v>332</v>
      </c>
      <c r="E9983" s="6" t="s">
        <v>17962</v>
      </c>
      <c r="H9983" s="6">
        <f>IF('Раздел 2.13.1'!Q38&gt;='Раздел 2.13.1'!AD38,0,1)</f>
        <v>0</v>
      </c>
    </row>
    <row r="9984" spans="1:8" x14ac:dyDescent="0.2">
      <c r="A9984" s="6">
        <f t="shared" si="148"/>
        <v>609562</v>
      </c>
      <c r="B9984" s="6">
        <v>53</v>
      </c>
      <c r="C9984" s="6">
        <v>7</v>
      </c>
      <c r="D9984" s="7">
        <v>333</v>
      </c>
      <c r="E9984" s="6" t="s">
        <v>17963</v>
      </c>
      <c r="H9984" s="6">
        <f>IF('Раздел 2.13.1'!Q39&gt;='Раздел 2.13.1'!AD39,0,1)</f>
        <v>0</v>
      </c>
    </row>
    <row r="9985" spans="1:8" x14ac:dyDescent="0.2">
      <c r="A9985" s="6">
        <f t="shared" si="148"/>
        <v>609562</v>
      </c>
      <c r="B9985" s="6">
        <v>53</v>
      </c>
      <c r="C9985" s="6">
        <v>7</v>
      </c>
      <c r="D9985" s="7">
        <v>334</v>
      </c>
      <c r="E9985" s="6" t="s">
        <v>17964</v>
      </c>
      <c r="H9985" s="6">
        <f>IF('Раздел 2.13.1'!Q40&gt;='Раздел 2.13.1'!AD40,0,1)</f>
        <v>0</v>
      </c>
    </row>
    <row r="9986" spans="1:8" x14ac:dyDescent="0.2">
      <c r="A9986" s="6">
        <f t="shared" si="148"/>
        <v>609562</v>
      </c>
      <c r="B9986" s="6">
        <v>53</v>
      </c>
      <c r="C9986" s="6">
        <v>7</v>
      </c>
      <c r="D9986" s="7">
        <v>335</v>
      </c>
      <c r="E9986" s="6" t="s">
        <v>17965</v>
      </c>
      <c r="H9986" s="6">
        <f>IF('Раздел 2.13.1'!Q41&gt;='Раздел 2.13.1'!AD41,0,1)</f>
        <v>0</v>
      </c>
    </row>
    <row r="9987" spans="1:8" x14ac:dyDescent="0.2">
      <c r="A9987" s="6">
        <f t="shared" si="148"/>
        <v>609562</v>
      </c>
      <c r="B9987" s="6">
        <v>53</v>
      </c>
      <c r="C9987" s="6">
        <v>7</v>
      </c>
      <c r="D9987" s="7">
        <v>336</v>
      </c>
      <c r="E9987" s="6" t="s">
        <v>17966</v>
      </c>
      <c r="H9987" s="6">
        <f>IF('Раздел 2.13.1'!Q42&gt;='Раздел 2.13.1'!AD42,0,1)</f>
        <v>0</v>
      </c>
    </row>
    <row r="9988" spans="1:8" x14ac:dyDescent="0.2">
      <c r="A9988" s="6">
        <f t="shared" si="148"/>
        <v>609562</v>
      </c>
      <c r="B9988" s="6">
        <v>53</v>
      </c>
      <c r="C9988" s="6">
        <v>7</v>
      </c>
      <c r="D9988" s="7">
        <v>337</v>
      </c>
      <c r="E9988" s="6" t="s">
        <v>17967</v>
      </c>
      <c r="H9988" s="6">
        <f>IF('Раздел 2.13.1'!Q43&gt;='Раздел 2.13.1'!AD43,0,1)</f>
        <v>0</v>
      </c>
    </row>
    <row r="9989" spans="1:8" x14ac:dyDescent="0.2">
      <c r="A9989" s="6">
        <f t="shared" si="148"/>
        <v>609562</v>
      </c>
      <c r="B9989" s="6">
        <v>53</v>
      </c>
      <c r="C9989" s="6">
        <v>7</v>
      </c>
      <c r="D9989" s="7">
        <v>338</v>
      </c>
      <c r="E9989" s="6" t="s">
        <v>17968</v>
      </c>
      <c r="H9989" s="6">
        <f>IF('Раздел 2.13.1'!Q44&gt;='Раздел 2.13.1'!AD44,0,1)</f>
        <v>0</v>
      </c>
    </row>
    <row r="9990" spans="1:8" x14ac:dyDescent="0.2">
      <c r="A9990" s="6">
        <f t="shared" si="148"/>
        <v>609562</v>
      </c>
      <c r="B9990" s="6">
        <v>53</v>
      </c>
      <c r="C9990" s="6">
        <v>7</v>
      </c>
      <c r="D9990" s="7">
        <v>339</v>
      </c>
      <c r="E9990" s="6" t="s">
        <v>17969</v>
      </c>
      <c r="H9990" s="6">
        <f>IF('Раздел 2.13.1'!Q45&gt;='Раздел 2.13.1'!AD45,0,1)</f>
        <v>0</v>
      </c>
    </row>
    <row r="9991" spans="1:8" x14ac:dyDescent="0.2">
      <c r="A9991" s="6">
        <f t="shared" si="148"/>
        <v>609562</v>
      </c>
      <c r="B9991" s="6">
        <v>53</v>
      </c>
      <c r="C9991" s="6">
        <v>7</v>
      </c>
      <c r="D9991" s="7">
        <v>340</v>
      </c>
      <c r="E9991" s="6" t="s">
        <v>17970</v>
      </c>
      <c r="H9991" s="6">
        <f>IF('Раздел 2.13.1'!Q46&gt;='Раздел 2.13.1'!AD46,0,1)</f>
        <v>0</v>
      </c>
    </row>
    <row r="9992" spans="1:8" x14ac:dyDescent="0.2">
      <c r="A9992" s="6">
        <f t="shared" si="148"/>
        <v>609562</v>
      </c>
      <c r="B9992" s="6">
        <v>53</v>
      </c>
      <c r="C9992" s="6">
        <v>7</v>
      </c>
      <c r="D9992" s="7">
        <v>341</v>
      </c>
      <c r="E9992" s="6" t="s">
        <v>17971</v>
      </c>
      <c r="H9992" s="6">
        <f>IF('Раздел 2.13.1'!Q47&gt;='Раздел 2.13.1'!AD47,0,1)</f>
        <v>0</v>
      </c>
    </row>
    <row r="9993" spans="1:8" x14ac:dyDescent="0.2">
      <c r="A9993" s="6">
        <f t="shared" si="148"/>
        <v>609562</v>
      </c>
      <c r="B9993" s="6">
        <v>53</v>
      </c>
      <c r="C9993" s="6">
        <v>7</v>
      </c>
      <c r="D9993" s="7">
        <v>342</v>
      </c>
      <c r="E9993" s="6" t="s">
        <v>18004</v>
      </c>
      <c r="H9993" s="6">
        <f>IF('Раздел 2.13.1'!Q48&gt;='Раздел 2.13.1'!AD48,0,1)</f>
        <v>0</v>
      </c>
    </row>
    <row r="9994" spans="1:8" x14ac:dyDescent="0.2">
      <c r="A9994" s="6">
        <f t="shared" si="148"/>
        <v>609562</v>
      </c>
      <c r="B9994" s="6">
        <v>53</v>
      </c>
      <c r="C9994" s="6">
        <v>7</v>
      </c>
      <c r="D9994" s="7">
        <v>343</v>
      </c>
      <c r="E9994" s="6" t="s">
        <v>18005</v>
      </c>
      <c r="H9994" s="6">
        <f>IF('Раздел 2.13.1'!Q49&gt;='Раздел 2.13.1'!AD49,0,1)</f>
        <v>0</v>
      </c>
    </row>
    <row r="9995" spans="1:8" x14ac:dyDescent="0.2">
      <c r="A9995" s="6">
        <f t="shared" si="148"/>
        <v>609562</v>
      </c>
      <c r="B9995" s="6">
        <v>53</v>
      </c>
      <c r="C9995" s="6">
        <v>7</v>
      </c>
      <c r="D9995" s="7">
        <v>344</v>
      </c>
      <c r="E9995" s="6" t="s">
        <v>18006</v>
      </c>
      <c r="H9995" s="6">
        <f>IF('Раздел 2.13.1'!Q50&gt;='Раздел 2.13.1'!AD50,0,1)</f>
        <v>0</v>
      </c>
    </row>
    <row r="9996" spans="1:8" x14ac:dyDescent="0.2">
      <c r="A9996" s="6">
        <f t="shared" si="148"/>
        <v>609562</v>
      </c>
      <c r="B9996" s="6">
        <v>53</v>
      </c>
      <c r="C9996" s="6">
        <v>7</v>
      </c>
      <c r="D9996" s="7">
        <v>345</v>
      </c>
      <c r="E9996" s="6" t="s">
        <v>18007</v>
      </c>
      <c r="H9996" s="6">
        <f>IF('Раздел 2.13.1'!Q51&gt;='Раздел 2.13.1'!AD51,0,1)</f>
        <v>0</v>
      </c>
    </row>
    <row r="9997" spans="1:8" x14ac:dyDescent="0.2">
      <c r="A9997" s="6">
        <f t="shared" si="148"/>
        <v>609562</v>
      </c>
      <c r="B9997" s="6">
        <v>53</v>
      </c>
      <c r="C9997" s="6">
        <v>7</v>
      </c>
      <c r="D9997" s="7">
        <v>346</v>
      </c>
      <c r="E9997" s="6" t="s">
        <v>18008</v>
      </c>
      <c r="H9997" s="6">
        <f>IF('Раздел 2.13.1'!Q52&gt;='Раздел 2.13.1'!AD52,0,1)</f>
        <v>0</v>
      </c>
    </row>
    <row r="9998" spans="1:8" x14ac:dyDescent="0.2">
      <c r="A9998" s="6">
        <f t="shared" si="148"/>
        <v>609562</v>
      </c>
      <c r="B9998" s="6">
        <v>53</v>
      </c>
      <c r="C9998" s="6">
        <v>7</v>
      </c>
      <c r="D9998" s="7">
        <v>347</v>
      </c>
      <c r="E9998" s="6" t="s">
        <v>18009</v>
      </c>
      <c r="H9998" s="6">
        <f>IF('Раздел 2.13.1'!Q53&gt;='Раздел 2.13.1'!AD53,0,1)</f>
        <v>0</v>
      </c>
    </row>
    <row r="9999" spans="1:8" x14ac:dyDescent="0.2">
      <c r="A9999" s="6">
        <f t="shared" si="148"/>
        <v>609562</v>
      </c>
      <c r="B9999" s="6">
        <v>53</v>
      </c>
      <c r="C9999" s="6">
        <v>7</v>
      </c>
      <c r="D9999" s="7">
        <v>348</v>
      </c>
      <c r="E9999" s="6" t="s">
        <v>18010</v>
      </c>
      <c r="H9999" s="6">
        <f>IF('Раздел 2.13.1'!Q54&gt;='Раздел 2.13.1'!AD54,0,1)</f>
        <v>0</v>
      </c>
    </row>
    <row r="10000" spans="1:8" x14ac:dyDescent="0.2">
      <c r="A10000" s="6">
        <f t="shared" si="148"/>
        <v>609562</v>
      </c>
      <c r="B10000" s="6">
        <v>53</v>
      </c>
      <c r="C10000" s="6">
        <v>7</v>
      </c>
      <c r="D10000" s="7">
        <v>349</v>
      </c>
      <c r="E10000" s="6" t="s">
        <v>18011</v>
      </c>
      <c r="H10000" s="6">
        <f>IF('Раздел 2.13.1'!Q55&gt;='Раздел 2.13.1'!AD55,0,1)</f>
        <v>0</v>
      </c>
    </row>
    <row r="10001" spans="1:8" x14ac:dyDescent="0.2">
      <c r="A10001" s="6">
        <f t="shared" si="148"/>
        <v>609562</v>
      </c>
      <c r="B10001" s="6">
        <v>53</v>
      </c>
      <c r="C10001" s="6">
        <v>7</v>
      </c>
      <c r="D10001" s="7">
        <v>350</v>
      </c>
      <c r="E10001" s="6" t="s">
        <v>18012</v>
      </c>
      <c r="H10001" s="6">
        <f>IF('Раздел 2.13.1'!Q56&gt;='Раздел 2.13.1'!AD56,0,1)</f>
        <v>0</v>
      </c>
    </row>
    <row r="10002" spans="1:8" x14ac:dyDescent="0.2">
      <c r="A10002" s="6">
        <f t="shared" si="148"/>
        <v>609562</v>
      </c>
      <c r="B10002" s="6">
        <v>53</v>
      </c>
      <c r="C10002" s="6">
        <v>7</v>
      </c>
      <c r="D10002" s="7">
        <v>351</v>
      </c>
      <c r="E10002" s="6" t="s">
        <v>18815</v>
      </c>
      <c r="H10002" s="6">
        <f>IF('Раздел 2.13.1'!Q57&gt;='Раздел 2.13.1'!AD57,0,1)</f>
        <v>0</v>
      </c>
    </row>
    <row r="10003" spans="1:8" x14ac:dyDescent="0.2">
      <c r="A10003" s="6">
        <f t="shared" si="148"/>
        <v>609562</v>
      </c>
      <c r="B10003" s="6">
        <v>53</v>
      </c>
      <c r="C10003" s="6">
        <v>7</v>
      </c>
      <c r="D10003" s="7">
        <v>352</v>
      </c>
      <c r="E10003" s="6" t="s">
        <v>18816</v>
      </c>
      <c r="H10003" s="6">
        <f>IF('Раздел 2.13.1'!Q58&gt;='Раздел 2.13.1'!AD58,0,1)</f>
        <v>0</v>
      </c>
    </row>
    <row r="10004" spans="1:8" x14ac:dyDescent="0.2">
      <c r="A10004" s="6">
        <f t="shared" si="148"/>
        <v>609562</v>
      </c>
      <c r="B10004" s="6">
        <v>53</v>
      </c>
      <c r="C10004" s="6">
        <v>7</v>
      </c>
      <c r="D10004" s="7">
        <v>353</v>
      </c>
      <c r="E10004" s="6" t="s">
        <v>18817</v>
      </c>
      <c r="H10004" s="6">
        <f>IF('Раздел 2.13.1'!Q59&gt;='Раздел 2.13.1'!AD59,0,1)</f>
        <v>0</v>
      </c>
    </row>
    <row r="10005" spans="1:8" x14ac:dyDescent="0.2">
      <c r="A10005" s="6">
        <f t="shared" si="148"/>
        <v>609562</v>
      </c>
      <c r="B10005" s="6">
        <v>53</v>
      </c>
      <c r="C10005" s="6">
        <v>7</v>
      </c>
      <c r="D10005" s="7">
        <v>354</v>
      </c>
      <c r="E10005" s="6" t="s">
        <v>18818</v>
      </c>
      <c r="H10005" s="6">
        <f>IF('Раздел 2.13.1'!Q60&gt;='Раздел 2.13.1'!AD60,0,1)</f>
        <v>0</v>
      </c>
    </row>
    <row r="10006" spans="1:8" x14ac:dyDescent="0.2">
      <c r="A10006" s="6">
        <f t="shared" si="148"/>
        <v>609562</v>
      </c>
      <c r="B10006" s="6">
        <v>53</v>
      </c>
      <c r="C10006" s="6">
        <v>7</v>
      </c>
      <c r="D10006" s="7">
        <v>355</v>
      </c>
      <c r="E10006" s="6" t="s">
        <v>18819</v>
      </c>
      <c r="H10006" s="6">
        <f>IF('Раздел 2.13.1'!Q61&gt;='Раздел 2.13.1'!AD61,0,1)</f>
        <v>0</v>
      </c>
    </row>
    <row r="10007" spans="1:8" x14ac:dyDescent="0.2">
      <c r="A10007" s="6">
        <f t="shared" si="148"/>
        <v>609562</v>
      </c>
      <c r="B10007" s="6">
        <v>53</v>
      </c>
      <c r="C10007" s="6">
        <v>7</v>
      </c>
      <c r="D10007" s="7">
        <v>356</v>
      </c>
      <c r="E10007" s="6" t="s">
        <v>18820</v>
      </c>
      <c r="H10007" s="6">
        <f>IF('Раздел 2.13.1'!Q62&gt;='Раздел 2.13.1'!AD62,0,1)</f>
        <v>0</v>
      </c>
    </row>
    <row r="10008" spans="1:8" x14ac:dyDescent="0.2">
      <c r="A10008" s="6">
        <f t="shared" si="148"/>
        <v>609562</v>
      </c>
      <c r="B10008" s="6">
        <v>53</v>
      </c>
      <c r="C10008" s="6">
        <v>7</v>
      </c>
      <c r="D10008" s="7">
        <v>357</v>
      </c>
      <c r="E10008" s="6" t="s">
        <v>18821</v>
      </c>
      <c r="H10008" s="6">
        <f>IF('Раздел 2.13.1'!Q63&gt;='Раздел 2.13.1'!AD63,0,1)</f>
        <v>0</v>
      </c>
    </row>
    <row r="10009" spans="1:8" x14ac:dyDescent="0.2">
      <c r="A10009" s="6">
        <f t="shared" si="148"/>
        <v>609562</v>
      </c>
      <c r="B10009" s="6">
        <v>53</v>
      </c>
      <c r="C10009" s="6">
        <v>7</v>
      </c>
      <c r="D10009" s="7">
        <v>358</v>
      </c>
      <c r="E10009" s="6" t="s">
        <v>18822</v>
      </c>
      <c r="H10009" s="6">
        <f>IF('Раздел 2.13.1'!Q64&gt;='Раздел 2.13.1'!AD64,0,1)</f>
        <v>0</v>
      </c>
    </row>
    <row r="10010" spans="1:8" x14ac:dyDescent="0.2">
      <c r="A10010" s="6">
        <f t="shared" si="148"/>
        <v>609562</v>
      </c>
      <c r="B10010" s="6">
        <v>53</v>
      </c>
      <c r="C10010" s="6">
        <v>7</v>
      </c>
      <c r="D10010" s="7">
        <v>359</v>
      </c>
      <c r="E10010" s="6" t="s">
        <v>18801</v>
      </c>
      <c r="H10010" s="6">
        <f>IF('Раздел 2.13.1'!Q65&gt;='Раздел 2.13.1'!AD65,0,1)</f>
        <v>0</v>
      </c>
    </row>
    <row r="10011" spans="1:8" x14ac:dyDescent="0.2">
      <c r="A10011" s="6">
        <f t="shared" si="148"/>
        <v>609562</v>
      </c>
      <c r="B10011" s="6">
        <v>53</v>
      </c>
      <c r="C10011" s="6">
        <v>7</v>
      </c>
      <c r="D10011" s="7">
        <v>360</v>
      </c>
      <c r="E10011" s="6" t="s">
        <v>18802</v>
      </c>
      <c r="H10011" s="6">
        <f>IF('Раздел 2.13.1'!Q66&gt;='Раздел 2.13.1'!AD66,0,1)</f>
        <v>0</v>
      </c>
    </row>
    <row r="10012" spans="1:8" x14ac:dyDescent="0.2">
      <c r="A10012" s="6">
        <f t="shared" si="148"/>
        <v>609562</v>
      </c>
      <c r="B10012" s="6">
        <v>53</v>
      </c>
      <c r="C10012" s="6">
        <v>7</v>
      </c>
      <c r="D10012" s="7">
        <v>361</v>
      </c>
      <c r="E10012" s="6" t="s">
        <v>18803</v>
      </c>
      <c r="H10012" s="6">
        <f>IF('Раздел 2.13.1'!Q67&gt;='Раздел 2.13.1'!AD67,0,1)</f>
        <v>0</v>
      </c>
    </row>
    <row r="10013" spans="1:8" x14ac:dyDescent="0.2">
      <c r="A10013" s="6">
        <f t="shared" si="148"/>
        <v>609562</v>
      </c>
      <c r="B10013" s="6">
        <v>53</v>
      </c>
      <c r="C10013" s="6">
        <v>7</v>
      </c>
      <c r="D10013" s="7">
        <v>362</v>
      </c>
      <c r="E10013" s="6" t="s">
        <v>18804</v>
      </c>
      <c r="H10013" s="6">
        <f>IF('Раздел 2.13.1'!Q68&gt;='Раздел 2.13.1'!AD68,0,1)</f>
        <v>0</v>
      </c>
    </row>
    <row r="10014" spans="1:8" x14ac:dyDescent="0.2">
      <c r="A10014" s="6">
        <f t="shared" si="148"/>
        <v>609562</v>
      </c>
      <c r="B10014" s="6">
        <v>53</v>
      </c>
      <c r="C10014" s="6">
        <v>7</v>
      </c>
      <c r="D10014" s="7">
        <v>363</v>
      </c>
      <c r="E10014" s="6" t="s">
        <v>18831</v>
      </c>
      <c r="H10014" s="6">
        <f>IF('Раздел 2.13.1'!Q69&gt;='Раздел 2.13.1'!AD69,0,1)</f>
        <v>0</v>
      </c>
    </row>
    <row r="10015" spans="1:8" x14ac:dyDescent="0.2">
      <c r="A10015" s="6">
        <f t="shared" si="148"/>
        <v>609562</v>
      </c>
      <c r="B10015" s="6">
        <v>53</v>
      </c>
      <c r="C10015" s="6">
        <v>7</v>
      </c>
      <c r="D10015" s="7">
        <v>364</v>
      </c>
      <c r="E10015" s="6" t="s">
        <v>18832</v>
      </c>
      <c r="H10015" s="6">
        <f>IF('Раздел 2.13.1'!Q70&gt;='Раздел 2.13.1'!AD70,0,1)</f>
        <v>0</v>
      </c>
    </row>
    <row r="10016" spans="1:8" x14ac:dyDescent="0.2">
      <c r="A10016" s="6">
        <f t="shared" si="148"/>
        <v>609562</v>
      </c>
      <c r="B10016" s="6">
        <v>53</v>
      </c>
      <c r="C10016" s="6">
        <v>7</v>
      </c>
      <c r="D10016" s="7">
        <v>365</v>
      </c>
      <c r="E10016" s="6" t="s">
        <v>18833</v>
      </c>
      <c r="H10016" s="6">
        <f>IF('Раздел 2.13.1'!Q71&gt;='Раздел 2.13.1'!AD71,0,1)</f>
        <v>0</v>
      </c>
    </row>
    <row r="10017" spans="1:8" x14ac:dyDescent="0.2">
      <c r="A10017" s="6">
        <f t="shared" si="148"/>
        <v>609562</v>
      </c>
      <c r="B10017" s="6">
        <v>53</v>
      </c>
      <c r="C10017" s="6">
        <v>7</v>
      </c>
      <c r="D10017" s="7">
        <v>366</v>
      </c>
      <c r="E10017" s="6" t="s">
        <v>18834</v>
      </c>
      <c r="H10017" s="6">
        <f>IF('Раздел 2.13.1'!Q72&gt;='Раздел 2.13.1'!AD72,0,1)</f>
        <v>0</v>
      </c>
    </row>
    <row r="10018" spans="1:8" x14ac:dyDescent="0.2">
      <c r="A10018" s="6">
        <f t="shared" ref="A10018:A10081" si="149">P_3</f>
        <v>609562</v>
      </c>
      <c r="B10018" s="6">
        <v>53</v>
      </c>
      <c r="C10018" s="6">
        <v>7</v>
      </c>
      <c r="D10018" s="7">
        <v>367</v>
      </c>
      <c r="E10018" s="6" t="s">
        <v>19612</v>
      </c>
      <c r="H10018" s="6">
        <f>IF('Раздел 2.13.1'!Q73&gt;='Раздел 2.13.1'!AD73,0,1)</f>
        <v>0</v>
      </c>
    </row>
    <row r="10019" spans="1:8" x14ac:dyDescent="0.2">
      <c r="A10019" s="6">
        <f t="shared" si="149"/>
        <v>609562</v>
      </c>
      <c r="B10019" s="6">
        <v>53</v>
      </c>
      <c r="C10019" s="6">
        <v>7</v>
      </c>
      <c r="D10019" s="7">
        <v>368</v>
      </c>
      <c r="E10019" s="6" t="s">
        <v>19613</v>
      </c>
      <c r="H10019" s="6">
        <f>IF('Раздел 2.13.1'!Q74&gt;='Раздел 2.13.1'!AD74,0,1)</f>
        <v>0</v>
      </c>
    </row>
    <row r="10020" spans="1:8" x14ac:dyDescent="0.2">
      <c r="A10020" s="6">
        <f t="shared" si="149"/>
        <v>609562</v>
      </c>
      <c r="B10020" s="6">
        <v>53</v>
      </c>
      <c r="C10020" s="6">
        <v>7</v>
      </c>
      <c r="D10020" s="7">
        <v>369</v>
      </c>
      <c r="E10020" s="6" t="s">
        <v>19614</v>
      </c>
      <c r="H10020" s="6">
        <f>IF('Раздел 2.13.1'!Q75&gt;='Раздел 2.13.1'!AD75,0,1)</f>
        <v>0</v>
      </c>
    </row>
    <row r="10021" spans="1:8" x14ac:dyDescent="0.2">
      <c r="A10021" s="6">
        <f t="shared" si="149"/>
        <v>609562</v>
      </c>
      <c r="B10021" s="6">
        <v>53</v>
      </c>
      <c r="C10021" s="6">
        <v>7</v>
      </c>
      <c r="D10021" s="7">
        <v>370</v>
      </c>
      <c r="E10021" s="6" t="s">
        <v>19615</v>
      </c>
      <c r="H10021" s="6">
        <f>IF('Раздел 2.13.1'!Q76&gt;='Раздел 2.13.1'!AD76,0,1)</f>
        <v>0</v>
      </c>
    </row>
    <row r="10022" spans="1:8" x14ac:dyDescent="0.2">
      <c r="A10022" s="6">
        <f t="shared" si="149"/>
        <v>609562</v>
      </c>
      <c r="B10022" s="6">
        <v>53</v>
      </c>
      <c r="C10022" s="6">
        <v>7</v>
      </c>
      <c r="D10022" s="7">
        <v>371</v>
      </c>
      <c r="E10022" s="6" t="s">
        <v>19616</v>
      </c>
      <c r="H10022" s="6">
        <f>IF('Раздел 2.13.1'!Q77&gt;='Раздел 2.13.1'!AD77,0,1)</f>
        <v>0</v>
      </c>
    </row>
    <row r="10023" spans="1:8" x14ac:dyDescent="0.2">
      <c r="A10023" s="6">
        <f t="shared" si="149"/>
        <v>609562</v>
      </c>
      <c r="B10023" s="6">
        <v>53</v>
      </c>
      <c r="C10023" s="6">
        <v>7</v>
      </c>
      <c r="D10023" s="7">
        <v>372</v>
      </c>
      <c r="E10023" s="6" t="s">
        <v>19617</v>
      </c>
      <c r="H10023" s="6">
        <f>IF('Раздел 2.13.1'!Q78&gt;='Раздел 2.13.1'!AD78,0,1)</f>
        <v>0</v>
      </c>
    </row>
    <row r="10024" spans="1:8" x14ac:dyDescent="0.2">
      <c r="A10024" s="6">
        <f t="shared" si="149"/>
        <v>609562</v>
      </c>
      <c r="B10024" s="6">
        <v>53</v>
      </c>
      <c r="C10024" s="6">
        <v>7</v>
      </c>
      <c r="D10024" s="7">
        <v>373</v>
      </c>
      <c r="E10024" s="6" t="s">
        <v>19618</v>
      </c>
      <c r="H10024" s="6">
        <f>IF('Раздел 2.13.1'!Q79&gt;='Раздел 2.13.1'!AD79,0,1)</f>
        <v>0</v>
      </c>
    </row>
    <row r="10025" spans="1:8" x14ac:dyDescent="0.2">
      <c r="A10025" s="6">
        <f t="shared" si="149"/>
        <v>609562</v>
      </c>
      <c r="B10025" s="6">
        <v>53</v>
      </c>
      <c r="C10025" s="119">
        <v>7</v>
      </c>
      <c r="D10025" s="119">
        <v>374</v>
      </c>
      <c r="E10025" s="119" t="s">
        <v>19619</v>
      </c>
      <c r="F10025" s="119"/>
      <c r="G10025" s="119"/>
      <c r="H10025" s="119">
        <f>IF('Раздел 2.13.1'!Q80&gt;='Раздел 2.13.1'!AD80,0,1)</f>
        <v>0</v>
      </c>
    </row>
    <row r="10026" spans="1:8" x14ac:dyDescent="0.2">
      <c r="A10026" s="6">
        <f t="shared" si="149"/>
        <v>609562</v>
      </c>
      <c r="B10026" s="6">
        <v>53</v>
      </c>
      <c r="C10026" s="6">
        <v>8</v>
      </c>
      <c r="D10026" s="7">
        <v>375</v>
      </c>
      <c r="E10026" s="6" t="s">
        <v>19620</v>
      </c>
      <c r="H10026" s="6">
        <f>IF('Раздел 2.13.1'!Z21&gt;='Раздел 2.13.1'!AA21,0,1)</f>
        <v>0</v>
      </c>
    </row>
    <row r="10027" spans="1:8" x14ac:dyDescent="0.2">
      <c r="A10027" s="6">
        <f t="shared" si="149"/>
        <v>609562</v>
      </c>
      <c r="B10027" s="6">
        <v>53</v>
      </c>
      <c r="C10027" s="6">
        <v>8</v>
      </c>
      <c r="D10027" s="7">
        <v>376</v>
      </c>
      <c r="E10027" s="6" t="s">
        <v>19621</v>
      </c>
      <c r="H10027" s="6">
        <f>IF('Раздел 2.13.1'!Z22&gt;='Раздел 2.13.1'!AA22,0,1)</f>
        <v>0</v>
      </c>
    </row>
    <row r="10028" spans="1:8" x14ac:dyDescent="0.2">
      <c r="A10028" s="6">
        <f t="shared" si="149"/>
        <v>609562</v>
      </c>
      <c r="B10028" s="6">
        <v>53</v>
      </c>
      <c r="C10028" s="6">
        <v>8</v>
      </c>
      <c r="D10028" s="7">
        <v>377</v>
      </c>
      <c r="E10028" s="6" t="s">
        <v>19622</v>
      </c>
      <c r="H10028" s="6">
        <f>IF('Раздел 2.13.1'!Z23&gt;='Раздел 2.13.1'!AA23,0,1)</f>
        <v>0</v>
      </c>
    </row>
    <row r="10029" spans="1:8" x14ac:dyDescent="0.2">
      <c r="A10029" s="6">
        <f t="shared" si="149"/>
        <v>609562</v>
      </c>
      <c r="B10029" s="6">
        <v>53</v>
      </c>
      <c r="C10029" s="6">
        <v>8</v>
      </c>
      <c r="D10029" s="7">
        <v>378</v>
      </c>
      <c r="E10029" s="6" t="s">
        <v>19623</v>
      </c>
      <c r="H10029" s="6">
        <f>IF('Раздел 2.13.1'!Z24&gt;='Раздел 2.13.1'!AA24,0,1)</f>
        <v>0</v>
      </c>
    </row>
    <row r="10030" spans="1:8" x14ac:dyDescent="0.2">
      <c r="A10030" s="6">
        <f t="shared" si="149"/>
        <v>609562</v>
      </c>
      <c r="B10030" s="6">
        <v>53</v>
      </c>
      <c r="C10030" s="6">
        <v>8</v>
      </c>
      <c r="D10030" s="7">
        <v>379</v>
      </c>
      <c r="E10030" s="6" t="s">
        <v>19624</v>
      </c>
      <c r="H10030" s="6">
        <f>IF('Раздел 2.13.1'!Z25&gt;='Раздел 2.13.1'!AA25,0,1)</f>
        <v>0</v>
      </c>
    </row>
    <row r="10031" spans="1:8" x14ac:dyDescent="0.2">
      <c r="A10031" s="6">
        <f t="shared" si="149"/>
        <v>609562</v>
      </c>
      <c r="B10031" s="6">
        <v>53</v>
      </c>
      <c r="C10031" s="6">
        <v>8</v>
      </c>
      <c r="D10031" s="7">
        <v>380</v>
      </c>
      <c r="E10031" s="6" t="s">
        <v>19625</v>
      </c>
      <c r="H10031" s="6">
        <f>IF('Раздел 2.13.1'!Z26&gt;='Раздел 2.13.1'!AA26,0,1)</f>
        <v>0</v>
      </c>
    </row>
    <row r="10032" spans="1:8" x14ac:dyDescent="0.2">
      <c r="A10032" s="6">
        <f t="shared" si="149"/>
        <v>609562</v>
      </c>
      <c r="B10032" s="6">
        <v>53</v>
      </c>
      <c r="C10032" s="6">
        <v>8</v>
      </c>
      <c r="D10032" s="7">
        <v>381</v>
      </c>
      <c r="E10032" s="6" t="s">
        <v>19626</v>
      </c>
      <c r="H10032" s="6">
        <f>IF('Раздел 2.13.1'!Z27&gt;='Раздел 2.13.1'!AA27,0,1)</f>
        <v>0</v>
      </c>
    </row>
    <row r="10033" spans="1:8" x14ac:dyDescent="0.2">
      <c r="A10033" s="6">
        <f t="shared" si="149"/>
        <v>609562</v>
      </c>
      <c r="B10033" s="6">
        <v>53</v>
      </c>
      <c r="C10033" s="6">
        <v>8</v>
      </c>
      <c r="D10033" s="7">
        <v>382</v>
      </c>
      <c r="E10033" s="6" t="s">
        <v>19627</v>
      </c>
      <c r="H10033" s="6">
        <f>IF('Раздел 2.13.1'!Z28&gt;='Раздел 2.13.1'!AA28,0,1)</f>
        <v>0</v>
      </c>
    </row>
    <row r="10034" spans="1:8" x14ac:dyDescent="0.2">
      <c r="A10034" s="6">
        <f t="shared" si="149"/>
        <v>609562</v>
      </c>
      <c r="B10034" s="6">
        <v>53</v>
      </c>
      <c r="C10034" s="6">
        <v>8</v>
      </c>
      <c r="D10034" s="7">
        <v>383</v>
      </c>
      <c r="E10034" s="6" t="s">
        <v>19628</v>
      </c>
      <c r="H10034" s="6">
        <f>IF('Раздел 2.13.1'!Z29&gt;='Раздел 2.13.1'!AA29,0,1)</f>
        <v>0</v>
      </c>
    </row>
    <row r="10035" spans="1:8" x14ac:dyDescent="0.2">
      <c r="A10035" s="6">
        <f t="shared" si="149"/>
        <v>609562</v>
      </c>
      <c r="B10035" s="6">
        <v>53</v>
      </c>
      <c r="C10035" s="6">
        <v>8</v>
      </c>
      <c r="D10035" s="7">
        <v>384</v>
      </c>
      <c r="E10035" s="6" t="s">
        <v>19629</v>
      </c>
      <c r="H10035" s="6">
        <f>IF('Раздел 2.13.1'!Z30&gt;='Раздел 2.13.1'!AA30,0,1)</f>
        <v>0</v>
      </c>
    </row>
    <row r="10036" spans="1:8" x14ac:dyDescent="0.2">
      <c r="A10036" s="6">
        <f t="shared" si="149"/>
        <v>609562</v>
      </c>
      <c r="B10036" s="6">
        <v>53</v>
      </c>
      <c r="C10036" s="6">
        <v>8</v>
      </c>
      <c r="D10036" s="7">
        <v>385</v>
      </c>
      <c r="E10036" s="6" t="s">
        <v>19630</v>
      </c>
      <c r="H10036" s="6">
        <f>IF('Раздел 2.13.1'!Z31&gt;='Раздел 2.13.1'!AA31,0,1)</f>
        <v>0</v>
      </c>
    </row>
    <row r="10037" spans="1:8" x14ac:dyDescent="0.2">
      <c r="A10037" s="6">
        <f t="shared" si="149"/>
        <v>609562</v>
      </c>
      <c r="B10037" s="6">
        <v>53</v>
      </c>
      <c r="C10037" s="6">
        <v>8</v>
      </c>
      <c r="D10037" s="7">
        <v>386</v>
      </c>
      <c r="E10037" s="6" t="s">
        <v>19631</v>
      </c>
      <c r="H10037" s="6">
        <f>IF('Раздел 2.13.1'!Z32&gt;='Раздел 2.13.1'!AA32,0,1)</f>
        <v>0</v>
      </c>
    </row>
    <row r="10038" spans="1:8" x14ac:dyDescent="0.2">
      <c r="A10038" s="6">
        <f t="shared" si="149"/>
        <v>609562</v>
      </c>
      <c r="B10038" s="6">
        <v>53</v>
      </c>
      <c r="C10038" s="6">
        <v>8</v>
      </c>
      <c r="D10038" s="7">
        <v>387</v>
      </c>
      <c r="E10038" s="6" t="s">
        <v>19632</v>
      </c>
      <c r="H10038" s="6">
        <f>IF('Раздел 2.13.1'!Z33&gt;='Раздел 2.13.1'!AA33,0,1)</f>
        <v>0</v>
      </c>
    </row>
    <row r="10039" spans="1:8" x14ac:dyDescent="0.2">
      <c r="A10039" s="6">
        <f t="shared" si="149"/>
        <v>609562</v>
      </c>
      <c r="B10039" s="6">
        <v>53</v>
      </c>
      <c r="C10039" s="6">
        <v>8</v>
      </c>
      <c r="D10039" s="7">
        <v>388</v>
      </c>
      <c r="E10039" s="6" t="s">
        <v>19633</v>
      </c>
      <c r="H10039" s="6">
        <f>IF('Раздел 2.13.1'!Z34&gt;='Раздел 2.13.1'!AA34,0,1)</f>
        <v>0</v>
      </c>
    </row>
    <row r="10040" spans="1:8" x14ac:dyDescent="0.2">
      <c r="A10040" s="6">
        <f t="shared" si="149"/>
        <v>609562</v>
      </c>
      <c r="B10040" s="6">
        <v>53</v>
      </c>
      <c r="C10040" s="6">
        <v>8</v>
      </c>
      <c r="D10040" s="7">
        <v>389</v>
      </c>
      <c r="E10040" s="6" t="s">
        <v>19634</v>
      </c>
      <c r="H10040" s="6">
        <f>IF('Раздел 2.13.1'!Z35&gt;='Раздел 2.13.1'!AA35,0,1)</f>
        <v>0</v>
      </c>
    </row>
    <row r="10041" spans="1:8" x14ac:dyDescent="0.2">
      <c r="A10041" s="6">
        <f t="shared" si="149"/>
        <v>609562</v>
      </c>
      <c r="B10041" s="6">
        <v>53</v>
      </c>
      <c r="C10041" s="6">
        <v>8</v>
      </c>
      <c r="D10041" s="7">
        <v>390</v>
      </c>
      <c r="E10041" s="6" t="s">
        <v>20386</v>
      </c>
      <c r="H10041" s="6">
        <f>IF('Раздел 2.13.1'!Z36&gt;='Раздел 2.13.1'!AA36,0,1)</f>
        <v>0</v>
      </c>
    </row>
    <row r="10042" spans="1:8" x14ac:dyDescent="0.2">
      <c r="A10042" s="6">
        <f t="shared" si="149"/>
        <v>609562</v>
      </c>
      <c r="B10042" s="6">
        <v>53</v>
      </c>
      <c r="C10042" s="6">
        <v>8</v>
      </c>
      <c r="D10042" s="7">
        <v>391</v>
      </c>
      <c r="E10042" s="6" t="s">
        <v>20387</v>
      </c>
      <c r="H10042" s="6">
        <f>IF('Раздел 2.13.1'!Z37&gt;='Раздел 2.13.1'!AA37,0,1)</f>
        <v>0</v>
      </c>
    </row>
    <row r="10043" spans="1:8" x14ac:dyDescent="0.2">
      <c r="A10043" s="6">
        <f t="shared" si="149"/>
        <v>609562</v>
      </c>
      <c r="B10043" s="6">
        <v>53</v>
      </c>
      <c r="C10043" s="6">
        <v>8</v>
      </c>
      <c r="D10043" s="7">
        <v>392</v>
      </c>
      <c r="E10043" s="6" t="s">
        <v>20388</v>
      </c>
      <c r="H10043" s="6">
        <f>IF('Раздел 2.13.1'!Z38&gt;='Раздел 2.13.1'!AA38,0,1)</f>
        <v>0</v>
      </c>
    </row>
    <row r="10044" spans="1:8" x14ac:dyDescent="0.2">
      <c r="A10044" s="6">
        <f t="shared" si="149"/>
        <v>609562</v>
      </c>
      <c r="B10044" s="6">
        <v>53</v>
      </c>
      <c r="C10044" s="6">
        <v>8</v>
      </c>
      <c r="D10044" s="7">
        <v>393</v>
      </c>
      <c r="E10044" s="6" t="s">
        <v>19638</v>
      </c>
      <c r="H10044" s="6">
        <f>IF('Раздел 2.13.1'!Z39&gt;='Раздел 2.13.1'!AA39,0,1)</f>
        <v>0</v>
      </c>
    </row>
    <row r="10045" spans="1:8" x14ac:dyDescent="0.2">
      <c r="A10045" s="6">
        <f t="shared" si="149"/>
        <v>609562</v>
      </c>
      <c r="B10045" s="6">
        <v>53</v>
      </c>
      <c r="C10045" s="6">
        <v>8</v>
      </c>
      <c r="D10045" s="7">
        <v>394</v>
      </c>
      <c r="E10045" s="6" t="s">
        <v>19639</v>
      </c>
      <c r="H10045" s="6">
        <f>IF('Раздел 2.13.1'!Z40&gt;='Раздел 2.13.1'!AA40,0,1)</f>
        <v>0</v>
      </c>
    </row>
    <row r="10046" spans="1:8" x14ac:dyDescent="0.2">
      <c r="A10046" s="6">
        <f t="shared" si="149"/>
        <v>609562</v>
      </c>
      <c r="B10046" s="6">
        <v>53</v>
      </c>
      <c r="C10046" s="6">
        <v>8</v>
      </c>
      <c r="D10046" s="7">
        <v>395</v>
      </c>
      <c r="E10046" s="6" t="s">
        <v>19640</v>
      </c>
      <c r="H10046" s="6">
        <f>IF('Раздел 2.13.1'!Z41&gt;='Раздел 2.13.1'!AA41,0,1)</f>
        <v>0</v>
      </c>
    </row>
    <row r="10047" spans="1:8" x14ac:dyDescent="0.2">
      <c r="A10047" s="6">
        <f t="shared" si="149"/>
        <v>609562</v>
      </c>
      <c r="B10047" s="6">
        <v>53</v>
      </c>
      <c r="C10047" s="6">
        <v>8</v>
      </c>
      <c r="D10047" s="7">
        <v>396</v>
      </c>
      <c r="E10047" s="6" t="s">
        <v>18854</v>
      </c>
      <c r="H10047" s="6">
        <f>IF('Раздел 2.13.1'!Z42&gt;='Раздел 2.13.1'!AA42,0,1)</f>
        <v>0</v>
      </c>
    </row>
    <row r="10048" spans="1:8" x14ac:dyDescent="0.2">
      <c r="A10048" s="6">
        <f t="shared" si="149"/>
        <v>609562</v>
      </c>
      <c r="B10048" s="6">
        <v>53</v>
      </c>
      <c r="C10048" s="6">
        <v>8</v>
      </c>
      <c r="D10048" s="7">
        <v>397</v>
      </c>
      <c r="E10048" s="6" t="s">
        <v>18855</v>
      </c>
      <c r="H10048" s="6">
        <f>IF('Раздел 2.13.1'!Z43&gt;='Раздел 2.13.1'!AA43,0,1)</f>
        <v>0</v>
      </c>
    </row>
    <row r="10049" spans="1:8" x14ac:dyDescent="0.2">
      <c r="A10049" s="6">
        <f t="shared" si="149"/>
        <v>609562</v>
      </c>
      <c r="B10049" s="6">
        <v>53</v>
      </c>
      <c r="C10049" s="6">
        <v>8</v>
      </c>
      <c r="D10049" s="7">
        <v>398</v>
      </c>
      <c r="E10049" s="6" t="s">
        <v>18856</v>
      </c>
      <c r="H10049" s="6">
        <f>IF('Раздел 2.13.1'!Z44&gt;='Раздел 2.13.1'!AA44,0,1)</f>
        <v>0</v>
      </c>
    </row>
    <row r="10050" spans="1:8" x14ac:dyDescent="0.2">
      <c r="A10050" s="6">
        <f t="shared" si="149"/>
        <v>609562</v>
      </c>
      <c r="B10050" s="6">
        <v>53</v>
      </c>
      <c r="C10050" s="6">
        <v>8</v>
      </c>
      <c r="D10050" s="7">
        <v>399</v>
      </c>
      <c r="E10050" s="6" t="s">
        <v>18857</v>
      </c>
      <c r="H10050" s="6">
        <f>IF('Раздел 2.13.1'!Z45&gt;='Раздел 2.13.1'!AA45,0,1)</f>
        <v>0</v>
      </c>
    </row>
    <row r="10051" spans="1:8" x14ac:dyDescent="0.2">
      <c r="A10051" s="6">
        <f t="shared" si="149"/>
        <v>609562</v>
      </c>
      <c r="B10051" s="6">
        <v>53</v>
      </c>
      <c r="C10051" s="6">
        <v>8</v>
      </c>
      <c r="D10051" s="7">
        <v>400</v>
      </c>
      <c r="E10051" s="6" t="s">
        <v>18858</v>
      </c>
      <c r="H10051" s="6">
        <f>IF('Раздел 2.13.1'!Z46&gt;='Раздел 2.13.1'!AA46,0,1)</f>
        <v>0</v>
      </c>
    </row>
    <row r="10052" spans="1:8" x14ac:dyDescent="0.2">
      <c r="A10052" s="6">
        <f t="shared" si="149"/>
        <v>609562</v>
      </c>
      <c r="B10052" s="6">
        <v>53</v>
      </c>
      <c r="C10052" s="6">
        <v>8</v>
      </c>
      <c r="D10052" s="7">
        <v>401</v>
      </c>
      <c r="E10052" s="6" t="s">
        <v>18859</v>
      </c>
      <c r="H10052" s="6">
        <f>IF('Раздел 2.13.1'!Z47&gt;='Раздел 2.13.1'!AA47,0,1)</f>
        <v>0</v>
      </c>
    </row>
    <row r="10053" spans="1:8" x14ac:dyDescent="0.2">
      <c r="A10053" s="6">
        <f t="shared" si="149"/>
        <v>609562</v>
      </c>
      <c r="B10053" s="6">
        <v>53</v>
      </c>
      <c r="C10053" s="6">
        <v>8</v>
      </c>
      <c r="D10053" s="7">
        <v>402</v>
      </c>
      <c r="E10053" s="6" t="s">
        <v>18860</v>
      </c>
      <c r="H10053" s="6">
        <f>IF('Раздел 2.13.1'!Z48&gt;='Раздел 2.13.1'!AA48,0,1)</f>
        <v>0</v>
      </c>
    </row>
    <row r="10054" spans="1:8" x14ac:dyDescent="0.2">
      <c r="A10054" s="6">
        <f t="shared" si="149"/>
        <v>609562</v>
      </c>
      <c r="B10054" s="6">
        <v>53</v>
      </c>
      <c r="C10054" s="6">
        <v>8</v>
      </c>
      <c r="D10054" s="7">
        <v>403</v>
      </c>
      <c r="E10054" s="6" t="s">
        <v>18861</v>
      </c>
      <c r="H10054" s="6">
        <f>IF('Раздел 2.13.1'!Z49&gt;='Раздел 2.13.1'!AA49,0,1)</f>
        <v>0</v>
      </c>
    </row>
    <row r="10055" spans="1:8" x14ac:dyDescent="0.2">
      <c r="A10055" s="6">
        <f t="shared" si="149"/>
        <v>609562</v>
      </c>
      <c r="B10055" s="6">
        <v>53</v>
      </c>
      <c r="C10055" s="6">
        <v>8</v>
      </c>
      <c r="D10055" s="7">
        <v>404</v>
      </c>
      <c r="E10055" s="6" t="s">
        <v>18059</v>
      </c>
      <c r="H10055" s="6">
        <f>IF('Раздел 2.13.1'!Z50&gt;='Раздел 2.13.1'!AA50,0,1)</f>
        <v>0</v>
      </c>
    </row>
    <row r="10056" spans="1:8" x14ac:dyDescent="0.2">
      <c r="A10056" s="6">
        <f t="shared" si="149"/>
        <v>609562</v>
      </c>
      <c r="B10056" s="6">
        <v>53</v>
      </c>
      <c r="C10056" s="6">
        <v>8</v>
      </c>
      <c r="D10056" s="7">
        <v>405</v>
      </c>
      <c r="E10056" s="6" t="s">
        <v>18060</v>
      </c>
      <c r="H10056" s="6">
        <f>IF('Раздел 2.13.1'!Z51&gt;='Раздел 2.13.1'!AA51,0,1)</f>
        <v>0</v>
      </c>
    </row>
    <row r="10057" spans="1:8" x14ac:dyDescent="0.2">
      <c r="A10057" s="6">
        <f t="shared" si="149"/>
        <v>609562</v>
      </c>
      <c r="B10057" s="6">
        <v>53</v>
      </c>
      <c r="C10057" s="6">
        <v>8</v>
      </c>
      <c r="D10057" s="7">
        <v>406</v>
      </c>
      <c r="E10057" s="6" t="s">
        <v>18061</v>
      </c>
      <c r="H10057" s="6">
        <f>IF('Раздел 2.13.1'!Z52&gt;='Раздел 2.13.1'!AA52,0,1)</f>
        <v>0</v>
      </c>
    </row>
    <row r="10058" spans="1:8" x14ac:dyDescent="0.2">
      <c r="A10058" s="6">
        <f t="shared" si="149"/>
        <v>609562</v>
      </c>
      <c r="B10058" s="6">
        <v>53</v>
      </c>
      <c r="C10058" s="6">
        <v>8</v>
      </c>
      <c r="D10058" s="7">
        <v>407</v>
      </c>
      <c r="E10058" s="6" t="s">
        <v>18062</v>
      </c>
      <c r="H10058" s="6">
        <f>IF('Раздел 2.13.1'!Z53&gt;='Раздел 2.13.1'!AA53,0,1)</f>
        <v>0</v>
      </c>
    </row>
    <row r="10059" spans="1:8" x14ac:dyDescent="0.2">
      <c r="A10059" s="6">
        <f t="shared" si="149"/>
        <v>609562</v>
      </c>
      <c r="B10059" s="6">
        <v>53</v>
      </c>
      <c r="C10059" s="6">
        <v>8</v>
      </c>
      <c r="D10059" s="7">
        <v>408</v>
      </c>
      <c r="E10059" s="6" t="s">
        <v>18063</v>
      </c>
      <c r="H10059" s="6">
        <f>IF('Раздел 2.13.1'!Z54&gt;='Раздел 2.13.1'!AA54,0,1)</f>
        <v>0</v>
      </c>
    </row>
    <row r="10060" spans="1:8" x14ac:dyDescent="0.2">
      <c r="A10060" s="6">
        <f t="shared" si="149"/>
        <v>609562</v>
      </c>
      <c r="B10060" s="6">
        <v>53</v>
      </c>
      <c r="C10060" s="6">
        <v>8</v>
      </c>
      <c r="D10060" s="7">
        <v>409</v>
      </c>
      <c r="E10060" s="6" t="s">
        <v>18064</v>
      </c>
      <c r="H10060" s="6">
        <f>IF('Раздел 2.13.1'!Z55&gt;='Раздел 2.13.1'!AA55,0,1)</f>
        <v>0</v>
      </c>
    </row>
    <row r="10061" spans="1:8" x14ac:dyDescent="0.2">
      <c r="A10061" s="6">
        <f t="shared" si="149"/>
        <v>609562</v>
      </c>
      <c r="B10061" s="6">
        <v>53</v>
      </c>
      <c r="C10061" s="6">
        <v>8</v>
      </c>
      <c r="D10061" s="7">
        <v>410</v>
      </c>
      <c r="E10061" s="6" t="s">
        <v>18065</v>
      </c>
      <c r="H10061" s="6">
        <f>IF('Раздел 2.13.1'!Z56&gt;='Раздел 2.13.1'!AA56,0,1)</f>
        <v>0</v>
      </c>
    </row>
    <row r="10062" spans="1:8" x14ac:dyDescent="0.2">
      <c r="A10062" s="6">
        <f t="shared" si="149"/>
        <v>609562</v>
      </c>
      <c r="B10062" s="6">
        <v>53</v>
      </c>
      <c r="C10062" s="6">
        <v>8</v>
      </c>
      <c r="D10062" s="7">
        <v>411</v>
      </c>
      <c r="E10062" s="6" t="s">
        <v>18066</v>
      </c>
      <c r="H10062" s="6">
        <f>IF('Раздел 2.13.1'!Z57&gt;='Раздел 2.13.1'!AA57,0,1)</f>
        <v>0</v>
      </c>
    </row>
    <row r="10063" spans="1:8" x14ac:dyDescent="0.2">
      <c r="A10063" s="6">
        <f t="shared" si="149"/>
        <v>609562</v>
      </c>
      <c r="B10063" s="6">
        <v>53</v>
      </c>
      <c r="C10063" s="6">
        <v>8</v>
      </c>
      <c r="D10063" s="7">
        <v>412</v>
      </c>
      <c r="E10063" s="6" t="s">
        <v>20384</v>
      </c>
      <c r="H10063" s="6">
        <f>IF('Раздел 2.13.1'!Z58&gt;='Раздел 2.13.1'!AA58,0,1)</f>
        <v>0</v>
      </c>
    </row>
    <row r="10064" spans="1:8" x14ac:dyDescent="0.2">
      <c r="A10064" s="6">
        <f t="shared" si="149"/>
        <v>609562</v>
      </c>
      <c r="B10064" s="6">
        <v>53</v>
      </c>
      <c r="C10064" s="6">
        <v>8</v>
      </c>
      <c r="D10064" s="7">
        <v>413</v>
      </c>
      <c r="E10064" s="6" t="s">
        <v>20385</v>
      </c>
      <c r="H10064" s="6">
        <f>IF('Раздел 2.13.1'!Z59&gt;='Раздел 2.13.1'!AA59,0,1)</f>
        <v>0</v>
      </c>
    </row>
    <row r="10065" spans="1:8" x14ac:dyDescent="0.2">
      <c r="A10065" s="6">
        <f t="shared" si="149"/>
        <v>609562</v>
      </c>
      <c r="B10065" s="6">
        <v>53</v>
      </c>
      <c r="C10065" s="6">
        <v>8</v>
      </c>
      <c r="D10065" s="7">
        <v>414</v>
      </c>
      <c r="E10065" s="6" t="s">
        <v>21165</v>
      </c>
      <c r="H10065" s="6">
        <f>IF('Раздел 2.13.1'!Z60&gt;='Раздел 2.13.1'!AA60,0,1)</f>
        <v>0</v>
      </c>
    </row>
    <row r="10066" spans="1:8" x14ac:dyDescent="0.2">
      <c r="A10066" s="6">
        <f t="shared" si="149"/>
        <v>609562</v>
      </c>
      <c r="B10066" s="6">
        <v>53</v>
      </c>
      <c r="C10066" s="6">
        <v>8</v>
      </c>
      <c r="D10066" s="7">
        <v>415</v>
      </c>
      <c r="E10066" s="6" t="s">
        <v>21166</v>
      </c>
      <c r="H10066" s="6">
        <f>IF('Раздел 2.13.1'!Z61&gt;='Раздел 2.13.1'!AA61,0,1)</f>
        <v>0</v>
      </c>
    </row>
    <row r="10067" spans="1:8" x14ac:dyDescent="0.2">
      <c r="A10067" s="6">
        <f t="shared" si="149"/>
        <v>609562</v>
      </c>
      <c r="B10067" s="6">
        <v>53</v>
      </c>
      <c r="C10067" s="6">
        <v>8</v>
      </c>
      <c r="D10067" s="7">
        <v>416</v>
      </c>
      <c r="E10067" s="6" t="s">
        <v>20389</v>
      </c>
      <c r="H10067" s="6">
        <f>IF('Раздел 2.13.1'!Z62&gt;='Раздел 2.13.1'!AA62,0,1)</f>
        <v>0</v>
      </c>
    </row>
    <row r="10068" spans="1:8" x14ac:dyDescent="0.2">
      <c r="A10068" s="6">
        <f t="shared" si="149"/>
        <v>609562</v>
      </c>
      <c r="B10068" s="6">
        <v>53</v>
      </c>
      <c r="C10068" s="6">
        <v>8</v>
      </c>
      <c r="D10068" s="7">
        <v>417</v>
      </c>
      <c r="E10068" s="6" t="s">
        <v>21163</v>
      </c>
      <c r="H10068" s="6">
        <f>IF('Раздел 2.13.1'!Z63&gt;='Раздел 2.13.1'!AA63,0,1)</f>
        <v>0</v>
      </c>
    </row>
    <row r="10069" spans="1:8" x14ac:dyDescent="0.2">
      <c r="A10069" s="6">
        <f t="shared" si="149"/>
        <v>609562</v>
      </c>
      <c r="B10069" s="6">
        <v>53</v>
      </c>
      <c r="C10069" s="6">
        <v>8</v>
      </c>
      <c r="D10069" s="7">
        <v>418</v>
      </c>
      <c r="E10069" s="6" t="s">
        <v>21164</v>
      </c>
      <c r="H10069" s="6">
        <f>IF('Раздел 2.13.1'!Z64&gt;='Раздел 2.13.1'!AA64,0,1)</f>
        <v>0</v>
      </c>
    </row>
    <row r="10070" spans="1:8" x14ac:dyDescent="0.2">
      <c r="A10070" s="6">
        <f t="shared" si="149"/>
        <v>609562</v>
      </c>
      <c r="B10070" s="6">
        <v>53</v>
      </c>
      <c r="C10070" s="6">
        <v>8</v>
      </c>
      <c r="D10070" s="7">
        <v>419</v>
      </c>
      <c r="E10070" s="6" t="s">
        <v>21167</v>
      </c>
      <c r="H10070" s="6">
        <f>IF('Раздел 2.13.1'!Z65&gt;='Раздел 2.13.1'!AA65,0,1)</f>
        <v>0</v>
      </c>
    </row>
    <row r="10071" spans="1:8" x14ac:dyDescent="0.2">
      <c r="A10071" s="6">
        <f t="shared" si="149"/>
        <v>609562</v>
      </c>
      <c r="B10071" s="6">
        <v>53</v>
      </c>
      <c r="C10071" s="6">
        <v>8</v>
      </c>
      <c r="D10071" s="7">
        <v>420</v>
      </c>
      <c r="E10071" s="6" t="s">
        <v>21168</v>
      </c>
      <c r="H10071" s="6">
        <f>IF('Раздел 2.13.1'!Z66&gt;='Раздел 2.13.1'!AA66,0,1)</f>
        <v>0</v>
      </c>
    </row>
    <row r="10072" spans="1:8" x14ac:dyDescent="0.2">
      <c r="A10072" s="6">
        <f t="shared" si="149"/>
        <v>609562</v>
      </c>
      <c r="B10072" s="6">
        <v>53</v>
      </c>
      <c r="C10072" s="6">
        <v>8</v>
      </c>
      <c r="D10072" s="7">
        <v>421</v>
      </c>
      <c r="E10072" s="6" t="s">
        <v>21169</v>
      </c>
      <c r="H10072" s="6">
        <f>IF('Раздел 2.13.1'!Z67&gt;='Раздел 2.13.1'!AA67,0,1)</f>
        <v>0</v>
      </c>
    </row>
    <row r="10073" spans="1:8" x14ac:dyDescent="0.2">
      <c r="A10073" s="6">
        <f t="shared" si="149"/>
        <v>609562</v>
      </c>
      <c r="B10073" s="6">
        <v>53</v>
      </c>
      <c r="C10073" s="6">
        <v>8</v>
      </c>
      <c r="D10073" s="7">
        <v>422</v>
      </c>
      <c r="E10073" s="6" t="s">
        <v>21170</v>
      </c>
      <c r="H10073" s="6">
        <f>IF('Раздел 2.13.1'!Z68&gt;='Раздел 2.13.1'!AA68,0,1)</f>
        <v>0</v>
      </c>
    </row>
    <row r="10074" spans="1:8" x14ac:dyDescent="0.2">
      <c r="A10074" s="6">
        <f t="shared" si="149"/>
        <v>609562</v>
      </c>
      <c r="B10074" s="6">
        <v>53</v>
      </c>
      <c r="C10074" s="6">
        <v>8</v>
      </c>
      <c r="D10074" s="7">
        <v>423</v>
      </c>
      <c r="E10074" s="6" t="s">
        <v>21171</v>
      </c>
      <c r="H10074" s="6">
        <f>IF('Раздел 2.13.1'!Z69&gt;='Раздел 2.13.1'!AA69,0,1)</f>
        <v>0</v>
      </c>
    </row>
    <row r="10075" spans="1:8" x14ac:dyDescent="0.2">
      <c r="A10075" s="6">
        <f t="shared" si="149"/>
        <v>609562</v>
      </c>
      <c r="B10075" s="6">
        <v>53</v>
      </c>
      <c r="C10075" s="6">
        <v>8</v>
      </c>
      <c r="D10075" s="7">
        <v>424</v>
      </c>
      <c r="E10075" s="6" t="s">
        <v>21172</v>
      </c>
      <c r="H10075" s="6">
        <f>IF('Раздел 2.13.1'!Z70&gt;='Раздел 2.13.1'!AA70,0,1)</f>
        <v>0</v>
      </c>
    </row>
    <row r="10076" spans="1:8" x14ac:dyDescent="0.2">
      <c r="A10076" s="6">
        <f t="shared" si="149"/>
        <v>609562</v>
      </c>
      <c r="B10076" s="6">
        <v>53</v>
      </c>
      <c r="C10076" s="6">
        <v>8</v>
      </c>
      <c r="D10076" s="7">
        <v>425</v>
      </c>
      <c r="E10076" s="6" t="s">
        <v>21173</v>
      </c>
      <c r="H10076" s="6">
        <f>IF('Раздел 2.13.1'!Z71&gt;='Раздел 2.13.1'!AA71,0,1)</f>
        <v>0</v>
      </c>
    </row>
    <row r="10077" spans="1:8" x14ac:dyDescent="0.2">
      <c r="A10077" s="6">
        <f t="shared" si="149"/>
        <v>609562</v>
      </c>
      <c r="B10077" s="6">
        <v>53</v>
      </c>
      <c r="C10077" s="6">
        <v>8</v>
      </c>
      <c r="D10077" s="7">
        <v>426</v>
      </c>
      <c r="E10077" s="6" t="s">
        <v>20394</v>
      </c>
      <c r="H10077" s="6">
        <f>IF('Раздел 2.13.1'!Z72&gt;='Раздел 2.13.1'!AA72,0,1)</f>
        <v>0</v>
      </c>
    </row>
    <row r="10078" spans="1:8" x14ac:dyDescent="0.2">
      <c r="A10078" s="6">
        <f t="shared" si="149"/>
        <v>609562</v>
      </c>
      <c r="B10078" s="6">
        <v>53</v>
      </c>
      <c r="C10078" s="6">
        <v>8</v>
      </c>
      <c r="D10078" s="7">
        <v>427</v>
      </c>
      <c r="E10078" s="6" t="s">
        <v>20395</v>
      </c>
      <c r="H10078" s="6">
        <f>IF('Раздел 2.13.1'!Z73&gt;='Раздел 2.13.1'!AA73,0,1)</f>
        <v>0</v>
      </c>
    </row>
    <row r="10079" spans="1:8" x14ac:dyDescent="0.2">
      <c r="A10079" s="6">
        <f t="shared" si="149"/>
        <v>609562</v>
      </c>
      <c r="B10079" s="6">
        <v>53</v>
      </c>
      <c r="C10079" s="6">
        <v>8</v>
      </c>
      <c r="D10079" s="7">
        <v>428</v>
      </c>
      <c r="E10079" s="6" t="s">
        <v>19643</v>
      </c>
      <c r="H10079" s="6">
        <f>IF('Раздел 2.13.1'!Z74&gt;='Раздел 2.13.1'!AA74,0,1)</f>
        <v>0</v>
      </c>
    </row>
    <row r="10080" spans="1:8" x14ac:dyDescent="0.2">
      <c r="A10080" s="6">
        <f t="shared" si="149"/>
        <v>609562</v>
      </c>
      <c r="B10080" s="6">
        <v>53</v>
      </c>
      <c r="C10080" s="6">
        <v>8</v>
      </c>
      <c r="D10080" s="7">
        <v>429</v>
      </c>
      <c r="E10080" s="6" t="s">
        <v>19644</v>
      </c>
      <c r="H10080" s="6">
        <f>IF('Раздел 2.13.1'!Z75&gt;='Раздел 2.13.1'!AA75,0,1)</f>
        <v>0</v>
      </c>
    </row>
    <row r="10081" spans="1:8" x14ac:dyDescent="0.2">
      <c r="A10081" s="6">
        <f t="shared" si="149"/>
        <v>609562</v>
      </c>
      <c r="B10081" s="6">
        <v>53</v>
      </c>
      <c r="C10081" s="6">
        <v>8</v>
      </c>
      <c r="D10081" s="7">
        <v>430</v>
      </c>
      <c r="E10081" s="6" t="s">
        <v>19645</v>
      </c>
      <c r="H10081" s="6">
        <f>IF('Раздел 2.13.1'!Z76&gt;='Раздел 2.13.1'!AA76,0,1)</f>
        <v>0</v>
      </c>
    </row>
    <row r="10082" spans="1:8" x14ac:dyDescent="0.2">
      <c r="A10082" s="6">
        <f t="shared" ref="A10082:A10147" si="150">P_3</f>
        <v>609562</v>
      </c>
      <c r="B10082" s="6">
        <v>53</v>
      </c>
      <c r="C10082" s="6">
        <v>8</v>
      </c>
      <c r="D10082" s="7">
        <v>431</v>
      </c>
      <c r="E10082" s="6" t="s">
        <v>19646</v>
      </c>
      <c r="H10082" s="6">
        <f>IF('Раздел 2.13.1'!Z77&gt;='Раздел 2.13.1'!AA77,0,1)</f>
        <v>0</v>
      </c>
    </row>
    <row r="10083" spans="1:8" x14ac:dyDescent="0.2">
      <c r="A10083" s="6">
        <f t="shared" si="150"/>
        <v>609562</v>
      </c>
      <c r="B10083" s="6">
        <v>53</v>
      </c>
      <c r="C10083" s="6">
        <v>8</v>
      </c>
      <c r="D10083" s="7">
        <v>432</v>
      </c>
      <c r="E10083" s="6" t="s">
        <v>19647</v>
      </c>
      <c r="H10083" s="6">
        <f>IF('Раздел 2.13.1'!Z78&gt;='Раздел 2.13.1'!AA78,0,1)</f>
        <v>0</v>
      </c>
    </row>
    <row r="10084" spans="1:8" x14ac:dyDescent="0.2">
      <c r="A10084" s="6">
        <f t="shared" si="150"/>
        <v>609562</v>
      </c>
      <c r="B10084" s="6">
        <v>53</v>
      </c>
      <c r="C10084" s="6">
        <v>8</v>
      </c>
      <c r="D10084" s="7">
        <v>433</v>
      </c>
      <c r="E10084" s="6" t="s">
        <v>19648</v>
      </c>
      <c r="H10084" s="6">
        <f>IF('Раздел 2.13.1'!Z79&gt;='Раздел 2.13.1'!AA79,0,1)</f>
        <v>0</v>
      </c>
    </row>
    <row r="10085" spans="1:8" x14ac:dyDescent="0.2">
      <c r="A10085" s="6">
        <f t="shared" si="150"/>
        <v>609562</v>
      </c>
      <c r="B10085" s="6">
        <v>53</v>
      </c>
      <c r="C10085" s="119">
        <v>8</v>
      </c>
      <c r="D10085" s="119">
        <v>434</v>
      </c>
      <c r="E10085" s="119" t="s">
        <v>19649</v>
      </c>
      <c r="F10085" s="119"/>
      <c r="G10085" s="119"/>
      <c r="H10085" s="119">
        <f>IF('Раздел 2.13.1'!Z80&gt;='Раздел 2.13.1'!AA80,0,1)</f>
        <v>0</v>
      </c>
    </row>
    <row r="10086" spans="1:8" x14ac:dyDescent="0.2">
      <c r="A10086" s="6">
        <f t="shared" si="150"/>
        <v>609562</v>
      </c>
      <c r="B10086" s="6">
        <v>53</v>
      </c>
      <c r="C10086" s="6">
        <v>9</v>
      </c>
      <c r="D10086" s="7">
        <v>435</v>
      </c>
      <c r="E10086" s="6" t="s">
        <v>19650</v>
      </c>
      <c r="H10086" s="6">
        <f>IF('Раздел 2.13.1'!Z21&gt;='Раздел 2.13.1'!AB21,0,1)</f>
        <v>0</v>
      </c>
    </row>
    <row r="10087" spans="1:8" x14ac:dyDescent="0.2">
      <c r="A10087" s="6">
        <f t="shared" si="150"/>
        <v>609562</v>
      </c>
      <c r="B10087" s="6">
        <v>53</v>
      </c>
      <c r="C10087" s="6">
        <v>9</v>
      </c>
      <c r="D10087" s="7">
        <v>436</v>
      </c>
      <c r="E10087" s="6" t="s">
        <v>18862</v>
      </c>
      <c r="H10087" s="6">
        <f>IF('Раздел 2.13.1'!Z22&gt;='Раздел 2.13.1'!AB22,0,1)</f>
        <v>0</v>
      </c>
    </row>
    <row r="10088" spans="1:8" x14ac:dyDescent="0.2">
      <c r="A10088" s="6">
        <f t="shared" si="150"/>
        <v>609562</v>
      </c>
      <c r="B10088" s="6">
        <v>53</v>
      </c>
      <c r="C10088" s="6">
        <v>9</v>
      </c>
      <c r="D10088" s="7">
        <v>437</v>
      </c>
      <c r="E10088" s="6" t="s">
        <v>18863</v>
      </c>
      <c r="H10088" s="6">
        <f>IF('Раздел 2.13.1'!Z23&gt;='Раздел 2.13.1'!AB23,0,1)</f>
        <v>0</v>
      </c>
    </row>
    <row r="10089" spans="1:8" x14ac:dyDescent="0.2">
      <c r="A10089" s="6">
        <f t="shared" si="150"/>
        <v>609562</v>
      </c>
      <c r="B10089" s="6">
        <v>53</v>
      </c>
      <c r="C10089" s="6">
        <v>9</v>
      </c>
      <c r="D10089" s="7">
        <v>438</v>
      </c>
      <c r="E10089" s="6" t="s">
        <v>18864</v>
      </c>
      <c r="H10089" s="6">
        <f>IF('Раздел 2.13.1'!Z24&gt;='Раздел 2.13.1'!AB24,0,1)</f>
        <v>0</v>
      </c>
    </row>
    <row r="10090" spans="1:8" x14ac:dyDescent="0.2">
      <c r="A10090" s="6">
        <f t="shared" si="150"/>
        <v>609562</v>
      </c>
      <c r="B10090" s="6">
        <v>53</v>
      </c>
      <c r="C10090" s="6">
        <v>9</v>
      </c>
      <c r="D10090" s="7">
        <v>439</v>
      </c>
      <c r="E10090" s="6" t="s">
        <v>18865</v>
      </c>
      <c r="H10090" s="6">
        <f>IF('Раздел 2.13.1'!Z25&gt;='Раздел 2.13.1'!AB25,0,1)</f>
        <v>0</v>
      </c>
    </row>
    <row r="10091" spans="1:8" x14ac:dyDescent="0.2">
      <c r="A10091" s="6">
        <f t="shared" si="150"/>
        <v>609562</v>
      </c>
      <c r="B10091" s="6">
        <v>53</v>
      </c>
      <c r="C10091" s="6">
        <v>9</v>
      </c>
      <c r="D10091" s="7">
        <v>440</v>
      </c>
      <c r="E10091" s="6" t="s">
        <v>18866</v>
      </c>
      <c r="H10091" s="6">
        <f>IF('Раздел 2.13.1'!Z26&gt;='Раздел 2.13.1'!AB26,0,1)</f>
        <v>0</v>
      </c>
    </row>
    <row r="10092" spans="1:8" x14ac:dyDescent="0.2">
      <c r="A10092" s="6">
        <f t="shared" si="150"/>
        <v>609562</v>
      </c>
      <c r="B10092" s="6">
        <v>53</v>
      </c>
      <c r="C10092" s="6">
        <v>9</v>
      </c>
      <c r="D10092" s="7">
        <v>441</v>
      </c>
      <c r="E10092" s="6" t="s">
        <v>18867</v>
      </c>
      <c r="H10092" s="6">
        <f>IF('Раздел 2.13.1'!Z27&gt;='Раздел 2.13.1'!AB27,0,1)</f>
        <v>0</v>
      </c>
    </row>
    <row r="10093" spans="1:8" x14ac:dyDescent="0.2">
      <c r="A10093" s="6">
        <f t="shared" si="150"/>
        <v>609562</v>
      </c>
      <c r="B10093" s="6">
        <v>53</v>
      </c>
      <c r="C10093" s="6">
        <v>9</v>
      </c>
      <c r="D10093" s="7">
        <v>442</v>
      </c>
      <c r="E10093" s="6" t="s">
        <v>18868</v>
      </c>
      <c r="H10093" s="6">
        <f>IF('Раздел 2.13.1'!Z28&gt;='Раздел 2.13.1'!AB28,0,1)</f>
        <v>0</v>
      </c>
    </row>
    <row r="10094" spans="1:8" x14ac:dyDescent="0.2">
      <c r="A10094" s="6">
        <f t="shared" si="150"/>
        <v>609562</v>
      </c>
      <c r="B10094" s="6">
        <v>53</v>
      </c>
      <c r="C10094" s="6">
        <v>9</v>
      </c>
      <c r="D10094" s="7">
        <v>443</v>
      </c>
      <c r="E10094" s="6" t="s">
        <v>18869</v>
      </c>
      <c r="H10094" s="6">
        <f>IF('Раздел 2.13.1'!Z29&gt;='Раздел 2.13.1'!AB29,0,1)</f>
        <v>0</v>
      </c>
    </row>
    <row r="10095" spans="1:8" x14ac:dyDescent="0.2">
      <c r="A10095" s="6">
        <f t="shared" si="150"/>
        <v>609562</v>
      </c>
      <c r="B10095" s="6">
        <v>53</v>
      </c>
      <c r="C10095" s="6">
        <v>9</v>
      </c>
      <c r="D10095" s="7">
        <v>444</v>
      </c>
      <c r="E10095" s="6" t="s">
        <v>18870</v>
      </c>
      <c r="H10095" s="6">
        <f>IF('Раздел 2.13.1'!Z30&gt;='Раздел 2.13.1'!AB30,0,1)</f>
        <v>0</v>
      </c>
    </row>
    <row r="10096" spans="1:8" x14ac:dyDescent="0.2">
      <c r="A10096" s="6">
        <f t="shared" si="150"/>
        <v>609562</v>
      </c>
      <c r="B10096" s="6">
        <v>53</v>
      </c>
      <c r="C10096" s="6">
        <v>9</v>
      </c>
      <c r="D10096" s="7">
        <v>445</v>
      </c>
      <c r="E10096" s="6" t="s">
        <v>18871</v>
      </c>
      <c r="H10096" s="6">
        <f>IF('Раздел 2.13.1'!Z31&gt;='Раздел 2.13.1'!AB31,0,1)</f>
        <v>0</v>
      </c>
    </row>
    <row r="10097" spans="1:8" x14ac:dyDescent="0.2">
      <c r="A10097" s="6">
        <f t="shared" si="150"/>
        <v>609562</v>
      </c>
      <c r="B10097" s="6">
        <v>53</v>
      </c>
      <c r="C10097" s="6">
        <v>9</v>
      </c>
      <c r="D10097" s="7">
        <v>446</v>
      </c>
      <c r="E10097" s="6" t="s">
        <v>18872</v>
      </c>
      <c r="H10097" s="6">
        <f>IF('Раздел 2.13.1'!Z32&gt;='Раздел 2.13.1'!AB32,0,1)</f>
        <v>0</v>
      </c>
    </row>
    <row r="10098" spans="1:8" x14ac:dyDescent="0.2">
      <c r="A10098" s="6">
        <f t="shared" si="150"/>
        <v>609562</v>
      </c>
      <c r="B10098" s="6">
        <v>53</v>
      </c>
      <c r="C10098" s="6">
        <v>9</v>
      </c>
      <c r="D10098" s="7">
        <v>447</v>
      </c>
      <c r="E10098" s="6" t="s">
        <v>18873</v>
      </c>
      <c r="H10098" s="6">
        <f>IF('Раздел 2.13.1'!Z33&gt;='Раздел 2.13.1'!AB33,0,1)</f>
        <v>0</v>
      </c>
    </row>
    <row r="10099" spans="1:8" x14ac:dyDescent="0.2">
      <c r="A10099" s="6">
        <f t="shared" si="150"/>
        <v>609562</v>
      </c>
      <c r="B10099" s="6">
        <v>53</v>
      </c>
      <c r="C10099" s="6">
        <v>9</v>
      </c>
      <c r="D10099" s="7">
        <v>448</v>
      </c>
      <c r="E10099" s="6" t="s">
        <v>18874</v>
      </c>
      <c r="H10099" s="6">
        <f>IF('Раздел 2.13.1'!Z34&gt;='Раздел 2.13.1'!AB34,0,1)</f>
        <v>0</v>
      </c>
    </row>
    <row r="10100" spans="1:8" x14ac:dyDescent="0.2">
      <c r="A10100" s="6">
        <f t="shared" si="150"/>
        <v>609562</v>
      </c>
      <c r="B10100" s="6">
        <v>53</v>
      </c>
      <c r="C10100" s="6">
        <v>9</v>
      </c>
      <c r="D10100" s="7">
        <v>449</v>
      </c>
      <c r="E10100" s="6" t="s">
        <v>18875</v>
      </c>
      <c r="H10100" s="6">
        <f>IF('Раздел 2.13.1'!Z35&gt;='Раздел 2.13.1'!AB35,0,1)</f>
        <v>0</v>
      </c>
    </row>
    <row r="10101" spans="1:8" x14ac:dyDescent="0.2">
      <c r="A10101" s="6">
        <f t="shared" si="150"/>
        <v>609562</v>
      </c>
      <c r="B10101" s="6">
        <v>53</v>
      </c>
      <c r="C10101" s="6">
        <v>9</v>
      </c>
      <c r="D10101" s="7">
        <v>450</v>
      </c>
      <c r="E10101" s="6" t="s">
        <v>18876</v>
      </c>
      <c r="H10101" s="6">
        <f>IF('Раздел 2.13.1'!Z36&gt;='Раздел 2.13.1'!AB36,0,1)</f>
        <v>0</v>
      </c>
    </row>
    <row r="10102" spans="1:8" x14ac:dyDescent="0.2">
      <c r="A10102" s="6">
        <f t="shared" si="150"/>
        <v>609562</v>
      </c>
      <c r="B10102" s="6">
        <v>53</v>
      </c>
      <c r="C10102" s="6">
        <v>9</v>
      </c>
      <c r="D10102" s="7">
        <v>451</v>
      </c>
      <c r="E10102" s="6" t="s">
        <v>18877</v>
      </c>
      <c r="H10102" s="6">
        <f>IF('Раздел 2.13.1'!Z37&gt;='Раздел 2.13.1'!AB37,0,1)</f>
        <v>0</v>
      </c>
    </row>
    <row r="10103" spans="1:8" x14ac:dyDescent="0.2">
      <c r="A10103" s="6">
        <f t="shared" si="150"/>
        <v>609562</v>
      </c>
      <c r="B10103" s="6">
        <v>53</v>
      </c>
      <c r="C10103" s="6">
        <v>9</v>
      </c>
      <c r="D10103" s="7">
        <v>452</v>
      </c>
      <c r="E10103" s="6" t="s">
        <v>18878</v>
      </c>
      <c r="H10103" s="6">
        <f>IF('Раздел 2.13.1'!Z38&gt;='Раздел 2.13.1'!AB38,0,1)</f>
        <v>0</v>
      </c>
    </row>
    <row r="10104" spans="1:8" x14ac:dyDescent="0.2">
      <c r="A10104" s="6">
        <f t="shared" si="150"/>
        <v>609562</v>
      </c>
      <c r="B10104" s="6">
        <v>53</v>
      </c>
      <c r="C10104" s="6">
        <v>9</v>
      </c>
      <c r="D10104" s="7">
        <v>453</v>
      </c>
      <c r="E10104" s="6" t="s">
        <v>18879</v>
      </c>
      <c r="H10104" s="6">
        <f>IF('Раздел 2.13.1'!Z39&gt;='Раздел 2.13.1'!AB39,0,1)</f>
        <v>0</v>
      </c>
    </row>
    <row r="10105" spans="1:8" x14ac:dyDescent="0.2">
      <c r="A10105" s="6">
        <f t="shared" si="150"/>
        <v>609562</v>
      </c>
      <c r="B10105" s="6">
        <v>53</v>
      </c>
      <c r="C10105" s="6">
        <v>9</v>
      </c>
      <c r="D10105" s="7">
        <v>454</v>
      </c>
      <c r="E10105" s="6" t="s">
        <v>18880</v>
      </c>
      <c r="H10105" s="6">
        <f>IF('Раздел 2.13.1'!Z40&gt;='Раздел 2.13.1'!AB40,0,1)</f>
        <v>0</v>
      </c>
    </row>
    <row r="10106" spans="1:8" x14ac:dyDescent="0.2">
      <c r="A10106" s="6">
        <f t="shared" si="150"/>
        <v>609562</v>
      </c>
      <c r="B10106" s="6">
        <v>53</v>
      </c>
      <c r="C10106" s="6">
        <v>9</v>
      </c>
      <c r="D10106" s="7">
        <v>455</v>
      </c>
      <c r="E10106" s="6" t="s">
        <v>18085</v>
      </c>
      <c r="H10106" s="6">
        <f>IF('Раздел 2.13.1'!Z41&gt;='Раздел 2.13.1'!AB41,0,1)</f>
        <v>0</v>
      </c>
    </row>
    <row r="10107" spans="1:8" x14ac:dyDescent="0.2">
      <c r="A10107" s="6">
        <f t="shared" si="150"/>
        <v>609562</v>
      </c>
      <c r="B10107" s="6">
        <v>53</v>
      </c>
      <c r="C10107" s="6">
        <v>9</v>
      </c>
      <c r="D10107" s="7">
        <v>456</v>
      </c>
      <c r="E10107" s="6" t="s">
        <v>18086</v>
      </c>
      <c r="H10107" s="6">
        <f>IF('Раздел 2.13.1'!Z42&gt;='Раздел 2.13.1'!AB42,0,1)</f>
        <v>0</v>
      </c>
    </row>
    <row r="10108" spans="1:8" x14ac:dyDescent="0.2">
      <c r="A10108" s="6">
        <f t="shared" si="150"/>
        <v>609562</v>
      </c>
      <c r="B10108" s="6">
        <v>53</v>
      </c>
      <c r="C10108" s="6">
        <v>9</v>
      </c>
      <c r="D10108" s="7">
        <v>457</v>
      </c>
      <c r="E10108" s="6" t="s">
        <v>18087</v>
      </c>
      <c r="H10108" s="6">
        <f>IF('Раздел 2.13.1'!Z43&gt;='Раздел 2.13.1'!AB43,0,1)</f>
        <v>0</v>
      </c>
    </row>
    <row r="10109" spans="1:8" x14ac:dyDescent="0.2">
      <c r="A10109" s="6">
        <f t="shared" si="150"/>
        <v>609562</v>
      </c>
      <c r="B10109" s="6">
        <v>53</v>
      </c>
      <c r="C10109" s="6">
        <v>9</v>
      </c>
      <c r="D10109" s="7">
        <v>458</v>
      </c>
      <c r="E10109" s="6" t="s">
        <v>18088</v>
      </c>
      <c r="H10109" s="6">
        <f>IF('Раздел 2.13.1'!Z44&gt;='Раздел 2.13.1'!AB44,0,1)</f>
        <v>0</v>
      </c>
    </row>
    <row r="10110" spans="1:8" x14ac:dyDescent="0.2">
      <c r="A10110" s="6">
        <f t="shared" si="150"/>
        <v>609562</v>
      </c>
      <c r="B10110" s="6">
        <v>53</v>
      </c>
      <c r="C10110" s="6">
        <v>9</v>
      </c>
      <c r="D10110" s="7">
        <v>459</v>
      </c>
      <c r="E10110" s="6" t="s">
        <v>18089</v>
      </c>
      <c r="H10110" s="6">
        <f>IF('Раздел 2.13.1'!Z45&gt;='Раздел 2.13.1'!AB45,0,1)</f>
        <v>0</v>
      </c>
    </row>
    <row r="10111" spans="1:8" x14ac:dyDescent="0.2">
      <c r="A10111" s="6">
        <f t="shared" si="150"/>
        <v>609562</v>
      </c>
      <c r="B10111" s="6">
        <v>53</v>
      </c>
      <c r="C10111" s="6">
        <v>9</v>
      </c>
      <c r="D10111" s="7">
        <v>460</v>
      </c>
      <c r="E10111" s="6" t="s">
        <v>18090</v>
      </c>
      <c r="H10111" s="6">
        <f>IF('Раздел 2.13.1'!Z46&gt;='Раздел 2.13.1'!AB46,0,1)</f>
        <v>0</v>
      </c>
    </row>
    <row r="10112" spans="1:8" x14ac:dyDescent="0.2">
      <c r="A10112" s="6">
        <f t="shared" si="150"/>
        <v>609562</v>
      </c>
      <c r="B10112" s="6">
        <v>53</v>
      </c>
      <c r="C10112" s="6">
        <v>9</v>
      </c>
      <c r="D10112" s="7">
        <v>461</v>
      </c>
      <c r="E10112" s="6" t="s">
        <v>18091</v>
      </c>
      <c r="H10112" s="6">
        <f>IF('Раздел 2.13.1'!Z47&gt;='Раздел 2.13.1'!AB47,0,1)</f>
        <v>0</v>
      </c>
    </row>
    <row r="10113" spans="1:8" x14ac:dyDescent="0.2">
      <c r="A10113" s="6">
        <f t="shared" si="150"/>
        <v>609562</v>
      </c>
      <c r="B10113" s="6">
        <v>53</v>
      </c>
      <c r="C10113" s="6">
        <v>9</v>
      </c>
      <c r="D10113" s="7">
        <v>462</v>
      </c>
      <c r="E10113" s="6" t="s">
        <v>18092</v>
      </c>
      <c r="H10113" s="6">
        <f>IF('Раздел 2.13.1'!Z48&gt;='Раздел 2.13.1'!AB48,0,1)</f>
        <v>0</v>
      </c>
    </row>
    <row r="10114" spans="1:8" x14ac:dyDescent="0.2">
      <c r="A10114" s="6">
        <f t="shared" si="150"/>
        <v>609562</v>
      </c>
      <c r="B10114" s="6">
        <v>53</v>
      </c>
      <c r="C10114" s="6">
        <v>9</v>
      </c>
      <c r="D10114" s="7">
        <v>463</v>
      </c>
      <c r="E10114" s="6" t="s">
        <v>17240</v>
      </c>
      <c r="H10114" s="6">
        <f>IF('Раздел 2.13.1'!Z49&gt;='Раздел 2.13.1'!AB49,0,1)</f>
        <v>0</v>
      </c>
    </row>
    <row r="10115" spans="1:8" x14ac:dyDescent="0.2">
      <c r="A10115" s="6">
        <f t="shared" si="150"/>
        <v>609562</v>
      </c>
      <c r="B10115" s="6">
        <v>53</v>
      </c>
      <c r="C10115" s="6">
        <v>9</v>
      </c>
      <c r="D10115" s="7">
        <v>464</v>
      </c>
      <c r="E10115" s="6" t="s">
        <v>17241</v>
      </c>
      <c r="H10115" s="6">
        <f>IF('Раздел 2.13.1'!Z50&gt;='Раздел 2.13.1'!AB50,0,1)</f>
        <v>0</v>
      </c>
    </row>
    <row r="10116" spans="1:8" x14ac:dyDescent="0.2">
      <c r="A10116" s="6">
        <f t="shared" si="150"/>
        <v>609562</v>
      </c>
      <c r="B10116" s="6">
        <v>53</v>
      </c>
      <c r="C10116" s="6">
        <v>9</v>
      </c>
      <c r="D10116" s="7">
        <v>465</v>
      </c>
      <c r="E10116" s="6" t="s">
        <v>17242</v>
      </c>
      <c r="H10116" s="6">
        <f>IF('Раздел 2.13.1'!Z51&gt;='Раздел 2.13.1'!AB51,0,1)</f>
        <v>0</v>
      </c>
    </row>
    <row r="10117" spans="1:8" x14ac:dyDescent="0.2">
      <c r="A10117" s="6">
        <f t="shared" si="150"/>
        <v>609562</v>
      </c>
      <c r="B10117" s="6">
        <v>53</v>
      </c>
      <c r="C10117" s="6">
        <v>9</v>
      </c>
      <c r="D10117" s="7">
        <v>466</v>
      </c>
      <c r="E10117" s="6" t="s">
        <v>17243</v>
      </c>
      <c r="H10117" s="6">
        <f>IF('Раздел 2.13.1'!Z52&gt;='Раздел 2.13.1'!AB52,0,1)</f>
        <v>0</v>
      </c>
    </row>
    <row r="10118" spans="1:8" x14ac:dyDescent="0.2">
      <c r="A10118" s="6">
        <f t="shared" si="150"/>
        <v>609562</v>
      </c>
      <c r="B10118" s="6">
        <v>53</v>
      </c>
      <c r="C10118" s="6">
        <v>9</v>
      </c>
      <c r="D10118" s="7">
        <v>467</v>
      </c>
      <c r="E10118" s="6" t="s">
        <v>17244</v>
      </c>
      <c r="H10118" s="6">
        <f>IF('Раздел 2.13.1'!Z53&gt;='Раздел 2.13.1'!AB53,0,1)</f>
        <v>0</v>
      </c>
    </row>
    <row r="10119" spans="1:8" x14ac:dyDescent="0.2">
      <c r="A10119" s="6">
        <f t="shared" si="150"/>
        <v>609562</v>
      </c>
      <c r="B10119" s="6">
        <v>53</v>
      </c>
      <c r="C10119" s="6">
        <v>9</v>
      </c>
      <c r="D10119" s="7">
        <v>468</v>
      </c>
      <c r="E10119" s="6" t="s">
        <v>17245</v>
      </c>
      <c r="H10119" s="6">
        <f>IF('Раздел 2.13.1'!Z54&gt;='Раздел 2.13.1'!AB54,0,1)</f>
        <v>0</v>
      </c>
    </row>
    <row r="10120" spans="1:8" x14ac:dyDescent="0.2">
      <c r="A10120" s="6">
        <f t="shared" si="150"/>
        <v>609562</v>
      </c>
      <c r="B10120" s="6">
        <v>53</v>
      </c>
      <c r="C10120" s="6">
        <v>9</v>
      </c>
      <c r="D10120" s="7">
        <v>469</v>
      </c>
      <c r="E10120" s="6" t="s">
        <v>17246</v>
      </c>
      <c r="H10120" s="6">
        <f>IF('Раздел 2.13.1'!Z55&gt;='Раздел 2.13.1'!AB55,0,1)</f>
        <v>0</v>
      </c>
    </row>
    <row r="10121" spans="1:8" x14ac:dyDescent="0.2">
      <c r="A10121" s="6">
        <f t="shared" si="150"/>
        <v>609562</v>
      </c>
      <c r="B10121" s="6">
        <v>53</v>
      </c>
      <c r="C10121" s="6">
        <v>9</v>
      </c>
      <c r="D10121" s="7">
        <v>470</v>
      </c>
      <c r="E10121" s="6" t="s">
        <v>17247</v>
      </c>
      <c r="H10121" s="6">
        <f>IF('Раздел 2.13.1'!Z56&gt;='Раздел 2.13.1'!AB56,0,1)</f>
        <v>0</v>
      </c>
    </row>
    <row r="10122" spans="1:8" x14ac:dyDescent="0.2">
      <c r="A10122" s="6">
        <f t="shared" si="150"/>
        <v>609562</v>
      </c>
      <c r="B10122" s="6">
        <v>53</v>
      </c>
      <c r="C10122" s="6">
        <v>9</v>
      </c>
      <c r="D10122" s="7">
        <v>471</v>
      </c>
      <c r="E10122" s="6" t="s">
        <v>17248</v>
      </c>
      <c r="H10122" s="6">
        <f>IF('Раздел 2.13.1'!Z57&gt;='Раздел 2.13.1'!AB57,0,1)</f>
        <v>0</v>
      </c>
    </row>
    <row r="10123" spans="1:8" x14ac:dyDescent="0.2">
      <c r="A10123" s="6">
        <f t="shared" si="150"/>
        <v>609562</v>
      </c>
      <c r="B10123" s="6">
        <v>53</v>
      </c>
      <c r="C10123" s="6">
        <v>9</v>
      </c>
      <c r="D10123" s="7">
        <v>472</v>
      </c>
      <c r="E10123" s="6" t="s">
        <v>17249</v>
      </c>
      <c r="H10123" s="6">
        <f>IF('Раздел 2.13.1'!Z58&gt;='Раздел 2.13.1'!AB58,0,1)</f>
        <v>0</v>
      </c>
    </row>
    <row r="10124" spans="1:8" x14ac:dyDescent="0.2">
      <c r="A10124" s="6">
        <f t="shared" si="150"/>
        <v>609562</v>
      </c>
      <c r="B10124" s="6">
        <v>53</v>
      </c>
      <c r="C10124" s="6">
        <v>9</v>
      </c>
      <c r="D10124" s="7">
        <v>473</v>
      </c>
      <c r="E10124" s="6" t="s">
        <v>17250</v>
      </c>
      <c r="H10124" s="6">
        <f>IF('Раздел 2.13.1'!Z59&gt;='Раздел 2.13.1'!AB59,0,1)</f>
        <v>0</v>
      </c>
    </row>
    <row r="10125" spans="1:8" x14ac:dyDescent="0.2">
      <c r="A10125" s="6">
        <f t="shared" si="150"/>
        <v>609562</v>
      </c>
      <c r="B10125" s="6">
        <v>53</v>
      </c>
      <c r="C10125" s="6">
        <v>9</v>
      </c>
      <c r="D10125" s="7">
        <v>474</v>
      </c>
      <c r="E10125" s="6" t="s">
        <v>18138</v>
      </c>
      <c r="H10125" s="6">
        <f>IF('Раздел 2.13.1'!Z60&gt;='Раздел 2.13.1'!AB60,0,1)</f>
        <v>0</v>
      </c>
    </row>
    <row r="10126" spans="1:8" x14ac:dyDescent="0.2">
      <c r="A10126" s="6">
        <f t="shared" si="150"/>
        <v>609562</v>
      </c>
      <c r="B10126" s="6">
        <v>53</v>
      </c>
      <c r="C10126" s="6">
        <v>9</v>
      </c>
      <c r="D10126" s="7">
        <v>475</v>
      </c>
      <c r="E10126" s="6" t="s">
        <v>18139</v>
      </c>
      <c r="H10126" s="6">
        <f>IF('Раздел 2.13.1'!Z61&gt;='Раздел 2.13.1'!AB61,0,1)</f>
        <v>0</v>
      </c>
    </row>
    <row r="10127" spans="1:8" x14ac:dyDescent="0.2">
      <c r="A10127" s="6">
        <f t="shared" si="150"/>
        <v>609562</v>
      </c>
      <c r="B10127" s="6">
        <v>53</v>
      </c>
      <c r="C10127" s="6">
        <v>9</v>
      </c>
      <c r="D10127" s="7">
        <v>476</v>
      </c>
      <c r="E10127" s="6" t="s">
        <v>18140</v>
      </c>
      <c r="H10127" s="6">
        <f>IF('Раздел 2.13.1'!Z62&gt;='Раздел 2.13.1'!AB62,0,1)</f>
        <v>0</v>
      </c>
    </row>
    <row r="10128" spans="1:8" x14ac:dyDescent="0.2">
      <c r="A10128" s="6">
        <f t="shared" si="150"/>
        <v>609562</v>
      </c>
      <c r="B10128" s="6">
        <v>53</v>
      </c>
      <c r="C10128" s="6">
        <v>9</v>
      </c>
      <c r="D10128" s="7">
        <v>477</v>
      </c>
      <c r="E10128" s="6" t="s">
        <v>18141</v>
      </c>
      <c r="H10128" s="6">
        <f>IF('Раздел 2.13.1'!Z63&gt;='Раздел 2.13.1'!AB63,0,1)</f>
        <v>0</v>
      </c>
    </row>
    <row r="10129" spans="1:8" x14ac:dyDescent="0.2">
      <c r="A10129" s="6">
        <f t="shared" si="150"/>
        <v>609562</v>
      </c>
      <c r="B10129" s="6">
        <v>53</v>
      </c>
      <c r="C10129" s="6">
        <v>9</v>
      </c>
      <c r="D10129" s="7">
        <v>478</v>
      </c>
      <c r="E10129" s="6" t="s">
        <v>18142</v>
      </c>
      <c r="H10129" s="6">
        <f>IF('Раздел 2.13.1'!Z64&gt;='Раздел 2.13.1'!AB64,0,1)</f>
        <v>0</v>
      </c>
    </row>
    <row r="10130" spans="1:8" x14ac:dyDescent="0.2">
      <c r="A10130" s="6">
        <f t="shared" si="150"/>
        <v>609562</v>
      </c>
      <c r="B10130" s="6">
        <v>53</v>
      </c>
      <c r="C10130" s="6">
        <v>9</v>
      </c>
      <c r="D10130" s="7">
        <v>479</v>
      </c>
      <c r="E10130" s="6" t="s">
        <v>18143</v>
      </c>
      <c r="H10130" s="6">
        <f>IF('Раздел 2.13.1'!Z65&gt;='Раздел 2.13.1'!AB65,0,1)</f>
        <v>0</v>
      </c>
    </row>
    <row r="10131" spans="1:8" x14ac:dyDescent="0.2">
      <c r="A10131" s="6">
        <f t="shared" si="150"/>
        <v>609562</v>
      </c>
      <c r="B10131" s="6">
        <v>53</v>
      </c>
      <c r="C10131" s="6">
        <v>9</v>
      </c>
      <c r="D10131" s="7">
        <v>480</v>
      </c>
      <c r="E10131" s="6" t="s">
        <v>18144</v>
      </c>
      <c r="H10131" s="6">
        <f>IF('Раздел 2.13.1'!Z66&gt;='Раздел 2.13.1'!AB66,0,1)</f>
        <v>0</v>
      </c>
    </row>
    <row r="10132" spans="1:8" x14ac:dyDescent="0.2">
      <c r="A10132" s="6">
        <f t="shared" si="150"/>
        <v>609562</v>
      </c>
      <c r="B10132" s="6">
        <v>53</v>
      </c>
      <c r="C10132" s="6">
        <v>9</v>
      </c>
      <c r="D10132" s="7">
        <v>481</v>
      </c>
      <c r="E10132" s="6" t="s">
        <v>18145</v>
      </c>
      <c r="H10132" s="6">
        <f>IF('Раздел 2.13.1'!Z67&gt;='Раздел 2.13.1'!AB67,0,1)</f>
        <v>0</v>
      </c>
    </row>
    <row r="10133" spans="1:8" x14ac:dyDescent="0.2">
      <c r="A10133" s="6">
        <f t="shared" si="150"/>
        <v>609562</v>
      </c>
      <c r="B10133" s="6">
        <v>53</v>
      </c>
      <c r="C10133" s="6">
        <v>9</v>
      </c>
      <c r="D10133" s="7">
        <v>482</v>
      </c>
      <c r="E10133" s="6" t="s">
        <v>18146</v>
      </c>
      <c r="H10133" s="6">
        <f>IF('Раздел 2.13.1'!Z68&gt;='Раздел 2.13.1'!AB68,0,1)</f>
        <v>0</v>
      </c>
    </row>
    <row r="10134" spans="1:8" x14ac:dyDescent="0.2">
      <c r="A10134" s="6">
        <f t="shared" si="150"/>
        <v>609562</v>
      </c>
      <c r="B10134" s="6">
        <v>53</v>
      </c>
      <c r="C10134" s="6">
        <v>9</v>
      </c>
      <c r="D10134" s="7">
        <v>483</v>
      </c>
      <c r="E10134" s="6" t="s">
        <v>18147</v>
      </c>
      <c r="H10134" s="6">
        <f>IF('Раздел 2.13.1'!Z69&gt;='Раздел 2.13.1'!AB69,0,1)</f>
        <v>0</v>
      </c>
    </row>
    <row r="10135" spans="1:8" x14ac:dyDescent="0.2">
      <c r="A10135" s="6">
        <f t="shared" si="150"/>
        <v>609562</v>
      </c>
      <c r="B10135" s="6">
        <v>53</v>
      </c>
      <c r="C10135" s="6">
        <v>9</v>
      </c>
      <c r="D10135" s="7">
        <v>484</v>
      </c>
      <c r="E10135" s="6" t="s">
        <v>18148</v>
      </c>
      <c r="H10135" s="6">
        <f>IF('Раздел 2.13.1'!Z70&gt;='Раздел 2.13.1'!AB70,0,1)</f>
        <v>0</v>
      </c>
    </row>
    <row r="10136" spans="1:8" x14ac:dyDescent="0.2">
      <c r="A10136" s="6">
        <f t="shared" si="150"/>
        <v>609562</v>
      </c>
      <c r="B10136" s="6">
        <v>53</v>
      </c>
      <c r="C10136" s="6">
        <v>9</v>
      </c>
      <c r="D10136" s="7">
        <v>485</v>
      </c>
      <c r="E10136" s="6" t="s">
        <v>18149</v>
      </c>
      <c r="H10136" s="6">
        <f>IF('Раздел 2.13.1'!Z71&gt;='Раздел 2.13.1'!AB71,0,1)</f>
        <v>0</v>
      </c>
    </row>
    <row r="10137" spans="1:8" x14ac:dyDescent="0.2">
      <c r="A10137" s="6">
        <f t="shared" si="150"/>
        <v>609562</v>
      </c>
      <c r="B10137" s="6">
        <v>53</v>
      </c>
      <c r="C10137" s="6">
        <v>9</v>
      </c>
      <c r="D10137" s="7">
        <v>486</v>
      </c>
      <c r="E10137" s="6" t="s">
        <v>18150</v>
      </c>
      <c r="H10137" s="6">
        <f>IF('Раздел 2.13.1'!Z72&gt;='Раздел 2.13.1'!AB72,0,1)</f>
        <v>0</v>
      </c>
    </row>
    <row r="10138" spans="1:8" x14ac:dyDescent="0.2">
      <c r="A10138" s="6">
        <f t="shared" si="150"/>
        <v>609562</v>
      </c>
      <c r="B10138" s="6">
        <v>53</v>
      </c>
      <c r="C10138" s="6">
        <v>9</v>
      </c>
      <c r="D10138" s="7">
        <v>487</v>
      </c>
      <c r="E10138" s="6" t="s">
        <v>18151</v>
      </c>
      <c r="H10138" s="6">
        <f>IF('Раздел 2.13.1'!Z73&gt;='Раздел 2.13.1'!AB73,0,1)</f>
        <v>0</v>
      </c>
    </row>
    <row r="10139" spans="1:8" x14ac:dyDescent="0.2">
      <c r="A10139" s="6">
        <f t="shared" si="150"/>
        <v>609562</v>
      </c>
      <c r="B10139" s="6">
        <v>53</v>
      </c>
      <c r="C10139" s="6">
        <v>9</v>
      </c>
      <c r="D10139" s="7">
        <v>488</v>
      </c>
      <c r="E10139" s="6" t="s">
        <v>18152</v>
      </c>
      <c r="H10139" s="6">
        <f>IF('Раздел 2.13.1'!Z74&gt;='Раздел 2.13.1'!AB74,0,1)</f>
        <v>0</v>
      </c>
    </row>
    <row r="10140" spans="1:8" x14ac:dyDescent="0.2">
      <c r="A10140" s="6">
        <f t="shared" si="150"/>
        <v>609562</v>
      </c>
      <c r="B10140" s="6">
        <v>53</v>
      </c>
      <c r="C10140" s="6">
        <v>9</v>
      </c>
      <c r="D10140" s="7">
        <v>489</v>
      </c>
      <c r="E10140" s="6" t="s">
        <v>18153</v>
      </c>
      <c r="H10140" s="6">
        <f>IF('Раздел 2.13.1'!Z75&gt;='Раздел 2.13.1'!AB75,0,1)</f>
        <v>0</v>
      </c>
    </row>
    <row r="10141" spans="1:8" x14ac:dyDescent="0.2">
      <c r="A10141" s="6">
        <f t="shared" si="150"/>
        <v>609562</v>
      </c>
      <c r="B10141" s="6">
        <v>53</v>
      </c>
      <c r="C10141" s="6">
        <v>9</v>
      </c>
      <c r="D10141" s="7">
        <v>490</v>
      </c>
      <c r="E10141" s="6" t="s">
        <v>18259</v>
      </c>
      <c r="H10141" s="6">
        <f>IF('Раздел 2.13.1'!Z76&gt;='Раздел 2.13.1'!AB76,0,1)</f>
        <v>0</v>
      </c>
    </row>
    <row r="10142" spans="1:8" x14ac:dyDescent="0.2">
      <c r="A10142" s="6">
        <f t="shared" si="150"/>
        <v>609562</v>
      </c>
      <c r="B10142" s="6">
        <v>53</v>
      </c>
      <c r="C10142" s="6">
        <v>9</v>
      </c>
      <c r="D10142" s="7">
        <v>491</v>
      </c>
      <c r="E10142" s="6" t="s">
        <v>18260</v>
      </c>
      <c r="H10142" s="6">
        <f>IF('Раздел 2.13.1'!Z77&gt;='Раздел 2.13.1'!AB77,0,1)</f>
        <v>0</v>
      </c>
    </row>
    <row r="10143" spans="1:8" x14ac:dyDescent="0.2">
      <c r="A10143" s="6">
        <f t="shared" si="150"/>
        <v>609562</v>
      </c>
      <c r="B10143" s="6">
        <v>53</v>
      </c>
      <c r="C10143" s="6">
        <v>9</v>
      </c>
      <c r="D10143" s="7">
        <v>492</v>
      </c>
      <c r="E10143" s="6" t="s">
        <v>18261</v>
      </c>
      <c r="H10143" s="6">
        <f>IF('Раздел 2.13.1'!Z78&gt;='Раздел 2.13.1'!AB78,0,1)</f>
        <v>0</v>
      </c>
    </row>
    <row r="10144" spans="1:8" x14ac:dyDescent="0.2">
      <c r="A10144" s="6">
        <f t="shared" si="150"/>
        <v>609562</v>
      </c>
      <c r="B10144" s="6">
        <v>53</v>
      </c>
      <c r="C10144" s="6">
        <v>9</v>
      </c>
      <c r="D10144" s="7">
        <v>493</v>
      </c>
      <c r="E10144" s="6" t="s">
        <v>18262</v>
      </c>
      <c r="H10144" s="6">
        <f>IF('Раздел 2.13.1'!Z79&gt;='Раздел 2.13.1'!AB79,0,1)</f>
        <v>0</v>
      </c>
    </row>
    <row r="10145" spans="1:8" x14ac:dyDescent="0.2">
      <c r="A10145" s="6">
        <f t="shared" si="150"/>
        <v>609562</v>
      </c>
      <c r="B10145" s="119">
        <v>53</v>
      </c>
      <c r="C10145" s="119">
        <v>9</v>
      </c>
      <c r="D10145" s="119">
        <v>494</v>
      </c>
      <c r="E10145" s="119" t="s">
        <v>18263</v>
      </c>
      <c r="F10145" s="119"/>
      <c r="G10145" s="119"/>
      <c r="H10145" s="119">
        <f>IF('Раздел 2.13.1'!Z80&gt;='Раздел 2.13.1'!AB80,0,1)</f>
        <v>0</v>
      </c>
    </row>
    <row r="10146" spans="1:8" x14ac:dyDescent="0.2">
      <c r="A10146" s="132">
        <f t="shared" si="150"/>
        <v>609562</v>
      </c>
      <c r="B10146" s="132">
        <v>53</v>
      </c>
      <c r="C10146" s="133">
        <v>10</v>
      </c>
      <c r="D10146" s="133">
        <v>495</v>
      </c>
      <c r="E10146" s="132" t="s">
        <v>20241</v>
      </c>
      <c r="F10146" s="133"/>
      <c r="G10146" s="133"/>
      <c r="H10146" s="133">
        <f>IF('Раздел 2.13.1'!Q21&gt;=SUM('Раздел 2.13.1'!AA21:AD21),0,1)</f>
        <v>0</v>
      </c>
    </row>
    <row r="10147" spans="1:8" x14ac:dyDescent="0.2">
      <c r="A10147" s="132">
        <f t="shared" si="150"/>
        <v>609562</v>
      </c>
      <c r="B10147" s="132">
        <v>53</v>
      </c>
      <c r="C10147" s="133">
        <v>10</v>
      </c>
      <c r="D10147" s="133">
        <v>496</v>
      </c>
      <c r="E10147" s="132" t="s">
        <v>20242</v>
      </c>
      <c r="F10147" s="133"/>
      <c r="G10147" s="133"/>
      <c r="H10147" s="133">
        <f>IF('Раздел 2.13.1'!Q22&gt;=SUM('Раздел 2.13.1'!AA22:AD22),0,1)</f>
        <v>0</v>
      </c>
    </row>
    <row r="10148" spans="1:8" x14ac:dyDescent="0.2">
      <c r="A10148" s="132">
        <f t="shared" ref="A10148:A10211" si="151">P_3</f>
        <v>609562</v>
      </c>
      <c r="B10148" s="132">
        <v>53</v>
      </c>
      <c r="C10148" s="133">
        <v>10</v>
      </c>
      <c r="D10148" s="133">
        <v>497</v>
      </c>
      <c r="E10148" s="132" t="s">
        <v>21769</v>
      </c>
      <c r="F10148" s="133"/>
      <c r="G10148" s="133"/>
      <c r="H10148" s="133">
        <f>IF('Раздел 2.13.1'!Q23&gt;=SUM('Раздел 2.13.1'!AA23:AD23),0,1)</f>
        <v>0</v>
      </c>
    </row>
    <row r="10149" spans="1:8" x14ac:dyDescent="0.2">
      <c r="A10149" s="132">
        <f t="shared" si="151"/>
        <v>609562</v>
      </c>
      <c r="B10149" s="132">
        <v>53</v>
      </c>
      <c r="C10149" s="133">
        <v>10</v>
      </c>
      <c r="D10149" s="133">
        <v>498</v>
      </c>
      <c r="E10149" s="132" t="s">
        <v>21770</v>
      </c>
      <c r="F10149" s="133"/>
      <c r="G10149" s="133"/>
      <c r="H10149" s="133">
        <f>IF('Раздел 2.13.1'!Q24&gt;=SUM('Раздел 2.13.1'!AA24:AD24),0,1)</f>
        <v>0</v>
      </c>
    </row>
    <row r="10150" spans="1:8" x14ac:dyDescent="0.2">
      <c r="A10150" s="132">
        <f t="shared" si="151"/>
        <v>609562</v>
      </c>
      <c r="B10150" s="132">
        <v>53</v>
      </c>
      <c r="C10150" s="133">
        <v>10</v>
      </c>
      <c r="D10150" s="133">
        <v>499</v>
      </c>
      <c r="E10150" s="132" t="s">
        <v>21771</v>
      </c>
      <c r="F10150" s="133"/>
      <c r="G10150" s="133"/>
      <c r="H10150" s="133">
        <f>IF('Раздел 2.13.1'!Q25&gt;=SUM('Раздел 2.13.1'!AA25:AD25),0,1)</f>
        <v>0</v>
      </c>
    </row>
    <row r="10151" spans="1:8" x14ac:dyDescent="0.2">
      <c r="A10151" s="132">
        <f t="shared" si="151"/>
        <v>609562</v>
      </c>
      <c r="B10151" s="132">
        <v>53</v>
      </c>
      <c r="C10151" s="133">
        <v>10</v>
      </c>
      <c r="D10151" s="133">
        <v>500</v>
      </c>
      <c r="E10151" s="132" t="s">
        <v>21772</v>
      </c>
      <c r="F10151" s="133"/>
      <c r="G10151" s="133"/>
      <c r="H10151" s="133">
        <f>IF('Раздел 2.13.1'!Q26&gt;=SUM('Раздел 2.13.1'!AA26:AD26),0,1)</f>
        <v>0</v>
      </c>
    </row>
    <row r="10152" spans="1:8" x14ac:dyDescent="0.2">
      <c r="A10152" s="132">
        <f t="shared" si="151"/>
        <v>609562</v>
      </c>
      <c r="B10152" s="132">
        <v>53</v>
      </c>
      <c r="C10152" s="133">
        <v>10</v>
      </c>
      <c r="D10152" s="133">
        <v>501</v>
      </c>
      <c r="E10152" s="132" t="s">
        <v>20993</v>
      </c>
      <c r="F10152" s="133"/>
      <c r="G10152" s="133"/>
      <c r="H10152" s="133">
        <f>IF('Раздел 2.13.1'!Q27&gt;=SUM('Раздел 2.13.1'!AA27:AD27),0,1)</f>
        <v>0</v>
      </c>
    </row>
    <row r="10153" spans="1:8" x14ac:dyDescent="0.2">
      <c r="A10153" s="132">
        <f t="shared" si="151"/>
        <v>609562</v>
      </c>
      <c r="B10153" s="132">
        <v>53</v>
      </c>
      <c r="C10153" s="133">
        <v>10</v>
      </c>
      <c r="D10153" s="133">
        <v>502</v>
      </c>
      <c r="E10153" s="132" t="s">
        <v>20994</v>
      </c>
      <c r="F10153" s="133"/>
      <c r="G10153" s="133"/>
      <c r="H10153" s="133">
        <f>IF('Раздел 2.13.1'!Q28&gt;=SUM('Раздел 2.13.1'!AA28:AD28),0,1)</f>
        <v>0</v>
      </c>
    </row>
    <row r="10154" spans="1:8" x14ac:dyDescent="0.2">
      <c r="A10154" s="132">
        <f t="shared" si="151"/>
        <v>609562</v>
      </c>
      <c r="B10154" s="132">
        <v>53</v>
      </c>
      <c r="C10154" s="133">
        <v>10</v>
      </c>
      <c r="D10154" s="133">
        <v>503</v>
      </c>
      <c r="E10154" s="132" t="s">
        <v>20995</v>
      </c>
      <c r="F10154" s="133"/>
      <c r="G10154" s="133"/>
      <c r="H10154" s="133">
        <f>IF('Раздел 2.13.1'!Q29&gt;=SUM('Раздел 2.13.1'!AA29:AD29),0,1)</f>
        <v>0</v>
      </c>
    </row>
    <row r="10155" spans="1:8" x14ac:dyDescent="0.2">
      <c r="A10155" s="132">
        <f t="shared" si="151"/>
        <v>609562</v>
      </c>
      <c r="B10155" s="132">
        <v>53</v>
      </c>
      <c r="C10155" s="133">
        <v>10</v>
      </c>
      <c r="D10155" s="133">
        <v>504</v>
      </c>
      <c r="E10155" s="132" t="s">
        <v>20996</v>
      </c>
      <c r="F10155" s="133"/>
      <c r="G10155" s="133"/>
      <c r="H10155" s="133">
        <f>IF('Раздел 2.13.1'!Q30&gt;=SUM('Раздел 2.13.1'!AA30:AD30),0,1)</f>
        <v>0</v>
      </c>
    </row>
    <row r="10156" spans="1:8" x14ac:dyDescent="0.2">
      <c r="A10156" s="132">
        <f t="shared" si="151"/>
        <v>609562</v>
      </c>
      <c r="B10156" s="132">
        <v>53</v>
      </c>
      <c r="C10156" s="133">
        <v>10</v>
      </c>
      <c r="D10156" s="133">
        <v>505</v>
      </c>
      <c r="E10156" s="132" t="s">
        <v>20997</v>
      </c>
      <c r="F10156" s="133"/>
      <c r="G10156" s="133"/>
      <c r="H10156" s="133">
        <f>IF('Раздел 2.13.1'!Q31&gt;=SUM('Раздел 2.13.1'!AA31:AD31),0,1)</f>
        <v>0</v>
      </c>
    </row>
    <row r="10157" spans="1:8" x14ac:dyDescent="0.2">
      <c r="A10157" s="132">
        <f t="shared" si="151"/>
        <v>609562</v>
      </c>
      <c r="B10157" s="132">
        <v>53</v>
      </c>
      <c r="C10157" s="133">
        <v>10</v>
      </c>
      <c r="D10157" s="133">
        <v>506</v>
      </c>
      <c r="E10157" s="132" t="s">
        <v>20998</v>
      </c>
      <c r="F10157" s="133"/>
      <c r="G10157" s="133"/>
      <c r="H10157" s="133">
        <f>IF('Раздел 2.13.1'!Q32&gt;=SUM('Раздел 2.13.1'!AA32:AD32),0,1)</f>
        <v>0</v>
      </c>
    </row>
    <row r="10158" spans="1:8" x14ac:dyDescent="0.2">
      <c r="A10158" s="132">
        <f t="shared" si="151"/>
        <v>609562</v>
      </c>
      <c r="B10158" s="132">
        <v>53</v>
      </c>
      <c r="C10158" s="133">
        <v>10</v>
      </c>
      <c r="D10158" s="133">
        <v>507</v>
      </c>
      <c r="E10158" s="132" t="s">
        <v>20999</v>
      </c>
      <c r="F10158" s="133"/>
      <c r="G10158" s="133"/>
      <c r="H10158" s="133">
        <f>IF('Раздел 2.13.1'!Q33&gt;=SUM('Раздел 2.13.1'!AA33:AD33),0,1)</f>
        <v>0</v>
      </c>
    </row>
    <row r="10159" spans="1:8" x14ac:dyDescent="0.2">
      <c r="A10159" s="132">
        <f t="shared" si="151"/>
        <v>609562</v>
      </c>
      <c r="B10159" s="132">
        <v>53</v>
      </c>
      <c r="C10159" s="133">
        <v>10</v>
      </c>
      <c r="D10159" s="133">
        <v>508</v>
      </c>
      <c r="E10159" s="132" t="s">
        <v>21000</v>
      </c>
      <c r="F10159" s="133"/>
      <c r="G10159" s="133"/>
      <c r="H10159" s="133">
        <f>IF('Раздел 2.13.1'!Q34&gt;=SUM('Раздел 2.13.1'!AA34:AD34),0,1)</f>
        <v>0</v>
      </c>
    </row>
    <row r="10160" spans="1:8" x14ac:dyDescent="0.2">
      <c r="A10160" s="132">
        <f t="shared" si="151"/>
        <v>609562</v>
      </c>
      <c r="B10160" s="132">
        <v>53</v>
      </c>
      <c r="C10160" s="133">
        <v>10</v>
      </c>
      <c r="D10160" s="133">
        <v>509</v>
      </c>
      <c r="E10160" s="132" t="s">
        <v>21001</v>
      </c>
      <c r="F10160" s="133"/>
      <c r="G10160" s="133"/>
      <c r="H10160" s="133">
        <f>IF('Раздел 2.13.1'!Q35&gt;=SUM('Раздел 2.13.1'!AA35:AD35),0,1)</f>
        <v>0</v>
      </c>
    </row>
    <row r="10161" spans="1:8" x14ac:dyDescent="0.2">
      <c r="A10161" s="132">
        <f t="shared" si="151"/>
        <v>609562</v>
      </c>
      <c r="B10161" s="132">
        <v>53</v>
      </c>
      <c r="C10161" s="133">
        <v>10</v>
      </c>
      <c r="D10161" s="133">
        <v>510</v>
      </c>
      <c r="E10161" s="132" t="s">
        <v>21002</v>
      </c>
      <c r="F10161" s="133"/>
      <c r="G10161" s="133"/>
      <c r="H10161" s="133">
        <f>IF('Раздел 2.13.1'!Q36&gt;=SUM('Раздел 2.13.1'!AA36:AD36),0,1)</f>
        <v>0</v>
      </c>
    </row>
    <row r="10162" spans="1:8" x14ac:dyDescent="0.2">
      <c r="A10162" s="132">
        <f t="shared" si="151"/>
        <v>609562</v>
      </c>
      <c r="B10162" s="132">
        <v>53</v>
      </c>
      <c r="C10162" s="133">
        <v>10</v>
      </c>
      <c r="D10162" s="133">
        <v>511</v>
      </c>
      <c r="E10162" s="132" t="s">
        <v>21003</v>
      </c>
      <c r="F10162" s="133"/>
      <c r="G10162" s="133"/>
      <c r="H10162" s="133">
        <f>IF('Раздел 2.13.1'!Q37&gt;=SUM('Раздел 2.13.1'!AA37:AD37),0,1)</f>
        <v>0</v>
      </c>
    </row>
    <row r="10163" spans="1:8" x14ac:dyDescent="0.2">
      <c r="A10163" s="132">
        <f t="shared" si="151"/>
        <v>609562</v>
      </c>
      <c r="B10163" s="132">
        <v>53</v>
      </c>
      <c r="C10163" s="133">
        <v>10</v>
      </c>
      <c r="D10163" s="133">
        <v>512</v>
      </c>
      <c r="E10163" s="132" t="s">
        <v>21004</v>
      </c>
      <c r="F10163" s="133"/>
      <c r="G10163" s="133"/>
      <c r="H10163" s="133">
        <f>IF('Раздел 2.13.1'!Q38&gt;=SUM('Раздел 2.13.1'!AA38:AD38),0,1)</f>
        <v>0</v>
      </c>
    </row>
    <row r="10164" spans="1:8" x14ac:dyDescent="0.2">
      <c r="A10164" s="132">
        <f t="shared" si="151"/>
        <v>609562</v>
      </c>
      <c r="B10164" s="132">
        <v>53</v>
      </c>
      <c r="C10164" s="133">
        <v>10</v>
      </c>
      <c r="D10164" s="133">
        <v>513</v>
      </c>
      <c r="E10164" s="132" t="s">
        <v>21005</v>
      </c>
      <c r="F10164" s="133"/>
      <c r="G10164" s="133"/>
      <c r="H10164" s="133">
        <f>IF('Раздел 2.13.1'!Q39&gt;=SUM('Раздел 2.13.1'!AA39:AD39),0,1)</f>
        <v>0</v>
      </c>
    </row>
    <row r="10165" spans="1:8" x14ac:dyDescent="0.2">
      <c r="A10165" s="132">
        <f t="shared" si="151"/>
        <v>609562</v>
      </c>
      <c r="B10165" s="132">
        <v>53</v>
      </c>
      <c r="C10165" s="133">
        <v>10</v>
      </c>
      <c r="D10165" s="133">
        <v>514</v>
      </c>
      <c r="E10165" s="132" t="s">
        <v>21006</v>
      </c>
      <c r="F10165" s="133"/>
      <c r="G10165" s="133"/>
      <c r="H10165" s="133">
        <f>IF('Раздел 2.13.1'!Q40&gt;=SUM('Раздел 2.13.1'!AA40:AD40),0,1)</f>
        <v>0</v>
      </c>
    </row>
    <row r="10166" spans="1:8" x14ac:dyDescent="0.2">
      <c r="A10166" s="132">
        <f t="shared" si="151"/>
        <v>609562</v>
      </c>
      <c r="B10166" s="132">
        <v>53</v>
      </c>
      <c r="C10166" s="133">
        <v>10</v>
      </c>
      <c r="D10166" s="133">
        <v>515</v>
      </c>
      <c r="E10166" s="132" t="s">
        <v>21007</v>
      </c>
      <c r="F10166" s="133"/>
      <c r="G10166" s="133"/>
      <c r="H10166" s="133">
        <f>IF('Раздел 2.13.1'!Q41&gt;=SUM('Раздел 2.13.1'!AA41:AD41),0,1)</f>
        <v>0</v>
      </c>
    </row>
    <row r="10167" spans="1:8" x14ac:dyDescent="0.2">
      <c r="A10167" s="132">
        <f t="shared" si="151"/>
        <v>609562</v>
      </c>
      <c r="B10167" s="132">
        <v>53</v>
      </c>
      <c r="C10167" s="133">
        <v>10</v>
      </c>
      <c r="D10167" s="133">
        <v>516</v>
      </c>
      <c r="E10167" s="132" t="s">
        <v>21008</v>
      </c>
      <c r="F10167" s="133"/>
      <c r="G10167" s="133"/>
      <c r="H10167" s="133">
        <f>IF('Раздел 2.13.1'!Q42&gt;=SUM('Раздел 2.13.1'!AA42:AD42),0,1)</f>
        <v>0</v>
      </c>
    </row>
    <row r="10168" spans="1:8" x14ac:dyDescent="0.2">
      <c r="A10168" s="132">
        <f t="shared" si="151"/>
        <v>609562</v>
      </c>
      <c r="B10168" s="132">
        <v>53</v>
      </c>
      <c r="C10168" s="133">
        <v>10</v>
      </c>
      <c r="D10168" s="133">
        <v>517</v>
      </c>
      <c r="E10168" s="132" t="s">
        <v>21009</v>
      </c>
      <c r="F10168" s="133"/>
      <c r="G10168" s="133"/>
      <c r="H10168" s="133">
        <f>IF('Раздел 2.13.1'!Q43&gt;=SUM('Раздел 2.13.1'!AA43:AD43),0,1)</f>
        <v>0</v>
      </c>
    </row>
    <row r="10169" spans="1:8" x14ac:dyDescent="0.2">
      <c r="A10169" s="132">
        <f t="shared" si="151"/>
        <v>609562</v>
      </c>
      <c r="B10169" s="132">
        <v>53</v>
      </c>
      <c r="C10169" s="133">
        <v>10</v>
      </c>
      <c r="D10169" s="133">
        <v>518</v>
      </c>
      <c r="E10169" s="132" t="s">
        <v>20226</v>
      </c>
      <c r="F10169" s="133"/>
      <c r="G10169" s="133"/>
      <c r="H10169" s="133">
        <f>IF('Раздел 2.13.1'!Q44&gt;=SUM('Раздел 2.13.1'!AA44:AD44),0,1)</f>
        <v>0</v>
      </c>
    </row>
    <row r="10170" spans="1:8" x14ac:dyDescent="0.2">
      <c r="A10170" s="132">
        <f t="shared" si="151"/>
        <v>609562</v>
      </c>
      <c r="B10170" s="132">
        <v>53</v>
      </c>
      <c r="C10170" s="133">
        <v>10</v>
      </c>
      <c r="D10170" s="133">
        <v>519</v>
      </c>
      <c r="E10170" s="132" t="s">
        <v>20227</v>
      </c>
      <c r="F10170" s="133"/>
      <c r="G10170" s="133"/>
      <c r="H10170" s="133">
        <f>IF('Раздел 2.13.1'!Q45&gt;=SUM('Раздел 2.13.1'!AA45:AD45),0,1)</f>
        <v>0</v>
      </c>
    </row>
    <row r="10171" spans="1:8" x14ac:dyDescent="0.2">
      <c r="A10171" s="132">
        <f t="shared" si="151"/>
        <v>609562</v>
      </c>
      <c r="B10171" s="132">
        <v>53</v>
      </c>
      <c r="C10171" s="133">
        <v>10</v>
      </c>
      <c r="D10171" s="133">
        <v>520</v>
      </c>
      <c r="E10171" s="132" t="s">
        <v>20228</v>
      </c>
      <c r="F10171" s="133"/>
      <c r="G10171" s="133"/>
      <c r="H10171" s="133">
        <f>IF('Раздел 2.13.1'!Q46&gt;=SUM('Раздел 2.13.1'!AA46:AD46),0,1)</f>
        <v>0</v>
      </c>
    </row>
    <row r="10172" spans="1:8" x14ac:dyDescent="0.2">
      <c r="A10172" s="132">
        <f t="shared" si="151"/>
        <v>609562</v>
      </c>
      <c r="B10172" s="132">
        <v>53</v>
      </c>
      <c r="C10172" s="133">
        <v>10</v>
      </c>
      <c r="D10172" s="133">
        <v>521</v>
      </c>
      <c r="E10172" s="132" t="s">
        <v>20229</v>
      </c>
      <c r="F10172" s="133"/>
      <c r="G10172" s="133"/>
      <c r="H10172" s="133">
        <f>IF('Раздел 2.13.1'!Q47&gt;=SUM('Раздел 2.13.1'!AA47:AD47),0,1)</f>
        <v>0</v>
      </c>
    </row>
    <row r="10173" spans="1:8" x14ac:dyDescent="0.2">
      <c r="A10173" s="132">
        <f t="shared" si="151"/>
        <v>609562</v>
      </c>
      <c r="B10173" s="132">
        <v>53</v>
      </c>
      <c r="C10173" s="133">
        <v>10</v>
      </c>
      <c r="D10173" s="133">
        <v>522</v>
      </c>
      <c r="E10173" s="132" t="s">
        <v>19472</v>
      </c>
      <c r="F10173" s="133"/>
      <c r="G10173" s="133"/>
      <c r="H10173" s="133">
        <f>IF('Раздел 2.13.1'!Q48&gt;=SUM('Раздел 2.13.1'!AA48:AD48),0,1)</f>
        <v>0</v>
      </c>
    </row>
    <row r="10174" spans="1:8" x14ac:dyDescent="0.2">
      <c r="A10174" s="132">
        <f t="shared" si="151"/>
        <v>609562</v>
      </c>
      <c r="B10174" s="132">
        <v>53</v>
      </c>
      <c r="C10174" s="133">
        <v>10</v>
      </c>
      <c r="D10174" s="133">
        <v>523</v>
      </c>
      <c r="E10174" s="132" t="s">
        <v>19473</v>
      </c>
      <c r="F10174" s="133"/>
      <c r="G10174" s="133"/>
      <c r="H10174" s="133">
        <f>IF('Раздел 2.13.1'!Q49&gt;=SUM('Раздел 2.13.1'!AA49:AD49),0,1)</f>
        <v>0</v>
      </c>
    </row>
    <row r="10175" spans="1:8" x14ac:dyDescent="0.2">
      <c r="A10175" s="132">
        <f t="shared" si="151"/>
        <v>609562</v>
      </c>
      <c r="B10175" s="132">
        <v>53</v>
      </c>
      <c r="C10175" s="133">
        <v>10</v>
      </c>
      <c r="D10175" s="133">
        <v>524</v>
      </c>
      <c r="E10175" s="132" t="s">
        <v>20276</v>
      </c>
      <c r="F10175" s="133"/>
      <c r="G10175" s="133"/>
      <c r="H10175" s="133">
        <f>IF('Раздел 2.13.1'!Q50&gt;=SUM('Раздел 2.13.1'!AA50:AD50),0,1)</f>
        <v>0</v>
      </c>
    </row>
    <row r="10176" spans="1:8" x14ac:dyDescent="0.2">
      <c r="A10176" s="132">
        <f t="shared" si="151"/>
        <v>609562</v>
      </c>
      <c r="B10176" s="132">
        <v>53</v>
      </c>
      <c r="C10176" s="133">
        <v>10</v>
      </c>
      <c r="D10176" s="133">
        <v>525</v>
      </c>
      <c r="E10176" s="132" t="s">
        <v>20277</v>
      </c>
      <c r="F10176" s="133"/>
      <c r="G10176" s="133"/>
      <c r="H10176" s="133">
        <f>IF('Раздел 2.13.1'!Q51&gt;=SUM('Раздел 2.13.1'!AA51:AD51),0,1)</f>
        <v>0</v>
      </c>
    </row>
    <row r="10177" spans="1:8" x14ac:dyDescent="0.2">
      <c r="A10177" s="132">
        <f t="shared" si="151"/>
        <v>609562</v>
      </c>
      <c r="B10177" s="132">
        <v>53</v>
      </c>
      <c r="C10177" s="133">
        <v>10</v>
      </c>
      <c r="D10177" s="133">
        <v>526</v>
      </c>
      <c r="E10177" s="132" t="s">
        <v>20278</v>
      </c>
      <c r="F10177" s="133"/>
      <c r="G10177" s="133"/>
      <c r="H10177" s="133">
        <f>IF('Раздел 2.13.1'!Q52&gt;=SUM('Раздел 2.13.1'!AA52:AD52),0,1)</f>
        <v>0</v>
      </c>
    </row>
    <row r="10178" spans="1:8" x14ac:dyDescent="0.2">
      <c r="A10178" s="132">
        <f t="shared" si="151"/>
        <v>609562</v>
      </c>
      <c r="B10178" s="132">
        <v>53</v>
      </c>
      <c r="C10178" s="133">
        <v>10</v>
      </c>
      <c r="D10178" s="133">
        <v>527</v>
      </c>
      <c r="E10178" s="132" t="s">
        <v>20279</v>
      </c>
      <c r="F10178" s="133"/>
      <c r="G10178" s="133"/>
      <c r="H10178" s="133">
        <f>IF('Раздел 2.13.1'!Q53&gt;=SUM('Раздел 2.13.1'!AA53:AD53),0,1)</f>
        <v>0</v>
      </c>
    </row>
    <row r="10179" spans="1:8" x14ac:dyDescent="0.2">
      <c r="A10179" s="132">
        <f t="shared" si="151"/>
        <v>609562</v>
      </c>
      <c r="B10179" s="132">
        <v>53</v>
      </c>
      <c r="C10179" s="133">
        <v>10</v>
      </c>
      <c r="D10179" s="133">
        <v>528</v>
      </c>
      <c r="E10179" s="132" t="s">
        <v>20280</v>
      </c>
      <c r="F10179" s="133"/>
      <c r="G10179" s="133"/>
      <c r="H10179" s="133">
        <f>IF('Раздел 2.13.1'!Q54&gt;=SUM('Раздел 2.13.1'!AA54:AD54),0,1)</f>
        <v>0</v>
      </c>
    </row>
    <row r="10180" spans="1:8" x14ac:dyDescent="0.2">
      <c r="A10180" s="132">
        <f t="shared" si="151"/>
        <v>609562</v>
      </c>
      <c r="B10180" s="132">
        <v>53</v>
      </c>
      <c r="C10180" s="133">
        <v>10</v>
      </c>
      <c r="D10180" s="133">
        <v>529</v>
      </c>
      <c r="E10180" s="132" t="s">
        <v>20281</v>
      </c>
      <c r="F10180" s="133"/>
      <c r="G10180" s="133"/>
      <c r="H10180" s="133">
        <f>IF('Раздел 2.13.1'!Q55&gt;=SUM('Раздел 2.13.1'!AA55:AD55),0,1)</f>
        <v>0</v>
      </c>
    </row>
    <row r="10181" spans="1:8" x14ac:dyDescent="0.2">
      <c r="A10181" s="132">
        <f t="shared" si="151"/>
        <v>609562</v>
      </c>
      <c r="B10181" s="132">
        <v>53</v>
      </c>
      <c r="C10181" s="133">
        <v>10</v>
      </c>
      <c r="D10181" s="133">
        <v>530</v>
      </c>
      <c r="E10181" s="132" t="s">
        <v>21199</v>
      </c>
      <c r="F10181" s="133"/>
      <c r="G10181" s="133"/>
      <c r="H10181" s="133">
        <f>IF('Раздел 2.13.1'!Q56&gt;=SUM('Раздел 2.13.1'!AA56:AD56),0,1)</f>
        <v>0</v>
      </c>
    </row>
    <row r="10182" spans="1:8" x14ac:dyDescent="0.2">
      <c r="A10182" s="132">
        <f t="shared" si="151"/>
        <v>609562</v>
      </c>
      <c r="B10182" s="132">
        <v>53</v>
      </c>
      <c r="C10182" s="133">
        <v>10</v>
      </c>
      <c r="D10182" s="133">
        <v>531</v>
      </c>
      <c r="E10182" s="132" t="s">
        <v>21200</v>
      </c>
      <c r="F10182" s="133"/>
      <c r="G10182" s="133"/>
      <c r="H10182" s="133">
        <f>IF('Раздел 2.13.1'!Q57&gt;=SUM('Раздел 2.13.1'!AA57:AD57),0,1)</f>
        <v>0</v>
      </c>
    </row>
    <row r="10183" spans="1:8" x14ac:dyDescent="0.2">
      <c r="A10183" s="132">
        <f t="shared" si="151"/>
        <v>609562</v>
      </c>
      <c r="B10183" s="132">
        <v>53</v>
      </c>
      <c r="C10183" s="133">
        <v>10</v>
      </c>
      <c r="D10183" s="133">
        <v>532</v>
      </c>
      <c r="E10183" s="132" t="s">
        <v>21201</v>
      </c>
      <c r="F10183" s="133"/>
      <c r="G10183" s="133"/>
      <c r="H10183" s="133">
        <f>IF('Раздел 2.13.1'!Q58&gt;=SUM('Раздел 2.13.1'!AA58:AD58),0,1)</f>
        <v>0</v>
      </c>
    </row>
    <row r="10184" spans="1:8" x14ac:dyDescent="0.2">
      <c r="A10184" s="132">
        <f t="shared" si="151"/>
        <v>609562</v>
      </c>
      <c r="B10184" s="132">
        <v>53</v>
      </c>
      <c r="C10184" s="133">
        <v>10</v>
      </c>
      <c r="D10184" s="133">
        <v>533</v>
      </c>
      <c r="E10184" s="132" t="s">
        <v>21202</v>
      </c>
      <c r="F10184" s="133"/>
      <c r="G10184" s="133"/>
      <c r="H10184" s="133">
        <f>IF('Раздел 2.13.1'!Q59&gt;=SUM('Раздел 2.13.1'!AA59:AD59),0,1)</f>
        <v>0</v>
      </c>
    </row>
    <row r="10185" spans="1:8" x14ac:dyDescent="0.2">
      <c r="A10185" s="132">
        <f t="shared" si="151"/>
        <v>609562</v>
      </c>
      <c r="B10185" s="132">
        <v>53</v>
      </c>
      <c r="C10185" s="133">
        <v>10</v>
      </c>
      <c r="D10185" s="133">
        <v>534</v>
      </c>
      <c r="E10185" s="132" t="s">
        <v>21203</v>
      </c>
      <c r="F10185" s="133"/>
      <c r="G10185" s="133"/>
      <c r="H10185" s="133">
        <f>IF('Раздел 2.13.1'!Q60&gt;=SUM('Раздел 2.13.1'!AA60:AD60),0,1)</f>
        <v>0</v>
      </c>
    </row>
    <row r="10186" spans="1:8" x14ac:dyDescent="0.2">
      <c r="A10186" s="132">
        <f t="shared" si="151"/>
        <v>609562</v>
      </c>
      <c r="B10186" s="132">
        <v>53</v>
      </c>
      <c r="C10186" s="133">
        <v>10</v>
      </c>
      <c r="D10186" s="133">
        <v>535</v>
      </c>
      <c r="E10186" s="132" t="s">
        <v>21204</v>
      </c>
      <c r="F10186" s="133"/>
      <c r="G10186" s="133"/>
      <c r="H10186" s="133">
        <f>IF('Раздел 2.13.1'!Q61&gt;=SUM('Раздел 2.13.1'!AA61:AD61),0,1)</f>
        <v>0</v>
      </c>
    </row>
    <row r="10187" spans="1:8" x14ac:dyDescent="0.2">
      <c r="A10187" s="132">
        <f t="shared" si="151"/>
        <v>609562</v>
      </c>
      <c r="B10187" s="132">
        <v>53</v>
      </c>
      <c r="C10187" s="133">
        <v>10</v>
      </c>
      <c r="D10187" s="133">
        <v>536</v>
      </c>
      <c r="E10187" s="132" t="s">
        <v>21205</v>
      </c>
      <c r="F10187" s="133"/>
      <c r="G10187" s="133"/>
      <c r="H10187" s="133">
        <f>IF('Раздел 2.13.1'!Q62&gt;=SUM('Раздел 2.13.1'!AA62:AD62),0,1)</f>
        <v>0</v>
      </c>
    </row>
    <row r="10188" spans="1:8" x14ac:dyDescent="0.2">
      <c r="A10188" s="132">
        <f t="shared" si="151"/>
        <v>609562</v>
      </c>
      <c r="B10188" s="132">
        <v>53</v>
      </c>
      <c r="C10188" s="133">
        <v>10</v>
      </c>
      <c r="D10188" s="133">
        <v>537</v>
      </c>
      <c r="E10188" s="132" t="s">
        <v>21206</v>
      </c>
      <c r="F10188" s="133"/>
      <c r="G10188" s="133"/>
      <c r="H10188" s="133">
        <f>IF('Раздел 2.13.1'!Q63&gt;=SUM('Раздел 2.13.1'!AA63:AD63),0,1)</f>
        <v>0</v>
      </c>
    </row>
    <row r="10189" spans="1:8" x14ac:dyDescent="0.2">
      <c r="A10189" s="132">
        <f t="shared" si="151"/>
        <v>609562</v>
      </c>
      <c r="B10189" s="132">
        <v>53</v>
      </c>
      <c r="C10189" s="133">
        <v>10</v>
      </c>
      <c r="D10189" s="133">
        <v>538</v>
      </c>
      <c r="E10189" s="132" t="s">
        <v>21207</v>
      </c>
      <c r="F10189" s="133"/>
      <c r="G10189" s="133"/>
      <c r="H10189" s="133">
        <f>IF('Раздел 2.13.1'!Q64&gt;=SUM('Раздел 2.13.1'!AA64:AD64),0,1)</f>
        <v>0</v>
      </c>
    </row>
    <row r="10190" spans="1:8" x14ac:dyDescent="0.2">
      <c r="A10190" s="132">
        <f t="shared" si="151"/>
        <v>609562</v>
      </c>
      <c r="B10190" s="132">
        <v>53</v>
      </c>
      <c r="C10190" s="133">
        <v>10</v>
      </c>
      <c r="D10190" s="133">
        <v>539</v>
      </c>
      <c r="E10190" s="132" t="s">
        <v>21208</v>
      </c>
      <c r="F10190" s="133"/>
      <c r="G10190" s="133"/>
      <c r="H10190" s="133">
        <f>IF('Раздел 2.13.1'!Q65&gt;=SUM('Раздел 2.13.1'!AA65:AD65),0,1)</f>
        <v>0</v>
      </c>
    </row>
    <row r="10191" spans="1:8" x14ac:dyDescent="0.2">
      <c r="A10191" s="132">
        <f t="shared" si="151"/>
        <v>609562</v>
      </c>
      <c r="B10191" s="132">
        <v>53</v>
      </c>
      <c r="C10191" s="133">
        <v>10</v>
      </c>
      <c r="D10191" s="133">
        <v>540</v>
      </c>
      <c r="E10191" s="132" t="s">
        <v>21209</v>
      </c>
      <c r="F10191" s="133"/>
      <c r="G10191" s="133"/>
      <c r="H10191" s="133">
        <f>IF('Раздел 2.13.1'!Q66&gt;=SUM('Раздел 2.13.1'!AA66:AD66),0,1)</f>
        <v>0</v>
      </c>
    </row>
    <row r="10192" spans="1:8" x14ac:dyDescent="0.2">
      <c r="A10192" s="132">
        <f t="shared" si="151"/>
        <v>609562</v>
      </c>
      <c r="B10192" s="132">
        <v>53</v>
      </c>
      <c r="C10192" s="133">
        <v>10</v>
      </c>
      <c r="D10192" s="133">
        <v>541</v>
      </c>
      <c r="E10192" s="132" t="s">
        <v>21210</v>
      </c>
      <c r="F10192" s="133"/>
      <c r="G10192" s="133"/>
      <c r="H10192" s="133">
        <f>IF('Раздел 2.13.1'!Q67&gt;=SUM('Раздел 2.13.1'!AA67:AD67),0,1)</f>
        <v>0</v>
      </c>
    </row>
    <row r="10193" spans="1:8" x14ac:dyDescent="0.2">
      <c r="A10193" s="132">
        <f t="shared" si="151"/>
        <v>609562</v>
      </c>
      <c r="B10193" s="132">
        <v>53</v>
      </c>
      <c r="C10193" s="133">
        <v>10</v>
      </c>
      <c r="D10193" s="133">
        <v>542</v>
      </c>
      <c r="E10193" s="132" t="s">
        <v>21211</v>
      </c>
      <c r="F10193" s="133"/>
      <c r="G10193" s="133"/>
      <c r="H10193" s="133">
        <f>IF('Раздел 2.13.1'!Q68&gt;=SUM('Раздел 2.13.1'!AA68:AD68),0,1)</f>
        <v>0</v>
      </c>
    </row>
    <row r="10194" spans="1:8" x14ac:dyDescent="0.2">
      <c r="A10194" s="132">
        <f t="shared" si="151"/>
        <v>609562</v>
      </c>
      <c r="B10194" s="132">
        <v>53</v>
      </c>
      <c r="C10194" s="133">
        <v>10</v>
      </c>
      <c r="D10194" s="133">
        <v>543</v>
      </c>
      <c r="E10194" s="132" t="s">
        <v>21212</v>
      </c>
      <c r="F10194" s="133"/>
      <c r="G10194" s="133"/>
      <c r="H10194" s="133">
        <f>IF('Раздел 2.13.1'!Q69&gt;=SUM('Раздел 2.13.1'!AA69:AD69),0,1)</f>
        <v>0</v>
      </c>
    </row>
    <row r="10195" spans="1:8" x14ac:dyDescent="0.2">
      <c r="A10195" s="132">
        <f t="shared" si="151"/>
        <v>609562</v>
      </c>
      <c r="B10195" s="132">
        <v>53</v>
      </c>
      <c r="C10195" s="133">
        <v>10</v>
      </c>
      <c r="D10195" s="133">
        <v>544</v>
      </c>
      <c r="E10195" s="132" t="s">
        <v>21213</v>
      </c>
      <c r="F10195" s="133"/>
      <c r="G10195" s="133"/>
      <c r="H10195" s="133">
        <f>IF('Раздел 2.13.1'!Q70&gt;=SUM('Раздел 2.13.1'!AA70:AD70),0,1)</f>
        <v>0</v>
      </c>
    </row>
    <row r="10196" spans="1:8" x14ac:dyDescent="0.2">
      <c r="A10196" s="132">
        <f t="shared" si="151"/>
        <v>609562</v>
      </c>
      <c r="B10196" s="132">
        <v>53</v>
      </c>
      <c r="C10196" s="133">
        <v>10</v>
      </c>
      <c r="D10196" s="133">
        <v>545</v>
      </c>
      <c r="E10196" s="132" t="s">
        <v>21214</v>
      </c>
      <c r="F10196" s="133"/>
      <c r="G10196" s="133"/>
      <c r="H10196" s="133">
        <f>IF('Раздел 2.13.1'!Q71&gt;=SUM('Раздел 2.13.1'!AA71:AD71),0,1)</f>
        <v>0</v>
      </c>
    </row>
    <row r="10197" spans="1:8" x14ac:dyDescent="0.2">
      <c r="A10197" s="132">
        <f t="shared" si="151"/>
        <v>609562</v>
      </c>
      <c r="B10197" s="132">
        <v>53</v>
      </c>
      <c r="C10197" s="133">
        <v>10</v>
      </c>
      <c r="D10197" s="133">
        <v>546</v>
      </c>
      <c r="E10197" s="132" t="s">
        <v>21215</v>
      </c>
      <c r="F10197" s="133"/>
      <c r="G10197" s="133"/>
      <c r="H10197" s="133">
        <f>IF('Раздел 2.13.1'!Q72&gt;=SUM('Раздел 2.13.1'!AA72:AD72),0,1)</f>
        <v>0</v>
      </c>
    </row>
    <row r="10198" spans="1:8" x14ac:dyDescent="0.2">
      <c r="A10198" s="132">
        <f t="shared" si="151"/>
        <v>609562</v>
      </c>
      <c r="B10198" s="132">
        <v>53</v>
      </c>
      <c r="C10198" s="133">
        <v>10</v>
      </c>
      <c r="D10198" s="133">
        <v>547</v>
      </c>
      <c r="E10198" s="132" t="s">
        <v>21216</v>
      </c>
      <c r="F10198" s="133"/>
      <c r="G10198" s="133"/>
      <c r="H10198" s="133">
        <f>IF('Раздел 2.13.1'!Q73&gt;=SUM('Раздел 2.13.1'!AA73:AD73),0,1)</f>
        <v>0</v>
      </c>
    </row>
    <row r="10199" spans="1:8" x14ac:dyDescent="0.2">
      <c r="A10199" s="132">
        <f t="shared" si="151"/>
        <v>609562</v>
      </c>
      <c r="B10199" s="132">
        <v>53</v>
      </c>
      <c r="C10199" s="133">
        <v>10</v>
      </c>
      <c r="D10199" s="133">
        <v>548</v>
      </c>
      <c r="E10199" s="132" t="s">
        <v>21217</v>
      </c>
      <c r="F10199" s="133"/>
      <c r="G10199" s="133"/>
      <c r="H10199" s="133">
        <f>IF('Раздел 2.13.1'!Q74&gt;=SUM('Раздел 2.13.1'!AA74:AD74),0,1)</f>
        <v>0</v>
      </c>
    </row>
    <row r="10200" spans="1:8" x14ac:dyDescent="0.2">
      <c r="A10200" s="132">
        <f t="shared" si="151"/>
        <v>609562</v>
      </c>
      <c r="B10200" s="132">
        <v>53</v>
      </c>
      <c r="C10200" s="133">
        <v>10</v>
      </c>
      <c r="D10200" s="133">
        <v>549</v>
      </c>
      <c r="E10200" s="132" t="s">
        <v>21218</v>
      </c>
      <c r="F10200" s="133"/>
      <c r="G10200" s="133"/>
      <c r="H10200" s="133">
        <f>IF('Раздел 2.13.1'!Q75&gt;=SUM('Раздел 2.13.1'!AA75:AD75),0,1)</f>
        <v>0</v>
      </c>
    </row>
    <row r="10201" spans="1:8" x14ac:dyDescent="0.2">
      <c r="A10201" s="132">
        <f t="shared" si="151"/>
        <v>609562</v>
      </c>
      <c r="B10201" s="132">
        <v>53</v>
      </c>
      <c r="C10201" s="133">
        <v>10</v>
      </c>
      <c r="D10201" s="133">
        <v>550</v>
      </c>
      <c r="E10201" s="132" t="s">
        <v>21219</v>
      </c>
      <c r="F10201" s="133"/>
      <c r="G10201" s="133"/>
      <c r="H10201" s="133">
        <f>IF('Раздел 2.13.1'!Q76&gt;=SUM('Раздел 2.13.1'!AA76:AD76),0,1)</f>
        <v>0</v>
      </c>
    </row>
    <row r="10202" spans="1:8" x14ac:dyDescent="0.2">
      <c r="A10202" s="132">
        <f t="shared" si="151"/>
        <v>609562</v>
      </c>
      <c r="B10202" s="132">
        <v>53</v>
      </c>
      <c r="C10202" s="133">
        <v>10</v>
      </c>
      <c r="D10202" s="133">
        <v>551</v>
      </c>
      <c r="E10202" s="132" t="s">
        <v>21220</v>
      </c>
      <c r="F10202" s="133"/>
      <c r="G10202" s="133"/>
      <c r="H10202" s="133">
        <f>IF('Раздел 2.13.1'!Q77&gt;=SUM('Раздел 2.13.1'!AA77:AD77),0,1)</f>
        <v>0</v>
      </c>
    </row>
    <row r="10203" spans="1:8" x14ac:dyDescent="0.2">
      <c r="A10203" s="132">
        <f t="shared" si="151"/>
        <v>609562</v>
      </c>
      <c r="B10203" s="132">
        <v>53</v>
      </c>
      <c r="C10203" s="133">
        <v>10</v>
      </c>
      <c r="D10203" s="133">
        <v>552</v>
      </c>
      <c r="E10203" s="132" t="s">
        <v>21221</v>
      </c>
      <c r="F10203" s="133"/>
      <c r="G10203" s="133"/>
      <c r="H10203" s="133">
        <f>IF('Раздел 2.13.1'!Q78&gt;=SUM('Раздел 2.13.1'!AA78:AD78),0,1)</f>
        <v>0</v>
      </c>
    </row>
    <row r="10204" spans="1:8" x14ac:dyDescent="0.2">
      <c r="A10204" s="132">
        <f t="shared" si="151"/>
        <v>609562</v>
      </c>
      <c r="B10204" s="132">
        <v>53</v>
      </c>
      <c r="C10204" s="133">
        <v>10</v>
      </c>
      <c r="D10204" s="133">
        <v>553</v>
      </c>
      <c r="E10204" s="132" t="s">
        <v>21222</v>
      </c>
      <c r="F10204" s="133"/>
      <c r="G10204" s="133"/>
      <c r="H10204" s="133">
        <f>IF('Раздел 2.13.1'!Q79&gt;=SUM('Раздел 2.13.1'!AA79:AD79),0,1)</f>
        <v>0</v>
      </c>
    </row>
    <row r="10205" spans="1:8" x14ac:dyDescent="0.2">
      <c r="A10205" s="132">
        <f t="shared" si="151"/>
        <v>609562</v>
      </c>
      <c r="B10205" s="132">
        <v>53</v>
      </c>
      <c r="C10205" s="134">
        <v>10</v>
      </c>
      <c r="D10205" s="134">
        <v>554</v>
      </c>
      <c r="E10205" s="134" t="s">
        <v>21223</v>
      </c>
      <c r="F10205" s="134"/>
      <c r="G10205" s="134"/>
      <c r="H10205" s="134">
        <f>IF('Раздел 2.13.1'!Q80&gt;=SUM('Раздел 2.13.1'!AA80:AD80),0,1)</f>
        <v>0</v>
      </c>
    </row>
    <row r="10206" spans="1:8" x14ac:dyDescent="0.2">
      <c r="A10206" s="6">
        <f t="shared" si="151"/>
        <v>609562</v>
      </c>
      <c r="B10206" s="6">
        <v>53</v>
      </c>
      <c r="C10206" s="7">
        <v>11</v>
      </c>
      <c r="D10206" s="7">
        <v>555</v>
      </c>
      <c r="E10206" s="6" t="s">
        <v>21224</v>
      </c>
      <c r="F10206" s="7"/>
      <c r="G10206" s="7"/>
      <c r="H10206" s="7">
        <f>IF('Раздел 2.13.1'!Z21&gt;=SUM('Раздел 2.13.1'!AA21:AB21),0,1)</f>
        <v>0</v>
      </c>
    </row>
    <row r="10207" spans="1:8" x14ac:dyDescent="0.2">
      <c r="A10207" s="6">
        <f t="shared" si="151"/>
        <v>609562</v>
      </c>
      <c r="B10207" s="6">
        <v>53</v>
      </c>
      <c r="C10207" s="7">
        <v>11</v>
      </c>
      <c r="D10207" s="7">
        <v>556</v>
      </c>
      <c r="E10207" s="6" t="s">
        <v>21225</v>
      </c>
      <c r="F10207" s="7"/>
      <c r="G10207" s="7"/>
      <c r="H10207" s="7">
        <f>IF('Раздел 2.13.1'!Z22&gt;=SUM('Раздел 2.13.1'!AA22:AB22),0,1)</f>
        <v>0</v>
      </c>
    </row>
    <row r="10208" spans="1:8" x14ac:dyDescent="0.2">
      <c r="A10208" s="6">
        <f t="shared" si="151"/>
        <v>609562</v>
      </c>
      <c r="B10208" s="6">
        <v>53</v>
      </c>
      <c r="C10208" s="7">
        <v>11</v>
      </c>
      <c r="D10208" s="7">
        <v>557</v>
      </c>
      <c r="E10208" s="6" t="s">
        <v>21226</v>
      </c>
      <c r="F10208" s="7"/>
      <c r="G10208" s="7"/>
      <c r="H10208" s="7">
        <f>IF('Раздел 2.13.1'!Z23&gt;=SUM('Раздел 2.13.1'!AA23:AB23),0,1)</f>
        <v>0</v>
      </c>
    </row>
    <row r="10209" spans="1:8" x14ac:dyDescent="0.2">
      <c r="A10209" s="6">
        <f t="shared" si="151"/>
        <v>609562</v>
      </c>
      <c r="B10209" s="6">
        <v>53</v>
      </c>
      <c r="C10209" s="7">
        <v>11</v>
      </c>
      <c r="D10209" s="7">
        <v>558</v>
      </c>
      <c r="E10209" s="6" t="s">
        <v>21227</v>
      </c>
      <c r="F10209" s="7"/>
      <c r="G10209" s="7"/>
      <c r="H10209" s="7">
        <f>IF('Раздел 2.13.1'!Z24&gt;=SUM('Раздел 2.13.1'!AA24:AB24),0,1)</f>
        <v>0</v>
      </c>
    </row>
    <row r="10210" spans="1:8" x14ac:dyDescent="0.2">
      <c r="A10210" s="6">
        <f t="shared" si="151"/>
        <v>609562</v>
      </c>
      <c r="B10210" s="6">
        <v>53</v>
      </c>
      <c r="C10210" s="7">
        <v>11</v>
      </c>
      <c r="D10210" s="7">
        <v>559</v>
      </c>
      <c r="E10210" s="6" t="s">
        <v>20680</v>
      </c>
      <c r="F10210" s="7"/>
      <c r="G10210" s="7"/>
      <c r="H10210" s="7">
        <f>IF('Раздел 2.13.1'!Z25&gt;=SUM('Раздел 2.13.1'!AA25:AB25),0,1)</f>
        <v>0</v>
      </c>
    </row>
    <row r="10211" spans="1:8" x14ac:dyDescent="0.2">
      <c r="A10211" s="6">
        <f t="shared" si="151"/>
        <v>609562</v>
      </c>
      <c r="B10211" s="6">
        <v>53</v>
      </c>
      <c r="C10211" s="7">
        <v>11</v>
      </c>
      <c r="D10211" s="7">
        <v>560</v>
      </c>
      <c r="E10211" s="6" t="s">
        <v>20681</v>
      </c>
      <c r="F10211" s="7"/>
      <c r="G10211" s="7"/>
      <c r="H10211" s="7">
        <f>IF('Раздел 2.13.1'!Z26&gt;=SUM('Раздел 2.13.1'!AA26:AB26),0,1)</f>
        <v>0</v>
      </c>
    </row>
    <row r="10212" spans="1:8" x14ac:dyDescent="0.2">
      <c r="A10212" s="6">
        <f t="shared" ref="A10212:A10265" si="152">P_3</f>
        <v>609562</v>
      </c>
      <c r="B10212" s="6">
        <v>53</v>
      </c>
      <c r="C10212" s="7">
        <v>11</v>
      </c>
      <c r="D10212" s="7">
        <v>561</v>
      </c>
      <c r="E10212" s="6" t="s">
        <v>20682</v>
      </c>
      <c r="F10212" s="7"/>
      <c r="G10212" s="7"/>
      <c r="H10212" s="7">
        <f>IF('Раздел 2.13.1'!Z27&gt;=SUM('Раздел 2.13.1'!AA27:AB27),0,1)</f>
        <v>0</v>
      </c>
    </row>
    <row r="10213" spans="1:8" x14ac:dyDescent="0.2">
      <c r="A10213" s="6">
        <f t="shared" si="152"/>
        <v>609562</v>
      </c>
      <c r="B10213" s="6">
        <v>53</v>
      </c>
      <c r="C10213" s="7">
        <v>11</v>
      </c>
      <c r="D10213" s="7">
        <v>562</v>
      </c>
      <c r="E10213" s="6" t="s">
        <v>20683</v>
      </c>
      <c r="F10213" s="7"/>
      <c r="G10213" s="7"/>
      <c r="H10213" s="7">
        <f>IF('Раздел 2.13.1'!Z28&gt;=SUM('Раздел 2.13.1'!AA28:AB28),0,1)</f>
        <v>0</v>
      </c>
    </row>
    <row r="10214" spans="1:8" x14ac:dyDescent="0.2">
      <c r="A10214" s="6">
        <f t="shared" si="152"/>
        <v>609562</v>
      </c>
      <c r="B10214" s="6">
        <v>53</v>
      </c>
      <c r="C10214" s="7">
        <v>11</v>
      </c>
      <c r="D10214" s="7">
        <v>563</v>
      </c>
      <c r="E10214" s="6" t="s">
        <v>20684</v>
      </c>
      <c r="F10214" s="7"/>
      <c r="G10214" s="7"/>
      <c r="H10214" s="7">
        <f>IF('Раздел 2.13.1'!Z29&gt;=SUM('Раздел 2.13.1'!AA29:AB29),0,1)</f>
        <v>0</v>
      </c>
    </row>
    <row r="10215" spans="1:8" x14ac:dyDescent="0.2">
      <c r="A10215" s="6">
        <f t="shared" si="152"/>
        <v>609562</v>
      </c>
      <c r="B10215" s="6">
        <v>53</v>
      </c>
      <c r="C10215" s="7">
        <v>11</v>
      </c>
      <c r="D10215" s="7">
        <v>564</v>
      </c>
      <c r="E10215" s="6" t="s">
        <v>20685</v>
      </c>
      <c r="F10215" s="7"/>
      <c r="G10215" s="7"/>
      <c r="H10215" s="7">
        <f>IF('Раздел 2.13.1'!Z30&gt;=SUM('Раздел 2.13.1'!AA30:AB30),0,1)</f>
        <v>0</v>
      </c>
    </row>
    <row r="10216" spans="1:8" x14ac:dyDescent="0.2">
      <c r="A10216" s="6">
        <f t="shared" si="152"/>
        <v>609562</v>
      </c>
      <c r="B10216" s="6">
        <v>53</v>
      </c>
      <c r="C10216" s="7">
        <v>11</v>
      </c>
      <c r="D10216" s="7">
        <v>565</v>
      </c>
      <c r="E10216" s="6" t="s">
        <v>20686</v>
      </c>
      <c r="F10216" s="7"/>
      <c r="G10216" s="7"/>
      <c r="H10216" s="7">
        <f>IF('Раздел 2.13.1'!Z31&gt;=SUM('Раздел 2.13.1'!AA31:AB31),0,1)</f>
        <v>0</v>
      </c>
    </row>
    <row r="10217" spans="1:8" x14ac:dyDescent="0.2">
      <c r="A10217" s="6">
        <f t="shared" si="152"/>
        <v>609562</v>
      </c>
      <c r="B10217" s="6">
        <v>53</v>
      </c>
      <c r="C10217" s="7">
        <v>11</v>
      </c>
      <c r="D10217" s="7">
        <v>566</v>
      </c>
      <c r="E10217" s="6" t="s">
        <v>20687</v>
      </c>
      <c r="F10217" s="7"/>
      <c r="G10217" s="7"/>
      <c r="H10217" s="7">
        <f>IF('Раздел 2.13.1'!Z32&gt;=SUM('Раздел 2.13.1'!AA32:AB32),0,1)</f>
        <v>0</v>
      </c>
    </row>
    <row r="10218" spans="1:8" x14ac:dyDescent="0.2">
      <c r="A10218" s="6">
        <f t="shared" si="152"/>
        <v>609562</v>
      </c>
      <c r="B10218" s="6">
        <v>53</v>
      </c>
      <c r="C10218" s="7">
        <v>11</v>
      </c>
      <c r="D10218" s="7">
        <v>567</v>
      </c>
      <c r="E10218" s="6" t="s">
        <v>20688</v>
      </c>
      <c r="F10218" s="7"/>
      <c r="G10218" s="7"/>
      <c r="H10218" s="7">
        <f>IF('Раздел 2.13.1'!Z33&gt;=SUM('Раздел 2.13.1'!AA33:AB33),0,1)</f>
        <v>0</v>
      </c>
    </row>
    <row r="10219" spans="1:8" x14ac:dyDescent="0.2">
      <c r="A10219" s="6">
        <f t="shared" si="152"/>
        <v>609562</v>
      </c>
      <c r="B10219" s="6">
        <v>53</v>
      </c>
      <c r="C10219" s="7">
        <v>11</v>
      </c>
      <c r="D10219" s="7">
        <v>568</v>
      </c>
      <c r="E10219" s="6" t="s">
        <v>20689</v>
      </c>
      <c r="F10219" s="7"/>
      <c r="G10219" s="7"/>
      <c r="H10219" s="7">
        <f>IF('Раздел 2.13.1'!Z34&gt;=SUM('Раздел 2.13.1'!AA34:AB34),0,1)</f>
        <v>0</v>
      </c>
    </row>
    <row r="10220" spans="1:8" x14ac:dyDescent="0.2">
      <c r="A10220" s="6">
        <f t="shared" si="152"/>
        <v>609562</v>
      </c>
      <c r="B10220" s="6">
        <v>53</v>
      </c>
      <c r="C10220" s="7">
        <v>11</v>
      </c>
      <c r="D10220" s="7">
        <v>569</v>
      </c>
      <c r="E10220" s="6" t="s">
        <v>20690</v>
      </c>
      <c r="F10220" s="7"/>
      <c r="G10220" s="7"/>
      <c r="H10220" s="7">
        <f>IF('Раздел 2.13.1'!Z35&gt;=SUM('Раздел 2.13.1'!AA35:AB35),0,1)</f>
        <v>0</v>
      </c>
    </row>
    <row r="10221" spans="1:8" x14ac:dyDescent="0.2">
      <c r="A10221" s="6">
        <f t="shared" si="152"/>
        <v>609562</v>
      </c>
      <c r="B10221" s="6">
        <v>53</v>
      </c>
      <c r="C10221" s="7">
        <v>11</v>
      </c>
      <c r="D10221" s="7">
        <v>570</v>
      </c>
      <c r="E10221" s="6" t="s">
        <v>20691</v>
      </c>
      <c r="F10221" s="7"/>
      <c r="G10221" s="7"/>
      <c r="H10221" s="7">
        <f>IF('Раздел 2.13.1'!Z36&gt;=SUM('Раздел 2.13.1'!AA36:AB36),0,1)</f>
        <v>0</v>
      </c>
    </row>
    <row r="10222" spans="1:8" x14ac:dyDescent="0.2">
      <c r="A10222" s="6">
        <f t="shared" si="152"/>
        <v>609562</v>
      </c>
      <c r="B10222" s="6">
        <v>53</v>
      </c>
      <c r="C10222" s="7">
        <v>11</v>
      </c>
      <c r="D10222" s="7">
        <v>571</v>
      </c>
      <c r="E10222" s="6" t="s">
        <v>20692</v>
      </c>
      <c r="F10222" s="7"/>
      <c r="G10222" s="7"/>
      <c r="H10222" s="7">
        <f>IF('Раздел 2.13.1'!Z37&gt;=SUM('Раздел 2.13.1'!AA37:AB37),0,1)</f>
        <v>0</v>
      </c>
    </row>
    <row r="10223" spans="1:8" x14ac:dyDescent="0.2">
      <c r="A10223" s="6">
        <f t="shared" si="152"/>
        <v>609562</v>
      </c>
      <c r="B10223" s="6">
        <v>53</v>
      </c>
      <c r="C10223" s="7">
        <v>11</v>
      </c>
      <c r="D10223" s="7">
        <v>572</v>
      </c>
      <c r="E10223" s="6" t="s">
        <v>20693</v>
      </c>
      <c r="F10223" s="7"/>
      <c r="G10223" s="7"/>
      <c r="H10223" s="7">
        <f>IF('Раздел 2.13.1'!Z38&gt;=SUM('Раздел 2.13.1'!AA38:AB38),0,1)</f>
        <v>0</v>
      </c>
    </row>
    <row r="10224" spans="1:8" x14ac:dyDescent="0.2">
      <c r="A10224" s="6">
        <f t="shared" si="152"/>
        <v>609562</v>
      </c>
      <c r="B10224" s="6">
        <v>53</v>
      </c>
      <c r="C10224" s="7">
        <v>11</v>
      </c>
      <c r="D10224" s="7">
        <v>573</v>
      </c>
      <c r="E10224" s="6" t="s">
        <v>20694</v>
      </c>
      <c r="F10224" s="7"/>
      <c r="G10224" s="7"/>
      <c r="H10224" s="7">
        <f>IF('Раздел 2.13.1'!Z39&gt;=SUM('Раздел 2.13.1'!AA39:AB39),0,1)</f>
        <v>0</v>
      </c>
    </row>
    <row r="10225" spans="1:8" x14ac:dyDescent="0.2">
      <c r="A10225" s="6">
        <f t="shared" si="152"/>
        <v>609562</v>
      </c>
      <c r="B10225" s="6">
        <v>53</v>
      </c>
      <c r="C10225" s="7">
        <v>11</v>
      </c>
      <c r="D10225" s="7">
        <v>574</v>
      </c>
      <c r="E10225" s="6" t="s">
        <v>20695</v>
      </c>
      <c r="F10225" s="7"/>
      <c r="G10225" s="7"/>
      <c r="H10225" s="7">
        <f>IF('Раздел 2.13.1'!Z40&gt;=SUM('Раздел 2.13.1'!AA40:AB40),0,1)</f>
        <v>0</v>
      </c>
    </row>
    <row r="10226" spans="1:8" x14ac:dyDescent="0.2">
      <c r="A10226" s="6">
        <f t="shared" si="152"/>
        <v>609562</v>
      </c>
      <c r="B10226" s="6">
        <v>53</v>
      </c>
      <c r="C10226" s="7">
        <v>11</v>
      </c>
      <c r="D10226" s="7">
        <v>575</v>
      </c>
      <c r="E10226" s="6" t="s">
        <v>20696</v>
      </c>
      <c r="F10226" s="7"/>
      <c r="G10226" s="7"/>
      <c r="H10226" s="7">
        <f>IF('Раздел 2.13.1'!Z41&gt;=SUM('Раздел 2.13.1'!AA41:AB41),0,1)</f>
        <v>0</v>
      </c>
    </row>
    <row r="10227" spans="1:8" x14ac:dyDescent="0.2">
      <c r="A10227" s="6">
        <f t="shared" si="152"/>
        <v>609562</v>
      </c>
      <c r="B10227" s="6">
        <v>53</v>
      </c>
      <c r="C10227" s="7">
        <v>11</v>
      </c>
      <c r="D10227" s="7">
        <v>576</v>
      </c>
      <c r="E10227" s="6" t="s">
        <v>20697</v>
      </c>
      <c r="F10227" s="7"/>
      <c r="G10227" s="7"/>
      <c r="H10227" s="7">
        <f>IF('Раздел 2.13.1'!Z42&gt;=SUM('Раздел 2.13.1'!AA42:AB42),0,1)</f>
        <v>0</v>
      </c>
    </row>
    <row r="10228" spans="1:8" x14ac:dyDescent="0.2">
      <c r="A10228" s="6">
        <f t="shared" si="152"/>
        <v>609562</v>
      </c>
      <c r="B10228" s="6">
        <v>53</v>
      </c>
      <c r="C10228" s="7">
        <v>11</v>
      </c>
      <c r="D10228" s="7">
        <v>577</v>
      </c>
      <c r="E10228" s="6" t="s">
        <v>20698</v>
      </c>
      <c r="F10228" s="7"/>
      <c r="G10228" s="7"/>
      <c r="H10228" s="7">
        <f>IF('Раздел 2.13.1'!Z43&gt;=SUM('Раздел 2.13.1'!AA43:AB43),0,1)</f>
        <v>0</v>
      </c>
    </row>
    <row r="10229" spans="1:8" x14ac:dyDescent="0.2">
      <c r="A10229" s="6">
        <f t="shared" si="152"/>
        <v>609562</v>
      </c>
      <c r="B10229" s="6">
        <v>53</v>
      </c>
      <c r="C10229" s="7">
        <v>11</v>
      </c>
      <c r="D10229" s="7">
        <v>578</v>
      </c>
      <c r="E10229" s="6" t="s">
        <v>20699</v>
      </c>
      <c r="F10229" s="7"/>
      <c r="G10229" s="7"/>
      <c r="H10229" s="7">
        <f>IF('Раздел 2.13.1'!Z44&gt;=SUM('Раздел 2.13.1'!AA44:AB44),0,1)</f>
        <v>0</v>
      </c>
    </row>
    <row r="10230" spans="1:8" x14ac:dyDescent="0.2">
      <c r="A10230" s="6">
        <f t="shared" si="152"/>
        <v>609562</v>
      </c>
      <c r="B10230" s="6">
        <v>53</v>
      </c>
      <c r="C10230" s="7">
        <v>11</v>
      </c>
      <c r="D10230" s="7">
        <v>579</v>
      </c>
      <c r="E10230" s="6" t="s">
        <v>20700</v>
      </c>
      <c r="F10230" s="7"/>
      <c r="G10230" s="7"/>
      <c r="H10230" s="7">
        <f>IF('Раздел 2.13.1'!Z45&gt;=SUM('Раздел 2.13.1'!AA45:AB45),0,1)</f>
        <v>0</v>
      </c>
    </row>
    <row r="10231" spans="1:8" x14ac:dyDescent="0.2">
      <c r="A10231" s="6">
        <f t="shared" si="152"/>
        <v>609562</v>
      </c>
      <c r="B10231" s="6">
        <v>53</v>
      </c>
      <c r="C10231" s="7">
        <v>11</v>
      </c>
      <c r="D10231" s="7">
        <v>580</v>
      </c>
      <c r="E10231" s="6" t="s">
        <v>20701</v>
      </c>
      <c r="F10231" s="7"/>
      <c r="G10231" s="7"/>
      <c r="H10231" s="7">
        <f>IF('Раздел 2.13.1'!Z46&gt;=SUM('Раздел 2.13.1'!AA46:AB46),0,1)</f>
        <v>0</v>
      </c>
    </row>
    <row r="10232" spans="1:8" x14ac:dyDescent="0.2">
      <c r="A10232" s="6">
        <f t="shared" si="152"/>
        <v>609562</v>
      </c>
      <c r="B10232" s="6">
        <v>53</v>
      </c>
      <c r="C10232" s="7">
        <v>11</v>
      </c>
      <c r="D10232" s="7">
        <v>581</v>
      </c>
      <c r="E10232" s="6" t="s">
        <v>20702</v>
      </c>
      <c r="F10232" s="7"/>
      <c r="G10232" s="7"/>
      <c r="H10232" s="7">
        <f>IF('Раздел 2.13.1'!Z47&gt;=SUM('Раздел 2.13.1'!AA47:AB47),0,1)</f>
        <v>0</v>
      </c>
    </row>
    <row r="10233" spans="1:8" x14ac:dyDescent="0.2">
      <c r="A10233" s="6">
        <f t="shared" si="152"/>
        <v>609562</v>
      </c>
      <c r="B10233" s="6">
        <v>53</v>
      </c>
      <c r="C10233" s="7">
        <v>11</v>
      </c>
      <c r="D10233" s="7">
        <v>582</v>
      </c>
      <c r="E10233" s="6" t="s">
        <v>20703</v>
      </c>
      <c r="F10233" s="7"/>
      <c r="G10233" s="7"/>
      <c r="H10233" s="7">
        <f>IF('Раздел 2.13.1'!Z48&gt;=SUM('Раздел 2.13.1'!AA48:AB48),0,1)</f>
        <v>0</v>
      </c>
    </row>
    <row r="10234" spans="1:8" x14ac:dyDescent="0.2">
      <c r="A10234" s="6">
        <f t="shared" si="152"/>
        <v>609562</v>
      </c>
      <c r="B10234" s="6">
        <v>53</v>
      </c>
      <c r="C10234" s="7">
        <v>11</v>
      </c>
      <c r="D10234" s="7">
        <v>583</v>
      </c>
      <c r="E10234" s="6" t="s">
        <v>20704</v>
      </c>
      <c r="F10234" s="7"/>
      <c r="G10234" s="7"/>
      <c r="H10234" s="7">
        <f>IF('Раздел 2.13.1'!Z49&gt;=SUM('Раздел 2.13.1'!AA49:AB49),0,1)</f>
        <v>0</v>
      </c>
    </row>
    <row r="10235" spans="1:8" x14ac:dyDescent="0.2">
      <c r="A10235" s="6">
        <f t="shared" si="152"/>
        <v>609562</v>
      </c>
      <c r="B10235" s="6">
        <v>53</v>
      </c>
      <c r="C10235" s="7">
        <v>11</v>
      </c>
      <c r="D10235" s="7">
        <v>584</v>
      </c>
      <c r="E10235" s="6" t="s">
        <v>20705</v>
      </c>
      <c r="F10235" s="7"/>
      <c r="G10235" s="7"/>
      <c r="H10235" s="7">
        <f>IF('Раздел 2.13.1'!Z50&gt;=SUM('Раздел 2.13.1'!AA50:AB50),0,1)</f>
        <v>0</v>
      </c>
    </row>
    <row r="10236" spans="1:8" x14ac:dyDescent="0.2">
      <c r="A10236" s="6">
        <f t="shared" si="152"/>
        <v>609562</v>
      </c>
      <c r="B10236" s="6">
        <v>53</v>
      </c>
      <c r="C10236" s="7">
        <v>11</v>
      </c>
      <c r="D10236" s="7">
        <v>585</v>
      </c>
      <c r="E10236" s="6" t="s">
        <v>20706</v>
      </c>
      <c r="F10236" s="7"/>
      <c r="G10236" s="7"/>
      <c r="H10236" s="7">
        <f>IF('Раздел 2.13.1'!Z51&gt;=SUM('Раздел 2.13.1'!AA51:AB51),0,1)</f>
        <v>0</v>
      </c>
    </row>
    <row r="10237" spans="1:8" x14ac:dyDescent="0.2">
      <c r="A10237" s="6">
        <f t="shared" si="152"/>
        <v>609562</v>
      </c>
      <c r="B10237" s="6">
        <v>53</v>
      </c>
      <c r="C10237" s="7">
        <v>11</v>
      </c>
      <c r="D10237" s="7">
        <v>586</v>
      </c>
      <c r="E10237" s="6" t="s">
        <v>20707</v>
      </c>
      <c r="F10237" s="7"/>
      <c r="G10237" s="7"/>
      <c r="H10237" s="7">
        <f>IF('Раздел 2.13.1'!Z52&gt;=SUM('Раздел 2.13.1'!AA52:AB52),0,1)</f>
        <v>0</v>
      </c>
    </row>
    <row r="10238" spans="1:8" x14ac:dyDescent="0.2">
      <c r="A10238" s="6">
        <f t="shared" si="152"/>
        <v>609562</v>
      </c>
      <c r="B10238" s="6">
        <v>53</v>
      </c>
      <c r="C10238" s="7">
        <v>11</v>
      </c>
      <c r="D10238" s="7">
        <v>587</v>
      </c>
      <c r="E10238" s="6" t="s">
        <v>20708</v>
      </c>
      <c r="F10238" s="7"/>
      <c r="G10238" s="7"/>
      <c r="H10238" s="7">
        <f>IF('Раздел 2.13.1'!Z53&gt;=SUM('Раздел 2.13.1'!AA53:AB53),0,1)</f>
        <v>0</v>
      </c>
    </row>
    <row r="10239" spans="1:8" x14ac:dyDescent="0.2">
      <c r="A10239" s="6">
        <f t="shared" si="152"/>
        <v>609562</v>
      </c>
      <c r="B10239" s="6">
        <v>53</v>
      </c>
      <c r="C10239" s="7">
        <v>11</v>
      </c>
      <c r="D10239" s="7">
        <v>588</v>
      </c>
      <c r="E10239" s="6" t="s">
        <v>20709</v>
      </c>
      <c r="F10239" s="7"/>
      <c r="G10239" s="7"/>
      <c r="H10239" s="7">
        <f>IF('Раздел 2.13.1'!Z54&gt;=SUM('Раздел 2.13.1'!AA54:AB54),0,1)</f>
        <v>0</v>
      </c>
    </row>
    <row r="10240" spans="1:8" x14ac:dyDescent="0.2">
      <c r="A10240" s="6">
        <f t="shared" si="152"/>
        <v>609562</v>
      </c>
      <c r="B10240" s="6">
        <v>53</v>
      </c>
      <c r="C10240" s="7">
        <v>11</v>
      </c>
      <c r="D10240" s="7">
        <v>589</v>
      </c>
      <c r="E10240" s="6" t="s">
        <v>20710</v>
      </c>
      <c r="F10240" s="7"/>
      <c r="G10240" s="7"/>
      <c r="H10240" s="7">
        <f>IF('Раздел 2.13.1'!Z55&gt;=SUM('Раздел 2.13.1'!AA55:AB55),0,1)</f>
        <v>0</v>
      </c>
    </row>
    <row r="10241" spans="1:8" x14ac:dyDescent="0.2">
      <c r="A10241" s="6">
        <f t="shared" si="152"/>
        <v>609562</v>
      </c>
      <c r="B10241" s="6">
        <v>53</v>
      </c>
      <c r="C10241" s="7">
        <v>11</v>
      </c>
      <c r="D10241" s="7">
        <v>590</v>
      </c>
      <c r="E10241" s="6" t="s">
        <v>20711</v>
      </c>
      <c r="F10241" s="7"/>
      <c r="G10241" s="7"/>
      <c r="H10241" s="7">
        <f>IF('Раздел 2.13.1'!Z56&gt;=SUM('Раздел 2.13.1'!AA56:AB56),0,1)</f>
        <v>0</v>
      </c>
    </row>
    <row r="10242" spans="1:8" x14ac:dyDescent="0.2">
      <c r="A10242" s="6">
        <f t="shared" si="152"/>
        <v>609562</v>
      </c>
      <c r="B10242" s="6">
        <v>53</v>
      </c>
      <c r="C10242" s="7">
        <v>11</v>
      </c>
      <c r="D10242" s="7">
        <v>591</v>
      </c>
      <c r="E10242" s="6" t="s">
        <v>20712</v>
      </c>
      <c r="F10242" s="7"/>
      <c r="G10242" s="7"/>
      <c r="H10242" s="7">
        <f>IF('Раздел 2.13.1'!Z57&gt;=SUM('Раздел 2.13.1'!AA57:AB57),0,1)</f>
        <v>0</v>
      </c>
    </row>
    <row r="10243" spans="1:8" x14ac:dyDescent="0.2">
      <c r="A10243" s="6">
        <f t="shared" si="152"/>
        <v>609562</v>
      </c>
      <c r="B10243" s="6">
        <v>53</v>
      </c>
      <c r="C10243" s="7">
        <v>11</v>
      </c>
      <c r="D10243" s="7">
        <v>592</v>
      </c>
      <c r="E10243" s="6" t="s">
        <v>20713</v>
      </c>
      <c r="F10243" s="7"/>
      <c r="G10243" s="7"/>
      <c r="H10243" s="7">
        <f>IF('Раздел 2.13.1'!Z58&gt;=SUM('Раздел 2.13.1'!AA58:AB58),0,1)</f>
        <v>0</v>
      </c>
    </row>
    <row r="10244" spans="1:8" x14ac:dyDescent="0.2">
      <c r="A10244" s="6">
        <f t="shared" si="152"/>
        <v>609562</v>
      </c>
      <c r="B10244" s="6">
        <v>53</v>
      </c>
      <c r="C10244" s="7">
        <v>11</v>
      </c>
      <c r="D10244" s="7">
        <v>593</v>
      </c>
      <c r="E10244" s="6" t="s">
        <v>20714</v>
      </c>
      <c r="F10244" s="7"/>
      <c r="G10244" s="7"/>
      <c r="H10244" s="7">
        <f>IF('Раздел 2.13.1'!Z59&gt;=SUM('Раздел 2.13.1'!AA59:AB59),0,1)</f>
        <v>0</v>
      </c>
    </row>
    <row r="10245" spans="1:8" x14ac:dyDescent="0.2">
      <c r="A10245" s="6">
        <f t="shared" si="152"/>
        <v>609562</v>
      </c>
      <c r="B10245" s="6">
        <v>53</v>
      </c>
      <c r="C10245" s="7">
        <v>11</v>
      </c>
      <c r="D10245" s="7">
        <v>594</v>
      </c>
      <c r="E10245" s="6" t="s">
        <v>20715</v>
      </c>
      <c r="F10245" s="7"/>
      <c r="G10245" s="7"/>
      <c r="H10245" s="7">
        <f>IF('Раздел 2.13.1'!Z60&gt;=SUM('Раздел 2.13.1'!AA60:AB60),0,1)</f>
        <v>0</v>
      </c>
    </row>
    <row r="10246" spans="1:8" x14ac:dyDescent="0.2">
      <c r="A10246" s="6">
        <f t="shared" si="152"/>
        <v>609562</v>
      </c>
      <c r="B10246" s="6">
        <v>53</v>
      </c>
      <c r="C10246" s="7">
        <v>11</v>
      </c>
      <c r="D10246" s="7">
        <v>595</v>
      </c>
      <c r="E10246" s="6" t="s">
        <v>20716</v>
      </c>
      <c r="F10246" s="7"/>
      <c r="G10246" s="7"/>
      <c r="H10246" s="7">
        <f>IF('Раздел 2.13.1'!Z61&gt;=SUM('Раздел 2.13.1'!AA61:AB61),0,1)</f>
        <v>0</v>
      </c>
    </row>
    <row r="10247" spans="1:8" x14ac:dyDescent="0.2">
      <c r="A10247" s="6">
        <f t="shared" si="152"/>
        <v>609562</v>
      </c>
      <c r="B10247" s="6">
        <v>53</v>
      </c>
      <c r="C10247" s="7">
        <v>11</v>
      </c>
      <c r="D10247" s="7">
        <v>596</v>
      </c>
      <c r="E10247" s="6" t="s">
        <v>20717</v>
      </c>
      <c r="F10247" s="7"/>
      <c r="G10247" s="7"/>
      <c r="H10247" s="7">
        <f>IF('Раздел 2.13.1'!Z62&gt;=SUM('Раздел 2.13.1'!AA62:AB62),0,1)</f>
        <v>0</v>
      </c>
    </row>
    <row r="10248" spans="1:8" x14ac:dyDescent="0.2">
      <c r="A10248" s="6">
        <f t="shared" si="152"/>
        <v>609562</v>
      </c>
      <c r="B10248" s="6">
        <v>53</v>
      </c>
      <c r="C10248" s="7">
        <v>11</v>
      </c>
      <c r="D10248" s="7">
        <v>597</v>
      </c>
      <c r="E10248" s="6" t="s">
        <v>20718</v>
      </c>
      <c r="F10248" s="7"/>
      <c r="G10248" s="7"/>
      <c r="H10248" s="7">
        <f>IF('Раздел 2.13.1'!Z63&gt;=SUM('Раздел 2.13.1'!AA63:AB63),0,1)</f>
        <v>0</v>
      </c>
    </row>
    <row r="10249" spans="1:8" x14ac:dyDescent="0.2">
      <c r="A10249" s="6">
        <f t="shared" si="152"/>
        <v>609562</v>
      </c>
      <c r="B10249" s="6">
        <v>53</v>
      </c>
      <c r="C10249" s="7">
        <v>11</v>
      </c>
      <c r="D10249" s="7">
        <v>598</v>
      </c>
      <c r="E10249" s="6" t="s">
        <v>21011</v>
      </c>
      <c r="F10249" s="7"/>
      <c r="G10249" s="7"/>
      <c r="H10249" s="7">
        <f>IF('Раздел 2.13.1'!Z64&gt;=SUM('Раздел 2.13.1'!AA64:AB64),0,1)</f>
        <v>0</v>
      </c>
    </row>
    <row r="10250" spans="1:8" x14ac:dyDescent="0.2">
      <c r="A10250" s="6">
        <f t="shared" si="152"/>
        <v>609562</v>
      </c>
      <c r="B10250" s="6">
        <v>53</v>
      </c>
      <c r="C10250" s="7">
        <v>11</v>
      </c>
      <c r="D10250" s="7">
        <v>599</v>
      </c>
      <c r="E10250" s="6" t="s">
        <v>21012</v>
      </c>
      <c r="F10250" s="7"/>
      <c r="G10250" s="7"/>
      <c r="H10250" s="7">
        <f>IF('Раздел 2.13.1'!Z65&gt;=SUM('Раздел 2.13.1'!AA65:AB65),0,1)</f>
        <v>0</v>
      </c>
    </row>
    <row r="10251" spans="1:8" x14ac:dyDescent="0.2">
      <c r="A10251" s="6">
        <f t="shared" si="152"/>
        <v>609562</v>
      </c>
      <c r="B10251" s="6">
        <v>53</v>
      </c>
      <c r="C10251" s="7">
        <v>11</v>
      </c>
      <c r="D10251" s="7">
        <v>600</v>
      </c>
      <c r="E10251" s="6" t="s">
        <v>21013</v>
      </c>
      <c r="F10251" s="7"/>
      <c r="G10251" s="7"/>
      <c r="H10251" s="7">
        <f>IF('Раздел 2.13.1'!Z66&gt;=SUM('Раздел 2.13.1'!AA66:AB66),0,1)</f>
        <v>0</v>
      </c>
    </row>
    <row r="10252" spans="1:8" x14ac:dyDescent="0.2">
      <c r="A10252" s="6">
        <f t="shared" si="152"/>
        <v>609562</v>
      </c>
      <c r="B10252" s="6">
        <v>53</v>
      </c>
      <c r="C10252" s="7">
        <v>11</v>
      </c>
      <c r="D10252" s="7">
        <v>601</v>
      </c>
      <c r="E10252" s="6" t="s">
        <v>21014</v>
      </c>
      <c r="F10252" s="7"/>
      <c r="G10252" s="7"/>
      <c r="H10252" s="7">
        <f>IF('Раздел 2.13.1'!Z67&gt;=SUM('Раздел 2.13.1'!AA67:AB67),0,1)</f>
        <v>0</v>
      </c>
    </row>
    <row r="10253" spans="1:8" x14ac:dyDescent="0.2">
      <c r="A10253" s="6">
        <f t="shared" si="152"/>
        <v>609562</v>
      </c>
      <c r="B10253" s="6">
        <v>53</v>
      </c>
      <c r="C10253" s="7">
        <v>11</v>
      </c>
      <c r="D10253" s="7">
        <v>602</v>
      </c>
      <c r="E10253" s="6" t="s">
        <v>21015</v>
      </c>
      <c r="F10253" s="7"/>
      <c r="G10253" s="7"/>
      <c r="H10253" s="7">
        <f>IF('Раздел 2.13.1'!Z68&gt;=SUM('Раздел 2.13.1'!AA68:AB68),0,1)</f>
        <v>0</v>
      </c>
    </row>
    <row r="10254" spans="1:8" x14ac:dyDescent="0.2">
      <c r="A10254" s="6">
        <f t="shared" si="152"/>
        <v>609562</v>
      </c>
      <c r="B10254" s="6">
        <v>53</v>
      </c>
      <c r="C10254" s="7">
        <v>11</v>
      </c>
      <c r="D10254" s="7">
        <v>603</v>
      </c>
      <c r="E10254" s="6" t="s">
        <v>21016</v>
      </c>
      <c r="F10254" s="7"/>
      <c r="G10254" s="7"/>
      <c r="H10254" s="7">
        <f>IF('Раздел 2.13.1'!Z69&gt;=SUM('Раздел 2.13.1'!AA69:AB69),0,1)</f>
        <v>0</v>
      </c>
    </row>
    <row r="10255" spans="1:8" x14ac:dyDescent="0.2">
      <c r="A10255" s="6">
        <f t="shared" si="152"/>
        <v>609562</v>
      </c>
      <c r="B10255" s="6">
        <v>53</v>
      </c>
      <c r="C10255" s="7">
        <v>11</v>
      </c>
      <c r="D10255" s="7">
        <v>604</v>
      </c>
      <c r="E10255" s="6" t="s">
        <v>21017</v>
      </c>
      <c r="F10255" s="7"/>
      <c r="G10255" s="7"/>
      <c r="H10255" s="7">
        <f>IF('Раздел 2.13.1'!Z70&gt;=SUM('Раздел 2.13.1'!AA70:AB70),0,1)</f>
        <v>0</v>
      </c>
    </row>
    <row r="10256" spans="1:8" x14ac:dyDescent="0.2">
      <c r="A10256" s="6">
        <f t="shared" si="152"/>
        <v>609562</v>
      </c>
      <c r="B10256" s="6">
        <v>53</v>
      </c>
      <c r="C10256" s="7">
        <v>11</v>
      </c>
      <c r="D10256" s="7">
        <v>605</v>
      </c>
      <c r="E10256" s="6" t="s">
        <v>21018</v>
      </c>
      <c r="F10256" s="7"/>
      <c r="G10256" s="7"/>
      <c r="H10256" s="7">
        <f>IF('Раздел 2.13.1'!Z71&gt;=SUM('Раздел 2.13.1'!AA71:AB71),0,1)</f>
        <v>0</v>
      </c>
    </row>
    <row r="10257" spans="1:8" x14ac:dyDescent="0.2">
      <c r="A10257" s="6">
        <f t="shared" si="152"/>
        <v>609562</v>
      </c>
      <c r="B10257" s="6">
        <v>53</v>
      </c>
      <c r="C10257" s="7">
        <v>11</v>
      </c>
      <c r="D10257" s="7">
        <v>606</v>
      </c>
      <c r="E10257" s="6" t="s">
        <v>21019</v>
      </c>
      <c r="F10257" s="7"/>
      <c r="G10257" s="7"/>
      <c r="H10257" s="7">
        <f>IF('Раздел 2.13.1'!Z72&gt;=SUM('Раздел 2.13.1'!AA72:AB72),0,1)</f>
        <v>0</v>
      </c>
    </row>
    <row r="10258" spans="1:8" x14ac:dyDescent="0.2">
      <c r="A10258" s="6">
        <f t="shared" si="152"/>
        <v>609562</v>
      </c>
      <c r="B10258" s="6">
        <v>53</v>
      </c>
      <c r="C10258" s="7">
        <v>11</v>
      </c>
      <c r="D10258" s="7">
        <v>607</v>
      </c>
      <c r="E10258" s="6" t="s">
        <v>21020</v>
      </c>
      <c r="F10258" s="7"/>
      <c r="G10258" s="7"/>
      <c r="H10258" s="7">
        <f>IF('Раздел 2.13.1'!Z73&gt;=SUM('Раздел 2.13.1'!AA73:AB73),0,1)</f>
        <v>0</v>
      </c>
    </row>
    <row r="10259" spans="1:8" x14ac:dyDescent="0.2">
      <c r="A10259" s="6">
        <f t="shared" si="152"/>
        <v>609562</v>
      </c>
      <c r="B10259" s="6">
        <v>53</v>
      </c>
      <c r="C10259" s="7">
        <v>11</v>
      </c>
      <c r="D10259" s="7">
        <v>608</v>
      </c>
      <c r="E10259" s="6" t="s">
        <v>20233</v>
      </c>
      <c r="F10259" s="7"/>
      <c r="G10259" s="7"/>
      <c r="H10259" s="7">
        <f>IF('Раздел 2.13.1'!Z74&gt;=SUM('Раздел 2.13.1'!AA74:AB74),0,1)</f>
        <v>0</v>
      </c>
    </row>
    <row r="10260" spans="1:8" x14ac:dyDescent="0.2">
      <c r="A10260" s="6">
        <f t="shared" si="152"/>
        <v>609562</v>
      </c>
      <c r="B10260" s="6">
        <v>53</v>
      </c>
      <c r="C10260" s="7">
        <v>11</v>
      </c>
      <c r="D10260" s="7">
        <v>609</v>
      </c>
      <c r="E10260" s="6" t="s">
        <v>20234</v>
      </c>
      <c r="F10260" s="7"/>
      <c r="G10260" s="7"/>
      <c r="H10260" s="7">
        <f>IF('Раздел 2.13.1'!Z75&gt;=SUM('Раздел 2.13.1'!AA75:AB75),0,1)</f>
        <v>0</v>
      </c>
    </row>
    <row r="10261" spans="1:8" x14ac:dyDescent="0.2">
      <c r="A10261" s="6">
        <f t="shared" si="152"/>
        <v>609562</v>
      </c>
      <c r="B10261" s="6">
        <v>53</v>
      </c>
      <c r="C10261" s="7">
        <v>11</v>
      </c>
      <c r="D10261" s="7">
        <v>610</v>
      </c>
      <c r="E10261" s="6" t="s">
        <v>20235</v>
      </c>
      <c r="F10261" s="7"/>
      <c r="G10261" s="7"/>
      <c r="H10261" s="7">
        <f>IF('Раздел 2.13.1'!Z76&gt;=SUM('Раздел 2.13.1'!AA76:AB76),0,1)</f>
        <v>0</v>
      </c>
    </row>
    <row r="10262" spans="1:8" x14ac:dyDescent="0.2">
      <c r="A10262" s="6">
        <f t="shared" si="152"/>
        <v>609562</v>
      </c>
      <c r="B10262" s="6">
        <v>53</v>
      </c>
      <c r="C10262" s="7">
        <v>11</v>
      </c>
      <c r="D10262" s="7">
        <v>611</v>
      </c>
      <c r="E10262" s="6" t="s">
        <v>20236</v>
      </c>
      <c r="F10262" s="7"/>
      <c r="G10262" s="7"/>
      <c r="H10262" s="7">
        <f>IF('Раздел 2.13.1'!Z77&gt;=SUM('Раздел 2.13.1'!AA77:AB77),0,1)</f>
        <v>0</v>
      </c>
    </row>
    <row r="10263" spans="1:8" x14ac:dyDescent="0.2">
      <c r="A10263" s="6">
        <f t="shared" si="152"/>
        <v>609562</v>
      </c>
      <c r="B10263" s="6">
        <v>53</v>
      </c>
      <c r="C10263" s="7">
        <v>11</v>
      </c>
      <c r="D10263" s="7">
        <v>612</v>
      </c>
      <c r="E10263" s="6" t="s">
        <v>20237</v>
      </c>
      <c r="F10263" s="7"/>
      <c r="G10263" s="7"/>
      <c r="H10263" s="7">
        <f>IF('Раздел 2.13.1'!Z78&gt;=SUM('Раздел 2.13.1'!AA78:AB78),0,1)</f>
        <v>0</v>
      </c>
    </row>
    <row r="10264" spans="1:8" x14ac:dyDescent="0.2">
      <c r="A10264" s="6">
        <f t="shared" si="152"/>
        <v>609562</v>
      </c>
      <c r="B10264" s="6">
        <v>53</v>
      </c>
      <c r="C10264" s="7">
        <v>11</v>
      </c>
      <c r="D10264" s="7">
        <v>613</v>
      </c>
      <c r="E10264" s="6" t="s">
        <v>20238</v>
      </c>
      <c r="F10264" s="7"/>
      <c r="G10264" s="7"/>
      <c r="H10264" s="7">
        <f>IF('Раздел 2.13.1'!Z79&gt;=SUM('Раздел 2.13.1'!AA79:AB79),0,1)</f>
        <v>0</v>
      </c>
    </row>
    <row r="10265" spans="1:8" x14ac:dyDescent="0.2">
      <c r="A10265" s="6">
        <f t="shared" si="152"/>
        <v>609562</v>
      </c>
      <c r="B10265" s="119">
        <v>53</v>
      </c>
      <c r="C10265" s="119">
        <v>11</v>
      </c>
      <c r="D10265" s="119">
        <v>614</v>
      </c>
      <c r="E10265" s="119" t="s">
        <v>21517</v>
      </c>
      <c r="F10265" s="119"/>
      <c r="G10265" s="119"/>
      <c r="H10265" s="119">
        <f>IF('Раздел 2.13.1'!Z80&gt;=SUM('Раздел 2.13.1'!AA80:AB80),0,1)</f>
        <v>0</v>
      </c>
    </row>
    <row r="10266" spans="1:8" x14ac:dyDescent="0.2">
      <c r="A10266" s="117">
        <f t="shared" ref="A10266:A10329" si="153">P_3</f>
        <v>609562</v>
      </c>
      <c r="B10266" s="117">
        <v>54</v>
      </c>
      <c r="C10266" s="117">
        <v>0</v>
      </c>
      <c r="D10266" s="117">
        <v>0</v>
      </c>
      <c r="E10266" s="117" t="str">
        <f>CONCATENATE("Количество ошибок в разделе 2.13.2: ",H10266)</f>
        <v>Количество ошибок в разделе 2.13.2: 0</v>
      </c>
      <c r="F10266" s="117"/>
      <c r="G10266" s="117"/>
      <c r="H10266" s="117">
        <f>SUM(H10267:H10880)</f>
        <v>0</v>
      </c>
    </row>
    <row r="10267" spans="1:8" x14ac:dyDescent="0.2">
      <c r="A10267" s="6">
        <f t="shared" si="153"/>
        <v>609562</v>
      </c>
      <c r="B10267" s="6">
        <v>54</v>
      </c>
      <c r="C10267" s="6">
        <v>1</v>
      </c>
      <c r="D10267" s="6">
        <v>1</v>
      </c>
      <c r="E10267" s="6" t="s">
        <v>18651</v>
      </c>
      <c r="H10267" s="6">
        <f>IF('Раздел 2.13.2'!Q21=SUM('Раздел 2.13.2'!R21:W21),0,1)</f>
        <v>0</v>
      </c>
    </row>
    <row r="10268" spans="1:8" x14ac:dyDescent="0.2">
      <c r="A10268" s="6">
        <f t="shared" si="153"/>
        <v>609562</v>
      </c>
      <c r="B10268" s="6">
        <v>54</v>
      </c>
      <c r="C10268" s="7">
        <v>1</v>
      </c>
      <c r="D10268" s="7">
        <v>2</v>
      </c>
      <c r="E10268" s="6" t="s">
        <v>18652</v>
      </c>
      <c r="F10268" s="7"/>
      <c r="G10268" s="7"/>
      <c r="H10268" s="6">
        <f>IF('Раздел 2.13.2'!Q22=SUM('Раздел 2.13.2'!R22:W22),0,1)</f>
        <v>0</v>
      </c>
    </row>
    <row r="10269" spans="1:8" x14ac:dyDescent="0.2">
      <c r="A10269" s="6">
        <f t="shared" si="153"/>
        <v>609562</v>
      </c>
      <c r="B10269" s="6">
        <v>54</v>
      </c>
      <c r="C10269" s="7">
        <v>1</v>
      </c>
      <c r="D10269" s="7">
        <v>3</v>
      </c>
      <c r="E10269" s="6" t="s">
        <v>18016</v>
      </c>
      <c r="H10269" s="6">
        <f>IF('Раздел 2.13.2'!Q23=SUM('Раздел 2.13.2'!R23:W23),0,1)</f>
        <v>0</v>
      </c>
    </row>
    <row r="10270" spans="1:8" x14ac:dyDescent="0.2">
      <c r="A10270" s="6">
        <f t="shared" si="153"/>
        <v>609562</v>
      </c>
      <c r="B10270" s="6">
        <v>54</v>
      </c>
      <c r="C10270" s="7">
        <v>1</v>
      </c>
      <c r="D10270" s="7">
        <v>4</v>
      </c>
      <c r="E10270" s="6" t="s">
        <v>18017</v>
      </c>
      <c r="H10270" s="6">
        <f>IF('Раздел 2.13.2'!Q24=SUM('Раздел 2.13.2'!R24:W24),0,1)</f>
        <v>0</v>
      </c>
    </row>
    <row r="10271" spans="1:8" x14ac:dyDescent="0.2">
      <c r="A10271" s="6">
        <f t="shared" si="153"/>
        <v>609562</v>
      </c>
      <c r="B10271" s="6">
        <v>54</v>
      </c>
      <c r="C10271" s="7">
        <v>1</v>
      </c>
      <c r="D10271" s="7">
        <v>5</v>
      </c>
      <c r="E10271" s="6" t="s">
        <v>18018</v>
      </c>
      <c r="H10271" s="6">
        <f>IF('Раздел 2.13.2'!Q25=SUM('Раздел 2.13.2'!R25:W25),0,1)</f>
        <v>0</v>
      </c>
    </row>
    <row r="10272" spans="1:8" x14ac:dyDescent="0.2">
      <c r="A10272" s="6">
        <f t="shared" si="153"/>
        <v>609562</v>
      </c>
      <c r="B10272" s="6">
        <v>54</v>
      </c>
      <c r="C10272" s="7">
        <v>1</v>
      </c>
      <c r="D10272" s="7">
        <v>6</v>
      </c>
      <c r="E10272" s="6" t="s">
        <v>18019</v>
      </c>
      <c r="H10272" s="6">
        <f>IF('Раздел 2.13.2'!Q26=SUM('Раздел 2.13.2'!R26:W26),0,1)</f>
        <v>0</v>
      </c>
    </row>
    <row r="10273" spans="1:8" x14ac:dyDescent="0.2">
      <c r="A10273" s="6">
        <f t="shared" si="153"/>
        <v>609562</v>
      </c>
      <c r="B10273" s="6">
        <v>54</v>
      </c>
      <c r="C10273" s="7">
        <v>1</v>
      </c>
      <c r="D10273" s="7">
        <v>7</v>
      </c>
      <c r="E10273" s="6" t="s">
        <v>18020</v>
      </c>
      <c r="H10273" s="6">
        <f>IF('Раздел 2.13.2'!Q27=SUM('Раздел 2.13.2'!R27:W27),0,1)</f>
        <v>0</v>
      </c>
    </row>
    <row r="10274" spans="1:8" x14ac:dyDescent="0.2">
      <c r="A10274" s="6">
        <f t="shared" si="153"/>
        <v>609562</v>
      </c>
      <c r="B10274" s="6">
        <v>54</v>
      </c>
      <c r="C10274" s="7">
        <v>1</v>
      </c>
      <c r="D10274" s="7">
        <v>8</v>
      </c>
      <c r="E10274" s="6" t="s">
        <v>18021</v>
      </c>
      <c r="H10274" s="6">
        <f>IF('Раздел 2.13.2'!Q28=SUM('Раздел 2.13.2'!R28:W28),0,1)</f>
        <v>0</v>
      </c>
    </row>
    <row r="10275" spans="1:8" x14ac:dyDescent="0.2">
      <c r="A10275" s="6">
        <f t="shared" si="153"/>
        <v>609562</v>
      </c>
      <c r="B10275" s="6">
        <v>54</v>
      </c>
      <c r="C10275" s="7">
        <v>1</v>
      </c>
      <c r="D10275" s="7">
        <v>9</v>
      </c>
      <c r="E10275" s="6" t="s">
        <v>18022</v>
      </c>
      <c r="H10275" s="6">
        <f>IF('Раздел 2.13.2'!Q29=SUM('Раздел 2.13.2'!R29:W29),0,1)</f>
        <v>0</v>
      </c>
    </row>
    <row r="10276" spans="1:8" x14ac:dyDescent="0.2">
      <c r="A10276" s="6">
        <f t="shared" si="153"/>
        <v>609562</v>
      </c>
      <c r="B10276" s="6">
        <v>54</v>
      </c>
      <c r="C10276" s="7">
        <v>1</v>
      </c>
      <c r="D10276" s="7">
        <v>10</v>
      </c>
      <c r="E10276" s="6" t="s">
        <v>18023</v>
      </c>
      <c r="H10276" s="6">
        <f>IF('Раздел 2.13.2'!Q30=SUM('Раздел 2.13.2'!R30:W30),0,1)</f>
        <v>0</v>
      </c>
    </row>
    <row r="10277" spans="1:8" x14ac:dyDescent="0.2">
      <c r="A10277" s="6">
        <f t="shared" si="153"/>
        <v>609562</v>
      </c>
      <c r="B10277" s="6">
        <v>54</v>
      </c>
      <c r="C10277" s="7">
        <v>1</v>
      </c>
      <c r="D10277" s="7">
        <v>11</v>
      </c>
      <c r="E10277" s="6" t="s">
        <v>18024</v>
      </c>
      <c r="H10277" s="6">
        <f>IF('Раздел 2.13.2'!Q31=SUM('Раздел 2.13.2'!R31:W31),0,1)</f>
        <v>0</v>
      </c>
    </row>
    <row r="10278" spans="1:8" x14ac:dyDescent="0.2">
      <c r="A10278" s="6">
        <f t="shared" si="153"/>
        <v>609562</v>
      </c>
      <c r="B10278" s="6">
        <v>54</v>
      </c>
      <c r="C10278" s="7">
        <v>1</v>
      </c>
      <c r="D10278" s="7">
        <v>12</v>
      </c>
      <c r="E10278" s="6" t="s">
        <v>18025</v>
      </c>
      <c r="H10278" s="6">
        <f>IF('Раздел 2.13.2'!Q32=SUM('Раздел 2.13.2'!R32:W32),0,1)</f>
        <v>0</v>
      </c>
    </row>
    <row r="10279" spans="1:8" x14ac:dyDescent="0.2">
      <c r="A10279" s="6">
        <f t="shared" si="153"/>
        <v>609562</v>
      </c>
      <c r="B10279" s="6">
        <v>54</v>
      </c>
      <c r="C10279" s="7">
        <v>1</v>
      </c>
      <c r="D10279" s="7">
        <v>13</v>
      </c>
      <c r="E10279" s="6" t="s">
        <v>18026</v>
      </c>
      <c r="H10279" s="6">
        <f>IF('Раздел 2.13.2'!Q33=SUM('Раздел 2.13.2'!R33:W33),0,1)</f>
        <v>0</v>
      </c>
    </row>
    <row r="10280" spans="1:8" x14ac:dyDescent="0.2">
      <c r="A10280" s="6">
        <f t="shared" si="153"/>
        <v>609562</v>
      </c>
      <c r="B10280" s="6">
        <v>54</v>
      </c>
      <c r="C10280" s="7">
        <v>1</v>
      </c>
      <c r="D10280" s="7">
        <v>14</v>
      </c>
      <c r="E10280" s="6" t="s">
        <v>18027</v>
      </c>
      <c r="H10280" s="6">
        <f>IF('Раздел 2.13.2'!Q34=SUM('Раздел 2.13.2'!R34:W34),0,1)</f>
        <v>0</v>
      </c>
    </row>
    <row r="10281" spans="1:8" x14ac:dyDescent="0.2">
      <c r="A10281" s="6">
        <f t="shared" si="153"/>
        <v>609562</v>
      </c>
      <c r="B10281" s="6">
        <v>54</v>
      </c>
      <c r="C10281" s="7">
        <v>1</v>
      </c>
      <c r="D10281" s="7">
        <v>15</v>
      </c>
      <c r="E10281" s="6" t="s">
        <v>18028</v>
      </c>
      <c r="H10281" s="6">
        <f>IF('Раздел 2.13.2'!Q35=SUM('Раздел 2.13.2'!R35:W35),0,1)</f>
        <v>0</v>
      </c>
    </row>
    <row r="10282" spans="1:8" x14ac:dyDescent="0.2">
      <c r="A10282" s="6">
        <f t="shared" si="153"/>
        <v>609562</v>
      </c>
      <c r="B10282" s="6">
        <v>54</v>
      </c>
      <c r="C10282" s="7">
        <v>1</v>
      </c>
      <c r="D10282" s="7">
        <v>16</v>
      </c>
      <c r="E10282" s="6" t="s">
        <v>18835</v>
      </c>
      <c r="H10282" s="6">
        <f>IF('Раздел 2.13.2'!Q36=SUM('Раздел 2.13.2'!R36:W36),0,1)</f>
        <v>0</v>
      </c>
    </row>
    <row r="10283" spans="1:8" x14ac:dyDescent="0.2">
      <c r="A10283" s="6">
        <f t="shared" si="153"/>
        <v>609562</v>
      </c>
      <c r="B10283" s="6">
        <v>54</v>
      </c>
      <c r="C10283" s="7">
        <v>1</v>
      </c>
      <c r="D10283" s="7">
        <v>17</v>
      </c>
      <c r="E10283" s="6" t="s">
        <v>18836</v>
      </c>
      <c r="H10283" s="6">
        <f>IF('Раздел 2.13.2'!Q37=SUM('Раздел 2.13.2'!R37:W37),0,1)</f>
        <v>0</v>
      </c>
    </row>
    <row r="10284" spans="1:8" x14ac:dyDescent="0.2">
      <c r="A10284" s="6">
        <f t="shared" si="153"/>
        <v>609562</v>
      </c>
      <c r="B10284" s="6">
        <v>54</v>
      </c>
      <c r="C10284" s="7">
        <v>1</v>
      </c>
      <c r="D10284" s="7">
        <v>18</v>
      </c>
      <c r="E10284" s="6" t="s">
        <v>18837</v>
      </c>
      <c r="H10284" s="6">
        <f>IF('Раздел 2.13.2'!Q38=SUM('Раздел 2.13.2'!R38:W38),0,1)</f>
        <v>0</v>
      </c>
    </row>
    <row r="10285" spans="1:8" x14ac:dyDescent="0.2">
      <c r="A10285" s="6">
        <f t="shared" si="153"/>
        <v>609562</v>
      </c>
      <c r="B10285" s="6">
        <v>54</v>
      </c>
      <c r="C10285" s="7">
        <v>1</v>
      </c>
      <c r="D10285" s="7">
        <v>19</v>
      </c>
      <c r="E10285" s="6" t="s">
        <v>18838</v>
      </c>
      <c r="H10285" s="6">
        <f>IF('Раздел 2.13.2'!Q39=SUM('Раздел 2.13.2'!R39:W39),0,1)</f>
        <v>0</v>
      </c>
    </row>
    <row r="10286" spans="1:8" x14ac:dyDescent="0.2">
      <c r="A10286" s="6">
        <f t="shared" si="153"/>
        <v>609562</v>
      </c>
      <c r="B10286" s="6">
        <v>54</v>
      </c>
      <c r="C10286" s="7">
        <v>1</v>
      </c>
      <c r="D10286" s="7">
        <v>20</v>
      </c>
      <c r="E10286" s="6" t="s">
        <v>18839</v>
      </c>
      <c r="H10286" s="6">
        <f>IF('Раздел 2.13.2'!Q40=SUM('Раздел 2.13.2'!R40:W40),0,1)</f>
        <v>0</v>
      </c>
    </row>
    <row r="10287" spans="1:8" x14ac:dyDescent="0.2">
      <c r="A10287" s="6">
        <f t="shared" si="153"/>
        <v>609562</v>
      </c>
      <c r="B10287" s="6">
        <v>54</v>
      </c>
      <c r="C10287" s="7">
        <v>1</v>
      </c>
      <c r="D10287" s="7">
        <v>21</v>
      </c>
      <c r="E10287" s="6" t="s">
        <v>18840</v>
      </c>
      <c r="H10287" s="6">
        <f>IF('Раздел 2.13.2'!Q41=SUM('Раздел 2.13.2'!R41:W41),0,1)</f>
        <v>0</v>
      </c>
    </row>
    <row r="10288" spans="1:8" x14ac:dyDescent="0.2">
      <c r="A10288" s="6">
        <f t="shared" si="153"/>
        <v>609562</v>
      </c>
      <c r="B10288" s="6">
        <v>54</v>
      </c>
      <c r="C10288" s="7">
        <v>1</v>
      </c>
      <c r="D10288" s="7">
        <v>22</v>
      </c>
      <c r="E10288" s="6" t="s">
        <v>18841</v>
      </c>
      <c r="H10288" s="6">
        <f>IF('Раздел 2.13.2'!Q42=SUM('Раздел 2.13.2'!R42:W42),0,1)</f>
        <v>0</v>
      </c>
    </row>
    <row r="10289" spans="1:8" x14ac:dyDescent="0.2">
      <c r="A10289" s="6">
        <f t="shared" si="153"/>
        <v>609562</v>
      </c>
      <c r="B10289" s="6">
        <v>54</v>
      </c>
      <c r="C10289" s="7">
        <v>1</v>
      </c>
      <c r="D10289" s="7">
        <v>23</v>
      </c>
      <c r="E10289" s="6" t="s">
        <v>18842</v>
      </c>
      <c r="H10289" s="6">
        <f>IF('Раздел 2.13.2'!Q43=SUM('Раздел 2.13.2'!R43:W43),0,1)</f>
        <v>0</v>
      </c>
    </row>
    <row r="10290" spans="1:8" x14ac:dyDescent="0.2">
      <c r="A10290" s="6">
        <f t="shared" si="153"/>
        <v>609562</v>
      </c>
      <c r="B10290" s="6">
        <v>54</v>
      </c>
      <c r="C10290" s="7">
        <v>1</v>
      </c>
      <c r="D10290" s="7">
        <v>24</v>
      </c>
      <c r="E10290" s="6" t="s">
        <v>18843</v>
      </c>
      <c r="H10290" s="6">
        <f>IF('Раздел 2.13.2'!Q44=SUM('Раздел 2.13.2'!R44:W44),0,1)</f>
        <v>0</v>
      </c>
    </row>
    <row r="10291" spans="1:8" x14ac:dyDescent="0.2">
      <c r="A10291" s="6">
        <f t="shared" si="153"/>
        <v>609562</v>
      </c>
      <c r="B10291" s="6">
        <v>54</v>
      </c>
      <c r="C10291" s="7">
        <v>1</v>
      </c>
      <c r="D10291" s="7">
        <v>25</v>
      </c>
      <c r="E10291" s="6" t="s">
        <v>18844</v>
      </c>
      <c r="H10291" s="6">
        <f>IF('Раздел 2.13.2'!Q45=SUM('Раздел 2.13.2'!R45:W45),0,1)</f>
        <v>0</v>
      </c>
    </row>
    <row r="10292" spans="1:8" x14ac:dyDescent="0.2">
      <c r="A10292" s="6">
        <f t="shared" si="153"/>
        <v>609562</v>
      </c>
      <c r="B10292" s="6">
        <v>54</v>
      </c>
      <c r="C10292" s="7">
        <v>1</v>
      </c>
      <c r="D10292" s="7">
        <v>26</v>
      </c>
      <c r="E10292" s="6" t="s">
        <v>18845</v>
      </c>
      <c r="H10292" s="6">
        <f>IF('Раздел 2.13.2'!Q46=SUM('Раздел 2.13.2'!R46:W46),0,1)</f>
        <v>0</v>
      </c>
    </row>
    <row r="10293" spans="1:8" x14ac:dyDescent="0.2">
      <c r="A10293" s="6">
        <f t="shared" si="153"/>
        <v>609562</v>
      </c>
      <c r="B10293" s="6">
        <v>54</v>
      </c>
      <c r="C10293" s="7">
        <v>1</v>
      </c>
      <c r="D10293" s="7">
        <v>27</v>
      </c>
      <c r="E10293" s="6" t="s">
        <v>18846</v>
      </c>
      <c r="H10293" s="6">
        <f>IF('Раздел 2.13.2'!Q47=SUM('Раздел 2.13.2'!R47:W47),0,1)</f>
        <v>0</v>
      </c>
    </row>
    <row r="10294" spans="1:8" x14ac:dyDescent="0.2">
      <c r="A10294" s="6">
        <f t="shared" si="153"/>
        <v>609562</v>
      </c>
      <c r="B10294" s="6">
        <v>54</v>
      </c>
      <c r="C10294" s="7">
        <v>1</v>
      </c>
      <c r="D10294" s="7">
        <v>28</v>
      </c>
      <c r="E10294" s="6" t="s">
        <v>18847</v>
      </c>
      <c r="H10294" s="6">
        <f>IF('Раздел 2.13.2'!Q48=SUM('Раздел 2.13.2'!R48:W48),0,1)</f>
        <v>0</v>
      </c>
    </row>
    <row r="10295" spans="1:8" x14ac:dyDescent="0.2">
      <c r="A10295" s="6">
        <f t="shared" si="153"/>
        <v>609562</v>
      </c>
      <c r="B10295" s="6">
        <v>54</v>
      </c>
      <c r="C10295" s="7">
        <v>1</v>
      </c>
      <c r="D10295" s="7">
        <v>29</v>
      </c>
      <c r="E10295" s="6" t="s">
        <v>15824</v>
      </c>
      <c r="H10295" s="6">
        <f>IF('Раздел 2.13.2'!Q49=SUM('Раздел 2.13.2'!R49:W49),0,1)</f>
        <v>0</v>
      </c>
    </row>
    <row r="10296" spans="1:8" x14ac:dyDescent="0.2">
      <c r="A10296" s="6">
        <f t="shared" si="153"/>
        <v>609562</v>
      </c>
      <c r="B10296" s="6">
        <v>54</v>
      </c>
      <c r="C10296" s="7">
        <v>1</v>
      </c>
      <c r="D10296" s="7">
        <v>30</v>
      </c>
      <c r="E10296" s="6" t="s">
        <v>15825</v>
      </c>
      <c r="H10296" s="6">
        <f>IF('Раздел 2.13.2'!Q50=SUM('Раздел 2.13.2'!R50:W50),0,1)</f>
        <v>0</v>
      </c>
    </row>
    <row r="10297" spans="1:8" x14ac:dyDescent="0.2">
      <c r="A10297" s="6">
        <f t="shared" si="153"/>
        <v>609562</v>
      </c>
      <c r="B10297" s="6">
        <v>54</v>
      </c>
      <c r="C10297" s="7">
        <v>1</v>
      </c>
      <c r="D10297" s="7">
        <v>31</v>
      </c>
      <c r="E10297" s="6" t="s">
        <v>15826</v>
      </c>
      <c r="H10297" s="6">
        <f>IF('Раздел 2.13.2'!Q51=SUM('Раздел 2.13.2'!R51:W51),0,1)</f>
        <v>0</v>
      </c>
    </row>
    <row r="10298" spans="1:8" x14ac:dyDescent="0.2">
      <c r="A10298" s="6">
        <f t="shared" si="153"/>
        <v>609562</v>
      </c>
      <c r="B10298" s="6">
        <v>54</v>
      </c>
      <c r="C10298" s="7">
        <v>1</v>
      </c>
      <c r="D10298" s="7">
        <v>32</v>
      </c>
      <c r="E10298" s="6" t="s">
        <v>15827</v>
      </c>
      <c r="H10298" s="6">
        <f>IF('Раздел 2.13.2'!Q52=SUM('Раздел 2.13.2'!R52:W52),0,1)</f>
        <v>0</v>
      </c>
    </row>
    <row r="10299" spans="1:8" x14ac:dyDescent="0.2">
      <c r="A10299" s="6">
        <f t="shared" si="153"/>
        <v>609562</v>
      </c>
      <c r="B10299" s="6">
        <v>54</v>
      </c>
      <c r="C10299" s="7">
        <v>1</v>
      </c>
      <c r="D10299" s="7">
        <v>33</v>
      </c>
      <c r="E10299" s="6" t="s">
        <v>15830</v>
      </c>
      <c r="H10299" s="6">
        <f>IF('Раздел 2.13.2'!Q53=SUM('Раздел 2.13.2'!R53:W53),0,1)</f>
        <v>0</v>
      </c>
    </row>
    <row r="10300" spans="1:8" x14ac:dyDescent="0.2">
      <c r="A10300" s="6">
        <f t="shared" si="153"/>
        <v>609562</v>
      </c>
      <c r="B10300" s="6">
        <v>54</v>
      </c>
      <c r="C10300" s="7">
        <v>1</v>
      </c>
      <c r="D10300" s="7">
        <v>34</v>
      </c>
      <c r="E10300" s="6" t="s">
        <v>15831</v>
      </c>
      <c r="H10300" s="6">
        <f>IF('Раздел 2.13.2'!Q54=SUM('Раздел 2.13.2'!R54:W54),0,1)</f>
        <v>0</v>
      </c>
    </row>
    <row r="10301" spans="1:8" x14ac:dyDescent="0.2">
      <c r="A10301" s="6">
        <f t="shared" si="153"/>
        <v>609562</v>
      </c>
      <c r="B10301" s="6">
        <v>54</v>
      </c>
      <c r="C10301" s="7">
        <v>1</v>
      </c>
      <c r="D10301" s="7">
        <v>35</v>
      </c>
      <c r="E10301" s="6" t="s">
        <v>15832</v>
      </c>
      <c r="H10301" s="6">
        <f>IF('Раздел 2.13.2'!Q55=SUM('Раздел 2.13.2'!R55:W55),0,1)</f>
        <v>0</v>
      </c>
    </row>
    <row r="10302" spans="1:8" x14ac:dyDescent="0.2">
      <c r="A10302" s="6">
        <f t="shared" si="153"/>
        <v>609562</v>
      </c>
      <c r="B10302" s="6">
        <v>54</v>
      </c>
      <c r="C10302" s="7">
        <v>1</v>
      </c>
      <c r="D10302" s="7">
        <v>36</v>
      </c>
      <c r="E10302" s="6" t="s">
        <v>15833</v>
      </c>
      <c r="H10302" s="6">
        <f>IF('Раздел 2.13.2'!Q56=SUM('Раздел 2.13.2'!R56:W56),0,1)</f>
        <v>0</v>
      </c>
    </row>
    <row r="10303" spans="1:8" x14ac:dyDescent="0.2">
      <c r="A10303" s="6">
        <f t="shared" si="153"/>
        <v>609562</v>
      </c>
      <c r="B10303" s="6">
        <v>54</v>
      </c>
      <c r="C10303" s="7">
        <v>1</v>
      </c>
      <c r="D10303" s="7">
        <v>37</v>
      </c>
      <c r="E10303" s="6" t="s">
        <v>15834</v>
      </c>
      <c r="H10303" s="6">
        <f>IF('Раздел 2.13.2'!Q57=SUM('Раздел 2.13.2'!R57:W57),0,1)</f>
        <v>0</v>
      </c>
    </row>
    <row r="10304" spans="1:8" x14ac:dyDescent="0.2">
      <c r="A10304" s="6">
        <f t="shared" si="153"/>
        <v>609562</v>
      </c>
      <c r="B10304" s="6">
        <v>54</v>
      </c>
      <c r="C10304" s="7">
        <v>1</v>
      </c>
      <c r="D10304" s="7">
        <v>38</v>
      </c>
      <c r="E10304" s="6" t="s">
        <v>16942</v>
      </c>
      <c r="H10304" s="6">
        <f>IF('Раздел 2.13.2'!Q58=SUM('Раздел 2.13.2'!R58:W58),0,1)</f>
        <v>0</v>
      </c>
    </row>
    <row r="10305" spans="1:8" x14ac:dyDescent="0.2">
      <c r="A10305" s="6">
        <f t="shared" si="153"/>
        <v>609562</v>
      </c>
      <c r="B10305" s="6">
        <v>54</v>
      </c>
      <c r="C10305" s="7">
        <v>1</v>
      </c>
      <c r="D10305" s="7">
        <v>39</v>
      </c>
      <c r="E10305" s="6" t="s">
        <v>16943</v>
      </c>
      <c r="H10305" s="6">
        <f>IF('Раздел 2.13.2'!Q59=SUM('Раздел 2.13.2'!R59:W59),0,1)</f>
        <v>0</v>
      </c>
    </row>
    <row r="10306" spans="1:8" x14ac:dyDescent="0.2">
      <c r="A10306" s="6">
        <f t="shared" si="153"/>
        <v>609562</v>
      </c>
      <c r="B10306" s="6">
        <v>54</v>
      </c>
      <c r="C10306" s="7">
        <v>1</v>
      </c>
      <c r="D10306" s="7">
        <v>40</v>
      </c>
      <c r="E10306" s="6" t="s">
        <v>16944</v>
      </c>
      <c r="H10306" s="6">
        <f>IF('Раздел 2.13.2'!Q60=SUM('Раздел 2.13.2'!R60:W60),0,1)</f>
        <v>0</v>
      </c>
    </row>
    <row r="10307" spans="1:8" x14ac:dyDescent="0.2">
      <c r="A10307" s="6">
        <f t="shared" si="153"/>
        <v>609562</v>
      </c>
      <c r="B10307" s="6">
        <v>54</v>
      </c>
      <c r="C10307" s="7">
        <v>1</v>
      </c>
      <c r="D10307" s="7">
        <v>41</v>
      </c>
      <c r="E10307" s="6" t="s">
        <v>17906</v>
      </c>
      <c r="H10307" s="6">
        <f>IF('Раздел 2.13.2'!Q61=SUM('Раздел 2.13.2'!R61:W61),0,1)</f>
        <v>0</v>
      </c>
    </row>
    <row r="10308" spans="1:8" x14ac:dyDescent="0.2">
      <c r="A10308" s="6">
        <f t="shared" si="153"/>
        <v>609562</v>
      </c>
      <c r="B10308" s="6">
        <v>54</v>
      </c>
      <c r="C10308" s="7">
        <v>1</v>
      </c>
      <c r="D10308" s="7">
        <v>42</v>
      </c>
      <c r="E10308" s="6" t="s">
        <v>17907</v>
      </c>
      <c r="H10308" s="6">
        <f>IF('Раздел 2.13.2'!Q62=SUM('Раздел 2.13.2'!R62:W62),0,1)</f>
        <v>0</v>
      </c>
    </row>
    <row r="10309" spans="1:8" x14ac:dyDescent="0.2">
      <c r="A10309" s="6">
        <f t="shared" si="153"/>
        <v>609562</v>
      </c>
      <c r="B10309" s="6">
        <v>54</v>
      </c>
      <c r="C10309" s="7">
        <v>1</v>
      </c>
      <c r="D10309" s="7">
        <v>43</v>
      </c>
      <c r="E10309" s="6" t="s">
        <v>15836</v>
      </c>
      <c r="H10309" s="6">
        <f>IF('Раздел 2.13.2'!Q63=SUM('Раздел 2.13.2'!R63:W63),0,1)</f>
        <v>0</v>
      </c>
    </row>
    <row r="10310" spans="1:8" x14ac:dyDescent="0.2">
      <c r="A10310" s="6">
        <f t="shared" si="153"/>
        <v>609562</v>
      </c>
      <c r="B10310" s="6">
        <v>54</v>
      </c>
      <c r="C10310" s="7">
        <v>1</v>
      </c>
      <c r="D10310" s="7">
        <v>44</v>
      </c>
      <c r="E10310" s="6" t="s">
        <v>15837</v>
      </c>
      <c r="H10310" s="6">
        <f>IF('Раздел 2.13.2'!Q64=SUM('Раздел 2.13.2'!R64:W64),0,1)</f>
        <v>0</v>
      </c>
    </row>
    <row r="10311" spans="1:8" x14ac:dyDescent="0.2">
      <c r="A10311" s="6">
        <f t="shared" si="153"/>
        <v>609562</v>
      </c>
      <c r="B10311" s="6">
        <v>54</v>
      </c>
      <c r="C10311" s="7">
        <v>1</v>
      </c>
      <c r="D10311" s="7">
        <v>45</v>
      </c>
      <c r="E10311" s="6" t="s">
        <v>15838</v>
      </c>
      <c r="H10311" s="6">
        <f>IF('Раздел 2.13.2'!Q65=SUM('Раздел 2.13.2'!R65:W65),0,1)</f>
        <v>0</v>
      </c>
    </row>
    <row r="10312" spans="1:8" x14ac:dyDescent="0.2">
      <c r="A10312" s="6">
        <f t="shared" si="153"/>
        <v>609562</v>
      </c>
      <c r="B10312" s="6">
        <v>54</v>
      </c>
      <c r="C10312" s="7">
        <v>1</v>
      </c>
      <c r="D10312" s="7">
        <v>46</v>
      </c>
      <c r="E10312" s="6" t="s">
        <v>16945</v>
      </c>
      <c r="H10312" s="6">
        <f>IF('Раздел 2.13.2'!Q66=SUM('Раздел 2.13.2'!R66:W66),0,1)</f>
        <v>0</v>
      </c>
    </row>
    <row r="10313" spans="1:8" x14ac:dyDescent="0.2">
      <c r="A10313" s="6">
        <f t="shared" si="153"/>
        <v>609562</v>
      </c>
      <c r="B10313" s="6">
        <v>54</v>
      </c>
      <c r="C10313" s="7">
        <v>1</v>
      </c>
      <c r="D10313" s="7">
        <v>47</v>
      </c>
      <c r="E10313" s="6" t="s">
        <v>16946</v>
      </c>
      <c r="H10313" s="6">
        <f>IF('Раздел 2.13.2'!Q67=SUM('Раздел 2.13.2'!R67:W67),0,1)</f>
        <v>0</v>
      </c>
    </row>
    <row r="10314" spans="1:8" x14ac:dyDescent="0.2">
      <c r="A10314" s="6">
        <f t="shared" si="153"/>
        <v>609562</v>
      </c>
      <c r="B10314" s="6">
        <v>54</v>
      </c>
      <c r="C10314" s="7">
        <v>1</v>
      </c>
      <c r="D10314" s="7">
        <v>48</v>
      </c>
      <c r="E10314" s="6" t="s">
        <v>16947</v>
      </c>
      <c r="H10314" s="6">
        <f>IF('Раздел 2.13.2'!Q68=SUM('Раздел 2.13.2'!R68:W68),0,1)</f>
        <v>0</v>
      </c>
    </row>
    <row r="10315" spans="1:8" x14ac:dyDescent="0.2">
      <c r="A10315" s="6">
        <f t="shared" si="153"/>
        <v>609562</v>
      </c>
      <c r="B10315" s="6">
        <v>54</v>
      </c>
      <c r="C10315" s="7">
        <v>1</v>
      </c>
      <c r="D10315" s="7">
        <v>49</v>
      </c>
      <c r="E10315" s="6" t="s">
        <v>16948</v>
      </c>
      <c r="H10315" s="6">
        <f>IF('Раздел 2.13.2'!Q69=SUM('Раздел 2.13.2'!R69:W69),0,1)</f>
        <v>0</v>
      </c>
    </row>
    <row r="10316" spans="1:8" x14ac:dyDescent="0.2">
      <c r="A10316" s="6">
        <f t="shared" si="153"/>
        <v>609562</v>
      </c>
      <c r="B10316" s="6">
        <v>54</v>
      </c>
      <c r="C10316" s="7">
        <v>1</v>
      </c>
      <c r="D10316" s="7">
        <v>50</v>
      </c>
      <c r="E10316" s="6" t="s">
        <v>16949</v>
      </c>
      <c r="H10316" s="6">
        <f>IF('Раздел 2.13.2'!Q70=SUM('Раздел 2.13.2'!R70:W70),0,1)</f>
        <v>0</v>
      </c>
    </row>
    <row r="10317" spans="1:8" x14ac:dyDescent="0.2">
      <c r="A10317" s="6">
        <f t="shared" si="153"/>
        <v>609562</v>
      </c>
      <c r="B10317" s="6">
        <v>54</v>
      </c>
      <c r="C10317" s="7">
        <v>1</v>
      </c>
      <c r="D10317" s="7">
        <v>51</v>
      </c>
      <c r="E10317" s="6" t="s">
        <v>16950</v>
      </c>
      <c r="H10317" s="6">
        <f>IF('Раздел 2.13.2'!Q71=SUM('Раздел 2.13.2'!R71:W71),0,1)</f>
        <v>0</v>
      </c>
    </row>
    <row r="10318" spans="1:8" x14ac:dyDescent="0.2">
      <c r="A10318" s="6">
        <f t="shared" si="153"/>
        <v>609562</v>
      </c>
      <c r="B10318" s="6">
        <v>54</v>
      </c>
      <c r="C10318" s="7">
        <v>1</v>
      </c>
      <c r="D10318" s="7">
        <v>52</v>
      </c>
      <c r="E10318" s="6" t="s">
        <v>16951</v>
      </c>
      <c r="H10318" s="6">
        <f>IF('Раздел 2.13.2'!Q72=SUM('Раздел 2.13.2'!R72:W72),0,1)</f>
        <v>0</v>
      </c>
    </row>
    <row r="10319" spans="1:8" x14ac:dyDescent="0.2">
      <c r="A10319" s="6">
        <f t="shared" si="153"/>
        <v>609562</v>
      </c>
      <c r="B10319" s="6">
        <v>54</v>
      </c>
      <c r="C10319" s="7">
        <v>1</v>
      </c>
      <c r="D10319" s="7">
        <v>53</v>
      </c>
      <c r="E10319" s="6" t="s">
        <v>16952</v>
      </c>
      <c r="H10319" s="6">
        <f>IF('Раздел 2.13.2'!Q73=SUM('Раздел 2.13.2'!R73:W73),0,1)</f>
        <v>0</v>
      </c>
    </row>
    <row r="10320" spans="1:8" x14ac:dyDescent="0.2">
      <c r="A10320" s="6">
        <f t="shared" si="153"/>
        <v>609562</v>
      </c>
      <c r="B10320" s="6">
        <v>54</v>
      </c>
      <c r="C10320" s="7">
        <v>1</v>
      </c>
      <c r="D10320" s="7">
        <v>54</v>
      </c>
      <c r="E10320" s="6" t="s">
        <v>16953</v>
      </c>
      <c r="H10320" s="6">
        <f>IF('Раздел 2.13.2'!Q74=SUM('Раздел 2.13.2'!R74:W74),0,1)</f>
        <v>0</v>
      </c>
    </row>
    <row r="10321" spans="1:8" x14ac:dyDescent="0.2">
      <c r="A10321" s="6">
        <f t="shared" si="153"/>
        <v>609562</v>
      </c>
      <c r="B10321" s="6">
        <v>54</v>
      </c>
      <c r="C10321" s="7">
        <v>1</v>
      </c>
      <c r="D10321" s="7">
        <v>55</v>
      </c>
      <c r="E10321" s="6" t="s">
        <v>16954</v>
      </c>
      <c r="H10321" s="6">
        <f>IF('Раздел 2.13.2'!Q75=SUM('Раздел 2.13.2'!R75:W75),0,1)</f>
        <v>0</v>
      </c>
    </row>
    <row r="10322" spans="1:8" x14ac:dyDescent="0.2">
      <c r="A10322" s="6">
        <f t="shared" si="153"/>
        <v>609562</v>
      </c>
      <c r="B10322" s="6">
        <v>54</v>
      </c>
      <c r="C10322" s="7">
        <v>1</v>
      </c>
      <c r="D10322" s="7">
        <v>56</v>
      </c>
      <c r="E10322" s="6" t="s">
        <v>16955</v>
      </c>
      <c r="H10322" s="6">
        <f>IF('Раздел 2.13.2'!Q76=SUM('Раздел 2.13.2'!R76:W76),0,1)</f>
        <v>0</v>
      </c>
    </row>
    <row r="10323" spans="1:8" x14ac:dyDescent="0.2">
      <c r="A10323" s="6">
        <f t="shared" si="153"/>
        <v>609562</v>
      </c>
      <c r="B10323" s="6">
        <v>54</v>
      </c>
      <c r="C10323" s="7">
        <v>1</v>
      </c>
      <c r="D10323" s="7">
        <v>57</v>
      </c>
      <c r="E10323" s="6" t="s">
        <v>16956</v>
      </c>
      <c r="H10323" s="6">
        <f>IF('Раздел 2.13.2'!Q77=SUM('Раздел 2.13.2'!R77:W77),0,1)</f>
        <v>0</v>
      </c>
    </row>
    <row r="10324" spans="1:8" x14ac:dyDescent="0.2">
      <c r="A10324" s="6">
        <f t="shared" si="153"/>
        <v>609562</v>
      </c>
      <c r="B10324" s="6">
        <v>54</v>
      </c>
      <c r="C10324" s="7">
        <v>1</v>
      </c>
      <c r="D10324" s="7">
        <v>58</v>
      </c>
      <c r="E10324" s="6" t="s">
        <v>15861</v>
      </c>
      <c r="H10324" s="6">
        <f>IF('Раздел 2.13.2'!Q78=SUM('Раздел 2.13.2'!R78:W78),0,1)</f>
        <v>0</v>
      </c>
    </row>
    <row r="10325" spans="1:8" x14ac:dyDescent="0.2">
      <c r="A10325" s="6">
        <f t="shared" si="153"/>
        <v>609562</v>
      </c>
      <c r="B10325" s="6">
        <v>54</v>
      </c>
      <c r="C10325" s="7">
        <v>1</v>
      </c>
      <c r="D10325" s="7">
        <v>59</v>
      </c>
      <c r="E10325" s="6" t="s">
        <v>15862</v>
      </c>
      <c r="H10325" s="6">
        <f>IF('Раздел 2.13.2'!Q79=SUM('Раздел 2.13.2'!R79:W79),0,1)</f>
        <v>0</v>
      </c>
    </row>
    <row r="10326" spans="1:8" x14ac:dyDescent="0.2">
      <c r="A10326" s="6">
        <f t="shared" si="153"/>
        <v>609562</v>
      </c>
      <c r="B10326" s="6">
        <v>54</v>
      </c>
      <c r="C10326" s="119">
        <v>1</v>
      </c>
      <c r="D10326" s="119">
        <v>60</v>
      </c>
      <c r="E10326" s="119" t="s">
        <v>15863</v>
      </c>
      <c r="F10326" s="119"/>
      <c r="G10326" s="119"/>
      <c r="H10326" s="119">
        <f>IF('Раздел 2.13.2'!Q80=SUM('Раздел 2.13.2'!R80:W80),0,1)</f>
        <v>0</v>
      </c>
    </row>
    <row r="10327" spans="1:8" x14ac:dyDescent="0.2">
      <c r="A10327" s="6">
        <f t="shared" si="153"/>
        <v>609562</v>
      </c>
      <c r="B10327" s="6">
        <v>54</v>
      </c>
      <c r="C10327" s="6">
        <v>2</v>
      </c>
      <c r="D10327" s="7">
        <v>61</v>
      </c>
      <c r="E10327" s="6" t="s">
        <v>15864</v>
      </c>
      <c r="H10327" s="6">
        <f>IF('Раздел 2.13.2'!Q21=SUM('Раздел 2.13.2'!Q22:Q80),0,1)</f>
        <v>0</v>
      </c>
    </row>
    <row r="10328" spans="1:8" x14ac:dyDescent="0.2">
      <c r="A10328" s="6">
        <f t="shared" si="153"/>
        <v>609562</v>
      </c>
      <c r="B10328" s="6">
        <v>54</v>
      </c>
      <c r="C10328" s="6">
        <v>2</v>
      </c>
      <c r="D10328" s="7">
        <v>62</v>
      </c>
      <c r="E10328" s="6" t="s">
        <v>15865</v>
      </c>
      <c r="H10328" s="6">
        <f>IF('Раздел 2.13.2'!R21=SUM('Раздел 2.13.2'!R22:R80),0,1)</f>
        <v>0</v>
      </c>
    </row>
    <row r="10329" spans="1:8" x14ac:dyDescent="0.2">
      <c r="A10329" s="6">
        <f t="shared" si="153"/>
        <v>609562</v>
      </c>
      <c r="B10329" s="6">
        <v>54</v>
      </c>
      <c r="C10329" s="6">
        <v>2</v>
      </c>
      <c r="D10329" s="7">
        <v>63</v>
      </c>
      <c r="E10329" s="6" t="s">
        <v>15866</v>
      </c>
      <c r="H10329" s="6">
        <f>IF('Раздел 2.13.2'!S21=SUM('Раздел 2.13.2'!S22:S80),0,1)</f>
        <v>0</v>
      </c>
    </row>
    <row r="10330" spans="1:8" x14ac:dyDescent="0.2">
      <c r="A10330" s="6">
        <f t="shared" ref="A10330:A10393" si="154">P_3</f>
        <v>609562</v>
      </c>
      <c r="B10330" s="6">
        <v>54</v>
      </c>
      <c r="C10330" s="6">
        <v>2</v>
      </c>
      <c r="D10330" s="7">
        <v>64</v>
      </c>
      <c r="E10330" s="6" t="s">
        <v>16961</v>
      </c>
      <c r="H10330" s="6">
        <f>IF('Раздел 2.13.2'!T21=SUM('Раздел 2.13.2'!T22:T80),0,1)</f>
        <v>0</v>
      </c>
    </row>
    <row r="10331" spans="1:8" x14ac:dyDescent="0.2">
      <c r="A10331" s="6">
        <f t="shared" si="154"/>
        <v>609562</v>
      </c>
      <c r="B10331" s="6">
        <v>54</v>
      </c>
      <c r="C10331" s="6">
        <v>2</v>
      </c>
      <c r="D10331" s="7">
        <v>65</v>
      </c>
      <c r="E10331" s="6" t="s">
        <v>16962</v>
      </c>
      <c r="H10331" s="6">
        <f>IF('Раздел 2.13.2'!U21=SUM('Раздел 2.13.2'!U22:U80),0,1)</f>
        <v>0</v>
      </c>
    </row>
    <row r="10332" spans="1:8" x14ac:dyDescent="0.2">
      <c r="A10332" s="6">
        <f t="shared" si="154"/>
        <v>609562</v>
      </c>
      <c r="B10332" s="6">
        <v>54</v>
      </c>
      <c r="C10332" s="6">
        <v>2</v>
      </c>
      <c r="D10332" s="7">
        <v>66</v>
      </c>
      <c r="E10332" s="6" t="s">
        <v>16963</v>
      </c>
      <c r="H10332" s="6">
        <f>IF('Раздел 2.13.2'!V21=SUM('Раздел 2.13.2'!V22:V80),0,1)</f>
        <v>0</v>
      </c>
    </row>
    <row r="10333" spans="1:8" x14ac:dyDescent="0.2">
      <c r="A10333" s="6">
        <f t="shared" si="154"/>
        <v>609562</v>
      </c>
      <c r="B10333" s="6">
        <v>54</v>
      </c>
      <c r="C10333" s="6">
        <v>2</v>
      </c>
      <c r="D10333" s="7">
        <v>67</v>
      </c>
      <c r="E10333" s="6" t="s">
        <v>16964</v>
      </c>
      <c r="H10333" s="6">
        <f>IF('Раздел 2.13.2'!W21=SUM('Раздел 2.13.2'!W22:W80),0,1)</f>
        <v>0</v>
      </c>
    </row>
    <row r="10334" spans="1:8" x14ac:dyDescent="0.2">
      <c r="A10334" s="6">
        <f t="shared" si="154"/>
        <v>609562</v>
      </c>
      <c r="B10334" s="6">
        <v>54</v>
      </c>
      <c r="C10334" s="6">
        <v>2</v>
      </c>
      <c r="D10334" s="7">
        <v>68</v>
      </c>
      <c r="E10334" s="6" t="s">
        <v>16965</v>
      </c>
      <c r="H10334" s="6">
        <f>IF('Раздел 2.13.2'!X21=SUM('Раздел 2.13.2'!X22:X80),0,1)</f>
        <v>0</v>
      </c>
    </row>
    <row r="10335" spans="1:8" x14ac:dyDescent="0.2">
      <c r="A10335" s="6">
        <f t="shared" si="154"/>
        <v>609562</v>
      </c>
      <c r="B10335" s="6">
        <v>54</v>
      </c>
      <c r="C10335" s="6">
        <v>2</v>
      </c>
      <c r="D10335" s="7">
        <v>69</v>
      </c>
      <c r="E10335" s="6" t="s">
        <v>16966</v>
      </c>
      <c r="H10335" s="6">
        <f>IF('Раздел 2.13.2'!Y21=SUM('Раздел 2.13.2'!Y22:Y80),0,1)</f>
        <v>0</v>
      </c>
    </row>
    <row r="10336" spans="1:8" x14ac:dyDescent="0.2">
      <c r="A10336" s="6">
        <f t="shared" si="154"/>
        <v>609562</v>
      </c>
      <c r="B10336" s="6">
        <v>54</v>
      </c>
      <c r="C10336" s="6">
        <v>2</v>
      </c>
      <c r="D10336" s="7">
        <v>70</v>
      </c>
      <c r="E10336" s="6" t="s">
        <v>16967</v>
      </c>
      <c r="H10336" s="6">
        <f>IF('Раздел 2.13.2'!Z21=SUM('Раздел 2.13.2'!Z22:Z80),0,1)</f>
        <v>0</v>
      </c>
    </row>
    <row r="10337" spans="1:8" x14ac:dyDescent="0.2">
      <c r="A10337" s="6">
        <f t="shared" si="154"/>
        <v>609562</v>
      </c>
      <c r="B10337" s="6">
        <v>54</v>
      </c>
      <c r="C10337" s="6">
        <v>2</v>
      </c>
      <c r="D10337" s="7">
        <v>71</v>
      </c>
      <c r="E10337" s="6" t="s">
        <v>16968</v>
      </c>
      <c r="H10337" s="6">
        <f>IF('Раздел 2.13.2'!AA21=SUM('Раздел 2.13.2'!AA22:AA80),0,1)</f>
        <v>0</v>
      </c>
    </row>
    <row r="10338" spans="1:8" x14ac:dyDescent="0.2">
      <c r="A10338" s="6">
        <f t="shared" si="154"/>
        <v>609562</v>
      </c>
      <c r="B10338" s="6">
        <v>54</v>
      </c>
      <c r="C10338" s="6">
        <v>2</v>
      </c>
      <c r="D10338" s="7">
        <v>72</v>
      </c>
      <c r="E10338" s="6" t="s">
        <v>16969</v>
      </c>
      <c r="H10338" s="6">
        <f>IF('Раздел 2.13.2'!AB21=SUM('Раздел 2.13.2'!AB22:AB80),0,1)</f>
        <v>0</v>
      </c>
    </row>
    <row r="10339" spans="1:8" x14ac:dyDescent="0.2">
      <c r="A10339" s="6">
        <f t="shared" si="154"/>
        <v>609562</v>
      </c>
      <c r="B10339" s="6">
        <v>54</v>
      </c>
      <c r="C10339" s="6">
        <v>2</v>
      </c>
      <c r="D10339" s="7">
        <v>73</v>
      </c>
      <c r="E10339" s="6" t="s">
        <v>16970</v>
      </c>
      <c r="H10339" s="6">
        <f>IF('Раздел 2.13.2'!AC21=SUM('Раздел 2.13.2'!AC22:AC80),0,1)</f>
        <v>0</v>
      </c>
    </row>
    <row r="10340" spans="1:8" x14ac:dyDescent="0.2">
      <c r="A10340" s="6">
        <f t="shared" si="154"/>
        <v>609562</v>
      </c>
      <c r="B10340" s="6">
        <v>54</v>
      </c>
      <c r="C10340" s="119">
        <v>2</v>
      </c>
      <c r="D10340" s="119">
        <v>74</v>
      </c>
      <c r="E10340" s="119" t="s">
        <v>16971</v>
      </c>
      <c r="F10340" s="119"/>
      <c r="G10340" s="119"/>
      <c r="H10340" s="119">
        <f>IF('Раздел 2.13.2'!AD21=SUM('Раздел 2.13.2'!AD22:AD80),0,1)</f>
        <v>0</v>
      </c>
    </row>
    <row r="10341" spans="1:8" x14ac:dyDescent="0.2">
      <c r="A10341" s="6">
        <f t="shared" si="154"/>
        <v>609562</v>
      </c>
      <c r="B10341" s="6">
        <v>54</v>
      </c>
      <c r="C10341" s="6">
        <v>3</v>
      </c>
      <c r="D10341" s="7">
        <v>75</v>
      </c>
      <c r="E10341" s="6" t="s">
        <v>16972</v>
      </c>
      <c r="H10341" s="6">
        <f>IF('Раздел 2.13.2'!Q21&gt;='Раздел 2.13.2'!X21,0,1)</f>
        <v>0</v>
      </c>
    </row>
    <row r="10342" spans="1:8" x14ac:dyDescent="0.2">
      <c r="A10342" s="6">
        <f t="shared" si="154"/>
        <v>609562</v>
      </c>
      <c r="B10342" s="6">
        <v>54</v>
      </c>
      <c r="C10342" s="6">
        <v>3</v>
      </c>
      <c r="D10342" s="7">
        <v>76</v>
      </c>
      <c r="E10342" s="6" t="s">
        <v>16973</v>
      </c>
      <c r="H10342" s="6">
        <f>IF('Раздел 2.13.2'!Q22&gt;='Раздел 2.13.2'!X22,0,1)</f>
        <v>0</v>
      </c>
    </row>
    <row r="10343" spans="1:8" x14ac:dyDescent="0.2">
      <c r="A10343" s="6">
        <f t="shared" si="154"/>
        <v>609562</v>
      </c>
      <c r="B10343" s="6">
        <v>54</v>
      </c>
      <c r="C10343" s="6">
        <v>3</v>
      </c>
      <c r="D10343" s="7">
        <v>77</v>
      </c>
      <c r="E10343" s="6" t="s">
        <v>16974</v>
      </c>
      <c r="H10343" s="6">
        <f>IF('Раздел 2.13.2'!Q23&gt;='Раздел 2.13.2'!X23,0,1)</f>
        <v>0</v>
      </c>
    </row>
    <row r="10344" spans="1:8" x14ac:dyDescent="0.2">
      <c r="A10344" s="6">
        <f t="shared" si="154"/>
        <v>609562</v>
      </c>
      <c r="B10344" s="6">
        <v>54</v>
      </c>
      <c r="C10344" s="6">
        <v>3</v>
      </c>
      <c r="D10344" s="7">
        <v>78</v>
      </c>
      <c r="E10344" s="6" t="s">
        <v>16975</v>
      </c>
      <c r="H10344" s="6">
        <f>IF('Раздел 2.13.2'!Q24&gt;='Раздел 2.13.2'!X24,0,1)</f>
        <v>0</v>
      </c>
    </row>
    <row r="10345" spans="1:8" x14ac:dyDescent="0.2">
      <c r="A10345" s="6">
        <f t="shared" si="154"/>
        <v>609562</v>
      </c>
      <c r="B10345" s="6">
        <v>54</v>
      </c>
      <c r="C10345" s="6">
        <v>3</v>
      </c>
      <c r="D10345" s="7">
        <v>79</v>
      </c>
      <c r="E10345" s="6" t="s">
        <v>18340</v>
      </c>
      <c r="H10345" s="6">
        <f>IF('Раздел 2.13.2'!Q25&gt;='Раздел 2.13.2'!X25,0,1)</f>
        <v>0</v>
      </c>
    </row>
    <row r="10346" spans="1:8" x14ac:dyDescent="0.2">
      <c r="A10346" s="6">
        <f t="shared" si="154"/>
        <v>609562</v>
      </c>
      <c r="B10346" s="6">
        <v>54</v>
      </c>
      <c r="C10346" s="6">
        <v>3</v>
      </c>
      <c r="D10346" s="7">
        <v>80</v>
      </c>
      <c r="E10346" s="6" t="s">
        <v>18341</v>
      </c>
      <c r="H10346" s="6">
        <f>IF('Раздел 2.13.2'!Q26&gt;='Раздел 2.13.2'!X26,0,1)</f>
        <v>0</v>
      </c>
    </row>
    <row r="10347" spans="1:8" x14ac:dyDescent="0.2">
      <c r="A10347" s="6">
        <f t="shared" si="154"/>
        <v>609562</v>
      </c>
      <c r="B10347" s="6">
        <v>54</v>
      </c>
      <c r="C10347" s="6">
        <v>3</v>
      </c>
      <c r="D10347" s="7">
        <v>81</v>
      </c>
      <c r="E10347" s="6" t="s">
        <v>18342</v>
      </c>
      <c r="H10347" s="6">
        <f>IF('Раздел 2.13.2'!Q27&gt;='Раздел 2.13.2'!X27,0,1)</f>
        <v>0</v>
      </c>
    </row>
    <row r="10348" spans="1:8" x14ac:dyDescent="0.2">
      <c r="A10348" s="6">
        <f t="shared" si="154"/>
        <v>609562</v>
      </c>
      <c r="B10348" s="6">
        <v>54</v>
      </c>
      <c r="C10348" s="6">
        <v>3</v>
      </c>
      <c r="D10348" s="7">
        <v>82</v>
      </c>
      <c r="E10348" s="6" t="s">
        <v>18343</v>
      </c>
      <c r="H10348" s="6">
        <f>IF('Раздел 2.13.2'!Q28&gt;='Раздел 2.13.2'!X28,0,1)</f>
        <v>0</v>
      </c>
    </row>
    <row r="10349" spans="1:8" x14ac:dyDescent="0.2">
      <c r="A10349" s="6">
        <f t="shared" si="154"/>
        <v>609562</v>
      </c>
      <c r="B10349" s="6">
        <v>54</v>
      </c>
      <c r="C10349" s="6">
        <v>3</v>
      </c>
      <c r="D10349" s="7">
        <v>83</v>
      </c>
      <c r="E10349" s="6" t="s">
        <v>18344</v>
      </c>
      <c r="H10349" s="6">
        <f>IF('Раздел 2.13.2'!Q29&gt;='Раздел 2.13.2'!X29,0,1)</f>
        <v>0</v>
      </c>
    </row>
    <row r="10350" spans="1:8" x14ac:dyDescent="0.2">
      <c r="A10350" s="6">
        <f t="shared" si="154"/>
        <v>609562</v>
      </c>
      <c r="B10350" s="6">
        <v>54</v>
      </c>
      <c r="C10350" s="6">
        <v>3</v>
      </c>
      <c r="D10350" s="7">
        <v>84</v>
      </c>
      <c r="E10350" s="6" t="s">
        <v>18345</v>
      </c>
      <c r="H10350" s="6">
        <f>IF('Раздел 2.13.2'!Q30&gt;='Раздел 2.13.2'!X30,0,1)</f>
        <v>0</v>
      </c>
    </row>
    <row r="10351" spans="1:8" x14ac:dyDescent="0.2">
      <c r="A10351" s="6">
        <f t="shared" si="154"/>
        <v>609562</v>
      </c>
      <c r="B10351" s="6">
        <v>54</v>
      </c>
      <c r="C10351" s="6">
        <v>3</v>
      </c>
      <c r="D10351" s="7">
        <v>85</v>
      </c>
      <c r="E10351" s="6" t="s">
        <v>18346</v>
      </c>
      <c r="H10351" s="6">
        <f>IF('Раздел 2.13.2'!Q31&gt;='Раздел 2.13.2'!X31,0,1)</f>
        <v>0</v>
      </c>
    </row>
    <row r="10352" spans="1:8" x14ac:dyDescent="0.2">
      <c r="A10352" s="6">
        <f t="shared" si="154"/>
        <v>609562</v>
      </c>
      <c r="B10352" s="6">
        <v>54</v>
      </c>
      <c r="C10352" s="6">
        <v>3</v>
      </c>
      <c r="D10352" s="7">
        <v>86</v>
      </c>
      <c r="E10352" s="6" t="s">
        <v>18347</v>
      </c>
      <c r="H10352" s="6">
        <f>IF('Раздел 2.13.2'!Q32&gt;='Раздел 2.13.2'!X32,0,1)</f>
        <v>0</v>
      </c>
    </row>
    <row r="10353" spans="1:8" x14ac:dyDescent="0.2">
      <c r="A10353" s="6">
        <f t="shared" si="154"/>
        <v>609562</v>
      </c>
      <c r="B10353" s="6">
        <v>54</v>
      </c>
      <c r="C10353" s="6">
        <v>3</v>
      </c>
      <c r="D10353" s="7">
        <v>87</v>
      </c>
      <c r="E10353" s="6" t="s">
        <v>18348</v>
      </c>
      <c r="H10353" s="6">
        <f>IF('Раздел 2.13.2'!Q33&gt;='Раздел 2.13.2'!X33,0,1)</f>
        <v>0</v>
      </c>
    </row>
    <row r="10354" spans="1:8" x14ac:dyDescent="0.2">
      <c r="A10354" s="6">
        <f t="shared" si="154"/>
        <v>609562</v>
      </c>
      <c r="B10354" s="6">
        <v>54</v>
      </c>
      <c r="C10354" s="6">
        <v>3</v>
      </c>
      <c r="D10354" s="7">
        <v>88</v>
      </c>
      <c r="E10354" s="6" t="s">
        <v>18349</v>
      </c>
      <c r="H10354" s="6">
        <f>IF('Раздел 2.13.2'!Q34&gt;='Раздел 2.13.2'!X34,0,1)</f>
        <v>0</v>
      </c>
    </row>
    <row r="10355" spans="1:8" x14ac:dyDescent="0.2">
      <c r="A10355" s="6">
        <f t="shared" si="154"/>
        <v>609562</v>
      </c>
      <c r="B10355" s="6">
        <v>54</v>
      </c>
      <c r="C10355" s="6">
        <v>3</v>
      </c>
      <c r="D10355" s="7">
        <v>89</v>
      </c>
      <c r="E10355" s="6" t="s">
        <v>18350</v>
      </c>
      <c r="H10355" s="6">
        <f>IF('Раздел 2.13.2'!Q35&gt;='Раздел 2.13.2'!X35,0,1)</f>
        <v>0</v>
      </c>
    </row>
    <row r="10356" spans="1:8" x14ac:dyDescent="0.2">
      <c r="A10356" s="6">
        <f t="shared" si="154"/>
        <v>609562</v>
      </c>
      <c r="B10356" s="6">
        <v>54</v>
      </c>
      <c r="C10356" s="6">
        <v>3</v>
      </c>
      <c r="D10356" s="7">
        <v>90</v>
      </c>
      <c r="E10356" s="6" t="s">
        <v>18351</v>
      </c>
      <c r="H10356" s="6">
        <f>IF('Раздел 2.13.2'!Q36&gt;='Раздел 2.13.2'!X36,0,1)</f>
        <v>0</v>
      </c>
    </row>
    <row r="10357" spans="1:8" x14ac:dyDescent="0.2">
      <c r="A10357" s="6">
        <f t="shared" si="154"/>
        <v>609562</v>
      </c>
      <c r="B10357" s="6">
        <v>54</v>
      </c>
      <c r="C10357" s="6">
        <v>3</v>
      </c>
      <c r="D10357" s="7">
        <v>91</v>
      </c>
      <c r="E10357" s="6" t="s">
        <v>18352</v>
      </c>
      <c r="H10357" s="6">
        <f>IF('Раздел 2.13.2'!Q37&gt;='Раздел 2.13.2'!X37,0,1)</f>
        <v>0</v>
      </c>
    </row>
    <row r="10358" spans="1:8" x14ac:dyDescent="0.2">
      <c r="A10358" s="6">
        <f t="shared" si="154"/>
        <v>609562</v>
      </c>
      <c r="B10358" s="6">
        <v>54</v>
      </c>
      <c r="C10358" s="6">
        <v>3</v>
      </c>
      <c r="D10358" s="7">
        <v>92</v>
      </c>
      <c r="E10358" s="6" t="s">
        <v>18353</v>
      </c>
      <c r="H10358" s="6">
        <f>IF('Раздел 2.13.2'!Q38&gt;='Раздел 2.13.2'!X38,0,1)</f>
        <v>0</v>
      </c>
    </row>
    <row r="10359" spans="1:8" x14ac:dyDescent="0.2">
      <c r="A10359" s="6">
        <f t="shared" si="154"/>
        <v>609562</v>
      </c>
      <c r="B10359" s="6">
        <v>54</v>
      </c>
      <c r="C10359" s="6">
        <v>3</v>
      </c>
      <c r="D10359" s="7">
        <v>93</v>
      </c>
      <c r="E10359" s="6" t="s">
        <v>18354</v>
      </c>
      <c r="H10359" s="6">
        <f>IF('Раздел 2.13.2'!Q39&gt;='Раздел 2.13.2'!X39,0,1)</f>
        <v>0</v>
      </c>
    </row>
    <row r="10360" spans="1:8" x14ac:dyDescent="0.2">
      <c r="A10360" s="6">
        <f t="shared" si="154"/>
        <v>609562</v>
      </c>
      <c r="B10360" s="6">
        <v>54</v>
      </c>
      <c r="C10360" s="6">
        <v>3</v>
      </c>
      <c r="D10360" s="7">
        <v>94</v>
      </c>
      <c r="E10360" s="6" t="s">
        <v>18355</v>
      </c>
      <c r="H10360" s="6">
        <f>IF('Раздел 2.13.2'!Q40&gt;='Раздел 2.13.2'!X40,0,1)</f>
        <v>0</v>
      </c>
    </row>
    <row r="10361" spans="1:8" x14ac:dyDescent="0.2">
      <c r="A10361" s="6">
        <f t="shared" si="154"/>
        <v>609562</v>
      </c>
      <c r="B10361" s="6">
        <v>54</v>
      </c>
      <c r="C10361" s="6">
        <v>3</v>
      </c>
      <c r="D10361" s="7">
        <v>95</v>
      </c>
      <c r="E10361" s="6" t="s">
        <v>18356</v>
      </c>
      <c r="H10361" s="6">
        <f>IF('Раздел 2.13.2'!Q41&gt;='Раздел 2.13.2'!X41,0,1)</f>
        <v>0</v>
      </c>
    </row>
    <row r="10362" spans="1:8" x14ac:dyDescent="0.2">
      <c r="A10362" s="6">
        <f t="shared" si="154"/>
        <v>609562</v>
      </c>
      <c r="B10362" s="6">
        <v>54</v>
      </c>
      <c r="C10362" s="6">
        <v>3</v>
      </c>
      <c r="D10362" s="7">
        <v>96</v>
      </c>
      <c r="E10362" s="6" t="s">
        <v>18357</v>
      </c>
      <c r="H10362" s="6">
        <f>IF('Раздел 2.13.2'!Q42&gt;='Раздел 2.13.2'!X42,0,1)</f>
        <v>0</v>
      </c>
    </row>
    <row r="10363" spans="1:8" x14ac:dyDescent="0.2">
      <c r="A10363" s="6">
        <f t="shared" si="154"/>
        <v>609562</v>
      </c>
      <c r="B10363" s="6">
        <v>54</v>
      </c>
      <c r="C10363" s="6">
        <v>3</v>
      </c>
      <c r="D10363" s="7">
        <v>97</v>
      </c>
      <c r="E10363" s="6" t="s">
        <v>18358</v>
      </c>
      <c r="H10363" s="6">
        <f>IF('Раздел 2.13.2'!Q43&gt;='Раздел 2.13.2'!X43,0,1)</f>
        <v>0</v>
      </c>
    </row>
    <row r="10364" spans="1:8" x14ac:dyDescent="0.2">
      <c r="A10364" s="6">
        <f t="shared" si="154"/>
        <v>609562</v>
      </c>
      <c r="B10364" s="6">
        <v>54</v>
      </c>
      <c r="C10364" s="6">
        <v>3</v>
      </c>
      <c r="D10364" s="7">
        <v>98</v>
      </c>
      <c r="E10364" s="6" t="s">
        <v>18359</v>
      </c>
      <c r="H10364" s="6">
        <f>IF('Раздел 2.13.2'!Q44&gt;='Раздел 2.13.2'!X44,0,1)</f>
        <v>0</v>
      </c>
    </row>
    <row r="10365" spans="1:8" x14ac:dyDescent="0.2">
      <c r="A10365" s="6">
        <f t="shared" si="154"/>
        <v>609562</v>
      </c>
      <c r="B10365" s="6">
        <v>54</v>
      </c>
      <c r="C10365" s="6">
        <v>3</v>
      </c>
      <c r="D10365" s="7">
        <v>99</v>
      </c>
      <c r="E10365" s="6" t="s">
        <v>18360</v>
      </c>
      <c r="H10365" s="6">
        <f>IF('Раздел 2.13.2'!Q45&gt;='Раздел 2.13.2'!X45,0,1)</f>
        <v>0</v>
      </c>
    </row>
    <row r="10366" spans="1:8" x14ac:dyDescent="0.2">
      <c r="A10366" s="6">
        <f t="shared" si="154"/>
        <v>609562</v>
      </c>
      <c r="B10366" s="6">
        <v>54</v>
      </c>
      <c r="C10366" s="6">
        <v>3</v>
      </c>
      <c r="D10366" s="7">
        <v>100</v>
      </c>
      <c r="E10366" s="6" t="s">
        <v>18361</v>
      </c>
      <c r="H10366" s="6">
        <f>IF('Раздел 2.13.2'!Q46&gt;='Раздел 2.13.2'!X46,0,1)</f>
        <v>0</v>
      </c>
    </row>
    <row r="10367" spans="1:8" x14ac:dyDescent="0.2">
      <c r="A10367" s="6">
        <f t="shared" si="154"/>
        <v>609562</v>
      </c>
      <c r="B10367" s="6">
        <v>54</v>
      </c>
      <c r="C10367" s="6">
        <v>3</v>
      </c>
      <c r="D10367" s="7">
        <v>101</v>
      </c>
      <c r="E10367" s="6" t="s">
        <v>18362</v>
      </c>
      <c r="H10367" s="6">
        <f>IF('Раздел 2.13.2'!Q47&gt;='Раздел 2.13.2'!X47,0,1)</f>
        <v>0</v>
      </c>
    </row>
    <row r="10368" spans="1:8" x14ac:dyDescent="0.2">
      <c r="A10368" s="6">
        <f t="shared" si="154"/>
        <v>609562</v>
      </c>
      <c r="B10368" s="6">
        <v>54</v>
      </c>
      <c r="C10368" s="6">
        <v>3</v>
      </c>
      <c r="D10368" s="7">
        <v>102</v>
      </c>
      <c r="E10368" s="6" t="s">
        <v>18363</v>
      </c>
      <c r="H10368" s="6">
        <f>IF('Раздел 2.13.2'!Q48&gt;='Раздел 2.13.2'!X48,0,1)</f>
        <v>0</v>
      </c>
    </row>
    <row r="10369" spans="1:8" x14ac:dyDescent="0.2">
      <c r="A10369" s="6">
        <f t="shared" si="154"/>
        <v>609562</v>
      </c>
      <c r="B10369" s="6">
        <v>54</v>
      </c>
      <c r="C10369" s="6">
        <v>3</v>
      </c>
      <c r="D10369" s="7">
        <v>103</v>
      </c>
      <c r="E10369" s="6" t="s">
        <v>18364</v>
      </c>
      <c r="H10369" s="6">
        <f>IF('Раздел 2.13.2'!Q49&gt;='Раздел 2.13.2'!X49,0,1)</f>
        <v>0</v>
      </c>
    </row>
    <row r="10370" spans="1:8" x14ac:dyDescent="0.2">
      <c r="A10370" s="6">
        <f t="shared" si="154"/>
        <v>609562</v>
      </c>
      <c r="B10370" s="6">
        <v>54</v>
      </c>
      <c r="C10370" s="6">
        <v>3</v>
      </c>
      <c r="D10370" s="7">
        <v>104</v>
      </c>
      <c r="E10370" s="6" t="s">
        <v>18365</v>
      </c>
      <c r="H10370" s="6">
        <f>IF('Раздел 2.13.2'!Q50&gt;='Раздел 2.13.2'!X50,0,1)</f>
        <v>0</v>
      </c>
    </row>
    <row r="10371" spans="1:8" x14ac:dyDescent="0.2">
      <c r="A10371" s="6">
        <f t="shared" si="154"/>
        <v>609562</v>
      </c>
      <c r="B10371" s="6">
        <v>54</v>
      </c>
      <c r="C10371" s="6">
        <v>3</v>
      </c>
      <c r="D10371" s="7">
        <v>105</v>
      </c>
      <c r="E10371" s="6" t="s">
        <v>18366</v>
      </c>
      <c r="H10371" s="6">
        <f>IF('Раздел 2.13.2'!Q51&gt;='Раздел 2.13.2'!X51,0,1)</f>
        <v>0</v>
      </c>
    </row>
    <row r="10372" spans="1:8" x14ac:dyDescent="0.2">
      <c r="A10372" s="6">
        <f t="shared" si="154"/>
        <v>609562</v>
      </c>
      <c r="B10372" s="6">
        <v>54</v>
      </c>
      <c r="C10372" s="6">
        <v>3</v>
      </c>
      <c r="D10372" s="7">
        <v>106</v>
      </c>
      <c r="E10372" s="6" t="s">
        <v>18367</v>
      </c>
      <c r="H10372" s="6">
        <f>IF('Раздел 2.13.2'!Q52&gt;='Раздел 2.13.2'!X52,0,1)</f>
        <v>0</v>
      </c>
    </row>
    <row r="10373" spans="1:8" x14ac:dyDescent="0.2">
      <c r="A10373" s="6">
        <f t="shared" si="154"/>
        <v>609562</v>
      </c>
      <c r="B10373" s="6">
        <v>54</v>
      </c>
      <c r="C10373" s="6">
        <v>3</v>
      </c>
      <c r="D10373" s="7">
        <v>107</v>
      </c>
      <c r="E10373" s="6" t="s">
        <v>18368</v>
      </c>
      <c r="H10373" s="6">
        <f>IF('Раздел 2.13.2'!Q53&gt;='Раздел 2.13.2'!X53,0,1)</f>
        <v>0</v>
      </c>
    </row>
    <row r="10374" spans="1:8" x14ac:dyDescent="0.2">
      <c r="A10374" s="6">
        <f t="shared" si="154"/>
        <v>609562</v>
      </c>
      <c r="B10374" s="6">
        <v>54</v>
      </c>
      <c r="C10374" s="6">
        <v>3</v>
      </c>
      <c r="D10374" s="7">
        <v>108</v>
      </c>
      <c r="E10374" s="6" t="s">
        <v>18369</v>
      </c>
      <c r="H10374" s="6">
        <f>IF('Раздел 2.13.2'!Q54&gt;='Раздел 2.13.2'!X54,0,1)</f>
        <v>0</v>
      </c>
    </row>
    <row r="10375" spans="1:8" x14ac:dyDescent="0.2">
      <c r="A10375" s="6">
        <f t="shared" si="154"/>
        <v>609562</v>
      </c>
      <c r="B10375" s="6">
        <v>54</v>
      </c>
      <c r="C10375" s="6">
        <v>3</v>
      </c>
      <c r="D10375" s="7">
        <v>109</v>
      </c>
      <c r="E10375" s="6" t="s">
        <v>18370</v>
      </c>
      <c r="H10375" s="6">
        <f>IF('Раздел 2.13.2'!Q55&gt;='Раздел 2.13.2'!X55,0,1)</f>
        <v>0</v>
      </c>
    </row>
    <row r="10376" spans="1:8" x14ac:dyDescent="0.2">
      <c r="A10376" s="6">
        <f t="shared" si="154"/>
        <v>609562</v>
      </c>
      <c r="B10376" s="6">
        <v>54</v>
      </c>
      <c r="C10376" s="6">
        <v>3</v>
      </c>
      <c r="D10376" s="7">
        <v>110</v>
      </c>
      <c r="E10376" s="6" t="s">
        <v>18371</v>
      </c>
      <c r="H10376" s="6">
        <f>IF('Раздел 2.13.2'!Q56&gt;='Раздел 2.13.2'!X56,0,1)</f>
        <v>0</v>
      </c>
    </row>
    <row r="10377" spans="1:8" x14ac:dyDescent="0.2">
      <c r="A10377" s="6">
        <f t="shared" si="154"/>
        <v>609562</v>
      </c>
      <c r="B10377" s="6">
        <v>54</v>
      </c>
      <c r="C10377" s="6">
        <v>3</v>
      </c>
      <c r="D10377" s="7">
        <v>111</v>
      </c>
      <c r="E10377" s="6" t="s">
        <v>18372</v>
      </c>
      <c r="H10377" s="6">
        <f>IF('Раздел 2.13.2'!Q57&gt;='Раздел 2.13.2'!X57,0,1)</f>
        <v>0</v>
      </c>
    </row>
    <row r="10378" spans="1:8" x14ac:dyDescent="0.2">
      <c r="A10378" s="6">
        <f t="shared" si="154"/>
        <v>609562</v>
      </c>
      <c r="B10378" s="6">
        <v>54</v>
      </c>
      <c r="C10378" s="6">
        <v>3</v>
      </c>
      <c r="D10378" s="7">
        <v>112</v>
      </c>
      <c r="E10378" s="6" t="s">
        <v>18373</v>
      </c>
      <c r="H10378" s="6">
        <f>IF('Раздел 2.13.2'!Q58&gt;='Раздел 2.13.2'!X58,0,1)</f>
        <v>0</v>
      </c>
    </row>
    <row r="10379" spans="1:8" x14ac:dyDescent="0.2">
      <c r="A10379" s="6">
        <f t="shared" si="154"/>
        <v>609562</v>
      </c>
      <c r="B10379" s="6">
        <v>54</v>
      </c>
      <c r="C10379" s="6">
        <v>3</v>
      </c>
      <c r="D10379" s="7">
        <v>113</v>
      </c>
      <c r="E10379" s="6" t="s">
        <v>18391</v>
      </c>
      <c r="H10379" s="6">
        <f>IF('Раздел 2.13.2'!Q59&gt;='Раздел 2.13.2'!X59,0,1)</f>
        <v>0</v>
      </c>
    </row>
    <row r="10380" spans="1:8" x14ac:dyDescent="0.2">
      <c r="A10380" s="6">
        <f t="shared" si="154"/>
        <v>609562</v>
      </c>
      <c r="B10380" s="6">
        <v>54</v>
      </c>
      <c r="C10380" s="6">
        <v>3</v>
      </c>
      <c r="D10380" s="7">
        <v>114</v>
      </c>
      <c r="E10380" s="6" t="s">
        <v>18392</v>
      </c>
      <c r="H10380" s="6">
        <f>IF('Раздел 2.13.2'!Q60&gt;='Раздел 2.13.2'!X60,0,1)</f>
        <v>0</v>
      </c>
    </row>
    <row r="10381" spans="1:8" x14ac:dyDescent="0.2">
      <c r="A10381" s="6">
        <f t="shared" si="154"/>
        <v>609562</v>
      </c>
      <c r="B10381" s="6">
        <v>54</v>
      </c>
      <c r="C10381" s="6">
        <v>3</v>
      </c>
      <c r="D10381" s="7">
        <v>115</v>
      </c>
      <c r="E10381" s="6" t="s">
        <v>18393</v>
      </c>
      <c r="H10381" s="6">
        <f>IF('Раздел 2.13.2'!Q61&gt;='Раздел 2.13.2'!X61,0,1)</f>
        <v>0</v>
      </c>
    </row>
    <row r="10382" spans="1:8" x14ac:dyDescent="0.2">
      <c r="A10382" s="6">
        <f t="shared" si="154"/>
        <v>609562</v>
      </c>
      <c r="B10382" s="6">
        <v>54</v>
      </c>
      <c r="C10382" s="6">
        <v>3</v>
      </c>
      <c r="D10382" s="7">
        <v>116</v>
      </c>
      <c r="E10382" s="6" t="s">
        <v>18394</v>
      </c>
      <c r="H10382" s="6">
        <f>IF('Раздел 2.13.2'!Q62&gt;='Раздел 2.13.2'!X62,0,1)</f>
        <v>0</v>
      </c>
    </row>
    <row r="10383" spans="1:8" x14ac:dyDescent="0.2">
      <c r="A10383" s="6">
        <f t="shared" si="154"/>
        <v>609562</v>
      </c>
      <c r="B10383" s="6">
        <v>54</v>
      </c>
      <c r="C10383" s="6">
        <v>3</v>
      </c>
      <c r="D10383" s="7">
        <v>117</v>
      </c>
      <c r="E10383" s="6" t="s">
        <v>18395</v>
      </c>
      <c r="H10383" s="6">
        <f>IF('Раздел 2.13.2'!Q63&gt;='Раздел 2.13.2'!X63,0,1)</f>
        <v>0</v>
      </c>
    </row>
    <row r="10384" spans="1:8" x14ac:dyDescent="0.2">
      <c r="A10384" s="6">
        <f t="shared" si="154"/>
        <v>609562</v>
      </c>
      <c r="B10384" s="6">
        <v>54</v>
      </c>
      <c r="C10384" s="6">
        <v>3</v>
      </c>
      <c r="D10384" s="7">
        <v>118</v>
      </c>
      <c r="E10384" s="6" t="s">
        <v>18396</v>
      </c>
      <c r="H10384" s="6">
        <f>IF('Раздел 2.13.2'!Q64&gt;='Раздел 2.13.2'!X64,0,1)</f>
        <v>0</v>
      </c>
    </row>
    <row r="10385" spans="1:8" x14ac:dyDescent="0.2">
      <c r="A10385" s="6">
        <f t="shared" si="154"/>
        <v>609562</v>
      </c>
      <c r="B10385" s="6">
        <v>54</v>
      </c>
      <c r="C10385" s="6">
        <v>3</v>
      </c>
      <c r="D10385" s="7">
        <v>119</v>
      </c>
      <c r="E10385" s="6" t="s">
        <v>18397</v>
      </c>
      <c r="H10385" s="6">
        <f>IF('Раздел 2.13.2'!Q65&gt;='Раздел 2.13.2'!X65,0,1)</f>
        <v>0</v>
      </c>
    </row>
    <row r="10386" spans="1:8" x14ac:dyDescent="0.2">
      <c r="A10386" s="6">
        <f t="shared" si="154"/>
        <v>609562</v>
      </c>
      <c r="B10386" s="6">
        <v>54</v>
      </c>
      <c r="C10386" s="6">
        <v>3</v>
      </c>
      <c r="D10386" s="7">
        <v>120</v>
      </c>
      <c r="E10386" s="6" t="s">
        <v>18398</v>
      </c>
      <c r="H10386" s="6">
        <f>IF('Раздел 2.13.2'!Q66&gt;='Раздел 2.13.2'!X66,0,1)</f>
        <v>0</v>
      </c>
    </row>
    <row r="10387" spans="1:8" x14ac:dyDescent="0.2">
      <c r="A10387" s="6">
        <f t="shared" si="154"/>
        <v>609562</v>
      </c>
      <c r="B10387" s="6">
        <v>54</v>
      </c>
      <c r="C10387" s="6">
        <v>3</v>
      </c>
      <c r="D10387" s="7">
        <v>121</v>
      </c>
      <c r="E10387" s="6" t="s">
        <v>18399</v>
      </c>
      <c r="H10387" s="6">
        <f>IF('Раздел 2.13.2'!Q67&gt;='Раздел 2.13.2'!X67,0,1)</f>
        <v>0</v>
      </c>
    </row>
    <row r="10388" spans="1:8" x14ac:dyDescent="0.2">
      <c r="A10388" s="6">
        <f t="shared" si="154"/>
        <v>609562</v>
      </c>
      <c r="B10388" s="6">
        <v>54</v>
      </c>
      <c r="C10388" s="6">
        <v>3</v>
      </c>
      <c r="D10388" s="7">
        <v>122</v>
      </c>
      <c r="E10388" s="6" t="s">
        <v>18400</v>
      </c>
      <c r="H10388" s="6">
        <f>IF('Раздел 2.13.2'!Q68&gt;='Раздел 2.13.2'!X68,0,1)</f>
        <v>0</v>
      </c>
    </row>
    <row r="10389" spans="1:8" x14ac:dyDescent="0.2">
      <c r="A10389" s="6">
        <f t="shared" si="154"/>
        <v>609562</v>
      </c>
      <c r="B10389" s="6">
        <v>54</v>
      </c>
      <c r="C10389" s="6">
        <v>3</v>
      </c>
      <c r="D10389" s="7">
        <v>123</v>
      </c>
      <c r="E10389" s="6" t="s">
        <v>18401</v>
      </c>
      <c r="H10389" s="6">
        <f>IF('Раздел 2.13.2'!Q69&gt;='Раздел 2.13.2'!X69,0,1)</f>
        <v>0</v>
      </c>
    </row>
    <row r="10390" spans="1:8" x14ac:dyDescent="0.2">
      <c r="A10390" s="6">
        <f t="shared" si="154"/>
        <v>609562</v>
      </c>
      <c r="B10390" s="6">
        <v>54</v>
      </c>
      <c r="C10390" s="6">
        <v>3</v>
      </c>
      <c r="D10390" s="7">
        <v>124</v>
      </c>
      <c r="E10390" s="6" t="s">
        <v>18402</v>
      </c>
      <c r="H10390" s="6">
        <f>IF('Раздел 2.13.2'!Q70&gt;='Раздел 2.13.2'!X70,0,1)</f>
        <v>0</v>
      </c>
    </row>
    <row r="10391" spans="1:8" x14ac:dyDescent="0.2">
      <c r="A10391" s="6">
        <f t="shared" si="154"/>
        <v>609562</v>
      </c>
      <c r="B10391" s="6">
        <v>54</v>
      </c>
      <c r="C10391" s="6">
        <v>3</v>
      </c>
      <c r="D10391" s="7">
        <v>125</v>
      </c>
      <c r="E10391" s="6" t="s">
        <v>18403</v>
      </c>
      <c r="H10391" s="6">
        <f>IF('Раздел 2.13.2'!Q71&gt;='Раздел 2.13.2'!X71,0,1)</f>
        <v>0</v>
      </c>
    </row>
    <row r="10392" spans="1:8" x14ac:dyDescent="0.2">
      <c r="A10392" s="6">
        <f t="shared" si="154"/>
        <v>609562</v>
      </c>
      <c r="B10392" s="6">
        <v>54</v>
      </c>
      <c r="C10392" s="6">
        <v>3</v>
      </c>
      <c r="D10392" s="7">
        <v>126</v>
      </c>
      <c r="E10392" s="6" t="s">
        <v>18404</v>
      </c>
      <c r="H10392" s="6">
        <f>IF('Раздел 2.13.2'!Q72&gt;='Раздел 2.13.2'!X72,0,1)</f>
        <v>0</v>
      </c>
    </row>
    <row r="10393" spans="1:8" x14ac:dyDescent="0.2">
      <c r="A10393" s="6">
        <f t="shared" si="154"/>
        <v>609562</v>
      </c>
      <c r="B10393" s="6">
        <v>54</v>
      </c>
      <c r="C10393" s="6">
        <v>3</v>
      </c>
      <c r="D10393" s="7">
        <v>127</v>
      </c>
      <c r="E10393" s="6" t="s">
        <v>18405</v>
      </c>
      <c r="H10393" s="6">
        <f>IF('Раздел 2.13.2'!Q73&gt;='Раздел 2.13.2'!X73,0,1)</f>
        <v>0</v>
      </c>
    </row>
    <row r="10394" spans="1:8" x14ac:dyDescent="0.2">
      <c r="A10394" s="6">
        <f t="shared" ref="A10394:A10457" si="155">P_3</f>
        <v>609562</v>
      </c>
      <c r="B10394" s="6">
        <v>54</v>
      </c>
      <c r="C10394" s="6">
        <v>3</v>
      </c>
      <c r="D10394" s="7">
        <v>128</v>
      </c>
      <c r="E10394" s="6" t="s">
        <v>18406</v>
      </c>
      <c r="H10394" s="6">
        <f>IF('Раздел 2.13.2'!Q74&gt;='Раздел 2.13.2'!X74,0,1)</f>
        <v>0</v>
      </c>
    </row>
    <row r="10395" spans="1:8" x14ac:dyDescent="0.2">
      <c r="A10395" s="6">
        <f t="shared" si="155"/>
        <v>609562</v>
      </c>
      <c r="B10395" s="6">
        <v>54</v>
      </c>
      <c r="C10395" s="6">
        <v>3</v>
      </c>
      <c r="D10395" s="7">
        <v>129</v>
      </c>
      <c r="E10395" s="6" t="s">
        <v>18407</v>
      </c>
      <c r="H10395" s="6">
        <f>IF('Раздел 2.13.2'!Q75&gt;='Раздел 2.13.2'!X75,0,1)</f>
        <v>0</v>
      </c>
    </row>
    <row r="10396" spans="1:8" x14ac:dyDescent="0.2">
      <c r="A10396" s="6">
        <f t="shared" si="155"/>
        <v>609562</v>
      </c>
      <c r="B10396" s="6">
        <v>54</v>
      </c>
      <c r="C10396" s="6">
        <v>3</v>
      </c>
      <c r="D10396" s="7">
        <v>130</v>
      </c>
      <c r="E10396" s="6" t="s">
        <v>19185</v>
      </c>
      <c r="H10396" s="6">
        <f>IF('Раздел 2.13.2'!Q76&gt;='Раздел 2.13.2'!X76,0,1)</f>
        <v>0</v>
      </c>
    </row>
    <row r="10397" spans="1:8" x14ac:dyDescent="0.2">
      <c r="A10397" s="6">
        <f t="shared" si="155"/>
        <v>609562</v>
      </c>
      <c r="B10397" s="6">
        <v>54</v>
      </c>
      <c r="C10397" s="6">
        <v>3</v>
      </c>
      <c r="D10397" s="7">
        <v>131</v>
      </c>
      <c r="E10397" s="6" t="s">
        <v>19186</v>
      </c>
      <c r="H10397" s="6">
        <f>IF('Раздел 2.13.2'!Q77&gt;='Раздел 2.13.2'!X77,0,1)</f>
        <v>0</v>
      </c>
    </row>
    <row r="10398" spans="1:8" x14ac:dyDescent="0.2">
      <c r="A10398" s="6">
        <f t="shared" si="155"/>
        <v>609562</v>
      </c>
      <c r="B10398" s="6">
        <v>54</v>
      </c>
      <c r="C10398" s="6">
        <v>3</v>
      </c>
      <c r="D10398" s="7">
        <v>132</v>
      </c>
      <c r="E10398" s="6" t="s">
        <v>19187</v>
      </c>
      <c r="H10398" s="6">
        <f>IF('Раздел 2.13.2'!Q78&gt;='Раздел 2.13.2'!X78,0,1)</f>
        <v>0</v>
      </c>
    </row>
    <row r="10399" spans="1:8" x14ac:dyDescent="0.2">
      <c r="A10399" s="6">
        <f t="shared" si="155"/>
        <v>609562</v>
      </c>
      <c r="B10399" s="6">
        <v>54</v>
      </c>
      <c r="C10399" s="6">
        <v>3</v>
      </c>
      <c r="D10399" s="7">
        <v>133</v>
      </c>
      <c r="E10399" s="6" t="s">
        <v>18413</v>
      </c>
      <c r="H10399" s="6">
        <f>IF('Раздел 2.13.2'!Q79&gt;='Раздел 2.13.2'!X79,0,1)</f>
        <v>0</v>
      </c>
    </row>
    <row r="10400" spans="1:8" x14ac:dyDescent="0.2">
      <c r="A10400" s="6">
        <f t="shared" si="155"/>
        <v>609562</v>
      </c>
      <c r="B10400" s="6">
        <v>54</v>
      </c>
      <c r="C10400" s="119">
        <v>3</v>
      </c>
      <c r="D10400" s="119">
        <v>134</v>
      </c>
      <c r="E10400" s="119" t="s">
        <v>19199</v>
      </c>
      <c r="F10400" s="119"/>
      <c r="G10400" s="119"/>
      <c r="H10400" s="119">
        <f>IF('Раздел 2.13.2'!Q80&gt;='Раздел 2.13.2'!X80,0,1)</f>
        <v>0</v>
      </c>
    </row>
    <row r="10401" spans="1:8" x14ac:dyDescent="0.2">
      <c r="A10401" s="6">
        <f t="shared" si="155"/>
        <v>609562</v>
      </c>
      <c r="B10401" s="6">
        <v>54</v>
      </c>
      <c r="C10401" s="6">
        <v>4</v>
      </c>
      <c r="D10401" s="7">
        <v>135</v>
      </c>
      <c r="E10401" s="6" t="s">
        <v>19200</v>
      </c>
      <c r="H10401" s="6">
        <f>IF('Раздел 2.13.2'!Q21&gt;='Раздел 2.13.2'!Y21,0,1)</f>
        <v>0</v>
      </c>
    </row>
    <row r="10402" spans="1:8" x14ac:dyDescent="0.2">
      <c r="A10402" s="6">
        <f t="shared" si="155"/>
        <v>609562</v>
      </c>
      <c r="B10402" s="6">
        <v>54</v>
      </c>
      <c r="C10402" s="6">
        <v>4</v>
      </c>
      <c r="D10402" s="7">
        <v>136</v>
      </c>
      <c r="E10402" s="6" t="s">
        <v>19201</v>
      </c>
      <c r="H10402" s="6">
        <f>IF('Раздел 2.13.2'!Q22&gt;='Раздел 2.13.2'!Y22,0,1)</f>
        <v>0</v>
      </c>
    </row>
    <row r="10403" spans="1:8" x14ac:dyDescent="0.2">
      <c r="A10403" s="6">
        <f t="shared" si="155"/>
        <v>609562</v>
      </c>
      <c r="B10403" s="6">
        <v>54</v>
      </c>
      <c r="C10403" s="6">
        <v>4</v>
      </c>
      <c r="D10403" s="7">
        <v>137</v>
      </c>
      <c r="E10403" s="6" t="s">
        <v>19202</v>
      </c>
      <c r="H10403" s="6">
        <f>IF('Раздел 2.13.2'!Q23&gt;='Раздел 2.13.2'!Y23,0,1)</f>
        <v>0</v>
      </c>
    </row>
    <row r="10404" spans="1:8" x14ac:dyDescent="0.2">
      <c r="A10404" s="6">
        <f t="shared" si="155"/>
        <v>609562</v>
      </c>
      <c r="B10404" s="6">
        <v>54</v>
      </c>
      <c r="C10404" s="6">
        <v>4</v>
      </c>
      <c r="D10404" s="7">
        <v>138</v>
      </c>
      <c r="E10404" s="6" t="s">
        <v>19203</v>
      </c>
      <c r="H10404" s="6">
        <f>IF('Раздел 2.13.2'!Q24&gt;='Раздел 2.13.2'!Y24,0,1)</f>
        <v>0</v>
      </c>
    </row>
    <row r="10405" spans="1:8" x14ac:dyDescent="0.2">
      <c r="A10405" s="6">
        <f t="shared" si="155"/>
        <v>609562</v>
      </c>
      <c r="B10405" s="6">
        <v>54</v>
      </c>
      <c r="C10405" s="6">
        <v>4</v>
      </c>
      <c r="D10405" s="7">
        <v>139</v>
      </c>
      <c r="E10405" s="6" t="s">
        <v>19204</v>
      </c>
      <c r="H10405" s="6">
        <f>IF('Раздел 2.13.2'!Q25&gt;='Раздел 2.13.2'!Y25,0,1)</f>
        <v>0</v>
      </c>
    </row>
    <row r="10406" spans="1:8" x14ac:dyDescent="0.2">
      <c r="A10406" s="6">
        <f t="shared" si="155"/>
        <v>609562</v>
      </c>
      <c r="B10406" s="6">
        <v>54</v>
      </c>
      <c r="C10406" s="6">
        <v>4</v>
      </c>
      <c r="D10406" s="7">
        <v>140</v>
      </c>
      <c r="E10406" s="6" t="s">
        <v>19205</v>
      </c>
      <c r="H10406" s="6">
        <f>IF('Раздел 2.13.2'!Q26&gt;='Раздел 2.13.2'!Y26,0,1)</f>
        <v>0</v>
      </c>
    </row>
    <row r="10407" spans="1:8" x14ac:dyDescent="0.2">
      <c r="A10407" s="6">
        <f t="shared" si="155"/>
        <v>609562</v>
      </c>
      <c r="B10407" s="6">
        <v>54</v>
      </c>
      <c r="C10407" s="6">
        <v>4</v>
      </c>
      <c r="D10407" s="7">
        <v>141</v>
      </c>
      <c r="E10407" s="6" t="s">
        <v>19206</v>
      </c>
      <c r="H10407" s="6">
        <f>IF('Раздел 2.13.2'!Q27&gt;='Раздел 2.13.2'!Y27,0,1)</f>
        <v>0</v>
      </c>
    </row>
    <row r="10408" spans="1:8" x14ac:dyDescent="0.2">
      <c r="A10408" s="6">
        <f t="shared" si="155"/>
        <v>609562</v>
      </c>
      <c r="B10408" s="6">
        <v>54</v>
      </c>
      <c r="C10408" s="6">
        <v>4</v>
      </c>
      <c r="D10408" s="7">
        <v>142</v>
      </c>
      <c r="E10408" s="6" t="s">
        <v>19207</v>
      </c>
      <c r="H10408" s="6">
        <f>IF('Раздел 2.13.2'!Q28&gt;='Раздел 2.13.2'!Y28,0,1)</f>
        <v>0</v>
      </c>
    </row>
    <row r="10409" spans="1:8" x14ac:dyDescent="0.2">
      <c r="A10409" s="6">
        <f t="shared" si="155"/>
        <v>609562</v>
      </c>
      <c r="B10409" s="6">
        <v>54</v>
      </c>
      <c r="C10409" s="6">
        <v>4</v>
      </c>
      <c r="D10409" s="7">
        <v>143</v>
      </c>
      <c r="E10409" s="6" t="s">
        <v>19208</v>
      </c>
      <c r="H10409" s="6">
        <f>IF('Раздел 2.13.2'!Q29&gt;='Раздел 2.13.2'!Y29,0,1)</f>
        <v>0</v>
      </c>
    </row>
    <row r="10410" spans="1:8" x14ac:dyDescent="0.2">
      <c r="A10410" s="6">
        <f t="shared" si="155"/>
        <v>609562</v>
      </c>
      <c r="B10410" s="6">
        <v>54</v>
      </c>
      <c r="C10410" s="6">
        <v>4</v>
      </c>
      <c r="D10410" s="7">
        <v>144</v>
      </c>
      <c r="E10410" s="6" t="s">
        <v>19209</v>
      </c>
      <c r="H10410" s="6">
        <f>IF('Раздел 2.13.2'!Q30&gt;='Раздел 2.13.2'!Y30,0,1)</f>
        <v>0</v>
      </c>
    </row>
    <row r="10411" spans="1:8" x14ac:dyDescent="0.2">
      <c r="A10411" s="6">
        <f t="shared" si="155"/>
        <v>609562</v>
      </c>
      <c r="B10411" s="6">
        <v>54</v>
      </c>
      <c r="C10411" s="6">
        <v>4</v>
      </c>
      <c r="D10411" s="7">
        <v>145</v>
      </c>
      <c r="E10411" s="6" t="s">
        <v>19210</v>
      </c>
      <c r="H10411" s="6">
        <f>IF('Раздел 2.13.2'!Q31&gt;='Раздел 2.13.2'!Y31,0,1)</f>
        <v>0</v>
      </c>
    </row>
    <row r="10412" spans="1:8" x14ac:dyDescent="0.2">
      <c r="A10412" s="6">
        <f t="shared" si="155"/>
        <v>609562</v>
      </c>
      <c r="B10412" s="6">
        <v>54</v>
      </c>
      <c r="C10412" s="6">
        <v>4</v>
      </c>
      <c r="D10412" s="7">
        <v>146</v>
      </c>
      <c r="E10412" s="6" t="s">
        <v>19211</v>
      </c>
      <c r="H10412" s="6">
        <f>IF('Раздел 2.13.2'!Q32&gt;='Раздел 2.13.2'!Y32,0,1)</f>
        <v>0</v>
      </c>
    </row>
    <row r="10413" spans="1:8" x14ac:dyDescent="0.2">
      <c r="A10413" s="6">
        <f t="shared" si="155"/>
        <v>609562</v>
      </c>
      <c r="B10413" s="6">
        <v>54</v>
      </c>
      <c r="C10413" s="6">
        <v>4</v>
      </c>
      <c r="D10413" s="7">
        <v>147</v>
      </c>
      <c r="E10413" s="6" t="s">
        <v>19212</v>
      </c>
      <c r="H10413" s="6">
        <f>IF('Раздел 2.13.2'!Q33&gt;='Раздел 2.13.2'!Y33,0,1)</f>
        <v>0</v>
      </c>
    </row>
    <row r="10414" spans="1:8" x14ac:dyDescent="0.2">
      <c r="A10414" s="6">
        <f t="shared" si="155"/>
        <v>609562</v>
      </c>
      <c r="B10414" s="6">
        <v>54</v>
      </c>
      <c r="C10414" s="6">
        <v>4</v>
      </c>
      <c r="D10414" s="7">
        <v>148</v>
      </c>
      <c r="E10414" s="6" t="s">
        <v>19213</v>
      </c>
      <c r="H10414" s="6">
        <f>IF('Раздел 2.13.2'!Q34&gt;='Раздел 2.13.2'!Y34,0,1)</f>
        <v>0</v>
      </c>
    </row>
    <row r="10415" spans="1:8" x14ac:dyDescent="0.2">
      <c r="A10415" s="6">
        <f t="shared" si="155"/>
        <v>609562</v>
      </c>
      <c r="B10415" s="6">
        <v>54</v>
      </c>
      <c r="C10415" s="6">
        <v>4</v>
      </c>
      <c r="D10415" s="7">
        <v>149</v>
      </c>
      <c r="E10415" s="6" t="s">
        <v>19214</v>
      </c>
      <c r="H10415" s="6">
        <f>IF('Раздел 2.13.2'!Q35&gt;='Раздел 2.13.2'!Y35,0,1)</f>
        <v>0</v>
      </c>
    </row>
    <row r="10416" spans="1:8" x14ac:dyDescent="0.2">
      <c r="A10416" s="6">
        <f t="shared" si="155"/>
        <v>609562</v>
      </c>
      <c r="B10416" s="6">
        <v>54</v>
      </c>
      <c r="C10416" s="6">
        <v>4</v>
      </c>
      <c r="D10416" s="7">
        <v>150</v>
      </c>
      <c r="E10416" s="6" t="s">
        <v>19215</v>
      </c>
      <c r="H10416" s="6">
        <f>IF('Раздел 2.13.2'!Q36&gt;='Раздел 2.13.2'!Y36,0,1)</f>
        <v>0</v>
      </c>
    </row>
    <row r="10417" spans="1:8" x14ac:dyDescent="0.2">
      <c r="A10417" s="6">
        <f t="shared" si="155"/>
        <v>609562</v>
      </c>
      <c r="B10417" s="6">
        <v>54</v>
      </c>
      <c r="C10417" s="6">
        <v>4</v>
      </c>
      <c r="D10417" s="7">
        <v>151</v>
      </c>
      <c r="E10417" s="6" t="s">
        <v>19216</v>
      </c>
      <c r="H10417" s="6">
        <f>IF('Раздел 2.13.2'!Q37&gt;='Раздел 2.13.2'!Y37,0,1)</f>
        <v>0</v>
      </c>
    </row>
    <row r="10418" spans="1:8" x14ac:dyDescent="0.2">
      <c r="A10418" s="6">
        <f t="shared" si="155"/>
        <v>609562</v>
      </c>
      <c r="B10418" s="6">
        <v>54</v>
      </c>
      <c r="C10418" s="6">
        <v>4</v>
      </c>
      <c r="D10418" s="7">
        <v>152</v>
      </c>
      <c r="E10418" s="6" t="s">
        <v>19217</v>
      </c>
      <c r="H10418" s="6">
        <f>IF('Раздел 2.13.2'!Q38&gt;='Раздел 2.13.2'!Y38,0,1)</f>
        <v>0</v>
      </c>
    </row>
    <row r="10419" spans="1:8" x14ac:dyDescent="0.2">
      <c r="A10419" s="6">
        <f t="shared" si="155"/>
        <v>609562</v>
      </c>
      <c r="B10419" s="6">
        <v>54</v>
      </c>
      <c r="C10419" s="6">
        <v>4</v>
      </c>
      <c r="D10419" s="7">
        <v>153</v>
      </c>
      <c r="E10419" s="6" t="s">
        <v>19218</v>
      </c>
      <c r="H10419" s="6">
        <f>IF('Раздел 2.13.2'!Q39&gt;='Раздел 2.13.2'!Y39,0,1)</f>
        <v>0</v>
      </c>
    </row>
    <row r="10420" spans="1:8" x14ac:dyDescent="0.2">
      <c r="A10420" s="6">
        <f t="shared" si="155"/>
        <v>609562</v>
      </c>
      <c r="B10420" s="6">
        <v>54</v>
      </c>
      <c r="C10420" s="6">
        <v>4</v>
      </c>
      <c r="D10420" s="7">
        <v>154</v>
      </c>
      <c r="E10420" s="6" t="s">
        <v>19988</v>
      </c>
      <c r="H10420" s="6">
        <f>IF('Раздел 2.13.2'!Q40&gt;='Раздел 2.13.2'!Y40,0,1)</f>
        <v>0</v>
      </c>
    </row>
    <row r="10421" spans="1:8" x14ac:dyDescent="0.2">
      <c r="A10421" s="6">
        <f t="shared" si="155"/>
        <v>609562</v>
      </c>
      <c r="B10421" s="6">
        <v>54</v>
      </c>
      <c r="C10421" s="6">
        <v>4</v>
      </c>
      <c r="D10421" s="7">
        <v>155</v>
      </c>
      <c r="E10421" s="6" t="s">
        <v>19989</v>
      </c>
      <c r="H10421" s="6">
        <f>IF('Раздел 2.13.2'!Q41&gt;='Раздел 2.13.2'!Y41,0,1)</f>
        <v>0</v>
      </c>
    </row>
    <row r="10422" spans="1:8" x14ac:dyDescent="0.2">
      <c r="A10422" s="6">
        <f t="shared" si="155"/>
        <v>609562</v>
      </c>
      <c r="B10422" s="6">
        <v>54</v>
      </c>
      <c r="C10422" s="6">
        <v>4</v>
      </c>
      <c r="D10422" s="7">
        <v>156</v>
      </c>
      <c r="E10422" s="6" t="s">
        <v>19990</v>
      </c>
      <c r="H10422" s="6">
        <f>IF('Раздел 2.13.2'!Q42&gt;='Раздел 2.13.2'!Y42,0,1)</f>
        <v>0</v>
      </c>
    </row>
    <row r="10423" spans="1:8" x14ac:dyDescent="0.2">
      <c r="A10423" s="6">
        <f t="shared" si="155"/>
        <v>609562</v>
      </c>
      <c r="B10423" s="6">
        <v>54</v>
      </c>
      <c r="C10423" s="6">
        <v>4</v>
      </c>
      <c r="D10423" s="7">
        <v>157</v>
      </c>
      <c r="E10423" s="6" t="s">
        <v>19991</v>
      </c>
      <c r="H10423" s="6">
        <f>IF('Раздел 2.13.2'!Q43&gt;='Раздел 2.13.2'!Y43,0,1)</f>
        <v>0</v>
      </c>
    </row>
    <row r="10424" spans="1:8" x14ac:dyDescent="0.2">
      <c r="A10424" s="6">
        <f t="shared" si="155"/>
        <v>609562</v>
      </c>
      <c r="B10424" s="6">
        <v>54</v>
      </c>
      <c r="C10424" s="6">
        <v>4</v>
      </c>
      <c r="D10424" s="7">
        <v>158</v>
      </c>
      <c r="E10424" s="6" t="s">
        <v>19992</v>
      </c>
      <c r="H10424" s="6">
        <f>IF('Раздел 2.13.2'!Q44&gt;='Раздел 2.13.2'!Y44,0,1)</f>
        <v>0</v>
      </c>
    </row>
    <row r="10425" spans="1:8" x14ac:dyDescent="0.2">
      <c r="A10425" s="6">
        <f t="shared" si="155"/>
        <v>609562</v>
      </c>
      <c r="B10425" s="6">
        <v>54</v>
      </c>
      <c r="C10425" s="6">
        <v>4</v>
      </c>
      <c r="D10425" s="7">
        <v>159</v>
      </c>
      <c r="E10425" s="6" t="s">
        <v>19993</v>
      </c>
      <c r="H10425" s="6">
        <f>IF('Раздел 2.13.2'!Q45&gt;='Раздел 2.13.2'!Y45,0,1)</f>
        <v>0</v>
      </c>
    </row>
    <row r="10426" spans="1:8" x14ac:dyDescent="0.2">
      <c r="A10426" s="6">
        <f t="shared" si="155"/>
        <v>609562</v>
      </c>
      <c r="B10426" s="6">
        <v>54</v>
      </c>
      <c r="C10426" s="6">
        <v>4</v>
      </c>
      <c r="D10426" s="7">
        <v>160</v>
      </c>
      <c r="E10426" s="6" t="s">
        <v>19994</v>
      </c>
      <c r="H10426" s="6">
        <f>IF('Раздел 2.13.2'!Q46&gt;='Раздел 2.13.2'!Y46,0,1)</f>
        <v>0</v>
      </c>
    </row>
    <row r="10427" spans="1:8" x14ac:dyDescent="0.2">
      <c r="A10427" s="6">
        <f t="shared" si="155"/>
        <v>609562</v>
      </c>
      <c r="B10427" s="6">
        <v>54</v>
      </c>
      <c r="C10427" s="6">
        <v>4</v>
      </c>
      <c r="D10427" s="7">
        <v>161</v>
      </c>
      <c r="E10427" s="6" t="s">
        <v>19995</v>
      </c>
      <c r="H10427" s="6">
        <f>IF('Раздел 2.13.2'!Q47&gt;='Раздел 2.13.2'!Y47,0,1)</f>
        <v>0</v>
      </c>
    </row>
    <row r="10428" spans="1:8" x14ac:dyDescent="0.2">
      <c r="A10428" s="6">
        <f t="shared" si="155"/>
        <v>609562</v>
      </c>
      <c r="B10428" s="6">
        <v>54</v>
      </c>
      <c r="C10428" s="6">
        <v>4</v>
      </c>
      <c r="D10428" s="7">
        <v>162</v>
      </c>
      <c r="E10428" s="6" t="s">
        <v>19996</v>
      </c>
      <c r="H10428" s="6">
        <f>IF('Раздел 2.13.2'!Q48&gt;='Раздел 2.13.2'!Y48,0,1)</f>
        <v>0</v>
      </c>
    </row>
    <row r="10429" spans="1:8" x14ac:dyDescent="0.2">
      <c r="A10429" s="6">
        <f t="shared" si="155"/>
        <v>609562</v>
      </c>
      <c r="B10429" s="6">
        <v>54</v>
      </c>
      <c r="C10429" s="6">
        <v>4</v>
      </c>
      <c r="D10429" s="7">
        <v>163</v>
      </c>
      <c r="E10429" s="6" t="s">
        <v>19997</v>
      </c>
      <c r="H10429" s="6">
        <f>IF('Раздел 2.13.2'!Q49&gt;='Раздел 2.13.2'!Y49,0,1)</f>
        <v>0</v>
      </c>
    </row>
    <row r="10430" spans="1:8" x14ac:dyDescent="0.2">
      <c r="A10430" s="6">
        <f t="shared" si="155"/>
        <v>609562</v>
      </c>
      <c r="B10430" s="6">
        <v>54</v>
      </c>
      <c r="C10430" s="6">
        <v>4</v>
      </c>
      <c r="D10430" s="7">
        <v>164</v>
      </c>
      <c r="E10430" s="6" t="s">
        <v>19998</v>
      </c>
      <c r="H10430" s="6">
        <f>IF('Раздел 2.13.2'!Q50&gt;='Раздел 2.13.2'!Y50,0,1)</f>
        <v>0</v>
      </c>
    </row>
    <row r="10431" spans="1:8" x14ac:dyDescent="0.2">
      <c r="A10431" s="6">
        <f t="shared" si="155"/>
        <v>609562</v>
      </c>
      <c r="B10431" s="6">
        <v>54</v>
      </c>
      <c r="C10431" s="6">
        <v>4</v>
      </c>
      <c r="D10431" s="7">
        <v>165</v>
      </c>
      <c r="E10431" s="6" t="s">
        <v>19999</v>
      </c>
      <c r="H10431" s="6">
        <f>IF('Раздел 2.13.2'!Q51&gt;='Раздел 2.13.2'!Y51,0,1)</f>
        <v>0</v>
      </c>
    </row>
    <row r="10432" spans="1:8" x14ac:dyDescent="0.2">
      <c r="A10432" s="6">
        <f t="shared" si="155"/>
        <v>609562</v>
      </c>
      <c r="B10432" s="6">
        <v>54</v>
      </c>
      <c r="C10432" s="6">
        <v>4</v>
      </c>
      <c r="D10432" s="7">
        <v>166</v>
      </c>
      <c r="E10432" s="6" t="s">
        <v>20000</v>
      </c>
      <c r="H10432" s="6">
        <f>IF('Раздел 2.13.2'!Q52&gt;='Раздел 2.13.2'!Y52,0,1)</f>
        <v>0</v>
      </c>
    </row>
    <row r="10433" spans="1:8" x14ac:dyDescent="0.2">
      <c r="A10433" s="6">
        <f t="shared" si="155"/>
        <v>609562</v>
      </c>
      <c r="B10433" s="6">
        <v>54</v>
      </c>
      <c r="C10433" s="6">
        <v>4</v>
      </c>
      <c r="D10433" s="7">
        <v>167</v>
      </c>
      <c r="E10433" s="6" t="s">
        <v>20001</v>
      </c>
      <c r="H10433" s="6">
        <f>IF('Раздел 2.13.2'!Q53&gt;='Раздел 2.13.2'!Y53,0,1)</f>
        <v>0</v>
      </c>
    </row>
    <row r="10434" spans="1:8" x14ac:dyDescent="0.2">
      <c r="A10434" s="6">
        <f t="shared" si="155"/>
        <v>609562</v>
      </c>
      <c r="B10434" s="6">
        <v>54</v>
      </c>
      <c r="C10434" s="6">
        <v>4</v>
      </c>
      <c r="D10434" s="7">
        <v>168</v>
      </c>
      <c r="E10434" s="6" t="s">
        <v>20002</v>
      </c>
      <c r="H10434" s="6">
        <f>IF('Раздел 2.13.2'!Q54&gt;='Раздел 2.13.2'!Y54,0,1)</f>
        <v>0</v>
      </c>
    </row>
    <row r="10435" spans="1:8" x14ac:dyDescent="0.2">
      <c r="A10435" s="6">
        <f t="shared" si="155"/>
        <v>609562</v>
      </c>
      <c r="B10435" s="6">
        <v>54</v>
      </c>
      <c r="C10435" s="6">
        <v>4</v>
      </c>
      <c r="D10435" s="7">
        <v>169</v>
      </c>
      <c r="E10435" s="6" t="s">
        <v>20003</v>
      </c>
      <c r="H10435" s="6">
        <f>IF('Раздел 2.13.2'!Q55&gt;='Раздел 2.13.2'!Y55,0,1)</f>
        <v>0</v>
      </c>
    </row>
    <row r="10436" spans="1:8" x14ac:dyDescent="0.2">
      <c r="A10436" s="6">
        <f t="shared" si="155"/>
        <v>609562</v>
      </c>
      <c r="B10436" s="6">
        <v>54</v>
      </c>
      <c r="C10436" s="6">
        <v>4</v>
      </c>
      <c r="D10436" s="7">
        <v>170</v>
      </c>
      <c r="E10436" s="6" t="s">
        <v>20004</v>
      </c>
      <c r="H10436" s="6">
        <f>IF('Раздел 2.13.2'!Q56&gt;='Раздел 2.13.2'!Y56,0,1)</f>
        <v>0</v>
      </c>
    </row>
    <row r="10437" spans="1:8" x14ac:dyDescent="0.2">
      <c r="A10437" s="6">
        <f t="shared" si="155"/>
        <v>609562</v>
      </c>
      <c r="B10437" s="6">
        <v>54</v>
      </c>
      <c r="C10437" s="6">
        <v>4</v>
      </c>
      <c r="D10437" s="7">
        <v>171</v>
      </c>
      <c r="E10437" s="6" t="s">
        <v>20005</v>
      </c>
      <c r="H10437" s="6">
        <f>IF('Раздел 2.13.2'!Q57&gt;='Раздел 2.13.2'!Y57,0,1)</f>
        <v>0</v>
      </c>
    </row>
    <row r="10438" spans="1:8" x14ac:dyDescent="0.2">
      <c r="A10438" s="6">
        <f t="shared" si="155"/>
        <v>609562</v>
      </c>
      <c r="B10438" s="6">
        <v>54</v>
      </c>
      <c r="C10438" s="6">
        <v>4</v>
      </c>
      <c r="D10438" s="7">
        <v>172</v>
      </c>
      <c r="E10438" s="6" t="s">
        <v>20006</v>
      </c>
      <c r="H10438" s="6">
        <f>IF('Раздел 2.13.2'!Q58&gt;='Раздел 2.13.2'!Y58,0,1)</f>
        <v>0</v>
      </c>
    </row>
    <row r="10439" spans="1:8" x14ac:dyDescent="0.2">
      <c r="A10439" s="6">
        <f t="shared" si="155"/>
        <v>609562</v>
      </c>
      <c r="B10439" s="6">
        <v>54</v>
      </c>
      <c r="C10439" s="6">
        <v>4</v>
      </c>
      <c r="D10439" s="7">
        <v>173</v>
      </c>
      <c r="E10439" s="6" t="s">
        <v>20007</v>
      </c>
      <c r="H10439" s="6">
        <f>IF('Раздел 2.13.2'!Q59&gt;='Раздел 2.13.2'!Y59,0,1)</f>
        <v>0</v>
      </c>
    </row>
    <row r="10440" spans="1:8" x14ac:dyDescent="0.2">
      <c r="A10440" s="6">
        <f t="shared" si="155"/>
        <v>609562</v>
      </c>
      <c r="B10440" s="6">
        <v>54</v>
      </c>
      <c r="C10440" s="6">
        <v>4</v>
      </c>
      <c r="D10440" s="7">
        <v>174</v>
      </c>
      <c r="E10440" s="6" t="s">
        <v>20008</v>
      </c>
      <c r="H10440" s="6">
        <f>IF('Раздел 2.13.2'!Q60&gt;='Раздел 2.13.2'!Y60,0,1)</f>
        <v>0</v>
      </c>
    </row>
    <row r="10441" spans="1:8" x14ac:dyDescent="0.2">
      <c r="A10441" s="6">
        <f t="shared" si="155"/>
        <v>609562</v>
      </c>
      <c r="B10441" s="6">
        <v>54</v>
      </c>
      <c r="C10441" s="6">
        <v>4</v>
      </c>
      <c r="D10441" s="7">
        <v>175</v>
      </c>
      <c r="E10441" s="6" t="s">
        <v>20777</v>
      </c>
      <c r="H10441" s="6">
        <f>IF('Раздел 2.13.2'!Q61&gt;='Раздел 2.13.2'!Y61,0,1)</f>
        <v>0</v>
      </c>
    </row>
    <row r="10442" spans="1:8" x14ac:dyDescent="0.2">
      <c r="A10442" s="6">
        <f t="shared" si="155"/>
        <v>609562</v>
      </c>
      <c r="B10442" s="6">
        <v>54</v>
      </c>
      <c r="C10442" s="6">
        <v>4</v>
      </c>
      <c r="D10442" s="7">
        <v>176</v>
      </c>
      <c r="E10442" s="6" t="s">
        <v>20778</v>
      </c>
      <c r="H10442" s="6">
        <f>IF('Раздел 2.13.2'!Q62&gt;='Раздел 2.13.2'!Y62,0,1)</f>
        <v>0</v>
      </c>
    </row>
    <row r="10443" spans="1:8" x14ac:dyDescent="0.2">
      <c r="A10443" s="6">
        <f t="shared" si="155"/>
        <v>609562</v>
      </c>
      <c r="B10443" s="6">
        <v>54</v>
      </c>
      <c r="C10443" s="6">
        <v>4</v>
      </c>
      <c r="D10443" s="7">
        <v>177</v>
      </c>
      <c r="E10443" s="6" t="s">
        <v>20013</v>
      </c>
      <c r="H10443" s="6">
        <f>IF('Раздел 2.13.2'!Q63&gt;='Раздел 2.13.2'!Y63,0,1)</f>
        <v>0</v>
      </c>
    </row>
    <row r="10444" spans="1:8" x14ac:dyDescent="0.2">
      <c r="A10444" s="6">
        <f t="shared" si="155"/>
        <v>609562</v>
      </c>
      <c r="B10444" s="6">
        <v>54</v>
      </c>
      <c r="C10444" s="6">
        <v>4</v>
      </c>
      <c r="D10444" s="7">
        <v>178</v>
      </c>
      <c r="E10444" s="6" t="s">
        <v>20014</v>
      </c>
      <c r="H10444" s="6">
        <f>IF('Раздел 2.13.2'!Q64&gt;='Раздел 2.13.2'!Y64,0,1)</f>
        <v>0</v>
      </c>
    </row>
    <row r="10445" spans="1:8" x14ac:dyDescent="0.2">
      <c r="A10445" s="6">
        <f t="shared" si="155"/>
        <v>609562</v>
      </c>
      <c r="B10445" s="6">
        <v>54</v>
      </c>
      <c r="C10445" s="6">
        <v>4</v>
      </c>
      <c r="D10445" s="7">
        <v>179</v>
      </c>
      <c r="E10445" s="6" t="s">
        <v>20015</v>
      </c>
      <c r="H10445" s="6">
        <f>IF('Раздел 2.13.2'!Q65&gt;='Раздел 2.13.2'!Y65,0,1)</f>
        <v>0</v>
      </c>
    </row>
    <row r="10446" spans="1:8" x14ac:dyDescent="0.2">
      <c r="A10446" s="6">
        <f t="shared" si="155"/>
        <v>609562</v>
      </c>
      <c r="B10446" s="6">
        <v>54</v>
      </c>
      <c r="C10446" s="6">
        <v>4</v>
      </c>
      <c r="D10446" s="7">
        <v>180</v>
      </c>
      <c r="E10446" s="6" t="s">
        <v>20016</v>
      </c>
      <c r="H10446" s="6">
        <f>IF('Раздел 2.13.2'!Q66&gt;='Раздел 2.13.2'!Y66,0,1)</f>
        <v>0</v>
      </c>
    </row>
    <row r="10447" spans="1:8" x14ac:dyDescent="0.2">
      <c r="A10447" s="6">
        <f t="shared" si="155"/>
        <v>609562</v>
      </c>
      <c r="B10447" s="6">
        <v>54</v>
      </c>
      <c r="C10447" s="6">
        <v>4</v>
      </c>
      <c r="D10447" s="7">
        <v>181</v>
      </c>
      <c r="E10447" s="6" t="s">
        <v>19245</v>
      </c>
      <c r="H10447" s="6">
        <f>IF('Раздел 2.13.2'!Q67&gt;='Раздел 2.13.2'!Y67,0,1)</f>
        <v>0</v>
      </c>
    </row>
    <row r="10448" spans="1:8" x14ac:dyDescent="0.2">
      <c r="A10448" s="6">
        <f t="shared" si="155"/>
        <v>609562</v>
      </c>
      <c r="B10448" s="6">
        <v>54</v>
      </c>
      <c r="C10448" s="6">
        <v>4</v>
      </c>
      <c r="D10448" s="7">
        <v>182</v>
      </c>
      <c r="E10448" s="6" t="s">
        <v>20773</v>
      </c>
      <c r="H10448" s="6">
        <f>IF('Раздел 2.13.2'!Q68&gt;='Раздел 2.13.2'!Y68,0,1)</f>
        <v>0</v>
      </c>
    </row>
    <row r="10449" spans="1:8" x14ac:dyDescent="0.2">
      <c r="A10449" s="6">
        <f t="shared" si="155"/>
        <v>609562</v>
      </c>
      <c r="B10449" s="6">
        <v>54</v>
      </c>
      <c r="C10449" s="6">
        <v>4</v>
      </c>
      <c r="D10449" s="7">
        <v>183</v>
      </c>
      <c r="E10449" s="6" t="s">
        <v>20774</v>
      </c>
      <c r="H10449" s="6">
        <f>IF('Раздел 2.13.2'!Q69&gt;='Раздел 2.13.2'!Y69,0,1)</f>
        <v>0</v>
      </c>
    </row>
    <row r="10450" spans="1:8" x14ac:dyDescent="0.2">
      <c r="A10450" s="6">
        <f t="shared" si="155"/>
        <v>609562</v>
      </c>
      <c r="B10450" s="6">
        <v>54</v>
      </c>
      <c r="C10450" s="6">
        <v>4</v>
      </c>
      <c r="D10450" s="7">
        <v>184</v>
      </c>
      <c r="E10450" s="6" t="s">
        <v>20775</v>
      </c>
      <c r="H10450" s="6">
        <f>IF('Раздел 2.13.2'!Q70&gt;='Раздел 2.13.2'!Y70,0,1)</f>
        <v>0</v>
      </c>
    </row>
    <row r="10451" spans="1:8" x14ac:dyDescent="0.2">
      <c r="A10451" s="6">
        <f t="shared" si="155"/>
        <v>609562</v>
      </c>
      <c r="B10451" s="6">
        <v>54</v>
      </c>
      <c r="C10451" s="6">
        <v>4</v>
      </c>
      <c r="D10451" s="7">
        <v>185</v>
      </c>
      <c r="E10451" s="6" t="s">
        <v>20776</v>
      </c>
      <c r="H10451" s="6">
        <f>IF('Раздел 2.13.2'!Q71&gt;='Раздел 2.13.2'!Y71,0,1)</f>
        <v>0</v>
      </c>
    </row>
    <row r="10452" spans="1:8" x14ac:dyDescent="0.2">
      <c r="A10452" s="6">
        <f t="shared" si="155"/>
        <v>609562</v>
      </c>
      <c r="B10452" s="6">
        <v>54</v>
      </c>
      <c r="C10452" s="6">
        <v>4</v>
      </c>
      <c r="D10452" s="7">
        <v>186</v>
      </c>
      <c r="E10452" s="6" t="s">
        <v>21535</v>
      </c>
      <c r="H10452" s="6">
        <f>IF('Раздел 2.13.2'!Q72&gt;='Раздел 2.13.2'!Y72,0,1)</f>
        <v>0</v>
      </c>
    </row>
    <row r="10453" spans="1:8" x14ac:dyDescent="0.2">
      <c r="A10453" s="6">
        <f t="shared" si="155"/>
        <v>609562</v>
      </c>
      <c r="B10453" s="6">
        <v>54</v>
      </c>
      <c r="C10453" s="6">
        <v>4</v>
      </c>
      <c r="D10453" s="7">
        <v>187</v>
      </c>
      <c r="E10453" s="6" t="s">
        <v>21536</v>
      </c>
      <c r="H10453" s="6">
        <f>IF('Раздел 2.13.2'!Q73&gt;='Раздел 2.13.2'!Y73,0,1)</f>
        <v>0</v>
      </c>
    </row>
    <row r="10454" spans="1:8" x14ac:dyDescent="0.2">
      <c r="A10454" s="6">
        <f t="shared" si="155"/>
        <v>609562</v>
      </c>
      <c r="B10454" s="6">
        <v>54</v>
      </c>
      <c r="C10454" s="6">
        <v>4</v>
      </c>
      <c r="D10454" s="7">
        <v>188</v>
      </c>
      <c r="E10454" s="6" t="s">
        <v>21537</v>
      </c>
      <c r="H10454" s="6">
        <f>IF('Раздел 2.13.2'!Q74&gt;='Раздел 2.13.2'!Y74,0,1)</f>
        <v>0</v>
      </c>
    </row>
    <row r="10455" spans="1:8" x14ac:dyDescent="0.2">
      <c r="A10455" s="6">
        <f t="shared" si="155"/>
        <v>609562</v>
      </c>
      <c r="B10455" s="6">
        <v>54</v>
      </c>
      <c r="C10455" s="6">
        <v>4</v>
      </c>
      <c r="D10455" s="7">
        <v>189</v>
      </c>
      <c r="E10455" s="6" t="s">
        <v>21538</v>
      </c>
      <c r="H10455" s="6">
        <f>IF('Раздел 2.13.2'!Q75&gt;='Раздел 2.13.2'!Y75,0,1)</f>
        <v>0</v>
      </c>
    </row>
    <row r="10456" spans="1:8" x14ac:dyDescent="0.2">
      <c r="A10456" s="6">
        <f t="shared" si="155"/>
        <v>609562</v>
      </c>
      <c r="B10456" s="6">
        <v>54</v>
      </c>
      <c r="C10456" s="6">
        <v>4</v>
      </c>
      <c r="D10456" s="7">
        <v>190</v>
      </c>
      <c r="E10456" s="6" t="s">
        <v>21539</v>
      </c>
      <c r="H10456" s="6">
        <f>IF('Раздел 2.13.2'!Q76&gt;='Раздел 2.13.2'!Y76,0,1)</f>
        <v>0</v>
      </c>
    </row>
    <row r="10457" spans="1:8" x14ac:dyDescent="0.2">
      <c r="A10457" s="6">
        <f t="shared" si="155"/>
        <v>609562</v>
      </c>
      <c r="B10457" s="6">
        <v>54</v>
      </c>
      <c r="C10457" s="6">
        <v>4</v>
      </c>
      <c r="D10457" s="7">
        <v>191</v>
      </c>
      <c r="E10457" s="6" t="s">
        <v>21540</v>
      </c>
      <c r="H10457" s="6">
        <f>IF('Раздел 2.13.2'!Q77&gt;='Раздел 2.13.2'!Y77,0,1)</f>
        <v>0</v>
      </c>
    </row>
    <row r="10458" spans="1:8" x14ac:dyDescent="0.2">
      <c r="A10458" s="6">
        <f t="shared" ref="A10458:A10521" si="156">P_3</f>
        <v>609562</v>
      </c>
      <c r="B10458" s="6">
        <v>54</v>
      </c>
      <c r="C10458" s="6">
        <v>4</v>
      </c>
      <c r="D10458" s="7">
        <v>192</v>
      </c>
      <c r="E10458" s="6" t="s">
        <v>21542</v>
      </c>
      <c r="H10458" s="6">
        <f>IF('Раздел 2.13.2'!Q78&gt;='Раздел 2.13.2'!Y78,0,1)</f>
        <v>0</v>
      </c>
    </row>
    <row r="10459" spans="1:8" x14ac:dyDescent="0.2">
      <c r="A10459" s="6">
        <f t="shared" si="156"/>
        <v>609562</v>
      </c>
      <c r="B10459" s="6">
        <v>54</v>
      </c>
      <c r="C10459" s="6">
        <v>4</v>
      </c>
      <c r="D10459" s="7">
        <v>193</v>
      </c>
      <c r="E10459" s="6" t="s">
        <v>21543</v>
      </c>
      <c r="H10459" s="6">
        <f>IF('Раздел 2.13.2'!Q79&gt;='Раздел 2.13.2'!Y79,0,1)</f>
        <v>0</v>
      </c>
    </row>
    <row r="10460" spans="1:8" x14ac:dyDescent="0.2">
      <c r="A10460" s="6">
        <f t="shared" si="156"/>
        <v>609562</v>
      </c>
      <c r="B10460" s="6">
        <v>54</v>
      </c>
      <c r="C10460" s="119">
        <v>4</v>
      </c>
      <c r="D10460" s="119">
        <v>194</v>
      </c>
      <c r="E10460" s="119" t="s">
        <v>21544</v>
      </c>
      <c r="F10460" s="119"/>
      <c r="G10460" s="119"/>
      <c r="H10460" s="119">
        <f>IF('Раздел 2.13.2'!Q80&gt;='Раздел 2.13.2'!Y80,0,1)</f>
        <v>0</v>
      </c>
    </row>
    <row r="10461" spans="1:8" x14ac:dyDescent="0.2">
      <c r="A10461" s="6">
        <f t="shared" si="156"/>
        <v>609562</v>
      </c>
      <c r="B10461" s="6">
        <v>54</v>
      </c>
      <c r="C10461" s="6">
        <v>5</v>
      </c>
      <c r="D10461" s="7">
        <v>195</v>
      </c>
      <c r="E10461" s="6" t="s">
        <v>21545</v>
      </c>
      <c r="H10461" s="6">
        <f>IF('Раздел 2.13.2'!Q21&gt;='Раздел 2.13.2'!Z21,0,1)</f>
        <v>0</v>
      </c>
    </row>
    <row r="10462" spans="1:8" x14ac:dyDescent="0.2">
      <c r="A10462" s="6">
        <f t="shared" si="156"/>
        <v>609562</v>
      </c>
      <c r="B10462" s="6">
        <v>54</v>
      </c>
      <c r="C10462" s="6">
        <v>5</v>
      </c>
      <c r="D10462" s="7">
        <v>196</v>
      </c>
      <c r="E10462" s="6" t="s">
        <v>20785</v>
      </c>
      <c r="H10462" s="6">
        <f>IF('Раздел 2.13.2'!Q22&gt;='Раздел 2.13.2'!Z22,0,1)</f>
        <v>0</v>
      </c>
    </row>
    <row r="10463" spans="1:8" x14ac:dyDescent="0.2">
      <c r="A10463" s="6">
        <f t="shared" si="156"/>
        <v>609562</v>
      </c>
      <c r="B10463" s="6">
        <v>54</v>
      </c>
      <c r="C10463" s="6">
        <v>5</v>
      </c>
      <c r="D10463" s="7">
        <v>197</v>
      </c>
      <c r="E10463" s="6" t="s">
        <v>20017</v>
      </c>
      <c r="H10463" s="6">
        <f>IF('Раздел 2.13.2'!Q23&gt;='Раздел 2.13.2'!Z23,0,1)</f>
        <v>0</v>
      </c>
    </row>
    <row r="10464" spans="1:8" x14ac:dyDescent="0.2">
      <c r="A10464" s="6">
        <f t="shared" si="156"/>
        <v>609562</v>
      </c>
      <c r="B10464" s="6">
        <v>54</v>
      </c>
      <c r="C10464" s="6">
        <v>5</v>
      </c>
      <c r="D10464" s="7">
        <v>198</v>
      </c>
      <c r="E10464" s="6" t="s">
        <v>20018</v>
      </c>
      <c r="H10464" s="6">
        <f>IF('Раздел 2.13.2'!Q24&gt;='Раздел 2.13.2'!Z24,0,1)</f>
        <v>0</v>
      </c>
    </row>
    <row r="10465" spans="1:8" x14ac:dyDescent="0.2">
      <c r="A10465" s="6">
        <f t="shared" si="156"/>
        <v>609562</v>
      </c>
      <c r="B10465" s="6">
        <v>54</v>
      </c>
      <c r="C10465" s="6">
        <v>5</v>
      </c>
      <c r="D10465" s="7">
        <v>199</v>
      </c>
      <c r="E10465" s="6" t="s">
        <v>20019</v>
      </c>
      <c r="H10465" s="6">
        <f>IF('Раздел 2.13.2'!Q25&gt;='Раздел 2.13.2'!Z25,0,1)</f>
        <v>0</v>
      </c>
    </row>
    <row r="10466" spans="1:8" x14ac:dyDescent="0.2">
      <c r="A10466" s="6">
        <f t="shared" si="156"/>
        <v>609562</v>
      </c>
      <c r="B10466" s="6">
        <v>54</v>
      </c>
      <c r="C10466" s="6">
        <v>5</v>
      </c>
      <c r="D10466" s="7">
        <v>200</v>
      </c>
      <c r="E10466" s="6" t="s">
        <v>20020</v>
      </c>
      <c r="H10466" s="6">
        <f>IF('Раздел 2.13.2'!Q26&gt;='Раздел 2.13.2'!Z26,0,1)</f>
        <v>0</v>
      </c>
    </row>
    <row r="10467" spans="1:8" x14ac:dyDescent="0.2">
      <c r="A10467" s="6">
        <f t="shared" si="156"/>
        <v>609562</v>
      </c>
      <c r="B10467" s="6">
        <v>54</v>
      </c>
      <c r="C10467" s="6">
        <v>5</v>
      </c>
      <c r="D10467" s="7">
        <v>201</v>
      </c>
      <c r="E10467" s="6" t="s">
        <v>20021</v>
      </c>
      <c r="H10467" s="6">
        <f>IF('Раздел 2.13.2'!Q27&gt;='Раздел 2.13.2'!Z27,0,1)</f>
        <v>0</v>
      </c>
    </row>
    <row r="10468" spans="1:8" x14ac:dyDescent="0.2">
      <c r="A10468" s="6">
        <f t="shared" si="156"/>
        <v>609562</v>
      </c>
      <c r="B10468" s="6">
        <v>54</v>
      </c>
      <c r="C10468" s="6">
        <v>5</v>
      </c>
      <c r="D10468" s="7">
        <v>202</v>
      </c>
      <c r="E10468" s="6" t="s">
        <v>20022</v>
      </c>
      <c r="H10468" s="6">
        <f>IF('Раздел 2.13.2'!Q28&gt;='Раздел 2.13.2'!Z28,0,1)</f>
        <v>0</v>
      </c>
    </row>
    <row r="10469" spans="1:8" x14ac:dyDescent="0.2">
      <c r="A10469" s="6">
        <f t="shared" si="156"/>
        <v>609562</v>
      </c>
      <c r="B10469" s="6">
        <v>54</v>
      </c>
      <c r="C10469" s="6">
        <v>5</v>
      </c>
      <c r="D10469" s="7">
        <v>203</v>
      </c>
      <c r="E10469" s="6" t="s">
        <v>20023</v>
      </c>
      <c r="H10469" s="6">
        <f>IF('Раздел 2.13.2'!Q29&gt;='Раздел 2.13.2'!Z29,0,1)</f>
        <v>0</v>
      </c>
    </row>
    <row r="10470" spans="1:8" x14ac:dyDescent="0.2">
      <c r="A10470" s="6">
        <f t="shared" si="156"/>
        <v>609562</v>
      </c>
      <c r="B10470" s="6">
        <v>54</v>
      </c>
      <c r="C10470" s="6">
        <v>5</v>
      </c>
      <c r="D10470" s="7">
        <v>204</v>
      </c>
      <c r="E10470" s="6" t="s">
        <v>20024</v>
      </c>
      <c r="H10470" s="6">
        <f>IF('Раздел 2.13.2'!Q30&gt;='Раздел 2.13.2'!Z30,0,1)</f>
        <v>0</v>
      </c>
    </row>
    <row r="10471" spans="1:8" x14ac:dyDescent="0.2">
      <c r="A10471" s="6">
        <f t="shared" si="156"/>
        <v>609562</v>
      </c>
      <c r="B10471" s="6">
        <v>54</v>
      </c>
      <c r="C10471" s="6">
        <v>5</v>
      </c>
      <c r="D10471" s="7">
        <v>205</v>
      </c>
      <c r="E10471" s="6" t="s">
        <v>20025</v>
      </c>
      <c r="H10471" s="6">
        <f>IF('Раздел 2.13.2'!Q31&gt;='Раздел 2.13.2'!Z31,0,1)</f>
        <v>0</v>
      </c>
    </row>
    <row r="10472" spans="1:8" x14ac:dyDescent="0.2">
      <c r="A10472" s="6">
        <f t="shared" si="156"/>
        <v>609562</v>
      </c>
      <c r="B10472" s="6">
        <v>54</v>
      </c>
      <c r="C10472" s="6">
        <v>5</v>
      </c>
      <c r="D10472" s="7">
        <v>206</v>
      </c>
      <c r="E10472" s="6" t="s">
        <v>19253</v>
      </c>
      <c r="H10472" s="6">
        <f>IF('Раздел 2.13.2'!Q32&gt;='Раздел 2.13.2'!Z32,0,1)</f>
        <v>0</v>
      </c>
    </row>
    <row r="10473" spans="1:8" x14ac:dyDescent="0.2">
      <c r="A10473" s="6">
        <f t="shared" si="156"/>
        <v>609562</v>
      </c>
      <c r="B10473" s="6">
        <v>54</v>
      </c>
      <c r="C10473" s="6">
        <v>5</v>
      </c>
      <c r="D10473" s="7">
        <v>207</v>
      </c>
      <c r="E10473" s="6" t="s">
        <v>19254</v>
      </c>
      <c r="H10473" s="6">
        <f>IF('Раздел 2.13.2'!Q33&gt;='Раздел 2.13.2'!Z33,0,1)</f>
        <v>0</v>
      </c>
    </row>
    <row r="10474" spans="1:8" x14ac:dyDescent="0.2">
      <c r="A10474" s="6">
        <f t="shared" si="156"/>
        <v>609562</v>
      </c>
      <c r="B10474" s="6">
        <v>54</v>
      </c>
      <c r="C10474" s="6">
        <v>5</v>
      </c>
      <c r="D10474" s="7">
        <v>208</v>
      </c>
      <c r="E10474" s="6" t="s">
        <v>19255</v>
      </c>
      <c r="H10474" s="6">
        <f>IF('Раздел 2.13.2'!Q34&gt;='Раздел 2.13.2'!Z34,0,1)</f>
        <v>0</v>
      </c>
    </row>
    <row r="10475" spans="1:8" x14ac:dyDescent="0.2">
      <c r="A10475" s="6">
        <f t="shared" si="156"/>
        <v>609562</v>
      </c>
      <c r="B10475" s="6">
        <v>54</v>
      </c>
      <c r="C10475" s="6">
        <v>5</v>
      </c>
      <c r="D10475" s="7">
        <v>209</v>
      </c>
      <c r="E10475" s="6" t="s">
        <v>19256</v>
      </c>
      <c r="H10475" s="6">
        <f>IF('Раздел 2.13.2'!Q35&gt;='Раздел 2.13.2'!Z35,0,1)</f>
        <v>0</v>
      </c>
    </row>
    <row r="10476" spans="1:8" x14ac:dyDescent="0.2">
      <c r="A10476" s="6">
        <f t="shared" si="156"/>
        <v>609562</v>
      </c>
      <c r="B10476" s="6">
        <v>54</v>
      </c>
      <c r="C10476" s="6">
        <v>5</v>
      </c>
      <c r="D10476" s="7">
        <v>210</v>
      </c>
      <c r="E10476" s="6" t="s">
        <v>19257</v>
      </c>
      <c r="H10476" s="6">
        <f>IF('Раздел 2.13.2'!Q36&gt;='Раздел 2.13.2'!Z36,0,1)</f>
        <v>0</v>
      </c>
    </row>
    <row r="10477" spans="1:8" x14ac:dyDescent="0.2">
      <c r="A10477" s="6">
        <f t="shared" si="156"/>
        <v>609562</v>
      </c>
      <c r="B10477" s="6">
        <v>54</v>
      </c>
      <c r="C10477" s="6">
        <v>5</v>
      </c>
      <c r="D10477" s="7">
        <v>211</v>
      </c>
      <c r="E10477" s="6" t="s">
        <v>19258</v>
      </c>
      <c r="H10477" s="6">
        <f>IF('Раздел 2.13.2'!Q37&gt;='Раздел 2.13.2'!Z37,0,1)</f>
        <v>0</v>
      </c>
    </row>
    <row r="10478" spans="1:8" x14ac:dyDescent="0.2">
      <c r="A10478" s="6">
        <f t="shared" si="156"/>
        <v>609562</v>
      </c>
      <c r="B10478" s="6">
        <v>54</v>
      </c>
      <c r="C10478" s="6">
        <v>5</v>
      </c>
      <c r="D10478" s="7">
        <v>212</v>
      </c>
      <c r="E10478" s="6" t="s">
        <v>19259</v>
      </c>
      <c r="H10478" s="6">
        <f>IF('Раздел 2.13.2'!Q38&gt;='Раздел 2.13.2'!Z38,0,1)</f>
        <v>0</v>
      </c>
    </row>
    <row r="10479" spans="1:8" x14ac:dyDescent="0.2">
      <c r="A10479" s="6">
        <f t="shared" si="156"/>
        <v>609562</v>
      </c>
      <c r="B10479" s="6">
        <v>54</v>
      </c>
      <c r="C10479" s="6">
        <v>5</v>
      </c>
      <c r="D10479" s="7">
        <v>213</v>
      </c>
      <c r="E10479" s="6" t="s">
        <v>19260</v>
      </c>
      <c r="H10479" s="6">
        <f>IF('Раздел 2.13.2'!Q39&gt;='Раздел 2.13.2'!Z39,0,1)</f>
        <v>0</v>
      </c>
    </row>
    <row r="10480" spans="1:8" x14ac:dyDescent="0.2">
      <c r="A10480" s="6">
        <f t="shared" si="156"/>
        <v>609562</v>
      </c>
      <c r="B10480" s="6">
        <v>54</v>
      </c>
      <c r="C10480" s="6">
        <v>5</v>
      </c>
      <c r="D10480" s="7">
        <v>214</v>
      </c>
      <c r="E10480" s="6" t="s">
        <v>19261</v>
      </c>
      <c r="H10480" s="6">
        <f>IF('Раздел 2.13.2'!Q40&gt;='Раздел 2.13.2'!Z40,0,1)</f>
        <v>0</v>
      </c>
    </row>
    <row r="10481" spans="1:8" x14ac:dyDescent="0.2">
      <c r="A10481" s="6">
        <f t="shared" si="156"/>
        <v>609562</v>
      </c>
      <c r="B10481" s="6">
        <v>54</v>
      </c>
      <c r="C10481" s="6">
        <v>5</v>
      </c>
      <c r="D10481" s="7">
        <v>215</v>
      </c>
      <c r="E10481" s="6" t="s">
        <v>19262</v>
      </c>
      <c r="H10481" s="6">
        <f>IF('Раздел 2.13.2'!Q41&gt;='Раздел 2.13.2'!Z41,0,1)</f>
        <v>0</v>
      </c>
    </row>
    <row r="10482" spans="1:8" x14ac:dyDescent="0.2">
      <c r="A10482" s="6">
        <f t="shared" si="156"/>
        <v>609562</v>
      </c>
      <c r="B10482" s="6">
        <v>54</v>
      </c>
      <c r="C10482" s="6">
        <v>5</v>
      </c>
      <c r="D10482" s="7">
        <v>216</v>
      </c>
      <c r="E10482" s="6" t="s">
        <v>19263</v>
      </c>
      <c r="H10482" s="6">
        <f>IF('Раздел 2.13.2'!Q42&gt;='Раздел 2.13.2'!Z42,0,1)</f>
        <v>0</v>
      </c>
    </row>
    <row r="10483" spans="1:8" x14ac:dyDescent="0.2">
      <c r="A10483" s="6">
        <f t="shared" si="156"/>
        <v>609562</v>
      </c>
      <c r="B10483" s="6">
        <v>54</v>
      </c>
      <c r="C10483" s="6">
        <v>5</v>
      </c>
      <c r="D10483" s="7">
        <v>217</v>
      </c>
      <c r="E10483" s="6" t="s">
        <v>19264</v>
      </c>
      <c r="H10483" s="6">
        <f>IF('Раздел 2.13.2'!Q43&gt;='Раздел 2.13.2'!Z43,0,1)</f>
        <v>0</v>
      </c>
    </row>
    <row r="10484" spans="1:8" x14ac:dyDescent="0.2">
      <c r="A10484" s="6">
        <f t="shared" si="156"/>
        <v>609562</v>
      </c>
      <c r="B10484" s="6">
        <v>54</v>
      </c>
      <c r="C10484" s="6">
        <v>5</v>
      </c>
      <c r="D10484" s="7">
        <v>218</v>
      </c>
      <c r="E10484" s="6" t="s">
        <v>18478</v>
      </c>
      <c r="H10484" s="6">
        <f>IF('Раздел 2.13.2'!Q44&gt;='Раздел 2.13.2'!Z44,0,1)</f>
        <v>0</v>
      </c>
    </row>
    <row r="10485" spans="1:8" x14ac:dyDescent="0.2">
      <c r="A10485" s="6">
        <f t="shared" si="156"/>
        <v>609562</v>
      </c>
      <c r="B10485" s="6">
        <v>54</v>
      </c>
      <c r="C10485" s="6">
        <v>5</v>
      </c>
      <c r="D10485" s="7">
        <v>219</v>
      </c>
      <c r="E10485" s="6" t="s">
        <v>18479</v>
      </c>
      <c r="H10485" s="6">
        <f>IF('Раздел 2.13.2'!Q45&gt;='Раздел 2.13.2'!Z45,0,1)</f>
        <v>0</v>
      </c>
    </row>
    <row r="10486" spans="1:8" x14ac:dyDescent="0.2">
      <c r="A10486" s="6">
        <f t="shared" si="156"/>
        <v>609562</v>
      </c>
      <c r="B10486" s="6">
        <v>54</v>
      </c>
      <c r="C10486" s="6">
        <v>5</v>
      </c>
      <c r="D10486" s="7">
        <v>220</v>
      </c>
      <c r="E10486" s="6" t="s">
        <v>18480</v>
      </c>
      <c r="H10486" s="6">
        <f>IF('Раздел 2.13.2'!Q46&gt;='Раздел 2.13.2'!Z46,0,1)</f>
        <v>0</v>
      </c>
    </row>
    <row r="10487" spans="1:8" x14ac:dyDescent="0.2">
      <c r="A10487" s="6">
        <f t="shared" si="156"/>
        <v>609562</v>
      </c>
      <c r="B10487" s="6">
        <v>54</v>
      </c>
      <c r="C10487" s="6">
        <v>5</v>
      </c>
      <c r="D10487" s="7">
        <v>221</v>
      </c>
      <c r="E10487" s="6" t="s">
        <v>18481</v>
      </c>
      <c r="H10487" s="6">
        <f>IF('Раздел 2.13.2'!Q47&gt;='Раздел 2.13.2'!Z47,0,1)</f>
        <v>0</v>
      </c>
    </row>
    <row r="10488" spans="1:8" x14ac:dyDescent="0.2">
      <c r="A10488" s="6">
        <f t="shared" si="156"/>
        <v>609562</v>
      </c>
      <c r="B10488" s="6">
        <v>54</v>
      </c>
      <c r="C10488" s="6">
        <v>5</v>
      </c>
      <c r="D10488" s="7">
        <v>222</v>
      </c>
      <c r="E10488" s="6" t="s">
        <v>18482</v>
      </c>
      <c r="H10488" s="6">
        <f>IF('Раздел 2.13.2'!Q48&gt;='Раздел 2.13.2'!Z48,0,1)</f>
        <v>0</v>
      </c>
    </row>
    <row r="10489" spans="1:8" x14ac:dyDescent="0.2">
      <c r="A10489" s="6">
        <f t="shared" si="156"/>
        <v>609562</v>
      </c>
      <c r="B10489" s="6">
        <v>54</v>
      </c>
      <c r="C10489" s="6">
        <v>5</v>
      </c>
      <c r="D10489" s="7">
        <v>223</v>
      </c>
      <c r="E10489" s="6" t="s">
        <v>18483</v>
      </c>
      <c r="H10489" s="6">
        <f>IF('Раздел 2.13.2'!Q49&gt;='Раздел 2.13.2'!Z49,0,1)</f>
        <v>0</v>
      </c>
    </row>
    <row r="10490" spans="1:8" x14ac:dyDescent="0.2">
      <c r="A10490" s="6">
        <f t="shared" si="156"/>
        <v>609562</v>
      </c>
      <c r="B10490" s="6">
        <v>54</v>
      </c>
      <c r="C10490" s="6">
        <v>5</v>
      </c>
      <c r="D10490" s="7">
        <v>224</v>
      </c>
      <c r="E10490" s="6" t="s">
        <v>18484</v>
      </c>
      <c r="H10490" s="6">
        <f>IF('Раздел 2.13.2'!Q50&gt;='Раздел 2.13.2'!Z50,0,1)</f>
        <v>0</v>
      </c>
    </row>
    <row r="10491" spans="1:8" x14ac:dyDescent="0.2">
      <c r="A10491" s="6">
        <f t="shared" si="156"/>
        <v>609562</v>
      </c>
      <c r="B10491" s="6">
        <v>54</v>
      </c>
      <c r="C10491" s="6">
        <v>5</v>
      </c>
      <c r="D10491" s="7">
        <v>225</v>
      </c>
      <c r="E10491" s="6" t="s">
        <v>18485</v>
      </c>
      <c r="H10491" s="6">
        <f>IF('Раздел 2.13.2'!Q51&gt;='Раздел 2.13.2'!Z51,0,1)</f>
        <v>0</v>
      </c>
    </row>
    <row r="10492" spans="1:8" x14ac:dyDescent="0.2">
      <c r="A10492" s="6">
        <f t="shared" si="156"/>
        <v>609562</v>
      </c>
      <c r="B10492" s="6">
        <v>54</v>
      </c>
      <c r="C10492" s="6">
        <v>5</v>
      </c>
      <c r="D10492" s="7">
        <v>226</v>
      </c>
      <c r="E10492" s="6" t="s">
        <v>18486</v>
      </c>
      <c r="H10492" s="6">
        <f>IF('Раздел 2.13.2'!Q52&gt;='Раздел 2.13.2'!Z52,0,1)</f>
        <v>0</v>
      </c>
    </row>
    <row r="10493" spans="1:8" x14ac:dyDescent="0.2">
      <c r="A10493" s="6">
        <f t="shared" si="156"/>
        <v>609562</v>
      </c>
      <c r="B10493" s="6">
        <v>54</v>
      </c>
      <c r="C10493" s="6">
        <v>5</v>
      </c>
      <c r="D10493" s="7">
        <v>227</v>
      </c>
      <c r="E10493" s="6" t="s">
        <v>18487</v>
      </c>
      <c r="H10493" s="6">
        <f>IF('Раздел 2.13.2'!Q53&gt;='Раздел 2.13.2'!Z53,0,1)</f>
        <v>0</v>
      </c>
    </row>
    <row r="10494" spans="1:8" x14ac:dyDescent="0.2">
      <c r="A10494" s="6">
        <f t="shared" si="156"/>
        <v>609562</v>
      </c>
      <c r="B10494" s="6">
        <v>54</v>
      </c>
      <c r="C10494" s="6">
        <v>5</v>
      </c>
      <c r="D10494" s="7">
        <v>228</v>
      </c>
      <c r="E10494" s="6" t="s">
        <v>18488</v>
      </c>
      <c r="H10494" s="6">
        <f>IF('Раздел 2.13.2'!Q54&gt;='Раздел 2.13.2'!Z54,0,1)</f>
        <v>0</v>
      </c>
    </row>
    <row r="10495" spans="1:8" x14ac:dyDescent="0.2">
      <c r="A10495" s="6">
        <f t="shared" si="156"/>
        <v>609562</v>
      </c>
      <c r="B10495" s="6">
        <v>54</v>
      </c>
      <c r="C10495" s="6">
        <v>5</v>
      </c>
      <c r="D10495" s="7">
        <v>229</v>
      </c>
      <c r="E10495" s="6" t="s">
        <v>18489</v>
      </c>
      <c r="H10495" s="6">
        <f>IF('Раздел 2.13.2'!Q55&gt;='Раздел 2.13.2'!Z55,0,1)</f>
        <v>0</v>
      </c>
    </row>
    <row r="10496" spans="1:8" x14ac:dyDescent="0.2">
      <c r="A10496" s="6">
        <f t="shared" si="156"/>
        <v>609562</v>
      </c>
      <c r="B10496" s="6">
        <v>54</v>
      </c>
      <c r="C10496" s="6">
        <v>5</v>
      </c>
      <c r="D10496" s="7">
        <v>230</v>
      </c>
      <c r="E10496" s="6" t="s">
        <v>18490</v>
      </c>
      <c r="H10496" s="6">
        <f>IF('Раздел 2.13.2'!Q56&gt;='Раздел 2.13.2'!Z56,0,1)</f>
        <v>0</v>
      </c>
    </row>
    <row r="10497" spans="1:8" x14ac:dyDescent="0.2">
      <c r="A10497" s="6">
        <f t="shared" si="156"/>
        <v>609562</v>
      </c>
      <c r="B10497" s="6">
        <v>54</v>
      </c>
      <c r="C10497" s="6">
        <v>5</v>
      </c>
      <c r="D10497" s="7">
        <v>231</v>
      </c>
      <c r="E10497" s="6" t="s">
        <v>18491</v>
      </c>
      <c r="H10497" s="6">
        <f>IF('Раздел 2.13.2'!Q57&gt;='Раздел 2.13.2'!Z57,0,1)</f>
        <v>0</v>
      </c>
    </row>
    <row r="10498" spans="1:8" x14ac:dyDescent="0.2">
      <c r="A10498" s="6">
        <f t="shared" si="156"/>
        <v>609562</v>
      </c>
      <c r="B10498" s="6">
        <v>54</v>
      </c>
      <c r="C10498" s="6">
        <v>5</v>
      </c>
      <c r="D10498" s="7">
        <v>232</v>
      </c>
      <c r="E10498" s="6" t="s">
        <v>18492</v>
      </c>
      <c r="H10498" s="6">
        <f>IF('Раздел 2.13.2'!Q58&gt;='Раздел 2.13.2'!Z58,0,1)</f>
        <v>0</v>
      </c>
    </row>
    <row r="10499" spans="1:8" x14ac:dyDescent="0.2">
      <c r="A10499" s="6">
        <f t="shared" si="156"/>
        <v>609562</v>
      </c>
      <c r="B10499" s="6">
        <v>54</v>
      </c>
      <c r="C10499" s="6">
        <v>5</v>
      </c>
      <c r="D10499" s="7">
        <v>233</v>
      </c>
      <c r="E10499" s="6" t="s">
        <v>17681</v>
      </c>
      <c r="H10499" s="6">
        <f>IF('Раздел 2.13.2'!Q59&gt;='Раздел 2.13.2'!Z59,0,1)</f>
        <v>0</v>
      </c>
    </row>
    <row r="10500" spans="1:8" x14ac:dyDescent="0.2">
      <c r="A10500" s="6">
        <f t="shared" si="156"/>
        <v>609562</v>
      </c>
      <c r="B10500" s="6">
        <v>54</v>
      </c>
      <c r="C10500" s="6">
        <v>5</v>
      </c>
      <c r="D10500" s="7">
        <v>234</v>
      </c>
      <c r="E10500" s="6" t="s">
        <v>17682</v>
      </c>
      <c r="H10500" s="6">
        <f>IF('Раздел 2.13.2'!Q60&gt;='Раздел 2.13.2'!Z60,0,1)</f>
        <v>0</v>
      </c>
    </row>
    <row r="10501" spans="1:8" x14ac:dyDescent="0.2">
      <c r="A10501" s="6">
        <f t="shared" si="156"/>
        <v>609562</v>
      </c>
      <c r="B10501" s="6">
        <v>54</v>
      </c>
      <c r="C10501" s="6">
        <v>5</v>
      </c>
      <c r="D10501" s="7">
        <v>235</v>
      </c>
      <c r="E10501" s="6" t="s">
        <v>17683</v>
      </c>
      <c r="H10501" s="6">
        <f>IF('Раздел 2.13.2'!Q61&gt;='Раздел 2.13.2'!Z61,0,1)</f>
        <v>0</v>
      </c>
    </row>
    <row r="10502" spans="1:8" x14ac:dyDescent="0.2">
      <c r="A10502" s="6">
        <f t="shared" si="156"/>
        <v>609562</v>
      </c>
      <c r="B10502" s="6">
        <v>54</v>
      </c>
      <c r="C10502" s="6">
        <v>5</v>
      </c>
      <c r="D10502" s="7">
        <v>236</v>
      </c>
      <c r="E10502" s="6" t="s">
        <v>17684</v>
      </c>
      <c r="H10502" s="6">
        <f>IF('Раздел 2.13.2'!Q62&gt;='Раздел 2.13.2'!Z62,0,1)</f>
        <v>0</v>
      </c>
    </row>
    <row r="10503" spans="1:8" x14ac:dyDescent="0.2">
      <c r="A10503" s="6">
        <f t="shared" si="156"/>
        <v>609562</v>
      </c>
      <c r="B10503" s="6">
        <v>54</v>
      </c>
      <c r="C10503" s="6">
        <v>5</v>
      </c>
      <c r="D10503" s="7">
        <v>237</v>
      </c>
      <c r="E10503" s="6" t="s">
        <v>17685</v>
      </c>
      <c r="H10503" s="6">
        <f>IF('Раздел 2.13.2'!Q63&gt;='Раздел 2.13.2'!Z63,0,1)</f>
        <v>0</v>
      </c>
    </row>
    <row r="10504" spans="1:8" x14ac:dyDescent="0.2">
      <c r="A10504" s="6">
        <f t="shared" si="156"/>
        <v>609562</v>
      </c>
      <c r="B10504" s="6">
        <v>54</v>
      </c>
      <c r="C10504" s="6">
        <v>5</v>
      </c>
      <c r="D10504" s="7">
        <v>238</v>
      </c>
      <c r="E10504" s="6" t="s">
        <v>17686</v>
      </c>
      <c r="H10504" s="6">
        <f>IF('Раздел 2.13.2'!Q64&gt;='Раздел 2.13.2'!Z64,0,1)</f>
        <v>0</v>
      </c>
    </row>
    <row r="10505" spans="1:8" x14ac:dyDescent="0.2">
      <c r="A10505" s="6">
        <f t="shared" si="156"/>
        <v>609562</v>
      </c>
      <c r="B10505" s="6">
        <v>54</v>
      </c>
      <c r="C10505" s="6">
        <v>5</v>
      </c>
      <c r="D10505" s="7">
        <v>239</v>
      </c>
      <c r="E10505" s="6" t="s">
        <v>17687</v>
      </c>
      <c r="H10505" s="6">
        <f>IF('Раздел 2.13.2'!Q65&gt;='Раздел 2.13.2'!Z65,0,1)</f>
        <v>0</v>
      </c>
    </row>
    <row r="10506" spans="1:8" x14ac:dyDescent="0.2">
      <c r="A10506" s="6">
        <f t="shared" si="156"/>
        <v>609562</v>
      </c>
      <c r="B10506" s="6">
        <v>54</v>
      </c>
      <c r="C10506" s="6">
        <v>5</v>
      </c>
      <c r="D10506" s="7">
        <v>240</v>
      </c>
      <c r="E10506" s="6" t="s">
        <v>17688</v>
      </c>
      <c r="H10506" s="6">
        <f>IF('Раздел 2.13.2'!Q66&gt;='Раздел 2.13.2'!Z66,0,1)</f>
        <v>0</v>
      </c>
    </row>
    <row r="10507" spans="1:8" x14ac:dyDescent="0.2">
      <c r="A10507" s="6">
        <f t="shared" si="156"/>
        <v>609562</v>
      </c>
      <c r="B10507" s="6">
        <v>54</v>
      </c>
      <c r="C10507" s="6">
        <v>5</v>
      </c>
      <c r="D10507" s="7">
        <v>241</v>
      </c>
      <c r="E10507" s="6" t="s">
        <v>17689</v>
      </c>
      <c r="H10507" s="6">
        <f>IF('Раздел 2.13.2'!Q67&gt;='Раздел 2.13.2'!Z67,0,1)</f>
        <v>0</v>
      </c>
    </row>
    <row r="10508" spans="1:8" x14ac:dyDescent="0.2">
      <c r="A10508" s="6">
        <f t="shared" si="156"/>
        <v>609562</v>
      </c>
      <c r="B10508" s="6">
        <v>54</v>
      </c>
      <c r="C10508" s="6">
        <v>5</v>
      </c>
      <c r="D10508" s="7">
        <v>242</v>
      </c>
      <c r="E10508" s="6" t="s">
        <v>17690</v>
      </c>
      <c r="H10508" s="6">
        <f>IF('Раздел 2.13.2'!Q68&gt;='Раздел 2.13.2'!Z68,0,1)</f>
        <v>0</v>
      </c>
    </row>
    <row r="10509" spans="1:8" x14ac:dyDescent="0.2">
      <c r="A10509" s="6">
        <f t="shared" si="156"/>
        <v>609562</v>
      </c>
      <c r="B10509" s="6">
        <v>54</v>
      </c>
      <c r="C10509" s="6">
        <v>5</v>
      </c>
      <c r="D10509" s="7">
        <v>243</v>
      </c>
      <c r="E10509" s="6" t="s">
        <v>17691</v>
      </c>
      <c r="H10509" s="6">
        <f>IF('Раздел 2.13.2'!Q69&gt;='Раздел 2.13.2'!Z69,0,1)</f>
        <v>0</v>
      </c>
    </row>
    <row r="10510" spans="1:8" x14ac:dyDescent="0.2">
      <c r="A10510" s="6">
        <f t="shared" si="156"/>
        <v>609562</v>
      </c>
      <c r="B10510" s="6">
        <v>54</v>
      </c>
      <c r="C10510" s="6">
        <v>5</v>
      </c>
      <c r="D10510" s="7">
        <v>244</v>
      </c>
      <c r="E10510" s="6" t="s">
        <v>17692</v>
      </c>
      <c r="H10510" s="6">
        <f>IF('Раздел 2.13.2'!Q70&gt;='Раздел 2.13.2'!Z70,0,1)</f>
        <v>0</v>
      </c>
    </row>
    <row r="10511" spans="1:8" x14ac:dyDescent="0.2">
      <c r="A10511" s="6">
        <f t="shared" si="156"/>
        <v>609562</v>
      </c>
      <c r="B10511" s="6">
        <v>54</v>
      </c>
      <c r="C10511" s="6">
        <v>5</v>
      </c>
      <c r="D10511" s="7">
        <v>245</v>
      </c>
      <c r="E10511" s="6" t="s">
        <v>17693</v>
      </c>
      <c r="H10511" s="6">
        <f>IF('Раздел 2.13.2'!Q71&gt;='Раздел 2.13.2'!Z71,0,1)</f>
        <v>0</v>
      </c>
    </row>
    <row r="10512" spans="1:8" x14ac:dyDescent="0.2">
      <c r="A10512" s="6">
        <f t="shared" si="156"/>
        <v>609562</v>
      </c>
      <c r="B10512" s="6">
        <v>54</v>
      </c>
      <c r="C10512" s="6">
        <v>5</v>
      </c>
      <c r="D10512" s="7">
        <v>246</v>
      </c>
      <c r="E10512" s="6" t="s">
        <v>17694</v>
      </c>
      <c r="H10512" s="6">
        <f>IF('Раздел 2.13.2'!Q72&gt;='Раздел 2.13.2'!Z72,0,1)</f>
        <v>0</v>
      </c>
    </row>
    <row r="10513" spans="1:8" x14ac:dyDescent="0.2">
      <c r="A10513" s="6">
        <f t="shared" si="156"/>
        <v>609562</v>
      </c>
      <c r="B10513" s="6">
        <v>54</v>
      </c>
      <c r="C10513" s="6">
        <v>5</v>
      </c>
      <c r="D10513" s="7">
        <v>247</v>
      </c>
      <c r="E10513" s="6" t="s">
        <v>17695</v>
      </c>
      <c r="H10513" s="6">
        <f>IF('Раздел 2.13.2'!Q73&gt;='Раздел 2.13.2'!Z73,0,1)</f>
        <v>0</v>
      </c>
    </row>
    <row r="10514" spans="1:8" x14ac:dyDescent="0.2">
      <c r="A10514" s="6">
        <f t="shared" si="156"/>
        <v>609562</v>
      </c>
      <c r="B10514" s="6">
        <v>54</v>
      </c>
      <c r="C10514" s="6">
        <v>5</v>
      </c>
      <c r="D10514" s="7">
        <v>248</v>
      </c>
      <c r="E10514" s="6" t="s">
        <v>17696</v>
      </c>
      <c r="H10514" s="6">
        <f>IF('Раздел 2.13.2'!Q74&gt;='Раздел 2.13.2'!Z74,0,1)</f>
        <v>0</v>
      </c>
    </row>
    <row r="10515" spans="1:8" x14ac:dyDescent="0.2">
      <c r="A10515" s="6">
        <f t="shared" si="156"/>
        <v>609562</v>
      </c>
      <c r="B10515" s="6">
        <v>54</v>
      </c>
      <c r="C10515" s="6">
        <v>5</v>
      </c>
      <c r="D10515" s="7">
        <v>249</v>
      </c>
      <c r="E10515" s="6" t="s">
        <v>17697</v>
      </c>
      <c r="H10515" s="6">
        <f>IF('Раздел 2.13.2'!Q75&gt;='Раздел 2.13.2'!Z75,0,1)</f>
        <v>0</v>
      </c>
    </row>
    <row r="10516" spans="1:8" x14ac:dyDescent="0.2">
      <c r="A10516" s="6">
        <f t="shared" si="156"/>
        <v>609562</v>
      </c>
      <c r="B10516" s="6">
        <v>54</v>
      </c>
      <c r="C10516" s="6">
        <v>5</v>
      </c>
      <c r="D10516" s="7">
        <v>250</v>
      </c>
      <c r="E10516" s="6" t="s">
        <v>17698</v>
      </c>
      <c r="H10516" s="6">
        <f>IF('Раздел 2.13.2'!Q76&gt;='Раздел 2.13.2'!Z76,0,1)</f>
        <v>0</v>
      </c>
    </row>
    <row r="10517" spans="1:8" x14ac:dyDescent="0.2">
      <c r="A10517" s="6">
        <f t="shared" si="156"/>
        <v>609562</v>
      </c>
      <c r="B10517" s="6">
        <v>54</v>
      </c>
      <c r="C10517" s="6">
        <v>5</v>
      </c>
      <c r="D10517" s="7">
        <v>251</v>
      </c>
      <c r="E10517" s="6" t="s">
        <v>17699</v>
      </c>
      <c r="H10517" s="6">
        <f>IF('Раздел 2.13.2'!Q77&gt;='Раздел 2.13.2'!Z77,0,1)</f>
        <v>0</v>
      </c>
    </row>
    <row r="10518" spans="1:8" x14ac:dyDescent="0.2">
      <c r="A10518" s="6">
        <f t="shared" si="156"/>
        <v>609562</v>
      </c>
      <c r="B10518" s="6">
        <v>54</v>
      </c>
      <c r="C10518" s="6">
        <v>5</v>
      </c>
      <c r="D10518" s="7">
        <v>252</v>
      </c>
      <c r="E10518" s="6" t="s">
        <v>17700</v>
      </c>
      <c r="H10518" s="6">
        <f>IF('Раздел 2.13.2'!Q78&gt;='Раздел 2.13.2'!Z78,0,1)</f>
        <v>0</v>
      </c>
    </row>
    <row r="10519" spans="1:8" x14ac:dyDescent="0.2">
      <c r="A10519" s="6">
        <f t="shared" si="156"/>
        <v>609562</v>
      </c>
      <c r="B10519" s="6">
        <v>54</v>
      </c>
      <c r="C10519" s="6">
        <v>5</v>
      </c>
      <c r="D10519" s="7">
        <v>253</v>
      </c>
      <c r="E10519" s="6" t="s">
        <v>17701</v>
      </c>
      <c r="H10519" s="6">
        <f>IF('Раздел 2.13.2'!Q79&gt;='Раздел 2.13.2'!Z79,0,1)</f>
        <v>0</v>
      </c>
    </row>
    <row r="10520" spans="1:8" x14ac:dyDescent="0.2">
      <c r="A10520" s="6">
        <f t="shared" si="156"/>
        <v>609562</v>
      </c>
      <c r="B10520" s="6">
        <v>54</v>
      </c>
      <c r="C10520" s="119">
        <v>5</v>
      </c>
      <c r="D10520" s="119">
        <v>254</v>
      </c>
      <c r="E10520" s="119" t="s">
        <v>17702</v>
      </c>
      <c r="F10520" s="119"/>
      <c r="G10520" s="119"/>
      <c r="H10520" s="119">
        <f>IF('Раздел 2.13.2'!Q80&gt;='Раздел 2.13.2'!Z80,0,1)</f>
        <v>0</v>
      </c>
    </row>
    <row r="10521" spans="1:8" x14ac:dyDescent="0.2">
      <c r="A10521" s="6">
        <f t="shared" si="156"/>
        <v>609562</v>
      </c>
      <c r="B10521" s="6">
        <v>54</v>
      </c>
      <c r="C10521" s="6">
        <v>6</v>
      </c>
      <c r="D10521" s="7">
        <v>255</v>
      </c>
      <c r="E10521" s="6" t="s">
        <v>17703</v>
      </c>
      <c r="H10521" s="6">
        <f>IF('Раздел 2.13.2'!Q21&gt;='Раздел 2.13.2'!AC21,0,1)</f>
        <v>0</v>
      </c>
    </row>
    <row r="10522" spans="1:8" x14ac:dyDescent="0.2">
      <c r="A10522" s="6">
        <f t="shared" ref="A10522:A10585" si="157">P_3</f>
        <v>609562</v>
      </c>
      <c r="B10522" s="6">
        <v>54</v>
      </c>
      <c r="C10522" s="6">
        <v>6</v>
      </c>
      <c r="D10522" s="7">
        <v>256</v>
      </c>
      <c r="E10522" s="6" t="s">
        <v>17704</v>
      </c>
      <c r="H10522" s="6">
        <f>IF('Раздел 2.13.2'!Q22&gt;='Раздел 2.13.2'!AC22,0,1)</f>
        <v>0</v>
      </c>
    </row>
    <row r="10523" spans="1:8" x14ac:dyDescent="0.2">
      <c r="A10523" s="6">
        <f t="shared" si="157"/>
        <v>609562</v>
      </c>
      <c r="B10523" s="6">
        <v>54</v>
      </c>
      <c r="C10523" s="6">
        <v>6</v>
      </c>
      <c r="D10523" s="7">
        <v>257</v>
      </c>
      <c r="E10523" s="6" t="s">
        <v>17705</v>
      </c>
      <c r="H10523" s="6">
        <f>IF('Раздел 2.13.2'!Q23&gt;='Раздел 2.13.2'!AC23,0,1)</f>
        <v>0</v>
      </c>
    </row>
    <row r="10524" spans="1:8" x14ac:dyDescent="0.2">
      <c r="A10524" s="6">
        <f t="shared" si="157"/>
        <v>609562</v>
      </c>
      <c r="B10524" s="6">
        <v>54</v>
      </c>
      <c r="C10524" s="6">
        <v>6</v>
      </c>
      <c r="D10524" s="7">
        <v>258</v>
      </c>
      <c r="E10524" s="6" t="s">
        <v>17706</v>
      </c>
      <c r="H10524" s="6">
        <f>IF('Раздел 2.13.2'!Q24&gt;='Раздел 2.13.2'!AC24,0,1)</f>
        <v>0</v>
      </c>
    </row>
    <row r="10525" spans="1:8" x14ac:dyDescent="0.2">
      <c r="A10525" s="6">
        <f t="shared" si="157"/>
        <v>609562</v>
      </c>
      <c r="B10525" s="6">
        <v>54</v>
      </c>
      <c r="C10525" s="6">
        <v>6</v>
      </c>
      <c r="D10525" s="7">
        <v>259</v>
      </c>
      <c r="E10525" s="6" t="s">
        <v>17707</v>
      </c>
      <c r="H10525" s="6">
        <f>IF('Раздел 2.13.2'!Q25&gt;='Раздел 2.13.2'!AC25,0,1)</f>
        <v>0</v>
      </c>
    </row>
    <row r="10526" spans="1:8" x14ac:dyDescent="0.2">
      <c r="A10526" s="6">
        <f t="shared" si="157"/>
        <v>609562</v>
      </c>
      <c r="B10526" s="6">
        <v>54</v>
      </c>
      <c r="C10526" s="6">
        <v>6</v>
      </c>
      <c r="D10526" s="7">
        <v>260</v>
      </c>
      <c r="E10526" s="6" t="s">
        <v>17708</v>
      </c>
      <c r="H10526" s="6">
        <f>IF('Раздел 2.13.2'!Q26&gt;='Раздел 2.13.2'!AC26,0,1)</f>
        <v>0</v>
      </c>
    </row>
    <row r="10527" spans="1:8" x14ac:dyDescent="0.2">
      <c r="A10527" s="6">
        <f t="shared" si="157"/>
        <v>609562</v>
      </c>
      <c r="B10527" s="6">
        <v>54</v>
      </c>
      <c r="C10527" s="6">
        <v>6</v>
      </c>
      <c r="D10527" s="7">
        <v>261</v>
      </c>
      <c r="E10527" s="6" t="s">
        <v>17709</v>
      </c>
      <c r="H10527" s="6">
        <f>IF('Раздел 2.13.2'!Q27&gt;='Раздел 2.13.2'!AC27,0,1)</f>
        <v>0</v>
      </c>
    </row>
    <row r="10528" spans="1:8" x14ac:dyDescent="0.2">
      <c r="A10528" s="6">
        <f t="shared" si="157"/>
        <v>609562</v>
      </c>
      <c r="B10528" s="6">
        <v>54</v>
      </c>
      <c r="C10528" s="6">
        <v>6</v>
      </c>
      <c r="D10528" s="7">
        <v>262</v>
      </c>
      <c r="E10528" s="6" t="s">
        <v>16783</v>
      </c>
      <c r="H10528" s="6">
        <f>IF('Раздел 2.13.2'!Q28&gt;='Раздел 2.13.2'!AC28,0,1)</f>
        <v>0</v>
      </c>
    </row>
    <row r="10529" spans="1:8" x14ac:dyDescent="0.2">
      <c r="A10529" s="6">
        <f t="shared" si="157"/>
        <v>609562</v>
      </c>
      <c r="B10529" s="6">
        <v>54</v>
      </c>
      <c r="C10529" s="6">
        <v>6</v>
      </c>
      <c r="D10529" s="7">
        <v>263</v>
      </c>
      <c r="E10529" s="6" t="s">
        <v>16784</v>
      </c>
      <c r="H10529" s="6">
        <f>IF('Раздел 2.13.2'!Q29&gt;='Раздел 2.13.2'!AC29,0,1)</f>
        <v>0</v>
      </c>
    </row>
    <row r="10530" spans="1:8" x14ac:dyDescent="0.2">
      <c r="A10530" s="6">
        <f t="shared" si="157"/>
        <v>609562</v>
      </c>
      <c r="B10530" s="6">
        <v>54</v>
      </c>
      <c r="C10530" s="6">
        <v>6</v>
      </c>
      <c r="D10530" s="7">
        <v>264</v>
      </c>
      <c r="E10530" s="6" t="s">
        <v>16785</v>
      </c>
      <c r="H10530" s="6">
        <f>IF('Раздел 2.13.2'!Q30&gt;='Раздел 2.13.2'!AC30,0,1)</f>
        <v>0</v>
      </c>
    </row>
    <row r="10531" spans="1:8" x14ac:dyDescent="0.2">
      <c r="A10531" s="6">
        <f t="shared" si="157"/>
        <v>609562</v>
      </c>
      <c r="B10531" s="6">
        <v>54</v>
      </c>
      <c r="C10531" s="6">
        <v>6</v>
      </c>
      <c r="D10531" s="7">
        <v>265</v>
      </c>
      <c r="E10531" s="6" t="s">
        <v>16786</v>
      </c>
      <c r="H10531" s="6">
        <f>IF('Раздел 2.13.2'!Q31&gt;='Раздел 2.13.2'!AC31,0,1)</f>
        <v>0</v>
      </c>
    </row>
    <row r="10532" spans="1:8" x14ac:dyDescent="0.2">
      <c r="A10532" s="6">
        <f t="shared" si="157"/>
        <v>609562</v>
      </c>
      <c r="B10532" s="6">
        <v>54</v>
      </c>
      <c r="C10532" s="6">
        <v>6</v>
      </c>
      <c r="D10532" s="7">
        <v>266</v>
      </c>
      <c r="E10532" s="6" t="s">
        <v>16787</v>
      </c>
      <c r="H10532" s="6">
        <f>IF('Раздел 2.13.2'!Q32&gt;='Раздел 2.13.2'!AC32,0,1)</f>
        <v>0</v>
      </c>
    </row>
    <row r="10533" spans="1:8" x14ac:dyDescent="0.2">
      <c r="A10533" s="6">
        <f t="shared" si="157"/>
        <v>609562</v>
      </c>
      <c r="B10533" s="6">
        <v>54</v>
      </c>
      <c r="C10533" s="6">
        <v>6</v>
      </c>
      <c r="D10533" s="7">
        <v>267</v>
      </c>
      <c r="E10533" s="6" t="s">
        <v>15661</v>
      </c>
      <c r="H10533" s="6">
        <f>IF('Раздел 2.13.2'!Q33&gt;='Раздел 2.13.2'!AC33,0,1)</f>
        <v>0</v>
      </c>
    </row>
    <row r="10534" spans="1:8" x14ac:dyDescent="0.2">
      <c r="A10534" s="6">
        <f t="shared" si="157"/>
        <v>609562</v>
      </c>
      <c r="B10534" s="6">
        <v>54</v>
      </c>
      <c r="C10534" s="6">
        <v>6</v>
      </c>
      <c r="D10534" s="7">
        <v>268</v>
      </c>
      <c r="E10534" s="6" t="s">
        <v>15662</v>
      </c>
      <c r="H10534" s="6">
        <f>IF('Раздел 2.13.2'!Q34&gt;='Раздел 2.13.2'!AC34,0,1)</f>
        <v>0</v>
      </c>
    </row>
    <row r="10535" spans="1:8" x14ac:dyDescent="0.2">
      <c r="A10535" s="6">
        <f t="shared" si="157"/>
        <v>609562</v>
      </c>
      <c r="B10535" s="6">
        <v>54</v>
      </c>
      <c r="C10535" s="6">
        <v>6</v>
      </c>
      <c r="D10535" s="7">
        <v>269</v>
      </c>
      <c r="E10535" s="6" t="s">
        <v>15663</v>
      </c>
      <c r="H10535" s="6">
        <f>IF('Раздел 2.13.2'!Q35&gt;='Раздел 2.13.2'!AC35,0,1)</f>
        <v>0</v>
      </c>
    </row>
    <row r="10536" spans="1:8" x14ac:dyDescent="0.2">
      <c r="A10536" s="6">
        <f t="shared" si="157"/>
        <v>609562</v>
      </c>
      <c r="B10536" s="6">
        <v>54</v>
      </c>
      <c r="C10536" s="6">
        <v>6</v>
      </c>
      <c r="D10536" s="7">
        <v>270</v>
      </c>
      <c r="E10536" s="6" t="s">
        <v>15664</v>
      </c>
      <c r="H10536" s="6">
        <f>IF('Раздел 2.13.2'!Q36&gt;='Раздел 2.13.2'!AC36,0,1)</f>
        <v>0</v>
      </c>
    </row>
    <row r="10537" spans="1:8" x14ac:dyDescent="0.2">
      <c r="A10537" s="6">
        <f t="shared" si="157"/>
        <v>609562</v>
      </c>
      <c r="B10537" s="6">
        <v>54</v>
      </c>
      <c r="C10537" s="6">
        <v>6</v>
      </c>
      <c r="D10537" s="7">
        <v>271</v>
      </c>
      <c r="E10537" s="6" t="s">
        <v>14333</v>
      </c>
      <c r="H10537" s="6">
        <f>IF('Раздел 2.13.2'!Q37&gt;='Раздел 2.13.2'!AC37,0,1)</f>
        <v>0</v>
      </c>
    </row>
    <row r="10538" spans="1:8" x14ac:dyDescent="0.2">
      <c r="A10538" s="6">
        <f t="shared" si="157"/>
        <v>609562</v>
      </c>
      <c r="B10538" s="6">
        <v>54</v>
      </c>
      <c r="C10538" s="6">
        <v>6</v>
      </c>
      <c r="D10538" s="7">
        <v>272</v>
      </c>
      <c r="E10538" s="6" t="s">
        <v>14334</v>
      </c>
      <c r="H10538" s="6">
        <f>IF('Раздел 2.13.2'!Q38&gt;='Раздел 2.13.2'!AC38,0,1)</f>
        <v>0</v>
      </c>
    </row>
    <row r="10539" spans="1:8" x14ac:dyDescent="0.2">
      <c r="A10539" s="6">
        <f t="shared" si="157"/>
        <v>609562</v>
      </c>
      <c r="B10539" s="6">
        <v>54</v>
      </c>
      <c r="C10539" s="6">
        <v>6</v>
      </c>
      <c r="D10539" s="7">
        <v>273</v>
      </c>
      <c r="E10539" s="6" t="s">
        <v>14335</v>
      </c>
      <c r="H10539" s="6">
        <f>IF('Раздел 2.13.2'!Q39&gt;='Раздел 2.13.2'!AC39,0,1)</f>
        <v>0</v>
      </c>
    </row>
    <row r="10540" spans="1:8" x14ac:dyDescent="0.2">
      <c r="A10540" s="6">
        <f t="shared" si="157"/>
        <v>609562</v>
      </c>
      <c r="B10540" s="6">
        <v>54</v>
      </c>
      <c r="C10540" s="6">
        <v>6</v>
      </c>
      <c r="D10540" s="7">
        <v>274</v>
      </c>
      <c r="E10540" s="6" t="s">
        <v>14336</v>
      </c>
      <c r="H10540" s="6">
        <f>IF('Раздел 2.13.2'!Q40&gt;='Раздел 2.13.2'!AC40,0,1)</f>
        <v>0</v>
      </c>
    </row>
    <row r="10541" spans="1:8" x14ac:dyDescent="0.2">
      <c r="A10541" s="6">
        <f t="shared" si="157"/>
        <v>609562</v>
      </c>
      <c r="B10541" s="6">
        <v>54</v>
      </c>
      <c r="C10541" s="6">
        <v>6</v>
      </c>
      <c r="D10541" s="7">
        <v>275</v>
      </c>
      <c r="E10541" s="6" t="s">
        <v>14337</v>
      </c>
      <c r="H10541" s="6">
        <f>IF('Раздел 2.13.2'!Q41&gt;='Раздел 2.13.2'!AC41,0,1)</f>
        <v>0</v>
      </c>
    </row>
    <row r="10542" spans="1:8" x14ac:dyDescent="0.2">
      <c r="A10542" s="6">
        <f t="shared" si="157"/>
        <v>609562</v>
      </c>
      <c r="B10542" s="6">
        <v>54</v>
      </c>
      <c r="C10542" s="6">
        <v>6</v>
      </c>
      <c r="D10542" s="7">
        <v>276</v>
      </c>
      <c r="E10542" s="6" t="s">
        <v>14338</v>
      </c>
      <c r="H10542" s="6">
        <f>IF('Раздел 2.13.2'!Q42&gt;='Раздел 2.13.2'!AC42,0,1)</f>
        <v>0</v>
      </c>
    </row>
    <row r="10543" spans="1:8" x14ac:dyDescent="0.2">
      <c r="A10543" s="6">
        <f t="shared" si="157"/>
        <v>609562</v>
      </c>
      <c r="B10543" s="6">
        <v>54</v>
      </c>
      <c r="C10543" s="6">
        <v>6</v>
      </c>
      <c r="D10543" s="7">
        <v>277</v>
      </c>
      <c r="E10543" s="6" t="s">
        <v>15884</v>
      </c>
      <c r="H10543" s="6">
        <f>IF('Раздел 2.13.2'!Q43&gt;='Раздел 2.13.2'!AC43,0,1)</f>
        <v>0</v>
      </c>
    </row>
    <row r="10544" spans="1:8" x14ac:dyDescent="0.2">
      <c r="A10544" s="6">
        <f t="shared" si="157"/>
        <v>609562</v>
      </c>
      <c r="B10544" s="6">
        <v>54</v>
      </c>
      <c r="C10544" s="6">
        <v>6</v>
      </c>
      <c r="D10544" s="7">
        <v>278</v>
      </c>
      <c r="E10544" s="6" t="s">
        <v>15885</v>
      </c>
      <c r="H10544" s="6">
        <f>IF('Раздел 2.13.2'!Q44&gt;='Раздел 2.13.2'!AC44,0,1)</f>
        <v>0</v>
      </c>
    </row>
    <row r="10545" spans="1:8" x14ac:dyDescent="0.2">
      <c r="A10545" s="6">
        <f t="shared" si="157"/>
        <v>609562</v>
      </c>
      <c r="B10545" s="6">
        <v>54</v>
      </c>
      <c r="C10545" s="6">
        <v>6</v>
      </c>
      <c r="D10545" s="7">
        <v>279</v>
      </c>
      <c r="E10545" s="6" t="s">
        <v>15886</v>
      </c>
      <c r="H10545" s="6">
        <f>IF('Раздел 2.13.2'!Q45&gt;='Раздел 2.13.2'!AC45,0,1)</f>
        <v>0</v>
      </c>
    </row>
    <row r="10546" spans="1:8" x14ac:dyDescent="0.2">
      <c r="A10546" s="6">
        <f t="shared" si="157"/>
        <v>609562</v>
      </c>
      <c r="B10546" s="6">
        <v>54</v>
      </c>
      <c r="C10546" s="6">
        <v>6</v>
      </c>
      <c r="D10546" s="7">
        <v>280</v>
      </c>
      <c r="E10546" s="6" t="s">
        <v>15887</v>
      </c>
      <c r="H10546" s="6">
        <f>IF('Раздел 2.13.2'!Q46&gt;='Раздел 2.13.2'!AC46,0,1)</f>
        <v>0</v>
      </c>
    </row>
    <row r="10547" spans="1:8" x14ac:dyDescent="0.2">
      <c r="A10547" s="6">
        <f t="shared" si="157"/>
        <v>609562</v>
      </c>
      <c r="B10547" s="6">
        <v>54</v>
      </c>
      <c r="C10547" s="6">
        <v>6</v>
      </c>
      <c r="D10547" s="7">
        <v>281</v>
      </c>
      <c r="E10547" s="6" t="s">
        <v>15888</v>
      </c>
      <c r="H10547" s="6">
        <f>IF('Раздел 2.13.2'!Q47&gt;='Раздел 2.13.2'!AC47,0,1)</f>
        <v>0</v>
      </c>
    </row>
    <row r="10548" spans="1:8" x14ac:dyDescent="0.2">
      <c r="A10548" s="6">
        <f t="shared" si="157"/>
        <v>609562</v>
      </c>
      <c r="B10548" s="6">
        <v>54</v>
      </c>
      <c r="C10548" s="6">
        <v>6</v>
      </c>
      <c r="D10548" s="7">
        <v>282</v>
      </c>
      <c r="E10548" s="6" t="s">
        <v>15889</v>
      </c>
      <c r="H10548" s="6">
        <f>IF('Раздел 2.13.2'!Q48&gt;='Раздел 2.13.2'!AC48,0,1)</f>
        <v>0</v>
      </c>
    </row>
    <row r="10549" spans="1:8" x14ac:dyDescent="0.2">
      <c r="A10549" s="6">
        <f t="shared" si="157"/>
        <v>609562</v>
      </c>
      <c r="B10549" s="6">
        <v>54</v>
      </c>
      <c r="C10549" s="6">
        <v>6</v>
      </c>
      <c r="D10549" s="7">
        <v>283</v>
      </c>
      <c r="E10549" s="6" t="s">
        <v>15890</v>
      </c>
      <c r="H10549" s="6">
        <f>IF('Раздел 2.13.2'!Q49&gt;='Раздел 2.13.2'!AC49,0,1)</f>
        <v>0</v>
      </c>
    </row>
    <row r="10550" spans="1:8" x14ac:dyDescent="0.2">
      <c r="A10550" s="6">
        <f t="shared" si="157"/>
        <v>609562</v>
      </c>
      <c r="B10550" s="6">
        <v>54</v>
      </c>
      <c r="C10550" s="6">
        <v>6</v>
      </c>
      <c r="D10550" s="7">
        <v>284</v>
      </c>
      <c r="E10550" s="6" t="s">
        <v>15891</v>
      </c>
      <c r="H10550" s="6">
        <f>IF('Раздел 2.13.2'!Q50&gt;='Раздел 2.13.2'!AC50,0,1)</f>
        <v>0</v>
      </c>
    </row>
    <row r="10551" spans="1:8" x14ac:dyDescent="0.2">
      <c r="A10551" s="6">
        <f t="shared" si="157"/>
        <v>609562</v>
      </c>
      <c r="B10551" s="6">
        <v>54</v>
      </c>
      <c r="C10551" s="6">
        <v>6</v>
      </c>
      <c r="D10551" s="7">
        <v>285</v>
      </c>
      <c r="E10551" s="6" t="s">
        <v>15892</v>
      </c>
      <c r="H10551" s="6">
        <f>IF('Раздел 2.13.2'!Q51&gt;='Раздел 2.13.2'!AC51,0,1)</f>
        <v>0</v>
      </c>
    </row>
    <row r="10552" spans="1:8" x14ac:dyDescent="0.2">
      <c r="A10552" s="6">
        <f t="shared" si="157"/>
        <v>609562</v>
      </c>
      <c r="B10552" s="6">
        <v>54</v>
      </c>
      <c r="C10552" s="6">
        <v>6</v>
      </c>
      <c r="D10552" s="7">
        <v>286</v>
      </c>
      <c r="E10552" s="6" t="s">
        <v>15893</v>
      </c>
      <c r="H10552" s="6">
        <f>IF('Раздел 2.13.2'!Q52&gt;='Раздел 2.13.2'!AC52,0,1)</f>
        <v>0</v>
      </c>
    </row>
    <row r="10553" spans="1:8" x14ac:dyDescent="0.2">
      <c r="A10553" s="6">
        <f t="shared" si="157"/>
        <v>609562</v>
      </c>
      <c r="B10553" s="6">
        <v>54</v>
      </c>
      <c r="C10553" s="6">
        <v>6</v>
      </c>
      <c r="D10553" s="7">
        <v>287</v>
      </c>
      <c r="E10553" s="6" t="s">
        <v>15894</v>
      </c>
      <c r="H10553" s="6">
        <f>IF('Раздел 2.13.2'!Q53&gt;='Раздел 2.13.2'!AC53,0,1)</f>
        <v>0</v>
      </c>
    </row>
    <row r="10554" spans="1:8" x14ac:dyDescent="0.2">
      <c r="A10554" s="6">
        <f t="shared" si="157"/>
        <v>609562</v>
      </c>
      <c r="B10554" s="6">
        <v>54</v>
      </c>
      <c r="C10554" s="6">
        <v>6</v>
      </c>
      <c r="D10554" s="7">
        <v>288</v>
      </c>
      <c r="E10554" s="6" t="s">
        <v>16815</v>
      </c>
      <c r="H10554" s="6">
        <f>IF('Раздел 2.13.2'!Q54&gt;='Раздел 2.13.2'!AC54,0,1)</f>
        <v>0</v>
      </c>
    </row>
    <row r="10555" spans="1:8" x14ac:dyDescent="0.2">
      <c r="A10555" s="6">
        <f t="shared" si="157"/>
        <v>609562</v>
      </c>
      <c r="B10555" s="6">
        <v>54</v>
      </c>
      <c r="C10555" s="6">
        <v>6</v>
      </c>
      <c r="D10555" s="7">
        <v>289</v>
      </c>
      <c r="E10555" s="6" t="s">
        <v>16816</v>
      </c>
      <c r="H10555" s="6">
        <f>IF('Раздел 2.13.2'!Q55&gt;='Раздел 2.13.2'!AC55,0,1)</f>
        <v>0</v>
      </c>
    </row>
    <row r="10556" spans="1:8" x14ac:dyDescent="0.2">
      <c r="A10556" s="6">
        <f t="shared" si="157"/>
        <v>609562</v>
      </c>
      <c r="B10556" s="6">
        <v>54</v>
      </c>
      <c r="C10556" s="6">
        <v>6</v>
      </c>
      <c r="D10556" s="7">
        <v>290</v>
      </c>
      <c r="E10556" s="6" t="s">
        <v>16817</v>
      </c>
      <c r="H10556" s="6">
        <f>IF('Раздел 2.13.2'!Q56&gt;='Раздел 2.13.2'!AC56,0,1)</f>
        <v>0</v>
      </c>
    </row>
    <row r="10557" spans="1:8" x14ac:dyDescent="0.2">
      <c r="A10557" s="6">
        <f t="shared" si="157"/>
        <v>609562</v>
      </c>
      <c r="B10557" s="6">
        <v>54</v>
      </c>
      <c r="C10557" s="6">
        <v>6</v>
      </c>
      <c r="D10557" s="7">
        <v>291</v>
      </c>
      <c r="E10557" s="6" t="s">
        <v>16818</v>
      </c>
      <c r="H10557" s="6">
        <f>IF('Раздел 2.13.2'!Q57&gt;='Раздел 2.13.2'!AC57,0,1)</f>
        <v>0</v>
      </c>
    </row>
    <row r="10558" spans="1:8" x14ac:dyDescent="0.2">
      <c r="A10558" s="6">
        <f t="shared" si="157"/>
        <v>609562</v>
      </c>
      <c r="B10558" s="6">
        <v>54</v>
      </c>
      <c r="C10558" s="6">
        <v>6</v>
      </c>
      <c r="D10558" s="7">
        <v>292</v>
      </c>
      <c r="E10558" s="6" t="s">
        <v>16819</v>
      </c>
      <c r="H10558" s="6">
        <f>IF('Раздел 2.13.2'!Q58&gt;='Раздел 2.13.2'!AC58,0,1)</f>
        <v>0</v>
      </c>
    </row>
    <row r="10559" spans="1:8" x14ac:dyDescent="0.2">
      <c r="A10559" s="6">
        <f t="shared" si="157"/>
        <v>609562</v>
      </c>
      <c r="B10559" s="6">
        <v>54</v>
      </c>
      <c r="C10559" s="6">
        <v>6</v>
      </c>
      <c r="D10559" s="7">
        <v>293</v>
      </c>
      <c r="E10559" s="6" t="s">
        <v>16820</v>
      </c>
      <c r="H10559" s="6">
        <f>IF('Раздел 2.13.2'!Q59&gt;='Раздел 2.13.2'!AC59,0,1)</f>
        <v>0</v>
      </c>
    </row>
    <row r="10560" spans="1:8" x14ac:dyDescent="0.2">
      <c r="A10560" s="6">
        <f t="shared" si="157"/>
        <v>609562</v>
      </c>
      <c r="B10560" s="6">
        <v>54</v>
      </c>
      <c r="C10560" s="6">
        <v>6</v>
      </c>
      <c r="D10560" s="7">
        <v>294</v>
      </c>
      <c r="E10560" s="6" t="s">
        <v>16821</v>
      </c>
      <c r="H10560" s="6">
        <f>IF('Раздел 2.13.2'!Q60&gt;='Раздел 2.13.2'!AC60,0,1)</f>
        <v>0</v>
      </c>
    </row>
    <row r="10561" spans="1:8" x14ac:dyDescent="0.2">
      <c r="A10561" s="6">
        <f t="shared" si="157"/>
        <v>609562</v>
      </c>
      <c r="B10561" s="6">
        <v>54</v>
      </c>
      <c r="C10561" s="6">
        <v>6</v>
      </c>
      <c r="D10561" s="7">
        <v>295</v>
      </c>
      <c r="E10561" s="6" t="s">
        <v>16822</v>
      </c>
      <c r="H10561" s="6">
        <f>IF('Раздел 2.13.2'!Q61&gt;='Раздел 2.13.2'!AC61,0,1)</f>
        <v>0</v>
      </c>
    </row>
    <row r="10562" spans="1:8" x14ac:dyDescent="0.2">
      <c r="A10562" s="6">
        <f t="shared" si="157"/>
        <v>609562</v>
      </c>
      <c r="B10562" s="6">
        <v>54</v>
      </c>
      <c r="C10562" s="6">
        <v>6</v>
      </c>
      <c r="D10562" s="7">
        <v>296</v>
      </c>
      <c r="E10562" s="6" t="s">
        <v>16823</v>
      </c>
      <c r="H10562" s="6">
        <f>IF('Раздел 2.13.2'!Q62&gt;='Раздел 2.13.2'!AC62,0,1)</f>
        <v>0</v>
      </c>
    </row>
    <row r="10563" spans="1:8" x14ac:dyDescent="0.2">
      <c r="A10563" s="6">
        <f t="shared" si="157"/>
        <v>609562</v>
      </c>
      <c r="B10563" s="6">
        <v>54</v>
      </c>
      <c r="C10563" s="6">
        <v>6</v>
      </c>
      <c r="D10563" s="7">
        <v>297</v>
      </c>
      <c r="E10563" s="6" t="s">
        <v>16824</v>
      </c>
      <c r="H10563" s="6">
        <f>IF('Раздел 2.13.2'!Q63&gt;='Раздел 2.13.2'!AC63,0,1)</f>
        <v>0</v>
      </c>
    </row>
    <row r="10564" spans="1:8" x14ac:dyDescent="0.2">
      <c r="A10564" s="6">
        <f t="shared" si="157"/>
        <v>609562</v>
      </c>
      <c r="B10564" s="6">
        <v>54</v>
      </c>
      <c r="C10564" s="6">
        <v>6</v>
      </c>
      <c r="D10564" s="7">
        <v>298</v>
      </c>
      <c r="E10564" s="6" t="s">
        <v>16825</v>
      </c>
      <c r="H10564" s="6">
        <f>IF('Раздел 2.13.2'!Q64&gt;='Раздел 2.13.2'!AC64,0,1)</f>
        <v>0</v>
      </c>
    </row>
    <row r="10565" spans="1:8" x14ac:dyDescent="0.2">
      <c r="A10565" s="6">
        <f t="shared" si="157"/>
        <v>609562</v>
      </c>
      <c r="B10565" s="6">
        <v>54</v>
      </c>
      <c r="C10565" s="6">
        <v>6</v>
      </c>
      <c r="D10565" s="7">
        <v>299</v>
      </c>
      <c r="E10565" s="6" t="s">
        <v>16826</v>
      </c>
      <c r="H10565" s="6">
        <f>IF('Раздел 2.13.2'!Q65&gt;='Раздел 2.13.2'!AC65,0,1)</f>
        <v>0</v>
      </c>
    </row>
    <row r="10566" spans="1:8" x14ac:dyDescent="0.2">
      <c r="A10566" s="6">
        <f t="shared" si="157"/>
        <v>609562</v>
      </c>
      <c r="B10566" s="6">
        <v>54</v>
      </c>
      <c r="C10566" s="6">
        <v>6</v>
      </c>
      <c r="D10566" s="7">
        <v>300</v>
      </c>
      <c r="E10566" s="6" t="s">
        <v>16827</v>
      </c>
      <c r="H10566" s="6">
        <f>IF('Раздел 2.13.2'!Q66&gt;='Раздел 2.13.2'!AC66,0,1)</f>
        <v>0</v>
      </c>
    </row>
    <row r="10567" spans="1:8" x14ac:dyDescent="0.2">
      <c r="A10567" s="6">
        <f t="shared" si="157"/>
        <v>609562</v>
      </c>
      <c r="B10567" s="6">
        <v>54</v>
      </c>
      <c r="C10567" s="6">
        <v>6</v>
      </c>
      <c r="D10567" s="7">
        <v>301</v>
      </c>
      <c r="E10567" s="6" t="s">
        <v>16828</v>
      </c>
      <c r="H10567" s="6">
        <f>IF('Раздел 2.13.2'!Q67&gt;='Раздел 2.13.2'!AC67,0,1)</f>
        <v>0</v>
      </c>
    </row>
    <row r="10568" spans="1:8" x14ac:dyDescent="0.2">
      <c r="A10568" s="6">
        <f t="shared" si="157"/>
        <v>609562</v>
      </c>
      <c r="B10568" s="6">
        <v>54</v>
      </c>
      <c r="C10568" s="6">
        <v>6</v>
      </c>
      <c r="D10568" s="7">
        <v>302</v>
      </c>
      <c r="E10568" s="6" t="s">
        <v>16829</v>
      </c>
      <c r="H10568" s="6">
        <f>IF('Раздел 2.13.2'!Q68&gt;='Раздел 2.13.2'!AC68,0,1)</f>
        <v>0</v>
      </c>
    </row>
    <row r="10569" spans="1:8" x14ac:dyDescent="0.2">
      <c r="A10569" s="6">
        <f t="shared" si="157"/>
        <v>609562</v>
      </c>
      <c r="B10569" s="6">
        <v>54</v>
      </c>
      <c r="C10569" s="6">
        <v>6</v>
      </c>
      <c r="D10569" s="7">
        <v>303</v>
      </c>
      <c r="E10569" s="6" t="s">
        <v>16830</v>
      </c>
      <c r="H10569" s="6">
        <f>IF('Раздел 2.13.2'!Q69&gt;='Раздел 2.13.2'!AC69,0,1)</f>
        <v>0</v>
      </c>
    </row>
    <row r="10570" spans="1:8" x14ac:dyDescent="0.2">
      <c r="A10570" s="6">
        <f t="shared" si="157"/>
        <v>609562</v>
      </c>
      <c r="B10570" s="6">
        <v>54</v>
      </c>
      <c r="C10570" s="6">
        <v>6</v>
      </c>
      <c r="D10570" s="7">
        <v>304</v>
      </c>
      <c r="E10570" s="6" t="s">
        <v>16831</v>
      </c>
      <c r="H10570" s="6">
        <f>IF('Раздел 2.13.2'!Q70&gt;='Раздел 2.13.2'!AC70,0,1)</f>
        <v>0</v>
      </c>
    </row>
    <row r="10571" spans="1:8" x14ac:dyDescent="0.2">
      <c r="A10571" s="6">
        <f t="shared" si="157"/>
        <v>609562</v>
      </c>
      <c r="B10571" s="6">
        <v>54</v>
      </c>
      <c r="C10571" s="6">
        <v>6</v>
      </c>
      <c r="D10571" s="7">
        <v>305</v>
      </c>
      <c r="E10571" s="6" t="s">
        <v>16832</v>
      </c>
      <c r="H10571" s="6">
        <f>IF('Раздел 2.13.2'!Q71&gt;='Раздел 2.13.2'!AC71,0,1)</f>
        <v>0</v>
      </c>
    </row>
    <row r="10572" spans="1:8" x14ac:dyDescent="0.2">
      <c r="A10572" s="6">
        <f t="shared" si="157"/>
        <v>609562</v>
      </c>
      <c r="B10572" s="6">
        <v>54</v>
      </c>
      <c r="C10572" s="6">
        <v>6</v>
      </c>
      <c r="D10572" s="7">
        <v>306</v>
      </c>
      <c r="E10572" s="6" t="s">
        <v>16833</v>
      </c>
      <c r="H10572" s="6">
        <f>IF('Раздел 2.13.2'!Q72&gt;='Раздел 2.13.2'!AC72,0,1)</f>
        <v>0</v>
      </c>
    </row>
    <row r="10573" spans="1:8" x14ac:dyDescent="0.2">
      <c r="A10573" s="6">
        <f t="shared" si="157"/>
        <v>609562</v>
      </c>
      <c r="B10573" s="6">
        <v>54</v>
      </c>
      <c r="C10573" s="6">
        <v>6</v>
      </c>
      <c r="D10573" s="7">
        <v>307</v>
      </c>
      <c r="E10573" s="6" t="s">
        <v>17816</v>
      </c>
      <c r="H10573" s="6">
        <f>IF('Раздел 2.13.2'!Q73&gt;='Раздел 2.13.2'!AC73,0,1)</f>
        <v>0</v>
      </c>
    </row>
    <row r="10574" spans="1:8" x14ac:dyDescent="0.2">
      <c r="A10574" s="6">
        <f t="shared" si="157"/>
        <v>609562</v>
      </c>
      <c r="B10574" s="6">
        <v>54</v>
      </c>
      <c r="C10574" s="6">
        <v>6</v>
      </c>
      <c r="D10574" s="7">
        <v>308</v>
      </c>
      <c r="E10574" s="6" t="s">
        <v>17817</v>
      </c>
      <c r="H10574" s="6">
        <f>IF('Раздел 2.13.2'!Q74&gt;='Раздел 2.13.2'!AC74,0,1)</f>
        <v>0</v>
      </c>
    </row>
    <row r="10575" spans="1:8" x14ac:dyDescent="0.2">
      <c r="A10575" s="6">
        <f t="shared" si="157"/>
        <v>609562</v>
      </c>
      <c r="B10575" s="6">
        <v>54</v>
      </c>
      <c r="C10575" s="6">
        <v>6</v>
      </c>
      <c r="D10575" s="7">
        <v>309</v>
      </c>
      <c r="E10575" s="6" t="s">
        <v>17818</v>
      </c>
      <c r="H10575" s="6">
        <f>IF('Раздел 2.13.2'!Q75&gt;='Раздел 2.13.2'!AC75,0,1)</f>
        <v>0</v>
      </c>
    </row>
    <row r="10576" spans="1:8" x14ac:dyDescent="0.2">
      <c r="A10576" s="6">
        <f t="shared" si="157"/>
        <v>609562</v>
      </c>
      <c r="B10576" s="6">
        <v>54</v>
      </c>
      <c r="C10576" s="6">
        <v>6</v>
      </c>
      <c r="D10576" s="7">
        <v>310</v>
      </c>
      <c r="E10576" s="6" t="s">
        <v>17819</v>
      </c>
      <c r="H10576" s="6">
        <f>IF('Раздел 2.13.2'!Q76&gt;='Раздел 2.13.2'!AC76,0,1)</f>
        <v>0</v>
      </c>
    </row>
    <row r="10577" spans="1:8" x14ac:dyDescent="0.2">
      <c r="A10577" s="6">
        <f t="shared" si="157"/>
        <v>609562</v>
      </c>
      <c r="B10577" s="6">
        <v>54</v>
      </c>
      <c r="C10577" s="6">
        <v>6</v>
      </c>
      <c r="D10577" s="7">
        <v>311</v>
      </c>
      <c r="E10577" s="6" t="s">
        <v>17820</v>
      </c>
      <c r="H10577" s="6">
        <f>IF('Раздел 2.13.2'!Q77&gt;='Раздел 2.13.2'!AC77,0,1)</f>
        <v>0</v>
      </c>
    </row>
    <row r="10578" spans="1:8" x14ac:dyDescent="0.2">
      <c r="A10578" s="6">
        <f t="shared" si="157"/>
        <v>609562</v>
      </c>
      <c r="B10578" s="6">
        <v>54</v>
      </c>
      <c r="C10578" s="6">
        <v>6</v>
      </c>
      <c r="D10578" s="7">
        <v>312</v>
      </c>
      <c r="E10578" s="6" t="s">
        <v>17821</v>
      </c>
      <c r="H10578" s="6">
        <f>IF('Раздел 2.13.2'!Q78&gt;='Раздел 2.13.2'!AC78,0,1)</f>
        <v>0</v>
      </c>
    </row>
    <row r="10579" spans="1:8" x14ac:dyDescent="0.2">
      <c r="A10579" s="6">
        <f t="shared" si="157"/>
        <v>609562</v>
      </c>
      <c r="B10579" s="6">
        <v>54</v>
      </c>
      <c r="C10579" s="6">
        <v>6</v>
      </c>
      <c r="D10579" s="7">
        <v>313</v>
      </c>
      <c r="E10579" s="6" t="s">
        <v>17822</v>
      </c>
      <c r="H10579" s="6">
        <f>IF('Раздел 2.13.2'!Q79&gt;='Раздел 2.13.2'!AC79,0,1)</f>
        <v>0</v>
      </c>
    </row>
    <row r="10580" spans="1:8" x14ac:dyDescent="0.2">
      <c r="A10580" s="6">
        <f t="shared" si="157"/>
        <v>609562</v>
      </c>
      <c r="B10580" s="6">
        <v>54</v>
      </c>
      <c r="C10580" s="119">
        <v>6</v>
      </c>
      <c r="D10580" s="119">
        <v>314</v>
      </c>
      <c r="E10580" s="119" t="s">
        <v>17823</v>
      </c>
      <c r="F10580" s="119"/>
      <c r="G10580" s="119"/>
      <c r="H10580" s="119">
        <f>IF('Раздел 2.13.2'!Q80&gt;='Раздел 2.13.2'!AC80,0,1)</f>
        <v>0</v>
      </c>
    </row>
    <row r="10581" spans="1:8" x14ac:dyDescent="0.2">
      <c r="A10581" s="6">
        <f t="shared" si="157"/>
        <v>609562</v>
      </c>
      <c r="B10581" s="6">
        <v>54</v>
      </c>
      <c r="C10581" s="6">
        <v>7</v>
      </c>
      <c r="D10581" s="7">
        <v>315</v>
      </c>
      <c r="E10581" s="6" t="s">
        <v>17824</v>
      </c>
      <c r="H10581" s="6">
        <f>IF('Раздел 2.13.2'!Q21&gt;='Раздел 2.13.2'!AD21,0,1)</f>
        <v>0</v>
      </c>
    </row>
    <row r="10582" spans="1:8" x14ac:dyDescent="0.2">
      <c r="A10582" s="6">
        <f t="shared" si="157"/>
        <v>609562</v>
      </c>
      <c r="B10582" s="6">
        <v>54</v>
      </c>
      <c r="C10582" s="6">
        <v>7</v>
      </c>
      <c r="D10582" s="7">
        <v>316</v>
      </c>
      <c r="E10582" s="6" t="s">
        <v>17825</v>
      </c>
      <c r="H10582" s="6">
        <f>IF('Раздел 2.13.2'!Q22&gt;='Раздел 2.13.2'!AD22,0,1)</f>
        <v>0</v>
      </c>
    </row>
    <row r="10583" spans="1:8" x14ac:dyDescent="0.2">
      <c r="A10583" s="6">
        <f t="shared" si="157"/>
        <v>609562</v>
      </c>
      <c r="B10583" s="6">
        <v>54</v>
      </c>
      <c r="C10583" s="6">
        <v>7</v>
      </c>
      <c r="D10583" s="7">
        <v>317</v>
      </c>
      <c r="E10583" s="6" t="s">
        <v>17826</v>
      </c>
      <c r="H10583" s="6">
        <f>IF('Раздел 2.13.2'!Q23&gt;='Раздел 2.13.2'!AD23,0,1)</f>
        <v>0</v>
      </c>
    </row>
    <row r="10584" spans="1:8" x14ac:dyDescent="0.2">
      <c r="A10584" s="6">
        <f t="shared" si="157"/>
        <v>609562</v>
      </c>
      <c r="B10584" s="6">
        <v>54</v>
      </c>
      <c r="C10584" s="6">
        <v>7</v>
      </c>
      <c r="D10584" s="7">
        <v>318</v>
      </c>
      <c r="E10584" s="6" t="s">
        <v>18642</v>
      </c>
      <c r="H10584" s="6">
        <f>IF('Раздел 2.13.2'!Q24&gt;='Раздел 2.13.2'!AD24,0,1)</f>
        <v>0</v>
      </c>
    </row>
    <row r="10585" spans="1:8" x14ac:dyDescent="0.2">
      <c r="A10585" s="6">
        <f t="shared" si="157"/>
        <v>609562</v>
      </c>
      <c r="B10585" s="6">
        <v>54</v>
      </c>
      <c r="C10585" s="6">
        <v>7</v>
      </c>
      <c r="D10585" s="7">
        <v>319</v>
      </c>
      <c r="E10585" s="6" t="s">
        <v>18643</v>
      </c>
      <c r="H10585" s="6">
        <f>IF('Раздел 2.13.2'!Q25&gt;='Раздел 2.13.2'!AD25,0,1)</f>
        <v>0</v>
      </c>
    </row>
    <row r="10586" spans="1:8" x14ac:dyDescent="0.2">
      <c r="A10586" s="6">
        <f t="shared" ref="A10586:A10649" si="158">P_3</f>
        <v>609562</v>
      </c>
      <c r="B10586" s="6">
        <v>54</v>
      </c>
      <c r="C10586" s="6">
        <v>7</v>
      </c>
      <c r="D10586" s="7">
        <v>320</v>
      </c>
      <c r="E10586" s="6" t="s">
        <v>18644</v>
      </c>
      <c r="H10586" s="6">
        <f>IF('Раздел 2.13.2'!Q26&gt;='Раздел 2.13.2'!AD26,0,1)</f>
        <v>0</v>
      </c>
    </row>
    <row r="10587" spans="1:8" x14ac:dyDescent="0.2">
      <c r="A10587" s="6">
        <f t="shared" si="158"/>
        <v>609562</v>
      </c>
      <c r="B10587" s="6">
        <v>54</v>
      </c>
      <c r="C10587" s="6">
        <v>7</v>
      </c>
      <c r="D10587" s="7">
        <v>321</v>
      </c>
      <c r="E10587" s="6" t="s">
        <v>18645</v>
      </c>
      <c r="H10587" s="6">
        <f>IF('Раздел 2.13.2'!Q27&gt;='Раздел 2.13.2'!AD27,0,1)</f>
        <v>0</v>
      </c>
    </row>
    <row r="10588" spans="1:8" x14ac:dyDescent="0.2">
      <c r="A10588" s="6">
        <f t="shared" si="158"/>
        <v>609562</v>
      </c>
      <c r="B10588" s="6">
        <v>54</v>
      </c>
      <c r="C10588" s="6">
        <v>7</v>
      </c>
      <c r="D10588" s="7">
        <v>322</v>
      </c>
      <c r="E10588" s="6" t="s">
        <v>18646</v>
      </c>
      <c r="H10588" s="6">
        <f>IF('Раздел 2.13.2'!Q28&gt;='Раздел 2.13.2'!AD28,0,1)</f>
        <v>0</v>
      </c>
    </row>
    <row r="10589" spans="1:8" x14ac:dyDescent="0.2">
      <c r="A10589" s="6">
        <f t="shared" si="158"/>
        <v>609562</v>
      </c>
      <c r="B10589" s="6">
        <v>54</v>
      </c>
      <c r="C10589" s="6">
        <v>7</v>
      </c>
      <c r="D10589" s="7">
        <v>323</v>
      </c>
      <c r="E10589" s="6" t="s">
        <v>18647</v>
      </c>
      <c r="H10589" s="6">
        <f>IF('Раздел 2.13.2'!Q29&gt;='Раздел 2.13.2'!AD29,0,1)</f>
        <v>0</v>
      </c>
    </row>
    <row r="10590" spans="1:8" x14ac:dyDescent="0.2">
      <c r="A10590" s="6">
        <f t="shared" si="158"/>
        <v>609562</v>
      </c>
      <c r="B10590" s="6">
        <v>54</v>
      </c>
      <c r="C10590" s="6">
        <v>7</v>
      </c>
      <c r="D10590" s="7">
        <v>324</v>
      </c>
      <c r="E10590" s="6" t="s">
        <v>18648</v>
      </c>
      <c r="H10590" s="6">
        <f>IF('Раздел 2.13.2'!Q30&gt;='Раздел 2.13.2'!AD30,0,1)</f>
        <v>0</v>
      </c>
    </row>
    <row r="10591" spans="1:8" x14ac:dyDescent="0.2">
      <c r="A10591" s="6">
        <f t="shared" si="158"/>
        <v>609562</v>
      </c>
      <c r="B10591" s="6">
        <v>54</v>
      </c>
      <c r="C10591" s="6">
        <v>7</v>
      </c>
      <c r="D10591" s="7">
        <v>325</v>
      </c>
      <c r="E10591" s="6" t="s">
        <v>18649</v>
      </c>
      <c r="H10591" s="6">
        <f>IF('Раздел 2.13.2'!Q31&gt;='Раздел 2.13.2'!AD31,0,1)</f>
        <v>0</v>
      </c>
    </row>
    <row r="10592" spans="1:8" x14ac:dyDescent="0.2">
      <c r="A10592" s="6">
        <f t="shared" si="158"/>
        <v>609562</v>
      </c>
      <c r="B10592" s="6">
        <v>54</v>
      </c>
      <c r="C10592" s="6">
        <v>7</v>
      </c>
      <c r="D10592" s="7">
        <v>326</v>
      </c>
      <c r="E10592" s="6" t="s">
        <v>18650</v>
      </c>
      <c r="H10592" s="6">
        <f>IF('Раздел 2.13.2'!Q32&gt;='Раздел 2.13.2'!AD32,0,1)</f>
        <v>0</v>
      </c>
    </row>
    <row r="10593" spans="1:8" x14ac:dyDescent="0.2">
      <c r="A10593" s="6">
        <f t="shared" si="158"/>
        <v>609562</v>
      </c>
      <c r="B10593" s="6">
        <v>54</v>
      </c>
      <c r="C10593" s="6">
        <v>7</v>
      </c>
      <c r="D10593" s="7">
        <v>327</v>
      </c>
      <c r="E10593" s="6" t="s">
        <v>18113</v>
      </c>
      <c r="H10593" s="6">
        <f>IF('Раздел 2.13.2'!Q33&gt;='Раздел 2.13.2'!AD33,0,1)</f>
        <v>0</v>
      </c>
    </row>
    <row r="10594" spans="1:8" x14ac:dyDescent="0.2">
      <c r="A10594" s="6">
        <f t="shared" si="158"/>
        <v>609562</v>
      </c>
      <c r="B10594" s="6">
        <v>54</v>
      </c>
      <c r="C10594" s="6">
        <v>7</v>
      </c>
      <c r="D10594" s="7">
        <v>328</v>
      </c>
      <c r="E10594" s="6" t="s">
        <v>18114</v>
      </c>
      <c r="H10594" s="6">
        <f>IF('Раздел 2.13.2'!Q34&gt;='Раздел 2.13.2'!AD34,0,1)</f>
        <v>0</v>
      </c>
    </row>
    <row r="10595" spans="1:8" x14ac:dyDescent="0.2">
      <c r="A10595" s="6">
        <f t="shared" si="158"/>
        <v>609562</v>
      </c>
      <c r="B10595" s="6">
        <v>54</v>
      </c>
      <c r="C10595" s="6">
        <v>7</v>
      </c>
      <c r="D10595" s="7">
        <v>329</v>
      </c>
      <c r="E10595" s="6" t="s">
        <v>18115</v>
      </c>
      <c r="H10595" s="6">
        <f>IF('Раздел 2.13.2'!Q35&gt;='Раздел 2.13.2'!AD35,0,1)</f>
        <v>0</v>
      </c>
    </row>
    <row r="10596" spans="1:8" x14ac:dyDescent="0.2">
      <c r="A10596" s="6">
        <f t="shared" si="158"/>
        <v>609562</v>
      </c>
      <c r="B10596" s="6">
        <v>54</v>
      </c>
      <c r="C10596" s="6">
        <v>7</v>
      </c>
      <c r="D10596" s="7">
        <v>330</v>
      </c>
      <c r="E10596" s="6" t="s">
        <v>18116</v>
      </c>
      <c r="H10596" s="6">
        <f>IF('Раздел 2.13.2'!Q36&gt;='Раздел 2.13.2'!AD36,0,1)</f>
        <v>0</v>
      </c>
    </row>
    <row r="10597" spans="1:8" x14ac:dyDescent="0.2">
      <c r="A10597" s="6">
        <f t="shared" si="158"/>
        <v>609562</v>
      </c>
      <c r="B10597" s="6">
        <v>54</v>
      </c>
      <c r="C10597" s="6">
        <v>7</v>
      </c>
      <c r="D10597" s="7">
        <v>331</v>
      </c>
      <c r="E10597" s="6" t="s">
        <v>18117</v>
      </c>
      <c r="H10597" s="6">
        <f>IF('Раздел 2.13.2'!Q37&gt;='Раздел 2.13.2'!AD37,0,1)</f>
        <v>0</v>
      </c>
    </row>
    <row r="10598" spans="1:8" x14ac:dyDescent="0.2">
      <c r="A10598" s="6">
        <f t="shared" si="158"/>
        <v>609562</v>
      </c>
      <c r="B10598" s="6">
        <v>54</v>
      </c>
      <c r="C10598" s="6">
        <v>7</v>
      </c>
      <c r="D10598" s="7">
        <v>332</v>
      </c>
      <c r="E10598" s="6" t="s">
        <v>18118</v>
      </c>
      <c r="H10598" s="6">
        <f>IF('Раздел 2.13.2'!Q38&gt;='Раздел 2.13.2'!AD38,0,1)</f>
        <v>0</v>
      </c>
    </row>
    <row r="10599" spans="1:8" x14ac:dyDescent="0.2">
      <c r="A10599" s="6">
        <f t="shared" si="158"/>
        <v>609562</v>
      </c>
      <c r="B10599" s="6">
        <v>54</v>
      </c>
      <c r="C10599" s="6">
        <v>7</v>
      </c>
      <c r="D10599" s="7">
        <v>333</v>
      </c>
      <c r="E10599" s="6" t="s">
        <v>18119</v>
      </c>
      <c r="H10599" s="6">
        <f>IF('Раздел 2.13.2'!Q39&gt;='Раздел 2.13.2'!AD39,0,1)</f>
        <v>0</v>
      </c>
    </row>
    <row r="10600" spans="1:8" x14ac:dyDescent="0.2">
      <c r="A10600" s="6">
        <f t="shared" si="158"/>
        <v>609562</v>
      </c>
      <c r="B10600" s="6">
        <v>54</v>
      </c>
      <c r="C10600" s="6">
        <v>7</v>
      </c>
      <c r="D10600" s="7">
        <v>334</v>
      </c>
      <c r="E10600" s="6" t="s">
        <v>18120</v>
      </c>
      <c r="H10600" s="6">
        <f>IF('Раздел 2.13.2'!Q40&gt;='Раздел 2.13.2'!AD40,0,1)</f>
        <v>0</v>
      </c>
    </row>
    <row r="10601" spans="1:8" x14ac:dyDescent="0.2">
      <c r="A10601" s="6">
        <f t="shared" si="158"/>
        <v>609562</v>
      </c>
      <c r="B10601" s="6">
        <v>54</v>
      </c>
      <c r="C10601" s="6">
        <v>7</v>
      </c>
      <c r="D10601" s="7">
        <v>335</v>
      </c>
      <c r="E10601" s="6" t="s">
        <v>18121</v>
      </c>
      <c r="H10601" s="6">
        <f>IF('Раздел 2.13.2'!Q41&gt;='Раздел 2.13.2'!AD41,0,1)</f>
        <v>0</v>
      </c>
    </row>
    <row r="10602" spans="1:8" x14ac:dyDescent="0.2">
      <c r="A10602" s="6">
        <f t="shared" si="158"/>
        <v>609562</v>
      </c>
      <c r="B10602" s="6">
        <v>54</v>
      </c>
      <c r="C10602" s="6">
        <v>7</v>
      </c>
      <c r="D10602" s="7">
        <v>336</v>
      </c>
      <c r="E10602" s="6" t="s">
        <v>18122</v>
      </c>
      <c r="H10602" s="6">
        <f>IF('Раздел 2.13.2'!Q42&gt;='Раздел 2.13.2'!AD42,0,1)</f>
        <v>0</v>
      </c>
    </row>
    <row r="10603" spans="1:8" x14ac:dyDescent="0.2">
      <c r="A10603" s="6">
        <f t="shared" si="158"/>
        <v>609562</v>
      </c>
      <c r="B10603" s="6">
        <v>54</v>
      </c>
      <c r="C10603" s="6">
        <v>7</v>
      </c>
      <c r="D10603" s="7">
        <v>337</v>
      </c>
      <c r="E10603" s="6" t="s">
        <v>18123</v>
      </c>
      <c r="H10603" s="6">
        <f>IF('Раздел 2.13.2'!Q43&gt;='Раздел 2.13.2'!AD43,0,1)</f>
        <v>0</v>
      </c>
    </row>
    <row r="10604" spans="1:8" x14ac:dyDescent="0.2">
      <c r="A10604" s="6">
        <f t="shared" si="158"/>
        <v>609562</v>
      </c>
      <c r="B10604" s="6">
        <v>54</v>
      </c>
      <c r="C10604" s="6">
        <v>7</v>
      </c>
      <c r="D10604" s="7">
        <v>338</v>
      </c>
      <c r="E10604" s="6" t="s">
        <v>18154</v>
      </c>
      <c r="H10604" s="6">
        <f>IF('Раздел 2.13.2'!Q44&gt;='Раздел 2.13.2'!AD44,0,1)</f>
        <v>0</v>
      </c>
    </row>
    <row r="10605" spans="1:8" x14ac:dyDescent="0.2">
      <c r="A10605" s="6">
        <f t="shared" si="158"/>
        <v>609562</v>
      </c>
      <c r="B10605" s="6">
        <v>54</v>
      </c>
      <c r="C10605" s="6">
        <v>7</v>
      </c>
      <c r="D10605" s="7">
        <v>339</v>
      </c>
      <c r="E10605" s="6" t="s">
        <v>18155</v>
      </c>
      <c r="H10605" s="6">
        <f>IF('Раздел 2.13.2'!Q45&gt;='Раздел 2.13.2'!AD45,0,1)</f>
        <v>0</v>
      </c>
    </row>
    <row r="10606" spans="1:8" x14ac:dyDescent="0.2">
      <c r="A10606" s="6">
        <f t="shared" si="158"/>
        <v>609562</v>
      </c>
      <c r="B10606" s="6">
        <v>54</v>
      </c>
      <c r="C10606" s="6">
        <v>7</v>
      </c>
      <c r="D10606" s="7">
        <v>340</v>
      </c>
      <c r="E10606" s="6" t="s">
        <v>18156</v>
      </c>
      <c r="H10606" s="6">
        <f>IF('Раздел 2.13.2'!Q46&gt;='Раздел 2.13.2'!AD46,0,1)</f>
        <v>0</v>
      </c>
    </row>
    <row r="10607" spans="1:8" x14ac:dyDescent="0.2">
      <c r="A10607" s="6">
        <f t="shared" si="158"/>
        <v>609562</v>
      </c>
      <c r="B10607" s="6">
        <v>54</v>
      </c>
      <c r="C10607" s="6">
        <v>7</v>
      </c>
      <c r="D10607" s="7">
        <v>341</v>
      </c>
      <c r="E10607" s="6" t="s">
        <v>18157</v>
      </c>
      <c r="H10607" s="6">
        <f>IF('Раздел 2.13.2'!Q47&gt;='Раздел 2.13.2'!AD47,0,1)</f>
        <v>0</v>
      </c>
    </row>
    <row r="10608" spans="1:8" x14ac:dyDescent="0.2">
      <c r="A10608" s="6">
        <f t="shared" si="158"/>
        <v>609562</v>
      </c>
      <c r="B10608" s="6">
        <v>54</v>
      </c>
      <c r="C10608" s="6">
        <v>7</v>
      </c>
      <c r="D10608" s="7">
        <v>342</v>
      </c>
      <c r="E10608" s="6" t="s">
        <v>18158</v>
      </c>
      <c r="H10608" s="6">
        <f>IF('Раздел 2.13.2'!Q48&gt;='Раздел 2.13.2'!AD48,0,1)</f>
        <v>0</v>
      </c>
    </row>
    <row r="10609" spans="1:8" x14ac:dyDescent="0.2">
      <c r="A10609" s="6">
        <f t="shared" si="158"/>
        <v>609562</v>
      </c>
      <c r="B10609" s="6">
        <v>54</v>
      </c>
      <c r="C10609" s="6">
        <v>7</v>
      </c>
      <c r="D10609" s="7">
        <v>343</v>
      </c>
      <c r="E10609" s="6" t="s">
        <v>18159</v>
      </c>
      <c r="H10609" s="6">
        <f>IF('Раздел 2.13.2'!Q49&gt;='Раздел 2.13.2'!AD49,0,1)</f>
        <v>0</v>
      </c>
    </row>
    <row r="10610" spans="1:8" x14ac:dyDescent="0.2">
      <c r="A10610" s="6">
        <f t="shared" si="158"/>
        <v>609562</v>
      </c>
      <c r="B10610" s="6">
        <v>54</v>
      </c>
      <c r="C10610" s="6">
        <v>7</v>
      </c>
      <c r="D10610" s="7">
        <v>344</v>
      </c>
      <c r="E10610" s="6" t="s">
        <v>18160</v>
      </c>
      <c r="H10610" s="6">
        <f>IF('Раздел 2.13.2'!Q50&gt;='Раздел 2.13.2'!AD50,0,1)</f>
        <v>0</v>
      </c>
    </row>
    <row r="10611" spans="1:8" x14ac:dyDescent="0.2">
      <c r="A10611" s="6">
        <f t="shared" si="158"/>
        <v>609562</v>
      </c>
      <c r="B10611" s="6">
        <v>54</v>
      </c>
      <c r="C10611" s="6">
        <v>7</v>
      </c>
      <c r="D10611" s="7">
        <v>345</v>
      </c>
      <c r="E10611" s="6" t="s">
        <v>18161</v>
      </c>
      <c r="H10611" s="6">
        <f>IF('Раздел 2.13.2'!Q51&gt;='Раздел 2.13.2'!AD51,0,1)</f>
        <v>0</v>
      </c>
    </row>
    <row r="10612" spans="1:8" x14ac:dyDescent="0.2">
      <c r="A10612" s="6">
        <f t="shared" si="158"/>
        <v>609562</v>
      </c>
      <c r="B10612" s="6">
        <v>54</v>
      </c>
      <c r="C10612" s="6">
        <v>7</v>
      </c>
      <c r="D10612" s="7">
        <v>346</v>
      </c>
      <c r="E10612" s="6" t="s">
        <v>18162</v>
      </c>
      <c r="H10612" s="6">
        <f>IF('Раздел 2.13.2'!Q52&gt;='Раздел 2.13.2'!AD52,0,1)</f>
        <v>0</v>
      </c>
    </row>
    <row r="10613" spans="1:8" x14ac:dyDescent="0.2">
      <c r="A10613" s="6">
        <f t="shared" si="158"/>
        <v>609562</v>
      </c>
      <c r="B10613" s="6">
        <v>54</v>
      </c>
      <c r="C10613" s="6">
        <v>7</v>
      </c>
      <c r="D10613" s="7">
        <v>347</v>
      </c>
      <c r="E10613" s="6" t="s">
        <v>18163</v>
      </c>
      <c r="H10613" s="6">
        <f>IF('Раздел 2.13.2'!Q53&gt;='Раздел 2.13.2'!AD53,0,1)</f>
        <v>0</v>
      </c>
    </row>
    <row r="10614" spans="1:8" x14ac:dyDescent="0.2">
      <c r="A10614" s="6">
        <f t="shared" si="158"/>
        <v>609562</v>
      </c>
      <c r="B10614" s="6">
        <v>54</v>
      </c>
      <c r="C10614" s="6">
        <v>7</v>
      </c>
      <c r="D10614" s="7">
        <v>348</v>
      </c>
      <c r="E10614" s="6" t="s">
        <v>18164</v>
      </c>
      <c r="H10614" s="6">
        <f>IF('Раздел 2.13.2'!Q54&gt;='Раздел 2.13.2'!AD54,0,1)</f>
        <v>0</v>
      </c>
    </row>
    <row r="10615" spans="1:8" x14ac:dyDescent="0.2">
      <c r="A10615" s="6">
        <f t="shared" si="158"/>
        <v>609562</v>
      </c>
      <c r="B10615" s="6">
        <v>54</v>
      </c>
      <c r="C10615" s="6">
        <v>7</v>
      </c>
      <c r="D10615" s="7">
        <v>349</v>
      </c>
      <c r="E10615" s="6" t="s">
        <v>17439</v>
      </c>
      <c r="H10615" s="6">
        <f>IF('Раздел 2.13.2'!Q55&gt;='Раздел 2.13.2'!AD55,0,1)</f>
        <v>0</v>
      </c>
    </row>
    <row r="10616" spans="1:8" x14ac:dyDescent="0.2">
      <c r="A10616" s="6">
        <f t="shared" si="158"/>
        <v>609562</v>
      </c>
      <c r="B10616" s="6">
        <v>54</v>
      </c>
      <c r="C10616" s="6">
        <v>7</v>
      </c>
      <c r="D10616" s="7">
        <v>350</v>
      </c>
      <c r="E10616" s="6" t="s">
        <v>17440</v>
      </c>
      <c r="H10616" s="6">
        <f>IF('Раздел 2.13.2'!Q56&gt;='Раздел 2.13.2'!AD56,0,1)</f>
        <v>0</v>
      </c>
    </row>
    <row r="10617" spans="1:8" x14ac:dyDescent="0.2">
      <c r="A10617" s="6">
        <f t="shared" si="158"/>
        <v>609562</v>
      </c>
      <c r="B10617" s="6">
        <v>54</v>
      </c>
      <c r="C10617" s="6">
        <v>7</v>
      </c>
      <c r="D10617" s="7">
        <v>351</v>
      </c>
      <c r="E10617" s="6" t="s">
        <v>17441</v>
      </c>
      <c r="H10617" s="6">
        <f>IF('Раздел 2.13.2'!Q57&gt;='Раздел 2.13.2'!AD57,0,1)</f>
        <v>0</v>
      </c>
    </row>
    <row r="10618" spans="1:8" x14ac:dyDescent="0.2">
      <c r="A10618" s="6">
        <f t="shared" si="158"/>
        <v>609562</v>
      </c>
      <c r="B10618" s="6">
        <v>54</v>
      </c>
      <c r="C10618" s="6">
        <v>7</v>
      </c>
      <c r="D10618" s="7">
        <v>352</v>
      </c>
      <c r="E10618" s="6" t="s">
        <v>17442</v>
      </c>
      <c r="H10618" s="6">
        <f>IF('Раздел 2.13.2'!Q58&gt;='Раздел 2.13.2'!AD58,0,1)</f>
        <v>0</v>
      </c>
    </row>
    <row r="10619" spans="1:8" x14ac:dyDescent="0.2">
      <c r="A10619" s="6">
        <f t="shared" si="158"/>
        <v>609562</v>
      </c>
      <c r="B10619" s="6">
        <v>54</v>
      </c>
      <c r="C10619" s="6">
        <v>7</v>
      </c>
      <c r="D10619" s="7">
        <v>353</v>
      </c>
      <c r="E10619" s="6" t="s">
        <v>17443</v>
      </c>
      <c r="H10619" s="6">
        <f>IF('Раздел 2.13.2'!Q59&gt;='Раздел 2.13.2'!AD59,0,1)</f>
        <v>0</v>
      </c>
    </row>
    <row r="10620" spans="1:8" x14ac:dyDescent="0.2">
      <c r="A10620" s="6">
        <f t="shared" si="158"/>
        <v>609562</v>
      </c>
      <c r="B10620" s="6">
        <v>54</v>
      </c>
      <c r="C10620" s="6">
        <v>7</v>
      </c>
      <c r="D10620" s="7">
        <v>354</v>
      </c>
      <c r="E10620" s="6" t="s">
        <v>17444</v>
      </c>
      <c r="H10620" s="6">
        <f>IF('Раздел 2.13.2'!Q60&gt;='Раздел 2.13.2'!AD60,0,1)</f>
        <v>0</v>
      </c>
    </row>
    <row r="10621" spans="1:8" x14ac:dyDescent="0.2">
      <c r="A10621" s="6">
        <f t="shared" si="158"/>
        <v>609562</v>
      </c>
      <c r="B10621" s="6">
        <v>54</v>
      </c>
      <c r="C10621" s="6">
        <v>7</v>
      </c>
      <c r="D10621" s="7">
        <v>355</v>
      </c>
      <c r="E10621" s="6" t="s">
        <v>17445</v>
      </c>
      <c r="H10621" s="6">
        <f>IF('Раздел 2.13.2'!Q61&gt;='Раздел 2.13.2'!AD61,0,1)</f>
        <v>0</v>
      </c>
    </row>
    <row r="10622" spans="1:8" x14ac:dyDescent="0.2">
      <c r="A10622" s="6">
        <f t="shared" si="158"/>
        <v>609562</v>
      </c>
      <c r="B10622" s="6">
        <v>54</v>
      </c>
      <c r="C10622" s="6">
        <v>7</v>
      </c>
      <c r="D10622" s="7">
        <v>356</v>
      </c>
      <c r="E10622" s="6" t="s">
        <v>17446</v>
      </c>
      <c r="H10622" s="6">
        <f>IF('Раздел 2.13.2'!Q62&gt;='Раздел 2.13.2'!AD62,0,1)</f>
        <v>0</v>
      </c>
    </row>
    <row r="10623" spans="1:8" x14ac:dyDescent="0.2">
      <c r="A10623" s="6">
        <f t="shared" si="158"/>
        <v>609562</v>
      </c>
      <c r="B10623" s="6">
        <v>54</v>
      </c>
      <c r="C10623" s="6">
        <v>7</v>
      </c>
      <c r="D10623" s="7">
        <v>357</v>
      </c>
      <c r="E10623" s="6" t="s">
        <v>17447</v>
      </c>
      <c r="H10623" s="6">
        <f>IF('Раздел 2.13.2'!Q63&gt;='Раздел 2.13.2'!AD63,0,1)</f>
        <v>0</v>
      </c>
    </row>
    <row r="10624" spans="1:8" x14ac:dyDescent="0.2">
      <c r="A10624" s="6">
        <f t="shared" si="158"/>
        <v>609562</v>
      </c>
      <c r="B10624" s="6">
        <v>54</v>
      </c>
      <c r="C10624" s="6">
        <v>7</v>
      </c>
      <c r="D10624" s="7">
        <v>358</v>
      </c>
      <c r="E10624" s="6" t="s">
        <v>17448</v>
      </c>
      <c r="H10624" s="6">
        <f>IF('Раздел 2.13.2'!Q64&gt;='Раздел 2.13.2'!AD64,0,1)</f>
        <v>0</v>
      </c>
    </row>
    <row r="10625" spans="1:8" x14ac:dyDescent="0.2">
      <c r="A10625" s="6">
        <f t="shared" si="158"/>
        <v>609562</v>
      </c>
      <c r="B10625" s="6">
        <v>54</v>
      </c>
      <c r="C10625" s="6">
        <v>7</v>
      </c>
      <c r="D10625" s="7">
        <v>359</v>
      </c>
      <c r="E10625" s="6" t="s">
        <v>17449</v>
      </c>
      <c r="H10625" s="6">
        <f>IF('Раздел 2.13.2'!Q65&gt;='Раздел 2.13.2'!AD65,0,1)</f>
        <v>0</v>
      </c>
    </row>
    <row r="10626" spans="1:8" x14ac:dyDescent="0.2">
      <c r="A10626" s="6">
        <f t="shared" si="158"/>
        <v>609562</v>
      </c>
      <c r="B10626" s="6">
        <v>54</v>
      </c>
      <c r="C10626" s="6">
        <v>7</v>
      </c>
      <c r="D10626" s="7">
        <v>360</v>
      </c>
      <c r="E10626" s="6" t="s">
        <v>17450</v>
      </c>
      <c r="H10626" s="6">
        <f>IF('Раздел 2.13.2'!Q66&gt;='Раздел 2.13.2'!AD66,0,1)</f>
        <v>0</v>
      </c>
    </row>
    <row r="10627" spans="1:8" x14ac:dyDescent="0.2">
      <c r="A10627" s="6">
        <f t="shared" si="158"/>
        <v>609562</v>
      </c>
      <c r="B10627" s="6">
        <v>54</v>
      </c>
      <c r="C10627" s="6">
        <v>7</v>
      </c>
      <c r="D10627" s="7">
        <v>361</v>
      </c>
      <c r="E10627" s="6" t="s">
        <v>17451</v>
      </c>
      <c r="H10627" s="6">
        <f>IF('Раздел 2.13.2'!Q67&gt;='Раздел 2.13.2'!AD67,0,1)</f>
        <v>0</v>
      </c>
    </row>
    <row r="10628" spans="1:8" x14ac:dyDescent="0.2">
      <c r="A10628" s="6">
        <f t="shared" si="158"/>
        <v>609562</v>
      </c>
      <c r="B10628" s="6">
        <v>54</v>
      </c>
      <c r="C10628" s="6">
        <v>7</v>
      </c>
      <c r="D10628" s="7">
        <v>362</v>
      </c>
      <c r="E10628" s="6" t="s">
        <v>16229</v>
      </c>
      <c r="H10628" s="6">
        <f>IF('Раздел 2.13.2'!Q68&gt;='Раздел 2.13.2'!AD68,0,1)</f>
        <v>0</v>
      </c>
    </row>
    <row r="10629" spans="1:8" x14ac:dyDescent="0.2">
      <c r="A10629" s="6">
        <f t="shared" si="158"/>
        <v>609562</v>
      </c>
      <c r="B10629" s="6">
        <v>54</v>
      </c>
      <c r="C10629" s="6">
        <v>7</v>
      </c>
      <c r="D10629" s="7">
        <v>363</v>
      </c>
      <c r="E10629" s="6" t="s">
        <v>16230</v>
      </c>
      <c r="H10629" s="6">
        <f>IF('Раздел 2.13.2'!Q69&gt;='Раздел 2.13.2'!AD69,0,1)</f>
        <v>0</v>
      </c>
    </row>
    <row r="10630" spans="1:8" x14ac:dyDescent="0.2">
      <c r="A10630" s="6">
        <f t="shared" si="158"/>
        <v>609562</v>
      </c>
      <c r="B10630" s="6">
        <v>54</v>
      </c>
      <c r="C10630" s="6">
        <v>7</v>
      </c>
      <c r="D10630" s="7">
        <v>364</v>
      </c>
      <c r="E10630" s="6" t="s">
        <v>16231</v>
      </c>
      <c r="H10630" s="6">
        <f>IF('Раздел 2.13.2'!Q70&gt;='Раздел 2.13.2'!AD70,0,1)</f>
        <v>0</v>
      </c>
    </row>
    <row r="10631" spans="1:8" x14ac:dyDescent="0.2">
      <c r="A10631" s="6">
        <f t="shared" si="158"/>
        <v>609562</v>
      </c>
      <c r="B10631" s="6">
        <v>54</v>
      </c>
      <c r="C10631" s="6">
        <v>7</v>
      </c>
      <c r="D10631" s="7">
        <v>365</v>
      </c>
      <c r="E10631" s="6" t="s">
        <v>16232</v>
      </c>
      <c r="H10631" s="6">
        <f>IF('Раздел 2.13.2'!Q71&gt;='Раздел 2.13.2'!AD71,0,1)</f>
        <v>0</v>
      </c>
    </row>
    <row r="10632" spans="1:8" x14ac:dyDescent="0.2">
      <c r="A10632" s="6">
        <f t="shared" si="158"/>
        <v>609562</v>
      </c>
      <c r="B10632" s="6">
        <v>54</v>
      </c>
      <c r="C10632" s="6">
        <v>7</v>
      </c>
      <c r="D10632" s="7">
        <v>366</v>
      </c>
      <c r="E10632" s="6" t="s">
        <v>16233</v>
      </c>
      <c r="H10632" s="6">
        <f>IF('Раздел 2.13.2'!Q72&gt;='Раздел 2.13.2'!AD72,0,1)</f>
        <v>0</v>
      </c>
    </row>
    <row r="10633" spans="1:8" x14ac:dyDescent="0.2">
      <c r="A10633" s="6">
        <f t="shared" si="158"/>
        <v>609562</v>
      </c>
      <c r="B10633" s="6">
        <v>54</v>
      </c>
      <c r="C10633" s="6">
        <v>7</v>
      </c>
      <c r="D10633" s="7">
        <v>367</v>
      </c>
      <c r="E10633" s="6" t="s">
        <v>16234</v>
      </c>
      <c r="H10633" s="6">
        <f>IF('Раздел 2.13.2'!Q73&gt;='Раздел 2.13.2'!AD73,0,1)</f>
        <v>0</v>
      </c>
    </row>
    <row r="10634" spans="1:8" x14ac:dyDescent="0.2">
      <c r="A10634" s="6">
        <f t="shared" si="158"/>
        <v>609562</v>
      </c>
      <c r="B10634" s="6">
        <v>54</v>
      </c>
      <c r="C10634" s="6">
        <v>7</v>
      </c>
      <c r="D10634" s="7">
        <v>368</v>
      </c>
      <c r="E10634" s="6" t="s">
        <v>16235</v>
      </c>
      <c r="H10634" s="6">
        <f>IF('Раздел 2.13.2'!Q74&gt;='Раздел 2.13.2'!AD74,0,1)</f>
        <v>0</v>
      </c>
    </row>
    <row r="10635" spans="1:8" x14ac:dyDescent="0.2">
      <c r="A10635" s="6">
        <f t="shared" si="158"/>
        <v>609562</v>
      </c>
      <c r="B10635" s="6">
        <v>54</v>
      </c>
      <c r="C10635" s="6">
        <v>7</v>
      </c>
      <c r="D10635" s="7">
        <v>369</v>
      </c>
      <c r="E10635" s="6" t="s">
        <v>17326</v>
      </c>
      <c r="H10635" s="6">
        <f>IF('Раздел 2.13.2'!Q75&gt;='Раздел 2.13.2'!AD75,0,1)</f>
        <v>0</v>
      </c>
    </row>
    <row r="10636" spans="1:8" x14ac:dyDescent="0.2">
      <c r="A10636" s="6">
        <f t="shared" si="158"/>
        <v>609562</v>
      </c>
      <c r="B10636" s="6">
        <v>54</v>
      </c>
      <c r="C10636" s="6">
        <v>7</v>
      </c>
      <c r="D10636" s="7">
        <v>370</v>
      </c>
      <c r="E10636" s="6" t="s">
        <v>17327</v>
      </c>
      <c r="H10636" s="6">
        <f>IF('Раздел 2.13.2'!Q76&gt;='Раздел 2.13.2'!AD76,0,1)</f>
        <v>0</v>
      </c>
    </row>
    <row r="10637" spans="1:8" x14ac:dyDescent="0.2">
      <c r="A10637" s="6">
        <f t="shared" si="158"/>
        <v>609562</v>
      </c>
      <c r="B10637" s="6">
        <v>54</v>
      </c>
      <c r="C10637" s="6">
        <v>7</v>
      </c>
      <c r="D10637" s="7">
        <v>371</v>
      </c>
      <c r="E10637" s="6" t="s">
        <v>17328</v>
      </c>
      <c r="H10637" s="6">
        <f>IF('Раздел 2.13.2'!Q77&gt;='Раздел 2.13.2'!AD77,0,1)</f>
        <v>0</v>
      </c>
    </row>
    <row r="10638" spans="1:8" x14ac:dyDescent="0.2">
      <c r="A10638" s="6">
        <f t="shared" si="158"/>
        <v>609562</v>
      </c>
      <c r="B10638" s="6">
        <v>54</v>
      </c>
      <c r="C10638" s="6">
        <v>7</v>
      </c>
      <c r="D10638" s="7">
        <v>372</v>
      </c>
      <c r="E10638" s="6" t="s">
        <v>17329</v>
      </c>
      <c r="H10638" s="6">
        <f>IF('Раздел 2.13.2'!Q78&gt;='Раздел 2.13.2'!AD78,0,1)</f>
        <v>0</v>
      </c>
    </row>
    <row r="10639" spans="1:8" x14ac:dyDescent="0.2">
      <c r="A10639" s="6">
        <f t="shared" si="158"/>
        <v>609562</v>
      </c>
      <c r="B10639" s="6">
        <v>54</v>
      </c>
      <c r="C10639" s="6">
        <v>7</v>
      </c>
      <c r="D10639" s="7">
        <v>373</v>
      </c>
      <c r="E10639" s="6" t="s">
        <v>17330</v>
      </c>
      <c r="H10639" s="6">
        <f>IF('Раздел 2.13.2'!Q79&gt;='Раздел 2.13.2'!AD79,0,1)</f>
        <v>0</v>
      </c>
    </row>
    <row r="10640" spans="1:8" x14ac:dyDescent="0.2">
      <c r="A10640" s="6">
        <f t="shared" si="158"/>
        <v>609562</v>
      </c>
      <c r="B10640" s="6">
        <v>54</v>
      </c>
      <c r="C10640" s="119">
        <v>7</v>
      </c>
      <c r="D10640" s="119">
        <v>374</v>
      </c>
      <c r="E10640" s="119" t="s">
        <v>17331</v>
      </c>
      <c r="F10640" s="119"/>
      <c r="G10640" s="119"/>
      <c r="H10640" s="119">
        <f>IF('Раздел 2.13.2'!Q80&gt;='Раздел 2.13.2'!AD80,0,1)</f>
        <v>0</v>
      </c>
    </row>
    <row r="10641" spans="1:8" x14ac:dyDescent="0.2">
      <c r="A10641" s="6">
        <f t="shared" si="158"/>
        <v>609562</v>
      </c>
      <c r="B10641" s="6">
        <v>54</v>
      </c>
      <c r="C10641" s="6">
        <v>8</v>
      </c>
      <c r="D10641" s="7">
        <v>375</v>
      </c>
      <c r="E10641" s="6" t="s">
        <v>17332</v>
      </c>
      <c r="H10641" s="6">
        <f>IF('Раздел 2.13.2'!Z21&gt;='Раздел 2.13.2'!AA21,0,1)</f>
        <v>0</v>
      </c>
    </row>
    <row r="10642" spans="1:8" x14ac:dyDescent="0.2">
      <c r="A10642" s="6">
        <f t="shared" si="158"/>
        <v>609562</v>
      </c>
      <c r="B10642" s="6">
        <v>54</v>
      </c>
      <c r="C10642" s="6">
        <v>8</v>
      </c>
      <c r="D10642" s="7">
        <v>376</v>
      </c>
      <c r="E10642" s="6" t="s">
        <v>17333</v>
      </c>
      <c r="H10642" s="6">
        <f>IF('Раздел 2.13.2'!Z22&gt;='Раздел 2.13.2'!AA22,0,1)</f>
        <v>0</v>
      </c>
    </row>
    <row r="10643" spans="1:8" x14ac:dyDescent="0.2">
      <c r="A10643" s="6">
        <f t="shared" si="158"/>
        <v>609562</v>
      </c>
      <c r="B10643" s="6">
        <v>54</v>
      </c>
      <c r="C10643" s="6">
        <v>8</v>
      </c>
      <c r="D10643" s="7">
        <v>377</v>
      </c>
      <c r="E10643" s="6" t="s">
        <v>17334</v>
      </c>
      <c r="H10643" s="6">
        <f>IF('Раздел 2.13.2'!Z23&gt;='Раздел 2.13.2'!AA23,0,1)</f>
        <v>0</v>
      </c>
    </row>
    <row r="10644" spans="1:8" x14ac:dyDescent="0.2">
      <c r="A10644" s="6">
        <f t="shared" si="158"/>
        <v>609562</v>
      </c>
      <c r="B10644" s="6">
        <v>54</v>
      </c>
      <c r="C10644" s="6">
        <v>8</v>
      </c>
      <c r="D10644" s="7">
        <v>378</v>
      </c>
      <c r="E10644" s="6" t="s">
        <v>17335</v>
      </c>
      <c r="H10644" s="6">
        <f>IF('Раздел 2.13.2'!Z24&gt;='Раздел 2.13.2'!AA24,0,1)</f>
        <v>0</v>
      </c>
    </row>
    <row r="10645" spans="1:8" x14ac:dyDescent="0.2">
      <c r="A10645" s="6">
        <f t="shared" si="158"/>
        <v>609562</v>
      </c>
      <c r="B10645" s="6">
        <v>54</v>
      </c>
      <c r="C10645" s="6">
        <v>8</v>
      </c>
      <c r="D10645" s="7">
        <v>379</v>
      </c>
      <c r="E10645" s="6" t="s">
        <v>17336</v>
      </c>
      <c r="H10645" s="6">
        <f>IF('Раздел 2.13.2'!Z25&gt;='Раздел 2.13.2'!AA25,0,1)</f>
        <v>0</v>
      </c>
    </row>
    <row r="10646" spans="1:8" x14ac:dyDescent="0.2">
      <c r="A10646" s="6">
        <f t="shared" si="158"/>
        <v>609562</v>
      </c>
      <c r="B10646" s="6">
        <v>54</v>
      </c>
      <c r="C10646" s="6">
        <v>8</v>
      </c>
      <c r="D10646" s="7">
        <v>380</v>
      </c>
      <c r="E10646" s="6" t="s">
        <v>17337</v>
      </c>
      <c r="H10646" s="6">
        <f>IF('Раздел 2.13.2'!Z26&gt;='Раздел 2.13.2'!AA26,0,1)</f>
        <v>0</v>
      </c>
    </row>
    <row r="10647" spans="1:8" x14ac:dyDescent="0.2">
      <c r="A10647" s="6">
        <f t="shared" si="158"/>
        <v>609562</v>
      </c>
      <c r="B10647" s="6">
        <v>54</v>
      </c>
      <c r="C10647" s="6">
        <v>8</v>
      </c>
      <c r="D10647" s="7">
        <v>381</v>
      </c>
      <c r="E10647" s="6" t="s">
        <v>17338</v>
      </c>
      <c r="H10647" s="6">
        <f>IF('Раздел 2.13.2'!Z27&gt;='Раздел 2.13.2'!AA27,0,1)</f>
        <v>0</v>
      </c>
    </row>
    <row r="10648" spans="1:8" x14ac:dyDescent="0.2">
      <c r="A10648" s="6">
        <f t="shared" si="158"/>
        <v>609562</v>
      </c>
      <c r="B10648" s="6">
        <v>54</v>
      </c>
      <c r="C10648" s="6">
        <v>8</v>
      </c>
      <c r="D10648" s="7">
        <v>382</v>
      </c>
      <c r="E10648" s="6" t="s">
        <v>17339</v>
      </c>
      <c r="H10648" s="6">
        <f>IF('Раздел 2.13.2'!Z28&gt;='Раздел 2.13.2'!AA28,0,1)</f>
        <v>0</v>
      </c>
    </row>
    <row r="10649" spans="1:8" x14ac:dyDescent="0.2">
      <c r="A10649" s="6">
        <f t="shared" si="158"/>
        <v>609562</v>
      </c>
      <c r="B10649" s="6">
        <v>54</v>
      </c>
      <c r="C10649" s="6">
        <v>8</v>
      </c>
      <c r="D10649" s="7">
        <v>383</v>
      </c>
      <c r="E10649" s="6" t="s">
        <v>16245</v>
      </c>
      <c r="H10649" s="6">
        <f>IF('Раздел 2.13.2'!Z29&gt;='Раздел 2.13.2'!AA29,0,1)</f>
        <v>0</v>
      </c>
    </row>
    <row r="10650" spans="1:8" x14ac:dyDescent="0.2">
      <c r="A10650" s="6">
        <f t="shared" ref="A10650:A10713" si="159">P_3</f>
        <v>609562</v>
      </c>
      <c r="B10650" s="6">
        <v>54</v>
      </c>
      <c r="C10650" s="6">
        <v>8</v>
      </c>
      <c r="D10650" s="7">
        <v>384</v>
      </c>
      <c r="E10650" s="6" t="s">
        <v>16246</v>
      </c>
      <c r="H10650" s="6">
        <f>IF('Раздел 2.13.2'!Z30&gt;='Раздел 2.13.2'!AA30,0,1)</f>
        <v>0</v>
      </c>
    </row>
    <row r="10651" spans="1:8" x14ac:dyDescent="0.2">
      <c r="A10651" s="6">
        <f t="shared" si="159"/>
        <v>609562</v>
      </c>
      <c r="B10651" s="6">
        <v>54</v>
      </c>
      <c r="C10651" s="6">
        <v>8</v>
      </c>
      <c r="D10651" s="7">
        <v>385</v>
      </c>
      <c r="E10651" s="6" t="s">
        <v>16247</v>
      </c>
      <c r="H10651" s="6">
        <f>IF('Раздел 2.13.2'!Z31&gt;='Раздел 2.13.2'!AA31,0,1)</f>
        <v>0</v>
      </c>
    </row>
    <row r="10652" spans="1:8" x14ac:dyDescent="0.2">
      <c r="A10652" s="6">
        <f t="shared" si="159"/>
        <v>609562</v>
      </c>
      <c r="B10652" s="6">
        <v>54</v>
      </c>
      <c r="C10652" s="6">
        <v>8</v>
      </c>
      <c r="D10652" s="7">
        <v>386</v>
      </c>
      <c r="E10652" s="6" t="s">
        <v>16248</v>
      </c>
      <c r="H10652" s="6">
        <f>IF('Раздел 2.13.2'!Z32&gt;='Раздел 2.13.2'!AA32,0,1)</f>
        <v>0</v>
      </c>
    </row>
    <row r="10653" spans="1:8" x14ac:dyDescent="0.2">
      <c r="A10653" s="6">
        <f t="shared" si="159"/>
        <v>609562</v>
      </c>
      <c r="B10653" s="6">
        <v>54</v>
      </c>
      <c r="C10653" s="6">
        <v>8</v>
      </c>
      <c r="D10653" s="7">
        <v>387</v>
      </c>
      <c r="E10653" s="6" t="s">
        <v>16249</v>
      </c>
      <c r="H10653" s="6">
        <f>IF('Раздел 2.13.2'!Z33&gt;='Раздел 2.13.2'!AA33,0,1)</f>
        <v>0</v>
      </c>
    </row>
    <row r="10654" spans="1:8" x14ac:dyDescent="0.2">
      <c r="A10654" s="6">
        <f t="shared" si="159"/>
        <v>609562</v>
      </c>
      <c r="B10654" s="6">
        <v>54</v>
      </c>
      <c r="C10654" s="6">
        <v>8</v>
      </c>
      <c r="D10654" s="7">
        <v>388</v>
      </c>
      <c r="E10654" s="6" t="s">
        <v>16250</v>
      </c>
      <c r="H10654" s="6">
        <f>IF('Раздел 2.13.2'!Z34&gt;='Раздел 2.13.2'!AA34,0,1)</f>
        <v>0</v>
      </c>
    </row>
    <row r="10655" spans="1:8" x14ac:dyDescent="0.2">
      <c r="A10655" s="6">
        <f t="shared" si="159"/>
        <v>609562</v>
      </c>
      <c r="B10655" s="6">
        <v>54</v>
      </c>
      <c r="C10655" s="6">
        <v>8</v>
      </c>
      <c r="D10655" s="7">
        <v>389</v>
      </c>
      <c r="E10655" s="6" t="s">
        <v>16251</v>
      </c>
      <c r="H10655" s="6">
        <f>IF('Раздел 2.13.2'!Z35&gt;='Раздел 2.13.2'!AA35,0,1)</f>
        <v>0</v>
      </c>
    </row>
    <row r="10656" spans="1:8" x14ac:dyDescent="0.2">
      <c r="A10656" s="6">
        <f t="shared" si="159"/>
        <v>609562</v>
      </c>
      <c r="B10656" s="6">
        <v>54</v>
      </c>
      <c r="C10656" s="6">
        <v>8</v>
      </c>
      <c r="D10656" s="7">
        <v>390</v>
      </c>
      <c r="E10656" s="6" t="s">
        <v>16252</v>
      </c>
      <c r="H10656" s="6">
        <f>IF('Раздел 2.13.2'!Z36&gt;='Раздел 2.13.2'!AA36,0,1)</f>
        <v>0</v>
      </c>
    </row>
    <row r="10657" spans="1:8" x14ac:dyDescent="0.2">
      <c r="A10657" s="6">
        <f t="shared" si="159"/>
        <v>609562</v>
      </c>
      <c r="B10657" s="6">
        <v>54</v>
      </c>
      <c r="C10657" s="6">
        <v>8</v>
      </c>
      <c r="D10657" s="7">
        <v>391</v>
      </c>
      <c r="E10657" s="6" t="s">
        <v>16253</v>
      </c>
      <c r="H10657" s="6">
        <f>IF('Раздел 2.13.2'!Z37&gt;='Раздел 2.13.2'!AA37,0,1)</f>
        <v>0</v>
      </c>
    </row>
    <row r="10658" spans="1:8" x14ac:dyDescent="0.2">
      <c r="A10658" s="6">
        <f t="shared" si="159"/>
        <v>609562</v>
      </c>
      <c r="B10658" s="6">
        <v>54</v>
      </c>
      <c r="C10658" s="6">
        <v>8</v>
      </c>
      <c r="D10658" s="7">
        <v>392</v>
      </c>
      <c r="E10658" s="6" t="s">
        <v>16254</v>
      </c>
      <c r="H10658" s="6">
        <f>IF('Раздел 2.13.2'!Z38&gt;='Раздел 2.13.2'!AA38,0,1)</f>
        <v>0</v>
      </c>
    </row>
    <row r="10659" spans="1:8" x14ac:dyDescent="0.2">
      <c r="A10659" s="6">
        <f t="shared" si="159"/>
        <v>609562</v>
      </c>
      <c r="B10659" s="6">
        <v>54</v>
      </c>
      <c r="C10659" s="6">
        <v>8</v>
      </c>
      <c r="D10659" s="7">
        <v>393</v>
      </c>
      <c r="E10659" s="6" t="s">
        <v>16255</v>
      </c>
      <c r="H10659" s="6">
        <f>IF('Раздел 2.13.2'!Z39&gt;='Раздел 2.13.2'!AA39,0,1)</f>
        <v>0</v>
      </c>
    </row>
    <row r="10660" spans="1:8" x14ac:dyDescent="0.2">
      <c r="A10660" s="6">
        <f t="shared" si="159"/>
        <v>609562</v>
      </c>
      <c r="B10660" s="6">
        <v>54</v>
      </c>
      <c r="C10660" s="6">
        <v>8</v>
      </c>
      <c r="D10660" s="7">
        <v>394</v>
      </c>
      <c r="E10660" s="6" t="s">
        <v>16256</v>
      </c>
      <c r="H10660" s="6">
        <f>IF('Раздел 2.13.2'!Z40&gt;='Раздел 2.13.2'!AA40,0,1)</f>
        <v>0</v>
      </c>
    </row>
    <row r="10661" spans="1:8" x14ac:dyDescent="0.2">
      <c r="A10661" s="6">
        <f t="shared" si="159"/>
        <v>609562</v>
      </c>
      <c r="B10661" s="6">
        <v>54</v>
      </c>
      <c r="C10661" s="6">
        <v>8</v>
      </c>
      <c r="D10661" s="7">
        <v>395</v>
      </c>
      <c r="E10661" s="6" t="s">
        <v>16257</v>
      </c>
      <c r="H10661" s="6">
        <f>IF('Раздел 2.13.2'!Z41&gt;='Раздел 2.13.2'!AA41,0,1)</f>
        <v>0</v>
      </c>
    </row>
    <row r="10662" spans="1:8" x14ac:dyDescent="0.2">
      <c r="A10662" s="6">
        <f t="shared" si="159"/>
        <v>609562</v>
      </c>
      <c r="B10662" s="6">
        <v>54</v>
      </c>
      <c r="C10662" s="6">
        <v>8</v>
      </c>
      <c r="D10662" s="7">
        <v>396</v>
      </c>
      <c r="E10662" s="6" t="s">
        <v>16258</v>
      </c>
      <c r="H10662" s="6">
        <f>IF('Раздел 2.13.2'!Z42&gt;='Раздел 2.13.2'!AA42,0,1)</f>
        <v>0</v>
      </c>
    </row>
    <row r="10663" spans="1:8" x14ac:dyDescent="0.2">
      <c r="A10663" s="6">
        <f t="shared" si="159"/>
        <v>609562</v>
      </c>
      <c r="B10663" s="6">
        <v>54</v>
      </c>
      <c r="C10663" s="6">
        <v>8</v>
      </c>
      <c r="D10663" s="7">
        <v>397</v>
      </c>
      <c r="E10663" s="6" t="s">
        <v>16259</v>
      </c>
      <c r="H10663" s="6">
        <f>IF('Раздел 2.13.2'!Z43&gt;='Раздел 2.13.2'!AA43,0,1)</f>
        <v>0</v>
      </c>
    </row>
    <row r="10664" spans="1:8" x14ac:dyDescent="0.2">
      <c r="A10664" s="6">
        <f t="shared" si="159"/>
        <v>609562</v>
      </c>
      <c r="B10664" s="6">
        <v>54</v>
      </c>
      <c r="C10664" s="6">
        <v>8</v>
      </c>
      <c r="D10664" s="7">
        <v>398</v>
      </c>
      <c r="E10664" s="6" t="s">
        <v>14959</v>
      </c>
      <c r="H10664" s="6">
        <f>IF('Раздел 2.13.2'!Z44&gt;='Раздел 2.13.2'!AA44,0,1)</f>
        <v>0</v>
      </c>
    </row>
    <row r="10665" spans="1:8" x14ac:dyDescent="0.2">
      <c r="A10665" s="6">
        <f t="shared" si="159"/>
        <v>609562</v>
      </c>
      <c r="B10665" s="6">
        <v>54</v>
      </c>
      <c r="C10665" s="6">
        <v>8</v>
      </c>
      <c r="D10665" s="7">
        <v>399</v>
      </c>
      <c r="E10665" s="6" t="s">
        <v>14960</v>
      </c>
      <c r="H10665" s="6">
        <f>IF('Раздел 2.13.2'!Z45&gt;='Раздел 2.13.2'!AA45,0,1)</f>
        <v>0</v>
      </c>
    </row>
    <row r="10666" spans="1:8" x14ac:dyDescent="0.2">
      <c r="A10666" s="6">
        <f t="shared" si="159"/>
        <v>609562</v>
      </c>
      <c r="B10666" s="6">
        <v>54</v>
      </c>
      <c r="C10666" s="6">
        <v>8</v>
      </c>
      <c r="D10666" s="7">
        <v>400</v>
      </c>
      <c r="E10666" s="6" t="s">
        <v>14961</v>
      </c>
      <c r="H10666" s="6">
        <f>IF('Раздел 2.13.2'!Z46&gt;='Раздел 2.13.2'!AA46,0,1)</f>
        <v>0</v>
      </c>
    </row>
    <row r="10667" spans="1:8" x14ac:dyDescent="0.2">
      <c r="A10667" s="6">
        <f t="shared" si="159"/>
        <v>609562</v>
      </c>
      <c r="B10667" s="6">
        <v>54</v>
      </c>
      <c r="C10667" s="6">
        <v>8</v>
      </c>
      <c r="D10667" s="7">
        <v>401</v>
      </c>
      <c r="E10667" s="6" t="s">
        <v>16457</v>
      </c>
      <c r="H10667" s="6">
        <f>IF('Раздел 2.13.2'!Z47&gt;='Раздел 2.13.2'!AA47,0,1)</f>
        <v>0</v>
      </c>
    </row>
    <row r="10668" spans="1:8" x14ac:dyDescent="0.2">
      <c r="A10668" s="6">
        <f t="shared" si="159"/>
        <v>609562</v>
      </c>
      <c r="B10668" s="6">
        <v>54</v>
      </c>
      <c r="C10668" s="6">
        <v>8</v>
      </c>
      <c r="D10668" s="7">
        <v>402</v>
      </c>
      <c r="E10668" s="6" t="s">
        <v>16458</v>
      </c>
      <c r="H10668" s="6">
        <f>IF('Раздел 2.13.2'!Z48&gt;='Раздел 2.13.2'!AA48,0,1)</f>
        <v>0</v>
      </c>
    </row>
    <row r="10669" spans="1:8" x14ac:dyDescent="0.2">
      <c r="A10669" s="6">
        <f t="shared" si="159"/>
        <v>609562</v>
      </c>
      <c r="B10669" s="6">
        <v>54</v>
      </c>
      <c r="C10669" s="6">
        <v>8</v>
      </c>
      <c r="D10669" s="7">
        <v>403</v>
      </c>
      <c r="E10669" s="6" t="s">
        <v>16459</v>
      </c>
      <c r="H10669" s="6">
        <f>IF('Раздел 2.13.2'!Z49&gt;='Раздел 2.13.2'!AA49,0,1)</f>
        <v>0</v>
      </c>
    </row>
    <row r="10670" spans="1:8" x14ac:dyDescent="0.2">
      <c r="A10670" s="6">
        <f t="shared" si="159"/>
        <v>609562</v>
      </c>
      <c r="B10670" s="6">
        <v>54</v>
      </c>
      <c r="C10670" s="6">
        <v>8</v>
      </c>
      <c r="D10670" s="7">
        <v>404</v>
      </c>
      <c r="E10670" s="6" t="s">
        <v>16460</v>
      </c>
      <c r="H10670" s="6">
        <f>IF('Раздел 2.13.2'!Z50&gt;='Раздел 2.13.2'!AA50,0,1)</f>
        <v>0</v>
      </c>
    </row>
    <row r="10671" spans="1:8" x14ac:dyDescent="0.2">
      <c r="A10671" s="6">
        <f t="shared" si="159"/>
        <v>609562</v>
      </c>
      <c r="B10671" s="6">
        <v>54</v>
      </c>
      <c r="C10671" s="6">
        <v>8</v>
      </c>
      <c r="D10671" s="7">
        <v>405</v>
      </c>
      <c r="E10671" s="6" t="s">
        <v>16461</v>
      </c>
      <c r="H10671" s="6">
        <f>IF('Раздел 2.13.2'!Z51&gt;='Раздел 2.13.2'!AA51,0,1)</f>
        <v>0</v>
      </c>
    </row>
    <row r="10672" spans="1:8" x14ac:dyDescent="0.2">
      <c r="A10672" s="6">
        <f t="shared" si="159"/>
        <v>609562</v>
      </c>
      <c r="B10672" s="6">
        <v>54</v>
      </c>
      <c r="C10672" s="6">
        <v>8</v>
      </c>
      <c r="D10672" s="7">
        <v>406</v>
      </c>
      <c r="E10672" s="6" t="s">
        <v>16462</v>
      </c>
      <c r="H10672" s="6">
        <f>IF('Раздел 2.13.2'!Z52&gt;='Раздел 2.13.2'!AA52,0,1)</f>
        <v>0</v>
      </c>
    </row>
    <row r="10673" spans="1:8" x14ac:dyDescent="0.2">
      <c r="A10673" s="6">
        <f t="shared" si="159"/>
        <v>609562</v>
      </c>
      <c r="B10673" s="6">
        <v>54</v>
      </c>
      <c r="C10673" s="6">
        <v>8</v>
      </c>
      <c r="D10673" s="7">
        <v>407</v>
      </c>
      <c r="E10673" s="6" t="s">
        <v>16463</v>
      </c>
      <c r="H10673" s="6">
        <f>IF('Раздел 2.13.2'!Z53&gt;='Раздел 2.13.2'!AA53,0,1)</f>
        <v>0</v>
      </c>
    </row>
    <row r="10674" spans="1:8" x14ac:dyDescent="0.2">
      <c r="A10674" s="6">
        <f t="shared" si="159"/>
        <v>609562</v>
      </c>
      <c r="B10674" s="6">
        <v>54</v>
      </c>
      <c r="C10674" s="6">
        <v>8</v>
      </c>
      <c r="D10674" s="7">
        <v>408</v>
      </c>
      <c r="E10674" s="6" t="s">
        <v>16464</v>
      </c>
      <c r="H10674" s="6">
        <f>IF('Раздел 2.13.2'!Z54&gt;='Раздел 2.13.2'!AA54,0,1)</f>
        <v>0</v>
      </c>
    </row>
    <row r="10675" spans="1:8" x14ac:dyDescent="0.2">
      <c r="A10675" s="6">
        <f t="shared" si="159"/>
        <v>609562</v>
      </c>
      <c r="B10675" s="6">
        <v>54</v>
      </c>
      <c r="C10675" s="6">
        <v>8</v>
      </c>
      <c r="D10675" s="7">
        <v>409</v>
      </c>
      <c r="E10675" s="6" t="s">
        <v>16465</v>
      </c>
      <c r="H10675" s="6">
        <f>IF('Раздел 2.13.2'!Z55&gt;='Раздел 2.13.2'!AA55,0,1)</f>
        <v>0</v>
      </c>
    </row>
    <row r="10676" spans="1:8" x14ac:dyDescent="0.2">
      <c r="A10676" s="6">
        <f t="shared" si="159"/>
        <v>609562</v>
      </c>
      <c r="B10676" s="6">
        <v>54</v>
      </c>
      <c r="C10676" s="6">
        <v>8</v>
      </c>
      <c r="D10676" s="7">
        <v>410</v>
      </c>
      <c r="E10676" s="6" t="s">
        <v>16466</v>
      </c>
      <c r="H10676" s="6">
        <f>IF('Раздел 2.13.2'!Z56&gt;='Раздел 2.13.2'!AA56,0,1)</f>
        <v>0</v>
      </c>
    </row>
    <row r="10677" spans="1:8" x14ac:dyDescent="0.2">
      <c r="A10677" s="6">
        <f t="shared" si="159"/>
        <v>609562</v>
      </c>
      <c r="B10677" s="6">
        <v>54</v>
      </c>
      <c r="C10677" s="6">
        <v>8</v>
      </c>
      <c r="D10677" s="7">
        <v>411</v>
      </c>
      <c r="E10677" s="6" t="s">
        <v>16467</v>
      </c>
      <c r="H10677" s="6">
        <f>IF('Раздел 2.13.2'!Z57&gt;='Раздел 2.13.2'!AA57,0,1)</f>
        <v>0</v>
      </c>
    </row>
    <row r="10678" spans="1:8" x14ac:dyDescent="0.2">
      <c r="A10678" s="6">
        <f t="shared" si="159"/>
        <v>609562</v>
      </c>
      <c r="B10678" s="6">
        <v>54</v>
      </c>
      <c r="C10678" s="6">
        <v>8</v>
      </c>
      <c r="D10678" s="7">
        <v>412</v>
      </c>
      <c r="E10678" s="6" t="s">
        <v>16468</v>
      </c>
      <c r="H10678" s="6">
        <f>IF('Раздел 2.13.2'!Z58&gt;='Раздел 2.13.2'!AA58,0,1)</f>
        <v>0</v>
      </c>
    </row>
    <row r="10679" spans="1:8" x14ac:dyDescent="0.2">
      <c r="A10679" s="6">
        <f t="shared" si="159"/>
        <v>609562</v>
      </c>
      <c r="B10679" s="6">
        <v>54</v>
      </c>
      <c r="C10679" s="6">
        <v>8</v>
      </c>
      <c r="D10679" s="7">
        <v>413</v>
      </c>
      <c r="E10679" s="6" t="s">
        <v>16469</v>
      </c>
      <c r="H10679" s="6">
        <f>IF('Раздел 2.13.2'!Z59&gt;='Раздел 2.13.2'!AA59,0,1)</f>
        <v>0</v>
      </c>
    </row>
    <row r="10680" spans="1:8" x14ac:dyDescent="0.2">
      <c r="A10680" s="6">
        <f t="shared" si="159"/>
        <v>609562</v>
      </c>
      <c r="B10680" s="6">
        <v>54</v>
      </c>
      <c r="C10680" s="6">
        <v>8</v>
      </c>
      <c r="D10680" s="7">
        <v>414</v>
      </c>
      <c r="E10680" s="6" t="s">
        <v>15181</v>
      </c>
      <c r="H10680" s="6">
        <f>IF('Раздел 2.13.2'!Z60&gt;='Раздел 2.13.2'!AA60,0,1)</f>
        <v>0</v>
      </c>
    </row>
    <row r="10681" spans="1:8" x14ac:dyDescent="0.2">
      <c r="A10681" s="6">
        <f t="shared" si="159"/>
        <v>609562</v>
      </c>
      <c r="B10681" s="6">
        <v>54</v>
      </c>
      <c r="C10681" s="6">
        <v>8</v>
      </c>
      <c r="D10681" s="7">
        <v>415</v>
      </c>
      <c r="E10681" s="6" t="s">
        <v>15182</v>
      </c>
      <c r="H10681" s="6">
        <f>IF('Раздел 2.13.2'!Z61&gt;='Раздел 2.13.2'!AA61,0,1)</f>
        <v>0</v>
      </c>
    </row>
    <row r="10682" spans="1:8" x14ac:dyDescent="0.2">
      <c r="A10682" s="6">
        <f t="shared" si="159"/>
        <v>609562</v>
      </c>
      <c r="B10682" s="6">
        <v>54</v>
      </c>
      <c r="C10682" s="6">
        <v>8</v>
      </c>
      <c r="D10682" s="7">
        <v>416</v>
      </c>
      <c r="E10682" s="6" t="s">
        <v>15183</v>
      </c>
      <c r="H10682" s="6">
        <f>IF('Раздел 2.13.2'!Z62&gt;='Раздел 2.13.2'!AA62,0,1)</f>
        <v>0</v>
      </c>
    </row>
    <row r="10683" spans="1:8" x14ac:dyDescent="0.2">
      <c r="A10683" s="6">
        <f t="shared" si="159"/>
        <v>609562</v>
      </c>
      <c r="B10683" s="6">
        <v>54</v>
      </c>
      <c r="C10683" s="6">
        <v>8</v>
      </c>
      <c r="D10683" s="7">
        <v>417</v>
      </c>
      <c r="E10683" s="6" t="s">
        <v>15184</v>
      </c>
      <c r="H10683" s="6">
        <f>IF('Раздел 2.13.2'!Z63&gt;='Раздел 2.13.2'!AA63,0,1)</f>
        <v>0</v>
      </c>
    </row>
    <row r="10684" spans="1:8" x14ac:dyDescent="0.2">
      <c r="A10684" s="6">
        <f t="shared" si="159"/>
        <v>609562</v>
      </c>
      <c r="B10684" s="6">
        <v>54</v>
      </c>
      <c r="C10684" s="6">
        <v>8</v>
      </c>
      <c r="D10684" s="7">
        <v>418</v>
      </c>
      <c r="E10684" s="6" t="s">
        <v>15185</v>
      </c>
      <c r="H10684" s="6">
        <f>IF('Раздел 2.13.2'!Z64&gt;='Раздел 2.13.2'!AA64,0,1)</f>
        <v>0</v>
      </c>
    </row>
    <row r="10685" spans="1:8" x14ac:dyDescent="0.2">
      <c r="A10685" s="6">
        <f t="shared" si="159"/>
        <v>609562</v>
      </c>
      <c r="B10685" s="6">
        <v>54</v>
      </c>
      <c r="C10685" s="6">
        <v>8</v>
      </c>
      <c r="D10685" s="7">
        <v>419</v>
      </c>
      <c r="E10685" s="6" t="s">
        <v>15186</v>
      </c>
      <c r="H10685" s="6">
        <f>IF('Раздел 2.13.2'!Z65&gt;='Раздел 2.13.2'!AA65,0,1)</f>
        <v>0</v>
      </c>
    </row>
    <row r="10686" spans="1:8" x14ac:dyDescent="0.2">
      <c r="A10686" s="6">
        <f t="shared" si="159"/>
        <v>609562</v>
      </c>
      <c r="B10686" s="6">
        <v>54</v>
      </c>
      <c r="C10686" s="6">
        <v>8</v>
      </c>
      <c r="D10686" s="7">
        <v>420</v>
      </c>
      <c r="E10686" s="6" t="s">
        <v>15187</v>
      </c>
      <c r="H10686" s="6">
        <f>IF('Раздел 2.13.2'!Z66&gt;='Раздел 2.13.2'!AA66,0,1)</f>
        <v>0</v>
      </c>
    </row>
    <row r="10687" spans="1:8" x14ac:dyDescent="0.2">
      <c r="A10687" s="6">
        <f t="shared" si="159"/>
        <v>609562</v>
      </c>
      <c r="B10687" s="6">
        <v>54</v>
      </c>
      <c r="C10687" s="6">
        <v>8</v>
      </c>
      <c r="D10687" s="7">
        <v>421</v>
      </c>
      <c r="E10687" s="6" t="s">
        <v>15188</v>
      </c>
      <c r="H10687" s="6">
        <f>IF('Раздел 2.13.2'!Z67&gt;='Раздел 2.13.2'!AA67,0,1)</f>
        <v>0</v>
      </c>
    </row>
    <row r="10688" spans="1:8" x14ac:dyDescent="0.2">
      <c r="A10688" s="6">
        <f t="shared" si="159"/>
        <v>609562</v>
      </c>
      <c r="B10688" s="6">
        <v>54</v>
      </c>
      <c r="C10688" s="6">
        <v>8</v>
      </c>
      <c r="D10688" s="7">
        <v>422</v>
      </c>
      <c r="E10688" s="6" t="s">
        <v>15189</v>
      </c>
      <c r="H10688" s="6">
        <f>IF('Раздел 2.13.2'!Z68&gt;='Раздел 2.13.2'!AA68,0,1)</f>
        <v>0</v>
      </c>
    </row>
    <row r="10689" spans="1:8" x14ac:dyDescent="0.2">
      <c r="A10689" s="6">
        <f t="shared" si="159"/>
        <v>609562</v>
      </c>
      <c r="B10689" s="6">
        <v>54</v>
      </c>
      <c r="C10689" s="6">
        <v>8</v>
      </c>
      <c r="D10689" s="7">
        <v>423</v>
      </c>
      <c r="E10689" s="6" t="s">
        <v>16476</v>
      </c>
      <c r="H10689" s="6">
        <f>IF('Раздел 2.13.2'!Z69&gt;='Раздел 2.13.2'!AA69,0,1)</f>
        <v>0</v>
      </c>
    </row>
    <row r="10690" spans="1:8" x14ac:dyDescent="0.2">
      <c r="A10690" s="6">
        <f t="shared" si="159"/>
        <v>609562</v>
      </c>
      <c r="B10690" s="6">
        <v>54</v>
      </c>
      <c r="C10690" s="6">
        <v>8</v>
      </c>
      <c r="D10690" s="7">
        <v>424</v>
      </c>
      <c r="E10690" s="6" t="s">
        <v>16477</v>
      </c>
      <c r="H10690" s="6">
        <f>IF('Раздел 2.13.2'!Z70&gt;='Раздел 2.13.2'!AA70,0,1)</f>
        <v>0</v>
      </c>
    </row>
    <row r="10691" spans="1:8" x14ac:dyDescent="0.2">
      <c r="A10691" s="6">
        <f t="shared" si="159"/>
        <v>609562</v>
      </c>
      <c r="B10691" s="6">
        <v>54</v>
      </c>
      <c r="C10691" s="6">
        <v>8</v>
      </c>
      <c r="D10691" s="7">
        <v>425</v>
      </c>
      <c r="E10691" s="6" t="s">
        <v>16478</v>
      </c>
      <c r="H10691" s="6">
        <f>IF('Раздел 2.13.2'!Z71&gt;='Раздел 2.13.2'!AA71,0,1)</f>
        <v>0</v>
      </c>
    </row>
    <row r="10692" spans="1:8" x14ac:dyDescent="0.2">
      <c r="A10692" s="6">
        <f t="shared" si="159"/>
        <v>609562</v>
      </c>
      <c r="B10692" s="6">
        <v>54</v>
      </c>
      <c r="C10692" s="6">
        <v>8</v>
      </c>
      <c r="D10692" s="7">
        <v>426</v>
      </c>
      <c r="E10692" s="6" t="s">
        <v>16479</v>
      </c>
      <c r="H10692" s="6">
        <f>IF('Раздел 2.13.2'!Z72&gt;='Раздел 2.13.2'!AA72,0,1)</f>
        <v>0</v>
      </c>
    </row>
    <row r="10693" spans="1:8" x14ac:dyDescent="0.2">
      <c r="A10693" s="6">
        <f t="shared" si="159"/>
        <v>609562</v>
      </c>
      <c r="B10693" s="6">
        <v>54</v>
      </c>
      <c r="C10693" s="6">
        <v>8</v>
      </c>
      <c r="D10693" s="7">
        <v>427</v>
      </c>
      <c r="E10693" s="6" t="s">
        <v>16480</v>
      </c>
      <c r="H10693" s="6">
        <f>IF('Раздел 2.13.2'!Z73&gt;='Раздел 2.13.2'!AA73,0,1)</f>
        <v>0</v>
      </c>
    </row>
    <row r="10694" spans="1:8" x14ac:dyDescent="0.2">
      <c r="A10694" s="6">
        <f t="shared" si="159"/>
        <v>609562</v>
      </c>
      <c r="B10694" s="6">
        <v>54</v>
      </c>
      <c r="C10694" s="6">
        <v>8</v>
      </c>
      <c r="D10694" s="7">
        <v>428</v>
      </c>
      <c r="E10694" s="6" t="s">
        <v>16481</v>
      </c>
      <c r="H10694" s="6">
        <f>IF('Раздел 2.13.2'!Z74&gt;='Раздел 2.13.2'!AA74,0,1)</f>
        <v>0</v>
      </c>
    </row>
    <row r="10695" spans="1:8" x14ac:dyDescent="0.2">
      <c r="A10695" s="6">
        <f t="shared" si="159"/>
        <v>609562</v>
      </c>
      <c r="B10695" s="6">
        <v>54</v>
      </c>
      <c r="C10695" s="6">
        <v>8</v>
      </c>
      <c r="D10695" s="7">
        <v>429</v>
      </c>
      <c r="E10695" s="6" t="s">
        <v>16482</v>
      </c>
      <c r="H10695" s="6">
        <f>IF('Раздел 2.13.2'!Z75&gt;='Раздел 2.13.2'!AA75,0,1)</f>
        <v>0</v>
      </c>
    </row>
    <row r="10696" spans="1:8" x14ac:dyDescent="0.2">
      <c r="A10696" s="6">
        <f t="shared" si="159"/>
        <v>609562</v>
      </c>
      <c r="B10696" s="6">
        <v>54</v>
      </c>
      <c r="C10696" s="6">
        <v>8</v>
      </c>
      <c r="D10696" s="7">
        <v>430</v>
      </c>
      <c r="E10696" s="6" t="s">
        <v>16483</v>
      </c>
      <c r="H10696" s="6">
        <f>IF('Раздел 2.13.2'!Z76&gt;='Раздел 2.13.2'!AA76,0,1)</f>
        <v>0</v>
      </c>
    </row>
    <row r="10697" spans="1:8" x14ac:dyDescent="0.2">
      <c r="A10697" s="6">
        <f t="shared" si="159"/>
        <v>609562</v>
      </c>
      <c r="B10697" s="6">
        <v>54</v>
      </c>
      <c r="C10697" s="6">
        <v>8</v>
      </c>
      <c r="D10697" s="7">
        <v>431</v>
      </c>
      <c r="E10697" s="6" t="s">
        <v>16484</v>
      </c>
      <c r="H10697" s="6">
        <f>IF('Раздел 2.13.2'!Z77&gt;='Раздел 2.13.2'!AA77,0,1)</f>
        <v>0</v>
      </c>
    </row>
    <row r="10698" spans="1:8" x14ac:dyDescent="0.2">
      <c r="A10698" s="6">
        <f t="shared" si="159"/>
        <v>609562</v>
      </c>
      <c r="B10698" s="6">
        <v>54</v>
      </c>
      <c r="C10698" s="6">
        <v>8</v>
      </c>
      <c r="D10698" s="7">
        <v>432</v>
      </c>
      <c r="E10698" s="6" t="s">
        <v>16485</v>
      </c>
      <c r="H10698" s="6">
        <f>IF('Раздел 2.13.2'!Z78&gt;='Раздел 2.13.2'!AA78,0,1)</f>
        <v>0</v>
      </c>
    </row>
    <row r="10699" spans="1:8" x14ac:dyDescent="0.2">
      <c r="A10699" s="6">
        <f t="shared" si="159"/>
        <v>609562</v>
      </c>
      <c r="B10699" s="6">
        <v>54</v>
      </c>
      <c r="C10699" s="6">
        <v>8</v>
      </c>
      <c r="D10699" s="7">
        <v>433</v>
      </c>
      <c r="E10699" s="6" t="s">
        <v>16486</v>
      </c>
      <c r="H10699" s="6">
        <f>IF('Раздел 2.13.2'!Z79&gt;='Раздел 2.13.2'!AA79,0,1)</f>
        <v>0</v>
      </c>
    </row>
    <row r="10700" spans="1:8" x14ac:dyDescent="0.2">
      <c r="A10700" s="6">
        <f t="shared" si="159"/>
        <v>609562</v>
      </c>
      <c r="B10700" s="6">
        <v>54</v>
      </c>
      <c r="C10700" s="119">
        <v>8</v>
      </c>
      <c r="D10700" s="119">
        <v>434</v>
      </c>
      <c r="E10700" s="119" t="s">
        <v>16487</v>
      </c>
      <c r="F10700" s="119"/>
      <c r="G10700" s="119"/>
      <c r="H10700" s="119">
        <f>IF('Раздел 2.13.2'!Z80&gt;='Раздел 2.13.2'!AA80,0,1)</f>
        <v>0</v>
      </c>
    </row>
    <row r="10701" spans="1:8" x14ac:dyDescent="0.2">
      <c r="A10701" s="6">
        <f t="shared" si="159"/>
        <v>609562</v>
      </c>
      <c r="B10701" s="6">
        <v>54</v>
      </c>
      <c r="C10701" s="6">
        <v>9</v>
      </c>
      <c r="D10701" s="7">
        <v>435</v>
      </c>
      <c r="E10701" s="6" t="s">
        <v>16488</v>
      </c>
      <c r="H10701" s="6">
        <f>IF('Раздел 2.13.2'!Z21&gt;='Раздел 2.13.2'!AB21,0,1)</f>
        <v>0</v>
      </c>
    </row>
    <row r="10702" spans="1:8" x14ac:dyDescent="0.2">
      <c r="A10702" s="6">
        <f t="shared" si="159"/>
        <v>609562</v>
      </c>
      <c r="B10702" s="6">
        <v>54</v>
      </c>
      <c r="C10702" s="6">
        <v>9</v>
      </c>
      <c r="D10702" s="7">
        <v>436</v>
      </c>
      <c r="E10702" s="6" t="s">
        <v>16489</v>
      </c>
      <c r="H10702" s="6">
        <f>IF('Раздел 2.13.2'!Z22&gt;='Раздел 2.13.2'!AB22,0,1)</f>
        <v>0</v>
      </c>
    </row>
    <row r="10703" spans="1:8" x14ac:dyDescent="0.2">
      <c r="A10703" s="6">
        <f t="shared" si="159"/>
        <v>609562</v>
      </c>
      <c r="B10703" s="6">
        <v>54</v>
      </c>
      <c r="C10703" s="6">
        <v>9</v>
      </c>
      <c r="D10703" s="7">
        <v>437</v>
      </c>
      <c r="E10703" s="6" t="s">
        <v>16490</v>
      </c>
      <c r="H10703" s="6">
        <f>IF('Раздел 2.13.2'!Z23&gt;='Раздел 2.13.2'!AB23,0,1)</f>
        <v>0</v>
      </c>
    </row>
    <row r="10704" spans="1:8" x14ac:dyDescent="0.2">
      <c r="A10704" s="6">
        <f t="shared" si="159"/>
        <v>609562</v>
      </c>
      <c r="B10704" s="6">
        <v>54</v>
      </c>
      <c r="C10704" s="6">
        <v>9</v>
      </c>
      <c r="D10704" s="7">
        <v>438</v>
      </c>
      <c r="E10704" s="6" t="s">
        <v>16491</v>
      </c>
      <c r="H10704" s="6">
        <f>IF('Раздел 2.13.2'!Z24&gt;='Раздел 2.13.2'!AB24,0,1)</f>
        <v>0</v>
      </c>
    </row>
    <row r="10705" spans="1:8" x14ac:dyDescent="0.2">
      <c r="A10705" s="6">
        <f t="shared" si="159"/>
        <v>609562</v>
      </c>
      <c r="B10705" s="6">
        <v>54</v>
      </c>
      <c r="C10705" s="6">
        <v>9</v>
      </c>
      <c r="D10705" s="7">
        <v>439</v>
      </c>
      <c r="E10705" s="6" t="s">
        <v>16492</v>
      </c>
      <c r="H10705" s="6">
        <f>IF('Раздел 2.13.2'!Z25&gt;='Раздел 2.13.2'!AB25,0,1)</f>
        <v>0</v>
      </c>
    </row>
    <row r="10706" spans="1:8" x14ac:dyDescent="0.2">
      <c r="A10706" s="6">
        <f t="shared" si="159"/>
        <v>609562</v>
      </c>
      <c r="B10706" s="6">
        <v>54</v>
      </c>
      <c r="C10706" s="6">
        <v>9</v>
      </c>
      <c r="D10706" s="7">
        <v>440</v>
      </c>
      <c r="E10706" s="6" t="s">
        <v>16493</v>
      </c>
      <c r="H10706" s="6">
        <f>IF('Раздел 2.13.2'!Z26&gt;='Раздел 2.13.2'!AB26,0,1)</f>
        <v>0</v>
      </c>
    </row>
    <row r="10707" spans="1:8" x14ac:dyDescent="0.2">
      <c r="A10707" s="6">
        <f t="shared" si="159"/>
        <v>609562</v>
      </c>
      <c r="B10707" s="6">
        <v>54</v>
      </c>
      <c r="C10707" s="6">
        <v>9</v>
      </c>
      <c r="D10707" s="7">
        <v>441</v>
      </c>
      <c r="E10707" s="6" t="s">
        <v>18250</v>
      </c>
      <c r="H10707" s="6">
        <f>IF('Раздел 2.13.2'!Z27&gt;='Раздел 2.13.2'!AB27,0,1)</f>
        <v>0</v>
      </c>
    </row>
    <row r="10708" spans="1:8" x14ac:dyDescent="0.2">
      <c r="A10708" s="6">
        <f t="shared" si="159"/>
        <v>609562</v>
      </c>
      <c r="B10708" s="6">
        <v>54</v>
      </c>
      <c r="C10708" s="6">
        <v>9</v>
      </c>
      <c r="D10708" s="7">
        <v>442</v>
      </c>
      <c r="E10708" s="6" t="s">
        <v>19039</v>
      </c>
      <c r="H10708" s="6">
        <f>IF('Раздел 2.13.2'!Z28&gt;='Раздел 2.13.2'!AB28,0,1)</f>
        <v>0</v>
      </c>
    </row>
    <row r="10709" spans="1:8" x14ac:dyDescent="0.2">
      <c r="A10709" s="6">
        <f t="shared" si="159"/>
        <v>609562</v>
      </c>
      <c r="B10709" s="6">
        <v>54</v>
      </c>
      <c r="C10709" s="6">
        <v>9</v>
      </c>
      <c r="D10709" s="7">
        <v>443</v>
      </c>
      <c r="E10709" s="6" t="s">
        <v>19040</v>
      </c>
      <c r="H10709" s="6">
        <f>IF('Раздел 2.13.2'!Z29&gt;='Раздел 2.13.2'!AB29,0,1)</f>
        <v>0</v>
      </c>
    </row>
    <row r="10710" spans="1:8" x14ac:dyDescent="0.2">
      <c r="A10710" s="6">
        <f t="shared" si="159"/>
        <v>609562</v>
      </c>
      <c r="B10710" s="6">
        <v>54</v>
      </c>
      <c r="C10710" s="6">
        <v>9</v>
      </c>
      <c r="D10710" s="7">
        <v>444</v>
      </c>
      <c r="E10710" s="6" t="s">
        <v>19041</v>
      </c>
      <c r="H10710" s="6">
        <f>IF('Раздел 2.13.2'!Z30&gt;='Раздел 2.13.2'!AB30,0,1)</f>
        <v>0</v>
      </c>
    </row>
    <row r="10711" spans="1:8" x14ac:dyDescent="0.2">
      <c r="A10711" s="6">
        <f t="shared" si="159"/>
        <v>609562</v>
      </c>
      <c r="B10711" s="6">
        <v>54</v>
      </c>
      <c r="C10711" s="6">
        <v>9</v>
      </c>
      <c r="D10711" s="7">
        <v>445</v>
      </c>
      <c r="E10711" s="6" t="s">
        <v>19042</v>
      </c>
      <c r="H10711" s="6">
        <f>IF('Раздел 2.13.2'!Z31&gt;='Раздел 2.13.2'!AB31,0,1)</f>
        <v>0</v>
      </c>
    </row>
    <row r="10712" spans="1:8" x14ac:dyDescent="0.2">
      <c r="A10712" s="6">
        <f t="shared" si="159"/>
        <v>609562</v>
      </c>
      <c r="B10712" s="6">
        <v>54</v>
      </c>
      <c r="C10712" s="6">
        <v>9</v>
      </c>
      <c r="D10712" s="7">
        <v>446</v>
      </c>
      <c r="E10712" s="6" t="s">
        <v>19043</v>
      </c>
      <c r="H10712" s="6">
        <f>IF('Раздел 2.13.2'!Z32&gt;='Раздел 2.13.2'!AB32,0,1)</f>
        <v>0</v>
      </c>
    </row>
    <row r="10713" spans="1:8" x14ac:dyDescent="0.2">
      <c r="A10713" s="6">
        <f t="shared" si="159"/>
        <v>609562</v>
      </c>
      <c r="B10713" s="6">
        <v>54</v>
      </c>
      <c r="C10713" s="6">
        <v>9</v>
      </c>
      <c r="D10713" s="7">
        <v>447</v>
      </c>
      <c r="E10713" s="6" t="s">
        <v>19044</v>
      </c>
      <c r="H10713" s="6">
        <f>IF('Раздел 2.13.2'!Z33&gt;='Раздел 2.13.2'!AB33,0,1)</f>
        <v>0</v>
      </c>
    </row>
    <row r="10714" spans="1:8" x14ac:dyDescent="0.2">
      <c r="A10714" s="6">
        <f t="shared" ref="A10714:A10897" si="160">P_3</f>
        <v>609562</v>
      </c>
      <c r="B10714" s="6">
        <v>54</v>
      </c>
      <c r="C10714" s="6">
        <v>9</v>
      </c>
      <c r="D10714" s="7">
        <v>448</v>
      </c>
      <c r="E10714" s="6" t="s">
        <v>19045</v>
      </c>
      <c r="H10714" s="6">
        <f>IF('Раздел 2.13.2'!Z34&gt;='Раздел 2.13.2'!AB34,0,1)</f>
        <v>0</v>
      </c>
    </row>
    <row r="10715" spans="1:8" x14ac:dyDescent="0.2">
      <c r="A10715" s="6">
        <f t="shared" si="160"/>
        <v>609562</v>
      </c>
      <c r="B10715" s="6">
        <v>54</v>
      </c>
      <c r="C10715" s="6">
        <v>9</v>
      </c>
      <c r="D10715" s="7">
        <v>449</v>
      </c>
      <c r="E10715" s="6" t="s">
        <v>19046</v>
      </c>
      <c r="H10715" s="6">
        <f>IF('Раздел 2.13.2'!Z35&gt;='Раздел 2.13.2'!AB35,0,1)</f>
        <v>0</v>
      </c>
    </row>
    <row r="10716" spans="1:8" x14ac:dyDescent="0.2">
      <c r="A10716" s="6">
        <f t="shared" si="160"/>
        <v>609562</v>
      </c>
      <c r="B10716" s="6">
        <v>54</v>
      </c>
      <c r="C10716" s="6">
        <v>9</v>
      </c>
      <c r="D10716" s="7">
        <v>450</v>
      </c>
      <c r="E10716" s="6" t="s">
        <v>19047</v>
      </c>
      <c r="H10716" s="6">
        <f>IF('Раздел 2.13.2'!Z36&gt;='Раздел 2.13.2'!AB36,0,1)</f>
        <v>0</v>
      </c>
    </row>
    <row r="10717" spans="1:8" x14ac:dyDescent="0.2">
      <c r="A10717" s="6">
        <f t="shared" si="160"/>
        <v>609562</v>
      </c>
      <c r="B10717" s="6">
        <v>54</v>
      </c>
      <c r="C10717" s="6">
        <v>9</v>
      </c>
      <c r="D10717" s="7">
        <v>451</v>
      </c>
      <c r="E10717" s="6" t="s">
        <v>19048</v>
      </c>
      <c r="H10717" s="6">
        <f>IF('Раздел 2.13.2'!Z37&gt;='Раздел 2.13.2'!AB37,0,1)</f>
        <v>0</v>
      </c>
    </row>
    <row r="10718" spans="1:8" x14ac:dyDescent="0.2">
      <c r="A10718" s="6">
        <f t="shared" si="160"/>
        <v>609562</v>
      </c>
      <c r="B10718" s="6">
        <v>54</v>
      </c>
      <c r="C10718" s="6">
        <v>9</v>
      </c>
      <c r="D10718" s="7">
        <v>452</v>
      </c>
      <c r="E10718" s="6" t="s">
        <v>19049</v>
      </c>
      <c r="H10718" s="6">
        <f>IF('Раздел 2.13.2'!Z38&gt;='Раздел 2.13.2'!AB38,0,1)</f>
        <v>0</v>
      </c>
    </row>
    <row r="10719" spans="1:8" x14ac:dyDescent="0.2">
      <c r="A10719" s="6">
        <f t="shared" si="160"/>
        <v>609562</v>
      </c>
      <c r="B10719" s="6">
        <v>54</v>
      </c>
      <c r="C10719" s="6">
        <v>9</v>
      </c>
      <c r="D10719" s="7">
        <v>453</v>
      </c>
      <c r="E10719" s="6" t="s">
        <v>19050</v>
      </c>
      <c r="H10719" s="6">
        <f>IF('Раздел 2.13.2'!Z39&gt;='Раздел 2.13.2'!AB39,0,1)</f>
        <v>0</v>
      </c>
    </row>
    <row r="10720" spans="1:8" x14ac:dyDescent="0.2">
      <c r="A10720" s="6">
        <f t="shared" si="160"/>
        <v>609562</v>
      </c>
      <c r="B10720" s="6">
        <v>54</v>
      </c>
      <c r="C10720" s="6">
        <v>9</v>
      </c>
      <c r="D10720" s="7">
        <v>454</v>
      </c>
      <c r="E10720" s="6" t="s">
        <v>19051</v>
      </c>
      <c r="H10720" s="6">
        <f>IF('Раздел 2.13.2'!Z40&gt;='Раздел 2.13.2'!AB40,0,1)</f>
        <v>0</v>
      </c>
    </row>
    <row r="10721" spans="1:8" x14ac:dyDescent="0.2">
      <c r="A10721" s="6">
        <f t="shared" si="160"/>
        <v>609562</v>
      </c>
      <c r="B10721" s="6">
        <v>54</v>
      </c>
      <c r="C10721" s="6">
        <v>9</v>
      </c>
      <c r="D10721" s="7">
        <v>455</v>
      </c>
      <c r="E10721" s="6" t="s">
        <v>19052</v>
      </c>
      <c r="H10721" s="6">
        <f>IF('Раздел 2.13.2'!Z41&gt;='Раздел 2.13.2'!AB41,0,1)</f>
        <v>0</v>
      </c>
    </row>
    <row r="10722" spans="1:8" x14ac:dyDescent="0.2">
      <c r="A10722" s="6">
        <f t="shared" si="160"/>
        <v>609562</v>
      </c>
      <c r="B10722" s="6">
        <v>54</v>
      </c>
      <c r="C10722" s="6">
        <v>9</v>
      </c>
      <c r="D10722" s="7">
        <v>456</v>
      </c>
      <c r="E10722" s="6" t="s">
        <v>18266</v>
      </c>
      <c r="H10722" s="6">
        <f>IF('Раздел 2.13.2'!Z42&gt;='Раздел 2.13.2'!AB42,0,1)</f>
        <v>0</v>
      </c>
    </row>
    <row r="10723" spans="1:8" x14ac:dyDescent="0.2">
      <c r="A10723" s="6">
        <f t="shared" si="160"/>
        <v>609562</v>
      </c>
      <c r="B10723" s="6">
        <v>54</v>
      </c>
      <c r="C10723" s="6">
        <v>9</v>
      </c>
      <c r="D10723" s="7">
        <v>457</v>
      </c>
      <c r="E10723" s="6" t="s">
        <v>18267</v>
      </c>
      <c r="H10723" s="6">
        <f>IF('Раздел 2.13.2'!Z43&gt;='Раздел 2.13.2'!AB43,0,1)</f>
        <v>0</v>
      </c>
    </row>
    <row r="10724" spans="1:8" x14ac:dyDescent="0.2">
      <c r="A10724" s="6">
        <f t="shared" si="160"/>
        <v>609562</v>
      </c>
      <c r="B10724" s="6">
        <v>54</v>
      </c>
      <c r="C10724" s="6">
        <v>9</v>
      </c>
      <c r="D10724" s="7">
        <v>458</v>
      </c>
      <c r="E10724" s="6" t="s">
        <v>18268</v>
      </c>
      <c r="H10724" s="6">
        <f>IF('Раздел 2.13.2'!Z44&gt;='Раздел 2.13.2'!AB44,0,1)</f>
        <v>0</v>
      </c>
    </row>
    <row r="10725" spans="1:8" x14ac:dyDescent="0.2">
      <c r="A10725" s="6">
        <f t="shared" si="160"/>
        <v>609562</v>
      </c>
      <c r="B10725" s="6">
        <v>54</v>
      </c>
      <c r="C10725" s="6">
        <v>9</v>
      </c>
      <c r="D10725" s="7">
        <v>459</v>
      </c>
      <c r="E10725" s="6" t="s">
        <v>18269</v>
      </c>
      <c r="H10725" s="6">
        <f>IF('Раздел 2.13.2'!Z45&gt;='Раздел 2.13.2'!AB45,0,1)</f>
        <v>0</v>
      </c>
    </row>
    <row r="10726" spans="1:8" x14ac:dyDescent="0.2">
      <c r="A10726" s="6">
        <f t="shared" si="160"/>
        <v>609562</v>
      </c>
      <c r="B10726" s="6">
        <v>54</v>
      </c>
      <c r="C10726" s="6">
        <v>9</v>
      </c>
      <c r="D10726" s="7">
        <v>460</v>
      </c>
      <c r="E10726" s="6" t="s">
        <v>18270</v>
      </c>
      <c r="H10726" s="6">
        <f>IF('Раздел 2.13.2'!Z46&gt;='Раздел 2.13.2'!AB46,0,1)</f>
        <v>0</v>
      </c>
    </row>
    <row r="10727" spans="1:8" x14ac:dyDescent="0.2">
      <c r="A10727" s="6">
        <f t="shared" si="160"/>
        <v>609562</v>
      </c>
      <c r="B10727" s="6">
        <v>54</v>
      </c>
      <c r="C10727" s="6">
        <v>9</v>
      </c>
      <c r="D10727" s="7">
        <v>461</v>
      </c>
      <c r="E10727" s="6" t="s">
        <v>18271</v>
      </c>
      <c r="H10727" s="6">
        <f>IF('Раздел 2.13.2'!Z47&gt;='Раздел 2.13.2'!AB47,0,1)</f>
        <v>0</v>
      </c>
    </row>
    <row r="10728" spans="1:8" x14ac:dyDescent="0.2">
      <c r="A10728" s="6">
        <f t="shared" si="160"/>
        <v>609562</v>
      </c>
      <c r="B10728" s="6">
        <v>54</v>
      </c>
      <c r="C10728" s="6">
        <v>9</v>
      </c>
      <c r="D10728" s="7">
        <v>462</v>
      </c>
      <c r="E10728" s="6" t="s">
        <v>18272</v>
      </c>
      <c r="H10728" s="6">
        <f>IF('Раздел 2.13.2'!Z48&gt;='Раздел 2.13.2'!AB48,0,1)</f>
        <v>0</v>
      </c>
    </row>
    <row r="10729" spans="1:8" x14ac:dyDescent="0.2">
      <c r="A10729" s="6">
        <f t="shared" si="160"/>
        <v>609562</v>
      </c>
      <c r="B10729" s="6">
        <v>54</v>
      </c>
      <c r="C10729" s="6">
        <v>9</v>
      </c>
      <c r="D10729" s="7">
        <v>463</v>
      </c>
      <c r="E10729" s="6" t="s">
        <v>18273</v>
      </c>
      <c r="H10729" s="6">
        <f>IF('Раздел 2.13.2'!Z49&gt;='Раздел 2.13.2'!AB49,0,1)</f>
        <v>0</v>
      </c>
    </row>
    <row r="10730" spans="1:8" x14ac:dyDescent="0.2">
      <c r="A10730" s="6">
        <f t="shared" si="160"/>
        <v>609562</v>
      </c>
      <c r="B10730" s="6">
        <v>54</v>
      </c>
      <c r="C10730" s="6">
        <v>9</v>
      </c>
      <c r="D10730" s="7">
        <v>464</v>
      </c>
      <c r="E10730" s="6" t="s">
        <v>18274</v>
      </c>
      <c r="H10730" s="6">
        <f>IF('Раздел 2.13.2'!Z50&gt;='Раздел 2.13.2'!AB50,0,1)</f>
        <v>0</v>
      </c>
    </row>
    <row r="10731" spans="1:8" x14ac:dyDescent="0.2">
      <c r="A10731" s="6">
        <f t="shared" si="160"/>
        <v>609562</v>
      </c>
      <c r="B10731" s="6">
        <v>54</v>
      </c>
      <c r="C10731" s="6">
        <v>9</v>
      </c>
      <c r="D10731" s="7">
        <v>465</v>
      </c>
      <c r="E10731" s="6" t="s">
        <v>18275</v>
      </c>
      <c r="H10731" s="6">
        <f>IF('Раздел 2.13.2'!Z51&gt;='Раздел 2.13.2'!AB51,0,1)</f>
        <v>0</v>
      </c>
    </row>
    <row r="10732" spans="1:8" x14ac:dyDescent="0.2">
      <c r="A10732" s="6">
        <f t="shared" si="160"/>
        <v>609562</v>
      </c>
      <c r="B10732" s="6">
        <v>54</v>
      </c>
      <c r="C10732" s="6">
        <v>9</v>
      </c>
      <c r="D10732" s="7">
        <v>466</v>
      </c>
      <c r="E10732" s="6" t="s">
        <v>18276</v>
      </c>
      <c r="H10732" s="6">
        <f>IF('Раздел 2.13.2'!Z52&gt;='Раздел 2.13.2'!AB52,0,1)</f>
        <v>0</v>
      </c>
    </row>
    <row r="10733" spans="1:8" x14ac:dyDescent="0.2">
      <c r="A10733" s="6">
        <f t="shared" si="160"/>
        <v>609562</v>
      </c>
      <c r="B10733" s="6">
        <v>54</v>
      </c>
      <c r="C10733" s="6">
        <v>9</v>
      </c>
      <c r="D10733" s="7">
        <v>467</v>
      </c>
      <c r="E10733" s="6" t="s">
        <v>18277</v>
      </c>
      <c r="H10733" s="6">
        <f>IF('Раздел 2.13.2'!Z53&gt;='Раздел 2.13.2'!AB53,0,1)</f>
        <v>0</v>
      </c>
    </row>
    <row r="10734" spans="1:8" x14ac:dyDescent="0.2">
      <c r="A10734" s="6">
        <f t="shared" si="160"/>
        <v>609562</v>
      </c>
      <c r="B10734" s="6">
        <v>54</v>
      </c>
      <c r="C10734" s="6">
        <v>9</v>
      </c>
      <c r="D10734" s="7">
        <v>468</v>
      </c>
      <c r="E10734" s="6" t="s">
        <v>18278</v>
      </c>
      <c r="H10734" s="6">
        <f>IF('Раздел 2.13.2'!Z54&gt;='Раздел 2.13.2'!AB54,0,1)</f>
        <v>0</v>
      </c>
    </row>
    <row r="10735" spans="1:8" x14ac:dyDescent="0.2">
      <c r="A10735" s="6">
        <f t="shared" si="160"/>
        <v>609562</v>
      </c>
      <c r="B10735" s="6">
        <v>54</v>
      </c>
      <c r="C10735" s="6">
        <v>9</v>
      </c>
      <c r="D10735" s="7">
        <v>469</v>
      </c>
      <c r="E10735" s="6" t="s">
        <v>18279</v>
      </c>
      <c r="H10735" s="6">
        <f>IF('Раздел 2.13.2'!Z55&gt;='Раздел 2.13.2'!AB55,0,1)</f>
        <v>0</v>
      </c>
    </row>
    <row r="10736" spans="1:8" x14ac:dyDescent="0.2">
      <c r="A10736" s="6">
        <f t="shared" si="160"/>
        <v>609562</v>
      </c>
      <c r="B10736" s="6">
        <v>54</v>
      </c>
      <c r="C10736" s="6">
        <v>9</v>
      </c>
      <c r="D10736" s="7">
        <v>470</v>
      </c>
      <c r="E10736" s="6" t="s">
        <v>18280</v>
      </c>
      <c r="H10736" s="6">
        <f>IF('Раздел 2.13.2'!Z56&gt;='Раздел 2.13.2'!AB56,0,1)</f>
        <v>0</v>
      </c>
    </row>
    <row r="10737" spans="1:8" x14ac:dyDescent="0.2">
      <c r="A10737" s="6">
        <f t="shared" si="160"/>
        <v>609562</v>
      </c>
      <c r="B10737" s="6">
        <v>54</v>
      </c>
      <c r="C10737" s="6">
        <v>9</v>
      </c>
      <c r="D10737" s="7">
        <v>471</v>
      </c>
      <c r="E10737" s="6" t="s">
        <v>18281</v>
      </c>
      <c r="H10737" s="6">
        <f>IF('Раздел 2.13.2'!Z57&gt;='Раздел 2.13.2'!AB57,0,1)</f>
        <v>0</v>
      </c>
    </row>
    <row r="10738" spans="1:8" x14ac:dyDescent="0.2">
      <c r="A10738" s="6">
        <f t="shared" si="160"/>
        <v>609562</v>
      </c>
      <c r="B10738" s="6">
        <v>54</v>
      </c>
      <c r="C10738" s="6">
        <v>9</v>
      </c>
      <c r="D10738" s="7">
        <v>472</v>
      </c>
      <c r="E10738" s="6" t="s">
        <v>18282</v>
      </c>
      <c r="H10738" s="6">
        <f>IF('Раздел 2.13.2'!Z58&gt;='Раздел 2.13.2'!AB58,0,1)</f>
        <v>0</v>
      </c>
    </row>
    <row r="10739" spans="1:8" x14ac:dyDescent="0.2">
      <c r="A10739" s="6">
        <f t="shared" si="160"/>
        <v>609562</v>
      </c>
      <c r="B10739" s="6">
        <v>54</v>
      </c>
      <c r="C10739" s="6">
        <v>9</v>
      </c>
      <c r="D10739" s="7">
        <v>473</v>
      </c>
      <c r="E10739" s="6" t="s">
        <v>17455</v>
      </c>
      <c r="H10739" s="6">
        <f>IF('Раздел 2.13.2'!Z59&gt;='Раздел 2.13.2'!AB59,0,1)</f>
        <v>0</v>
      </c>
    </row>
    <row r="10740" spans="1:8" x14ac:dyDescent="0.2">
      <c r="A10740" s="6">
        <f t="shared" si="160"/>
        <v>609562</v>
      </c>
      <c r="B10740" s="6">
        <v>54</v>
      </c>
      <c r="C10740" s="6">
        <v>9</v>
      </c>
      <c r="D10740" s="7">
        <v>474</v>
      </c>
      <c r="E10740" s="6" t="s">
        <v>17456</v>
      </c>
      <c r="H10740" s="6">
        <f>IF('Раздел 2.13.2'!Z60&gt;='Раздел 2.13.2'!AB60,0,1)</f>
        <v>0</v>
      </c>
    </row>
    <row r="10741" spans="1:8" x14ac:dyDescent="0.2">
      <c r="A10741" s="6">
        <f t="shared" si="160"/>
        <v>609562</v>
      </c>
      <c r="B10741" s="6">
        <v>54</v>
      </c>
      <c r="C10741" s="6">
        <v>9</v>
      </c>
      <c r="D10741" s="7">
        <v>475</v>
      </c>
      <c r="E10741" s="6" t="s">
        <v>17457</v>
      </c>
      <c r="H10741" s="6">
        <f>IF('Раздел 2.13.2'!Z61&gt;='Раздел 2.13.2'!AB61,0,1)</f>
        <v>0</v>
      </c>
    </row>
    <row r="10742" spans="1:8" x14ac:dyDescent="0.2">
      <c r="A10742" s="6">
        <f t="shared" si="160"/>
        <v>609562</v>
      </c>
      <c r="B10742" s="6">
        <v>54</v>
      </c>
      <c r="C10742" s="6">
        <v>9</v>
      </c>
      <c r="D10742" s="7">
        <v>476</v>
      </c>
      <c r="E10742" s="6" t="s">
        <v>17458</v>
      </c>
      <c r="H10742" s="6">
        <f>IF('Раздел 2.13.2'!Z62&gt;='Раздел 2.13.2'!AB62,0,1)</f>
        <v>0</v>
      </c>
    </row>
    <row r="10743" spans="1:8" x14ac:dyDescent="0.2">
      <c r="A10743" s="6">
        <f t="shared" si="160"/>
        <v>609562</v>
      </c>
      <c r="B10743" s="6">
        <v>54</v>
      </c>
      <c r="C10743" s="6">
        <v>9</v>
      </c>
      <c r="D10743" s="7">
        <v>477</v>
      </c>
      <c r="E10743" s="6" t="s">
        <v>17459</v>
      </c>
      <c r="H10743" s="6">
        <f>IF('Раздел 2.13.2'!Z63&gt;='Раздел 2.13.2'!AB63,0,1)</f>
        <v>0</v>
      </c>
    </row>
    <row r="10744" spans="1:8" x14ac:dyDescent="0.2">
      <c r="A10744" s="6">
        <f t="shared" si="160"/>
        <v>609562</v>
      </c>
      <c r="B10744" s="6">
        <v>54</v>
      </c>
      <c r="C10744" s="6">
        <v>9</v>
      </c>
      <c r="D10744" s="7">
        <v>478</v>
      </c>
      <c r="E10744" s="6" t="s">
        <v>17460</v>
      </c>
      <c r="H10744" s="6">
        <f>IF('Раздел 2.13.2'!Z64&gt;='Раздел 2.13.2'!AB64,0,1)</f>
        <v>0</v>
      </c>
    </row>
    <row r="10745" spans="1:8" x14ac:dyDescent="0.2">
      <c r="A10745" s="6">
        <f t="shared" si="160"/>
        <v>609562</v>
      </c>
      <c r="B10745" s="6">
        <v>54</v>
      </c>
      <c r="C10745" s="6">
        <v>9</v>
      </c>
      <c r="D10745" s="7">
        <v>479</v>
      </c>
      <c r="E10745" s="6" t="s">
        <v>17461</v>
      </c>
      <c r="H10745" s="6">
        <f>IF('Раздел 2.13.2'!Z65&gt;='Раздел 2.13.2'!AB65,0,1)</f>
        <v>0</v>
      </c>
    </row>
    <row r="10746" spans="1:8" x14ac:dyDescent="0.2">
      <c r="A10746" s="6">
        <f t="shared" si="160"/>
        <v>609562</v>
      </c>
      <c r="B10746" s="6">
        <v>54</v>
      </c>
      <c r="C10746" s="6">
        <v>9</v>
      </c>
      <c r="D10746" s="7">
        <v>480</v>
      </c>
      <c r="E10746" s="6" t="s">
        <v>17462</v>
      </c>
      <c r="H10746" s="6">
        <f>IF('Раздел 2.13.2'!Z66&gt;='Раздел 2.13.2'!AB66,0,1)</f>
        <v>0</v>
      </c>
    </row>
    <row r="10747" spans="1:8" x14ac:dyDescent="0.2">
      <c r="A10747" s="6">
        <f t="shared" si="160"/>
        <v>609562</v>
      </c>
      <c r="B10747" s="6">
        <v>54</v>
      </c>
      <c r="C10747" s="6">
        <v>9</v>
      </c>
      <c r="D10747" s="7">
        <v>481</v>
      </c>
      <c r="E10747" s="6" t="s">
        <v>17463</v>
      </c>
      <c r="H10747" s="6">
        <f>IF('Раздел 2.13.2'!Z67&gt;='Раздел 2.13.2'!AB67,0,1)</f>
        <v>0</v>
      </c>
    </row>
    <row r="10748" spans="1:8" x14ac:dyDescent="0.2">
      <c r="A10748" s="6">
        <f t="shared" si="160"/>
        <v>609562</v>
      </c>
      <c r="B10748" s="6">
        <v>54</v>
      </c>
      <c r="C10748" s="6">
        <v>9</v>
      </c>
      <c r="D10748" s="7">
        <v>482</v>
      </c>
      <c r="E10748" s="6" t="s">
        <v>17464</v>
      </c>
      <c r="H10748" s="6">
        <f>IF('Раздел 2.13.2'!Z68&gt;='Раздел 2.13.2'!AB68,0,1)</f>
        <v>0</v>
      </c>
    </row>
    <row r="10749" spans="1:8" x14ac:dyDescent="0.2">
      <c r="A10749" s="6">
        <f t="shared" si="160"/>
        <v>609562</v>
      </c>
      <c r="B10749" s="6">
        <v>54</v>
      </c>
      <c r="C10749" s="6">
        <v>9</v>
      </c>
      <c r="D10749" s="7">
        <v>483</v>
      </c>
      <c r="E10749" s="6" t="s">
        <v>17465</v>
      </c>
      <c r="H10749" s="6">
        <f>IF('Раздел 2.13.2'!Z69&gt;='Раздел 2.13.2'!AB69,0,1)</f>
        <v>0</v>
      </c>
    </row>
    <row r="10750" spans="1:8" x14ac:dyDescent="0.2">
      <c r="A10750" s="6">
        <f t="shared" si="160"/>
        <v>609562</v>
      </c>
      <c r="B10750" s="6">
        <v>54</v>
      </c>
      <c r="C10750" s="6">
        <v>9</v>
      </c>
      <c r="D10750" s="7">
        <v>484</v>
      </c>
      <c r="E10750" s="6" t="s">
        <v>17466</v>
      </c>
      <c r="H10750" s="6">
        <f>IF('Раздел 2.13.2'!Z70&gt;='Раздел 2.13.2'!AB70,0,1)</f>
        <v>0</v>
      </c>
    </row>
    <row r="10751" spans="1:8" x14ac:dyDescent="0.2">
      <c r="A10751" s="6">
        <f t="shared" si="160"/>
        <v>609562</v>
      </c>
      <c r="B10751" s="6">
        <v>54</v>
      </c>
      <c r="C10751" s="6">
        <v>9</v>
      </c>
      <c r="D10751" s="7">
        <v>485</v>
      </c>
      <c r="E10751" s="6" t="s">
        <v>17467</v>
      </c>
      <c r="H10751" s="6">
        <f>IF('Раздел 2.13.2'!Z71&gt;='Раздел 2.13.2'!AB71,0,1)</f>
        <v>0</v>
      </c>
    </row>
    <row r="10752" spans="1:8" x14ac:dyDescent="0.2">
      <c r="A10752" s="6">
        <f t="shared" si="160"/>
        <v>609562</v>
      </c>
      <c r="B10752" s="6">
        <v>54</v>
      </c>
      <c r="C10752" s="6">
        <v>9</v>
      </c>
      <c r="D10752" s="7">
        <v>486</v>
      </c>
      <c r="E10752" s="6" t="s">
        <v>17468</v>
      </c>
      <c r="H10752" s="6">
        <f>IF('Раздел 2.13.2'!Z72&gt;='Раздел 2.13.2'!AB72,0,1)</f>
        <v>0</v>
      </c>
    </row>
    <row r="10753" spans="1:8" x14ac:dyDescent="0.2">
      <c r="A10753" s="6">
        <f t="shared" si="160"/>
        <v>609562</v>
      </c>
      <c r="B10753" s="6">
        <v>54</v>
      </c>
      <c r="C10753" s="6">
        <v>9</v>
      </c>
      <c r="D10753" s="7">
        <v>487</v>
      </c>
      <c r="E10753" s="6" t="s">
        <v>17469</v>
      </c>
      <c r="H10753" s="6">
        <f>IF('Раздел 2.13.2'!Z73&gt;='Раздел 2.13.2'!AB73,0,1)</f>
        <v>0</v>
      </c>
    </row>
    <row r="10754" spans="1:8" x14ac:dyDescent="0.2">
      <c r="A10754" s="6">
        <f t="shared" si="160"/>
        <v>609562</v>
      </c>
      <c r="B10754" s="6">
        <v>54</v>
      </c>
      <c r="C10754" s="6">
        <v>9</v>
      </c>
      <c r="D10754" s="7">
        <v>488</v>
      </c>
      <c r="E10754" s="6" t="s">
        <v>17470</v>
      </c>
      <c r="H10754" s="6">
        <f>IF('Раздел 2.13.2'!Z74&gt;='Раздел 2.13.2'!AB74,0,1)</f>
        <v>0</v>
      </c>
    </row>
    <row r="10755" spans="1:8" x14ac:dyDescent="0.2">
      <c r="A10755" s="6">
        <f t="shared" si="160"/>
        <v>609562</v>
      </c>
      <c r="B10755" s="6">
        <v>54</v>
      </c>
      <c r="C10755" s="6">
        <v>9</v>
      </c>
      <c r="D10755" s="7">
        <v>489</v>
      </c>
      <c r="E10755" s="6" t="s">
        <v>17471</v>
      </c>
      <c r="H10755" s="6">
        <f>IF('Раздел 2.13.2'!Z75&gt;='Раздел 2.13.2'!AB75,0,1)</f>
        <v>0</v>
      </c>
    </row>
    <row r="10756" spans="1:8" x14ac:dyDescent="0.2">
      <c r="A10756" s="6">
        <f t="shared" si="160"/>
        <v>609562</v>
      </c>
      <c r="B10756" s="6">
        <v>54</v>
      </c>
      <c r="C10756" s="6">
        <v>9</v>
      </c>
      <c r="D10756" s="7">
        <v>490</v>
      </c>
      <c r="E10756" s="6" t="s">
        <v>17472</v>
      </c>
      <c r="H10756" s="6">
        <f>IF('Раздел 2.13.2'!Z76&gt;='Раздел 2.13.2'!AB76,0,1)</f>
        <v>0</v>
      </c>
    </row>
    <row r="10757" spans="1:8" x14ac:dyDescent="0.2">
      <c r="A10757" s="6">
        <f t="shared" si="160"/>
        <v>609562</v>
      </c>
      <c r="B10757" s="6">
        <v>54</v>
      </c>
      <c r="C10757" s="6">
        <v>9</v>
      </c>
      <c r="D10757" s="7">
        <v>491</v>
      </c>
      <c r="E10757" s="6" t="s">
        <v>17473</v>
      </c>
      <c r="H10757" s="6">
        <f>IF('Раздел 2.13.2'!Z77&gt;='Раздел 2.13.2'!AB77,0,1)</f>
        <v>0</v>
      </c>
    </row>
    <row r="10758" spans="1:8" x14ac:dyDescent="0.2">
      <c r="A10758" s="6">
        <f t="shared" si="160"/>
        <v>609562</v>
      </c>
      <c r="B10758" s="6">
        <v>54</v>
      </c>
      <c r="C10758" s="6">
        <v>9</v>
      </c>
      <c r="D10758" s="7">
        <v>492</v>
      </c>
      <c r="E10758" s="6" t="s">
        <v>17474</v>
      </c>
      <c r="H10758" s="6">
        <f>IF('Раздел 2.13.2'!Z78&gt;='Раздел 2.13.2'!AB78,0,1)</f>
        <v>0</v>
      </c>
    </row>
    <row r="10759" spans="1:8" x14ac:dyDescent="0.2">
      <c r="A10759" s="6">
        <f t="shared" si="160"/>
        <v>609562</v>
      </c>
      <c r="B10759" s="6">
        <v>54</v>
      </c>
      <c r="C10759" s="6">
        <v>9</v>
      </c>
      <c r="D10759" s="7">
        <v>493</v>
      </c>
      <c r="E10759" s="6" t="s">
        <v>17475</v>
      </c>
      <c r="H10759" s="6">
        <f>IF('Раздел 2.13.2'!Z79&gt;='Раздел 2.13.2'!AB79,0,1)</f>
        <v>0</v>
      </c>
    </row>
    <row r="10760" spans="1:8" x14ac:dyDescent="0.2">
      <c r="A10760" s="6">
        <f t="shared" si="160"/>
        <v>609562</v>
      </c>
      <c r="B10760" s="119">
        <v>54</v>
      </c>
      <c r="C10760" s="119">
        <v>9</v>
      </c>
      <c r="D10760" s="119">
        <v>494</v>
      </c>
      <c r="E10760" s="119" t="s">
        <v>17476</v>
      </c>
      <c r="F10760" s="119"/>
      <c r="G10760" s="119"/>
      <c r="H10760" s="119">
        <f>IF('Раздел 2.13.2'!Z80&gt;='Раздел 2.13.2'!AB80,0,1)</f>
        <v>0</v>
      </c>
    </row>
    <row r="10761" spans="1:8" x14ac:dyDescent="0.2">
      <c r="A10761" s="132">
        <f t="shared" si="160"/>
        <v>609562</v>
      </c>
      <c r="B10761" s="132">
        <v>54</v>
      </c>
      <c r="C10761" s="133">
        <v>10</v>
      </c>
      <c r="D10761" s="133">
        <v>495</v>
      </c>
      <c r="E10761" s="132" t="s">
        <v>21518</v>
      </c>
      <c r="F10761" s="133"/>
      <c r="G10761" s="133"/>
      <c r="H10761" s="133">
        <f>IF('Раздел 2.13.2'!Q21&gt;=SUM('Раздел 2.13.2'!AA21:AD21),0,1)</f>
        <v>0</v>
      </c>
    </row>
    <row r="10762" spans="1:8" x14ac:dyDescent="0.2">
      <c r="A10762" s="132">
        <f t="shared" si="160"/>
        <v>609562</v>
      </c>
      <c r="B10762" s="132">
        <v>54</v>
      </c>
      <c r="C10762" s="133">
        <v>10</v>
      </c>
      <c r="D10762" s="133">
        <v>496</v>
      </c>
      <c r="E10762" s="132" t="s">
        <v>21519</v>
      </c>
      <c r="F10762" s="133"/>
      <c r="G10762" s="133"/>
      <c r="H10762" s="133">
        <f>IF('Раздел 2.13.2'!Q22&gt;=SUM('Раздел 2.13.2'!AA22:AD22),0,1)</f>
        <v>0</v>
      </c>
    </row>
    <row r="10763" spans="1:8" x14ac:dyDescent="0.2">
      <c r="A10763" s="132">
        <f t="shared" si="160"/>
        <v>609562</v>
      </c>
      <c r="B10763" s="132">
        <v>54</v>
      </c>
      <c r="C10763" s="133">
        <v>10</v>
      </c>
      <c r="D10763" s="133">
        <v>497</v>
      </c>
      <c r="E10763" s="132" t="s">
        <v>21520</v>
      </c>
      <c r="F10763" s="133"/>
      <c r="G10763" s="133"/>
      <c r="H10763" s="133">
        <f>IF('Раздел 2.13.2'!Q23&gt;=SUM('Раздел 2.13.2'!AA23:AD23),0,1)</f>
        <v>0</v>
      </c>
    </row>
    <row r="10764" spans="1:8" x14ac:dyDescent="0.2">
      <c r="A10764" s="132">
        <f t="shared" si="160"/>
        <v>609562</v>
      </c>
      <c r="B10764" s="132">
        <v>54</v>
      </c>
      <c r="C10764" s="133">
        <v>10</v>
      </c>
      <c r="D10764" s="133">
        <v>498</v>
      </c>
      <c r="E10764" s="132" t="s">
        <v>21521</v>
      </c>
      <c r="F10764" s="133"/>
      <c r="G10764" s="133"/>
      <c r="H10764" s="133">
        <f>IF('Раздел 2.13.2'!Q24&gt;=SUM('Раздел 2.13.2'!AA24:AD24),0,1)</f>
        <v>0</v>
      </c>
    </row>
    <row r="10765" spans="1:8" x14ac:dyDescent="0.2">
      <c r="A10765" s="132">
        <f t="shared" si="160"/>
        <v>609562</v>
      </c>
      <c r="B10765" s="132">
        <v>54</v>
      </c>
      <c r="C10765" s="133">
        <v>10</v>
      </c>
      <c r="D10765" s="133">
        <v>499</v>
      </c>
      <c r="E10765" s="132" t="s">
        <v>21522</v>
      </c>
      <c r="F10765" s="133"/>
      <c r="G10765" s="133"/>
      <c r="H10765" s="133">
        <f>IF('Раздел 2.13.2'!Q25&gt;=SUM('Раздел 2.13.2'!AA25:AD25),0,1)</f>
        <v>0</v>
      </c>
    </row>
    <row r="10766" spans="1:8" x14ac:dyDescent="0.2">
      <c r="A10766" s="132">
        <f t="shared" si="160"/>
        <v>609562</v>
      </c>
      <c r="B10766" s="132">
        <v>54</v>
      </c>
      <c r="C10766" s="133">
        <v>10</v>
      </c>
      <c r="D10766" s="133">
        <v>500</v>
      </c>
      <c r="E10766" s="132" t="s">
        <v>21523</v>
      </c>
      <c r="F10766" s="133"/>
      <c r="G10766" s="133"/>
      <c r="H10766" s="133">
        <f>IF('Раздел 2.13.2'!Q26&gt;=SUM('Раздел 2.13.2'!AA26:AD26),0,1)</f>
        <v>0</v>
      </c>
    </row>
    <row r="10767" spans="1:8" x14ac:dyDescent="0.2">
      <c r="A10767" s="132">
        <f t="shared" si="160"/>
        <v>609562</v>
      </c>
      <c r="B10767" s="132">
        <v>54</v>
      </c>
      <c r="C10767" s="133">
        <v>10</v>
      </c>
      <c r="D10767" s="133">
        <v>501</v>
      </c>
      <c r="E10767" s="132" t="s">
        <v>21524</v>
      </c>
      <c r="F10767" s="133"/>
      <c r="G10767" s="133"/>
      <c r="H10767" s="133">
        <f>IF('Раздел 2.13.2'!Q27&gt;=SUM('Раздел 2.13.2'!AA27:AD27),0,1)</f>
        <v>0</v>
      </c>
    </row>
    <row r="10768" spans="1:8" x14ac:dyDescent="0.2">
      <c r="A10768" s="132">
        <f t="shared" si="160"/>
        <v>609562</v>
      </c>
      <c r="B10768" s="132">
        <v>54</v>
      </c>
      <c r="C10768" s="133">
        <v>10</v>
      </c>
      <c r="D10768" s="133">
        <v>502</v>
      </c>
      <c r="E10768" s="132" t="s">
        <v>21525</v>
      </c>
      <c r="F10768" s="133"/>
      <c r="G10768" s="133"/>
      <c r="H10768" s="133">
        <f>IF('Раздел 2.13.2'!Q28&gt;=SUM('Раздел 2.13.2'!AA28:AD28),0,1)</f>
        <v>0</v>
      </c>
    </row>
    <row r="10769" spans="1:8" x14ac:dyDescent="0.2">
      <c r="A10769" s="132">
        <f t="shared" si="160"/>
        <v>609562</v>
      </c>
      <c r="B10769" s="132">
        <v>54</v>
      </c>
      <c r="C10769" s="133">
        <v>10</v>
      </c>
      <c r="D10769" s="133">
        <v>503</v>
      </c>
      <c r="E10769" s="132" t="s">
        <v>21526</v>
      </c>
      <c r="F10769" s="133"/>
      <c r="G10769" s="133"/>
      <c r="H10769" s="133">
        <f>IF('Раздел 2.13.2'!Q29&gt;=SUM('Раздел 2.13.2'!AA29:AD29),0,1)</f>
        <v>0</v>
      </c>
    </row>
    <row r="10770" spans="1:8" x14ac:dyDescent="0.2">
      <c r="A10770" s="132">
        <f t="shared" si="160"/>
        <v>609562</v>
      </c>
      <c r="B10770" s="132">
        <v>54</v>
      </c>
      <c r="C10770" s="133">
        <v>10</v>
      </c>
      <c r="D10770" s="133">
        <v>504</v>
      </c>
      <c r="E10770" s="132" t="s">
        <v>21541</v>
      </c>
      <c r="F10770" s="133"/>
      <c r="G10770" s="133"/>
      <c r="H10770" s="133">
        <f>IF('Раздел 2.13.2'!Q30&gt;=SUM('Раздел 2.13.2'!AA30:AD30),0,1)</f>
        <v>0</v>
      </c>
    </row>
    <row r="10771" spans="1:8" x14ac:dyDescent="0.2">
      <c r="A10771" s="132">
        <f t="shared" si="160"/>
        <v>609562</v>
      </c>
      <c r="B10771" s="132">
        <v>54</v>
      </c>
      <c r="C10771" s="133">
        <v>10</v>
      </c>
      <c r="D10771" s="133">
        <v>505</v>
      </c>
      <c r="E10771" s="132" t="s">
        <v>21027</v>
      </c>
      <c r="F10771" s="133"/>
      <c r="G10771" s="133"/>
      <c r="H10771" s="133">
        <f>IF('Раздел 2.13.2'!Q31&gt;=SUM('Раздел 2.13.2'!AA31:AD31),0,1)</f>
        <v>0</v>
      </c>
    </row>
    <row r="10772" spans="1:8" x14ac:dyDescent="0.2">
      <c r="A10772" s="132">
        <f t="shared" si="160"/>
        <v>609562</v>
      </c>
      <c r="B10772" s="132">
        <v>54</v>
      </c>
      <c r="C10772" s="133">
        <v>10</v>
      </c>
      <c r="D10772" s="133">
        <v>506</v>
      </c>
      <c r="E10772" s="132" t="s">
        <v>21028</v>
      </c>
      <c r="F10772" s="133"/>
      <c r="G10772" s="133"/>
      <c r="H10772" s="133">
        <f>IF('Раздел 2.13.2'!Q32&gt;=SUM('Раздел 2.13.2'!AA32:AD32),0,1)</f>
        <v>0</v>
      </c>
    </row>
    <row r="10773" spans="1:8" x14ac:dyDescent="0.2">
      <c r="A10773" s="132">
        <f t="shared" si="160"/>
        <v>609562</v>
      </c>
      <c r="B10773" s="132">
        <v>54</v>
      </c>
      <c r="C10773" s="133">
        <v>10</v>
      </c>
      <c r="D10773" s="133">
        <v>507</v>
      </c>
      <c r="E10773" s="132" t="s">
        <v>21029</v>
      </c>
      <c r="F10773" s="133"/>
      <c r="G10773" s="133"/>
      <c r="H10773" s="133">
        <f>IF('Раздел 2.13.2'!Q33&gt;=SUM('Раздел 2.13.2'!AA33:AD33),0,1)</f>
        <v>0</v>
      </c>
    </row>
    <row r="10774" spans="1:8" x14ac:dyDescent="0.2">
      <c r="A10774" s="132">
        <f t="shared" si="160"/>
        <v>609562</v>
      </c>
      <c r="B10774" s="132">
        <v>54</v>
      </c>
      <c r="C10774" s="133">
        <v>10</v>
      </c>
      <c r="D10774" s="133">
        <v>508</v>
      </c>
      <c r="E10774" s="132" t="s">
        <v>21030</v>
      </c>
      <c r="F10774" s="133"/>
      <c r="G10774" s="133"/>
      <c r="H10774" s="133">
        <f>IF('Раздел 2.13.2'!Q34&gt;=SUM('Раздел 2.13.2'!AA34:AD34),0,1)</f>
        <v>0</v>
      </c>
    </row>
    <row r="10775" spans="1:8" x14ac:dyDescent="0.2">
      <c r="A10775" s="132">
        <f t="shared" si="160"/>
        <v>609562</v>
      </c>
      <c r="B10775" s="132">
        <v>54</v>
      </c>
      <c r="C10775" s="133">
        <v>10</v>
      </c>
      <c r="D10775" s="133">
        <v>509</v>
      </c>
      <c r="E10775" s="132" t="s">
        <v>21031</v>
      </c>
      <c r="F10775" s="133"/>
      <c r="G10775" s="133"/>
      <c r="H10775" s="133">
        <f>IF('Раздел 2.13.2'!Q35&gt;=SUM('Раздел 2.13.2'!AA35:AD35),0,1)</f>
        <v>0</v>
      </c>
    </row>
    <row r="10776" spans="1:8" x14ac:dyDescent="0.2">
      <c r="A10776" s="132">
        <f t="shared" si="160"/>
        <v>609562</v>
      </c>
      <c r="B10776" s="132">
        <v>54</v>
      </c>
      <c r="C10776" s="133">
        <v>10</v>
      </c>
      <c r="D10776" s="133">
        <v>510</v>
      </c>
      <c r="E10776" s="132" t="s">
        <v>21552</v>
      </c>
      <c r="F10776" s="133"/>
      <c r="G10776" s="133"/>
      <c r="H10776" s="133">
        <f>IF('Раздел 2.13.2'!Q36&gt;=SUM('Раздел 2.13.2'!AA36:AD36),0,1)</f>
        <v>0</v>
      </c>
    </row>
    <row r="10777" spans="1:8" x14ac:dyDescent="0.2">
      <c r="A10777" s="132">
        <f t="shared" si="160"/>
        <v>609562</v>
      </c>
      <c r="B10777" s="132">
        <v>54</v>
      </c>
      <c r="C10777" s="133">
        <v>10</v>
      </c>
      <c r="D10777" s="133">
        <v>511</v>
      </c>
      <c r="E10777" s="132" t="s">
        <v>21553</v>
      </c>
      <c r="F10777" s="133"/>
      <c r="G10777" s="133"/>
      <c r="H10777" s="133">
        <f>IF('Раздел 2.13.2'!Q37&gt;=SUM('Раздел 2.13.2'!AA37:AD37),0,1)</f>
        <v>0</v>
      </c>
    </row>
    <row r="10778" spans="1:8" x14ac:dyDescent="0.2">
      <c r="A10778" s="132">
        <f t="shared" si="160"/>
        <v>609562</v>
      </c>
      <c r="B10778" s="132">
        <v>54</v>
      </c>
      <c r="C10778" s="133">
        <v>10</v>
      </c>
      <c r="D10778" s="133">
        <v>512</v>
      </c>
      <c r="E10778" s="132" t="s">
        <v>21554</v>
      </c>
      <c r="F10778" s="133"/>
      <c r="G10778" s="133"/>
      <c r="H10778" s="133">
        <f>IF('Раздел 2.13.2'!Q38&gt;=SUM('Раздел 2.13.2'!AA38:AD38),0,1)</f>
        <v>0</v>
      </c>
    </row>
    <row r="10779" spans="1:8" x14ac:dyDescent="0.2">
      <c r="A10779" s="132">
        <f t="shared" si="160"/>
        <v>609562</v>
      </c>
      <c r="B10779" s="132">
        <v>54</v>
      </c>
      <c r="C10779" s="133">
        <v>10</v>
      </c>
      <c r="D10779" s="133">
        <v>513</v>
      </c>
      <c r="E10779" s="132" t="s">
        <v>21555</v>
      </c>
      <c r="F10779" s="133"/>
      <c r="G10779" s="133"/>
      <c r="H10779" s="133">
        <f>IF('Раздел 2.13.2'!Q39&gt;=SUM('Раздел 2.13.2'!AA39:AD39),0,1)</f>
        <v>0</v>
      </c>
    </row>
    <row r="10780" spans="1:8" x14ac:dyDescent="0.2">
      <c r="A10780" s="132">
        <f t="shared" si="160"/>
        <v>609562</v>
      </c>
      <c r="B10780" s="132">
        <v>54</v>
      </c>
      <c r="C10780" s="133">
        <v>10</v>
      </c>
      <c r="D10780" s="133">
        <v>514</v>
      </c>
      <c r="E10780" s="132" t="s">
        <v>21556</v>
      </c>
      <c r="F10780" s="133"/>
      <c r="G10780" s="133"/>
      <c r="H10780" s="133">
        <f>IF('Раздел 2.13.2'!Q40&gt;=SUM('Раздел 2.13.2'!AA40:AD40),0,1)</f>
        <v>0</v>
      </c>
    </row>
    <row r="10781" spans="1:8" x14ac:dyDescent="0.2">
      <c r="A10781" s="132">
        <f t="shared" si="160"/>
        <v>609562</v>
      </c>
      <c r="B10781" s="132">
        <v>54</v>
      </c>
      <c r="C10781" s="133">
        <v>10</v>
      </c>
      <c r="D10781" s="133">
        <v>515</v>
      </c>
      <c r="E10781" s="132" t="s">
        <v>21557</v>
      </c>
      <c r="F10781" s="133"/>
      <c r="G10781" s="133"/>
      <c r="H10781" s="133">
        <f>IF('Раздел 2.13.2'!Q41&gt;=SUM('Раздел 2.13.2'!AA41:AD41),0,1)</f>
        <v>0</v>
      </c>
    </row>
    <row r="10782" spans="1:8" x14ac:dyDescent="0.2">
      <c r="A10782" s="132">
        <f t="shared" si="160"/>
        <v>609562</v>
      </c>
      <c r="B10782" s="132">
        <v>54</v>
      </c>
      <c r="C10782" s="133">
        <v>10</v>
      </c>
      <c r="D10782" s="133">
        <v>516</v>
      </c>
      <c r="E10782" s="132" t="s">
        <v>21558</v>
      </c>
      <c r="F10782" s="133"/>
      <c r="G10782" s="133"/>
      <c r="H10782" s="133">
        <f>IF('Раздел 2.13.2'!Q42&gt;=SUM('Раздел 2.13.2'!AA42:AD42),0,1)</f>
        <v>0</v>
      </c>
    </row>
    <row r="10783" spans="1:8" x14ac:dyDescent="0.2">
      <c r="A10783" s="132">
        <f t="shared" si="160"/>
        <v>609562</v>
      </c>
      <c r="B10783" s="132">
        <v>54</v>
      </c>
      <c r="C10783" s="133">
        <v>10</v>
      </c>
      <c r="D10783" s="133">
        <v>517</v>
      </c>
      <c r="E10783" s="132" t="s">
        <v>21559</v>
      </c>
      <c r="F10783" s="133"/>
      <c r="G10783" s="133"/>
      <c r="H10783" s="133">
        <f>IF('Раздел 2.13.2'!Q43&gt;=SUM('Раздел 2.13.2'!AA43:AD43),0,1)</f>
        <v>0</v>
      </c>
    </row>
    <row r="10784" spans="1:8" x14ac:dyDescent="0.2">
      <c r="A10784" s="132">
        <f t="shared" si="160"/>
        <v>609562</v>
      </c>
      <c r="B10784" s="132">
        <v>54</v>
      </c>
      <c r="C10784" s="133">
        <v>10</v>
      </c>
      <c r="D10784" s="133">
        <v>518</v>
      </c>
      <c r="E10784" s="132" t="s">
        <v>21560</v>
      </c>
      <c r="F10784" s="133"/>
      <c r="G10784" s="133"/>
      <c r="H10784" s="133">
        <f>IF('Раздел 2.13.2'!Q44&gt;=SUM('Раздел 2.13.2'!AA44:AD44),0,1)</f>
        <v>0</v>
      </c>
    </row>
    <row r="10785" spans="1:8" x14ac:dyDescent="0.2">
      <c r="A10785" s="132">
        <f t="shared" si="160"/>
        <v>609562</v>
      </c>
      <c r="B10785" s="132">
        <v>54</v>
      </c>
      <c r="C10785" s="133">
        <v>10</v>
      </c>
      <c r="D10785" s="133">
        <v>519</v>
      </c>
      <c r="E10785" s="132" t="s">
        <v>21561</v>
      </c>
      <c r="F10785" s="133"/>
      <c r="G10785" s="133"/>
      <c r="H10785" s="133">
        <f>IF('Раздел 2.13.2'!Q45&gt;=SUM('Раздел 2.13.2'!AA45:AD45),0,1)</f>
        <v>0</v>
      </c>
    </row>
    <row r="10786" spans="1:8" x14ac:dyDescent="0.2">
      <c r="A10786" s="132">
        <f t="shared" si="160"/>
        <v>609562</v>
      </c>
      <c r="B10786" s="132">
        <v>54</v>
      </c>
      <c r="C10786" s="133">
        <v>10</v>
      </c>
      <c r="D10786" s="133">
        <v>520</v>
      </c>
      <c r="E10786" s="132" t="s">
        <v>20796</v>
      </c>
      <c r="F10786" s="133"/>
      <c r="G10786" s="133"/>
      <c r="H10786" s="133">
        <f>IF('Раздел 2.13.2'!Q46&gt;=SUM('Раздел 2.13.2'!AA46:AD46),0,1)</f>
        <v>0</v>
      </c>
    </row>
    <row r="10787" spans="1:8" x14ac:dyDescent="0.2">
      <c r="A10787" s="132">
        <f t="shared" si="160"/>
        <v>609562</v>
      </c>
      <c r="B10787" s="132">
        <v>54</v>
      </c>
      <c r="C10787" s="133">
        <v>10</v>
      </c>
      <c r="D10787" s="133">
        <v>521</v>
      </c>
      <c r="E10787" s="132" t="s">
        <v>20797</v>
      </c>
      <c r="F10787" s="133"/>
      <c r="G10787" s="133"/>
      <c r="H10787" s="133">
        <f>IF('Раздел 2.13.2'!Q47&gt;=SUM('Раздел 2.13.2'!AA47:AD47),0,1)</f>
        <v>0</v>
      </c>
    </row>
    <row r="10788" spans="1:8" x14ac:dyDescent="0.2">
      <c r="A10788" s="132">
        <f t="shared" si="160"/>
        <v>609562</v>
      </c>
      <c r="B10788" s="132">
        <v>54</v>
      </c>
      <c r="C10788" s="133">
        <v>10</v>
      </c>
      <c r="D10788" s="133">
        <v>522</v>
      </c>
      <c r="E10788" s="132" t="s">
        <v>20798</v>
      </c>
      <c r="F10788" s="133"/>
      <c r="G10788" s="133"/>
      <c r="H10788" s="133">
        <f>IF('Раздел 2.13.2'!Q48&gt;=SUM('Раздел 2.13.2'!AA48:AD48),0,1)</f>
        <v>0</v>
      </c>
    </row>
    <row r="10789" spans="1:8" x14ac:dyDescent="0.2">
      <c r="A10789" s="132">
        <f t="shared" si="160"/>
        <v>609562</v>
      </c>
      <c r="B10789" s="132">
        <v>54</v>
      </c>
      <c r="C10789" s="133">
        <v>10</v>
      </c>
      <c r="D10789" s="133">
        <v>523</v>
      </c>
      <c r="E10789" s="132" t="s">
        <v>20799</v>
      </c>
      <c r="F10789" s="133"/>
      <c r="G10789" s="133"/>
      <c r="H10789" s="133">
        <f>IF('Раздел 2.13.2'!Q49&gt;=SUM('Раздел 2.13.2'!AA49:AD49),0,1)</f>
        <v>0</v>
      </c>
    </row>
    <row r="10790" spans="1:8" x14ac:dyDescent="0.2">
      <c r="A10790" s="132">
        <f t="shared" si="160"/>
        <v>609562</v>
      </c>
      <c r="B10790" s="132">
        <v>54</v>
      </c>
      <c r="C10790" s="133">
        <v>10</v>
      </c>
      <c r="D10790" s="133">
        <v>524</v>
      </c>
      <c r="E10790" s="132" t="s">
        <v>20800</v>
      </c>
      <c r="F10790" s="133"/>
      <c r="G10790" s="133"/>
      <c r="H10790" s="133">
        <f>IF('Раздел 2.13.2'!Q50&gt;=SUM('Раздел 2.13.2'!AA50:AD50),0,1)</f>
        <v>0</v>
      </c>
    </row>
    <row r="10791" spans="1:8" x14ac:dyDescent="0.2">
      <c r="A10791" s="132">
        <f t="shared" si="160"/>
        <v>609562</v>
      </c>
      <c r="B10791" s="132">
        <v>54</v>
      </c>
      <c r="C10791" s="133">
        <v>10</v>
      </c>
      <c r="D10791" s="133">
        <v>525</v>
      </c>
      <c r="E10791" s="132" t="s">
        <v>20801</v>
      </c>
      <c r="F10791" s="133"/>
      <c r="G10791" s="133"/>
      <c r="H10791" s="133">
        <f>IF('Раздел 2.13.2'!Q51&gt;=SUM('Раздел 2.13.2'!AA51:AD51),0,1)</f>
        <v>0</v>
      </c>
    </row>
    <row r="10792" spans="1:8" x14ac:dyDescent="0.2">
      <c r="A10792" s="132">
        <f t="shared" si="160"/>
        <v>609562</v>
      </c>
      <c r="B10792" s="132">
        <v>54</v>
      </c>
      <c r="C10792" s="133">
        <v>10</v>
      </c>
      <c r="D10792" s="133">
        <v>526</v>
      </c>
      <c r="E10792" s="132" t="s">
        <v>20802</v>
      </c>
      <c r="F10792" s="133"/>
      <c r="G10792" s="133"/>
      <c r="H10792" s="133">
        <f>IF('Раздел 2.13.2'!Q52&gt;=SUM('Раздел 2.13.2'!AA52:AD52),0,1)</f>
        <v>0</v>
      </c>
    </row>
    <row r="10793" spans="1:8" x14ac:dyDescent="0.2">
      <c r="A10793" s="132">
        <f t="shared" si="160"/>
        <v>609562</v>
      </c>
      <c r="B10793" s="132">
        <v>54</v>
      </c>
      <c r="C10793" s="133">
        <v>10</v>
      </c>
      <c r="D10793" s="133">
        <v>527</v>
      </c>
      <c r="E10793" s="132" t="s">
        <v>20803</v>
      </c>
      <c r="F10793" s="133"/>
      <c r="G10793" s="133"/>
      <c r="H10793" s="133">
        <f>IF('Раздел 2.13.2'!Q53&gt;=SUM('Раздел 2.13.2'!AA53:AD53),0,1)</f>
        <v>0</v>
      </c>
    </row>
    <row r="10794" spans="1:8" x14ac:dyDescent="0.2">
      <c r="A10794" s="132">
        <f t="shared" si="160"/>
        <v>609562</v>
      </c>
      <c r="B10794" s="132">
        <v>54</v>
      </c>
      <c r="C10794" s="133">
        <v>10</v>
      </c>
      <c r="D10794" s="133">
        <v>528</v>
      </c>
      <c r="E10794" s="132" t="s">
        <v>20804</v>
      </c>
      <c r="F10794" s="133"/>
      <c r="G10794" s="133"/>
      <c r="H10794" s="133">
        <f>IF('Раздел 2.13.2'!Q54&gt;=SUM('Раздел 2.13.2'!AA54:AD54),0,1)</f>
        <v>0</v>
      </c>
    </row>
    <row r="10795" spans="1:8" x14ac:dyDescent="0.2">
      <c r="A10795" s="132">
        <f t="shared" si="160"/>
        <v>609562</v>
      </c>
      <c r="B10795" s="132">
        <v>54</v>
      </c>
      <c r="C10795" s="133">
        <v>10</v>
      </c>
      <c r="D10795" s="133">
        <v>529</v>
      </c>
      <c r="E10795" s="132" t="s">
        <v>20038</v>
      </c>
      <c r="F10795" s="133"/>
      <c r="G10795" s="133"/>
      <c r="H10795" s="133">
        <f>IF('Раздел 2.13.2'!Q55&gt;=SUM('Раздел 2.13.2'!AA55:AD55),0,1)</f>
        <v>0</v>
      </c>
    </row>
    <row r="10796" spans="1:8" x14ac:dyDescent="0.2">
      <c r="A10796" s="132">
        <f t="shared" si="160"/>
        <v>609562</v>
      </c>
      <c r="B10796" s="132">
        <v>54</v>
      </c>
      <c r="C10796" s="133">
        <v>10</v>
      </c>
      <c r="D10796" s="133">
        <v>530</v>
      </c>
      <c r="E10796" s="132" t="s">
        <v>20039</v>
      </c>
      <c r="F10796" s="133"/>
      <c r="G10796" s="133"/>
      <c r="H10796" s="133">
        <f>IF('Раздел 2.13.2'!Q56&gt;=SUM('Раздел 2.13.2'!AA56:AD56),0,1)</f>
        <v>0</v>
      </c>
    </row>
    <row r="10797" spans="1:8" x14ac:dyDescent="0.2">
      <c r="A10797" s="132">
        <f t="shared" si="160"/>
        <v>609562</v>
      </c>
      <c r="B10797" s="132">
        <v>54</v>
      </c>
      <c r="C10797" s="133">
        <v>10</v>
      </c>
      <c r="D10797" s="133">
        <v>531</v>
      </c>
      <c r="E10797" s="132" t="s">
        <v>20040</v>
      </c>
      <c r="F10797" s="133"/>
      <c r="G10797" s="133"/>
      <c r="H10797" s="133">
        <f>IF('Раздел 2.13.2'!Q57&gt;=SUM('Раздел 2.13.2'!AA57:AD57),0,1)</f>
        <v>0</v>
      </c>
    </row>
    <row r="10798" spans="1:8" x14ac:dyDescent="0.2">
      <c r="A10798" s="132">
        <f t="shared" si="160"/>
        <v>609562</v>
      </c>
      <c r="B10798" s="132">
        <v>54</v>
      </c>
      <c r="C10798" s="133">
        <v>10</v>
      </c>
      <c r="D10798" s="133">
        <v>532</v>
      </c>
      <c r="E10798" s="132" t="s">
        <v>20041</v>
      </c>
      <c r="F10798" s="133"/>
      <c r="G10798" s="133"/>
      <c r="H10798" s="133">
        <f>IF('Раздел 2.13.2'!Q58&gt;=SUM('Раздел 2.13.2'!AA58:AD58),0,1)</f>
        <v>0</v>
      </c>
    </row>
    <row r="10799" spans="1:8" x14ac:dyDescent="0.2">
      <c r="A10799" s="132">
        <f t="shared" si="160"/>
        <v>609562</v>
      </c>
      <c r="B10799" s="132">
        <v>54</v>
      </c>
      <c r="C10799" s="133">
        <v>10</v>
      </c>
      <c r="D10799" s="133">
        <v>533</v>
      </c>
      <c r="E10799" s="132" t="s">
        <v>20042</v>
      </c>
      <c r="F10799" s="133"/>
      <c r="G10799" s="133"/>
      <c r="H10799" s="133">
        <f>IF('Раздел 2.13.2'!Q59&gt;=SUM('Раздел 2.13.2'!AA59:AD59),0,1)</f>
        <v>0</v>
      </c>
    </row>
    <row r="10800" spans="1:8" x14ac:dyDescent="0.2">
      <c r="A10800" s="132">
        <f t="shared" si="160"/>
        <v>609562</v>
      </c>
      <c r="B10800" s="132">
        <v>54</v>
      </c>
      <c r="C10800" s="133">
        <v>10</v>
      </c>
      <c r="D10800" s="133">
        <v>534</v>
      </c>
      <c r="E10800" s="132" t="s">
        <v>20043</v>
      </c>
      <c r="F10800" s="133"/>
      <c r="G10800" s="133"/>
      <c r="H10800" s="133">
        <f>IF('Раздел 2.13.2'!Q60&gt;=SUM('Раздел 2.13.2'!AA60:AD60),0,1)</f>
        <v>0</v>
      </c>
    </row>
    <row r="10801" spans="1:8" x14ac:dyDescent="0.2">
      <c r="A10801" s="132">
        <f t="shared" si="160"/>
        <v>609562</v>
      </c>
      <c r="B10801" s="132">
        <v>54</v>
      </c>
      <c r="C10801" s="133">
        <v>10</v>
      </c>
      <c r="D10801" s="133">
        <v>535</v>
      </c>
      <c r="E10801" s="132" t="s">
        <v>20044</v>
      </c>
      <c r="F10801" s="133"/>
      <c r="G10801" s="133"/>
      <c r="H10801" s="133">
        <f>IF('Раздел 2.13.2'!Q61&gt;=SUM('Раздел 2.13.2'!AA61:AD61),0,1)</f>
        <v>0</v>
      </c>
    </row>
    <row r="10802" spans="1:8" x14ac:dyDescent="0.2">
      <c r="A10802" s="132">
        <f t="shared" si="160"/>
        <v>609562</v>
      </c>
      <c r="B10802" s="132">
        <v>54</v>
      </c>
      <c r="C10802" s="133">
        <v>10</v>
      </c>
      <c r="D10802" s="133">
        <v>536</v>
      </c>
      <c r="E10802" s="132" t="s">
        <v>20045</v>
      </c>
      <c r="F10802" s="133"/>
      <c r="G10802" s="133"/>
      <c r="H10802" s="133">
        <f>IF('Раздел 2.13.2'!Q62&gt;=SUM('Раздел 2.13.2'!AA62:AD62),0,1)</f>
        <v>0</v>
      </c>
    </row>
    <row r="10803" spans="1:8" x14ac:dyDescent="0.2">
      <c r="A10803" s="132">
        <f t="shared" si="160"/>
        <v>609562</v>
      </c>
      <c r="B10803" s="132">
        <v>54</v>
      </c>
      <c r="C10803" s="133">
        <v>10</v>
      </c>
      <c r="D10803" s="133">
        <v>537</v>
      </c>
      <c r="E10803" s="132" t="s">
        <v>20046</v>
      </c>
      <c r="F10803" s="133"/>
      <c r="G10803" s="133"/>
      <c r="H10803" s="133">
        <f>IF('Раздел 2.13.2'!Q63&gt;=SUM('Раздел 2.13.2'!AA63:AD63),0,1)</f>
        <v>0</v>
      </c>
    </row>
    <row r="10804" spans="1:8" x14ac:dyDescent="0.2">
      <c r="A10804" s="132">
        <f t="shared" si="160"/>
        <v>609562</v>
      </c>
      <c r="B10804" s="132">
        <v>54</v>
      </c>
      <c r="C10804" s="133">
        <v>10</v>
      </c>
      <c r="D10804" s="133">
        <v>538</v>
      </c>
      <c r="E10804" s="132" t="s">
        <v>20047</v>
      </c>
      <c r="F10804" s="133"/>
      <c r="G10804" s="133"/>
      <c r="H10804" s="133">
        <f>IF('Раздел 2.13.2'!Q64&gt;=SUM('Раздел 2.13.2'!AA64:AD64),0,1)</f>
        <v>0</v>
      </c>
    </row>
    <row r="10805" spans="1:8" x14ac:dyDescent="0.2">
      <c r="A10805" s="132">
        <f t="shared" si="160"/>
        <v>609562</v>
      </c>
      <c r="B10805" s="132">
        <v>54</v>
      </c>
      <c r="C10805" s="133">
        <v>10</v>
      </c>
      <c r="D10805" s="133">
        <v>539</v>
      </c>
      <c r="E10805" s="132" t="s">
        <v>20048</v>
      </c>
      <c r="F10805" s="133"/>
      <c r="G10805" s="133"/>
      <c r="H10805" s="133">
        <f>IF('Раздел 2.13.2'!Q65&gt;=SUM('Раздел 2.13.2'!AA65:AD65),0,1)</f>
        <v>0</v>
      </c>
    </row>
    <row r="10806" spans="1:8" x14ac:dyDescent="0.2">
      <c r="A10806" s="132">
        <f t="shared" si="160"/>
        <v>609562</v>
      </c>
      <c r="B10806" s="132">
        <v>54</v>
      </c>
      <c r="C10806" s="133">
        <v>10</v>
      </c>
      <c r="D10806" s="133">
        <v>540</v>
      </c>
      <c r="E10806" s="132" t="s">
        <v>20049</v>
      </c>
      <c r="F10806" s="133"/>
      <c r="G10806" s="133"/>
      <c r="H10806" s="133">
        <f>IF('Раздел 2.13.2'!Q66&gt;=SUM('Раздел 2.13.2'!AA66:AD66),0,1)</f>
        <v>0</v>
      </c>
    </row>
    <row r="10807" spans="1:8" x14ac:dyDescent="0.2">
      <c r="A10807" s="132">
        <f t="shared" si="160"/>
        <v>609562</v>
      </c>
      <c r="B10807" s="132">
        <v>54</v>
      </c>
      <c r="C10807" s="133">
        <v>10</v>
      </c>
      <c r="D10807" s="133">
        <v>541</v>
      </c>
      <c r="E10807" s="132" t="s">
        <v>20050</v>
      </c>
      <c r="F10807" s="133"/>
      <c r="G10807" s="133"/>
      <c r="H10807" s="133">
        <f>IF('Раздел 2.13.2'!Q67&gt;=SUM('Раздел 2.13.2'!AA67:AD67),0,1)</f>
        <v>0</v>
      </c>
    </row>
    <row r="10808" spans="1:8" x14ac:dyDescent="0.2">
      <c r="A10808" s="132">
        <f t="shared" si="160"/>
        <v>609562</v>
      </c>
      <c r="B10808" s="132">
        <v>54</v>
      </c>
      <c r="C10808" s="133">
        <v>10</v>
      </c>
      <c r="D10808" s="133">
        <v>542</v>
      </c>
      <c r="E10808" s="132" t="s">
        <v>20051</v>
      </c>
      <c r="F10808" s="133"/>
      <c r="G10808" s="133"/>
      <c r="H10808" s="133">
        <f>IF('Раздел 2.13.2'!Q68&gt;=SUM('Раздел 2.13.2'!AA68:AD68),0,1)</f>
        <v>0</v>
      </c>
    </row>
    <row r="10809" spans="1:8" x14ac:dyDescent="0.2">
      <c r="A10809" s="132">
        <f t="shared" si="160"/>
        <v>609562</v>
      </c>
      <c r="B10809" s="132">
        <v>54</v>
      </c>
      <c r="C10809" s="133">
        <v>10</v>
      </c>
      <c r="D10809" s="133">
        <v>543</v>
      </c>
      <c r="E10809" s="132" t="s">
        <v>20052</v>
      </c>
      <c r="F10809" s="133"/>
      <c r="G10809" s="133"/>
      <c r="H10809" s="133">
        <f>IF('Раздел 2.13.2'!Q69&gt;=SUM('Раздел 2.13.2'!AA69:AD69),0,1)</f>
        <v>0</v>
      </c>
    </row>
    <row r="10810" spans="1:8" x14ac:dyDescent="0.2">
      <c r="A10810" s="132">
        <f t="shared" si="160"/>
        <v>609562</v>
      </c>
      <c r="B10810" s="132">
        <v>54</v>
      </c>
      <c r="C10810" s="133">
        <v>10</v>
      </c>
      <c r="D10810" s="133">
        <v>544</v>
      </c>
      <c r="E10810" s="132" t="s">
        <v>20053</v>
      </c>
      <c r="F10810" s="133"/>
      <c r="G10810" s="133"/>
      <c r="H10810" s="133">
        <f>IF('Раздел 2.13.2'!Q70&gt;=SUM('Раздел 2.13.2'!AA70:AD70),0,1)</f>
        <v>0</v>
      </c>
    </row>
    <row r="10811" spans="1:8" x14ac:dyDescent="0.2">
      <c r="A10811" s="132">
        <f t="shared" si="160"/>
        <v>609562</v>
      </c>
      <c r="B10811" s="132">
        <v>54</v>
      </c>
      <c r="C10811" s="133">
        <v>10</v>
      </c>
      <c r="D10811" s="133">
        <v>545</v>
      </c>
      <c r="E10811" s="132" t="s">
        <v>20054</v>
      </c>
      <c r="F10811" s="133"/>
      <c r="G10811" s="133"/>
      <c r="H10811" s="133">
        <f>IF('Раздел 2.13.2'!Q71&gt;=SUM('Раздел 2.13.2'!AA71:AD71),0,1)</f>
        <v>0</v>
      </c>
    </row>
    <row r="10812" spans="1:8" x14ac:dyDescent="0.2">
      <c r="A10812" s="132">
        <f t="shared" si="160"/>
        <v>609562</v>
      </c>
      <c r="B10812" s="132">
        <v>54</v>
      </c>
      <c r="C10812" s="133">
        <v>10</v>
      </c>
      <c r="D10812" s="133">
        <v>546</v>
      </c>
      <c r="E10812" s="132" t="s">
        <v>20055</v>
      </c>
      <c r="F10812" s="133"/>
      <c r="G10812" s="133"/>
      <c r="H10812" s="133">
        <f>IF('Раздел 2.13.2'!Q72&gt;=SUM('Раздел 2.13.2'!AA72:AD72),0,1)</f>
        <v>0</v>
      </c>
    </row>
    <row r="10813" spans="1:8" x14ac:dyDescent="0.2">
      <c r="A10813" s="132">
        <f t="shared" si="160"/>
        <v>609562</v>
      </c>
      <c r="B10813" s="132">
        <v>54</v>
      </c>
      <c r="C10813" s="133">
        <v>10</v>
      </c>
      <c r="D10813" s="133">
        <v>547</v>
      </c>
      <c r="E10813" s="132" t="s">
        <v>20056</v>
      </c>
      <c r="F10813" s="133"/>
      <c r="G10813" s="133"/>
      <c r="H10813" s="133">
        <f>IF('Раздел 2.13.2'!Q73&gt;=SUM('Раздел 2.13.2'!AA73:AD73),0,1)</f>
        <v>0</v>
      </c>
    </row>
    <row r="10814" spans="1:8" x14ac:dyDescent="0.2">
      <c r="A10814" s="132">
        <f t="shared" si="160"/>
        <v>609562</v>
      </c>
      <c r="B10814" s="132">
        <v>54</v>
      </c>
      <c r="C10814" s="133">
        <v>10</v>
      </c>
      <c r="D10814" s="133">
        <v>548</v>
      </c>
      <c r="E10814" s="132" t="s">
        <v>20057</v>
      </c>
      <c r="F10814" s="133"/>
      <c r="G10814" s="133"/>
      <c r="H10814" s="133">
        <f>IF('Раздел 2.13.2'!Q74&gt;=SUM('Раздел 2.13.2'!AA74:AD74),0,1)</f>
        <v>0</v>
      </c>
    </row>
    <row r="10815" spans="1:8" x14ac:dyDescent="0.2">
      <c r="A10815" s="132">
        <f t="shared" si="160"/>
        <v>609562</v>
      </c>
      <c r="B10815" s="132">
        <v>54</v>
      </c>
      <c r="C10815" s="133">
        <v>10</v>
      </c>
      <c r="D10815" s="133">
        <v>549</v>
      </c>
      <c r="E10815" s="132" t="s">
        <v>20058</v>
      </c>
      <c r="F10815" s="133"/>
      <c r="G10815" s="133"/>
      <c r="H10815" s="133">
        <f>IF('Раздел 2.13.2'!Q75&gt;=SUM('Раздел 2.13.2'!AA75:AD75),0,1)</f>
        <v>0</v>
      </c>
    </row>
    <row r="10816" spans="1:8" x14ac:dyDescent="0.2">
      <c r="A10816" s="132">
        <f t="shared" si="160"/>
        <v>609562</v>
      </c>
      <c r="B10816" s="132">
        <v>54</v>
      </c>
      <c r="C10816" s="133">
        <v>10</v>
      </c>
      <c r="D10816" s="133">
        <v>550</v>
      </c>
      <c r="E10816" s="132" t="s">
        <v>20059</v>
      </c>
      <c r="F10816" s="133"/>
      <c r="G10816" s="133"/>
      <c r="H10816" s="133">
        <f>IF('Раздел 2.13.2'!Q76&gt;=SUM('Раздел 2.13.2'!AA76:AD76),0,1)</f>
        <v>0</v>
      </c>
    </row>
    <row r="10817" spans="1:8" x14ac:dyDescent="0.2">
      <c r="A10817" s="132">
        <f t="shared" si="160"/>
        <v>609562</v>
      </c>
      <c r="B10817" s="132">
        <v>54</v>
      </c>
      <c r="C10817" s="133">
        <v>10</v>
      </c>
      <c r="D10817" s="133">
        <v>551</v>
      </c>
      <c r="E10817" s="132" t="s">
        <v>20060</v>
      </c>
      <c r="F10817" s="133"/>
      <c r="G10817" s="133"/>
      <c r="H10817" s="133">
        <f>IF('Раздел 2.13.2'!Q77&gt;=SUM('Раздел 2.13.2'!AA77:AD77),0,1)</f>
        <v>0</v>
      </c>
    </row>
    <row r="10818" spans="1:8" x14ac:dyDescent="0.2">
      <c r="A10818" s="132">
        <f t="shared" si="160"/>
        <v>609562</v>
      </c>
      <c r="B10818" s="132">
        <v>54</v>
      </c>
      <c r="C10818" s="133">
        <v>10</v>
      </c>
      <c r="D10818" s="133">
        <v>552</v>
      </c>
      <c r="E10818" s="132" t="s">
        <v>20061</v>
      </c>
      <c r="F10818" s="133"/>
      <c r="G10818" s="133"/>
      <c r="H10818" s="133">
        <f>IF('Раздел 2.13.2'!Q78&gt;=SUM('Раздел 2.13.2'!AA78:AD78),0,1)</f>
        <v>0</v>
      </c>
    </row>
    <row r="10819" spans="1:8" x14ac:dyDescent="0.2">
      <c r="A10819" s="132">
        <f t="shared" si="160"/>
        <v>609562</v>
      </c>
      <c r="B10819" s="132">
        <v>54</v>
      </c>
      <c r="C10819" s="133">
        <v>10</v>
      </c>
      <c r="D10819" s="133">
        <v>553</v>
      </c>
      <c r="E10819" s="132" t="s">
        <v>20062</v>
      </c>
      <c r="F10819" s="133"/>
      <c r="G10819" s="133"/>
      <c r="H10819" s="133">
        <f>IF('Раздел 2.13.2'!Q79&gt;=SUM('Раздел 2.13.2'!AA79:AD79),0,1)</f>
        <v>0</v>
      </c>
    </row>
    <row r="10820" spans="1:8" x14ac:dyDescent="0.2">
      <c r="A10820" s="132">
        <f t="shared" si="160"/>
        <v>609562</v>
      </c>
      <c r="B10820" s="132">
        <v>54</v>
      </c>
      <c r="C10820" s="134">
        <v>10</v>
      </c>
      <c r="D10820" s="134">
        <v>554</v>
      </c>
      <c r="E10820" s="134" t="s">
        <v>20063</v>
      </c>
      <c r="F10820" s="134"/>
      <c r="G10820" s="134"/>
      <c r="H10820" s="134">
        <f>IF('Раздел 2.13.2'!Q80&gt;=SUM('Раздел 2.13.2'!AA80:AD80),0,1)</f>
        <v>0</v>
      </c>
    </row>
    <row r="10821" spans="1:8" x14ac:dyDescent="0.2">
      <c r="A10821" s="6">
        <f t="shared" si="160"/>
        <v>609562</v>
      </c>
      <c r="B10821" s="6">
        <v>54</v>
      </c>
      <c r="C10821" s="7">
        <v>11</v>
      </c>
      <c r="D10821" s="7">
        <v>555</v>
      </c>
      <c r="E10821" s="6" t="s">
        <v>20064</v>
      </c>
      <c r="F10821" s="7"/>
      <c r="G10821" s="7"/>
      <c r="H10821" s="7">
        <f>IF('Раздел 2.13.2'!Z21&gt;=SUM('Раздел 2.13.2'!AA21:AB21),0,1)</f>
        <v>0</v>
      </c>
    </row>
    <row r="10822" spans="1:8" x14ac:dyDescent="0.2">
      <c r="A10822" s="6">
        <f t="shared" si="160"/>
        <v>609562</v>
      </c>
      <c r="B10822" s="6">
        <v>54</v>
      </c>
      <c r="C10822" s="7">
        <v>11</v>
      </c>
      <c r="D10822" s="7">
        <v>556</v>
      </c>
      <c r="E10822" s="6" t="s">
        <v>20065</v>
      </c>
      <c r="F10822" s="7"/>
      <c r="G10822" s="7"/>
      <c r="H10822" s="7">
        <f>IF('Раздел 2.13.2'!Z22&gt;=SUM('Раздел 2.13.2'!AA22:AB22),0,1)</f>
        <v>0</v>
      </c>
    </row>
    <row r="10823" spans="1:8" x14ac:dyDescent="0.2">
      <c r="A10823" s="6">
        <f t="shared" si="160"/>
        <v>609562</v>
      </c>
      <c r="B10823" s="6">
        <v>54</v>
      </c>
      <c r="C10823" s="7">
        <v>11</v>
      </c>
      <c r="D10823" s="7">
        <v>557</v>
      </c>
      <c r="E10823" s="6" t="s">
        <v>20066</v>
      </c>
      <c r="F10823" s="7"/>
      <c r="G10823" s="7"/>
      <c r="H10823" s="7">
        <f>IF('Раздел 2.13.2'!Z23&gt;=SUM('Раздел 2.13.2'!AA23:AB23),0,1)</f>
        <v>0</v>
      </c>
    </row>
    <row r="10824" spans="1:8" x14ac:dyDescent="0.2">
      <c r="A10824" s="6">
        <f t="shared" si="160"/>
        <v>609562</v>
      </c>
      <c r="B10824" s="6">
        <v>54</v>
      </c>
      <c r="C10824" s="7">
        <v>11</v>
      </c>
      <c r="D10824" s="7">
        <v>558</v>
      </c>
      <c r="E10824" s="6" t="s">
        <v>20067</v>
      </c>
      <c r="F10824" s="7"/>
      <c r="G10824" s="7"/>
      <c r="H10824" s="7">
        <f>IF('Раздел 2.13.2'!Z24&gt;=SUM('Раздел 2.13.2'!AA24:AB24),0,1)</f>
        <v>0</v>
      </c>
    </row>
    <row r="10825" spans="1:8" x14ac:dyDescent="0.2">
      <c r="A10825" s="6">
        <f t="shared" si="160"/>
        <v>609562</v>
      </c>
      <c r="B10825" s="6">
        <v>54</v>
      </c>
      <c r="C10825" s="7">
        <v>11</v>
      </c>
      <c r="D10825" s="7">
        <v>559</v>
      </c>
      <c r="E10825" s="6" t="s">
        <v>20068</v>
      </c>
      <c r="F10825" s="7"/>
      <c r="G10825" s="7"/>
      <c r="H10825" s="7">
        <f>IF('Раздел 2.13.2'!Z25&gt;=SUM('Раздел 2.13.2'!AA25:AB25),0,1)</f>
        <v>0</v>
      </c>
    </row>
    <row r="10826" spans="1:8" x14ac:dyDescent="0.2">
      <c r="A10826" s="6">
        <f t="shared" si="160"/>
        <v>609562</v>
      </c>
      <c r="B10826" s="6">
        <v>54</v>
      </c>
      <c r="C10826" s="7">
        <v>11</v>
      </c>
      <c r="D10826" s="7">
        <v>560</v>
      </c>
      <c r="E10826" s="6" t="s">
        <v>20069</v>
      </c>
      <c r="F10826" s="7"/>
      <c r="G10826" s="7"/>
      <c r="H10826" s="7">
        <f>IF('Раздел 2.13.2'!Z26&gt;=SUM('Раздел 2.13.2'!AA26:AB26),0,1)</f>
        <v>0</v>
      </c>
    </row>
    <row r="10827" spans="1:8" x14ac:dyDescent="0.2">
      <c r="A10827" s="6">
        <f t="shared" si="160"/>
        <v>609562</v>
      </c>
      <c r="B10827" s="6">
        <v>54</v>
      </c>
      <c r="C10827" s="7">
        <v>11</v>
      </c>
      <c r="D10827" s="7">
        <v>561</v>
      </c>
      <c r="E10827" s="6" t="s">
        <v>20070</v>
      </c>
      <c r="F10827" s="7"/>
      <c r="G10827" s="7"/>
      <c r="H10827" s="7">
        <f>IF('Раздел 2.13.2'!Z27&gt;=SUM('Раздел 2.13.2'!AA27:AB27),0,1)</f>
        <v>0</v>
      </c>
    </row>
    <row r="10828" spans="1:8" x14ac:dyDescent="0.2">
      <c r="A10828" s="6">
        <f t="shared" si="160"/>
        <v>609562</v>
      </c>
      <c r="B10828" s="6">
        <v>54</v>
      </c>
      <c r="C10828" s="7">
        <v>11</v>
      </c>
      <c r="D10828" s="7">
        <v>562</v>
      </c>
      <c r="E10828" s="6" t="s">
        <v>20071</v>
      </c>
      <c r="F10828" s="7"/>
      <c r="G10828" s="7"/>
      <c r="H10828" s="7">
        <f>IF('Раздел 2.13.2'!Z28&gt;=SUM('Раздел 2.13.2'!AA28:AB28),0,1)</f>
        <v>0</v>
      </c>
    </row>
    <row r="10829" spans="1:8" x14ac:dyDescent="0.2">
      <c r="A10829" s="6">
        <f t="shared" si="160"/>
        <v>609562</v>
      </c>
      <c r="B10829" s="6">
        <v>54</v>
      </c>
      <c r="C10829" s="7">
        <v>11</v>
      </c>
      <c r="D10829" s="7">
        <v>563</v>
      </c>
      <c r="E10829" s="6" t="s">
        <v>20072</v>
      </c>
      <c r="F10829" s="7"/>
      <c r="G10829" s="7"/>
      <c r="H10829" s="7">
        <f>IF('Раздел 2.13.2'!Z29&gt;=SUM('Раздел 2.13.2'!AA29:AB29),0,1)</f>
        <v>0</v>
      </c>
    </row>
    <row r="10830" spans="1:8" x14ac:dyDescent="0.2">
      <c r="A10830" s="6">
        <f t="shared" si="160"/>
        <v>609562</v>
      </c>
      <c r="B10830" s="6">
        <v>54</v>
      </c>
      <c r="C10830" s="7">
        <v>11</v>
      </c>
      <c r="D10830" s="7">
        <v>564</v>
      </c>
      <c r="E10830" s="6" t="s">
        <v>20073</v>
      </c>
      <c r="F10830" s="7"/>
      <c r="G10830" s="7"/>
      <c r="H10830" s="7">
        <f>IF('Раздел 2.13.2'!Z30&gt;=SUM('Раздел 2.13.2'!AA30:AB30),0,1)</f>
        <v>0</v>
      </c>
    </row>
    <row r="10831" spans="1:8" x14ac:dyDescent="0.2">
      <c r="A10831" s="6">
        <f t="shared" si="160"/>
        <v>609562</v>
      </c>
      <c r="B10831" s="6">
        <v>54</v>
      </c>
      <c r="C10831" s="7">
        <v>11</v>
      </c>
      <c r="D10831" s="7">
        <v>565</v>
      </c>
      <c r="E10831" s="6" t="s">
        <v>20074</v>
      </c>
      <c r="F10831" s="7"/>
      <c r="G10831" s="7"/>
      <c r="H10831" s="7">
        <f>IF('Раздел 2.13.2'!Z31&gt;=SUM('Раздел 2.13.2'!AA31:AB31),0,1)</f>
        <v>0</v>
      </c>
    </row>
    <row r="10832" spans="1:8" x14ac:dyDescent="0.2">
      <c r="A10832" s="6">
        <f t="shared" si="160"/>
        <v>609562</v>
      </c>
      <c r="B10832" s="6">
        <v>54</v>
      </c>
      <c r="C10832" s="7">
        <v>11</v>
      </c>
      <c r="D10832" s="7">
        <v>566</v>
      </c>
      <c r="E10832" s="6" t="s">
        <v>20075</v>
      </c>
      <c r="F10832" s="7"/>
      <c r="G10832" s="7"/>
      <c r="H10832" s="7">
        <f>IF('Раздел 2.13.2'!Z32&gt;=SUM('Раздел 2.13.2'!AA32:AB32),0,1)</f>
        <v>0</v>
      </c>
    </row>
    <row r="10833" spans="1:8" x14ac:dyDescent="0.2">
      <c r="A10833" s="6">
        <f t="shared" si="160"/>
        <v>609562</v>
      </c>
      <c r="B10833" s="6">
        <v>54</v>
      </c>
      <c r="C10833" s="7">
        <v>11</v>
      </c>
      <c r="D10833" s="7">
        <v>567</v>
      </c>
      <c r="E10833" s="6" t="s">
        <v>21249</v>
      </c>
      <c r="F10833" s="7"/>
      <c r="G10833" s="7"/>
      <c r="H10833" s="7">
        <f>IF('Раздел 2.13.2'!Z33&gt;=SUM('Раздел 2.13.2'!AA33:AB33),0,1)</f>
        <v>0</v>
      </c>
    </row>
    <row r="10834" spans="1:8" x14ac:dyDescent="0.2">
      <c r="A10834" s="6">
        <f t="shared" si="160"/>
        <v>609562</v>
      </c>
      <c r="B10834" s="6">
        <v>54</v>
      </c>
      <c r="C10834" s="7">
        <v>11</v>
      </c>
      <c r="D10834" s="7">
        <v>568</v>
      </c>
      <c r="E10834" s="6" t="s">
        <v>21250</v>
      </c>
      <c r="F10834" s="7"/>
      <c r="G10834" s="7"/>
      <c r="H10834" s="7">
        <f>IF('Раздел 2.13.2'!Z34&gt;=SUM('Раздел 2.13.2'!AA34:AB34),0,1)</f>
        <v>0</v>
      </c>
    </row>
    <row r="10835" spans="1:8" x14ac:dyDescent="0.2">
      <c r="A10835" s="6">
        <f t="shared" si="160"/>
        <v>609562</v>
      </c>
      <c r="B10835" s="6">
        <v>54</v>
      </c>
      <c r="C10835" s="7">
        <v>11</v>
      </c>
      <c r="D10835" s="7">
        <v>569</v>
      </c>
      <c r="E10835" s="6" t="s">
        <v>21251</v>
      </c>
      <c r="F10835" s="7"/>
      <c r="G10835" s="7"/>
      <c r="H10835" s="7">
        <f>IF('Раздел 2.13.2'!Z35&gt;=SUM('Раздел 2.13.2'!AA35:AB35),0,1)</f>
        <v>0</v>
      </c>
    </row>
    <row r="10836" spans="1:8" x14ac:dyDescent="0.2">
      <c r="A10836" s="6">
        <f t="shared" si="160"/>
        <v>609562</v>
      </c>
      <c r="B10836" s="6">
        <v>54</v>
      </c>
      <c r="C10836" s="7">
        <v>11</v>
      </c>
      <c r="D10836" s="7">
        <v>570</v>
      </c>
      <c r="E10836" s="6" t="s">
        <v>21252</v>
      </c>
      <c r="F10836" s="7"/>
      <c r="G10836" s="7"/>
      <c r="H10836" s="7">
        <f>IF('Раздел 2.13.2'!Z36&gt;=SUM('Раздел 2.13.2'!AA36:AB36),0,1)</f>
        <v>0</v>
      </c>
    </row>
    <row r="10837" spans="1:8" x14ac:dyDescent="0.2">
      <c r="A10837" s="6">
        <f t="shared" si="160"/>
        <v>609562</v>
      </c>
      <c r="B10837" s="6">
        <v>54</v>
      </c>
      <c r="C10837" s="7">
        <v>11</v>
      </c>
      <c r="D10837" s="7">
        <v>571</v>
      </c>
      <c r="E10837" s="6" t="s">
        <v>21253</v>
      </c>
      <c r="F10837" s="7"/>
      <c r="G10837" s="7"/>
      <c r="H10837" s="7">
        <f>IF('Раздел 2.13.2'!Z37&gt;=SUM('Раздел 2.13.2'!AA37:AB37),0,1)</f>
        <v>0</v>
      </c>
    </row>
    <row r="10838" spans="1:8" x14ac:dyDescent="0.2">
      <c r="A10838" s="6">
        <f t="shared" si="160"/>
        <v>609562</v>
      </c>
      <c r="B10838" s="6">
        <v>54</v>
      </c>
      <c r="C10838" s="7">
        <v>11</v>
      </c>
      <c r="D10838" s="7">
        <v>572</v>
      </c>
      <c r="E10838" s="6" t="s">
        <v>21254</v>
      </c>
      <c r="F10838" s="7"/>
      <c r="G10838" s="7"/>
      <c r="H10838" s="7">
        <f>IF('Раздел 2.13.2'!Z38&gt;=SUM('Раздел 2.13.2'!AA38:AB38),0,1)</f>
        <v>0</v>
      </c>
    </row>
    <row r="10839" spans="1:8" x14ac:dyDescent="0.2">
      <c r="A10839" s="6">
        <f t="shared" si="160"/>
        <v>609562</v>
      </c>
      <c r="B10839" s="6">
        <v>54</v>
      </c>
      <c r="C10839" s="7">
        <v>11</v>
      </c>
      <c r="D10839" s="7">
        <v>573</v>
      </c>
      <c r="E10839" s="6" t="s">
        <v>21255</v>
      </c>
      <c r="F10839" s="7"/>
      <c r="G10839" s="7"/>
      <c r="H10839" s="7">
        <f>IF('Раздел 2.13.2'!Z39&gt;=SUM('Раздел 2.13.2'!AA39:AB39),0,1)</f>
        <v>0</v>
      </c>
    </row>
    <row r="10840" spans="1:8" x14ac:dyDescent="0.2">
      <c r="A10840" s="6">
        <f t="shared" si="160"/>
        <v>609562</v>
      </c>
      <c r="B10840" s="6">
        <v>54</v>
      </c>
      <c r="C10840" s="7">
        <v>11</v>
      </c>
      <c r="D10840" s="7">
        <v>574</v>
      </c>
      <c r="E10840" s="6" t="s">
        <v>21256</v>
      </c>
      <c r="F10840" s="7"/>
      <c r="G10840" s="7"/>
      <c r="H10840" s="7">
        <f>IF('Раздел 2.13.2'!Z40&gt;=SUM('Раздел 2.13.2'!AA40:AB40),0,1)</f>
        <v>0</v>
      </c>
    </row>
    <row r="10841" spans="1:8" x14ac:dyDescent="0.2">
      <c r="A10841" s="6">
        <f t="shared" si="160"/>
        <v>609562</v>
      </c>
      <c r="B10841" s="6">
        <v>54</v>
      </c>
      <c r="C10841" s="7">
        <v>11</v>
      </c>
      <c r="D10841" s="7">
        <v>575</v>
      </c>
      <c r="E10841" s="6" t="s">
        <v>21257</v>
      </c>
      <c r="F10841" s="7"/>
      <c r="G10841" s="7"/>
      <c r="H10841" s="7">
        <f>IF('Раздел 2.13.2'!Z41&gt;=SUM('Раздел 2.13.2'!AA41:AB41),0,1)</f>
        <v>0</v>
      </c>
    </row>
    <row r="10842" spans="1:8" x14ac:dyDescent="0.2">
      <c r="A10842" s="6">
        <f t="shared" si="160"/>
        <v>609562</v>
      </c>
      <c r="B10842" s="6">
        <v>54</v>
      </c>
      <c r="C10842" s="7">
        <v>11</v>
      </c>
      <c r="D10842" s="7">
        <v>576</v>
      </c>
      <c r="E10842" s="6" t="s">
        <v>21258</v>
      </c>
      <c r="F10842" s="7"/>
      <c r="G10842" s="7"/>
      <c r="H10842" s="7">
        <f>IF('Раздел 2.13.2'!Z42&gt;=SUM('Раздел 2.13.2'!AA42:AB42),0,1)</f>
        <v>0</v>
      </c>
    </row>
    <row r="10843" spans="1:8" x14ac:dyDescent="0.2">
      <c r="A10843" s="6">
        <f t="shared" si="160"/>
        <v>609562</v>
      </c>
      <c r="B10843" s="6">
        <v>54</v>
      </c>
      <c r="C10843" s="7">
        <v>11</v>
      </c>
      <c r="D10843" s="7">
        <v>577</v>
      </c>
      <c r="E10843" s="6" t="s">
        <v>21259</v>
      </c>
      <c r="F10843" s="7"/>
      <c r="G10843" s="7"/>
      <c r="H10843" s="7">
        <f>IF('Раздел 2.13.2'!Z43&gt;=SUM('Раздел 2.13.2'!AA43:AB43),0,1)</f>
        <v>0</v>
      </c>
    </row>
    <row r="10844" spans="1:8" x14ac:dyDescent="0.2">
      <c r="A10844" s="6">
        <f t="shared" si="160"/>
        <v>609562</v>
      </c>
      <c r="B10844" s="6">
        <v>54</v>
      </c>
      <c r="C10844" s="7">
        <v>11</v>
      </c>
      <c r="D10844" s="7">
        <v>578</v>
      </c>
      <c r="E10844" s="6" t="s">
        <v>21260</v>
      </c>
      <c r="F10844" s="7"/>
      <c r="G10844" s="7"/>
      <c r="H10844" s="7">
        <f>IF('Раздел 2.13.2'!Z44&gt;=SUM('Раздел 2.13.2'!AA44:AB44),0,1)</f>
        <v>0</v>
      </c>
    </row>
    <row r="10845" spans="1:8" x14ac:dyDescent="0.2">
      <c r="A10845" s="6">
        <f t="shared" si="160"/>
        <v>609562</v>
      </c>
      <c r="B10845" s="6">
        <v>54</v>
      </c>
      <c r="C10845" s="7">
        <v>11</v>
      </c>
      <c r="D10845" s="7">
        <v>579</v>
      </c>
      <c r="E10845" s="6" t="s">
        <v>21261</v>
      </c>
      <c r="F10845" s="7"/>
      <c r="G10845" s="7"/>
      <c r="H10845" s="7">
        <f>IF('Раздел 2.13.2'!Z45&gt;=SUM('Раздел 2.13.2'!AA45:AB45),0,1)</f>
        <v>0</v>
      </c>
    </row>
    <row r="10846" spans="1:8" x14ac:dyDescent="0.2">
      <c r="A10846" s="6">
        <f t="shared" si="160"/>
        <v>609562</v>
      </c>
      <c r="B10846" s="6">
        <v>54</v>
      </c>
      <c r="C10846" s="7">
        <v>11</v>
      </c>
      <c r="D10846" s="7">
        <v>580</v>
      </c>
      <c r="E10846" s="6" t="s">
        <v>21262</v>
      </c>
      <c r="F10846" s="7"/>
      <c r="G10846" s="7"/>
      <c r="H10846" s="7">
        <f>IF('Раздел 2.13.2'!Z46&gt;=SUM('Раздел 2.13.2'!AA46:AB46),0,1)</f>
        <v>0</v>
      </c>
    </row>
    <row r="10847" spans="1:8" x14ac:dyDescent="0.2">
      <c r="A10847" s="6">
        <f t="shared" si="160"/>
        <v>609562</v>
      </c>
      <c r="B10847" s="6">
        <v>54</v>
      </c>
      <c r="C10847" s="7">
        <v>11</v>
      </c>
      <c r="D10847" s="7">
        <v>581</v>
      </c>
      <c r="E10847" s="6" t="s">
        <v>21263</v>
      </c>
      <c r="F10847" s="7"/>
      <c r="G10847" s="7"/>
      <c r="H10847" s="7">
        <f>IF('Раздел 2.13.2'!Z47&gt;=SUM('Раздел 2.13.2'!AA47:AB47),0,1)</f>
        <v>0</v>
      </c>
    </row>
    <row r="10848" spans="1:8" x14ac:dyDescent="0.2">
      <c r="A10848" s="6">
        <f t="shared" si="160"/>
        <v>609562</v>
      </c>
      <c r="B10848" s="6">
        <v>54</v>
      </c>
      <c r="C10848" s="7">
        <v>11</v>
      </c>
      <c r="D10848" s="7">
        <v>582</v>
      </c>
      <c r="E10848" s="6" t="s">
        <v>21264</v>
      </c>
      <c r="F10848" s="7"/>
      <c r="G10848" s="7"/>
      <c r="H10848" s="7">
        <f>IF('Раздел 2.13.2'!Z48&gt;=SUM('Раздел 2.13.2'!AA48:AB48),0,1)</f>
        <v>0</v>
      </c>
    </row>
    <row r="10849" spans="1:8" x14ac:dyDescent="0.2">
      <c r="A10849" s="6">
        <f t="shared" si="160"/>
        <v>609562</v>
      </c>
      <c r="B10849" s="6">
        <v>54</v>
      </c>
      <c r="C10849" s="7">
        <v>11</v>
      </c>
      <c r="D10849" s="7">
        <v>583</v>
      </c>
      <c r="E10849" s="6" t="s">
        <v>21265</v>
      </c>
      <c r="F10849" s="7"/>
      <c r="G10849" s="7"/>
      <c r="H10849" s="7">
        <f>IF('Раздел 2.13.2'!Z49&gt;=SUM('Раздел 2.13.2'!AA49:AB49),0,1)</f>
        <v>0</v>
      </c>
    </row>
    <row r="10850" spans="1:8" x14ac:dyDescent="0.2">
      <c r="A10850" s="6">
        <f t="shared" si="160"/>
        <v>609562</v>
      </c>
      <c r="B10850" s="6">
        <v>54</v>
      </c>
      <c r="C10850" s="7">
        <v>11</v>
      </c>
      <c r="D10850" s="7">
        <v>584</v>
      </c>
      <c r="E10850" s="6" t="s">
        <v>21266</v>
      </c>
      <c r="F10850" s="7"/>
      <c r="G10850" s="7"/>
      <c r="H10850" s="7">
        <f>IF('Раздел 2.13.2'!Z50&gt;=SUM('Раздел 2.13.2'!AA50:AB50),0,1)</f>
        <v>0</v>
      </c>
    </row>
    <row r="10851" spans="1:8" x14ac:dyDescent="0.2">
      <c r="A10851" s="6">
        <f t="shared" si="160"/>
        <v>609562</v>
      </c>
      <c r="B10851" s="6">
        <v>54</v>
      </c>
      <c r="C10851" s="7">
        <v>11</v>
      </c>
      <c r="D10851" s="7">
        <v>585</v>
      </c>
      <c r="E10851" s="6" t="s">
        <v>21267</v>
      </c>
      <c r="F10851" s="7"/>
      <c r="G10851" s="7"/>
      <c r="H10851" s="7">
        <f>IF('Раздел 2.13.2'!Z51&gt;=SUM('Раздел 2.13.2'!AA51:AB51),0,1)</f>
        <v>0</v>
      </c>
    </row>
    <row r="10852" spans="1:8" x14ac:dyDescent="0.2">
      <c r="A10852" s="6">
        <f t="shared" si="160"/>
        <v>609562</v>
      </c>
      <c r="B10852" s="6">
        <v>54</v>
      </c>
      <c r="C10852" s="7">
        <v>11</v>
      </c>
      <c r="D10852" s="7">
        <v>586</v>
      </c>
      <c r="E10852" s="6" t="s">
        <v>21268</v>
      </c>
      <c r="F10852" s="7"/>
      <c r="G10852" s="7"/>
      <c r="H10852" s="7">
        <f>IF('Раздел 2.13.2'!Z52&gt;=SUM('Раздел 2.13.2'!AA52:AB52),0,1)</f>
        <v>0</v>
      </c>
    </row>
    <row r="10853" spans="1:8" x14ac:dyDescent="0.2">
      <c r="A10853" s="6">
        <f t="shared" si="160"/>
        <v>609562</v>
      </c>
      <c r="B10853" s="6">
        <v>54</v>
      </c>
      <c r="C10853" s="7">
        <v>11</v>
      </c>
      <c r="D10853" s="7">
        <v>587</v>
      </c>
      <c r="E10853" s="6" t="s">
        <v>21269</v>
      </c>
      <c r="F10853" s="7"/>
      <c r="G10853" s="7"/>
      <c r="H10853" s="7">
        <f>IF('Раздел 2.13.2'!Z53&gt;=SUM('Раздел 2.13.2'!AA53:AB53),0,1)</f>
        <v>0</v>
      </c>
    </row>
    <row r="10854" spans="1:8" x14ac:dyDescent="0.2">
      <c r="A10854" s="6">
        <f t="shared" si="160"/>
        <v>609562</v>
      </c>
      <c r="B10854" s="6">
        <v>54</v>
      </c>
      <c r="C10854" s="7">
        <v>11</v>
      </c>
      <c r="D10854" s="7">
        <v>588</v>
      </c>
      <c r="E10854" s="6" t="s">
        <v>21270</v>
      </c>
      <c r="F10854" s="7"/>
      <c r="G10854" s="7"/>
      <c r="H10854" s="7">
        <f>IF('Раздел 2.13.2'!Z54&gt;=SUM('Раздел 2.13.2'!AA54:AB54),0,1)</f>
        <v>0</v>
      </c>
    </row>
    <row r="10855" spans="1:8" x14ac:dyDescent="0.2">
      <c r="A10855" s="6">
        <f t="shared" si="160"/>
        <v>609562</v>
      </c>
      <c r="B10855" s="6">
        <v>54</v>
      </c>
      <c r="C10855" s="7">
        <v>11</v>
      </c>
      <c r="D10855" s="7">
        <v>589</v>
      </c>
      <c r="E10855" s="6" t="s">
        <v>21271</v>
      </c>
      <c r="F10855" s="7"/>
      <c r="G10855" s="7"/>
      <c r="H10855" s="7">
        <f>IF('Раздел 2.13.2'!Z55&gt;=SUM('Раздел 2.13.2'!AA55:AB55),0,1)</f>
        <v>0</v>
      </c>
    </row>
    <row r="10856" spans="1:8" x14ac:dyDescent="0.2">
      <c r="A10856" s="6">
        <f t="shared" si="160"/>
        <v>609562</v>
      </c>
      <c r="B10856" s="6">
        <v>54</v>
      </c>
      <c r="C10856" s="7">
        <v>11</v>
      </c>
      <c r="D10856" s="7">
        <v>590</v>
      </c>
      <c r="E10856" s="6" t="s">
        <v>21272</v>
      </c>
      <c r="F10856" s="7"/>
      <c r="G10856" s="7"/>
      <c r="H10856" s="7">
        <f>IF('Раздел 2.13.2'!Z56&gt;=SUM('Раздел 2.13.2'!AA56:AB56),0,1)</f>
        <v>0</v>
      </c>
    </row>
    <row r="10857" spans="1:8" x14ac:dyDescent="0.2">
      <c r="A10857" s="6">
        <f t="shared" si="160"/>
        <v>609562</v>
      </c>
      <c r="B10857" s="6">
        <v>54</v>
      </c>
      <c r="C10857" s="7">
        <v>11</v>
      </c>
      <c r="D10857" s="7">
        <v>591</v>
      </c>
      <c r="E10857" s="6" t="s">
        <v>21273</v>
      </c>
      <c r="F10857" s="7"/>
      <c r="G10857" s="7"/>
      <c r="H10857" s="7">
        <f>IF('Раздел 2.13.2'!Z57&gt;=SUM('Раздел 2.13.2'!AA57:AB57),0,1)</f>
        <v>0</v>
      </c>
    </row>
    <row r="10858" spans="1:8" x14ac:dyDescent="0.2">
      <c r="A10858" s="6">
        <f t="shared" si="160"/>
        <v>609562</v>
      </c>
      <c r="B10858" s="6">
        <v>54</v>
      </c>
      <c r="C10858" s="7">
        <v>11</v>
      </c>
      <c r="D10858" s="7">
        <v>592</v>
      </c>
      <c r="E10858" s="6" t="s">
        <v>21274</v>
      </c>
      <c r="F10858" s="7"/>
      <c r="G10858" s="7"/>
      <c r="H10858" s="7">
        <f>IF('Раздел 2.13.2'!Z58&gt;=SUM('Раздел 2.13.2'!AA58:AB58),0,1)</f>
        <v>0</v>
      </c>
    </row>
    <row r="10859" spans="1:8" x14ac:dyDescent="0.2">
      <c r="A10859" s="6">
        <f t="shared" si="160"/>
        <v>609562</v>
      </c>
      <c r="B10859" s="6">
        <v>54</v>
      </c>
      <c r="C10859" s="7">
        <v>11</v>
      </c>
      <c r="D10859" s="7">
        <v>593</v>
      </c>
      <c r="E10859" s="6" t="s">
        <v>21275</v>
      </c>
      <c r="F10859" s="7"/>
      <c r="G10859" s="7"/>
      <c r="H10859" s="7">
        <f>IF('Раздел 2.13.2'!Z59&gt;=SUM('Раздел 2.13.2'!AA59:AB59),0,1)</f>
        <v>0</v>
      </c>
    </row>
    <row r="10860" spans="1:8" x14ac:dyDescent="0.2">
      <c r="A10860" s="6">
        <f t="shared" si="160"/>
        <v>609562</v>
      </c>
      <c r="B10860" s="6">
        <v>54</v>
      </c>
      <c r="C10860" s="7">
        <v>11</v>
      </c>
      <c r="D10860" s="7">
        <v>594</v>
      </c>
      <c r="E10860" s="6" t="s">
        <v>20487</v>
      </c>
      <c r="F10860" s="7"/>
      <c r="G10860" s="7"/>
      <c r="H10860" s="7">
        <f>IF('Раздел 2.13.2'!Z60&gt;=SUM('Раздел 2.13.2'!AA60:AB60),0,1)</f>
        <v>0</v>
      </c>
    </row>
    <row r="10861" spans="1:8" x14ac:dyDescent="0.2">
      <c r="A10861" s="6">
        <f t="shared" si="160"/>
        <v>609562</v>
      </c>
      <c r="B10861" s="6">
        <v>54</v>
      </c>
      <c r="C10861" s="7">
        <v>11</v>
      </c>
      <c r="D10861" s="7">
        <v>595</v>
      </c>
      <c r="E10861" s="6" t="s">
        <v>20488</v>
      </c>
      <c r="F10861" s="7"/>
      <c r="G10861" s="7"/>
      <c r="H10861" s="7">
        <f>IF('Раздел 2.13.2'!Z61&gt;=SUM('Раздел 2.13.2'!AA61:AB61),0,1)</f>
        <v>0</v>
      </c>
    </row>
    <row r="10862" spans="1:8" x14ac:dyDescent="0.2">
      <c r="A10862" s="6">
        <f t="shared" si="160"/>
        <v>609562</v>
      </c>
      <c r="B10862" s="6">
        <v>54</v>
      </c>
      <c r="C10862" s="7">
        <v>11</v>
      </c>
      <c r="D10862" s="7">
        <v>596</v>
      </c>
      <c r="E10862" s="6" t="s">
        <v>20489</v>
      </c>
      <c r="F10862" s="7"/>
      <c r="G10862" s="7"/>
      <c r="H10862" s="7">
        <f>IF('Раздел 2.13.2'!Z62&gt;=SUM('Раздел 2.13.2'!AA62:AB62),0,1)</f>
        <v>0</v>
      </c>
    </row>
    <row r="10863" spans="1:8" x14ac:dyDescent="0.2">
      <c r="A10863" s="6">
        <f t="shared" si="160"/>
        <v>609562</v>
      </c>
      <c r="B10863" s="6">
        <v>54</v>
      </c>
      <c r="C10863" s="7">
        <v>11</v>
      </c>
      <c r="D10863" s="7">
        <v>597</v>
      </c>
      <c r="E10863" s="6" t="s">
        <v>20490</v>
      </c>
      <c r="F10863" s="7"/>
      <c r="G10863" s="7"/>
      <c r="H10863" s="7">
        <f>IF('Раздел 2.13.2'!Z63&gt;=SUM('Раздел 2.13.2'!AA63:AB63),0,1)</f>
        <v>0</v>
      </c>
    </row>
    <row r="10864" spans="1:8" x14ac:dyDescent="0.2">
      <c r="A10864" s="6">
        <f t="shared" si="160"/>
        <v>609562</v>
      </c>
      <c r="B10864" s="6">
        <v>54</v>
      </c>
      <c r="C10864" s="7">
        <v>11</v>
      </c>
      <c r="D10864" s="7">
        <v>598</v>
      </c>
      <c r="E10864" s="6" t="s">
        <v>20491</v>
      </c>
      <c r="F10864" s="7"/>
      <c r="G10864" s="7"/>
      <c r="H10864" s="7">
        <f>IF('Раздел 2.13.2'!Z64&gt;=SUM('Раздел 2.13.2'!AA64:AB64),0,1)</f>
        <v>0</v>
      </c>
    </row>
    <row r="10865" spans="1:8" x14ac:dyDescent="0.2">
      <c r="A10865" s="6">
        <f t="shared" si="160"/>
        <v>609562</v>
      </c>
      <c r="B10865" s="6">
        <v>54</v>
      </c>
      <c r="C10865" s="7">
        <v>11</v>
      </c>
      <c r="D10865" s="7">
        <v>599</v>
      </c>
      <c r="E10865" s="6" t="s">
        <v>20492</v>
      </c>
      <c r="F10865" s="7"/>
      <c r="G10865" s="7"/>
      <c r="H10865" s="7">
        <f>IF('Раздел 2.13.2'!Z65&gt;=SUM('Раздел 2.13.2'!AA65:AB65),0,1)</f>
        <v>0</v>
      </c>
    </row>
    <row r="10866" spans="1:8" x14ac:dyDescent="0.2">
      <c r="A10866" s="6">
        <f t="shared" si="160"/>
        <v>609562</v>
      </c>
      <c r="B10866" s="6">
        <v>54</v>
      </c>
      <c r="C10866" s="7">
        <v>11</v>
      </c>
      <c r="D10866" s="7">
        <v>600</v>
      </c>
      <c r="E10866" s="6" t="s">
        <v>20493</v>
      </c>
      <c r="F10866" s="7"/>
      <c r="G10866" s="7"/>
      <c r="H10866" s="7">
        <f>IF('Раздел 2.13.2'!Z66&gt;=SUM('Раздел 2.13.2'!AA66:AB66),0,1)</f>
        <v>0</v>
      </c>
    </row>
    <row r="10867" spans="1:8" x14ac:dyDescent="0.2">
      <c r="A10867" s="6">
        <f t="shared" si="160"/>
        <v>609562</v>
      </c>
      <c r="B10867" s="6">
        <v>54</v>
      </c>
      <c r="C10867" s="7">
        <v>11</v>
      </c>
      <c r="D10867" s="7">
        <v>601</v>
      </c>
      <c r="E10867" s="6" t="s">
        <v>20494</v>
      </c>
      <c r="F10867" s="7"/>
      <c r="G10867" s="7"/>
      <c r="H10867" s="7">
        <f>IF('Раздел 2.13.2'!Z67&gt;=SUM('Раздел 2.13.2'!AA67:AB67),0,1)</f>
        <v>0</v>
      </c>
    </row>
    <row r="10868" spans="1:8" x14ac:dyDescent="0.2">
      <c r="A10868" s="6">
        <f t="shared" si="160"/>
        <v>609562</v>
      </c>
      <c r="B10868" s="6">
        <v>54</v>
      </c>
      <c r="C10868" s="7">
        <v>11</v>
      </c>
      <c r="D10868" s="7">
        <v>602</v>
      </c>
      <c r="E10868" s="6" t="s">
        <v>20495</v>
      </c>
      <c r="F10868" s="7"/>
      <c r="G10868" s="7"/>
      <c r="H10868" s="7">
        <f>IF('Раздел 2.13.2'!Z68&gt;=SUM('Раздел 2.13.2'!AA68:AB68),0,1)</f>
        <v>0</v>
      </c>
    </row>
    <row r="10869" spans="1:8" x14ac:dyDescent="0.2">
      <c r="A10869" s="6">
        <f t="shared" si="160"/>
        <v>609562</v>
      </c>
      <c r="B10869" s="6">
        <v>54</v>
      </c>
      <c r="C10869" s="7">
        <v>11</v>
      </c>
      <c r="D10869" s="7">
        <v>603</v>
      </c>
      <c r="E10869" s="6" t="s">
        <v>20496</v>
      </c>
      <c r="F10869" s="7"/>
      <c r="G10869" s="7"/>
      <c r="H10869" s="7">
        <f>IF('Раздел 2.13.2'!Z69&gt;=SUM('Раздел 2.13.2'!AA69:AB69),0,1)</f>
        <v>0</v>
      </c>
    </row>
    <row r="10870" spans="1:8" x14ac:dyDescent="0.2">
      <c r="A10870" s="6">
        <f t="shared" si="160"/>
        <v>609562</v>
      </c>
      <c r="B10870" s="6">
        <v>54</v>
      </c>
      <c r="C10870" s="7">
        <v>11</v>
      </c>
      <c r="D10870" s="7">
        <v>604</v>
      </c>
      <c r="E10870" s="6" t="s">
        <v>21598</v>
      </c>
      <c r="F10870" s="7"/>
      <c r="G10870" s="7"/>
      <c r="H10870" s="7">
        <f>IF('Раздел 2.13.2'!Z70&gt;=SUM('Раздел 2.13.2'!AA70:AB70),0,1)</f>
        <v>0</v>
      </c>
    </row>
    <row r="10871" spans="1:8" x14ac:dyDescent="0.2">
      <c r="A10871" s="6">
        <f t="shared" si="160"/>
        <v>609562</v>
      </c>
      <c r="B10871" s="6">
        <v>54</v>
      </c>
      <c r="C10871" s="7">
        <v>11</v>
      </c>
      <c r="D10871" s="7">
        <v>605</v>
      </c>
      <c r="E10871" s="6" t="s">
        <v>21599</v>
      </c>
      <c r="F10871" s="7"/>
      <c r="G10871" s="7"/>
      <c r="H10871" s="7">
        <f>IF('Раздел 2.13.2'!Z71&gt;=SUM('Раздел 2.13.2'!AA71:AB71),0,1)</f>
        <v>0</v>
      </c>
    </row>
    <row r="10872" spans="1:8" x14ac:dyDescent="0.2">
      <c r="A10872" s="6">
        <f t="shared" si="160"/>
        <v>609562</v>
      </c>
      <c r="B10872" s="6">
        <v>54</v>
      </c>
      <c r="C10872" s="7">
        <v>11</v>
      </c>
      <c r="D10872" s="7">
        <v>606</v>
      </c>
      <c r="E10872" s="6" t="s">
        <v>21600</v>
      </c>
      <c r="F10872" s="7"/>
      <c r="G10872" s="7"/>
      <c r="H10872" s="7">
        <f>IF('Раздел 2.13.2'!Z72&gt;=SUM('Раздел 2.13.2'!AA72:AB72),0,1)</f>
        <v>0</v>
      </c>
    </row>
    <row r="10873" spans="1:8" x14ac:dyDescent="0.2">
      <c r="A10873" s="6">
        <f t="shared" si="160"/>
        <v>609562</v>
      </c>
      <c r="B10873" s="6">
        <v>54</v>
      </c>
      <c r="C10873" s="7">
        <v>11</v>
      </c>
      <c r="D10873" s="7">
        <v>607</v>
      </c>
      <c r="E10873" s="6" t="s">
        <v>21601</v>
      </c>
      <c r="F10873" s="7"/>
      <c r="G10873" s="7"/>
      <c r="H10873" s="7">
        <f>IF('Раздел 2.13.2'!Z73&gt;=SUM('Раздел 2.13.2'!AA73:AB73),0,1)</f>
        <v>0</v>
      </c>
    </row>
    <row r="10874" spans="1:8" x14ac:dyDescent="0.2">
      <c r="A10874" s="6">
        <f t="shared" si="160"/>
        <v>609562</v>
      </c>
      <c r="B10874" s="6">
        <v>54</v>
      </c>
      <c r="C10874" s="7">
        <v>11</v>
      </c>
      <c r="D10874" s="7">
        <v>608</v>
      </c>
      <c r="E10874" s="6" t="s">
        <v>21602</v>
      </c>
      <c r="F10874" s="7"/>
      <c r="G10874" s="7"/>
      <c r="H10874" s="7">
        <f>IF('Раздел 2.13.2'!Z74&gt;=SUM('Раздел 2.13.2'!AA74:AB74),0,1)</f>
        <v>0</v>
      </c>
    </row>
    <row r="10875" spans="1:8" x14ac:dyDescent="0.2">
      <c r="A10875" s="6">
        <f t="shared" si="160"/>
        <v>609562</v>
      </c>
      <c r="B10875" s="6">
        <v>54</v>
      </c>
      <c r="C10875" s="7">
        <v>11</v>
      </c>
      <c r="D10875" s="7">
        <v>609</v>
      </c>
      <c r="E10875" s="6" t="s">
        <v>21603</v>
      </c>
      <c r="F10875" s="7"/>
      <c r="G10875" s="7"/>
      <c r="H10875" s="7">
        <f>IF('Раздел 2.13.2'!Z75&gt;=SUM('Раздел 2.13.2'!AA75:AB75),0,1)</f>
        <v>0</v>
      </c>
    </row>
    <row r="10876" spans="1:8" x14ac:dyDescent="0.2">
      <c r="A10876" s="6">
        <f t="shared" si="160"/>
        <v>609562</v>
      </c>
      <c r="B10876" s="6">
        <v>54</v>
      </c>
      <c r="C10876" s="7">
        <v>11</v>
      </c>
      <c r="D10876" s="7">
        <v>610</v>
      </c>
      <c r="E10876" s="6" t="s">
        <v>21604</v>
      </c>
      <c r="F10876" s="7"/>
      <c r="G10876" s="7"/>
      <c r="H10876" s="7">
        <f>IF('Раздел 2.13.2'!Z76&gt;=SUM('Раздел 2.13.2'!AA76:AB76),0,1)</f>
        <v>0</v>
      </c>
    </row>
    <row r="10877" spans="1:8" x14ac:dyDescent="0.2">
      <c r="A10877" s="6">
        <f t="shared" si="160"/>
        <v>609562</v>
      </c>
      <c r="B10877" s="6">
        <v>54</v>
      </c>
      <c r="C10877" s="7">
        <v>11</v>
      </c>
      <c r="D10877" s="7">
        <v>611</v>
      </c>
      <c r="E10877" s="6" t="s">
        <v>21605</v>
      </c>
      <c r="F10877" s="7"/>
      <c r="G10877" s="7"/>
      <c r="H10877" s="7">
        <f>IF('Раздел 2.13.2'!Z77&gt;=SUM('Раздел 2.13.2'!AA77:AB77),0,1)</f>
        <v>0</v>
      </c>
    </row>
    <row r="10878" spans="1:8" x14ac:dyDescent="0.2">
      <c r="A10878" s="6">
        <f t="shared" si="160"/>
        <v>609562</v>
      </c>
      <c r="B10878" s="6">
        <v>54</v>
      </c>
      <c r="C10878" s="7">
        <v>11</v>
      </c>
      <c r="D10878" s="7">
        <v>612</v>
      </c>
      <c r="E10878" s="6" t="s">
        <v>21606</v>
      </c>
      <c r="F10878" s="7"/>
      <c r="G10878" s="7"/>
      <c r="H10878" s="7">
        <f>IF('Раздел 2.13.2'!Z78&gt;=SUM('Раздел 2.13.2'!AA78:AB78),0,1)</f>
        <v>0</v>
      </c>
    </row>
    <row r="10879" spans="1:8" x14ac:dyDescent="0.2">
      <c r="A10879" s="6">
        <f t="shared" si="160"/>
        <v>609562</v>
      </c>
      <c r="B10879" s="6">
        <v>54</v>
      </c>
      <c r="C10879" s="7">
        <v>11</v>
      </c>
      <c r="D10879" s="7">
        <v>613</v>
      </c>
      <c r="E10879" s="6" t="s">
        <v>20239</v>
      </c>
      <c r="F10879" s="7"/>
      <c r="G10879" s="7"/>
      <c r="H10879" s="7">
        <f>IF('Раздел 2.13.2'!Z79&gt;=SUM('Раздел 2.13.2'!AA79:AB79),0,1)</f>
        <v>0</v>
      </c>
    </row>
    <row r="10880" spans="1:8" x14ac:dyDescent="0.2">
      <c r="A10880" s="6">
        <f t="shared" si="160"/>
        <v>609562</v>
      </c>
      <c r="B10880" s="119">
        <v>54</v>
      </c>
      <c r="C10880" s="119">
        <v>11</v>
      </c>
      <c r="D10880" s="119">
        <v>614</v>
      </c>
      <c r="E10880" s="119" t="s">
        <v>21527</v>
      </c>
      <c r="F10880" s="119"/>
      <c r="G10880" s="119"/>
      <c r="H10880" s="119">
        <f>IF('Раздел 2.13.2'!Z80&gt;=SUM('Раздел 2.13.2'!AA80:AB80),0,1)</f>
        <v>0</v>
      </c>
    </row>
    <row r="10881" spans="1:8" x14ac:dyDescent="0.2">
      <c r="A10881" s="117">
        <f t="shared" si="160"/>
        <v>609562</v>
      </c>
      <c r="B10881" s="117">
        <v>55</v>
      </c>
      <c r="C10881" s="117">
        <v>0</v>
      </c>
      <c r="D10881" s="117">
        <v>0</v>
      </c>
      <c r="E10881" s="117" t="str">
        <f>CONCATENATE("Количество ошибок в разделе 2.13.3: ",H10881)</f>
        <v>Количество ошибок в разделе 2.13.3: 0</v>
      </c>
      <c r="F10881" s="117"/>
      <c r="G10881" s="117"/>
      <c r="H10881" s="117">
        <f>SUM(H10882:H11495)</f>
        <v>0</v>
      </c>
    </row>
    <row r="10882" spans="1:8" x14ac:dyDescent="0.2">
      <c r="A10882" s="6">
        <f t="shared" si="160"/>
        <v>609562</v>
      </c>
      <c r="B10882" s="6">
        <v>55</v>
      </c>
      <c r="C10882" s="6">
        <v>1</v>
      </c>
      <c r="D10882" s="6">
        <v>1</v>
      </c>
      <c r="E10882" s="6" t="s">
        <v>17477</v>
      </c>
      <c r="H10882" s="6">
        <f>IF('Раздел 2.13.3'!Q21=SUM('Раздел 2.13.3'!R21:W21),0,1)</f>
        <v>0</v>
      </c>
    </row>
    <row r="10883" spans="1:8" x14ac:dyDescent="0.2">
      <c r="A10883" s="6">
        <f t="shared" si="160"/>
        <v>609562</v>
      </c>
      <c r="B10883" s="6">
        <v>55</v>
      </c>
      <c r="C10883" s="7">
        <v>1</v>
      </c>
      <c r="D10883" s="7">
        <v>2</v>
      </c>
      <c r="E10883" s="6" t="s">
        <v>16436</v>
      </c>
      <c r="F10883" s="7"/>
      <c r="G10883" s="7"/>
      <c r="H10883" s="6">
        <f>IF('Раздел 2.13.3'!Q22=SUM('Раздел 2.13.3'!R22:W22),0,1)</f>
        <v>0</v>
      </c>
    </row>
    <row r="10884" spans="1:8" x14ac:dyDescent="0.2">
      <c r="A10884" s="6">
        <f t="shared" si="160"/>
        <v>609562</v>
      </c>
      <c r="B10884" s="6">
        <v>55</v>
      </c>
      <c r="C10884" s="7">
        <v>1</v>
      </c>
      <c r="D10884" s="7">
        <v>3</v>
      </c>
      <c r="E10884" s="6" t="s">
        <v>16437</v>
      </c>
      <c r="H10884" s="6">
        <f>IF('Раздел 2.13.3'!Q23=SUM('Раздел 2.13.3'!R23:W23),0,1)</f>
        <v>0</v>
      </c>
    </row>
    <row r="10885" spans="1:8" x14ac:dyDescent="0.2">
      <c r="A10885" s="6">
        <f t="shared" si="160"/>
        <v>609562</v>
      </c>
      <c r="B10885" s="6">
        <v>55</v>
      </c>
      <c r="C10885" s="7">
        <v>1</v>
      </c>
      <c r="D10885" s="7">
        <v>4</v>
      </c>
      <c r="E10885" s="6" t="s">
        <v>16438</v>
      </c>
      <c r="H10885" s="6">
        <f>IF('Раздел 2.13.3'!Q24=SUM('Раздел 2.13.3'!R24:W24),0,1)</f>
        <v>0</v>
      </c>
    </row>
    <row r="10886" spans="1:8" x14ac:dyDescent="0.2">
      <c r="A10886" s="6">
        <f t="shared" si="160"/>
        <v>609562</v>
      </c>
      <c r="B10886" s="6">
        <v>55</v>
      </c>
      <c r="C10886" s="7">
        <v>1</v>
      </c>
      <c r="D10886" s="7">
        <v>5</v>
      </c>
      <c r="E10886" s="6" t="s">
        <v>16441</v>
      </c>
      <c r="H10886" s="6">
        <f>IF('Раздел 2.13.3'!Q25=SUM('Раздел 2.13.3'!R25:W25),0,1)</f>
        <v>0</v>
      </c>
    </row>
    <row r="10887" spans="1:8" x14ac:dyDescent="0.2">
      <c r="A10887" s="6">
        <f t="shared" si="160"/>
        <v>609562</v>
      </c>
      <c r="B10887" s="6">
        <v>55</v>
      </c>
      <c r="C10887" s="7">
        <v>1</v>
      </c>
      <c r="D10887" s="7">
        <v>6</v>
      </c>
      <c r="E10887" s="6" t="s">
        <v>16442</v>
      </c>
      <c r="H10887" s="6">
        <f>IF('Раздел 2.13.3'!Q26=SUM('Раздел 2.13.3'!R26:W26),0,1)</f>
        <v>0</v>
      </c>
    </row>
    <row r="10888" spans="1:8" x14ac:dyDescent="0.2">
      <c r="A10888" s="6">
        <f t="shared" si="160"/>
        <v>609562</v>
      </c>
      <c r="B10888" s="6">
        <v>55</v>
      </c>
      <c r="C10888" s="7">
        <v>1</v>
      </c>
      <c r="D10888" s="7">
        <v>7</v>
      </c>
      <c r="E10888" s="6" t="s">
        <v>16443</v>
      </c>
      <c r="H10888" s="6">
        <f>IF('Раздел 2.13.3'!Q27=SUM('Раздел 2.13.3'!R27:W27),0,1)</f>
        <v>0</v>
      </c>
    </row>
    <row r="10889" spans="1:8" x14ac:dyDescent="0.2">
      <c r="A10889" s="6">
        <f t="shared" si="160"/>
        <v>609562</v>
      </c>
      <c r="B10889" s="6">
        <v>55</v>
      </c>
      <c r="C10889" s="7">
        <v>1</v>
      </c>
      <c r="D10889" s="7">
        <v>8</v>
      </c>
      <c r="E10889" s="6" t="s">
        <v>16444</v>
      </c>
      <c r="H10889" s="6">
        <f>IF('Раздел 2.13.3'!Q28=SUM('Раздел 2.13.3'!R28:W28),0,1)</f>
        <v>0</v>
      </c>
    </row>
    <row r="10890" spans="1:8" x14ac:dyDescent="0.2">
      <c r="A10890" s="6">
        <f t="shared" si="160"/>
        <v>609562</v>
      </c>
      <c r="B10890" s="6">
        <v>55</v>
      </c>
      <c r="C10890" s="7">
        <v>1</v>
      </c>
      <c r="D10890" s="7">
        <v>9</v>
      </c>
      <c r="E10890" s="6" t="s">
        <v>19066</v>
      </c>
      <c r="H10890" s="6">
        <f>IF('Раздел 2.13.3'!Q29=SUM('Раздел 2.13.3'!R29:W29),0,1)</f>
        <v>0</v>
      </c>
    </row>
    <row r="10891" spans="1:8" x14ac:dyDescent="0.2">
      <c r="A10891" s="6">
        <f t="shared" si="160"/>
        <v>609562</v>
      </c>
      <c r="B10891" s="6">
        <v>55</v>
      </c>
      <c r="C10891" s="7">
        <v>1</v>
      </c>
      <c r="D10891" s="7">
        <v>10</v>
      </c>
      <c r="E10891" s="6" t="s">
        <v>19067</v>
      </c>
      <c r="H10891" s="6">
        <f>IF('Раздел 2.13.3'!Q30=SUM('Раздел 2.13.3'!R30:W30),0,1)</f>
        <v>0</v>
      </c>
    </row>
    <row r="10892" spans="1:8" x14ac:dyDescent="0.2">
      <c r="A10892" s="6">
        <f t="shared" si="160"/>
        <v>609562</v>
      </c>
      <c r="B10892" s="6">
        <v>55</v>
      </c>
      <c r="C10892" s="7">
        <v>1</v>
      </c>
      <c r="D10892" s="7">
        <v>11</v>
      </c>
      <c r="E10892" s="6" t="s">
        <v>19068</v>
      </c>
      <c r="H10892" s="6">
        <f>IF('Раздел 2.13.3'!Q31=SUM('Раздел 2.13.3'!R31:W31),0,1)</f>
        <v>0</v>
      </c>
    </row>
    <row r="10893" spans="1:8" x14ac:dyDescent="0.2">
      <c r="A10893" s="6">
        <f t="shared" si="160"/>
        <v>609562</v>
      </c>
      <c r="B10893" s="6">
        <v>55</v>
      </c>
      <c r="C10893" s="7">
        <v>1</v>
      </c>
      <c r="D10893" s="7">
        <v>12</v>
      </c>
      <c r="E10893" s="6" t="s">
        <v>19069</v>
      </c>
      <c r="H10893" s="6">
        <f>IF('Раздел 2.13.3'!Q32=SUM('Раздел 2.13.3'!R32:W32),0,1)</f>
        <v>0</v>
      </c>
    </row>
    <row r="10894" spans="1:8" x14ac:dyDescent="0.2">
      <c r="A10894" s="6">
        <f t="shared" si="160"/>
        <v>609562</v>
      </c>
      <c r="B10894" s="6">
        <v>55</v>
      </c>
      <c r="C10894" s="7">
        <v>1</v>
      </c>
      <c r="D10894" s="7">
        <v>13</v>
      </c>
      <c r="E10894" s="6" t="s">
        <v>19070</v>
      </c>
      <c r="H10894" s="6">
        <f>IF('Раздел 2.13.3'!Q33=SUM('Раздел 2.13.3'!R33:W33),0,1)</f>
        <v>0</v>
      </c>
    </row>
    <row r="10895" spans="1:8" x14ac:dyDescent="0.2">
      <c r="A10895" s="6">
        <f t="shared" si="160"/>
        <v>609562</v>
      </c>
      <c r="B10895" s="6">
        <v>55</v>
      </c>
      <c r="C10895" s="7">
        <v>1</v>
      </c>
      <c r="D10895" s="7">
        <v>14</v>
      </c>
      <c r="E10895" s="6" t="s">
        <v>18283</v>
      </c>
      <c r="H10895" s="6">
        <f>IF('Раздел 2.13.3'!Q34=SUM('Раздел 2.13.3'!R34:W34),0,1)</f>
        <v>0</v>
      </c>
    </row>
    <row r="10896" spans="1:8" x14ac:dyDescent="0.2">
      <c r="A10896" s="6">
        <f t="shared" si="160"/>
        <v>609562</v>
      </c>
      <c r="B10896" s="6">
        <v>55</v>
      </c>
      <c r="C10896" s="7">
        <v>1</v>
      </c>
      <c r="D10896" s="7">
        <v>15</v>
      </c>
      <c r="E10896" s="6" t="s">
        <v>18284</v>
      </c>
      <c r="H10896" s="6">
        <f>IF('Раздел 2.13.3'!Q35=SUM('Раздел 2.13.3'!R35:W35),0,1)</f>
        <v>0</v>
      </c>
    </row>
    <row r="10897" spans="1:8" x14ac:dyDescent="0.2">
      <c r="A10897" s="6">
        <f t="shared" si="160"/>
        <v>609562</v>
      </c>
      <c r="B10897" s="6">
        <v>55</v>
      </c>
      <c r="C10897" s="7">
        <v>1</v>
      </c>
      <c r="D10897" s="7">
        <v>16</v>
      </c>
      <c r="E10897" s="6" t="s">
        <v>18285</v>
      </c>
      <c r="H10897" s="6">
        <f>IF('Раздел 2.13.3'!Q36=SUM('Раздел 2.13.3'!R36:W36),0,1)</f>
        <v>0</v>
      </c>
    </row>
    <row r="10898" spans="1:8" x14ac:dyDescent="0.2">
      <c r="A10898" s="6">
        <f t="shared" ref="A10898:A10961" si="161">P_3</f>
        <v>609562</v>
      </c>
      <c r="B10898" s="6">
        <v>55</v>
      </c>
      <c r="C10898" s="7">
        <v>1</v>
      </c>
      <c r="D10898" s="7">
        <v>17</v>
      </c>
      <c r="E10898" s="6" t="s">
        <v>19840</v>
      </c>
      <c r="H10898" s="6">
        <f>IF('Раздел 2.13.3'!Q37=SUM('Раздел 2.13.3'!R37:W37),0,1)</f>
        <v>0</v>
      </c>
    </row>
    <row r="10899" spans="1:8" x14ac:dyDescent="0.2">
      <c r="A10899" s="6">
        <f t="shared" si="161"/>
        <v>609562</v>
      </c>
      <c r="B10899" s="6">
        <v>55</v>
      </c>
      <c r="C10899" s="7">
        <v>1</v>
      </c>
      <c r="D10899" s="7">
        <v>18</v>
      </c>
      <c r="E10899" s="6" t="s">
        <v>19841</v>
      </c>
      <c r="H10899" s="6">
        <f>IF('Раздел 2.13.3'!Q38=SUM('Раздел 2.13.3'!R38:W38),0,1)</f>
        <v>0</v>
      </c>
    </row>
    <row r="10900" spans="1:8" x14ac:dyDescent="0.2">
      <c r="A10900" s="6">
        <f t="shared" si="161"/>
        <v>609562</v>
      </c>
      <c r="B10900" s="6">
        <v>55</v>
      </c>
      <c r="C10900" s="7">
        <v>1</v>
      </c>
      <c r="D10900" s="7">
        <v>19</v>
      </c>
      <c r="E10900" s="6" t="s">
        <v>19071</v>
      </c>
      <c r="H10900" s="6">
        <f>IF('Раздел 2.13.3'!Q39=SUM('Раздел 2.13.3'!R39:W39),0,1)</f>
        <v>0</v>
      </c>
    </row>
    <row r="10901" spans="1:8" x14ac:dyDescent="0.2">
      <c r="A10901" s="6">
        <f t="shared" si="161"/>
        <v>609562</v>
      </c>
      <c r="B10901" s="6">
        <v>55</v>
      </c>
      <c r="C10901" s="7">
        <v>1</v>
      </c>
      <c r="D10901" s="7">
        <v>20</v>
      </c>
      <c r="E10901" s="6" t="s">
        <v>19072</v>
      </c>
      <c r="H10901" s="6">
        <f>IF('Раздел 2.13.3'!Q40=SUM('Раздел 2.13.3'!R40:W40),0,1)</f>
        <v>0</v>
      </c>
    </row>
    <row r="10902" spans="1:8" x14ac:dyDescent="0.2">
      <c r="A10902" s="6">
        <f t="shared" si="161"/>
        <v>609562</v>
      </c>
      <c r="B10902" s="6">
        <v>55</v>
      </c>
      <c r="C10902" s="7">
        <v>1</v>
      </c>
      <c r="D10902" s="7">
        <v>21</v>
      </c>
      <c r="E10902" s="6" t="s">
        <v>19073</v>
      </c>
      <c r="H10902" s="6">
        <f>IF('Раздел 2.13.3'!Q41=SUM('Раздел 2.13.3'!R41:W41),0,1)</f>
        <v>0</v>
      </c>
    </row>
    <row r="10903" spans="1:8" x14ac:dyDescent="0.2">
      <c r="A10903" s="6">
        <f t="shared" si="161"/>
        <v>609562</v>
      </c>
      <c r="B10903" s="6">
        <v>55</v>
      </c>
      <c r="C10903" s="7">
        <v>1</v>
      </c>
      <c r="D10903" s="7">
        <v>22</v>
      </c>
      <c r="E10903" s="6" t="s">
        <v>19074</v>
      </c>
      <c r="H10903" s="6">
        <f>IF('Раздел 2.13.3'!Q42=SUM('Раздел 2.13.3'!R42:W42),0,1)</f>
        <v>0</v>
      </c>
    </row>
    <row r="10904" spans="1:8" x14ac:dyDescent="0.2">
      <c r="A10904" s="6">
        <f t="shared" si="161"/>
        <v>609562</v>
      </c>
      <c r="B10904" s="6">
        <v>55</v>
      </c>
      <c r="C10904" s="7">
        <v>1</v>
      </c>
      <c r="D10904" s="7">
        <v>23</v>
      </c>
      <c r="E10904" s="6" t="s">
        <v>19075</v>
      </c>
      <c r="H10904" s="6">
        <f>IF('Раздел 2.13.3'!Q43=SUM('Раздел 2.13.3'!R43:W43),0,1)</f>
        <v>0</v>
      </c>
    </row>
    <row r="10905" spans="1:8" x14ac:dyDescent="0.2">
      <c r="A10905" s="6">
        <f t="shared" si="161"/>
        <v>609562</v>
      </c>
      <c r="B10905" s="6">
        <v>55</v>
      </c>
      <c r="C10905" s="7">
        <v>1</v>
      </c>
      <c r="D10905" s="7">
        <v>24</v>
      </c>
      <c r="E10905" s="6" t="s">
        <v>19076</v>
      </c>
      <c r="H10905" s="6">
        <f>IF('Раздел 2.13.3'!Q44=SUM('Раздел 2.13.3'!R44:W44),0,1)</f>
        <v>0</v>
      </c>
    </row>
    <row r="10906" spans="1:8" x14ac:dyDescent="0.2">
      <c r="A10906" s="6">
        <f t="shared" si="161"/>
        <v>609562</v>
      </c>
      <c r="B10906" s="6">
        <v>55</v>
      </c>
      <c r="C10906" s="7">
        <v>1</v>
      </c>
      <c r="D10906" s="7">
        <v>25</v>
      </c>
      <c r="E10906" s="6" t="s">
        <v>19077</v>
      </c>
      <c r="H10906" s="6">
        <f>IF('Раздел 2.13.3'!Q45=SUM('Раздел 2.13.3'!R45:W45),0,1)</f>
        <v>0</v>
      </c>
    </row>
    <row r="10907" spans="1:8" x14ac:dyDescent="0.2">
      <c r="A10907" s="6">
        <f t="shared" si="161"/>
        <v>609562</v>
      </c>
      <c r="B10907" s="6">
        <v>55</v>
      </c>
      <c r="C10907" s="7">
        <v>1</v>
      </c>
      <c r="D10907" s="7">
        <v>26</v>
      </c>
      <c r="E10907" s="6" t="s">
        <v>19078</v>
      </c>
      <c r="H10907" s="6">
        <f>IF('Раздел 2.13.3'!Q46=SUM('Раздел 2.13.3'!R46:W46),0,1)</f>
        <v>0</v>
      </c>
    </row>
    <row r="10908" spans="1:8" x14ac:dyDescent="0.2">
      <c r="A10908" s="6">
        <f t="shared" si="161"/>
        <v>609562</v>
      </c>
      <c r="B10908" s="6">
        <v>55</v>
      </c>
      <c r="C10908" s="7">
        <v>1</v>
      </c>
      <c r="D10908" s="7">
        <v>27</v>
      </c>
      <c r="E10908" s="6" t="s">
        <v>19079</v>
      </c>
      <c r="H10908" s="6">
        <f>IF('Раздел 2.13.3'!Q47=SUM('Раздел 2.13.3'!R47:W47),0,1)</f>
        <v>0</v>
      </c>
    </row>
    <row r="10909" spans="1:8" x14ac:dyDescent="0.2">
      <c r="A10909" s="6">
        <f t="shared" si="161"/>
        <v>609562</v>
      </c>
      <c r="B10909" s="6">
        <v>55</v>
      </c>
      <c r="C10909" s="7">
        <v>1</v>
      </c>
      <c r="D10909" s="7">
        <v>28</v>
      </c>
      <c r="E10909" s="6" t="s">
        <v>19080</v>
      </c>
      <c r="H10909" s="6">
        <f>IF('Раздел 2.13.3'!Q48=SUM('Раздел 2.13.3'!R48:W48),0,1)</f>
        <v>0</v>
      </c>
    </row>
    <row r="10910" spans="1:8" x14ac:dyDescent="0.2">
      <c r="A10910" s="6">
        <f t="shared" si="161"/>
        <v>609562</v>
      </c>
      <c r="B10910" s="6">
        <v>55</v>
      </c>
      <c r="C10910" s="7">
        <v>1</v>
      </c>
      <c r="D10910" s="7">
        <v>29</v>
      </c>
      <c r="E10910" s="6" t="s">
        <v>19081</v>
      </c>
      <c r="H10910" s="6">
        <f>IF('Раздел 2.13.3'!Q49=SUM('Раздел 2.13.3'!R49:W49),0,1)</f>
        <v>0</v>
      </c>
    </row>
    <row r="10911" spans="1:8" x14ac:dyDescent="0.2">
      <c r="A10911" s="6">
        <f t="shared" si="161"/>
        <v>609562</v>
      </c>
      <c r="B10911" s="6">
        <v>55</v>
      </c>
      <c r="C10911" s="7">
        <v>1</v>
      </c>
      <c r="D10911" s="7">
        <v>30</v>
      </c>
      <c r="E10911" s="6" t="s">
        <v>18299</v>
      </c>
      <c r="H10911" s="6">
        <f>IF('Раздел 2.13.3'!Q50=SUM('Раздел 2.13.3'!R50:W50),0,1)</f>
        <v>0</v>
      </c>
    </row>
    <row r="10912" spans="1:8" x14ac:dyDescent="0.2">
      <c r="A10912" s="6">
        <f t="shared" si="161"/>
        <v>609562</v>
      </c>
      <c r="B10912" s="6">
        <v>55</v>
      </c>
      <c r="C10912" s="7">
        <v>1</v>
      </c>
      <c r="D10912" s="7">
        <v>31</v>
      </c>
      <c r="E10912" s="6" t="s">
        <v>18300</v>
      </c>
      <c r="H10912" s="6">
        <f>IF('Раздел 2.13.3'!Q51=SUM('Раздел 2.13.3'!R51:W51),0,1)</f>
        <v>0</v>
      </c>
    </row>
    <row r="10913" spans="1:8" x14ac:dyDescent="0.2">
      <c r="A10913" s="6">
        <f t="shared" si="161"/>
        <v>609562</v>
      </c>
      <c r="B10913" s="6">
        <v>55</v>
      </c>
      <c r="C10913" s="7">
        <v>1</v>
      </c>
      <c r="D10913" s="7">
        <v>32</v>
      </c>
      <c r="E10913" s="6" t="s">
        <v>18301</v>
      </c>
      <c r="H10913" s="6">
        <f>IF('Раздел 2.13.3'!Q52=SUM('Раздел 2.13.3'!R52:W52),0,1)</f>
        <v>0</v>
      </c>
    </row>
    <row r="10914" spans="1:8" x14ac:dyDescent="0.2">
      <c r="A10914" s="6">
        <f t="shared" si="161"/>
        <v>609562</v>
      </c>
      <c r="B10914" s="6">
        <v>55</v>
      </c>
      <c r="C10914" s="7">
        <v>1</v>
      </c>
      <c r="D10914" s="7">
        <v>33</v>
      </c>
      <c r="E10914" s="6" t="s">
        <v>18305</v>
      </c>
      <c r="H10914" s="6">
        <f>IF('Раздел 2.13.3'!Q53=SUM('Раздел 2.13.3'!R53:W53),0,1)</f>
        <v>0</v>
      </c>
    </row>
    <row r="10915" spans="1:8" x14ac:dyDescent="0.2">
      <c r="A10915" s="6">
        <f t="shared" si="161"/>
        <v>609562</v>
      </c>
      <c r="B10915" s="6">
        <v>55</v>
      </c>
      <c r="C10915" s="7">
        <v>1</v>
      </c>
      <c r="D10915" s="7">
        <v>34</v>
      </c>
      <c r="E10915" s="6" t="s">
        <v>18306</v>
      </c>
      <c r="H10915" s="6">
        <f>IF('Раздел 2.13.3'!Q54=SUM('Раздел 2.13.3'!R54:W54),0,1)</f>
        <v>0</v>
      </c>
    </row>
    <row r="10916" spans="1:8" x14ac:dyDescent="0.2">
      <c r="A10916" s="6">
        <f t="shared" si="161"/>
        <v>609562</v>
      </c>
      <c r="B10916" s="6">
        <v>55</v>
      </c>
      <c r="C10916" s="7">
        <v>1</v>
      </c>
      <c r="D10916" s="7">
        <v>35</v>
      </c>
      <c r="E10916" s="6" t="s">
        <v>18307</v>
      </c>
      <c r="H10916" s="6">
        <f>IF('Раздел 2.13.3'!Q55=SUM('Раздел 2.13.3'!R55:W55),0,1)</f>
        <v>0</v>
      </c>
    </row>
    <row r="10917" spans="1:8" x14ac:dyDescent="0.2">
      <c r="A10917" s="6">
        <f t="shared" si="161"/>
        <v>609562</v>
      </c>
      <c r="B10917" s="6">
        <v>55</v>
      </c>
      <c r="C10917" s="7">
        <v>1</v>
      </c>
      <c r="D10917" s="7">
        <v>36</v>
      </c>
      <c r="E10917" s="6" t="s">
        <v>18308</v>
      </c>
      <c r="H10917" s="6">
        <f>IF('Раздел 2.13.3'!Q56=SUM('Раздел 2.13.3'!R56:W56),0,1)</f>
        <v>0</v>
      </c>
    </row>
    <row r="10918" spans="1:8" x14ac:dyDescent="0.2">
      <c r="A10918" s="6">
        <f t="shared" si="161"/>
        <v>609562</v>
      </c>
      <c r="B10918" s="6">
        <v>55</v>
      </c>
      <c r="C10918" s="7">
        <v>1</v>
      </c>
      <c r="D10918" s="7">
        <v>37</v>
      </c>
      <c r="E10918" s="6" t="s">
        <v>18312</v>
      </c>
      <c r="H10918" s="6">
        <f>IF('Раздел 2.13.3'!Q57=SUM('Раздел 2.13.3'!R57:W57),0,1)</f>
        <v>0</v>
      </c>
    </row>
    <row r="10919" spans="1:8" x14ac:dyDescent="0.2">
      <c r="A10919" s="6">
        <f t="shared" si="161"/>
        <v>609562</v>
      </c>
      <c r="B10919" s="6">
        <v>55</v>
      </c>
      <c r="C10919" s="7">
        <v>1</v>
      </c>
      <c r="D10919" s="7">
        <v>38</v>
      </c>
      <c r="E10919" s="6" t="s">
        <v>19093</v>
      </c>
      <c r="H10919" s="6">
        <f>IF('Раздел 2.13.3'!Q58=SUM('Раздел 2.13.3'!R58:W58),0,1)</f>
        <v>0</v>
      </c>
    </row>
    <row r="10920" spans="1:8" x14ac:dyDescent="0.2">
      <c r="A10920" s="6">
        <f t="shared" si="161"/>
        <v>609562</v>
      </c>
      <c r="B10920" s="6">
        <v>55</v>
      </c>
      <c r="C10920" s="7">
        <v>1</v>
      </c>
      <c r="D10920" s="7">
        <v>39</v>
      </c>
      <c r="E10920" s="6" t="s">
        <v>19094</v>
      </c>
      <c r="H10920" s="6">
        <f>IF('Раздел 2.13.3'!Q59=SUM('Раздел 2.13.3'!R59:W59),0,1)</f>
        <v>0</v>
      </c>
    </row>
    <row r="10921" spans="1:8" x14ac:dyDescent="0.2">
      <c r="A10921" s="6">
        <f t="shared" si="161"/>
        <v>609562</v>
      </c>
      <c r="B10921" s="6">
        <v>55</v>
      </c>
      <c r="C10921" s="7">
        <v>1</v>
      </c>
      <c r="D10921" s="7">
        <v>40</v>
      </c>
      <c r="E10921" s="6" t="s">
        <v>19095</v>
      </c>
      <c r="H10921" s="6">
        <f>IF('Раздел 2.13.3'!Q60=SUM('Раздел 2.13.3'!R60:W60),0,1)</f>
        <v>0</v>
      </c>
    </row>
    <row r="10922" spans="1:8" x14ac:dyDescent="0.2">
      <c r="A10922" s="6">
        <f t="shared" si="161"/>
        <v>609562</v>
      </c>
      <c r="B10922" s="6">
        <v>55</v>
      </c>
      <c r="C10922" s="7">
        <v>1</v>
      </c>
      <c r="D10922" s="7">
        <v>41</v>
      </c>
      <c r="E10922" s="6" t="s">
        <v>18317</v>
      </c>
      <c r="H10922" s="6">
        <f>IF('Раздел 2.13.3'!Q61=SUM('Раздел 2.13.3'!R61:W61),0,1)</f>
        <v>0</v>
      </c>
    </row>
    <row r="10923" spans="1:8" x14ac:dyDescent="0.2">
      <c r="A10923" s="6">
        <f t="shared" si="161"/>
        <v>609562</v>
      </c>
      <c r="B10923" s="6">
        <v>55</v>
      </c>
      <c r="C10923" s="7">
        <v>1</v>
      </c>
      <c r="D10923" s="7">
        <v>42</v>
      </c>
      <c r="E10923" s="6" t="s">
        <v>18318</v>
      </c>
      <c r="H10923" s="6">
        <f>IF('Раздел 2.13.3'!Q62=SUM('Раздел 2.13.3'!R62:W62),0,1)</f>
        <v>0</v>
      </c>
    </row>
    <row r="10924" spans="1:8" x14ac:dyDescent="0.2">
      <c r="A10924" s="6">
        <f t="shared" si="161"/>
        <v>609562</v>
      </c>
      <c r="B10924" s="6">
        <v>55</v>
      </c>
      <c r="C10924" s="7">
        <v>1</v>
      </c>
      <c r="D10924" s="7">
        <v>43</v>
      </c>
      <c r="E10924" s="6" t="s">
        <v>18319</v>
      </c>
      <c r="H10924" s="6">
        <f>IF('Раздел 2.13.3'!Q63=SUM('Раздел 2.13.3'!R63:W63),0,1)</f>
        <v>0</v>
      </c>
    </row>
    <row r="10925" spans="1:8" x14ac:dyDescent="0.2">
      <c r="A10925" s="6">
        <f t="shared" si="161"/>
        <v>609562</v>
      </c>
      <c r="B10925" s="6">
        <v>55</v>
      </c>
      <c r="C10925" s="7">
        <v>1</v>
      </c>
      <c r="D10925" s="7">
        <v>44</v>
      </c>
      <c r="E10925" s="6" t="s">
        <v>18320</v>
      </c>
      <c r="H10925" s="6">
        <f>IF('Раздел 2.13.3'!Q64=SUM('Раздел 2.13.3'!R64:W64),0,1)</f>
        <v>0</v>
      </c>
    </row>
    <row r="10926" spans="1:8" x14ac:dyDescent="0.2">
      <c r="A10926" s="6">
        <f t="shared" si="161"/>
        <v>609562</v>
      </c>
      <c r="B10926" s="6">
        <v>55</v>
      </c>
      <c r="C10926" s="7">
        <v>1</v>
      </c>
      <c r="D10926" s="7">
        <v>45</v>
      </c>
      <c r="E10926" s="6" t="s">
        <v>18321</v>
      </c>
      <c r="H10926" s="6">
        <f>IF('Раздел 2.13.3'!Q65=SUM('Раздел 2.13.3'!R65:W65),0,1)</f>
        <v>0</v>
      </c>
    </row>
    <row r="10927" spans="1:8" x14ac:dyDescent="0.2">
      <c r="A10927" s="6">
        <f t="shared" si="161"/>
        <v>609562</v>
      </c>
      <c r="B10927" s="6">
        <v>55</v>
      </c>
      <c r="C10927" s="7">
        <v>1</v>
      </c>
      <c r="D10927" s="7">
        <v>46</v>
      </c>
      <c r="E10927" s="6" t="s">
        <v>18322</v>
      </c>
      <c r="H10927" s="6">
        <f>IF('Раздел 2.13.3'!Q66=SUM('Раздел 2.13.3'!R66:W66),0,1)</f>
        <v>0</v>
      </c>
    </row>
    <row r="10928" spans="1:8" x14ac:dyDescent="0.2">
      <c r="A10928" s="6">
        <f t="shared" si="161"/>
        <v>609562</v>
      </c>
      <c r="B10928" s="6">
        <v>55</v>
      </c>
      <c r="C10928" s="7">
        <v>1</v>
      </c>
      <c r="D10928" s="7">
        <v>47</v>
      </c>
      <c r="E10928" s="6" t="s">
        <v>18323</v>
      </c>
      <c r="H10928" s="6">
        <f>IF('Раздел 2.13.3'!Q67=SUM('Раздел 2.13.3'!R67:W67),0,1)</f>
        <v>0</v>
      </c>
    </row>
    <row r="10929" spans="1:8" x14ac:dyDescent="0.2">
      <c r="A10929" s="6">
        <f t="shared" si="161"/>
        <v>609562</v>
      </c>
      <c r="B10929" s="6">
        <v>55</v>
      </c>
      <c r="C10929" s="7">
        <v>1</v>
      </c>
      <c r="D10929" s="7">
        <v>48</v>
      </c>
      <c r="E10929" s="6" t="s">
        <v>18324</v>
      </c>
      <c r="H10929" s="6">
        <f>IF('Раздел 2.13.3'!Q68=SUM('Раздел 2.13.3'!R68:W68),0,1)</f>
        <v>0</v>
      </c>
    </row>
    <row r="10930" spans="1:8" x14ac:dyDescent="0.2">
      <c r="A10930" s="6">
        <f t="shared" si="161"/>
        <v>609562</v>
      </c>
      <c r="B10930" s="6">
        <v>55</v>
      </c>
      <c r="C10930" s="7">
        <v>1</v>
      </c>
      <c r="D10930" s="7">
        <v>49</v>
      </c>
      <c r="E10930" s="6" t="s">
        <v>18325</v>
      </c>
      <c r="H10930" s="6">
        <f>IF('Раздел 2.13.3'!Q69=SUM('Раздел 2.13.3'!R69:W69),0,1)</f>
        <v>0</v>
      </c>
    </row>
    <row r="10931" spans="1:8" x14ac:dyDescent="0.2">
      <c r="A10931" s="6">
        <f t="shared" si="161"/>
        <v>609562</v>
      </c>
      <c r="B10931" s="6">
        <v>55</v>
      </c>
      <c r="C10931" s="7">
        <v>1</v>
      </c>
      <c r="D10931" s="7">
        <v>50</v>
      </c>
      <c r="E10931" s="6" t="s">
        <v>17506</v>
      </c>
      <c r="H10931" s="6">
        <f>IF('Раздел 2.13.3'!Q70=SUM('Раздел 2.13.3'!R70:W70),0,1)</f>
        <v>0</v>
      </c>
    </row>
    <row r="10932" spans="1:8" x14ac:dyDescent="0.2">
      <c r="A10932" s="6">
        <f t="shared" si="161"/>
        <v>609562</v>
      </c>
      <c r="B10932" s="6">
        <v>55</v>
      </c>
      <c r="C10932" s="7">
        <v>1</v>
      </c>
      <c r="D10932" s="7">
        <v>51</v>
      </c>
      <c r="E10932" s="6" t="s">
        <v>17507</v>
      </c>
      <c r="H10932" s="6">
        <f>IF('Раздел 2.13.3'!Q71=SUM('Раздел 2.13.3'!R71:W71),0,1)</f>
        <v>0</v>
      </c>
    </row>
    <row r="10933" spans="1:8" x14ac:dyDescent="0.2">
      <c r="A10933" s="6">
        <f t="shared" si="161"/>
        <v>609562</v>
      </c>
      <c r="B10933" s="6">
        <v>55</v>
      </c>
      <c r="C10933" s="7">
        <v>1</v>
      </c>
      <c r="D10933" s="7">
        <v>52</v>
      </c>
      <c r="E10933" s="6" t="s">
        <v>18329</v>
      </c>
      <c r="H10933" s="6">
        <f>IF('Раздел 2.13.3'!Q72=SUM('Раздел 2.13.3'!R72:W72),0,1)</f>
        <v>0</v>
      </c>
    </row>
    <row r="10934" spans="1:8" x14ac:dyDescent="0.2">
      <c r="A10934" s="6">
        <f t="shared" si="161"/>
        <v>609562</v>
      </c>
      <c r="B10934" s="6">
        <v>55</v>
      </c>
      <c r="C10934" s="7">
        <v>1</v>
      </c>
      <c r="D10934" s="7">
        <v>53</v>
      </c>
      <c r="E10934" s="6" t="s">
        <v>18330</v>
      </c>
      <c r="H10934" s="6">
        <f>IF('Раздел 2.13.3'!Q73=SUM('Раздел 2.13.3'!R73:W73),0,1)</f>
        <v>0</v>
      </c>
    </row>
    <row r="10935" spans="1:8" x14ac:dyDescent="0.2">
      <c r="A10935" s="6">
        <f t="shared" si="161"/>
        <v>609562</v>
      </c>
      <c r="B10935" s="6">
        <v>55</v>
      </c>
      <c r="C10935" s="7">
        <v>1</v>
      </c>
      <c r="D10935" s="7">
        <v>54</v>
      </c>
      <c r="E10935" s="6" t="s">
        <v>18331</v>
      </c>
      <c r="H10935" s="6">
        <f>IF('Раздел 2.13.3'!Q74=SUM('Раздел 2.13.3'!R74:W74),0,1)</f>
        <v>0</v>
      </c>
    </row>
    <row r="10936" spans="1:8" x14ac:dyDescent="0.2">
      <c r="A10936" s="6">
        <f t="shared" si="161"/>
        <v>609562</v>
      </c>
      <c r="B10936" s="6">
        <v>55</v>
      </c>
      <c r="C10936" s="7">
        <v>1</v>
      </c>
      <c r="D10936" s="7">
        <v>55</v>
      </c>
      <c r="E10936" s="6" t="s">
        <v>18332</v>
      </c>
      <c r="H10936" s="6">
        <f>IF('Раздел 2.13.3'!Q75=SUM('Раздел 2.13.3'!R75:W75),0,1)</f>
        <v>0</v>
      </c>
    </row>
    <row r="10937" spans="1:8" x14ac:dyDescent="0.2">
      <c r="A10937" s="6">
        <f t="shared" si="161"/>
        <v>609562</v>
      </c>
      <c r="B10937" s="6">
        <v>55</v>
      </c>
      <c r="C10937" s="7">
        <v>1</v>
      </c>
      <c r="D10937" s="7">
        <v>56</v>
      </c>
      <c r="E10937" s="6" t="s">
        <v>18333</v>
      </c>
      <c r="H10937" s="6">
        <f>IF('Раздел 2.13.3'!Q76=SUM('Раздел 2.13.3'!R76:W76),0,1)</f>
        <v>0</v>
      </c>
    </row>
    <row r="10938" spans="1:8" x14ac:dyDescent="0.2">
      <c r="A10938" s="6">
        <f t="shared" si="161"/>
        <v>609562</v>
      </c>
      <c r="B10938" s="6">
        <v>55</v>
      </c>
      <c r="C10938" s="7">
        <v>1</v>
      </c>
      <c r="D10938" s="7">
        <v>57</v>
      </c>
      <c r="E10938" s="6" t="s">
        <v>18334</v>
      </c>
      <c r="H10938" s="6">
        <f>IF('Раздел 2.13.3'!Q77=SUM('Раздел 2.13.3'!R77:W77),0,1)</f>
        <v>0</v>
      </c>
    </row>
    <row r="10939" spans="1:8" x14ac:dyDescent="0.2">
      <c r="A10939" s="6">
        <f t="shared" si="161"/>
        <v>609562</v>
      </c>
      <c r="B10939" s="6">
        <v>55</v>
      </c>
      <c r="C10939" s="7">
        <v>1</v>
      </c>
      <c r="D10939" s="7">
        <v>58</v>
      </c>
      <c r="E10939" s="6" t="s">
        <v>18335</v>
      </c>
      <c r="H10939" s="6">
        <f>IF('Раздел 2.13.3'!Q78=SUM('Раздел 2.13.3'!R78:W78),0,1)</f>
        <v>0</v>
      </c>
    </row>
    <row r="10940" spans="1:8" x14ac:dyDescent="0.2">
      <c r="A10940" s="6">
        <f t="shared" si="161"/>
        <v>609562</v>
      </c>
      <c r="B10940" s="6">
        <v>55</v>
      </c>
      <c r="C10940" s="7">
        <v>1</v>
      </c>
      <c r="D10940" s="7">
        <v>59</v>
      </c>
      <c r="E10940" s="6" t="s">
        <v>18336</v>
      </c>
      <c r="H10940" s="6">
        <f>IF('Раздел 2.13.3'!Q79=SUM('Раздел 2.13.3'!R79:W79),0,1)</f>
        <v>0</v>
      </c>
    </row>
    <row r="10941" spans="1:8" x14ac:dyDescent="0.2">
      <c r="A10941" s="6">
        <f t="shared" si="161"/>
        <v>609562</v>
      </c>
      <c r="B10941" s="6">
        <v>55</v>
      </c>
      <c r="C10941" s="119">
        <v>1</v>
      </c>
      <c r="D10941" s="119">
        <v>60</v>
      </c>
      <c r="E10941" s="119" t="s">
        <v>18337</v>
      </c>
      <c r="F10941" s="119"/>
      <c r="G10941" s="119"/>
      <c r="H10941" s="119">
        <f>IF('Раздел 2.13.3'!Q80=SUM('Раздел 2.13.3'!R80:W80),0,1)</f>
        <v>0</v>
      </c>
    </row>
    <row r="10942" spans="1:8" x14ac:dyDescent="0.2">
      <c r="A10942" s="6">
        <f t="shared" si="161"/>
        <v>609562</v>
      </c>
      <c r="B10942" s="6">
        <v>55</v>
      </c>
      <c r="C10942" s="6">
        <v>2</v>
      </c>
      <c r="D10942" s="7">
        <v>61</v>
      </c>
      <c r="E10942" s="6" t="s">
        <v>18338</v>
      </c>
      <c r="H10942" s="6">
        <f>IF('Раздел 2.13.3'!Q21=SUM('Раздел 2.13.3'!Q22:Q80),0,1)</f>
        <v>0</v>
      </c>
    </row>
    <row r="10943" spans="1:8" x14ac:dyDescent="0.2">
      <c r="A10943" s="6">
        <f t="shared" si="161"/>
        <v>609562</v>
      </c>
      <c r="B10943" s="6">
        <v>55</v>
      </c>
      <c r="C10943" s="6">
        <v>2</v>
      </c>
      <c r="D10943" s="7">
        <v>62</v>
      </c>
      <c r="E10943" s="6" t="s">
        <v>18339</v>
      </c>
      <c r="H10943" s="6">
        <f>IF('Раздел 2.13.3'!R21=SUM('Раздел 2.13.3'!R22:R80),0,1)</f>
        <v>0</v>
      </c>
    </row>
    <row r="10944" spans="1:8" x14ac:dyDescent="0.2">
      <c r="A10944" s="6">
        <f t="shared" si="161"/>
        <v>609562</v>
      </c>
      <c r="B10944" s="6">
        <v>55</v>
      </c>
      <c r="C10944" s="6">
        <v>2</v>
      </c>
      <c r="D10944" s="7">
        <v>63</v>
      </c>
      <c r="E10944" s="6" t="s">
        <v>18675</v>
      </c>
      <c r="H10944" s="6">
        <f>IF('Раздел 2.13.3'!S21=SUM('Раздел 2.13.3'!S22:S80),0,1)</f>
        <v>0</v>
      </c>
    </row>
    <row r="10945" spans="1:8" x14ac:dyDescent="0.2">
      <c r="A10945" s="6">
        <f t="shared" si="161"/>
        <v>609562</v>
      </c>
      <c r="B10945" s="6">
        <v>55</v>
      </c>
      <c r="C10945" s="6">
        <v>2</v>
      </c>
      <c r="D10945" s="7">
        <v>64</v>
      </c>
      <c r="E10945" s="6" t="s">
        <v>18676</v>
      </c>
      <c r="H10945" s="6">
        <f>IF('Раздел 2.13.3'!T21=SUM('Раздел 2.13.3'!T22:T80),0,1)</f>
        <v>0</v>
      </c>
    </row>
    <row r="10946" spans="1:8" x14ac:dyDescent="0.2">
      <c r="A10946" s="6">
        <f t="shared" si="161"/>
        <v>609562</v>
      </c>
      <c r="B10946" s="6">
        <v>55</v>
      </c>
      <c r="C10946" s="6">
        <v>2</v>
      </c>
      <c r="D10946" s="7">
        <v>65</v>
      </c>
      <c r="E10946" s="6" t="s">
        <v>18677</v>
      </c>
      <c r="H10946" s="6">
        <f>IF('Раздел 2.13.3'!U21=SUM('Раздел 2.13.3'!U22:U80),0,1)</f>
        <v>0</v>
      </c>
    </row>
    <row r="10947" spans="1:8" x14ac:dyDescent="0.2">
      <c r="A10947" s="6">
        <f t="shared" si="161"/>
        <v>609562</v>
      </c>
      <c r="B10947" s="6">
        <v>55</v>
      </c>
      <c r="C10947" s="6">
        <v>2</v>
      </c>
      <c r="D10947" s="7">
        <v>66</v>
      </c>
      <c r="E10947" s="6" t="s">
        <v>18678</v>
      </c>
      <c r="H10947" s="6">
        <f>IF('Раздел 2.13.3'!V21=SUM('Раздел 2.13.3'!V22:V80),0,1)</f>
        <v>0</v>
      </c>
    </row>
    <row r="10948" spans="1:8" x14ac:dyDescent="0.2">
      <c r="A10948" s="6">
        <f t="shared" si="161"/>
        <v>609562</v>
      </c>
      <c r="B10948" s="6">
        <v>55</v>
      </c>
      <c r="C10948" s="6">
        <v>2</v>
      </c>
      <c r="D10948" s="7">
        <v>67</v>
      </c>
      <c r="E10948" s="6" t="s">
        <v>18679</v>
      </c>
      <c r="H10948" s="6">
        <f>IF('Раздел 2.13.3'!W21=SUM('Раздел 2.13.3'!W22:W80),0,1)</f>
        <v>0</v>
      </c>
    </row>
    <row r="10949" spans="1:8" x14ac:dyDescent="0.2">
      <c r="A10949" s="6">
        <f t="shared" si="161"/>
        <v>609562</v>
      </c>
      <c r="B10949" s="6">
        <v>55</v>
      </c>
      <c r="C10949" s="6">
        <v>2</v>
      </c>
      <c r="D10949" s="7">
        <v>68</v>
      </c>
      <c r="E10949" s="6" t="s">
        <v>18680</v>
      </c>
      <c r="H10949" s="6">
        <f>IF('Раздел 2.13.3'!X21=SUM('Раздел 2.13.3'!X22:X80),0,1)</f>
        <v>0</v>
      </c>
    </row>
    <row r="10950" spans="1:8" x14ac:dyDescent="0.2">
      <c r="A10950" s="6">
        <f t="shared" si="161"/>
        <v>609562</v>
      </c>
      <c r="B10950" s="6">
        <v>55</v>
      </c>
      <c r="C10950" s="6">
        <v>2</v>
      </c>
      <c r="D10950" s="7">
        <v>69</v>
      </c>
      <c r="E10950" s="6" t="s">
        <v>18681</v>
      </c>
      <c r="H10950" s="6">
        <f>IF('Раздел 2.13.3'!Y21=SUM('Раздел 2.13.3'!Y22:Y80),0,1)</f>
        <v>0</v>
      </c>
    </row>
    <row r="10951" spans="1:8" x14ac:dyDescent="0.2">
      <c r="A10951" s="6">
        <f t="shared" si="161"/>
        <v>609562</v>
      </c>
      <c r="B10951" s="6">
        <v>55</v>
      </c>
      <c r="C10951" s="6">
        <v>2</v>
      </c>
      <c r="D10951" s="7">
        <v>70</v>
      </c>
      <c r="E10951" s="6" t="s">
        <v>19405</v>
      </c>
      <c r="H10951" s="6">
        <f>IF('Раздел 2.13.3'!Z21=SUM('Раздел 2.13.3'!Z22:Z80),0,1)</f>
        <v>0</v>
      </c>
    </row>
    <row r="10952" spans="1:8" x14ac:dyDescent="0.2">
      <c r="A10952" s="6">
        <f t="shared" si="161"/>
        <v>609562</v>
      </c>
      <c r="B10952" s="6">
        <v>55</v>
      </c>
      <c r="C10952" s="6">
        <v>2</v>
      </c>
      <c r="D10952" s="7">
        <v>71</v>
      </c>
      <c r="E10952" s="6" t="s">
        <v>19406</v>
      </c>
      <c r="H10952" s="6">
        <f>IF('Раздел 2.13.3'!AA21=SUM('Раздел 2.13.3'!AA22:AA80),0,1)</f>
        <v>0</v>
      </c>
    </row>
    <row r="10953" spans="1:8" x14ac:dyDescent="0.2">
      <c r="A10953" s="6">
        <f t="shared" si="161"/>
        <v>609562</v>
      </c>
      <c r="B10953" s="6">
        <v>55</v>
      </c>
      <c r="C10953" s="6">
        <v>2</v>
      </c>
      <c r="D10953" s="7">
        <v>72</v>
      </c>
      <c r="E10953" s="6" t="s">
        <v>19407</v>
      </c>
      <c r="H10953" s="6">
        <f>IF('Раздел 2.13.3'!AB21=SUM('Раздел 2.13.3'!AB22:AB80),0,1)</f>
        <v>0</v>
      </c>
    </row>
    <row r="10954" spans="1:8" x14ac:dyDescent="0.2">
      <c r="A10954" s="6">
        <f t="shared" si="161"/>
        <v>609562</v>
      </c>
      <c r="B10954" s="6">
        <v>55</v>
      </c>
      <c r="C10954" s="6">
        <v>2</v>
      </c>
      <c r="D10954" s="7">
        <v>73</v>
      </c>
      <c r="E10954" s="6" t="s">
        <v>19408</v>
      </c>
      <c r="H10954" s="6">
        <f>IF('Раздел 2.13.3'!AC21=SUM('Раздел 2.13.3'!AC22:AC80),0,1)</f>
        <v>0</v>
      </c>
    </row>
    <row r="10955" spans="1:8" x14ac:dyDescent="0.2">
      <c r="A10955" s="6">
        <f t="shared" si="161"/>
        <v>609562</v>
      </c>
      <c r="B10955" s="6">
        <v>55</v>
      </c>
      <c r="C10955" s="119">
        <v>2</v>
      </c>
      <c r="D10955" s="119">
        <v>74</v>
      </c>
      <c r="E10955" s="119" t="s">
        <v>19409</v>
      </c>
      <c r="F10955" s="119"/>
      <c r="G10955" s="119"/>
      <c r="H10955" s="119">
        <f>IF('Раздел 2.13.3'!AD21=SUM('Раздел 2.13.3'!AD22:AD80),0,1)</f>
        <v>0</v>
      </c>
    </row>
    <row r="10956" spans="1:8" x14ac:dyDescent="0.2">
      <c r="A10956" s="6">
        <f t="shared" si="161"/>
        <v>609562</v>
      </c>
      <c r="B10956" s="6">
        <v>55</v>
      </c>
      <c r="C10956" s="6">
        <v>3</v>
      </c>
      <c r="D10956" s="7">
        <v>75</v>
      </c>
      <c r="E10956" s="6" t="s">
        <v>19410</v>
      </c>
      <c r="H10956" s="6">
        <f>IF('Раздел 2.13.3'!Q21&gt;='Раздел 2.13.3'!X21,0,1)</f>
        <v>0</v>
      </c>
    </row>
    <row r="10957" spans="1:8" x14ac:dyDescent="0.2">
      <c r="A10957" s="6">
        <f t="shared" si="161"/>
        <v>609562</v>
      </c>
      <c r="B10957" s="6">
        <v>55</v>
      </c>
      <c r="C10957" s="6">
        <v>3</v>
      </c>
      <c r="D10957" s="7">
        <v>76</v>
      </c>
      <c r="E10957" s="6" t="s">
        <v>19411</v>
      </c>
      <c r="H10957" s="6">
        <f>IF('Раздел 2.13.3'!Q22&gt;='Раздел 2.13.3'!X22,0,1)</f>
        <v>0</v>
      </c>
    </row>
    <row r="10958" spans="1:8" x14ac:dyDescent="0.2">
      <c r="A10958" s="6">
        <f t="shared" si="161"/>
        <v>609562</v>
      </c>
      <c r="B10958" s="6">
        <v>55</v>
      </c>
      <c r="C10958" s="6">
        <v>3</v>
      </c>
      <c r="D10958" s="7">
        <v>77</v>
      </c>
      <c r="E10958" s="6" t="s">
        <v>19412</v>
      </c>
      <c r="H10958" s="6">
        <f>IF('Раздел 2.13.3'!Q23&gt;='Раздел 2.13.3'!X23,0,1)</f>
        <v>0</v>
      </c>
    </row>
    <row r="10959" spans="1:8" x14ac:dyDescent="0.2">
      <c r="A10959" s="6">
        <f t="shared" si="161"/>
        <v>609562</v>
      </c>
      <c r="B10959" s="6">
        <v>55</v>
      </c>
      <c r="C10959" s="6">
        <v>3</v>
      </c>
      <c r="D10959" s="7">
        <v>78</v>
      </c>
      <c r="E10959" s="6" t="s">
        <v>19413</v>
      </c>
      <c r="H10959" s="6">
        <f>IF('Раздел 2.13.3'!Q24&gt;='Раздел 2.13.3'!X24,0,1)</f>
        <v>0</v>
      </c>
    </row>
    <row r="10960" spans="1:8" x14ac:dyDescent="0.2">
      <c r="A10960" s="6">
        <f t="shared" si="161"/>
        <v>609562</v>
      </c>
      <c r="B10960" s="6">
        <v>55</v>
      </c>
      <c r="C10960" s="6">
        <v>3</v>
      </c>
      <c r="D10960" s="7">
        <v>79</v>
      </c>
      <c r="E10960" s="6" t="s">
        <v>19414</v>
      </c>
      <c r="H10960" s="6">
        <f>IF('Раздел 2.13.3'!Q25&gt;='Раздел 2.13.3'!X25,0,1)</f>
        <v>0</v>
      </c>
    </row>
    <row r="10961" spans="1:8" x14ac:dyDescent="0.2">
      <c r="A10961" s="6">
        <f t="shared" si="161"/>
        <v>609562</v>
      </c>
      <c r="B10961" s="6">
        <v>55</v>
      </c>
      <c r="C10961" s="6">
        <v>3</v>
      </c>
      <c r="D10961" s="7">
        <v>80</v>
      </c>
      <c r="E10961" s="6" t="s">
        <v>19415</v>
      </c>
      <c r="H10961" s="6">
        <f>IF('Раздел 2.13.3'!Q26&gt;='Раздел 2.13.3'!X26,0,1)</f>
        <v>0</v>
      </c>
    </row>
    <row r="10962" spans="1:8" x14ac:dyDescent="0.2">
      <c r="A10962" s="6">
        <f t="shared" ref="A10962:A11025" si="162">P_3</f>
        <v>609562</v>
      </c>
      <c r="B10962" s="6">
        <v>55</v>
      </c>
      <c r="C10962" s="6">
        <v>3</v>
      </c>
      <c r="D10962" s="7">
        <v>81</v>
      </c>
      <c r="E10962" s="6" t="s">
        <v>19416</v>
      </c>
      <c r="H10962" s="6">
        <f>IF('Раздел 2.13.3'!Q27&gt;='Раздел 2.13.3'!X27,0,1)</f>
        <v>0</v>
      </c>
    </row>
    <row r="10963" spans="1:8" x14ac:dyDescent="0.2">
      <c r="A10963" s="6">
        <f t="shared" si="162"/>
        <v>609562</v>
      </c>
      <c r="B10963" s="6">
        <v>55</v>
      </c>
      <c r="C10963" s="6">
        <v>3</v>
      </c>
      <c r="D10963" s="7">
        <v>82</v>
      </c>
      <c r="E10963" s="6" t="s">
        <v>19417</v>
      </c>
      <c r="H10963" s="6">
        <f>IF('Раздел 2.13.3'!Q28&gt;='Раздел 2.13.3'!X28,0,1)</f>
        <v>0</v>
      </c>
    </row>
    <row r="10964" spans="1:8" x14ac:dyDescent="0.2">
      <c r="A10964" s="6">
        <f t="shared" si="162"/>
        <v>609562</v>
      </c>
      <c r="B10964" s="6">
        <v>55</v>
      </c>
      <c r="C10964" s="6">
        <v>3</v>
      </c>
      <c r="D10964" s="7">
        <v>83</v>
      </c>
      <c r="E10964" s="6" t="s">
        <v>19418</v>
      </c>
      <c r="H10964" s="6">
        <f>IF('Раздел 2.13.3'!Q29&gt;='Раздел 2.13.3'!X29,0,1)</f>
        <v>0</v>
      </c>
    </row>
    <row r="10965" spans="1:8" x14ac:dyDescent="0.2">
      <c r="A10965" s="6">
        <f t="shared" si="162"/>
        <v>609562</v>
      </c>
      <c r="B10965" s="6">
        <v>55</v>
      </c>
      <c r="C10965" s="6">
        <v>3</v>
      </c>
      <c r="D10965" s="7">
        <v>84</v>
      </c>
      <c r="E10965" s="6" t="s">
        <v>20176</v>
      </c>
      <c r="H10965" s="6">
        <f>IF('Раздел 2.13.3'!Q30&gt;='Раздел 2.13.3'!X30,0,1)</f>
        <v>0</v>
      </c>
    </row>
    <row r="10966" spans="1:8" x14ac:dyDescent="0.2">
      <c r="A10966" s="6">
        <f t="shared" si="162"/>
        <v>609562</v>
      </c>
      <c r="B10966" s="6">
        <v>55</v>
      </c>
      <c r="C10966" s="6">
        <v>3</v>
      </c>
      <c r="D10966" s="7">
        <v>85</v>
      </c>
      <c r="E10966" s="6" t="s">
        <v>20177</v>
      </c>
      <c r="H10966" s="6">
        <f>IF('Раздел 2.13.3'!Q31&gt;='Раздел 2.13.3'!X31,0,1)</f>
        <v>0</v>
      </c>
    </row>
    <row r="10967" spans="1:8" x14ac:dyDescent="0.2">
      <c r="A10967" s="6">
        <f t="shared" si="162"/>
        <v>609562</v>
      </c>
      <c r="B10967" s="6">
        <v>55</v>
      </c>
      <c r="C10967" s="6">
        <v>3</v>
      </c>
      <c r="D10967" s="7">
        <v>86</v>
      </c>
      <c r="E10967" s="6" t="s">
        <v>20178</v>
      </c>
      <c r="H10967" s="6">
        <f>IF('Раздел 2.13.3'!Q32&gt;='Раздел 2.13.3'!X32,0,1)</f>
        <v>0</v>
      </c>
    </row>
    <row r="10968" spans="1:8" x14ac:dyDescent="0.2">
      <c r="A10968" s="6">
        <f t="shared" si="162"/>
        <v>609562</v>
      </c>
      <c r="B10968" s="6">
        <v>55</v>
      </c>
      <c r="C10968" s="6">
        <v>3</v>
      </c>
      <c r="D10968" s="7">
        <v>87</v>
      </c>
      <c r="E10968" s="6" t="s">
        <v>20179</v>
      </c>
      <c r="H10968" s="6">
        <f>IF('Раздел 2.13.3'!Q33&gt;='Раздел 2.13.3'!X33,0,1)</f>
        <v>0</v>
      </c>
    </row>
    <row r="10969" spans="1:8" x14ac:dyDescent="0.2">
      <c r="A10969" s="6">
        <f t="shared" si="162"/>
        <v>609562</v>
      </c>
      <c r="B10969" s="6">
        <v>55</v>
      </c>
      <c r="C10969" s="6">
        <v>3</v>
      </c>
      <c r="D10969" s="7">
        <v>88</v>
      </c>
      <c r="E10969" s="6" t="s">
        <v>20180</v>
      </c>
      <c r="H10969" s="6">
        <f>IF('Раздел 2.13.3'!Q34&gt;='Раздел 2.13.3'!X34,0,1)</f>
        <v>0</v>
      </c>
    </row>
    <row r="10970" spans="1:8" x14ac:dyDescent="0.2">
      <c r="A10970" s="6">
        <f t="shared" si="162"/>
        <v>609562</v>
      </c>
      <c r="B10970" s="6">
        <v>55</v>
      </c>
      <c r="C10970" s="6">
        <v>3</v>
      </c>
      <c r="D10970" s="7">
        <v>89</v>
      </c>
      <c r="E10970" s="6" t="s">
        <v>20181</v>
      </c>
      <c r="H10970" s="6">
        <f>IF('Раздел 2.13.3'!Q35&gt;='Раздел 2.13.3'!X35,0,1)</f>
        <v>0</v>
      </c>
    </row>
    <row r="10971" spans="1:8" x14ac:dyDescent="0.2">
      <c r="A10971" s="6">
        <f t="shared" si="162"/>
        <v>609562</v>
      </c>
      <c r="B10971" s="6">
        <v>55</v>
      </c>
      <c r="C10971" s="6">
        <v>3</v>
      </c>
      <c r="D10971" s="7">
        <v>90</v>
      </c>
      <c r="E10971" s="6" t="s">
        <v>20976</v>
      </c>
      <c r="H10971" s="6">
        <f>IF('Раздел 2.13.3'!Q36&gt;='Раздел 2.13.3'!X36,0,1)</f>
        <v>0</v>
      </c>
    </row>
    <row r="10972" spans="1:8" x14ac:dyDescent="0.2">
      <c r="A10972" s="6">
        <f t="shared" si="162"/>
        <v>609562</v>
      </c>
      <c r="B10972" s="6">
        <v>55</v>
      </c>
      <c r="C10972" s="6">
        <v>3</v>
      </c>
      <c r="D10972" s="7">
        <v>91</v>
      </c>
      <c r="E10972" s="6" t="s">
        <v>20977</v>
      </c>
      <c r="H10972" s="6">
        <f>IF('Раздел 2.13.3'!Q37&gt;='Раздел 2.13.3'!X37,0,1)</f>
        <v>0</v>
      </c>
    </row>
    <row r="10973" spans="1:8" x14ac:dyDescent="0.2">
      <c r="A10973" s="6">
        <f t="shared" si="162"/>
        <v>609562</v>
      </c>
      <c r="B10973" s="6">
        <v>55</v>
      </c>
      <c r="C10973" s="6">
        <v>3</v>
      </c>
      <c r="D10973" s="7">
        <v>92</v>
      </c>
      <c r="E10973" s="6" t="s">
        <v>20978</v>
      </c>
      <c r="H10973" s="6">
        <f>IF('Раздел 2.13.3'!Q38&gt;='Раздел 2.13.3'!X38,0,1)</f>
        <v>0</v>
      </c>
    </row>
    <row r="10974" spans="1:8" x14ac:dyDescent="0.2">
      <c r="A10974" s="6">
        <f t="shared" si="162"/>
        <v>609562</v>
      </c>
      <c r="B10974" s="6">
        <v>55</v>
      </c>
      <c r="C10974" s="6">
        <v>3</v>
      </c>
      <c r="D10974" s="7">
        <v>93</v>
      </c>
      <c r="E10974" s="6" t="s">
        <v>20979</v>
      </c>
      <c r="H10974" s="6">
        <f>IF('Раздел 2.13.3'!Q39&gt;='Раздел 2.13.3'!X39,0,1)</f>
        <v>0</v>
      </c>
    </row>
    <row r="10975" spans="1:8" x14ac:dyDescent="0.2">
      <c r="A10975" s="6">
        <f t="shared" si="162"/>
        <v>609562</v>
      </c>
      <c r="B10975" s="6">
        <v>55</v>
      </c>
      <c r="C10975" s="6">
        <v>3</v>
      </c>
      <c r="D10975" s="7">
        <v>94</v>
      </c>
      <c r="E10975" s="6" t="s">
        <v>20980</v>
      </c>
      <c r="H10975" s="6">
        <f>IF('Раздел 2.13.3'!Q40&gt;='Раздел 2.13.3'!X40,0,1)</f>
        <v>0</v>
      </c>
    </row>
    <row r="10976" spans="1:8" x14ac:dyDescent="0.2">
      <c r="A10976" s="6">
        <f t="shared" si="162"/>
        <v>609562</v>
      </c>
      <c r="B10976" s="6">
        <v>55</v>
      </c>
      <c r="C10976" s="6">
        <v>3</v>
      </c>
      <c r="D10976" s="7">
        <v>95</v>
      </c>
      <c r="E10976" s="6" t="s">
        <v>20981</v>
      </c>
      <c r="H10976" s="6">
        <f>IF('Раздел 2.13.3'!Q41&gt;='Раздел 2.13.3'!X41,0,1)</f>
        <v>0</v>
      </c>
    </row>
    <row r="10977" spans="1:8" x14ac:dyDescent="0.2">
      <c r="A10977" s="6">
        <f t="shared" si="162"/>
        <v>609562</v>
      </c>
      <c r="B10977" s="6">
        <v>55</v>
      </c>
      <c r="C10977" s="6">
        <v>3</v>
      </c>
      <c r="D10977" s="7">
        <v>96</v>
      </c>
      <c r="E10977" s="6" t="s">
        <v>20982</v>
      </c>
      <c r="H10977" s="6">
        <f>IF('Раздел 2.13.3'!Q42&gt;='Раздел 2.13.3'!X42,0,1)</f>
        <v>0</v>
      </c>
    </row>
    <row r="10978" spans="1:8" x14ac:dyDescent="0.2">
      <c r="A10978" s="6">
        <f t="shared" si="162"/>
        <v>609562</v>
      </c>
      <c r="B10978" s="6">
        <v>55</v>
      </c>
      <c r="C10978" s="6">
        <v>3</v>
      </c>
      <c r="D10978" s="7">
        <v>97</v>
      </c>
      <c r="E10978" s="6" t="s">
        <v>20983</v>
      </c>
      <c r="H10978" s="6">
        <f>IF('Раздел 2.13.3'!Q43&gt;='Раздел 2.13.3'!X43,0,1)</f>
        <v>0</v>
      </c>
    </row>
    <row r="10979" spans="1:8" x14ac:dyDescent="0.2">
      <c r="A10979" s="6">
        <f t="shared" si="162"/>
        <v>609562</v>
      </c>
      <c r="B10979" s="6">
        <v>55</v>
      </c>
      <c r="C10979" s="6">
        <v>3</v>
      </c>
      <c r="D10979" s="7">
        <v>98</v>
      </c>
      <c r="E10979" s="6" t="s">
        <v>20984</v>
      </c>
      <c r="H10979" s="6">
        <f>IF('Раздел 2.13.3'!Q44&gt;='Раздел 2.13.3'!X44,0,1)</f>
        <v>0</v>
      </c>
    </row>
    <row r="10980" spans="1:8" x14ac:dyDescent="0.2">
      <c r="A10980" s="6">
        <f t="shared" si="162"/>
        <v>609562</v>
      </c>
      <c r="B10980" s="6">
        <v>55</v>
      </c>
      <c r="C10980" s="6">
        <v>3</v>
      </c>
      <c r="D10980" s="7">
        <v>99</v>
      </c>
      <c r="E10980" s="6" t="s">
        <v>20985</v>
      </c>
      <c r="H10980" s="6">
        <f>IF('Раздел 2.13.3'!Q45&gt;='Раздел 2.13.3'!X45,0,1)</f>
        <v>0</v>
      </c>
    </row>
    <row r="10981" spans="1:8" x14ac:dyDescent="0.2">
      <c r="A10981" s="6">
        <f t="shared" si="162"/>
        <v>609562</v>
      </c>
      <c r="B10981" s="6">
        <v>55</v>
      </c>
      <c r="C10981" s="6">
        <v>3</v>
      </c>
      <c r="D10981" s="7">
        <v>100</v>
      </c>
      <c r="E10981" s="6" t="s">
        <v>18712</v>
      </c>
      <c r="H10981" s="6">
        <f>IF('Раздел 2.13.3'!Q46&gt;='Раздел 2.13.3'!X46,0,1)</f>
        <v>0</v>
      </c>
    </row>
    <row r="10982" spans="1:8" x14ac:dyDescent="0.2">
      <c r="A10982" s="6">
        <f t="shared" si="162"/>
        <v>609562</v>
      </c>
      <c r="B10982" s="6">
        <v>55</v>
      </c>
      <c r="C10982" s="6">
        <v>3</v>
      </c>
      <c r="D10982" s="7">
        <v>101</v>
      </c>
      <c r="E10982" s="6" t="s">
        <v>18713</v>
      </c>
      <c r="H10982" s="6">
        <f>IF('Раздел 2.13.3'!Q47&gt;='Раздел 2.13.3'!X47,0,1)</f>
        <v>0</v>
      </c>
    </row>
    <row r="10983" spans="1:8" x14ac:dyDescent="0.2">
      <c r="A10983" s="6">
        <f t="shared" si="162"/>
        <v>609562</v>
      </c>
      <c r="B10983" s="6">
        <v>55</v>
      </c>
      <c r="C10983" s="6">
        <v>3</v>
      </c>
      <c r="D10983" s="7">
        <v>102</v>
      </c>
      <c r="E10983" s="6" t="s">
        <v>18714</v>
      </c>
      <c r="H10983" s="6">
        <f>IF('Раздел 2.13.3'!Q48&gt;='Раздел 2.13.3'!X48,0,1)</f>
        <v>0</v>
      </c>
    </row>
    <row r="10984" spans="1:8" x14ac:dyDescent="0.2">
      <c r="A10984" s="6">
        <f t="shared" si="162"/>
        <v>609562</v>
      </c>
      <c r="B10984" s="6">
        <v>55</v>
      </c>
      <c r="C10984" s="6">
        <v>3</v>
      </c>
      <c r="D10984" s="7">
        <v>103</v>
      </c>
      <c r="E10984" s="6" t="s">
        <v>18715</v>
      </c>
      <c r="H10984" s="6">
        <f>IF('Раздел 2.13.3'!Q49&gt;='Раздел 2.13.3'!X49,0,1)</f>
        <v>0</v>
      </c>
    </row>
    <row r="10985" spans="1:8" x14ac:dyDescent="0.2">
      <c r="A10985" s="6">
        <f t="shared" si="162"/>
        <v>609562</v>
      </c>
      <c r="B10985" s="6">
        <v>55</v>
      </c>
      <c r="C10985" s="6">
        <v>3</v>
      </c>
      <c r="D10985" s="7">
        <v>104</v>
      </c>
      <c r="E10985" s="6" t="s">
        <v>18716</v>
      </c>
      <c r="H10985" s="6">
        <f>IF('Раздел 2.13.3'!Q50&gt;='Раздел 2.13.3'!X50,0,1)</f>
        <v>0</v>
      </c>
    </row>
    <row r="10986" spans="1:8" x14ac:dyDescent="0.2">
      <c r="A10986" s="6">
        <f t="shared" si="162"/>
        <v>609562</v>
      </c>
      <c r="B10986" s="6">
        <v>55</v>
      </c>
      <c r="C10986" s="6">
        <v>3</v>
      </c>
      <c r="D10986" s="7">
        <v>105</v>
      </c>
      <c r="E10986" s="6" t="s">
        <v>18717</v>
      </c>
      <c r="H10986" s="6">
        <f>IF('Раздел 2.13.3'!Q51&gt;='Раздел 2.13.3'!X51,0,1)</f>
        <v>0</v>
      </c>
    </row>
    <row r="10987" spans="1:8" x14ac:dyDescent="0.2">
      <c r="A10987" s="6">
        <f t="shared" si="162"/>
        <v>609562</v>
      </c>
      <c r="B10987" s="6">
        <v>55</v>
      </c>
      <c r="C10987" s="6">
        <v>3</v>
      </c>
      <c r="D10987" s="7">
        <v>106</v>
      </c>
      <c r="E10987" s="6" t="s">
        <v>18718</v>
      </c>
      <c r="H10987" s="6">
        <f>IF('Раздел 2.13.3'!Q52&gt;='Раздел 2.13.3'!X52,0,1)</f>
        <v>0</v>
      </c>
    </row>
    <row r="10988" spans="1:8" x14ac:dyDescent="0.2">
      <c r="A10988" s="6">
        <f t="shared" si="162"/>
        <v>609562</v>
      </c>
      <c r="B10988" s="6">
        <v>55</v>
      </c>
      <c r="C10988" s="6">
        <v>3</v>
      </c>
      <c r="D10988" s="7">
        <v>107</v>
      </c>
      <c r="E10988" s="6" t="s">
        <v>18719</v>
      </c>
      <c r="H10988" s="6">
        <f>IF('Раздел 2.13.3'!Q53&gt;='Раздел 2.13.3'!X53,0,1)</f>
        <v>0</v>
      </c>
    </row>
    <row r="10989" spans="1:8" x14ac:dyDescent="0.2">
      <c r="A10989" s="6">
        <f t="shared" si="162"/>
        <v>609562</v>
      </c>
      <c r="B10989" s="6">
        <v>55</v>
      </c>
      <c r="C10989" s="6">
        <v>3</v>
      </c>
      <c r="D10989" s="7">
        <v>108</v>
      </c>
      <c r="E10989" s="6" t="s">
        <v>18720</v>
      </c>
      <c r="H10989" s="6">
        <f>IF('Раздел 2.13.3'!Q54&gt;='Раздел 2.13.3'!X54,0,1)</f>
        <v>0</v>
      </c>
    </row>
    <row r="10990" spans="1:8" x14ac:dyDescent="0.2">
      <c r="A10990" s="6">
        <f t="shared" si="162"/>
        <v>609562</v>
      </c>
      <c r="B10990" s="6">
        <v>55</v>
      </c>
      <c r="C10990" s="6">
        <v>3</v>
      </c>
      <c r="D10990" s="7">
        <v>109</v>
      </c>
      <c r="E10990" s="6" t="s">
        <v>18721</v>
      </c>
      <c r="H10990" s="6">
        <f>IF('Раздел 2.13.3'!Q55&gt;='Раздел 2.13.3'!X55,0,1)</f>
        <v>0</v>
      </c>
    </row>
    <row r="10991" spans="1:8" x14ac:dyDescent="0.2">
      <c r="A10991" s="6">
        <f t="shared" si="162"/>
        <v>609562</v>
      </c>
      <c r="B10991" s="6">
        <v>55</v>
      </c>
      <c r="C10991" s="6">
        <v>3</v>
      </c>
      <c r="D10991" s="7">
        <v>110</v>
      </c>
      <c r="E10991" s="6" t="s">
        <v>18722</v>
      </c>
      <c r="H10991" s="6">
        <f>IF('Раздел 2.13.3'!Q56&gt;='Раздел 2.13.3'!X56,0,1)</f>
        <v>0</v>
      </c>
    </row>
    <row r="10992" spans="1:8" x14ac:dyDescent="0.2">
      <c r="A10992" s="6">
        <f t="shared" si="162"/>
        <v>609562</v>
      </c>
      <c r="B10992" s="6">
        <v>55</v>
      </c>
      <c r="C10992" s="6">
        <v>3</v>
      </c>
      <c r="D10992" s="7">
        <v>111</v>
      </c>
      <c r="E10992" s="6" t="s">
        <v>18723</v>
      </c>
      <c r="H10992" s="6">
        <f>IF('Раздел 2.13.3'!Q57&gt;='Раздел 2.13.3'!X57,0,1)</f>
        <v>0</v>
      </c>
    </row>
    <row r="10993" spans="1:8" x14ac:dyDescent="0.2">
      <c r="A10993" s="6">
        <f t="shared" si="162"/>
        <v>609562</v>
      </c>
      <c r="B10993" s="6">
        <v>55</v>
      </c>
      <c r="C10993" s="6">
        <v>3</v>
      </c>
      <c r="D10993" s="7">
        <v>112</v>
      </c>
      <c r="E10993" s="6" t="s">
        <v>17923</v>
      </c>
      <c r="H10993" s="6">
        <f>IF('Раздел 2.13.3'!Q58&gt;='Раздел 2.13.3'!X58,0,1)</f>
        <v>0</v>
      </c>
    </row>
    <row r="10994" spans="1:8" x14ac:dyDescent="0.2">
      <c r="A10994" s="6">
        <f t="shared" si="162"/>
        <v>609562</v>
      </c>
      <c r="B10994" s="6">
        <v>55</v>
      </c>
      <c r="C10994" s="6">
        <v>3</v>
      </c>
      <c r="D10994" s="7">
        <v>113</v>
      </c>
      <c r="E10994" s="6" t="s">
        <v>17924</v>
      </c>
      <c r="H10994" s="6">
        <f>IF('Раздел 2.13.3'!Q59&gt;='Раздел 2.13.3'!X59,0,1)</f>
        <v>0</v>
      </c>
    </row>
    <row r="10995" spans="1:8" x14ac:dyDescent="0.2">
      <c r="A10995" s="6">
        <f t="shared" si="162"/>
        <v>609562</v>
      </c>
      <c r="B10995" s="6">
        <v>55</v>
      </c>
      <c r="C10995" s="6">
        <v>3</v>
      </c>
      <c r="D10995" s="7">
        <v>114</v>
      </c>
      <c r="E10995" s="6" t="s">
        <v>18726</v>
      </c>
      <c r="H10995" s="6">
        <f>IF('Раздел 2.13.3'!Q60&gt;='Раздел 2.13.3'!X60,0,1)</f>
        <v>0</v>
      </c>
    </row>
    <row r="10996" spans="1:8" x14ac:dyDescent="0.2">
      <c r="A10996" s="6">
        <f t="shared" si="162"/>
        <v>609562</v>
      </c>
      <c r="B10996" s="6">
        <v>55</v>
      </c>
      <c r="C10996" s="6">
        <v>3</v>
      </c>
      <c r="D10996" s="7">
        <v>115</v>
      </c>
      <c r="E10996" s="6" t="s">
        <v>18727</v>
      </c>
      <c r="H10996" s="6">
        <f>IF('Раздел 2.13.3'!Q61&gt;='Раздел 2.13.3'!X61,0,1)</f>
        <v>0</v>
      </c>
    </row>
    <row r="10997" spans="1:8" x14ac:dyDescent="0.2">
      <c r="A10997" s="6">
        <f t="shared" si="162"/>
        <v>609562</v>
      </c>
      <c r="B10997" s="6">
        <v>55</v>
      </c>
      <c r="C10997" s="6">
        <v>3</v>
      </c>
      <c r="D10997" s="7">
        <v>116</v>
      </c>
      <c r="E10997" s="6" t="s">
        <v>18728</v>
      </c>
      <c r="H10997" s="6">
        <f>IF('Раздел 2.13.3'!Q62&gt;='Раздел 2.13.3'!X62,0,1)</f>
        <v>0</v>
      </c>
    </row>
    <row r="10998" spans="1:8" x14ac:dyDescent="0.2">
      <c r="A10998" s="6">
        <f t="shared" si="162"/>
        <v>609562</v>
      </c>
      <c r="B10998" s="6">
        <v>55</v>
      </c>
      <c r="C10998" s="6">
        <v>3</v>
      </c>
      <c r="D10998" s="7">
        <v>117</v>
      </c>
      <c r="E10998" s="6" t="s">
        <v>18729</v>
      </c>
      <c r="H10998" s="6">
        <f>IF('Раздел 2.13.3'!Q63&gt;='Раздел 2.13.3'!X63,0,1)</f>
        <v>0</v>
      </c>
    </row>
    <row r="10999" spans="1:8" x14ac:dyDescent="0.2">
      <c r="A10999" s="6">
        <f t="shared" si="162"/>
        <v>609562</v>
      </c>
      <c r="B10999" s="6">
        <v>55</v>
      </c>
      <c r="C10999" s="6">
        <v>3</v>
      </c>
      <c r="D10999" s="7">
        <v>118</v>
      </c>
      <c r="E10999" s="6" t="s">
        <v>18730</v>
      </c>
      <c r="H10999" s="6">
        <f>IF('Раздел 2.13.3'!Q64&gt;='Раздел 2.13.3'!X64,0,1)</f>
        <v>0</v>
      </c>
    </row>
    <row r="11000" spans="1:8" x14ac:dyDescent="0.2">
      <c r="A11000" s="6">
        <f t="shared" si="162"/>
        <v>609562</v>
      </c>
      <c r="B11000" s="6">
        <v>55</v>
      </c>
      <c r="C11000" s="6">
        <v>3</v>
      </c>
      <c r="D11000" s="7">
        <v>119</v>
      </c>
      <c r="E11000" s="6" t="s">
        <v>18731</v>
      </c>
      <c r="H11000" s="6">
        <f>IF('Раздел 2.13.3'!Q65&gt;='Раздел 2.13.3'!X65,0,1)</f>
        <v>0</v>
      </c>
    </row>
    <row r="11001" spans="1:8" x14ac:dyDescent="0.2">
      <c r="A11001" s="6">
        <f t="shared" si="162"/>
        <v>609562</v>
      </c>
      <c r="B11001" s="6">
        <v>55</v>
      </c>
      <c r="C11001" s="6">
        <v>3</v>
      </c>
      <c r="D11001" s="7">
        <v>120</v>
      </c>
      <c r="E11001" s="6" t="s">
        <v>18732</v>
      </c>
      <c r="H11001" s="6">
        <f>IF('Раздел 2.13.3'!Q66&gt;='Раздел 2.13.3'!X66,0,1)</f>
        <v>0</v>
      </c>
    </row>
    <row r="11002" spans="1:8" x14ac:dyDescent="0.2">
      <c r="A11002" s="6">
        <f t="shared" si="162"/>
        <v>609562</v>
      </c>
      <c r="B11002" s="6">
        <v>55</v>
      </c>
      <c r="C11002" s="6">
        <v>3</v>
      </c>
      <c r="D11002" s="7">
        <v>121</v>
      </c>
      <c r="E11002" s="6" t="s">
        <v>18733</v>
      </c>
      <c r="H11002" s="6">
        <f>IF('Раздел 2.13.3'!Q67&gt;='Раздел 2.13.3'!X67,0,1)</f>
        <v>0</v>
      </c>
    </row>
    <row r="11003" spans="1:8" x14ac:dyDescent="0.2">
      <c r="A11003" s="6">
        <f t="shared" si="162"/>
        <v>609562</v>
      </c>
      <c r="B11003" s="6">
        <v>55</v>
      </c>
      <c r="C11003" s="6">
        <v>3</v>
      </c>
      <c r="D11003" s="7">
        <v>122</v>
      </c>
      <c r="E11003" s="6" t="s">
        <v>18734</v>
      </c>
      <c r="H11003" s="6">
        <f>IF('Раздел 2.13.3'!Q68&gt;='Раздел 2.13.3'!X68,0,1)</f>
        <v>0</v>
      </c>
    </row>
    <row r="11004" spans="1:8" x14ac:dyDescent="0.2">
      <c r="A11004" s="6">
        <f t="shared" si="162"/>
        <v>609562</v>
      </c>
      <c r="B11004" s="6">
        <v>55</v>
      </c>
      <c r="C11004" s="6">
        <v>3</v>
      </c>
      <c r="D11004" s="7">
        <v>123</v>
      </c>
      <c r="E11004" s="6" t="s">
        <v>18735</v>
      </c>
      <c r="H11004" s="6">
        <f>IF('Раздел 2.13.3'!Q69&gt;='Раздел 2.13.3'!X69,0,1)</f>
        <v>0</v>
      </c>
    </row>
    <row r="11005" spans="1:8" x14ac:dyDescent="0.2">
      <c r="A11005" s="6">
        <f t="shared" si="162"/>
        <v>609562</v>
      </c>
      <c r="B11005" s="6">
        <v>55</v>
      </c>
      <c r="C11005" s="6">
        <v>3</v>
      </c>
      <c r="D11005" s="7">
        <v>124</v>
      </c>
      <c r="E11005" s="6" t="s">
        <v>18736</v>
      </c>
      <c r="H11005" s="6">
        <f>IF('Раздел 2.13.3'!Q70&gt;='Раздел 2.13.3'!X70,0,1)</f>
        <v>0</v>
      </c>
    </row>
    <row r="11006" spans="1:8" x14ac:dyDescent="0.2">
      <c r="A11006" s="6">
        <f t="shared" si="162"/>
        <v>609562</v>
      </c>
      <c r="B11006" s="6">
        <v>55</v>
      </c>
      <c r="C11006" s="6">
        <v>3</v>
      </c>
      <c r="D11006" s="7">
        <v>125</v>
      </c>
      <c r="E11006" s="6" t="s">
        <v>18737</v>
      </c>
      <c r="H11006" s="6">
        <f>IF('Раздел 2.13.3'!Q71&gt;='Раздел 2.13.3'!X71,0,1)</f>
        <v>0</v>
      </c>
    </row>
    <row r="11007" spans="1:8" x14ac:dyDescent="0.2">
      <c r="A11007" s="6">
        <f t="shared" si="162"/>
        <v>609562</v>
      </c>
      <c r="B11007" s="6">
        <v>55</v>
      </c>
      <c r="C11007" s="6">
        <v>3</v>
      </c>
      <c r="D11007" s="7">
        <v>126</v>
      </c>
      <c r="E11007" s="6" t="s">
        <v>18738</v>
      </c>
      <c r="H11007" s="6">
        <f>IF('Раздел 2.13.3'!Q72&gt;='Раздел 2.13.3'!X72,0,1)</f>
        <v>0</v>
      </c>
    </row>
    <row r="11008" spans="1:8" x14ac:dyDescent="0.2">
      <c r="A11008" s="6">
        <f t="shared" si="162"/>
        <v>609562</v>
      </c>
      <c r="B11008" s="6">
        <v>55</v>
      </c>
      <c r="C11008" s="6">
        <v>3</v>
      </c>
      <c r="D11008" s="7">
        <v>127</v>
      </c>
      <c r="E11008" s="6" t="s">
        <v>18739</v>
      </c>
      <c r="H11008" s="6">
        <f>IF('Раздел 2.13.3'!Q73&gt;='Раздел 2.13.3'!X73,0,1)</f>
        <v>0</v>
      </c>
    </row>
    <row r="11009" spans="1:8" x14ac:dyDescent="0.2">
      <c r="A11009" s="6">
        <f t="shared" si="162"/>
        <v>609562</v>
      </c>
      <c r="B11009" s="6">
        <v>55</v>
      </c>
      <c r="C11009" s="6">
        <v>3</v>
      </c>
      <c r="D11009" s="7">
        <v>128</v>
      </c>
      <c r="E11009" s="6" t="s">
        <v>18740</v>
      </c>
      <c r="H11009" s="6">
        <f>IF('Раздел 2.13.3'!Q74&gt;='Раздел 2.13.3'!X74,0,1)</f>
        <v>0</v>
      </c>
    </row>
    <row r="11010" spans="1:8" x14ac:dyDescent="0.2">
      <c r="A11010" s="6">
        <f t="shared" si="162"/>
        <v>609562</v>
      </c>
      <c r="B11010" s="6">
        <v>55</v>
      </c>
      <c r="C11010" s="6">
        <v>3</v>
      </c>
      <c r="D11010" s="7">
        <v>129</v>
      </c>
      <c r="E11010" s="6" t="s">
        <v>18741</v>
      </c>
      <c r="H11010" s="6">
        <f>IF('Раздел 2.13.3'!Q75&gt;='Раздел 2.13.3'!X75,0,1)</f>
        <v>0</v>
      </c>
    </row>
    <row r="11011" spans="1:8" x14ac:dyDescent="0.2">
      <c r="A11011" s="6">
        <f t="shared" si="162"/>
        <v>609562</v>
      </c>
      <c r="B11011" s="6">
        <v>55</v>
      </c>
      <c r="C11011" s="6">
        <v>3</v>
      </c>
      <c r="D11011" s="7">
        <v>130</v>
      </c>
      <c r="E11011" s="6" t="s">
        <v>18742</v>
      </c>
      <c r="H11011" s="6">
        <f>IF('Раздел 2.13.3'!Q76&gt;='Раздел 2.13.3'!X76,0,1)</f>
        <v>0</v>
      </c>
    </row>
    <row r="11012" spans="1:8" x14ac:dyDescent="0.2">
      <c r="A11012" s="6">
        <f t="shared" si="162"/>
        <v>609562</v>
      </c>
      <c r="B11012" s="6">
        <v>55</v>
      </c>
      <c r="C11012" s="6">
        <v>3</v>
      </c>
      <c r="D11012" s="7">
        <v>131</v>
      </c>
      <c r="E11012" s="6" t="s">
        <v>18743</v>
      </c>
      <c r="H11012" s="6">
        <f>IF('Раздел 2.13.3'!Q77&gt;='Раздел 2.13.3'!X77,0,1)</f>
        <v>0</v>
      </c>
    </row>
    <row r="11013" spans="1:8" x14ac:dyDescent="0.2">
      <c r="A11013" s="6">
        <f t="shared" si="162"/>
        <v>609562</v>
      </c>
      <c r="B11013" s="6">
        <v>55</v>
      </c>
      <c r="C11013" s="6">
        <v>3</v>
      </c>
      <c r="D11013" s="7">
        <v>132</v>
      </c>
      <c r="E11013" s="6" t="s">
        <v>18744</v>
      </c>
      <c r="H11013" s="6">
        <f>IF('Раздел 2.13.3'!Q78&gt;='Раздел 2.13.3'!X78,0,1)</f>
        <v>0</v>
      </c>
    </row>
    <row r="11014" spans="1:8" x14ac:dyDescent="0.2">
      <c r="A11014" s="6">
        <f t="shared" si="162"/>
        <v>609562</v>
      </c>
      <c r="B11014" s="6">
        <v>55</v>
      </c>
      <c r="C11014" s="6">
        <v>3</v>
      </c>
      <c r="D11014" s="7">
        <v>133</v>
      </c>
      <c r="E11014" s="6" t="s">
        <v>18745</v>
      </c>
      <c r="H11014" s="6">
        <f>IF('Раздел 2.13.3'!Q79&gt;='Раздел 2.13.3'!X79,0,1)</f>
        <v>0</v>
      </c>
    </row>
    <row r="11015" spans="1:8" x14ac:dyDescent="0.2">
      <c r="A11015" s="6">
        <f t="shared" si="162"/>
        <v>609562</v>
      </c>
      <c r="B11015" s="6">
        <v>55</v>
      </c>
      <c r="C11015" s="119">
        <v>3</v>
      </c>
      <c r="D11015" s="119">
        <v>134</v>
      </c>
      <c r="E11015" s="119" t="s">
        <v>18746</v>
      </c>
      <c r="F11015" s="119"/>
      <c r="G11015" s="119"/>
      <c r="H11015" s="119">
        <f>IF('Раздел 2.13.3'!Q80&gt;='Раздел 2.13.3'!X80,0,1)</f>
        <v>0</v>
      </c>
    </row>
    <row r="11016" spans="1:8" x14ac:dyDescent="0.2">
      <c r="A11016" s="6">
        <f t="shared" si="162"/>
        <v>609562</v>
      </c>
      <c r="B11016" s="6">
        <v>55</v>
      </c>
      <c r="C11016" s="6">
        <v>4</v>
      </c>
      <c r="D11016" s="7">
        <v>135</v>
      </c>
      <c r="E11016" s="6" t="s">
        <v>18747</v>
      </c>
      <c r="H11016" s="6">
        <f>IF('Раздел 2.13.3'!Q21&gt;='Раздел 2.13.3'!Y21,0,1)</f>
        <v>0</v>
      </c>
    </row>
    <row r="11017" spans="1:8" x14ac:dyDescent="0.2">
      <c r="A11017" s="6">
        <f t="shared" si="162"/>
        <v>609562</v>
      </c>
      <c r="B11017" s="6">
        <v>55</v>
      </c>
      <c r="C11017" s="6">
        <v>4</v>
      </c>
      <c r="D11017" s="7">
        <v>136</v>
      </c>
      <c r="E11017" s="6" t="s">
        <v>18748</v>
      </c>
      <c r="H11017" s="6">
        <f>IF('Раздел 2.13.3'!Q22&gt;='Раздел 2.13.3'!Y22,0,1)</f>
        <v>0</v>
      </c>
    </row>
    <row r="11018" spans="1:8" x14ac:dyDescent="0.2">
      <c r="A11018" s="6">
        <f t="shared" si="162"/>
        <v>609562</v>
      </c>
      <c r="B11018" s="6">
        <v>55</v>
      </c>
      <c r="C11018" s="6">
        <v>4</v>
      </c>
      <c r="D11018" s="7">
        <v>137</v>
      </c>
      <c r="E11018" s="6" t="s">
        <v>18749</v>
      </c>
      <c r="H11018" s="6">
        <f>IF('Раздел 2.13.3'!Q23&gt;='Раздел 2.13.3'!Y23,0,1)</f>
        <v>0</v>
      </c>
    </row>
    <row r="11019" spans="1:8" x14ac:dyDescent="0.2">
      <c r="A11019" s="6">
        <f t="shared" si="162"/>
        <v>609562</v>
      </c>
      <c r="B11019" s="6">
        <v>55</v>
      </c>
      <c r="C11019" s="6">
        <v>4</v>
      </c>
      <c r="D11019" s="7">
        <v>138</v>
      </c>
      <c r="E11019" s="6" t="s">
        <v>18750</v>
      </c>
      <c r="H11019" s="6">
        <f>IF('Раздел 2.13.3'!Q24&gt;='Раздел 2.13.3'!Y24,0,1)</f>
        <v>0</v>
      </c>
    </row>
    <row r="11020" spans="1:8" x14ac:dyDescent="0.2">
      <c r="A11020" s="6">
        <f t="shared" si="162"/>
        <v>609562</v>
      </c>
      <c r="B11020" s="6">
        <v>55</v>
      </c>
      <c r="C11020" s="6">
        <v>4</v>
      </c>
      <c r="D11020" s="7">
        <v>139</v>
      </c>
      <c r="E11020" s="6" t="s">
        <v>18751</v>
      </c>
      <c r="H11020" s="6">
        <f>IF('Раздел 2.13.3'!Q25&gt;='Раздел 2.13.3'!Y25,0,1)</f>
        <v>0</v>
      </c>
    </row>
    <row r="11021" spans="1:8" x14ac:dyDescent="0.2">
      <c r="A11021" s="6">
        <f t="shared" si="162"/>
        <v>609562</v>
      </c>
      <c r="B11021" s="6">
        <v>55</v>
      </c>
      <c r="C11021" s="6">
        <v>4</v>
      </c>
      <c r="D11021" s="7">
        <v>140</v>
      </c>
      <c r="E11021" s="6" t="s">
        <v>18752</v>
      </c>
      <c r="H11021" s="6">
        <f>IF('Раздел 2.13.3'!Q26&gt;='Раздел 2.13.3'!Y26,0,1)</f>
        <v>0</v>
      </c>
    </row>
    <row r="11022" spans="1:8" x14ac:dyDescent="0.2">
      <c r="A11022" s="6">
        <f t="shared" si="162"/>
        <v>609562</v>
      </c>
      <c r="B11022" s="6">
        <v>55</v>
      </c>
      <c r="C11022" s="6">
        <v>4</v>
      </c>
      <c r="D11022" s="7">
        <v>141</v>
      </c>
      <c r="E11022" s="6" t="s">
        <v>18753</v>
      </c>
      <c r="H11022" s="6">
        <f>IF('Раздел 2.13.3'!Q27&gt;='Раздел 2.13.3'!Y27,0,1)</f>
        <v>0</v>
      </c>
    </row>
    <row r="11023" spans="1:8" x14ac:dyDescent="0.2">
      <c r="A11023" s="6">
        <f t="shared" si="162"/>
        <v>609562</v>
      </c>
      <c r="B11023" s="6">
        <v>55</v>
      </c>
      <c r="C11023" s="6">
        <v>4</v>
      </c>
      <c r="D11023" s="7">
        <v>142</v>
      </c>
      <c r="E11023" s="6" t="s">
        <v>18754</v>
      </c>
      <c r="H11023" s="6">
        <f>IF('Раздел 2.13.3'!Q28&gt;='Раздел 2.13.3'!Y28,0,1)</f>
        <v>0</v>
      </c>
    </row>
    <row r="11024" spans="1:8" x14ac:dyDescent="0.2">
      <c r="A11024" s="6">
        <f t="shared" si="162"/>
        <v>609562</v>
      </c>
      <c r="B11024" s="6">
        <v>55</v>
      </c>
      <c r="C11024" s="6">
        <v>4</v>
      </c>
      <c r="D11024" s="7">
        <v>143</v>
      </c>
      <c r="E11024" s="6" t="s">
        <v>18755</v>
      </c>
      <c r="H11024" s="6">
        <f>IF('Раздел 2.13.3'!Q29&gt;='Раздел 2.13.3'!Y29,0,1)</f>
        <v>0</v>
      </c>
    </row>
    <row r="11025" spans="1:8" x14ac:dyDescent="0.2">
      <c r="A11025" s="6">
        <f t="shared" si="162"/>
        <v>609562</v>
      </c>
      <c r="B11025" s="6">
        <v>55</v>
      </c>
      <c r="C11025" s="6">
        <v>4</v>
      </c>
      <c r="D11025" s="7">
        <v>144</v>
      </c>
      <c r="E11025" s="6" t="s">
        <v>18756</v>
      </c>
      <c r="H11025" s="6">
        <f>IF('Раздел 2.13.3'!Q30&gt;='Раздел 2.13.3'!Y30,0,1)</f>
        <v>0</v>
      </c>
    </row>
    <row r="11026" spans="1:8" x14ac:dyDescent="0.2">
      <c r="A11026" s="6">
        <f t="shared" ref="A11026:A11089" si="163">P_3</f>
        <v>609562</v>
      </c>
      <c r="B11026" s="6">
        <v>55</v>
      </c>
      <c r="C11026" s="6">
        <v>4</v>
      </c>
      <c r="D11026" s="7">
        <v>145</v>
      </c>
      <c r="E11026" s="6" t="s">
        <v>18757</v>
      </c>
      <c r="H11026" s="6">
        <f>IF('Раздел 2.13.3'!Q31&gt;='Раздел 2.13.3'!Y31,0,1)</f>
        <v>0</v>
      </c>
    </row>
    <row r="11027" spans="1:8" x14ac:dyDescent="0.2">
      <c r="A11027" s="6">
        <f t="shared" si="163"/>
        <v>609562</v>
      </c>
      <c r="B11027" s="6">
        <v>55</v>
      </c>
      <c r="C11027" s="6">
        <v>4</v>
      </c>
      <c r="D11027" s="7">
        <v>146</v>
      </c>
      <c r="E11027" s="6" t="s">
        <v>18758</v>
      </c>
      <c r="H11027" s="6">
        <f>IF('Раздел 2.13.3'!Q32&gt;='Раздел 2.13.3'!Y32,0,1)</f>
        <v>0</v>
      </c>
    </row>
    <row r="11028" spans="1:8" x14ac:dyDescent="0.2">
      <c r="A11028" s="6">
        <f t="shared" si="163"/>
        <v>609562</v>
      </c>
      <c r="B11028" s="6">
        <v>55</v>
      </c>
      <c r="C11028" s="6">
        <v>4</v>
      </c>
      <c r="D11028" s="7">
        <v>147</v>
      </c>
      <c r="E11028" s="6" t="s">
        <v>18759</v>
      </c>
      <c r="H11028" s="6">
        <f>IF('Раздел 2.13.3'!Q33&gt;='Раздел 2.13.3'!Y33,0,1)</f>
        <v>0</v>
      </c>
    </row>
    <row r="11029" spans="1:8" x14ac:dyDescent="0.2">
      <c r="A11029" s="6">
        <f t="shared" si="163"/>
        <v>609562</v>
      </c>
      <c r="B11029" s="6">
        <v>55</v>
      </c>
      <c r="C11029" s="6">
        <v>4</v>
      </c>
      <c r="D11029" s="7">
        <v>148</v>
      </c>
      <c r="E11029" s="6" t="s">
        <v>18760</v>
      </c>
      <c r="H11029" s="6">
        <f>IF('Раздел 2.13.3'!Q34&gt;='Раздел 2.13.3'!Y34,0,1)</f>
        <v>0</v>
      </c>
    </row>
    <row r="11030" spans="1:8" x14ac:dyDescent="0.2">
      <c r="A11030" s="6">
        <f t="shared" si="163"/>
        <v>609562</v>
      </c>
      <c r="B11030" s="6">
        <v>55</v>
      </c>
      <c r="C11030" s="6">
        <v>4</v>
      </c>
      <c r="D11030" s="7">
        <v>149</v>
      </c>
      <c r="E11030" s="6" t="s">
        <v>18761</v>
      </c>
      <c r="H11030" s="6">
        <f>IF('Раздел 2.13.3'!Q35&gt;='Раздел 2.13.3'!Y35,0,1)</f>
        <v>0</v>
      </c>
    </row>
    <row r="11031" spans="1:8" x14ac:dyDescent="0.2">
      <c r="A11031" s="6">
        <f t="shared" si="163"/>
        <v>609562</v>
      </c>
      <c r="B11031" s="6">
        <v>55</v>
      </c>
      <c r="C11031" s="6">
        <v>4</v>
      </c>
      <c r="D11031" s="7">
        <v>150</v>
      </c>
      <c r="E11031" s="6" t="s">
        <v>18762</v>
      </c>
      <c r="H11031" s="6">
        <f>IF('Раздел 2.13.3'!Q36&gt;='Раздел 2.13.3'!Y36,0,1)</f>
        <v>0</v>
      </c>
    </row>
    <row r="11032" spans="1:8" x14ac:dyDescent="0.2">
      <c r="A11032" s="6">
        <f t="shared" si="163"/>
        <v>609562</v>
      </c>
      <c r="B11032" s="6">
        <v>55</v>
      </c>
      <c r="C11032" s="6">
        <v>4</v>
      </c>
      <c r="D11032" s="7">
        <v>151</v>
      </c>
      <c r="E11032" s="6" t="s">
        <v>18763</v>
      </c>
      <c r="H11032" s="6">
        <f>IF('Раздел 2.13.3'!Q37&gt;='Раздел 2.13.3'!Y37,0,1)</f>
        <v>0</v>
      </c>
    </row>
    <row r="11033" spans="1:8" x14ac:dyDescent="0.2">
      <c r="A11033" s="6">
        <f t="shared" si="163"/>
        <v>609562</v>
      </c>
      <c r="B11033" s="6">
        <v>55</v>
      </c>
      <c r="C11033" s="6">
        <v>4</v>
      </c>
      <c r="D11033" s="7">
        <v>152</v>
      </c>
      <c r="E11033" s="6" t="s">
        <v>18764</v>
      </c>
      <c r="H11033" s="6">
        <f>IF('Раздел 2.13.3'!Q38&gt;='Раздел 2.13.3'!Y38,0,1)</f>
        <v>0</v>
      </c>
    </row>
    <row r="11034" spans="1:8" x14ac:dyDescent="0.2">
      <c r="A11034" s="6">
        <f t="shared" si="163"/>
        <v>609562</v>
      </c>
      <c r="B11034" s="6">
        <v>55</v>
      </c>
      <c r="C11034" s="6">
        <v>4</v>
      </c>
      <c r="D11034" s="7">
        <v>153</v>
      </c>
      <c r="E11034" s="6" t="s">
        <v>18765</v>
      </c>
      <c r="H11034" s="6">
        <f>IF('Раздел 2.13.3'!Q39&gt;='Раздел 2.13.3'!Y39,0,1)</f>
        <v>0</v>
      </c>
    </row>
    <row r="11035" spans="1:8" x14ac:dyDescent="0.2">
      <c r="A11035" s="6">
        <f t="shared" si="163"/>
        <v>609562</v>
      </c>
      <c r="B11035" s="6">
        <v>55</v>
      </c>
      <c r="C11035" s="6">
        <v>4</v>
      </c>
      <c r="D11035" s="7">
        <v>154</v>
      </c>
      <c r="E11035" s="6" t="s">
        <v>18766</v>
      </c>
      <c r="H11035" s="6">
        <f>IF('Раздел 2.13.3'!Q40&gt;='Раздел 2.13.3'!Y40,0,1)</f>
        <v>0</v>
      </c>
    </row>
    <row r="11036" spans="1:8" x14ac:dyDescent="0.2">
      <c r="A11036" s="6">
        <f t="shared" si="163"/>
        <v>609562</v>
      </c>
      <c r="B11036" s="6">
        <v>55</v>
      </c>
      <c r="C11036" s="6">
        <v>4</v>
      </c>
      <c r="D11036" s="7">
        <v>155</v>
      </c>
      <c r="E11036" s="6" t="s">
        <v>18767</v>
      </c>
      <c r="H11036" s="6">
        <f>IF('Раздел 2.13.3'!Q41&gt;='Раздел 2.13.3'!Y41,0,1)</f>
        <v>0</v>
      </c>
    </row>
    <row r="11037" spans="1:8" x14ac:dyDescent="0.2">
      <c r="A11037" s="6">
        <f t="shared" si="163"/>
        <v>609562</v>
      </c>
      <c r="B11037" s="6">
        <v>55</v>
      </c>
      <c r="C11037" s="6">
        <v>4</v>
      </c>
      <c r="D11037" s="7">
        <v>156</v>
      </c>
      <c r="E11037" s="6" t="s">
        <v>18768</v>
      </c>
      <c r="H11037" s="6">
        <f>IF('Раздел 2.13.3'!Q42&gt;='Раздел 2.13.3'!Y42,0,1)</f>
        <v>0</v>
      </c>
    </row>
    <row r="11038" spans="1:8" x14ac:dyDescent="0.2">
      <c r="A11038" s="6">
        <f t="shared" si="163"/>
        <v>609562</v>
      </c>
      <c r="B11038" s="6">
        <v>55</v>
      </c>
      <c r="C11038" s="6">
        <v>4</v>
      </c>
      <c r="D11038" s="7">
        <v>157</v>
      </c>
      <c r="E11038" s="6" t="s">
        <v>18769</v>
      </c>
      <c r="H11038" s="6">
        <f>IF('Раздел 2.13.3'!Q43&gt;='Раздел 2.13.3'!Y43,0,1)</f>
        <v>0</v>
      </c>
    </row>
    <row r="11039" spans="1:8" x14ac:dyDescent="0.2">
      <c r="A11039" s="6">
        <f t="shared" si="163"/>
        <v>609562</v>
      </c>
      <c r="B11039" s="6">
        <v>55</v>
      </c>
      <c r="C11039" s="6">
        <v>4</v>
      </c>
      <c r="D11039" s="7">
        <v>158</v>
      </c>
      <c r="E11039" s="6" t="s">
        <v>18770</v>
      </c>
      <c r="H11039" s="6">
        <f>IF('Раздел 2.13.3'!Q44&gt;='Раздел 2.13.3'!Y44,0,1)</f>
        <v>0</v>
      </c>
    </row>
    <row r="11040" spans="1:8" x14ac:dyDescent="0.2">
      <c r="A11040" s="6">
        <f t="shared" si="163"/>
        <v>609562</v>
      </c>
      <c r="B11040" s="6">
        <v>55</v>
      </c>
      <c r="C11040" s="6">
        <v>4</v>
      </c>
      <c r="D11040" s="7">
        <v>159</v>
      </c>
      <c r="E11040" s="6" t="s">
        <v>18771</v>
      </c>
      <c r="H11040" s="6">
        <f>IF('Раздел 2.13.3'!Q45&gt;='Раздел 2.13.3'!Y45,0,1)</f>
        <v>0</v>
      </c>
    </row>
    <row r="11041" spans="1:8" x14ac:dyDescent="0.2">
      <c r="A11041" s="6">
        <f t="shared" si="163"/>
        <v>609562</v>
      </c>
      <c r="B11041" s="6">
        <v>55</v>
      </c>
      <c r="C11041" s="6">
        <v>4</v>
      </c>
      <c r="D11041" s="7">
        <v>160</v>
      </c>
      <c r="E11041" s="6" t="s">
        <v>18772</v>
      </c>
      <c r="H11041" s="6">
        <f>IF('Раздел 2.13.3'!Q46&gt;='Раздел 2.13.3'!Y46,0,1)</f>
        <v>0</v>
      </c>
    </row>
    <row r="11042" spans="1:8" x14ac:dyDescent="0.2">
      <c r="A11042" s="6">
        <f t="shared" si="163"/>
        <v>609562</v>
      </c>
      <c r="B11042" s="6">
        <v>55</v>
      </c>
      <c r="C11042" s="6">
        <v>4</v>
      </c>
      <c r="D11042" s="7">
        <v>161</v>
      </c>
      <c r="E11042" s="6" t="s">
        <v>18773</v>
      </c>
      <c r="H11042" s="6">
        <f>IF('Раздел 2.13.3'!Q47&gt;='Раздел 2.13.3'!Y47,0,1)</f>
        <v>0</v>
      </c>
    </row>
    <row r="11043" spans="1:8" x14ac:dyDescent="0.2">
      <c r="A11043" s="6">
        <f t="shared" si="163"/>
        <v>609562</v>
      </c>
      <c r="B11043" s="6">
        <v>55</v>
      </c>
      <c r="C11043" s="6">
        <v>4</v>
      </c>
      <c r="D11043" s="7">
        <v>162</v>
      </c>
      <c r="E11043" s="6" t="s">
        <v>18774</v>
      </c>
      <c r="H11043" s="6">
        <f>IF('Раздел 2.13.3'!Q48&gt;='Раздел 2.13.3'!Y48,0,1)</f>
        <v>0</v>
      </c>
    </row>
    <row r="11044" spans="1:8" x14ac:dyDescent="0.2">
      <c r="A11044" s="6">
        <f t="shared" si="163"/>
        <v>609562</v>
      </c>
      <c r="B11044" s="6">
        <v>55</v>
      </c>
      <c r="C11044" s="6">
        <v>4</v>
      </c>
      <c r="D11044" s="7">
        <v>163</v>
      </c>
      <c r="E11044" s="6" t="s">
        <v>18775</v>
      </c>
      <c r="H11044" s="6">
        <f>IF('Раздел 2.13.3'!Q49&gt;='Раздел 2.13.3'!Y49,0,1)</f>
        <v>0</v>
      </c>
    </row>
    <row r="11045" spans="1:8" x14ac:dyDescent="0.2">
      <c r="A11045" s="6">
        <f t="shared" si="163"/>
        <v>609562</v>
      </c>
      <c r="B11045" s="6">
        <v>55</v>
      </c>
      <c r="C11045" s="6">
        <v>4</v>
      </c>
      <c r="D11045" s="7">
        <v>164</v>
      </c>
      <c r="E11045" s="6" t="s">
        <v>18776</v>
      </c>
      <c r="H11045" s="6">
        <f>IF('Раздел 2.13.3'!Q50&gt;='Раздел 2.13.3'!Y50,0,1)</f>
        <v>0</v>
      </c>
    </row>
    <row r="11046" spans="1:8" x14ac:dyDescent="0.2">
      <c r="A11046" s="6">
        <f t="shared" si="163"/>
        <v>609562</v>
      </c>
      <c r="B11046" s="6">
        <v>55</v>
      </c>
      <c r="C11046" s="6">
        <v>4</v>
      </c>
      <c r="D11046" s="7">
        <v>165</v>
      </c>
      <c r="E11046" s="6" t="s">
        <v>17972</v>
      </c>
      <c r="H11046" s="6">
        <f>IF('Раздел 2.13.3'!Q51&gt;='Раздел 2.13.3'!Y51,0,1)</f>
        <v>0</v>
      </c>
    </row>
    <row r="11047" spans="1:8" x14ac:dyDescent="0.2">
      <c r="A11047" s="6">
        <f t="shared" si="163"/>
        <v>609562</v>
      </c>
      <c r="B11047" s="6">
        <v>55</v>
      </c>
      <c r="C11047" s="6">
        <v>4</v>
      </c>
      <c r="D11047" s="7">
        <v>166</v>
      </c>
      <c r="E11047" s="6" t="s">
        <v>17973</v>
      </c>
      <c r="H11047" s="6">
        <f>IF('Раздел 2.13.3'!Q52&gt;='Раздел 2.13.3'!Y52,0,1)</f>
        <v>0</v>
      </c>
    </row>
    <row r="11048" spans="1:8" x14ac:dyDescent="0.2">
      <c r="A11048" s="6">
        <f t="shared" si="163"/>
        <v>609562</v>
      </c>
      <c r="B11048" s="6">
        <v>55</v>
      </c>
      <c r="C11048" s="6">
        <v>4</v>
      </c>
      <c r="D11048" s="7">
        <v>167</v>
      </c>
      <c r="E11048" s="6" t="s">
        <v>17974</v>
      </c>
      <c r="H11048" s="6">
        <f>IF('Раздел 2.13.3'!Q53&gt;='Раздел 2.13.3'!Y53,0,1)</f>
        <v>0</v>
      </c>
    </row>
    <row r="11049" spans="1:8" x14ac:dyDescent="0.2">
      <c r="A11049" s="6">
        <f t="shared" si="163"/>
        <v>609562</v>
      </c>
      <c r="B11049" s="6">
        <v>55</v>
      </c>
      <c r="C11049" s="6">
        <v>4</v>
      </c>
      <c r="D11049" s="7">
        <v>168</v>
      </c>
      <c r="E11049" s="6" t="s">
        <v>17975</v>
      </c>
      <c r="H11049" s="6">
        <f>IF('Раздел 2.13.3'!Q54&gt;='Раздел 2.13.3'!Y54,0,1)</f>
        <v>0</v>
      </c>
    </row>
    <row r="11050" spans="1:8" x14ac:dyDescent="0.2">
      <c r="A11050" s="6">
        <f t="shared" si="163"/>
        <v>609562</v>
      </c>
      <c r="B11050" s="6">
        <v>55</v>
      </c>
      <c r="C11050" s="6">
        <v>4</v>
      </c>
      <c r="D11050" s="7">
        <v>169</v>
      </c>
      <c r="E11050" s="6" t="s">
        <v>17976</v>
      </c>
      <c r="H11050" s="6">
        <f>IF('Раздел 2.13.3'!Q55&gt;='Раздел 2.13.3'!Y55,0,1)</f>
        <v>0</v>
      </c>
    </row>
    <row r="11051" spans="1:8" x14ac:dyDescent="0.2">
      <c r="A11051" s="6">
        <f t="shared" si="163"/>
        <v>609562</v>
      </c>
      <c r="B11051" s="6">
        <v>55</v>
      </c>
      <c r="C11051" s="6">
        <v>4</v>
      </c>
      <c r="D11051" s="7">
        <v>170</v>
      </c>
      <c r="E11051" s="6" t="s">
        <v>17977</v>
      </c>
      <c r="H11051" s="6">
        <f>IF('Раздел 2.13.3'!Q56&gt;='Раздел 2.13.3'!Y56,0,1)</f>
        <v>0</v>
      </c>
    </row>
    <row r="11052" spans="1:8" x14ac:dyDescent="0.2">
      <c r="A11052" s="6">
        <f t="shared" si="163"/>
        <v>609562</v>
      </c>
      <c r="B11052" s="6">
        <v>55</v>
      </c>
      <c r="C11052" s="6">
        <v>4</v>
      </c>
      <c r="D11052" s="7">
        <v>171</v>
      </c>
      <c r="E11052" s="6" t="s">
        <v>17978</v>
      </c>
      <c r="H11052" s="6">
        <f>IF('Раздел 2.13.3'!Q57&gt;='Раздел 2.13.3'!Y57,0,1)</f>
        <v>0</v>
      </c>
    </row>
    <row r="11053" spans="1:8" x14ac:dyDescent="0.2">
      <c r="A11053" s="6">
        <f t="shared" si="163"/>
        <v>609562</v>
      </c>
      <c r="B11053" s="6">
        <v>55</v>
      </c>
      <c r="C11053" s="6">
        <v>4</v>
      </c>
      <c r="D11053" s="7">
        <v>172</v>
      </c>
      <c r="E11053" s="6" t="s">
        <v>17979</v>
      </c>
      <c r="H11053" s="6">
        <f>IF('Раздел 2.13.3'!Q58&gt;='Раздел 2.13.3'!Y58,0,1)</f>
        <v>0</v>
      </c>
    </row>
    <row r="11054" spans="1:8" x14ac:dyDescent="0.2">
      <c r="A11054" s="6">
        <f t="shared" si="163"/>
        <v>609562</v>
      </c>
      <c r="B11054" s="6">
        <v>55</v>
      </c>
      <c r="C11054" s="6">
        <v>4</v>
      </c>
      <c r="D11054" s="7">
        <v>173</v>
      </c>
      <c r="E11054" s="6" t="s">
        <v>17980</v>
      </c>
      <c r="H11054" s="6">
        <f>IF('Раздел 2.13.3'!Q59&gt;='Раздел 2.13.3'!Y59,0,1)</f>
        <v>0</v>
      </c>
    </row>
    <row r="11055" spans="1:8" x14ac:dyDescent="0.2">
      <c r="A11055" s="6">
        <f t="shared" si="163"/>
        <v>609562</v>
      </c>
      <c r="B11055" s="6">
        <v>55</v>
      </c>
      <c r="C11055" s="6">
        <v>4</v>
      </c>
      <c r="D11055" s="7">
        <v>174</v>
      </c>
      <c r="E11055" s="6" t="s">
        <v>17981</v>
      </c>
      <c r="H11055" s="6">
        <f>IF('Раздел 2.13.3'!Q60&gt;='Раздел 2.13.3'!Y60,0,1)</f>
        <v>0</v>
      </c>
    </row>
    <row r="11056" spans="1:8" x14ac:dyDescent="0.2">
      <c r="A11056" s="6">
        <f t="shared" si="163"/>
        <v>609562</v>
      </c>
      <c r="B11056" s="6">
        <v>55</v>
      </c>
      <c r="C11056" s="6">
        <v>4</v>
      </c>
      <c r="D11056" s="7">
        <v>175</v>
      </c>
      <c r="E11056" s="6" t="s">
        <v>17982</v>
      </c>
      <c r="H11056" s="6">
        <f>IF('Раздел 2.13.3'!Q61&gt;='Раздел 2.13.3'!Y61,0,1)</f>
        <v>0</v>
      </c>
    </row>
    <row r="11057" spans="1:8" x14ac:dyDescent="0.2">
      <c r="A11057" s="6">
        <f t="shared" si="163"/>
        <v>609562</v>
      </c>
      <c r="B11057" s="6">
        <v>55</v>
      </c>
      <c r="C11057" s="6">
        <v>4</v>
      </c>
      <c r="D11057" s="7">
        <v>176</v>
      </c>
      <c r="E11057" s="6" t="s">
        <v>17983</v>
      </c>
      <c r="H11057" s="6">
        <f>IF('Раздел 2.13.3'!Q62&gt;='Раздел 2.13.3'!Y62,0,1)</f>
        <v>0</v>
      </c>
    </row>
    <row r="11058" spans="1:8" x14ac:dyDescent="0.2">
      <c r="A11058" s="6">
        <f t="shared" si="163"/>
        <v>609562</v>
      </c>
      <c r="B11058" s="6">
        <v>55</v>
      </c>
      <c r="C11058" s="6">
        <v>4</v>
      </c>
      <c r="D11058" s="7">
        <v>177</v>
      </c>
      <c r="E11058" s="6" t="s">
        <v>17984</v>
      </c>
      <c r="H11058" s="6">
        <f>IF('Раздел 2.13.3'!Q63&gt;='Раздел 2.13.3'!Y63,0,1)</f>
        <v>0</v>
      </c>
    </row>
    <row r="11059" spans="1:8" x14ac:dyDescent="0.2">
      <c r="A11059" s="6">
        <f t="shared" si="163"/>
        <v>609562</v>
      </c>
      <c r="B11059" s="6">
        <v>55</v>
      </c>
      <c r="C11059" s="6">
        <v>4</v>
      </c>
      <c r="D11059" s="7">
        <v>178</v>
      </c>
      <c r="E11059" s="6" t="s">
        <v>17985</v>
      </c>
      <c r="H11059" s="6">
        <f>IF('Раздел 2.13.3'!Q64&gt;='Раздел 2.13.3'!Y64,0,1)</f>
        <v>0</v>
      </c>
    </row>
    <row r="11060" spans="1:8" x14ac:dyDescent="0.2">
      <c r="A11060" s="6">
        <f t="shared" si="163"/>
        <v>609562</v>
      </c>
      <c r="B11060" s="6">
        <v>55</v>
      </c>
      <c r="C11060" s="6">
        <v>4</v>
      </c>
      <c r="D11060" s="7">
        <v>179</v>
      </c>
      <c r="E11060" s="6" t="s">
        <v>17986</v>
      </c>
      <c r="H11060" s="6">
        <f>IF('Раздел 2.13.3'!Q65&gt;='Раздел 2.13.3'!Y65,0,1)</f>
        <v>0</v>
      </c>
    </row>
    <row r="11061" spans="1:8" x14ac:dyDescent="0.2">
      <c r="A11061" s="6">
        <f t="shared" si="163"/>
        <v>609562</v>
      </c>
      <c r="B11061" s="6">
        <v>55</v>
      </c>
      <c r="C11061" s="6">
        <v>4</v>
      </c>
      <c r="D11061" s="7">
        <v>180</v>
      </c>
      <c r="E11061" s="6" t="s">
        <v>18793</v>
      </c>
      <c r="H11061" s="6">
        <f>IF('Раздел 2.13.3'!Q66&gt;='Раздел 2.13.3'!Y66,0,1)</f>
        <v>0</v>
      </c>
    </row>
    <row r="11062" spans="1:8" x14ac:dyDescent="0.2">
      <c r="A11062" s="6">
        <f t="shared" si="163"/>
        <v>609562</v>
      </c>
      <c r="B11062" s="6">
        <v>55</v>
      </c>
      <c r="C11062" s="6">
        <v>4</v>
      </c>
      <c r="D11062" s="7">
        <v>181</v>
      </c>
      <c r="E11062" s="6" t="s">
        <v>18794</v>
      </c>
      <c r="H11062" s="6">
        <f>IF('Раздел 2.13.3'!Q67&gt;='Раздел 2.13.3'!Y67,0,1)</f>
        <v>0</v>
      </c>
    </row>
    <row r="11063" spans="1:8" x14ac:dyDescent="0.2">
      <c r="A11063" s="6">
        <f t="shared" si="163"/>
        <v>609562</v>
      </c>
      <c r="B11063" s="6">
        <v>55</v>
      </c>
      <c r="C11063" s="6">
        <v>4</v>
      </c>
      <c r="D11063" s="7">
        <v>182</v>
      </c>
      <c r="E11063" s="6" t="s">
        <v>18795</v>
      </c>
      <c r="H11063" s="6">
        <f>IF('Раздел 2.13.3'!Q68&gt;='Раздел 2.13.3'!Y68,0,1)</f>
        <v>0</v>
      </c>
    </row>
    <row r="11064" spans="1:8" x14ac:dyDescent="0.2">
      <c r="A11064" s="6">
        <f t="shared" si="163"/>
        <v>609562</v>
      </c>
      <c r="B11064" s="6">
        <v>55</v>
      </c>
      <c r="C11064" s="6">
        <v>4</v>
      </c>
      <c r="D11064" s="7">
        <v>183</v>
      </c>
      <c r="E11064" s="6" t="s">
        <v>18796</v>
      </c>
      <c r="H11064" s="6">
        <f>IF('Раздел 2.13.3'!Q69&gt;='Раздел 2.13.3'!Y69,0,1)</f>
        <v>0</v>
      </c>
    </row>
    <row r="11065" spans="1:8" x14ac:dyDescent="0.2">
      <c r="A11065" s="6">
        <f t="shared" si="163"/>
        <v>609562</v>
      </c>
      <c r="B11065" s="6">
        <v>55</v>
      </c>
      <c r="C11065" s="6">
        <v>4</v>
      </c>
      <c r="D11065" s="7">
        <v>184</v>
      </c>
      <c r="E11065" s="6" t="s">
        <v>18797</v>
      </c>
      <c r="H11065" s="6">
        <f>IF('Раздел 2.13.3'!Q70&gt;='Раздел 2.13.3'!Y70,0,1)</f>
        <v>0</v>
      </c>
    </row>
    <row r="11066" spans="1:8" x14ac:dyDescent="0.2">
      <c r="A11066" s="6">
        <f t="shared" si="163"/>
        <v>609562</v>
      </c>
      <c r="B11066" s="6">
        <v>55</v>
      </c>
      <c r="C11066" s="6">
        <v>4</v>
      </c>
      <c r="D11066" s="7">
        <v>185</v>
      </c>
      <c r="E11066" s="6" t="s">
        <v>18798</v>
      </c>
      <c r="H11066" s="6">
        <f>IF('Раздел 2.13.3'!Q71&gt;='Раздел 2.13.3'!Y71,0,1)</f>
        <v>0</v>
      </c>
    </row>
    <row r="11067" spans="1:8" x14ac:dyDescent="0.2">
      <c r="A11067" s="6">
        <f t="shared" si="163"/>
        <v>609562</v>
      </c>
      <c r="B11067" s="6">
        <v>55</v>
      </c>
      <c r="C11067" s="6">
        <v>4</v>
      </c>
      <c r="D11067" s="7">
        <v>186</v>
      </c>
      <c r="E11067" s="6" t="s">
        <v>18799</v>
      </c>
      <c r="H11067" s="6">
        <f>IF('Раздел 2.13.3'!Q72&gt;='Раздел 2.13.3'!Y72,0,1)</f>
        <v>0</v>
      </c>
    </row>
    <row r="11068" spans="1:8" x14ac:dyDescent="0.2">
      <c r="A11068" s="6">
        <f t="shared" si="163"/>
        <v>609562</v>
      </c>
      <c r="B11068" s="6">
        <v>55</v>
      </c>
      <c r="C11068" s="6">
        <v>4</v>
      </c>
      <c r="D11068" s="7">
        <v>187</v>
      </c>
      <c r="E11068" s="6" t="s">
        <v>18800</v>
      </c>
      <c r="H11068" s="6">
        <f>IF('Раздел 2.13.3'!Q73&gt;='Раздел 2.13.3'!Y73,0,1)</f>
        <v>0</v>
      </c>
    </row>
    <row r="11069" spans="1:8" x14ac:dyDescent="0.2">
      <c r="A11069" s="6">
        <f t="shared" si="163"/>
        <v>609562</v>
      </c>
      <c r="B11069" s="6">
        <v>55</v>
      </c>
      <c r="C11069" s="6">
        <v>4</v>
      </c>
      <c r="D11069" s="7">
        <v>188</v>
      </c>
      <c r="E11069" s="6" t="s">
        <v>19575</v>
      </c>
      <c r="H11069" s="6">
        <f>IF('Раздел 2.13.3'!Q74&gt;='Раздел 2.13.3'!Y74,0,1)</f>
        <v>0</v>
      </c>
    </row>
    <row r="11070" spans="1:8" x14ac:dyDescent="0.2">
      <c r="A11070" s="6">
        <f t="shared" si="163"/>
        <v>609562</v>
      </c>
      <c r="B11070" s="6">
        <v>55</v>
      </c>
      <c r="C11070" s="6">
        <v>4</v>
      </c>
      <c r="D11070" s="7">
        <v>189</v>
      </c>
      <c r="E11070" s="6" t="s">
        <v>18805</v>
      </c>
      <c r="H11070" s="6">
        <f>IF('Раздел 2.13.3'!Q75&gt;='Раздел 2.13.3'!Y75,0,1)</f>
        <v>0</v>
      </c>
    </row>
    <row r="11071" spans="1:8" x14ac:dyDescent="0.2">
      <c r="A11071" s="6">
        <f t="shared" si="163"/>
        <v>609562</v>
      </c>
      <c r="B11071" s="6">
        <v>55</v>
      </c>
      <c r="C11071" s="6">
        <v>4</v>
      </c>
      <c r="D11071" s="7">
        <v>190</v>
      </c>
      <c r="E11071" s="6" t="s">
        <v>18806</v>
      </c>
      <c r="H11071" s="6">
        <f>IF('Раздел 2.13.3'!Q76&gt;='Раздел 2.13.3'!Y76,0,1)</f>
        <v>0</v>
      </c>
    </row>
    <row r="11072" spans="1:8" x14ac:dyDescent="0.2">
      <c r="A11072" s="6">
        <f t="shared" si="163"/>
        <v>609562</v>
      </c>
      <c r="B11072" s="6">
        <v>55</v>
      </c>
      <c r="C11072" s="6">
        <v>4</v>
      </c>
      <c r="D11072" s="7">
        <v>191</v>
      </c>
      <c r="E11072" s="6" t="s">
        <v>18807</v>
      </c>
      <c r="H11072" s="6">
        <f>IF('Раздел 2.13.3'!Q77&gt;='Раздел 2.13.3'!Y77,0,1)</f>
        <v>0</v>
      </c>
    </row>
    <row r="11073" spans="1:8" x14ac:dyDescent="0.2">
      <c r="A11073" s="6">
        <f t="shared" si="163"/>
        <v>609562</v>
      </c>
      <c r="B11073" s="6">
        <v>55</v>
      </c>
      <c r="C11073" s="6">
        <v>4</v>
      </c>
      <c r="D11073" s="7">
        <v>192</v>
      </c>
      <c r="E11073" s="6" t="s">
        <v>18808</v>
      </c>
      <c r="H11073" s="6">
        <f>IF('Раздел 2.13.3'!Q78&gt;='Раздел 2.13.3'!Y78,0,1)</f>
        <v>0</v>
      </c>
    </row>
    <row r="11074" spans="1:8" x14ac:dyDescent="0.2">
      <c r="A11074" s="6">
        <f t="shared" si="163"/>
        <v>609562</v>
      </c>
      <c r="B11074" s="6">
        <v>55</v>
      </c>
      <c r="C11074" s="6">
        <v>4</v>
      </c>
      <c r="D11074" s="7">
        <v>193</v>
      </c>
      <c r="E11074" s="6" t="s">
        <v>18809</v>
      </c>
      <c r="H11074" s="6">
        <f>IF('Раздел 2.13.3'!Q79&gt;='Раздел 2.13.3'!Y79,0,1)</f>
        <v>0</v>
      </c>
    </row>
    <row r="11075" spans="1:8" x14ac:dyDescent="0.2">
      <c r="A11075" s="6">
        <f t="shared" si="163"/>
        <v>609562</v>
      </c>
      <c r="B11075" s="6">
        <v>55</v>
      </c>
      <c r="C11075" s="119">
        <v>4</v>
      </c>
      <c r="D11075" s="119">
        <v>194</v>
      </c>
      <c r="E11075" s="119" t="s">
        <v>18810</v>
      </c>
      <c r="F11075" s="119"/>
      <c r="G11075" s="119"/>
      <c r="H11075" s="119">
        <f>IF('Раздел 2.13.3'!Q80&gt;='Раздел 2.13.3'!Y80,0,1)</f>
        <v>0</v>
      </c>
    </row>
    <row r="11076" spans="1:8" x14ac:dyDescent="0.2">
      <c r="A11076" s="6">
        <f t="shared" si="163"/>
        <v>609562</v>
      </c>
      <c r="B11076" s="6">
        <v>55</v>
      </c>
      <c r="C11076" s="6">
        <v>5</v>
      </c>
      <c r="D11076" s="7">
        <v>195</v>
      </c>
      <c r="E11076" s="6" t="s">
        <v>18811</v>
      </c>
      <c r="H11076" s="6">
        <f>IF('Раздел 2.13.3'!Q21&gt;='Раздел 2.13.3'!Z21,0,1)</f>
        <v>0</v>
      </c>
    </row>
    <row r="11077" spans="1:8" x14ac:dyDescent="0.2">
      <c r="A11077" s="6">
        <f t="shared" si="163"/>
        <v>609562</v>
      </c>
      <c r="B11077" s="6">
        <v>55</v>
      </c>
      <c r="C11077" s="6">
        <v>5</v>
      </c>
      <c r="D11077" s="7">
        <v>196</v>
      </c>
      <c r="E11077" s="6" t="s">
        <v>18812</v>
      </c>
      <c r="H11077" s="6">
        <f>IF('Раздел 2.13.3'!Q22&gt;='Раздел 2.13.3'!Z22,0,1)</f>
        <v>0</v>
      </c>
    </row>
    <row r="11078" spans="1:8" x14ac:dyDescent="0.2">
      <c r="A11078" s="6">
        <f t="shared" si="163"/>
        <v>609562</v>
      </c>
      <c r="B11078" s="6">
        <v>55</v>
      </c>
      <c r="C11078" s="6">
        <v>5</v>
      </c>
      <c r="D11078" s="7">
        <v>197</v>
      </c>
      <c r="E11078" s="6" t="s">
        <v>18813</v>
      </c>
      <c r="H11078" s="6">
        <f>IF('Раздел 2.13.3'!Q23&gt;='Раздел 2.13.3'!Z23,0,1)</f>
        <v>0</v>
      </c>
    </row>
    <row r="11079" spans="1:8" x14ac:dyDescent="0.2">
      <c r="A11079" s="6">
        <f t="shared" si="163"/>
        <v>609562</v>
      </c>
      <c r="B11079" s="6">
        <v>55</v>
      </c>
      <c r="C11079" s="6">
        <v>5</v>
      </c>
      <c r="D11079" s="7">
        <v>198</v>
      </c>
      <c r="E11079" s="6" t="s">
        <v>18814</v>
      </c>
      <c r="H11079" s="6">
        <f>IF('Раздел 2.13.3'!Q24&gt;='Раздел 2.13.3'!Z24,0,1)</f>
        <v>0</v>
      </c>
    </row>
    <row r="11080" spans="1:8" x14ac:dyDescent="0.2">
      <c r="A11080" s="6">
        <f t="shared" si="163"/>
        <v>609562</v>
      </c>
      <c r="B11080" s="6">
        <v>55</v>
      </c>
      <c r="C11080" s="6">
        <v>5</v>
      </c>
      <c r="D11080" s="7">
        <v>199</v>
      </c>
      <c r="E11080" s="6" t="s">
        <v>19591</v>
      </c>
      <c r="H11080" s="6">
        <f>IF('Раздел 2.13.3'!Q25&gt;='Раздел 2.13.3'!Z25,0,1)</f>
        <v>0</v>
      </c>
    </row>
    <row r="11081" spans="1:8" x14ac:dyDescent="0.2">
      <c r="A11081" s="6">
        <f t="shared" si="163"/>
        <v>609562</v>
      </c>
      <c r="B11081" s="6">
        <v>55</v>
      </c>
      <c r="C11081" s="6">
        <v>5</v>
      </c>
      <c r="D11081" s="7">
        <v>200</v>
      </c>
      <c r="E11081" s="6" t="s">
        <v>19592</v>
      </c>
      <c r="H11081" s="6">
        <f>IF('Раздел 2.13.3'!Q26&gt;='Раздел 2.13.3'!Z26,0,1)</f>
        <v>0</v>
      </c>
    </row>
    <row r="11082" spans="1:8" x14ac:dyDescent="0.2">
      <c r="A11082" s="6">
        <f t="shared" si="163"/>
        <v>609562</v>
      </c>
      <c r="B11082" s="6">
        <v>55</v>
      </c>
      <c r="C11082" s="6">
        <v>5</v>
      </c>
      <c r="D11082" s="7">
        <v>201</v>
      </c>
      <c r="E11082" s="6" t="s">
        <v>19593</v>
      </c>
      <c r="H11082" s="6">
        <f>IF('Раздел 2.13.3'!Q27&gt;='Раздел 2.13.3'!Z27,0,1)</f>
        <v>0</v>
      </c>
    </row>
    <row r="11083" spans="1:8" x14ac:dyDescent="0.2">
      <c r="A11083" s="6">
        <f t="shared" si="163"/>
        <v>609562</v>
      </c>
      <c r="B11083" s="6">
        <v>55</v>
      </c>
      <c r="C11083" s="6">
        <v>5</v>
      </c>
      <c r="D11083" s="7">
        <v>202</v>
      </c>
      <c r="E11083" s="6" t="s">
        <v>19594</v>
      </c>
      <c r="H11083" s="6">
        <f>IF('Раздел 2.13.3'!Q28&gt;='Раздел 2.13.3'!Z28,0,1)</f>
        <v>0</v>
      </c>
    </row>
    <row r="11084" spans="1:8" x14ac:dyDescent="0.2">
      <c r="A11084" s="6">
        <f t="shared" si="163"/>
        <v>609562</v>
      </c>
      <c r="B11084" s="6">
        <v>55</v>
      </c>
      <c r="C11084" s="6">
        <v>5</v>
      </c>
      <c r="D11084" s="7">
        <v>203</v>
      </c>
      <c r="E11084" s="6" t="s">
        <v>19595</v>
      </c>
      <c r="H11084" s="6">
        <f>IF('Раздел 2.13.3'!Q29&gt;='Раздел 2.13.3'!Z29,0,1)</f>
        <v>0</v>
      </c>
    </row>
    <row r="11085" spans="1:8" x14ac:dyDescent="0.2">
      <c r="A11085" s="6">
        <f t="shared" si="163"/>
        <v>609562</v>
      </c>
      <c r="B11085" s="6">
        <v>55</v>
      </c>
      <c r="C11085" s="6">
        <v>5</v>
      </c>
      <c r="D11085" s="7">
        <v>204</v>
      </c>
      <c r="E11085" s="6" t="s">
        <v>19596</v>
      </c>
      <c r="H11085" s="6">
        <f>IF('Раздел 2.13.3'!Q30&gt;='Раздел 2.13.3'!Z30,0,1)</f>
        <v>0</v>
      </c>
    </row>
    <row r="11086" spans="1:8" x14ac:dyDescent="0.2">
      <c r="A11086" s="6">
        <f t="shared" si="163"/>
        <v>609562</v>
      </c>
      <c r="B11086" s="6">
        <v>55</v>
      </c>
      <c r="C11086" s="6">
        <v>5</v>
      </c>
      <c r="D11086" s="7">
        <v>205</v>
      </c>
      <c r="E11086" s="6" t="s">
        <v>19597</v>
      </c>
      <c r="H11086" s="6">
        <f>IF('Раздел 2.13.3'!Q31&gt;='Раздел 2.13.3'!Z31,0,1)</f>
        <v>0</v>
      </c>
    </row>
    <row r="11087" spans="1:8" x14ac:dyDescent="0.2">
      <c r="A11087" s="6">
        <f t="shared" si="163"/>
        <v>609562</v>
      </c>
      <c r="B11087" s="6">
        <v>55</v>
      </c>
      <c r="C11087" s="6">
        <v>5</v>
      </c>
      <c r="D11087" s="7">
        <v>206</v>
      </c>
      <c r="E11087" s="6" t="s">
        <v>19598</v>
      </c>
      <c r="H11087" s="6">
        <f>IF('Раздел 2.13.3'!Q32&gt;='Раздел 2.13.3'!Z32,0,1)</f>
        <v>0</v>
      </c>
    </row>
    <row r="11088" spans="1:8" x14ac:dyDescent="0.2">
      <c r="A11088" s="6">
        <f t="shared" si="163"/>
        <v>609562</v>
      </c>
      <c r="B11088" s="6">
        <v>55</v>
      </c>
      <c r="C11088" s="6">
        <v>5</v>
      </c>
      <c r="D11088" s="7">
        <v>207</v>
      </c>
      <c r="E11088" s="6" t="s">
        <v>19599</v>
      </c>
      <c r="H11088" s="6">
        <f>IF('Раздел 2.13.3'!Q33&gt;='Раздел 2.13.3'!Z33,0,1)</f>
        <v>0</v>
      </c>
    </row>
    <row r="11089" spans="1:8" x14ac:dyDescent="0.2">
      <c r="A11089" s="6">
        <f t="shared" si="163"/>
        <v>609562</v>
      </c>
      <c r="B11089" s="6">
        <v>55</v>
      </c>
      <c r="C11089" s="6">
        <v>5</v>
      </c>
      <c r="D11089" s="7">
        <v>208</v>
      </c>
      <c r="E11089" s="6" t="s">
        <v>19600</v>
      </c>
      <c r="H11089" s="6">
        <f>IF('Раздел 2.13.3'!Q34&gt;='Раздел 2.13.3'!Z34,0,1)</f>
        <v>0</v>
      </c>
    </row>
    <row r="11090" spans="1:8" x14ac:dyDescent="0.2">
      <c r="A11090" s="6">
        <f t="shared" ref="A11090:A11153" si="164">P_3</f>
        <v>609562</v>
      </c>
      <c r="B11090" s="6">
        <v>55</v>
      </c>
      <c r="C11090" s="6">
        <v>5</v>
      </c>
      <c r="D11090" s="7">
        <v>209</v>
      </c>
      <c r="E11090" s="6" t="s">
        <v>19601</v>
      </c>
      <c r="H11090" s="6">
        <f>IF('Раздел 2.13.3'!Q35&gt;='Раздел 2.13.3'!Z35,0,1)</f>
        <v>0</v>
      </c>
    </row>
    <row r="11091" spans="1:8" x14ac:dyDescent="0.2">
      <c r="A11091" s="6">
        <f t="shared" si="164"/>
        <v>609562</v>
      </c>
      <c r="B11091" s="6">
        <v>55</v>
      </c>
      <c r="C11091" s="6">
        <v>5</v>
      </c>
      <c r="D11091" s="7">
        <v>210</v>
      </c>
      <c r="E11091" s="6" t="s">
        <v>19602</v>
      </c>
      <c r="H11091" s="6">
        <f>IF('Раздел 2.13.3'!Q36&gt;='Раздел 2.13.3'!Z36,0,1)</f>
        <v>0</v>
      </c>
    </row>
    <row r="11092" spans="1:8" x14ac:dyDescent="0.2">
      <c r="A11092" s="6">
        <f t="shared" si="164"/>
        <v>609562</v>
      </c>
      <c r="B11092" s="6">
        <v>55</v>
      </c>
      <c r="C11092" s="6">
        <v>5</v>
      </c>
      <c r="D11092" s="7">
        <v>211</v>
      </c>
      <c r="E11092" s="6" t="s">
        <v>19603</v>
      </c>
      <c r="H11092" s="6">
        <f>IF('Раздел 2.13.3'!Q37&gt;='Раздел 2.13.3'!Z37,0,1)</f>
        <v>0</v>
      </c>
    </row>
    <row r="11093" spans="1:8" x14ac:dyDescent="0.2">
      <c r="A11093" s="6">
        <f t="shared" si="164"/>
        <v>609562</v>
      </c>
      <c r="B11093" s="6">
        <v>55</v>
      </c>
      <c r="C11093" s="6">
        <v>5</v>
      </c>
      <c r="D11093" s="7">
        <v>212</v>
      </c>
      <c r="E11093" s="6" t="s">
        <v>19604</v>
      </c>
      <c r="H11093" s="6">
        <f>IF('Раздел 2.13.3'!Q38&gt;='Раздел 2.13.3'!Z38,0,1)</f>
        <v>0</v>
      </c>
    </row>
    <row r="11094" spans="1:8" x14ac:dyDescent="0.2">
      <c r="A11094" s="6">
        <f t="shared" si="164"/>
        <v>609562</v>
      </c>
      <c r="B11094" s="6">
        <v>55</v>
      </c>
      <c r="C11094" s="6">
        <v>5</v>
      </c>
      <c r="D11094" s="7">
        <v>213</v>
      </c>
      <c r="E11094" s="6" t="s">
        <v>19605</v>
      </c>
      <c r="H11094" s="6">
        <f>IF('Раздел 2.13.3'!Q39&gt;='Раздел 2.13.3'!Z39,0,1)</f>
        <v>0</v>
      </c>
    </row>
    <row r="11095" spans="1:8" x14ac:dyDescent="0.2">
      <c r="A11095" s="6">
        <f t="shared" si="164"/>
        <v>609562</v>
      </c>
      <c r="B11095" s="6">
        <v>55</v>
      </c>
      <c r="C11095" s="6">
        <v>5</v>
      </c>
      <c r="D11095" s="7">
        <v>214</v>
      </c>
      <c r="E11095" s="6" t="s">
        <v>19606</v>
      </c>
      <c r="H11095" s="6">
        <f>IF('Раздел 2.13.3'!Q40&gt;='Раздел 2.13.3'!Z40,0,1)</f>
        <v>0</v>
      </c>
    </row>
    <row r="11096" spans="1:8" x14ac:dyDescent="0.2">
      <c r="A11096" s="6">
        <f t="shared" si="164"/>
        <v>609562</v>
      </c>
      <c r="B11096" s="6">
        <v>55</v>
      </c>
      <c r="C11096" s="6">
        <v>5</v>
      </c>
      <c r="D11096" s="7">
        <v>215</v>
      </c>
      <c r="E11096" s="6" t="s">
        <v>19607</v>
      </c>
      <c r="H11096" s="6">
        <f>IF('Раздел 2.13.3'!Q41&gt;='Раздел 2.13.3'!Z41,0,1)</f>
        <v>0</v>
      </c>
    </row>
    <row r="11097" spans="1:8" x14ac:dyDescent="0.2">
      <c r="A11097" s="6">
        <f t="shared" si="164"/>
        <v>609562</v>
      </c>
      <c r="B11097" s="6">
        <v>55</v>
      </c>
      <c r="C11097" s="6">
        <v>5</v>
      </c>
      <c r="D11097" s="7">
        <v>216</v>
      </c>
      <c r="E11097" s="6" t="s">
        <v>19608</v>
      </c>
      <c r="H11097" s="6">
        <f>IF('Раздел 2.13.3'!Q42&gt;='Раздел 2.13.3'!Z42,0,1)</f>
        <v>0</v>
      </c>
    </row>
    <row r="11098" spans="1:8" x14ac:dyDescent="0.2">
      <c r="A11098" s="6">
        <f t="shared" si="164"/>
        <v>609562</v>
      </c>
      <c r="B11098" s="6">
        <v>55</v>
      </c>
      <c r="C11098" s="6">
        <v>5</v>
      </c>
      <c r="D11098" s="7">
        <v>217</v>
      </c>
      <c r="E11098" s="6" t="s">
        <v>19609</v>
      </c>
      <c r="H11098" s="6">
        <f>IF('Раздел 2.13.3'!Q43&gt;='Раздел 2.13.3'!Z43,0,1)</f>
        <v>0</v>
      </c>
    </row>
    <row r="11099" spans="1:8" x14ac:dyDescent="0.2">
      <c r="A11099" s="6">
        <f t="shared" si="164"/>
        <v>609562</v>
      </c>
      <c r="B11099" s="6">
        <v>55</v>
      </c>
      <c r="C11099" s="6">
        <v>5</v>
      </c>
      <c r="D11099" s="7">
        <v>218</v>
      </c>
      <c r="E11099" s="6" t="s">
        <v>19610</v>
      </c>
      <c r="H11099" s="6">
        <f>IF('Раздел 2.13.3'!Q44&gt;='Раздел 2.13.3'!Z44,0,1)</f>
        <v>0</v>
      </c>
    </row>
    <row r="11100" spans="1:8" x14ac:dyDescent="0.2">
      <c r="A11100" s="6">
        <f t="shared" si="164"/>
        <v>609562</v>
      </c>
      <c r="B11100" s="6">
        <v>55</v>
      </c>
      <c r="C11100" s="6">
        <v>5</v>
      </c>
      <c r="D11100" s="7">
        <v>219</v>
      </c>
      <c r="E11100" s="6" t="s">
        <v>19611</v>
      </c>
      <c r="H11100" s="6">
        <f>IF('Раздел 2.13.3'!Q45&gt;='Раздел 2.13.3'!Z45,0,1)</f>
        <v>0</v>
      </c>
    </row>
    <row r="11101" spans="1:8" x14ac:dyDescent="0.2">
      <c r="A11101" s="6">
        <f t="shared" si="164"/>
        <v>609562</v>
      </c>
      <c r="B11101" s="6">
        <v>55</v>
      </c>
      <c r="C11101" s="6">
        <v>5</v>
      </c>
      <c r="D11101" s="7">
        <v>220</v>
      </c>
      <c r="E11101" s="6" t="s">
        <v>20366</v>
      </c>
      <c r="H11101" s="6">
        <f>IF('Раздел 2.13.3'!Q46&gt;='Раздел 2.13.3'!Z46,0,1)</f>
        <v>0</v>
      </c>
    </row>
    <row r="11102" spans="1:8" x14ac:dyDescent="0.2">
      <c r="A11102" s="6">
        <f t="shared" si="164"/>
        <v>609562</v>
      </c>
      <c r="B11102" s="6">
        <v>55</v>
      </c>
      <c r="C11102" s="6">
        <v>5</v>
      </c>
      <c r="D11102" s="7">
        <v>221</v>
      </c>
      <c r="E11102" s="6" t="s">
        <v>20367</v>
      </c>
      <c r="H11102" s="6">
        <f>IF('Раздел 2.13.3'!Q47&gt;='Раздел 2.13.3'!Z47,0,1)</f>
        <v>0</v>
      </c>
    </row>
    <row r="11103" spans="1:8" x14ac:dyDescent="0.2">
      <c r="A11103" s="6">
        <f t="shared" si="164"/>
        <v>609562</v>
      </c>
      <c r="B11103" s="6">
        <v>55</v>
      </c>
      <c r="C11103" s="6">
        <v>5</v>
      </c>
      <c r="D11103" s="7">
        <v>222</v>
      </c>
      <c r="E11103" s="6" t="s">
        <v>20368</v>
      </c>
      <c r="H11103" s="6">
        <f>IF('Раздел 2.13.3'!Q48&gt;='Раздел 2.13.3'!Z48,0,1)</f>
        <v>0</v>
      </c>
    </row>
    <row r="11104" spans="1:8" x14ac:dyDescent="0.2">
      <c r="A11104" s="6">
        <f t="shared" si="164"/>
        <v>609562</v>
      </c>
      <c r="B11104" s="6">
        <v>55</v>
      </c>
      <c r="C11104" s="6">
        <v>5</v>
      </c>
      <c r="D11104" s="7">
        <v>223</v>
      </c>
      <c r="E11104" s="6" t="s">
        <v>20369</v>
      </c>
      <c r="H11104" s="6">
        <f>IF('Раздел 2.13.3'!Q49&gt;='Раздел 2.13.3'!Z49,0,1)</f>
        <v>0</v>
      </c>
    </row>
    <row r="11105" spans="1:8" x14ac:dyDescent="0.2">
      <c r="A11105" s="6">
        <f t="shared" si="164"/>
        <v>609562</v>
      </c>
      <c r="B11105" s="6">
        <v>55</v>
      </c>
      <c r="C11105" s="6">
        <v>5</v>
      </c>
      <c r="D11105" s="7">
        <v>224</v>
      </c>
      <c r="E11105" s="6" t="s">
        <v>20370</v>
      </c>
      <c r="H11105" s="6">
        <f>IF('Раздел 2.13.3'!Q50&gt;='Раздел 2.13.3'!Z50,0,1)</f>
        <v>0</v>
      </c>
    </row>
    <row r="11106" spans="1:8" x14ac:dyDescent="0.2">
      <c r="A11106" s="6">
        <f t="shared" si="164"/>
        <v>609562</v>
      </c>
      <c r="B11106" s="6">
        <v>55</v>
      </c>
      <c r="C11106" s="6">
        <v>5</v>
      </c>
      <c r="D11106" s="7">
        <v>225</v>
      </c>
      <c r="E11106" s="6" t="s">
        <v>20371</v>
      </c>
      <c r="H11106" s="6">
        <f>IF('Раздел 2.13.3'!Q51&gt;='Раздел 2.13.3'!Z51,0,1)</f>
        <v>0</v>
      </c>
    </row>
    <row r="11107" spans="1:8" x14ac:dyDescent="0.2">
      <c r="A11107" s="6">
        <f t="shared" si="164"/>
        <v>609562</v>
      </c>
      <c r="B11107" s="6">
        <v>55</v>
      </c>
      <c r="C11107" s="6">
        <v>5</v>
      </c>
      <c r="D11107" s="7">
        <v>226</v>
      </c>
      <c r="E11107" s="6" t="s">
        <v>20372</v>
      </c>
      <c r="H11107" s="6">
        <f>IF('Раздел 2.13.3'!Q52&gt;='Раздел 2.13.3'!Z52,0,1)</f>
        <v>0</v>
      </c>
    </row>
    <row r="11108" spans="1:8" x14ac:dyDescent="0.2">
      <c r="A11108" s="6">
        <f t="shared" si="164"/>
        <v>609562</v>
      </c>
      <c r="B11108" s="6">
        <v>55</v>
      </c>
      <c r="C11108" s="6">
        <v>5</v>
      </c>
      <c r="D11108" s="7">
        <v>227</v>
      </c>
      <c r="E11108" s="6" t="s">
        <v>20373</v>
      </c>
      <c r="H11108" s="6">
        <f>IF('Раздел 2.13.3'!Q53&gt;='Раздел 2.13.3'!Z53,0,1)</f>
        <v>0</v>
      </c>
    </row>
    <row r="11109" spans="1:8" x14ac:dyDescent="0.2">
      <c r="A11109" s="6">
        <f t="shared" si="164"/>
        <v>609562</v>
      </c>
      <c r="B11109" s="6">
        <v>55</v>
      </c>
      <c r="C11109" s="6">
        <v>5</v>
      </c>
      <c r="D11109" s="7">
        <v>228</v>
      </c>
      <c r="E11109" s="6" t="s">
        <v>20374</v>
      </c>
      <c r="H11109" s="6">
        <f>IF('Раздел 2.13.3'!Q54&gt;='Раздел 2.13.3'!Z54,0,1)</f>
        <v>0</v>
      </c>
    </row>
    <row r="11110" spans="1:8" x14ac:dyDescent="0.2">
      <c r="A11110" s="6">
        <f t="shared" si="164"/>
        <v>609562</v>
      </c>
      <c r="B11110" s="6">
        <v>55</v>
      </c>
      <c r="C11110" s="6">
        <v>5</v>
      </c>
      <c r="D11110" s="7">
        <v>229</v>
      </c>
      <c r="E11110" s="6" t="s">
        <v>20375</v>
      </c>
      <c r="H11110" s="6">
        <f>IF('Раздел 2.13.3'!Q55&gt;='Раздел 2.13.3'!Z55,0,1)</f>
        <v>0</v>
      </c>
    </row>
    <row r="11111" spans="1:8" x14ac:dyDescent="0.2">
      <c r="A11111" s="6">
        <f t="shared" si="164"/>
        <v>609562</v>
      </c>
      <c r="B11111" s="6">
        <v>55</v>
      </c>
      <c r="C11111" s="6">
        <v>5</v>
      </c>
      <c r="D11111" s="7">
        <v>230</v>
      </c>
      <c r="E11111" s="6" t="s">
        <v>20376</v>
      </c>
      <c r="H11111" s="6">
        <f>IF('Раздел 2.13.3'!Q56&gt;='Раздел 2.13.3'!Z56,0,1)</f>
        <v>0</v>
      </c>
    </row>
    <row r="11112" spans="1:8" x14ac:dyDescent="0.2">
      <c r="A11112" s="6">
        <f t="shared" si="164"/>
        <v>609562</v>
      </c>
      <c r="B11112" s="6">
        <v>55</v>
      </c>
      <c r="C11112" s="6">
        <v>5</v>
      </c>
      <c r="D11112" s="7">
        <v>231</v>
      </c>
      <c r="E11112" s="6" t="s">
        <v>20377</v>
      </c>
      <c r="H11112" s="6">
        <f>IF('Раздел 2.13.3'!Q57&gt;='Раздел 2.13.3'!Z57,0,1)</f>
        <v>0</v>
      </c>
    </row>
    <row r="11113" spans="1:8" x14ac:dyDescent="0.2">
      <c r="A11113" s="6">
        <f t="shared" si="164"/>
        <v>609562</v>
      </c>
      <c r="B11113" s="6">
        <v>55</v>
      </c>
      <c r="C11113" s="6">
        <v>5</v>
      </c>
      <c r="D11113" s="7">
        <v>232</v>
      </c>
      <c r="E11113" s="6" t="s">
        <v>20378</v>
      </c>
      <c r="H11113" s="6">
        <f>IF('Раздел 2.13.3'!Q58&gt;='Раздел 2.13.3'!Z58,0,1)</f>
        <v>0</v>
      </c>
    </row>
    <row r="11114" spans="1:8" x14ac:dyDescent="0.2">
      <c r="A11114" s="6">
        <f t="shared" si="164"/>
        <v>609562</v>
      </c>
      <c r="B11114" s="6">
        <v>55</v>
      </c>
      <c r="C11114" s="6">
        <v>5</v>
      </c>
      <c r="D11114" s="7">
        <v>233</v>
      </c>
      <c r="E11114" s="6" t="s">
        <v>20379</v>
      </c>
      <c r="H11114" s="6">
        <f>IF('Раздел 2.13.3'!Q59&gt;='Раздел 2.13.3'!Z59,0,1)</f>
        <v>0</v>
      </c>
    </row>
    <row r="11115" spans="1:8" x14ac:dyDescent="0.2">
      <c r="A11115" s="6">
        <f t="shared" si="164"/>
        <v>609562</v>
      </c>
      <c r="B11115" s="6">
        <v>55</v>
      </c>
      <c r="C11115" s="6">
        <v>5</v>
      </c>
      <c r="D11115" s="7">
        <v>234</v>
      </c>
      <c r="E11115" s="6" t="s">
        <v>20380</v>
      </c>
      <c r="H11115" s="6">
        <f>IF('Раздел 2.13.3'!Q60&gt;='Раздел 2.13.3'!Z60,0,1)</f>
        <v>0</v>
      </c>
    </row>
    <row r="11116" spans="1:8" x14ac:dyDescent="0.2">
      <c r="A11116" s="6">
        <f t="shared" si="164"/>
        <v>609562</v>
      </c>
      <c r="B11116" s="6">
        <v>55</v>
      </c>
      <c r="C11116" s="6">
        <v>5</v>
      </c>
      <c r="D11116" s="7">
        <v>235</v>
      </c>
      <c r="E11116" s="6" t="s">
        <v>20381</v>
      </c>
      <c r="H11116" s="6">
        <f>IF('Раздел 2.13.3'!Q61&gt;='Раздел 2.13.3'!Z61,0,1)</f>
        <v>0</v>
      </c>
    </row>
    <row r="11117" spans="1:8" x14ac:dyDescent="0.2">
      <c r="A11117" s="6">
        <f t="shared" si="164"/>
        <v>609562</v>
      </c>
      <c r="B11117" s="6">
        <v>55</v>
      </c>
      <c r="C11117" s="6">
        <v>5</v>
      </c>
      <c r="D11117" s="7">
        <v>236</v>
      </c>
      <c r="E11117" s="6" t="s">
        <v>20382</v>
      </c>
      <c r="H11117" s="6">
        <f>IF('Раздел 2.13.3'!Q62&gt;='Раздел 2.13.3'!Z62,0,1)</f>
        <v>0</v>
      </c>
    </row>
    <row r="11118" spans="1:8" x14ac:dyDescent="0.2">
      <c r="A11118" s="6">
        <f t="shared" si="164"/>
        <v>609562</v>
      </c>
      <c r="B11118" s="6">
        <v>55</v>
      </c>
      <c r="C11118" s="6">
        <v>5</v>
      </c>
      <c r="D11118" s="7">
        <v>237</v>
      </c>
      <c r="E11118" s="6" t="s">
        <v>20383</v>
      </c>
      <c r="H11118" s="6">
        <f>IF('Раздел 2.13.3'!Q63&gt;='Раздел 2.13.3'!Z63,0,1)</f>
        <v>0</v>
      </c>
    </row>
    <row r="11119" spans="1:8" x14ac:dyDescent="0.2">
      <c r="A11119" s="6">
        <f t="shared" si="164"/>
        <v>609562</v>
      </c>
      <c r="B11119" s="6">
        <v>55</v>
      </c>
      <c r="C11119" s="6">
        <v>5</v>
      </c>
      <c r="D11119" s="7">
        <v>238</v>
      </c>
      <c r="E11119" s="6" t="s">
        <v>21159</v>
      </c>
      <c r="H11119" s="6">
        <f>IF('Раздел 2.13.3'!Q64&gt;='Раздел 2.13.3'!Z64,0,1)</f>
        <v>0</v>
      </c>
    </row>
    <row r="11120" spans="1:8" x14ac:dyDescent="0.2">
      <c r="A11120" s="6">
        <f t="shared" si="164"/>
        <v>609562</v>
      </c>
      <c r="B11120" s="6">
        <v>55</v>
      </c>
      <c r="C11120" s="6">
        <v>5</v>
      </c>
      <c r="D11120" s="7">
        <v>239</v>
      </c>
      <c r="E11120" s="6" t="s">
        <v>21160</v>
      </c>
      <c r="H11120" s="6">
        <f>IF('Раздел 2.13.3'!Q65&gt;='Раздел 2.13.3'!Z65,0,1)</f>
        <v>0</v>
      </c>
    </row>
    <row r="11121" spans="1:8" x14ac:dyDescent="0.2">
      <c r="A11121" s="6">
        <f t="shared" si="164"/>
        <v>609562</v>
      </c>
      <c r="B11121" s="6">
        <v>55</v>
      </c>
      <c r="C11121" s="6">
        <v>5</v>
      </c>
      <c r="D11121" s="7">
        <v>240</v>
      </c>
      <c r="E11121" s="6" t="s">
        <v>21161</v>
      </c>
      <c r="H11121" s="6">
        <f>IF('Раздел 2.13.3'!Q66&gt;='Раздел 2.13.3'!Z66,0,1)</f>
        <v>0</v>
      </c>
    </row>
    <row r="11122" spans="1:8" x14ac:dyDescent="0.2">
      <c r="A11122" s="6">
        <f t="shared" si="164"/>
        <v>609562</v>
      </c>
      <c r="B11122" s="6">
        <v>55</v>
      </c>
      <c r="C11122" s="6">
        <v>5</v>
      </c>
      <c r="D11122" s="7">
        <v>241</v>
      </c>
      <c r="E11122" s="6" t="s">
        <v>21162</v>
      </c>
      <c r="H11122" s="6">
        <f>IF('Раздел 2.13.3'!Q67&gt;='Раздел 2.13.3'!Z67,0,1)</f>
        <v>0</v>
      </c>
    </row>
    <row r="11123" spans="1:8" x14ac:dyDescent="0.2">
      <c r="A11123" s="6">
        <f t="shared" si="164"/>
        <v>609562</v>
      </c>
      <c r="B11123" s="6">
        <v>55</v>
      </c>
      <c r="C11123" s="6">
        <v>5</v>
      </c>
      <c r="D11123" s="7">
        <v>242</v>
      </c>
      <c r="E11123" s="6" t="s">
        <v>19561</v>
      </c>
      <c r="H11123" s="6">
        <f>IF('Раздел 2.13.3'!Q68&gt;='Раздел 2.13.3'!Z68,0,1)</f>
        <v>0</v>
      </c>
    </row>
    <row r="11124" spans="1:8" x14ac:dyDescent="0.2">
      <c r="A11124" s="6">
        <f t="shared" si="164"/>
        <v>609562</v>
      </c>
      <c r="B11124" s="6">
        <v>55</v>
      </c>
      <c r="C11124" s="6">
        <v>5</v>
      </c>
      <c r="D11124" s="7">
        <v>243</v>
      </c>
      <c r="E11124" s="6" t="s">
        <v>19562</v>
      </c>
      <c r="H11124" s="6">
        <f>IF('Раздел 2.13.3'!Q69&gt;='Раздел 2.13.3'!Z69,0,1)</f>
        <v>0</v>
      </c>
    </row>
    <row r="11125" spans="1:8" x14ac:dyDescent="0.2">
      <c r="A11125" s="6">
        <f t="shared" si="164"/>
        <v>609562</v>
      </c>
      <c r="B11125" s="6">
        <v>55</v>
      </c>
      <c r="C11125" s="6">
        <v>5</v>
      </c>
      <c r="D11125" s="7">
        <v>244</v>
      </c>
      <c r="E11125" s="6" t="s">
        <v>19563</v>
      </c>
      <c r="H11125" s="6">
        <f>IF('Раздел 2.13.3'!Q70&gt;='Раздел 2.13.3'!Z70,0,1)</f>
        <v>0</v>
      </c>
    </row>
    <row r="11126" spans="1:8" x14ac:dyDescent="0.2">
      <c r="A11126" s="6">
        <f t="shared" si="164"/>
        <v>609562</v>
      </c>
      <c r="B11126" s="6">
        <v>55</v>
      </c>
      <c r="C11126" s="6">
        <v>5</v>
      </c>
      <c r="D11126" s="7">
        <v>245</v>
      </c>
      <c r="E11126" s="6" t="s">
        <v>19564</v>
      </c>
      <c r="H11126" s="6">
        <f>IF('Раздел 2.13.3'!Q71&gt;='Раздел 2.13.3'!Z71,0,1)</f>
        <v>0</v>
      </c>
    </row>
    <row r="11127" spans="1:8" x14ac:dyDescent="0.2">
      <c r="A11127" s="6">
        <f t="shared" si="164"/>
        <v>609562</v>
      </c>
      <c r="B11127" s="6">
        <v>55</v>
      </c>
      <c r="C11127" s="6">
        <v>5</v>
      </c>
      <c r="D11127" s="7">
        <v>246</v>
      </c>
      <c r="E11127" s="6" t="s">
        <v>19565</v>
      </c>
      <c r="H11127" s="6">
        <f>IF('Раздел 2.13.3'!Q72&gt;='Раздел 2.13.3'!Z72,0,1)</f>
        <v>0</v>
      </c>
    </row>
    <row r="11128" spans="1:8" x14ac:dyDescent="0.2">
      <c r="A11128" s="6">
        <f t="shared" si="164"/>
        <v>609562</v>
      </c>
      <c r="B11128" s="6">
        <v>55</v>
      </c>
      <c r="C11128" s="6">
        <v>5</v>
      </c>
      <c r="D11128" s="7">
        <v>247</v>
      </c>
      <c r="E11128" s="6" t="s">
        <v>20321</v>
      </c>
      <c r="H11128" s="6">
        <f>IF('Раздел 2.13.3'!Q73&gt;='Раздел 2.13.3'!Z73,0,1)</f>
        <v>0</v>
      </c>
    </row>
    <row r="11129" spans="1:8" x14ac:dyDescent="0.2">
      <c r="A11129" s="6">
        <f t="shared" si="164"/>
        <v>609562</v>
      </c>
      <c r="B11129" s="6">
        <v>55</v>
      </c>
      <c r="C11129" s="6">
        <v>5</v>
      </c>
      <c r="D11129" s="7">
        <v>248</v>
      </c>
      <c r="E11129" s="6" t="s">
        <v>20322</v>
      </c>
      <c r="H11129" s="6">
        <f>IF('Раздел 2.13.3'!Q74&gt;='Раздел 2.13.3'!Z74,0,1)</f>
        <v>0</v>
      </c>
    </row>
    <row r="11130" spans="1:8" x14ac:dyDescent="0.2">
      <c r="A11130" s="6">
        <f t="shared" si="164"/>
        <v>609562</v>
      </c>
      <c r="B11130" s="6">
        <v>55</v>
      </c>
      <c r="C11130" s="6">
        <v>5</v>
      </c>
      <c r="D11130" s="7">
        <v>249</v>
      </c>
      <c r="E11130" s="6" t="s">
        <v>20323</v>
      </c>
      <c r="H11130" s="6">
        <f>IF('Раздел 2.13.3'!Q75&gt;='Раздел 2.13.3'!Z75,0,1)</f>
        <v>0</v>
      </c>
    </row>
    <row r="11131" spans="1:8" x14ac:dyDescent="0.2">
      <c r="A11131" s="6">
        <f t="shared" si="164"/>
        <v>609562</v>
      </c>
      <c r="B11131" s="6">
        <v>55</v>
      </c>
      <c r="C11131" s="6">
        <v>5</v>
      </c>
      <c r="D11131" s="7">
        <v>250</v>
      </c>
      <c r="E11131" s="6" t="s">
        <v>20324</v>
      </c>
      <c r="H11131" s="6">
        <f>IF('Раздел 2.13.3'!Q76&gt;='Раздел 2.13.3'!Z76,0,1)</f>
        <v>0</v>
      </c>
    </row>
    <row r="11132" spans="1:8" x14ac:dyDescent="0.2">
      <c r="A11132" s="6">
        <f t="shared" si="164"/>
        <v>609562</v>
      </c>
      <c r="B11132" s="6">
        <v>55</v>
      </c>
      <c r="C11132" s="6">
        <v>5</v>
      </c>
      <c r="D11132" s="7">
        <v>251</v>
      </c>
      <c r="E11132" s="6" t="s">
        <v>20325</v>
      </c>
      <c r="H11132" s="6">
        <f>IF('Раздел 2.13.3'!Q77&gt;='Раздел 2.13.3'!Z77,0,1)</f>
        <v>0</v>
      </c>
    </row>
    <row r="11133" spans="1:8" x14ac:dyDescent="0.2">
      <c r="A11133" s="6">
        <f t="shared" si="164"/>
        <v>609562</v>
      </c>
      <c r="B11133" s="6">
        <v>55</v>
      </c>
      <c r="C11133" s="6">
        <v>5</v>
      </c>
      <c r="D11133" s="7">
        <v>252</v>
      </c>
      <c r="E11133" s="6" t="s">
        <v>20326</v>
      </c>
      <c r="H11133" s="6">
        <f>IF('Раздел 2.13.3'!Q78&gt;='Раздел 2.13.3'!Z78,0,1)</f>
        <v>0</v>
      </c>
    </row>
    <row r="11134" spans="1:8" x14ac:dyDescent="0.2">
      <c r="A11134" s="6">
        <f t="shared" si="164"/>
        <v>609562</v>
      </c>
      <c r="B11134" s="6">
        <v>55</v>
      </c>
      <c r="C11134" s="6">
        <v>5</v>
      </c>
      <c r="D11134" s="7">
        <v>253</v>
      </c>
      <c r="E11134" s="6" t="s">
        <v>20327</v>
      </c>
      <c r="H11134" s="6">
        <f>IF('Раздел 2.13.3'!Q79&gt;='Раздел 2.13.3'!Z79,0,1)</f>
        <v>0</v>
      </c>
    </row>
    <row r="11135" spans="1:8" x14ac:dyDescent="0.2">
      <c r="A11135" s="6">
        <f t="shared" si="164"/>
        <v>609562</v>
      </c>
      <c r="B11135" s="6">
        <v>55</v>
      </c>
      <c r="C11135" s="119">
        <v>5</v>
      </c>
      <c r="D11135" s="119">
        <v>254</v>
      </c>
      <c r="E11135" s="119" t="s">
        <v>20328</v>
      </c>
      <c r="F11135" s="119"/>
      <c r="G11135" s="119"/>
      <c r="H11135" s="119">
        <f>IF('Раздел 2.13.3'!Q80&gt;='Раздел 2.13.3'!Z80,0,1)</f>
        <v>0</v>
      </c>
    </row>
    <row r="11136" spans="1:8" x14ac:dyDescent="0.2">
      <c r="A11136" s="6">
        <f t="shared" si="164"/>
        <v>609562</v>
      </c>
      <c r="B11136" s="6">
        <v>55</v>
      </c>
      <c r="C11136" s="6">
        <v>6</v>
      </c>
      <c r="D11136" s="7">
        <v>255</v>
      </c>
      <c r="E11136" s="6" t="s">
        <v>20396</v>
      </c>
      <c r="H11136" s="6">
        <f>IF('Раздел 2.13.3'!Q21&gt;='Раздел 2.13.3'!AC21,0,1)</f>
        <v>0</v>
      </c>
    </row>
    <row r="11137" spans="1:8" x14ac:dyDescent="0.2">
      <c r="A11137" s="6">
        <f t="shared" si="164"/>
        <v>609562</v>
      </c>
      <c r="B11137" s="6">
        <v>55</v>
      </c>
      <c r="C11137" s="6">
        <v>6</v>
      </c>
      <c r="D11137" s="7">
        <v>256</v>
      </c>
      <c r="E11137" s="6" t="s">
        <v>20397</v>
      </c>
      <c r="H11137" s="6">
        <f>IF('Раздел 2.13.3'!Q22&gt;='Раздел 2.13.3'!AC22,0,1)</f>
        <v>0</v>
      </c>
    </row>
    <row r="11138" spans="1:8" x14ac:dyDescent="0.2">
      <c r="A11138" s="6">
        <f t="shared" si="164"/>
        <v>609562</v>
      </c>
      <c r="B11138" s="6">
        <v>55</v>
      </c>
      <c r="C11138" s="6">
        <v>6</v>
      </c>
      <c r="D11138" s="7">
        <v>257</v>
      </c>
      <c r="E11138" s="6" t="s">
        <v>20398</v>
      </c>
      <c r="H11138" s="6">
        <f>IF('Раздел 2.13.3'!Q23&gt;='Раздел 2.13.3'!AC23,0,1)</f>
        <v>0</v>
      </c>
    </row>
    <row r="11139" spans="1:8" x14ac:dyDescent="0.2">
      <c r="A11139" s="6">
        <f t="shared" si="164"/>
        <v>609562</v>
      </c>
      <c r="B11139" s="6">
        <v>55</v>
      </c>
      <c r="C11139" s="6">
        <v>6</v>
      </c>
      <c r="D11139" s="7">
        <v>258</v>
      </c>
      <c r="E11139" s="6" t="s">
        <v>20399</v>
      </c>
      <c r="H11139" s="6">
        <f>IF('Раздел 2.13.3'!Q24&gt;='Раздел 2.13.3'!AC24,0,1)</f>
        <v>0</v>
      </c>
    </row>
    <row r="11140" spans="1:8" x14ac:dyDescent="0.2">
      <c r="A11140" s="6">
        <f t="shared" si="164"/>
        <v>609562</v>
      </c>
      <c r="B11140" s="6">
        <v>55</v>
      </c>
      <c r="C11140" s="6">
        <v>6</v>
      </c>
      <c r="D11140" s="7">
        <v>259</v>
      </c>
      <c r="E11140" s="6" t="s">
        <v>20400</v>
      </c>
      <c r="H11140" s="6">
        <f>IF('Раздел 2.13.3'!Q25&gt;='Раздел 2.13.3'!AC25,0,1)</f>
        <v>0</v>
      </c>
    </row>
    <row r="11141" spans="1:8" x14ac:dyDescent="0.2">
      <c r="A11141" s="6">
        <f t="shared" si="164"/>
        <v>609562</v>
      </c>
      <c r="B11141" s="6">
        <v>55</v>
      </c>
      <c r="C11141" s="6">
        <v>6</v>
      </c>
      <c r="D11141" s="7">
        <v>260</v>
      </c>
      <c r="E11141" s="6" t="s">
        <v>20401</v>
      </c>
      <c r="H11141" s="6">
        <f>IF('Раздел 2.13.3'!Q26&gt;='Раздел 2.13.3'!AC26,0,1)</f>
        <v>0</v>
      </c>
    </row>
    <row r="11142" spans="1:8" x14ac:dyDescent="0.2">
      <c r="A11142" s="6">
        <f t="shared" si="164"/>
        <v>609562</v>
      </c>
      <c r="B11142" s="6">
        <v>55</v>
      </c>
      <c r="C11142" s="6">
        <v>6</v>
      </c>
      <c r="D11142" s="7">
        <v>261</v>
      </c>
      <c r="E11142" s="6" t="s">
        <v>19651</v>
      </c>
      <c r="H11142" s="6">
        <f>IF('Раздел 2.13.3'!Q27&gt;='Раздел 2.13.3'!AC27,0,1)</f>
        <v>0</v>
      </c>
    </row>
    <row r="11143" spans="1:8" x14ac:dyDescent="0.2">
      <c r="A11143" s="6">
        <f t="shared" si="164"/>
        <v>609562</v>
      </c>
      <c r="B11143" s="6">
        <v>55</v>
      </c>
      <c r="C11143" s="6">
        <v>6</v>
      </c>
      <c r="D11143" s="7">
        <v>262</v>
      </c>
      <c r="E11143" s="6" t="s">
        <v>19652</v>
      </c>
      <c r="H11143" s="6">
        <f>IF('Раздел 2.13.3'!Q28&gt;='Раздел 2.13.3'!AC28,0,1)</f>
        <v>0</v>
      </c>
    </row>
    <row r="11144" spans="1:8" x14ac:dyDescent="0.2">
      <c r="A11144" s="6">
        <f t="shared" si="164"/>
        <v>609562</v>
      </c>
      <c r="B11144" s="6">
        <v>55</v>
      </c>
      <c r="C11144" s="6">
        <v>6</v>
      </c>
      <c r="D11144" s="7">
        <v>263</v>
      </c>
      <c r="E11144" s="6" t="s">
        <v>19653</v>
      </c>
      <c r="H11144" s="6">
        <f>IF('Раздел 2.13.3'!Q29&gt;='Раздел 2.13.3'!AC29,0,1)</f>
        <v>0</v>
      </c>
    </row>
    <row r="11145" spans="1:8" x14ac:dyDescent="0.2">
      <c r="A11145" s="6">
        <f t="shared" si="164"/>
        <v>609562</v>
      </c>
      <c r="B11145" s="6">
        <v>55</v>
      </c>
      <c r="C11145" s="6">
        <v>6</v>
      </c>
      <c r="D11145" s="7">
        <v>264</v>
      </c>
      <c r="E11145" s="6" t="s">
        <v>19654</v>
      </c>
      <c r="H11145" s="6">
        <f>IF('Раздел 2.13.3'!Q30&gt;='Раздел 2.13.3'!AC30,0,1)</f>
        <v>0</v>
      </c>
    </row>
    <row r="11146" spans="1:8" x14ac:dyDescent="0.2">
      <c r="A11146" s="6">
        <f t="shared" si="164"/>
        <v>609562</v>
      </c>
      <c r="B11146" s="6">
        <v>55</v>
      </c>
      <c r="C11146" s="6">
        <v>6</v>
      </c>
      <c r="D11146" s="7">
        <v>265</v>
      </c>
      <c r="E11146" s="6" t="s">
        <v>19655</v>
      </c>
      <c r="H11146" s="6">
        <f>IF('Раздел 2.13.3'!Q31&gt;='Раздел 2.13.3'!AC31,0,1)</f>
        <v>0</v>
      </c>
    </row>
    <row r="11147" spans="1:8" x14ac:dyDescent="0.2">
      <c r="A11147" s="6">
        <f t="shared" si="164"/>
        <v>609562</v>
      </c>
      <c r="B11147" s="6">
        <v>55</v>
      </c>
      <c r="C11147" s="6">
        <v>6</v>
      </c>
      <c r="D11147" s="7">
        <v>266</v>
      </c>
      <c r="E11147" s="6" t="s">
        <v>19656</v>
      </c>
      <c r="H11147" s="6">
        <f>IF('Раздел 2.13.3'!Q32&gt;='Раздел 2.13.3'!AC32,0,1)</f>
        <v>0</v>
      </c>
    </row>
    <row r="11148" spans="1:8" x14ac:dyDescent="0.2">
      <c r="A11148" s="6">
        <f t="shared" si="164"/>
        <v>609562</v>
      </c>
      <c r="B11148" s="6">
        <v>55</v>
      </c>
      <c r="C11148" s="6">
        <v>6</v>
      </c>
      <c r="D11148" s="7">
        <v>267</v>
      </c>
      <c r="E11148" s="6" t="s">
        <v>19657</v>
      </c>
      <c r="H11148" s="6">
        <f>IF('Раздел 2.13.3'!Q33&gt;='Раздел 2.13.3'!AC33,0,1)</f>
        <v>0</v>
      </c>
    </row>
    <row r="11149" spans="1:8" x14ac:dyDescent="0.2">
      <c r="A11149" s="6">
        <f t="shared" si="164"/>
        <v>609562</v>
      </c>
      <c r="B11149" s="6">
        <v>55</v>
      </c>
      <c r="C11149" s="6">
        <v>6</v>
      </c>
      <c r="D11149" s="7">
        <v>268</v>
      </c>
      <c r="E11149" s="6" t="s">
        <v>19658</v>
      </c>
      <c r="H11149" s="6">
        <f>IF('Раздел 2.13.3'!Q34&gt;='Раздел 2.13.3'!AC34,0,1)</f>
        <v>0</v>
      </c>
    </row>
    <row r="11150" spans="1:8" x14ac:dyDescent="0.2">
      <c r="A11150" s="6">
        <f t="shared" si="164"/>
        <v>609562</v>
      </c>
      <c r="B11150" s="6">
        <v>55</v>
      </c>
      <c r="C11150" s="6">
        <v>6</v>
      </c>
      <c r="D11150" s="7">
        <v>269</v>
      </c>
      <c r="E11150" s="6" t="s">
        <v>19659</v>
      </c>
      <c r="H11150" s="6">
        <f>IF('Раздел 2.13.3'!Q35&gt;='Раздел 2.13.3'!AC35,0,1)</f>
        <v>0</v>
      </c>
    </row>
    <row r="11151" spans="1:8" x14ac:dyDescent="0.2">
      <c r="A11151" s="6">
        <f t="shared" si="164"/>
        <v>609562</v>
      </c>
      <c r="B11151" s="6">
        <v>55</v>
      </c>
      <c r="C11151" s="6">
        <v>6</v>
      </c>
      <c r="D11151" s="7">
        <v>270</v>
      </c>
      <c r="E11151" s="6" t="s">
        <v>19660</v>
      </c>
      <c r="H11151" s="6">
        <f>IF('Раздел 2.13.3'!Q36&gt;='Раздел 2.13.3'!AC36,0,1)</f>
        <v>0</v>
      </c>
    </row>
    <row r="11152" spans="1:8" x14ac:dyDescent="0.2">
      <c r="A11152" s="6">
        <f t="shared" si="164"/>
        <v>609562</v>
      </c>
      <c r="B11152" s="6">
        <v>55</v>
      </c>
      <c r="C11152" s="6">
        <v>6</v>
      </c>
      <c r="D11152" s="7">
        <v>271</v>
      </c>
      <c r="E11152" s="6" t="s">
        <v>19661</v>
      </c>
      <c r="H11152" s="6">
        <f>IF('Раздел 2.13.3'!Q37&gt;='Раздел 2.13.3'!AC37,0,1)</f>
        <v>0</v>
      </c>
    </row>
    <row r="11153" spans="1:8" x14ac:dyDescent="0.2">
      <c r="A11153" s="6">
        <f t="shared" si="164"/>
        <v>609562</v>
      </c>
      <c r="B11153" s="6">
        <v>55</v>
      </c>
      <c r="C11153" s="6">
        <v>6</v>
      </c>
      <c r="D11153" s="7">
        <v>272</v>
      </c>
      <c r="E11153" s="6" t="s">
        <v>18881</v>
      </c>
      <c r="H11153" s="6">
        <f>IF('Раздел 2.13.3'!Q38&gt;='Раздел 2.13.3'!AC38,0,1)</f>
        <v>0</v>
      </c>
    </row>
    <row r="11154" spans="1:8" x14ac:dyDescent="0.2">
      <c r="A11154" s="6">
        <f t="shared" ref="A11154:A11217" si="165">P_3</f>
        <v>609562</v>
      </c>
      <c r="B11154" s="6">
        <v>55</v>
      </c>
      <c r="C11154" s="6">
        <v>6</v>
      </c>
      <c r="D11154" s="7">
        <v>273</v>
      </c>
      <c r="E11154" s="6" t="s">
        <v>18882</v>
      </c>
      <c r="H11154" s="6">
        <f>IF('Раздел 2.13.3'!Q39&gt;='Раздел 2.13.3'!AC39,0,1)</f>
        <v>0</v>
      </c>
    </row>
    <row r="11155" spans="1:8" x14ac:dyDescent="0.2">
      <c r="A11155" s="6">
        <f t="shared" si="165"/>
        <v>609562</v>
      </c>
      <c r="B11155" s="6">
        <v>55</v>
      </c>
      <c r="C11155" s="6">
        <v>6</v>
      </c>
      <c r="D11155" s="7">
        <v>274</v>
      </c>
      <c r="E11155" s="6" t="s">
        <v>18883</v>
      </c>
      <c r="H11155" s="6">
        <f>IF('Раздел 2.13.3'!Q40&gt;='Раздел 2.13.3'!AC40,0,1)</f>
        <v>0</v>
      </c>
    </row>
    <row r="11156" spans="1:8" x14ac:dyDescent="0.2">
      <c r="A11156" s="6">
        <f t="shared" si="165"/>
        <v>609562</v>
      </c>
      <c r="B11156" s="6">
        <v>55</v>
      </c>
      <c r="C11156" s="6">
        <v>6</v>
      </c>
      <c r="D11156" s="7">
        <v>275</v>
      </c>
      <c r="E11156" s="6" t="s">
        <v>18884</v>
      </c>
      <c r="H11156" s="6">
        <f>IF('Раздел 2.13.3'!Q41&gt;='Раздел 2.13.3'!AC41,0,1)</f>
        <v>0</v>
      </c>
    </row>
    <row r="11157" spans="1:8" x14ac:dyDescent="0.2">
      <c r="A11157" s="6">
        <f t="shared" si="165"/>
        <v>609562</v>
      </c>
      <c r="B11157" s="6">
        <v>55</v>
      </c>
      <c r="C11157" s="6">
        <v>6</v>
      </c>
      <c r="D11157" s="7">
        <v>276</v>
      </c>
      <c r="E11157" s="6" t="s">
        <v>18885</v>
      </c>
      <c r="H11157" s="6">
        <f>IF('Раздел 2.13.3'!Q42&gt;='Раздел 2.13.3'!AC42,0,1)</f>
        <v>0</v>
      </c>
    </row>
    <row r="11158" spans="1:8" x14ac:dyDescent="0.2">
      <c r="A11158" s="6">
        <f t="shared" si="165"/>
        <v>609562</v>
      </c>
      <c r="B11158" s="6">
        <v>55</v>
      </c>
      <c r="C11158" s="6">
        <v>6</v>
      </c>
      <c r="D11158" s="7">
        <v>277</v>
      </c>
      <c r="E11158" s="6" t="s">
        <v>18886</v>
      </c>
      <c r="H11158" s="6">
        <f>IF('Раздел 2.13.3'!Q43&gt;='Раздел 2.13.3'!AC43,0,1)</f>
        <v>0</v>
      </c>
    </row>
    <row r="11159" spans="1:8" x14ac:dyDescent="0.2">
      <c r="A11159" s="6">
        <f t="shared" si="165"/>
        <v>609562</v>
      </c>
      <c r="B11159" s="6">
        <v>55</v>
      </c>
      <c r="C11159" s="6">
        <v>6</v>
      </c>
      <c r="D11159" s="7">
        <v>278</v>
      </c>
      <c r="E11159" s="6" t="s">
        <v>18887</v>
      </c>
      <c r="H11159" s="6">
        <f>IF('Раздел 2.13.3'!Q44&gt;='Раздел 2.13.3'!AC44,0,1)</f>
        <v>0</v>
      </c>
    </row>
    <row r="11160" spans="1:8" x14ac:dyDescent="0.2">
      <c r="A11160" s="6">
        <f t="shared" si="165"/>
        <v>609562</v>
      </c>
      <c r="B11160" s="6">
        <v>55</v>
      </c>
      <c r="C11160" s="6">
        <v>6</v>
      </c>
      <c r="D11160" s="7">
        <v>279</v>
      </c>
      <c r="E11160" s="6" t="s">
        <v>18888</v>
      </c>
      <c r="H11160" s="6">
        <f>IF('Раздел 2.13.3'!Q45&gt;='Раздел 2.13.3'!AC45,0,1)</f>
        <v>0</v>
      </c>
    </row>
    <row r="11161" spans="1:8" x14ac:dyDescent="0.2">
      <c r="A11161" s="6">
        <f t="shared" si="165"/>
        <v>609562</v>
      </c>
      <c r="B11161" s="6">
        <v>55</v>
      </c>
      <c r="C11161" s="6">
        <v>6</v>
      </c>
      <c r="D11161" s="7">
        <v>280</v>
      </c>
      <c r="E11161" s="6" t="s">
        <v>18889</v>
      </c>
      <c r="H11161" s="6">
        <f>IF('Раздел 2.13.3'!Q46&gt;='Раздел 2.13.3'!AC46,0,1)</f>
        <v>0</v>
      </c>
    </row>
    <row r="11162" spans="1:8" x14ac:dyDescent="0.2">
      <c r="A11162" s="6">
        <f t="shared" si="165"/>
        <v>609562</v>
      </c>
      <c r="B11162" s="6">
        <v>55</v>
      </c>
      <c r="C11162" s="6">
        <v>6</v>
      </c>
      <c r="D11162" s="7">
        <v>281</v>
      </c>
      <c r="E11162" s="6" t="s">
        <v>18890</v>
      </c>
      <c r="H11162" s="6">
        <f>IF('Раздел 2.13.3'!Q47&gt;='Раздел 2.13.3'!AC47,0,1)</f>
        <v>0</v>
      </c>
    </row>
    <row r="11163" spans="1:8" x14ac:dyDescent="0.2">
      <c r="A11163" s="6">
        <f t="shared" si="165"/>
        <v>609562</v>
      </c>
      <c r="B11163" s="6">
        <v>55</v>
      </c>
      <c r="C11163" s="6">
        <v>6</v>
      </c>
      <c r="D11163" s="7">
        <v>282</v>
      </c>
      <c r="E11163" s="6" t="s">
        <v>18891</v>
      </c>
      <c r="H11163" s="6">
        <f>IF('Раздел 2.13.3'!Q48&gt;='Раздел 2.13.3'!AC48,0,1)</f>
        <v>0</v>
      </c>
    </row>
    <row r="11164" spans="1:8" x14ac:dyDescent="0.2">
      <c r="A11164" s="6">
        <f t="shared" si="165"/>
        <v>609562</v>
      </c>
      <c r="B11164" s="6">
        <v>55</v>
      </c>
      <c r="C11164" s="6">
        <v>6</v>
      </c>
      <c r="D11164" s="7">
        <v>283</v>
      </c>
      <c r="E11164" s="6" t="s">
        <v>18892</v>
      </c>
      <c r="H11164" s="6">
        <f>IF('Раздел 2.13.3'!Q49&gt;='Раздел 2.13.3'!AC49,0,1)</f>
        <v>0</v>
      </c>
    </row>
    <row r="11165" spans="1:8" x14ac:dyDescent="0.2">
      <c r="A11165" s="6">
        <f t="shared" si="165"/>
        <v>609562</v>
      </c>
      <c r="B11165" s="6">
        <v>55</v>
      </c>
      <c r="C11165" s="6">
        <v>6</v>
      </c>
      <c r="D11165" s="7">
        <v>284</v>
      </c>
      <c r="E11165" s="6" t="s">
        <v>18893</v>
      </c>
      <c r="H11165" s="6">
        <f>IF('Раздел 2.13.3'!Q50&gt;='Раздел 2.13.3'!AC50,0,1)</f>
        <v>0</v>
      </c>
    </row>
    <row r="11166" spans="1:8" x14ac:dyDescent="0.2">
      <c r="A11166" s="6">
        <f t="shared" si="165"/>
        <v>609562</v>
      </c>
      <c r="B11166" s="6">
        <v>55</v>
      </c>
      <c r="C11166" s="6">
        <v>6</v>
      </c>
      <c r="D11166" s="7">
        <v>285</v>
      </c>
      <c r="E11166" s="6" t="s">
        <v>18894</v>
      </c>
      <c r="H11166" s="6">
        <f>IF('Раздел 2.13.3'!Q51&gt;='Раздел 2.13.3'!AC51,0,1)</f>
        <v>0</v>
      </c>
    </row>
    <row r="11167" spans="1:8" x14ac:dyDescent="0.2">
      <c r="A11167" s="6">
        <f t="shared" si="165"/>
        <v>609562</v>
      </c>
      <c r="B11167" s="6">
        <v>55</v>
      </c>
      <c r="C11167" s="6">
        <v>6</v>
      </c>
      <c r="D11167" s="7">
        <v>286</v>
      </c>
      <c r="E11167" s="6" t="s">
        <v>18895</v>
      </c>
      <c r="H11167" s="6">
        <f>IF('Раздел 2.13.3'!Q52&gt;='Раздел 2.13.3'!AC52,0,1)</f>
        <v>0</v>
      </c>
    </row>
    <row r="11168" spans="1:8" x14ac:dyDescent="0.2">
      <c r="A11168" s="6">
        <f t="shared" si="165"/>
        <v>609562</v>
      </c>
      <c r="B11168" s="6">
        <v>55</v>
      </c>
      <c r="C11168" s="6">
        <v>6</v>
      </c>
      <c r="D11168" s="7">
        <v>287</v>
      </c>
      <c r="E11168" s="6" t="s">
        <v>18896</v>
      </c>
      <c r="H11168" s="6">
        <f>IF('Раздел 2.13.3'!Q53&gt;='Раздел 2.13.3'!AC53,0,1)</f>
        <v>0</v>
      </c>
    </row>
    <row r="11169" spans="1:8" x14ac:dyDescent="0.2">
      <c r="A11169" s="6">
        <f t="shared" si="165"/>
        <v>609562</v>
      </c>
      <c r="B11169" s="6">
        <v>55</v>
      </c>
      <c r="C11169" s="6">
        <v>6</v>
      </c>
      <c r="D11169" s="7">
        <v>288</v>
      </c>
      <c r="E11169" s="6" t="s">
        <v>18897</v>
      </c>
      <c r="H11169" s="6">
        <f>IF('Раздел 2.13.3'!Q54&gt;='Раздел 2.13.3'!AC54,0,1)</f>
        <v>0</v>
      </c>
    </row>
    <row r="11170" spans="1:8" x14ac:dyDescent="0.2">
      <c r="A11170" s="6">
        <f t="shared" si="165"/>
        <v>609562</v>
      </c>
      <c r="B11170" s="6">
        <v>55</v>
      </c>
      <c r="C11170" s="6">
        <v>6</v>
      </c>
      <c r="D11170" s="7">
        <v>289</v>
      </c>
      <c r="E11170" s="6" t="s">
        <v>18093</v>
      </c>
      <c r="H11170" s="6">
        <f>IF('Раздел 2.13.3'!Q55&gt;='Раздел 2.13.3'!AC55,0,1)</f>
        <v>0</v>
      </c>
    </row>
    <row r="11171" spans="1:8" x14ac:dyDescent="0.2">
      <c r="A11171" s="6">
        <f t="shared" si="165"/>
        <v>609562</v>
      </c>
      <c r="B11171" s="6">
        <v>55</v>
      </c>
      <c r="C11171" s="6">
        <v>6</v>
      </c>
      <c r="D11171" s="7">
        <v>290</v>
      </c>
      <c r="E11171" s="6" t="s">
        <v>18094</v>
      </c>
      <c r="H11171" s="6">
        <f>IF('Раздел 2.13.3'!Q56&gt;='Раздел 2.13.3'!AC56,0,1)</f>
        <v>0</v>
      </c>
    </row>
    <row r="11172" spans="1:8" x14ac:dyDescent="0.2">
      <c r="A11172" s="6">
        <f t="shared" si="165"/>
        <v>609562</v>
      </c>
      <c r="B11172" s="6">
        <v>55</v>
      </c>
      <c r="C11172" s="6">
        <v>6</v>
      </c>
      <c r="D11172" s="7">
        <v>291</v>
      </c>
      <c r="E11172" s="6" t="s">
        <v>18095</v>
      </c>
      <c r="H11172" s="6">
        <f>IF('Раздел 2.13.3'!Q57&gt;='Раздел 2.13.3'!AC57,0,1)</f>
        <v>0</v>
      </c>
    </row>
    <row r="11173" spans="1:8" x14ac:dyDescent="0.2">
      <c r="A11173" s="6">
        <f t="shared" si="165"/>
        <v>609562</v>
      </c>
      <c r="B11173" s="6">
        <v>55</v>
      </c>
      <c r="C11173" s="6">
        <v>6</v>
      </c>
      <c r="D11173" s="7">
        <v>292</v>
      </c>
      <c r="E11173" s="6" t="s">
        <v>18096</v>
      </c>
      <c r="H11173" s="6">
        <f>IF('Раздел 2.13.3'!Q58&gt;='Раздел 2.13.3'!AC58,0,1)</f>
        <v>0</v>
      </c>
    </row>
    <row r="11174" spans="1:8" x14ac:dyDescent="0.2">
      <c r="A11174" s="6">
        <f t="shared" si="165"/>
        <v>609562</v>
      </c>
      <c r="B11174" s="6">
        <v>55</v>
      </c>
      <c r="C11174" s="6">
        <v>6</v>
      </c>
      <c r="D11174" s="7">
        <v>293</v>
      </c>
      <c r="E11174" s="6" t="s">
        <v>18097</v>
      </c>
      <c r="H11174" s="6">
        <f>IF('Раздел 2.13.3'!Q59&gt;='Раздел 2.13.3'!AC59,0,1)</f>
        <v>0</v>
      </c>
    </row>
    <row r="11175" spans="1:8" x14ac:dyDescent="0.2">
      <c r="A11175" s="6">
        <f t="shared" si="165"/>
        <v>609562</v>
      </c>
      <c r="B11175" s="6">
        <v>55</v>
      </c>
      <c r="C11175" s="6">
        <v>6</v>
      </c>
      <c r="D11175" s="7">
        <v>294</v>
      </c>
      <c r="E11175" s="6" t="s">
        <v>18098</v>
      </c>
      <c r="H11175" s="6">
        <f>IF('Раздел 2.13.3'!Q60&gt;='Раздел 2.13.3'!AC60,0,1)</f>
        <v>0</v>
      </c>
    </row>
    <row r="11176" spans="1:8" x14ac:dyDescent="0.2">
      <c r="A11176" s="6">
        <f t="shared" si="165"/>
        <v>609562</v>
      </c>
      <c r="B11176" s="6">
        <v>55</v>
      </c>
      <c r="C11176" s="6">
        <v>6</v>
      </c>
      <c r="D11176" s="7">
        <v>295</v>
      </c>
      <c r="E11176" s="6" t="s">
        <v>18099</v>
      </c>
      <c r="H11176" s="6">
        <f>IF('Раздел 2.13.3'!Q61&gt;='Раздел 2.13.3'!AC61,0,1)</f>
        <v>0</v>
      </c>
    </row>
    <row r="11177" spans="1:8" x14ac:dyDescent="0.2">
      <c r="A11177" s="6">
        <f t="shared" si="165"/>
        <v>609562</v>
      </c>
      <c r="B11177" s="6">
        <v>55</v>
      </c>
      <c r="C11177" s="6">
        <v>6</v>
      </c>
      <c r="D11177" s="7">
        <v>296</v>
      </c>
      <c r="E11177" s="6" t="s">
        <v>18100</v>
      </c>
      <c r="H11177" s="6">
        <f>IF('Раздел 2.13.3'!Q62&gt;='Раздел 2.13.3'!AC62,0,1)</f>
        <v>0</v>
      </c>
    </row>
    <row r="11178" spans="1:8" x14ac:dyDescent="0.2">
      <c r="A11178" s="6">
        <f t="shared" si="165"/>
        <v>609562</v>
      </c>
      <c r="B11178" s="6">
        <v>55</v>
      </c>
      <c r="C11178" s="6">
        <v>6</v>
      </c>
      <c r="D11178" s="7">
        <v>297</v>
      </c>
      <c r="E11178" s="6" t="s">
        <v>18101</v>
      </c>
      <c r="H11178" s="6">
        <f>IF('Раздел 2.13.3'!Q63&gt;='Раздел 2.13.3'!AC63,0,1)</f>
        <v>0</v>
      </c>
    </row>
    <row r="11179" spans="1:8" x14ac:dyDescent="0.2">
      <c r="A11179" s="6">
        <f t="shared" si="165"/>
        <v>609562</v>
      </c>
      <c r="B11179" s="6">
        <v>55</v>
      </c>
      <c r="C11179" s="6">
        <v>6</v>
      </c>
      <c r="D11179" s="7">
        <v>298</v>
      </c>
      <c r="E11179" s="6" t="s">
        <v>18102</v>
      </c>
      <c r="H11179" s="6">
        <f>IF('Раздел 2.13.3'!Q64&gt;='Раздел 2.13.3'!AC64,0,1)</f>
        <v>0</v>
      </c>
    </row>
    <row r="11180" spans="1:8" x14ac:dyDescent="0.2">
      <c r="A11180" s="6">
        <f t="shared" si="165"/>
        <v>609562</v>
      </c>
      <c r="B11180" s="6">
        <v>55</v>
      </c>
      <c r="C11180" s="6">
        <v>6</v>
      </c>
      <c r="D11180" s="7">
        <v>299</v>
      </c>
      <c r="E11180" s="6" t="s">
        <v>18103</v>
      </c>
      <c r="H11180" s="6">
        <f>IF('Раздел 2.13.3'!Q65&gt;='Раздел 2.13.3'!AC65,0,1)</f>
        <v>0</v>
      </c>
    </row>
    <row r="11181" spans="1:8" x14ac:dyDescent="0.2">
      <c r="A11181" s="6">
        <f t="shared" si="165"/>
        <v>609562</v>
      </c>
      <c r="B11181" s="6">
        <v>55</v>
      </c>
      <c r="C11181" s="6">
        <v>6</v>
      </c>
      <c r="D11181" s="7">
        <v>300</v>
      </c>
      <c r="E11181" s="6" t="s">
        <v>18104</v>
      </c>
      <c r="H11181" s="6">
        <f>IF('Раздел 2.13.3'!Q66&gt;='Раздел 2.13.3'!AC66,0,1)</f>
        <v>0</v>
      </c>
    </row>
    <row r="11182" spans="1:8" x14ac:dyDescent="0.2">
      <c r="A11182" s="6">
        <f t="shared" si="165"/>
        <v>609562</v>
      </c>
      <c r="B11182" s="6">
        <v>55</v>
      </c>
      <c r="C11182" s="6">
        <v>6</v>
      </c>
      <c r="D11182" s="7">
        <v>301</v>
      </c>
      <c r="E11182" s="6" t="s">
        <v>18105</v>
      </c>
      <c r="H11182" s="6">
        <f>IF('Раздел 2.13.3'!Q67&gt;='Раздел 2.13.3'!AC67,0,1)</f>
        <v>0</v>
      </c>
    </row>
    <row r="11183" spans="1:8" x14ac:dyDescent="0.2">
      <c r="A11183" s="6">
        <f t="shared" si="165"/>
        <v>609562</v>
      </c>
      <c r="B11183" s="6">
        <v>55</v>
      </c>
      <c r="C11183" s="6">
        <v>6</v>
      </c>
      <c r="D11183" s="7">
        <v>302</v>
      </c>
      <c r="E11183" s="6" t="s">
        <v>18106</v>
      </c>
      <c r="H11183" s="6">
        <f>IF('Раздел 2.13.3'!Q68&gt;='Раздел 2.13.3'!AC68,0,1)</f>
        <v>0</v>
      </c>
    </row>
    <row r="11184" spans="1:8" x14ac:dyDescent="0.2">
      <c r="A11184" s="6">
        <f t="shared" si="165"/>
        <v>609562</v>
      </c>
      <c r="B11184" s="6">
        <v>55</v>
      </c>
      <c r="C11184" s="6">
        <v>6</v>
      </c>
      <c r="D11184" s="7">
        <v>303</v>
      </c>
      <c r="E11184" s="6" t="s">
        <v>18107</v>
      </c>
      <c r="H11184" s="6">
        <f>IF('Раздел 2.13.3'!Q69&gt;='Раздел 2.13.3'!AC69,0,1)</f>
        <v>0</v>
      </c>
    </row>
    <row r="11185" spans="1:8" x14ac:dyDescent="0.2">
      <c r="A11185" s="6">
        <f t="shared" si="165"/>
        <v>609562</v>
      </c>
      <c r="B11185" s="6">
        <v>55</v>
      </c>
      <c r="C11185" s="6">
        <v>6</v>
      </c>
      <c r="D11185" s="7">
        <v>304</v>
      </c>
      <c r="E11185" s="6" t="s">
        <v>18108</v>
      </c>
      <c r="H11185" s="6">
        <f>IF('Раздел 2.13.3'!Q70&gt;='Раздел 2.13.3'!AC70,0,1)</f>
        <v>0</v>
      </c>
    </row>
    <row r="11186" spans="1:8" x14ac:dyDescent="0.2">
      <c r="A11186" s="6">
        <f t="shared" si="165"/>
        <v>609562</v>
      </c>
      <c r="B11186" s="6">
        <v>55</v>
      </c>
      <c r="C11186" s="6">
        <v>6</v>
      </c>
      <c r="D11186" s="7">
        <v>305</v>
      </c>
      <c r="E11186" s="6" t="s">
        <v>18109</v>
      </c>
      <c r="H11186" s="6">
        <f>IF('Раздел 2.13.3'!Q71&gt;='Раздел 2.13.3'!AC71,0,1)</f>
        <v>0</v>
      </c>
    </row>
    <row r="11187" spans="1:8" x14ac:dyDescent="0.2">
      <c r="A11187" s="6">
        <f t="shared" si="165"/>
        <v>609562</v>
      </c>
      <c r="B11187" s="6">
        <v>55</v>
      </c>
      <c r="C11187" s="6">
        <v>6</v>
      </c>
      <c r="D11187" s="7">
        <v>306</v>
      </c>
      <c r="E11187" s="6" t="s">
        <v>18110</v>
      </c>
      <c r="H11187" s="6">
        <f>IF('Раздел 2.13.3'!Q72&gt;='Раздел 2.13.3'!AC72,0,1)</f>
        <v>0</v>
      </c>
    </row>
    <row r="11188" spans="1:8" x14ac:dyDescent="0.2">
      <c r="A11188" s="6">
        <f t="shared" si="165"/>
        <v>609562</v>
      </c>
      <c r="B11188" s="6">
        <v>55</v>
      </c>
      <c r="C11188" s="6">
        <v>6</v>
      </c>
      <c r="D11188" s="7">
        <v>307</v>
      </c>
      <c r="E11188" s="6" t="s">
        <v>18111</v>
      </c>
      <c r="H11188" s="6">
        <f>IF('Раздел 2.13.3'!Q73&gt;='Раздел 2.13.3'!AC73,0,1)</f>
        <v>0</v>
      </c>
    </row>
    <row r="11189" spans="1:8" x14ac:dyDescent="0.2">
      <c r="A11189" s="6">
        <f t="shared" si="165"/>
        <v>609562</v>
      </c>
      <c r="B11189" s="6">
        <v>55</v>
      </c>
      <c r="C11189" s="6">
        <v>6</v>
      </c>
      <c r="D11189" s="7">
        <v>308</v>
      </c>
      <c r="E11189" s="6" t="s">
        <v>18112</v>
      </c>
      <c r="H11189" s="6">
        <f>IF('Раздел 2.13.3'!Q74&gt;='Раздел 2.13.3'!AC74,0,1)</f>
        <v>0</v>
      </c>
    </row>
    <row r="11190" spans="1:8" x14ac:dyDescent="0.2">
      <c r="A11190" s="6">
        <f t="shared" si="165"/>
        <v>609562</v>
      </c>
      <c r="B11190" s="6">
        <v>55</v>
      </c>
      <c r="C11190" s="6">
        <v>6</v>
      </c>
      <c r="D11190" s="7">
        <v>309</v>
      </c>
      <c r="E11190" s="6" t="s">
        <v>18508</v>
      </c>
      <c r="H11190" s="6">
        <f>IF('Раздел 2.13.3'!Q75&gt;='Раздел 2.13.3'!AC75,0,1)</f>
        <v>0</v>
      </c>
    </row>
    <row r="11191" spans="1:8" x14ac:dyDescent="0.2">
      <c r="A11191" s="6">
        <f t="shared" si="165"/>
        <v>609562</v>
      </c>
      <c r="B11191" s="6">
        <v>55</v>
      </c>
      <c r="C11191" s="6">
        <v>6</v>
      </c>
      <c r="D11191" s="7">
        <v>310</v>
      </c>
      <c r="E11191" s="6" t="s">
        <v>18509</v>
      </c>
      <c r="H11191" s="6">
        <f>IF('Раздел 2.13.3'!Q76&gt;='Раздел 2.13.3'!AC76,0,1)</f>
        <v>0</v>
      </c>
    </row>
    <row r="11192" spans="1:8" x14ac:dyDescent="0.2">
      <c r="A11192" s="6">
        <f t="shared" si="165"/>
        <v>609562</v>
      </c>
      <c r="B11192" s="6">
        <v>55</v>
      </c>
      <c r="C11192" s="6">
        <v>6</v>
      </c>
      <c r="D11192" s="7">
        <v>311</v>
      </c>
      <c r="E11192" s="6" t="s">
        <v>18510</v>
      </c>
      <c r="H11192" s="6">
        <f>IF('Раздел 2.13.3'!Q77&gt;='Раздел 2.13.3'!AC77,0,1)</f>
        <v>0</v>
      </c>
    </row>
    <row r="11193" spans="1:8" x14ac:dyDescent="0.2">
      <c r="A11193" s="6">
        <f t="shared" si="165"/>
        <v>609562</v>
      </c>
      <c r="B11193" s="6">
        <v>55</v>
      </c>
      <c r="C11193" s="6">
        <v>6</v>
      </c>
      <c r="D11193" s="7">
        <v>312</v>
      </c>
      <c r="E11193" s="6" t="s">
        <v>18511</v>
      </c>
      <c r="H11193" s="6">
        <f>IF('Раздел 2.13.3'!Q78&gt;='Раздел 2.13.3'!AC78,0,1)</f>
        <v>0</v>
      </c>
    </row>
    <row r="11194" spans="1:8" x14ac:dyDescent="0.2">
      <c r="A11194" s="6">
        <f t="shared" si="165"/>
        <v>609562</v>
      </c>
      <c r="B11194" s="6">
        <v>55</v>
      </c>
      <c r="C11194" s="6">
        <v>6</v>
      </c>
      <c r="D11194" s="7">
        <v>313</v>
      </c>
      <c r="E11194" s="6" t="s">
        <v>18512</v>
      </c>
      <c r="H11194" s="6">
        <f>IF('Раздел 2.13.3'!Q79&gt;='Раздел 2.13.3'!AC79,0,1)</f>
        <v>0</v>
      </c>
    </row>
    <row r="11195" spans="1:8" x14ac:dyDescent="0.2">
      <c r="A11195" s="6">
        <f t="shared" si="165"/>
        <v>609562</v>
      </c>
      <c r="B11195" s="6">
        <v>55</v>
      </c>
      <c r="C11195" s="119">
        <v>6</v>
      </c>
      <c r="D11195" s="119">
        <v>314</v>
      </c>
      <c r="E11195" s="119" t="s">
        <v>18513</v>
      </c>
      <c r="F11195" s="119"/>
      <c r="G11195" s="119"/>
      <c r="H11195" s="119">
        <f>IF('Раздел 2.13.3'!Q80&gt;='Раздел 2.13.3'!AC80,0,1)</f>
        <v>0</v>
      </c>
    </row>
    <row r="11196" spans="1:8" x14ac:dyDescent="0.2">
      <c r="A11196" s="6">
        <f t="shared" si="165"/>
        <v>609562</v>
      </c>
      <c r="B11196" s="6">
        <v>55</v>
      </c>
      <c r="C11196" s="6">
        <v>7</v>
      </c>
      <c r="D11196" s="7">
        <v>315</v>
      </c>
      <c r="E11196" s="6" t="s">
        <v>18514</v>
      </c>
      <c r="H11196" s="6">
        <f>IF('Раздел 2.13.3'!Q21&gt;='Раздел 2.13.3'!AD21,0,1)</f>
        <v>0</v>
      </c>
    </row>
    <row r="11197" spans="1:8" x14ac:dyDescent="0.2">
      <c r="A11197" s="6">
        <f t="shared" si="165"/>
        <v>609562</v>
      </c>
      <c r="B11197" s="6">
        <v>55</v>
      </c>
      <c r="C11197" s="6">
        <v>7</v>
      </c>
      <c r="D11197" s="7">
        <v>316</v>
      </c>
      <c r="E11197" s="6" t="s">
        <v>18515</v>
      </c>
      <c r="H11197" s="6">
        <f>IF('Раздел 2.13.3'!Q22&gt;='Раздел 2.13.3'!AD22,0,1)</f>
        <v>0</v>
      </c>
    </row>
    <row r="11198" spans="1:8" x14ac:dyDescent="0.2">
      <c r="A11198" s="6">
        <f t="shared" si="165"/>
        <v>609562</v>
      </c>
      <c r="B11198" s="6">
        <v>55</v>
      </c>
      <c r="C11198" s="6">
        <v>7</v>
      </c>
      <c r="D11198" s="7">
        <v>317</v>
      </c>
      <c r="E11198" s="6" t="s">
        <v>18516</v>
      </c>
      <c r="H11198" s="6">
        <f>IF('Раздел 2.13.3'!Q23&gt;='Раздел 2.13.3'!AD23,0,1)</f>
        <v>0</v>
      </c>
    </row>
    <row r="11199" spans="1:8" x14ac:dyDescent="0.2">
      <c r="A11199" s="6">
        <f t="shared" si="165"/>
        <v>609562</v>
      </c>
      <c r="B11199" s="6">
        <v>55</v>
      </c>
      <c r="C11199" s="6">
        <v>7</v>
      </c>
      <c r="D11199" s="7">
        <v>318</v>
      </c>
      <c r="E11199" s="6" t="s">
        <v>18517</v>
      </c>
      <c r="H11199" s="6">
        <f>IF('Раздел 2.13.3'!Q24&gt;='Раздел 2.13.3'!AD24,0,1)</f>
        <v>0</v>
      </c>
    </row>
    <row r="11200" spans="1:8" x14ac:dyDescent="0.2">
      <c r="A11200" s="6">
        <f t="shared" si="165"/>
        <v>609562</v>
      </c>
      <c r="B11200" s="6">
        <v>55</v>
      </c>
      <c r="C11200" s="6">
        <v>7</v>
      </c>
      <c r="D11200" s="7">
        <v>319</v>
      </c>
      <c r="E11200" s="6" t="s">
        <v>18518</v>
      </c>
      <c r="H11200" s="6">
        <f>IF('Раздел 2.13.3'!Q25&gt;='Раздел 2.13.3'!AD25,0,1)</f>
        <v>0</v>
      </c>
    </row>
    <row r="11201" spans="1:8" x14ac:dyDescent="0.2">
      <c r="A11201" s="6">
        <f t="shared" si="165"/>
        <v>609562</v>
      </c>
      <c r="B11201" s="6">
        <v>55</v>
      </c>
      <c r="C11201" s="6">
        <v>7</v>
      </c>
      <c r="D11201" s="7">
        <v>320</v>
      </c>
      <c r="E11201" s="6" t="s">
        <v>18519</v>
      </c>
      <c r="H11201" s="6">
        <f>IF('Раздел 2.13.3'!Q26&gt;='Раздел 2.13.3'!AD26,0,1)</f>
        <v>0</v>
      </c>
    </row>
    <row r="11202" spans="1:8" x14ac:dyDescent="0.2">
      <c r="A11202" s="6">
        <f t="shared" si="165"/>
        <v>609562</v>
      </c>
      <c r="B11202" s="6">
        <v>55</v>
      </c>
      <c r="C11202" s="6">
        <v>7</v>
      </c>
      <c r="D11202" s="7">
        <v>321</v>
      </c>
      <c r="E11202" s="6" t="s">
        <v>18520</v>
      </c>
      <c r="H11202" s="6">
        <f>IF('Раздел 2.13.3'!Q27&gt;='Раздел 2.13.3'!AD27,0,1)</f>
        <v>0</v>
      </c>
    </row>
    <row r="11203" spans="1:8" x14ac:dyDescent="0.2">
      <c r="A11203" s="6">
        <f t="shared" si="165"/>
        <v>609562</v>
      </c>
      <c r="B11203" s="6">
        <v>55</v>
      </c>
      <c r="C11203" s="6">
        <v>7</v>
      </c>
      <c r="D11203" s="7">
        <v>322</v>
      </c>
      <c r="E11203" s="6" t="s">
        <v>18521</v>
      </c>
      <c r="H11203" s="6">
        <f>IF('Раздел 2.13.3'!Q28&gt;='Раздел 2.13.3'!AD28,0,1)</f>
        <v>0</v>
      </c>
    </row>
    <row r="11204" spans="1:8" x14ac:dyDescent="0.2">
      <c r="A11204" s="6">
        <f t="shared" si="165"/>
        <v>609562</v>
      </c>
      <c r="B11204" s="6">
        <v>55</v>
      </c>
      <c r="C11204" s="6">
        <v>7</v>
      </c>
      <c r="D11204" s="7">
        <v>323</v>
      </c>
      <c r="E11204" s="6" t="s">
        <v>18522</v>
      </c>
      <c r="H11204" s="6">
        <f>IF('Раздел 2.13.3'!Q29&gt;='Раздел 2.13.3'!AD29,0,1)</f>
        <v>0</v>
      </c>
    </row>
    <row r="11205" spans="1:8" x14ac:dyDescent="0.2">
      <c r="A11205" s="6">
        <f t="shared" si="165"/>
        <v>609562</v>
      </c>
      <c r="B11205" s="6">
        <v>55</v>
      </c>
      <c r="C11205" s="6">
        <v>7</v>
      </c>
      <c r="D11205" s="7">
        <v>324</v>
      </c>
      <c r="E11205" s="6" t="s">
        <v>18523</v>
      </c>
      <c r="H11205" s="6">
        <f>IF('Раздел 2.13.3'!Q30&gt;='Раздел 2.13.3'!AD30,0,1)</f>
        <v>0</v>
      </c>
    </row>
    <row r="11206" spans="1:8" x14ac:dyDescent="0.2">
      <c r="A11206" s="6">
        <f t="shared" si="165"/>
        <v>609562</v>
      </c>
      <c r="B11206" s="6">
        <v>55</v>
      </c>
      <c r="C11206" s="6">
        <v>7</v>
      </c>
      <c r="D11206" s="7">
        <v>325</v>
      </c>
      <c r="E11206" s="6" t="s">
        <v>18524</v>
      </c>
      <c r="H11206" s="6">
        <f>IF('Раздел 2.13.3'!Q31&gt;='Раздел 2.13.3'!AD31,0,1)</f>
        <v>0</v>
      </c>
    </row>
    <row r="11207" spans="1:8" x14ac:dyDescent="0.2">
      <c r="A11207" s="6">
        <f t="shared" si="165"/>
        <v>609562</v>
      </c>
      <c r="B11207" s="6">
        <v>55</v>
      </c>
      <c r="C11207" s="6">
        <v>7</v>
      </c>
      <c r="D11207" s="7">
        <v>326</v>
      </c>
      <c r="E11207" s="6" t="s">
        <v>17710</v>
      </c>
      <c r="H11207" s="6">
        <f>IF('Раздел 2.13.3'!Q32&gt;='Раздел 2.13.3'!AD32,0,1)</f>
        <v>0</v>
      </c>
    </row>
    <row r="11208" spans="1:8" x14ac:dyDescent="0.2">
      <c r="A11208" s="6">
        <f t="shared" si="165"/>
        <v>609562</v>
      </c>
      <c r="B11208" s="6">
        <v>55</v>
      </c>
      <c r="C11208" s="6">
        <v>7</v>
      </c>
      <c r="D11208" s="7">
        <v>327</v>
      </c>
      <c r="E11208" s="6" t="s">
        <v>17711</v>
      </c>
      <c r="H11208" s="6">
        <f>IF('Раздел 2.13.3'!Q33&gt;='Раздел 2.13.3'!AD33,0,1)</f>
        <v>0</v>
      </c>
    </row>
    <row r="11209" spans="1:8" x14ac:dyDescent="0.2">
      <c r="A11209" s="6">
        <f t="shared" si="165"/>
        <v>609562</v>
      </c>
      <c r="B11209" s="6">
        <v>55</v>
      </c>
      <c r="C11209" s="6">
        <v>7</v>
      </c>
      <c r="D11209" s="7">
        <v>328</v>
      </c>
      <c r="E11209" s="6" t="s">
        <v>17712</v>
      </c>
      <c r="H11209" s="6">
        <f>IF('Раздел 2.13.3'!Q34&gt;='Раздел 2.13.3'!AD34,0,1)</f>
        <v>0</v>
      </c>
    </row>
    <row r="11210" spans="1:8" x14ac:dyDescent="0.2">
      <c r="A11210" s="6">
        <f t="shared" si="165"/>
        <v>609562</v>
      </c>
      <c r="B11210" s="6">
        <v>55</v>
      </c>
      <c r="C11210" s="6">
        <v>7</v>
      </c>
      <c r="D11210" s="7">
        <v>329</v>
      </c>
      <c r="E11210" s="6" t="s">
        <v>17713</v>
      </c>
      <c r="H11210" s="6">
        <f>IF('Раздел 2.13.3'!Q35&gt;='Раздел 2.13.3'!AD35,0,1)</f>
        <v>0</v>
      </c>
    </row>
    <row r="11211" spans="1:8" x14ac:dyDescent="0.2">
      <c r="A11211" s="6">
        <f t="shared" si="165"/>
        <v>609562</v>
      </c>
      <c r="B11211" s="6">
        <v>55</v>
      </c>
      <c r="C11211" s="6">
        <v>7</v>
      </c>
      <c r="D11211" s="7">
        <v>330</v>
      </c>
      <c r="E11211" s="6" t="s">
        <v>17714</v>
      </c>
      <c r="H11211" s="6">
        <f>IF('Раздел 2.13.3'!Q36&gt;='Раздел 2.13.3'!AD36,0,1)</f>
        <v>0</v>
      </c>
    </row>
    <row r="11212" spans="1:8" x14ac:dyDescent="0.2">
      <c r="A11212" s="6">
        <f t="shared" si="165"/>
        <v>609562</v>
      </c>
      <c r="B11212" s="6">
        <v>55</v>
      </c>
      <c r="C11212" s="6">
        <v>7</v>
      </c>
      <c r="D11212" s="7">
        <v>331</v>
      </c>
      <c r="E11212" s="6" t="s">
        <v>17715</v>
      </c>
      <c r="H11212" s="6">
        <f>IF('Раздел 2.13.3'!Q37&gt;='Раздел 2.13.3'!AD37,0,1)</f>
        <v>0</v>
      </c>
    </row>
    <row r="11213" spans="1:8" x14ac:dyDescent="0.2">
      <c r="A11213" s="6">
        <f t="shared" si="165"/>
        <v>609562</v>
      </c>
      <c r="B11213" s="6">
        <v>55</v>
      </c>
      <c r="C11213" s="6">
        <v>7</v>
      </c>
      <c r="D11213" s="7">
        <v>332</v>
      </c>
      <c r="E11213" s="6" t="s">
        <v>17716</v>
      </c>
      <c r="H11213" s="6">
        <f>IF('Раздел 2.13.3'!Q38&gt;='Раздел 2.13.3'!AD38,0,1)</f>
        <v>0</v>
      </c>
    </row>
    <row r="11214" spans="1:8" x14ac:dyDescent="0.2">
      <c r="A11214" s="6">
        <f t="shared" si="165"/>
        <v>609562</v>
      </c>
      <c r="B11214" s="6">
        <v>55</v>
      </c>
      <c r="C11214" s="6">
        <v>7</v>
      </c>
      <c r="D11214" s="7">
        <v>333</v>
      </c>
      <c r="E11214" s="6" t="s">
        <v>18538</v>
      </c>
      <c r="H11214" s="6">
        <f>IF('Раздел 2.13.3'!Q39&gt;='Раздел 2.13.3'!AD39,0,1)</f>
        <v>0</v>
      </c>
    </row>
    <row r="11215" spans="1:8" x14ac:dyDescent="0.2">
      <c r="A11215" s="6">
        <f t="shared" si="165"/>
        <v>609562</v>
      </c>
      <c r="B11215" s="6">
        <v>55</v>
      </c>
      <c r="C11215" s="6">
        <v>7</v>
      </c>
      <c r="D11215" s="7">
        <v>334</v>
      </c>
      <c r="E11215" s="6" t="s">
        <v>18539</v>
      </c>
      <c r="H11215" s="6">
        <f>IF('Раздел 2.13.3'!Q40&gt;='Раздел 2.13.3'!AD40,0,1)</f>
        <v>0</v>
      </c>
    </row>
    <row r="11216" spans="1:8" x14ac:dyDescent="0.2">
      <c r="A11216" s="6">
        <f t="shared" si="165"/>
        <v>609562</v>
      </c>
      <c r="B11216" s="6">
        <v>55</v>
      </c>
      <c r="C11216" s="6">
        <v>7</v>
      </c>
      <c r="D11216" s="7">
        <v>335</v>
      </c>
      <c r="E11216" s="6" t="s">
        <v>18540</v>
      </c>
      <c r="H11216" s="6">
        <f>IF('Раздел 2.13.3'!Q41&gt;='Раздел 2.13.3'!AD41,0,1)</f>
        <v>0</v>
      </c>
    </row>
    <row r="11217" spans="1:8" x14ac:dyDescent="0.2">
      <c r="A11217" s="6">
        <f t="shared" si="165"/>
        <v>609562</v>
      </c>
      <c r="B11217" s="6">
        <v>55</v>
      </c>
      <c r="C11217" s="6">
        <v>7</v>
      </c>
      <c r="D11217" s="7">
        <v>336</v>
      </c>
      <c r="E11217" s="6" t="s">
        <v>18541</v>
      </c>
      <c r="H11217" s="6">
        <f>IF('Раздел 2.13.3'!Q42&gt;='Раздел 2.13.3'!AD42,0,1)</f>
        <v>0</v>
      </c>
    </row>
    <row r="11218" spans="1:8" x14ac:dyDescent="0.2">
      <c r="A11218" s="6">
        <f t="shared" ref="A11218:A11281" si="166">P_3</f>
        <v>609562</v>
      </c>
      <c r="B11218" s="6">
        <v>55</v>
      </c>
      <c r="C11218" s="6">
        <v>7</v>
      </c>
      <c r="D11218" s="7">
        <v>337</v>
      </c>
      <c r="E11218" s="6" t="s">
        <v>18542</v>
      </c>
      <c r="H11218" s="6">
        <f>IF('Раздел 2.13.3'!Q43&gt;='Раздел 2.13.3'!AD43,0,1)</f>
        <v>0</v>
      </c>
    </row>
    <row r="11219" spans="1:8" x14ac:dyDescent="0.2">
      <c r="A11219" s="6">
        <f t="shared" si="166"/>
        <v>609562</v>
      </c>
      <c r="B11219" s="6">
        <v>55</v>
      </c>
      <c r="C11219" s="6">
        <v>7</v>
      </c>
      <c r="D11219" s="7">
        <v>338</v>
      </c>
      <c r="E11219" s="6" t="s">
        <v>14339</v>
      </c>
      <c r="H11219" s="6">
        <f>IF('Раздел 2.13.3'!Q44&gt;='Раздел 2.13.3'!AD44,0,1)</f>
        <v>0</v>
      </c>
    </row>
    <row r="11220" spans="1:8" x14ac:dyDescent="0.2">
      <c r="A11220" s="6">
        <f t="shared" si="166"/>
        <v>609562</v>
      </c>
      <c r="B11220" s="6">
        <v>55</v>
      </c>
      <c r="C11220" s="6">
        <v>7</v>
      </c>
      <c r="D11220" s="7">
        <v>339</v>
      </c>
      <c r="E11220" s="6" t="s">
        <v>14340</v>
      </c>
      <c r="H11220" s="6">
        <f>IF('Раздел 2.13.3'!Q45&gt;='Раздел 2.13.3'!AD45,0,1)</f>
        <v>0</v>
      </c>
    </row>
    <row r="11221" spans="1:8" x14ac:dyDescent="0.2">
      <c r="A11221" s="6">
        <f t="shared" si="166"/>
        <v>609562</v>
      </c>
      <c r="B11221" s="6">
        <v>55</v>
      </c>
      <c r="C11221" s="6">
        <v>7</v>
      </c>
      <c r="D11221" s="7">
        <v>340</v>
      </c>
      <c r="E11221" s="6" t="s">
        <v>14341</v>
      </c>
      <c r="H11221" s="6">
        <f>IF('Раздел 2.13.3'!Q46&gt;='Раздел 2.13.3'!AD46,0,1)</f>
        <v>0</v>
      </c>
    </row>
    <row r="11222" spans="1:8" x14ac:dyDescent="0.2">
      <c r="A11222" s="6">
        <f t="shared" si="166"/>
        <v>609562</v>
      </c>
      <c r="B11222" s="6">
        <v>55</v>
      </c>
      <c r="C11222" s="6">
        <v>7</v>
      </c>
      <c r="D11222" s="7">
        <v>341</v>
      </c>
      <c r="E11222" s="6" t="s">
        <v>14342</v>
      </c>
      <c r="H11222" s="6">
        <f>IF('Раздел 2.13.3'!Q47&gt;='Раздел 2.13.3'!AD47,0,1)</f>
        <v>0</v>
      </c>
    </row>
    <row r="11223" spans="1:8" x14ac:dyDescent="0.2">
      <c r="A11223" s="6">
        <f t="shared" si="166"/>
        <v>609562</v>
      </c>
      <c r="B11223" s="6">
        <v>55</v>
      </c>
      <c r="C11223" s="6">
        <v>7</v>
      </c>
      <c r="D11223" s="7">
        <v>342</v>
      </c>
      <c r="E11223" s="6" t="s">
        <v>14343</v>
      </c>
      <c r="H11223" s="6">
        <f>IF('Раздел 2.13.3'!Q48&gt;='Раздел 2.13.3'!AD48,0,1)</f>
        <v>0</v>
      </c>
    </row>
    <row r="11224" spans="1:8" x14ac:dyDescent="0.2">
      <c r="A11224" s="6">
        <f t="shared" si="166"/>
        <v>609562</v>
      </c>
      <c r="B11224" s="6">
        <v>55</v>
      </c>
      <c r="C11224" s="6">
        <v>7</v>
      </c>
      <c r="D11224" s="7">
        <v>343</v>
      </c>
      <c r="E11224" s="6" t="s">
        <v>14344</v>
      </c>
      <c r="H11224" s="6">
        <f>IF('Раздел 2.13.3'!Q49&gt;='Раздел 2.13.3'!AD49,0,1)</f>
        <v>0</v>
      </c>
    </row>
    <row r="11225" spans="1:8" x14ac:dyDescent="0.2">
      <c r="A11225" s="6">
        <f t="shared" si="166"/>
        <v>609562</v>
      </c>
      <c r="B11225" s="6">
        <v>55</v>
      </c>
      <c r="C11225" s="6">
        <v>7</v>
      </c>
      <c r="D11225" s="7">
        <v>344</v>
      </c>
      <c r="E11225" s="6" t="s">
        <v>14345</v>
      </c>
      <c r="H11225" s="6">
        <f>IF('Раздел 2.13.3'!Q50&gt;='Раздел 2.13.3'!AD50,0,1)</f>
        <v>0</v>
      </c>
    </row>
    <row r="11226" spans="1:8" x14ac:dyDescent="0.2">
      <c r="A11226" s="6">
        <f t="shared" si="166"/>
        <v>609562</v>
      </c>
      <c r="B11226" s="6">
        <v>55</v>
      </c>
      <c r="C11226" s="6">
        <v>7</v>
      </c>
      <c r="D11226" s="7">
        <v>345</v>
      </c>
      <c r="E11226" s="6" t="s">
        <v>15683</v>
      </c>
      <c r="H11226" s="6">
        <f>IF('Раздел 2.13.3'!Q51&gt;='Раздел 2.13.3'!AD51,0,1)</f>
        <v>0</v>
      </c>
    </row>
    <row r="11227" spans="1:8" x14ac:dyDescent="0.2">
      <c r="A11227" s="6">
        <f t="shared" si="166"/>
        <v>609562</v>
      </c>
      <c r="B11227" s="6">
        <v>55</v>
      </c>
      <c r="C11227" s="6">
        <v>7</v>
      </c>
      <c r="D11227" s="7">
        <v>346</v>
      </c>
      <c r="E11227" s="6" t="s">
        <v>15684</v>
      </c>
      <c r="H11227" s="6">
        <f>IF('Раздел 2.13.3'!Q52&gt;='Раздел 2.13.3'!AD52,0,1)</f>
        <v>0</v>
      </c>
    </row>
    <row r="11228" spans="1:8" x14ac:dyDescent="0.2">
      <c r="A11228" s="6">
        <f t="shared" si="166"/>
        <v>609562</v>
      </c>
      <c r="B11228" s="6">
        <v>55</v>
      </c>
      <c r="C11228" s="6">
        <v>7</v>
      </c>
      <c r="D11228" s="7">
        <v>347</v>
      </c>
      <c r="E11228" s="6" t="s">
        <v>15685</v>
      </c>
      <c r="H11228" s="6">
        <f>IF('Раздел 2.13.3'!Q53&gt;='Раздел 2.13.3'!AD53,0,1)</f>
        <v>0</v>
      </c>
    </row>
    <row r="11229" spans="1:8" x14ac:dyDescent="0.2">
      <c r="A11229" s="6">
        <f t="shared" si="166"/>
        <v>609562</v>
      </c>
      <c r="B11229" s="6">
        <v>55</v>
      </c>
      <c r="C11229" s="6">
        <v>7</v>
      </c>
      <c r="D11229" s="7">
        <v>348</v>
      </c>
      <c r="E11229" s="6" t="s">
        <v>15686</v>
      </c>
      <c r="H11229" s="6">
        <f>IF('Раздел 2.13.3'!Q54&gt;='Раздел 2.13.3'!AD54,0,1)</f>
        <v>0</v>
      </c>
    </row>
    <row r="11230" spans="1:8" x14ac:dyDescent="0.2">
      <c r="A11230" s="6">
        <f t="shared" si="166"/>
        <v>609562</v>
      </c>
      <c r="B11230" s="6">
        <v>55</v>
      </c>
      <c r="C11230" s="6">
        <v>7</v>
      </c>
      <c r="D11230" s="7">
        <v>349</v>
      </c>
      <c r="E11230" s="6" t="s">
        <v>16814</v>
      </c>
      <c r="H11230" s="6">
        <f>IF('Раздел 2.13.3'!Q55&gt;='Раздел 2.13.3'!AD55,0,1)</f>
        <v>0</v>
      </c>
    </row>
    <row r="11231" spans="1:8" x14ac:dyDescent="0.2">
      <c r="A11231" s="6">
        <f t="shared" si="166"/>
        <v>609562</v>
      </c>
      <c r="B11231" s="6">
        <v>55</v>
      </c>
      <c r="C11231" s="6">
        <v>7</v>
      </c>
      <c r="D11231" s="7">
        <v>350</v>
      </c>
      <c r="E11231" s="6" t="s">
        <v>18562</v>
      </c>
      <c r="H11231" s="6">
        <f>IF('Раздел 2.13.3'!Q56&gt;='Раздел 2.13.3'!AD56,0,1)</f>
        <v>0</v>
      </c>
    </row>
    <row r="11232" spans="1:8" x14ac:dyDescent="0.2">
      <c r="A11232" s="6">
        <f t="shared" si="166"/>
        <v>609562</v>
      </c>
      <c r="B11232" s="6">
        <v>55</v>
      </c>
      <c r="C11232" s="6">
        <v>7</v>
      </c>
      <c r="D11232" s="7">
        <v>351</v>
      </c>
      <c r="E11232" s="6" t="s">
        <v>18563</v>
      </c>
      <c r="H11232" s="6">
        <f>IF('Раздел 2.13.3'!Q57&gt;='Раздел 2.13.3'!AD57,0,1)</f>
        <v>0</v>
      </c>
    </row>
    <row r="11233" spans="1:8" x14ac:dyDescent="0.2">
      <c r="A11233" s="6">
        <f t="shared" si="166"/>
        <v>609562</v>
      </c>
      <c r="B11233" s="6">
        <v>55</v>
      </c>
      <c r="C11233" s="6">
        <v>7</v>
      </c>
      <c r="D11233" s="7">
        <v>352</v>
      </c>
      <c r="E11233" s="6" t="s">
        <v>18564</v>
      </c>
      <c r="H11233" s="6">
        <f>IF('Раздел 2.13.3'!Q58&gt;='Раздел 2.13.3'!AD58,0,1)</f>
        <v>0</v>
      </c>
    </row>
    <row r="11234" spans="1:8" x14ac:dyDescent="0.2">
      <c r="A11234" s="6">
        <f t="shared" si="166"/>
        <v>609562</v>
      </c>
      <c r="B11234" s="6">
        <v>55</v>
      </c>
      <c r="C11234" s="6">
        <v>7</v>
      </c>
      <c r="D11234" s="7">
        <v>353</v>
      </c>
      <c r="E11234" s="6" t="s">
        <v>18565</v>
      </c>
      <c r="H11234" s="6">
        <f>IF('Раздел 2.13.3'!Q59&gt;='Раздел 2.13.3'!AD59,0,1)</f>
        <v>0</v>
      </c>
    </row>
    <row r="11235" spans="1:8" x14ac:dyDescent="0.2">
      <c r="A11235" s="6">
        <f t="shared" si="166"/>
        <v>609562</v>
      </c>
      <c r="B11235" s="6">
        <v>55</v>
      </c>
      <c r="C11235" s="6">
        <v>7</v>
      </c>
      <c r="D11235" s="7">
        <v>354</v>
      </c>
      <c r="E11235" s="6" t="s">
        <v>18566</v>
      </c>
      <c r="H11235" s="6">
        <f>IF('Раздел 2.13.3'!Q60&gt;='Раздел 2.13.3'!AD60,0,1)</f>
        <v>0</v>
      </c>
    </row>
    <row r="11236" spans="1:8" x14ac:dyDescent="0.2">
      <c r="A11236" s="6">
        <f t="shared" si="166"/>
        <v>609562</v>
      </c>
      <c r="B11236" s="6">
        <v>55</v>
      </c>
      <c r="C11236" s="6">
        <v>7</v>
      </c>
      <c r="D11236" s="7">
        <v>355</v>
      </c>
      <c r="E11236" s="6" t="s">
        <v>18567</v>
      </c>
      <c r="H11236" s="6">
        <f>IF('Раздел 2.13.3'!Q61&gt;='Раздел 2.13.3'!AD61,0,1)</f>
        <v>0</v>
      </c>
    </row>
    <row r="11237" spans="1:8" x14ac:dyDescent="0.2">
      <c r="A11237" s="6">
        <f t="shared" si="166"/>
        <v>609562</v>
      </c>
      <c r="B11237" s="6">
        <v>55</v>
      </c>
      <c r="C11237" s="6">
        <v>7</v>
      </c>
      <c r="D11237" s="7">
        <v>356</v>
      </c>
      <c r="E11237" s="6" t="s">
        <v>17753</v>
      </c>
      <c r="H11237" s="6">
        <f>IF('Раздел 2.13.3'!Q62&gt;='Раздел 2.13.3'!AD62,0,1)</f>
        <v>0</v>
      </c>
    </row>
    <row r="11238" spans="1:8" x14ac:dyDescent="0.2">
      <c r="A11238" s="6">
        <f t="shared" si="166"/>
        <v>609562</v>
      </c>
      <c r="B11238" s="6">
        <v>55</v>
      </c>
      <c r="C11238" s="6">
        <v>7</v>
      </c>
      <c r="D11238" s="7">
        <v>357</v>
      </c>
      <c r="E11238" s="6" t="s">
        <v>17754</v>
      </c>
      <c r="H11238" s="6">
        <f>IF('Раздел 2.13.3'!Q63&gt;='Раздел 2.13.3'!AD63,0,1)</f>
        <v>0</v>
      </c>
    </row>
    <row r="11239" spans="1:8" x14ac:dyDescent="0.2">
      <c r="A11239" s="6">
        <f t="shared" si="166"/>
        <v>609562</v>
      </c>
      <c r="B11239" s="6">
        <v>55</v>
      </c>
      <c r="C11239" s="6">
        <v>7</v>
      </c>
      <c r="D11239" s="7">
        <v>358</v>
      </c>
      <c r="E11239" s="6" t="s">
        <v>17755</v>
      </c>
      <c r="H11239" s="6">
        <f>IF('Раздел 2.13.3'!Q64&gt;='Раздел 2.13.3'!AD64,0,1)</f>
        <v>0</v>
      </c>
    </row>
    <row r="11240" spans="1:8" x14ac:dyDescent="0.2">
      <c r="A11240" s="6">
        <f t="shared" si="166"/>
        <v>609562</v>
      </c>
      <c r="B11240" s="6">
        <v>55</v>
      </c>
      <c r="C11240" s="6">
        <v>7</v>
      </c>
      <c r="D11240" s="7">
        <v>359</v>
      </c>
      <c r="E11240" s="6" t="s">
        <v>17756</v>
      </c>
      <c r="H11240" s="6">
        <f>IF('Раздел 2.13.3'!Q65&gt;='Раздел 2.13.3'!AD65,0,1)</f>
        <v>0</v>
      </c>
    </row>
    <row r="11241" spans="1:8" x14ac:dyDescent="0.2">
      <c r="A11241" s="6">
        <f t="shared" si="166"/>
        <v>609562</v>
      </c>
      <c r="B11241" s="6">
        <v>55</v>
      </c>
      <c r="C11241" s="6">
        <v>7</v>
      </c>
      <c r="D11241" s="7">
        <v>360</v>
      </c>
      <c r="E11241" s="6" t="s">
        <v>17757</v>
      </c>
      <c r="H11241" s="6">
        <f>IF('Раздел 2.13.3'!Q66&gt;='Раздел 2.13.3'!AD66,0,1)</f>
        <v>0</v>
      </c>
    </row>
    <row r="11242" spans="1:8" x14ac:dyDescent="0.2">
      <c r="A11242" s="6">
        <f t="shared" si="166"/>
        <v>609562</v>
      </c>
      <c r="B11242" s="6">
        <v>55</v>
      </c>
      <c r="C11242" s="6">
        <v>7</v>
      </c>
      <c r="D11242" s="7">
        <v>361</v>
      </c>
      <c r="E11242" s="6" t="s">
        <v>17758</v>
      </c>
      <c r="H11242" s="6">
        <f>IF('Раздел 2.13.3'!Q67&gt;='Раздел 2.13.3'!AD67,0,1)</f>
        <v>0</v>
      </c>
    </row>
    <row r="11243" spans="1:8" x14ac:dyDescent="0.2">
      <c r="A11243" s="6">
        <f t="shared" si="166"/>
        <v>609562</v>
      </c>
      <c r="B11243" s="6">
        <v>55</v>
      </c>
      <c r="C11243" s="6">
        <v>7</v>
      </c>
      <c r="D11243" s="7">
        <v>362</v>
      </c>
      <c r="E11243" s="6" t="s">
        <v>17759</v>
      </c>
      <c r="H11243" s="6">
        <f>IF('Раздел 2.13.3'!Q68&gt;='Раздел 2.13.3'!AD68,0,1)</f>
        <v>0</v>
      </c>
    </row>
    <row r="11244" spans="1:8" x14ac:dyDescent="0.2">
      <c r="A11244" s="6">
        <f t="shared" si="166"/>
        <v>609562</v>
      </c>
      <c r="B11244" s="6">
        <v>55</v>
      </c>
      <c r="C11244" s="6">
        <v>7</v>
      </c>
      <c r="D11244" s="7">
        <v>363</v>
      </c>
      <c r="E11244" s="6" t="s">
        <v>17760</v>
      </c>
      <c r="H11244" s="6">
        <f>IF('Раздел 2.13.3'!Q69&gt;='Раздел 2.13.3'!AD69,0,1)</f>
        <v>0</v>
      </c>
    </row>
    <row r="11245" spans="1:8" x14ac:dyDescent="0.2">
      <c r="A11245" s="6">
        <f t="shared" si="166"/>
        <v>609562</v>
      </c>
      <c r="B11245" s="6">
        <v>55</v>
      </c>
      <c r="C11245" s="6">
        <v>7</v>
      </c>
      <c r="D11245" s="7">
        <v>364</v>
      </c>
      <c r="E11245" s="6" t="s">
        <v>17761</v>
      </c>
      <c r="H11245" s="6">
        <f>IF('Раздел 2.13.3'!Q70&gt;='Раздел 2.13.3'!AD70,0,1)</f>
        <v>0</v>
      </c>
    </row>
    <row r="11246" spans="1:8" x14ac:dyDescent="0.2">
      <c r="A11246" s="6">
        <f t="shared" si="166"/>
        <v>609562</v>
      </c>
      <c r="B11246" s="6">
        <v>55</v>
      </c>
      <c r="C11246" s="6">
        <v>7</v>
      </c>
      <c r="D11246" s="7">
        <v>365</v>
      </c>
      <c r="E11246" s="6" t="s">
        <v>16768</v>
      </c>
      <c r="H11246" s="6">
        <f>IF('Раздел 2.13.3'!Q71&gt;='Раздел 2.13.3'!AD71,0,1)</f>
        <v>0</v>
      </c>
    </row>
    <row r="11247" spans="1:8" x14ac:dyDescent="0.2">
      <c r="A11247" s="6">
        <f t="shared" si="166"/>
        <v>609562</v>
      </c>
      <c r="B11247" s="6">
        <v>55</v>
      </c>
      <c r="C11247" s="6">
        <v>7</v>
      </c>
      <c r="D11247" s="7">
        <v>366</v>
      </c>
      <c r="E11247" s="6" t="s">
        <v>16769</v>
      </c>
      <c r="H11247" s="6">
        <f>IF('Раздел 2.13.3'!Q72&gt;='Раздел 2.13.3'!AD72,0,1)</f>
        <v>0</v>
      </c>
    </row>
    <row r="11248" spans="1:8" x14ac:dyDescent="0.2">
      <c r="A11248" s="6">
        <f t="shared" si="166"/>
        <v>609562</v>
      </c>
      <c r="B11248" s="6">
        <v>55</v>
      </c>
      <c r="C11248" s="6">
        <v>7</v>
      </c>
      <c r="D11248" s="7">
        <v>367</v>
      </c>
      <c r="E11248" s="6" t="s">
        <v>16770</v>
      </c>
      <c r="H11248" s="6">
        <f>IF('Раздел 2.13.3'!Q73&gt;='Раздел 2.13.3'!AD73,0,1)</f>
        <v>0</v>
      </c>
    </row>
    <row r="11249" spans="1:8" x14ac:dyDescent="0.2">
      <c r="A11249" s="6">
        <f t="shared" si="166"/>
        <v>609562</v>
      </c>
      <c r="B11249" s="6">
        <v>55</v>
      </c>
      <c r="C11249" s="6">
        <v>7</v>
      </c>
      <c r="D11249" s="7">
        <v>368</v>
      </c>
      <c r="E11249" s="6" t="s">
        <v>16771</v>
      </c>
      <c r="H11249" s="6">
        <f>IF('Раздел 2.13.3'!Q74&gt;='Раздел 2.13.3'!AD74,0,1)</f>
        <v>0</v>
      </c>
    </row>
    <row r="11250" spans="1:8" x14ac:dyDescent="0.2">
      <c r="A11250" s="6">
        <f t="shared" si="166"/>
        <v>609562</v>
      </c>
      <c r="B11250" s="6">
        <v>55</v>
      </c>
      <c r="C11250" s="6">
        <v>7</v>
      </c>
      <c r="D11250" s="7">
        <v>369</v>
      </c>
      <c r="E11250" s="6" t="s">
        <v>16772</v>
      </c>
      <c r="H11250" s="6">
        <f>IF('Раздел 2.13.3'!Q75&gt;='Раздел 2.13.3'!AD75,0,1)</f>
        <v>0</v>
      </c>
    </row>
    <row r="11251" spans="1:8" x14ac:dyDescent="0.2">
      <c r="A11251" s="6">
        <f t="shared" si="166"/>
        <v>609562</v>
      </c>
      <c r="B11251" s="6">
        <v>55</v>
      </c>
      <c r="C11251" s="6">
        <v>7</v>
      </c>
      <c r="D11251" s="7">
        <v>370</v>
      </c>
      <c r="E11251" s="6" t="s">
        <v>17766</v>
      </c>
      <c r="H11251" s="6">
        <f>IF('Раздел 2.13.3'!Q76&gt;='Раздел 2.13.3'!AD76,0,1)</f>
        <v>0</v>
      </c>
    </row>
    <row r="11252" spans="1:8" x14ac:dyDescent="0.2">
      <c r="A11252" s="6">
        <f t="shared" si="166"/>
        <v>609562</v>
      </c>
      <c r="B11252" s="6">
        <v>55</v>
      </c>
      <c r="C11252" s="6">
        <v>7</v>
      </c>
      <c r="D11252" s="7">
        <v>371</v>
      </c>
      <c r="E11252" s="6" t="s">
        <v>17767</v>
      </c>
      <c r="H11252" s="6">
        <f>IF('Раздел 2.13.3'!Q77&gt;='Раздел 2.13.3'!AD77,0,1)</f>
        <v>0</v>
      </c>
    </row>
    <row r="11253" spans="1:8" x14ac:dyDescent="0.2">
      <c r="A11253" s="6">
        <f t="shared" si="166"/>
        <v>609562</v>
      </c>
      <c r="B11253" s="6">
        <v>55</v>
      </c>
      <c r="C11253" s="6">
        <v>7</v>
      </c>
      <c r="D11253" s="7">
        <v>372</v>
      </c>
      <c r="E11253" s="6" t="s">
        <v>17768</v>
      </c>
      <c r="H11253" s="6">
        <f>IF('Раздел 2.13.3'!Q78&gt;='Раздел 2.13.3'!AD78,0,1)</f>
        <v>0</v>
      </c>
    </row>
    <row r="11254" spans="1:8" x14ac:dyDescent="0.2">
      <c r="A11254" s="6">
        <f t="shared" si="166"/>
        <v>609562</v>
      </c>
      <c r="B11254" s="6">
        <v>55</v>
      </c>
      <c r="C11254" s="6">
        <v>7</v>
      </c>
      <c r="D11254" s="7">
        <v>373</v>
      </c>
      <c r="E11254" s="6" t="s">
        <v>17769</v>
      </c>
      <c r="H11254" s="6">
        <f>IF('Раздел 2.13.3'!Q79&gt;='Раздел 2.13.3'!AD79,0,1)</f>
        <v>0</v>
      </c>
    </row>
    <row r="11255" spans="1:8" x14ac:dyDescent="0.2">
      <c r="A11255" s="6">
        <f t="shared" si="166"/>
        <v>609562</v>
      </c>
      <c r="B11255" s="6">
        <v>55</v>
      </c>
      <c r="C11255" s="119">
        <v>7</v>
      </c>
      <c r="D11255" s="119">
        <v>374</v>
      </c>
      <c r="E11255" s="119" t="s">
        <v>17770</v>
      </c>
      <c r="F11255" s="119"/>
      <c r="G11255" s="119"/>
      <c r="H11255" s="119">
        <f>IF('Раздел 2.13.3'!Q80&gt;='Раздел 2.13.3'!AD80,0,1)</f>
        <v>0</v>
      </c>
    </row>
    <row r="11256" spans="1:8" x14ac:dyDescent="0.2">
      <c r="A11256" s="6">
        <f t="shared" si="166"/>
        <v>609562</v>
      </c>
      <c r="B11256" s="6">
        <v>55</v>
      </c>
      <c r="C11256" s="6">
        <v>8</v>
      </c>
      <c r="D11256" s="7">
        <v>375</v>
      </c>
      <c r="E11256" s="6" t="s">
        <v>16788</v>
      </c>
      <c r="H11256" s="6">
        <f>IF('Раздел 2.13.3'!Z21&gt;='Раздел 2.13.3'!AA21,0,1)</f>
        <v>0</v>
      </c>
    </row>
    <row r="11257" spans="1:8" x14ac:dyDescent="0.2">
      <c r="A11257" s="6">
        <f t="shared" si="166"/>
        <v>609562</v>
      </c>
      <c r="B11257" s="6">
        <v>55</v>
      </c>
      <c r="C11257" s="6">
        <v>8</v>
      </c>
      <c r="D11257" s="7">
        <v>376</v>
      </c>
      <c r="E11257" s="6" t="s">
        <v>16789</v>
      </c>
      <c r="H11257" s="6">
        <f>IF('Раздел 2.13.3'!Z22&gt;='Раздел 2.13.3'!AA22,0,1)</f>
        <v>0</v>
      </c>
    </row>
    <row r="11258" spans="1:8" x14ac:dyDescent="0.2">
      <c r="A11258" s="6">
        <f t="shared" si="166"/>
        <v>609562</v>
      </c>
      <c r="B11258" s="6">
        <v>55</v>
      </c>
      <c r="C11258" s="6">
        <v>8</v>
      </c>
      <c r="D11258" s="7">
        <v>377</v>
      </c>
      <c r="E11258" s="6" t="s">
        <v>16790</v>
      </c>
      <c r="H11258" s="6">
        <f>IF('Раздел 2.13.3'!Z23&gt;='Раздел 2.13.3'!AA23,0,1)</f>
        <v>0</v>
      </c>
    </row>
    <row r="11259" spans="1:8" x14ac:dyDescent="0.2">
      <c r="A11259" s="6">
        <f t="shared" si="166"/>
        <v>609562</v>
      </c>
      <c r="B11259" s="6">
        <v>55</v>
      </c>
      <c r="C11259" s="6">
        <v>8</v>
      </c>
      <c r="D11259" s="7">
        <v>378</v>
      </c>
      <c r="E11259" s="6" t="s">
        <v>16791</v>
      </c>
      <c r="H11259" s="6">
        <f>IF('Раздел 2.13.3'!Z24&gt;='Раздел 2.13.3'!AA24,0,1)</f>
        <v>0</v>
      </c>
    </row>
    <row r="11260" spans="1:8" x14ac:dyDescent="0.2">
      <c r="A11260" s="6">
        <f t="shared" si="166"/>
        <v>609562</v>
      </c>
      <c r="B11260" s="6">
        <v>55</v>
      </c>
      <c r="C11260" s="6">
        <v>8</v>
      </c>
      <c r="D11260" s="7">
        <v>379</v>
      </c>
      <c r="E11260" s="6" t="s">
        <v>16792</v>
      </c>
      <c r="H11260" s="6">
        <f>IF('Раздел 2.13.3'!Z25&gt;='Раздел 2.13.3'!AA25,0,1)</f>
        <v>0</v>
      </c>
    </row>
    <row r="11261" spans="1:8" x14ac:dyDescent="0.2">
      <c r="A11261" s="6">
        <f t="shared" si="166"/>
        <v>609562</v>
      </c>
      <c r="B11261" s="6">
        <v>55</v>
      </c>
      <c r="C11261" s="6">
        <v>8</v>
      </c>
      <c r="D11261" s="7">
        <v>380</v>
      </c>
      <c r="E11261" s="6" t="s">
        <v>16793</v>
      </c>
      <c r="H11261" s="6">
        <f>IF('Раздел 2.13.3'!Z26&gt;='Раздел 2.13.3'!AA26,0,1)</f>
        <v>0</v>
      </c>
    </row>
    <row r="11262" spans="1:8" x14ac:dyDescent="0.2">
      <c r="A11262" s="6">
        <f t="shared" si="166"/>
        <v>609562</v>
      </c>
      <c r="B11262" s="6">
        <v>55</v>
      </c>
      <c r="C11262" s="6">
        <v>8</v>
      </c>
      <c r="D11262" s="7">
        <v>381</v>
      </c>
      <c r="E11262" s="6" t="s">
        <v>16794</v>
      </c>
      <c r="H11262" s="6">
        <f>IF('Раздел 2.13.3'!Z27&gt;='Раздел 2.13.3'!AA27,0,1)</f>
        <v>0</v>
      </c>
    </row>
    <row r="11263" spans="1:8" x14ac:dyDescent="0.2">
      <c r="A11263" s="6">
        <f t="shared" si="166"/>
        <v>609562</v>
      </c>
      <c r="B11263" s="6">
        <v>55</v>
      </c>
      <c r="C11263" s="6">
        <v>8</v>
      </c>
      <c r="D11263" s="7">
        <v>382</v>
      </c>
      <c r="E11263" s="6" t="s">
        <v>16795</v>
      </c>
      <c r="H11263" s="6">
        <f>IF('Раздел 2.13.3'!Z28&gt;='Раздел 2.13.3'!AA28,0,1)</f>
        <v>0</v>
      </c>
    </row>
    <row r="11264" spans="1:8" x14ac:dyDescent="0.2">
      <c r="A11264" s="6">
        <f t="shared" si="166"/>
        <v>609562</v>
      </c>
      <c r="B11264" s="6">
        <v>55</v>
      </c>
      <c r="C11264" s="6">
        <v>8</v>
      </c>
      <c r="D11264" s="7">
        <v>383</v>
      </c>
      <c r="E11264" s="6" t="s">
        <v>16796</v>
      </c>
      <c r="H11264" s="6">
        <f>IF('Раздел 2.13.3'!Z29&gt;='Раздел 2.13.3'!AA29,0,1)</f>
        <v>0</v>
      </c>
    </row>
    <row r="11265" spans="1:8" x14ac:dyDescent="0.2">
      <c r="A11265" s="6">
        <f t="shared" si="166"/>
        <v>609562</v>
      </c>
      <c r="B11265" s="6">
        <v>55</v>
      </c>
      <c r="C11265" s="6">
        <v>8</v>
      </c>
      <c r="D11265" s="7">
        <v>384</v>
      </c>
      <c r="E11265" s="6" t="s">
        <v>16797</v>
      </c>
      <c r="H11265" s="6">
        <f>IF('Раздел 2.13.3'!Z30&gt;='Раздел 2.13.3'!AA30,0,1)</f>
        <v>0</v>
      </c>
    </row>
    <row r="11266" spans="1:8" x14ac:dyDescent="0.2">
      <c r="A11266" s="6">
        <f t="shared" si="166"/>
        <v>609562</v>
      </c>
      <c r="B11266" s="6">
        <v>55</v>
      </c>
      <c r="C11266" s="6">
        <v>8</v>
      </c>
      <c r="D11266" s="7">
        <v>385</v>
      </c>
      <c r="E11266" s="6" t="s">
        <v>18653</v>
      </c>
      <c r="H11266" s="6">
        <f>IF('Раздел 2.13.3'!Z31&gt;='Раздел 2.13.3'!AA31,0,1)</f>
        <v>0</v>
      </c>
    </row>
    <row r="11267" spans="1:8" x14ac:dyDescent="0.2">
      <c r="A11267" s="6">
        <f t="shared" si="166"/>
        <v>609562</v>
      </c>
      <c r="B11267" s="6">
        <v>55</v>
      </c>
      <c r="C11267" s="6">
        <v>8</v>
      </c>
      <c r="D11267" s="7">
        <v>386</v>
      </c>
      <c r="E11267" s="6" t="s">
        <v>18654</v>
      </c>
      <c r="H11267" s="6">
        <f>IF('Раздел 2.13.3'!Z32&gt;='Раздел 2.13.3'!AA32,0,1)</f>
        <v>0</v>
      </c>
    </row>
    <row r="11268" spans="1:8" x14ac:dyDescent="0.2">
      <c r="A11268" s="6">
        <f t="shared" si="166"/>
        <v>609562</v>
      </c>
      <c r="B11268" s="6">
        <v>55</v>
      </c>
      <c r="C11268" s="6">
        <v>8</v>
      </c>
      <c r="D11268" s="7">
        <v>387</v>
      </c>
      <c r="E11268" s="6" t="s">
        <v>18655</v>
      </c>
      <c r="H11268" s="6">
        <f>IF('Раздел 2.13.3'!Z33&gt;='Раздел 2.13.3'!AA33,0,1)</f>
        <v>0</v>
      </c>
    </row>
    <row r="11269" spans="1:8" x14ac:dyDescent="0.2">
      <c r="A11269" s="6">
        <f t="shared" si="166"/>
        <v>609562</v>
      </c>
      <c r="B11269" s="6">
        <v>55</v>
      </c>
      <c r="C11269" s="6">
        <v>8</v>
      </c>
      <c r="D11269" s="7">
        <v>388</v>
      </c>
      <c r="E11269" s="6" t="s">
        <v>18656</v>
      </c>
      <c r="H11269" s="6">
        <f>IF('Раздел 2.13.3'!Z34&gt;='Раздел 2.13.3'!AA34,0,1)</f>
        <v>0</v>
      </c>
    </row>
    <row r="11270" spans="1:8" x14ac:dyDescent="0.2">
      <c r="A11270" s="6">
        <f t="shared" si="166"/>
        <v>609562</v>
      </c>
      <c r="B11270" s="6">
        <v>55</v>
      </c>
      <c r="C11270" s="6">
        <v>8</v>
      </c>
      <c r="D11270" s="7">
        <v>389</v>
      </c>
      <c r="E11270" s="6" t="s">
        <v>17850</v>
      </c>
      <c r="H11270" s="6">
        <f>IF('Раздел 2.13.3'!Z35&gt;='Раздел 2.13.3'!AA35,0,1)</f>
        <v>0</v>
      </c>
    </row>
    <row r="11271" spans="1:8" x14ac:dyDescent="0.2">
      <c r="A11271" s="6">
        <f t="shared" si="166"/>
        <v>609562</v>
      </c>
      <c r="B11271" s="6">
        <v>55</v>
      </c>
      <c r="C11271" s="6">
        <v>8</v>
      </c>
      <c r="D11271" s="7">
        <v>390</v>
      </c>
      <c r="E11271" s="6" t="s">
        <v>17851</v>
      </c>
      <c r="H11271" s="6">
        <f>IF('Раздел 2.13.3'!Z36&gt;='Раздел 2.13.3'!AA36,0,1)</f>
        <v>0</v>
      </c>
    </row>
    <row r="11272" spans="1:8" x14ac:dyDescent="0.2">
      <c r="A11272" s="6">
        <f t="shared" si="166"/>
        <v>609562</v>
      </c>
      <c r="B11272" s="6">
        <v>55</v>
      </c>
      <c r="C11272" s="6">
        <v>8</v>
      </c>
      <c r="D11272" s="7">
        <v>391</v>
      </c>
      <c r="E11272" s="6" t="s">
        <v>17852</v>
      </c>
      <c r="H11272" s="6">
        <f>IF('Раздел 2.13.3'!Z37&gt;='Раздел 2.13.3'!AA37,0,1)</f>
        <v>0</v>
      </c>
    </row>
    <row r="11273" spans="1:8" x14ac:dyDescent="0.2">
      <c r="A11273" s="6">
        <f t="shared" si="166"/>
        <v>609562</v>
      </c>
      <c r="B11273" s="6">
        <v>55</v>
      </c>
      <c r="C11273" s="6">
        <v>8</v>
      </c>
      <c r="D11273" s="7">
        <v>392</v>
      </c>
      <c r="E11273" s="6" t="s">
        <v>17853</v>
      </c>
      <c r="H11273" s="6">
        <f>IF('Раздел 2.13.3'!Z38&gt;='Раздел 2.13.3'!AA38,0,1)</f>
        <v>0</v>
      </c>
    </row>
    <row r="11274" spans="1:8" x14ac:dyDescent="0.2">
      <c r="A11274" s="6">
        <f t="shared" si="166"/>
        <v>609562</v>
      </c>
      <c r="B11274" s="6">
        <v>55</v>
      </c>
      <c r="C11274" s="6">
        <v>8</v>
      </c>
      <c r="D11274" s="7">
        <v>393</v>
      </c>
      <c r="E11274" s="6" t="s">
        <v>17854</v>
      </c>
      <c r="H11274" s="6">
        <f>IF('Раздел 2.13.3'!Z39&gt;='Раздел 2.13.3'!AA39,0,1)</f>
        <v>0</v>
      </c>
    </row>
    <row r="11275" spans="1:8" x14ac:dyDescent="0.2">
      <c r="A11275" s="6">
        <f t="shared" si="166"/>
        <v>609562</v>
      </c>
      <c r="B11275" s="6">
        <v>55</v>
      </c>
      <c r="C11275" s="6">
        <v>8</v>
      </c>
      <c r="D11275" s="7">
        <v>394</v>
      </c>
      <c r="E11275" s="6" t="s">
        <v>17855</v>
      </c>
      <c r="H11275" s="6">
        <f>IF('Раздел 2.13.3'!Z40&gt;='Раздел 2.13.3'!AA40,0,1)</f>
        <v>0</v>
      </c>
    </row>
    <row r="11276" spans="1:8" x14ac:dyDescent="0.2">
      <c r="A11276" s="6">
        <f t="shared" si="166"/>
        <v>609562</v>
      </c>
      <c r="B11276" s="6">
        <v>55</v>
      </c>
      <c r="C11276" s="6">
        <v>8</v>
      </c>
      <c r="D11276" s="7">
        <v>395</v>
      </c>
      <c r="E11276" s="6" t="s">
        <v>17856</v>
      </c>
      <c r="H11276" s="6">
        <f>IF('Раздел 2.13.3'!Z41&gt;='Раздел 2.13.3'!AA41,0,1)</f>
        <v>0</v>
      </c>
    </row>
    <row r="11277" spans="1:8" x14ac:dyDescent="0.2">
      <c r="A11277" s="6">
        <f t="shared" si="166"/>
        <v>609562</v>
      </c>
      <c r="B11277" s="6">
        <v>55</v>
      </c>
      <c r="C11277" s="6">
        <v>8</v>
      </c>
      <c r="D11277" s="7">
        <v>396</v>
      </c>
      <c r="E11277" s="6" t="s">
        <v>17857</v>
      </c>
      <c r="H11277" s="6">
        <f>IF('Раздел 2.13.3'!Z42&gt;='Раздел 2.13.3'!AA42,0,1)</f>
        <v>0</v>
      </c>
    </row>
    <row r="11278" spans="1:8" x14ac:dyDescent="0.2">
      <c r="A11278" s="6">
        <f t="shared" si="166"/>
        <v>609562</v>
      </c>
      <c r="B11278" s="6">
        <v>55</v>
      </c>
      <c r="C11278" s="6">
        <v>8</v>
      </c>
      <c r="D11278" s="7">
        <v>397</v>
      </c>
      <c r="E11278" s="6" t="s">
        <v>17858</v>
      </c>
      <c r="H11278" s="6">
        <f>IF('Раздел 2.13.3'!Z43&gt;='Раздел 2.13.3'!AA43,0,1)</f>
        <v>0</v>
      </c>
    </row>
    <row r="11279" spans="1:8" x14ac:dyDescent="0.2">
      <c r="A11279" s="6">
        <f t="shared" si="166"/>
        <v>609562</v>
      </c>
      <c r="B11279" s="6">
        <v>55</v>
      </c>
      <c r="C11279" s="6">
        <v>8</v>
      </c>
      <c r="D11279" s="7">
        <v>398</v>
      </c>
      <c r="E11279" s="6" t="s">
        <v>17859</v>
      </c>
      <c r="H11279" s="6">
        <f>IF('Раздел 2.13.3'!Z44&gt;='Раздел 2.13.3'!AA44,0,1)</f>
        <v>0</v>
      </c>
    </row>
    <row r="11280" spans="1:8" x14ac:dyDescent="0.2">
      <c r="A11280" s="6">
        <f t="shared" si="166"/>
        <v>609562</v>
      </c>
      <c r="B11280" s="6">
        <v>55</v>
      </c>
      <c r="C11280" s="6">
        <v>8</v>
      </c>
      <c r="D11280" s="7">
        <v>399</v>
      </c>
      <c r="E11280" s="6" t="s">
        <v>17860</v>
      </c>
      <c r="H11280" s="6">
        <f>IF('Раздел 2.13.3'!Z45&gt;='Раздел 2.13.3'!AA45,0,1)</f>
        <v>0</v>
      </c>
    </row>
    <row r="11281" spans="1:8" x14ac:dyDescent="0.2">
      <c r="A11281" s="6">
        <f t="shared" si="166"/>
        <v>609562</v>
      </c>
      <c r="B11281" s="6">
        <v>55</v>
      </c>
      <c r="C11281" s="6">
        <v>8</v>
      </c>
      <c r="D11281" s="7">
        <v>400</v>
      </c>
      <c r="E11281" s="6" t="s">
        <v>17861</v>
      </c>
      <c r="H11281" s="6">
        <f>IF('Раздел 2.13.3'!Z46&gt;='Раздел 2.13.3'!AA46,0,1)</f>
        <v>0</v>
      </c>
    </row>
    <row r="11282" spans="1:8" x14ac:dyDescent="0.2">
      <c r="A11282" s="6">
        <f t="shared" ref="A11282:A11345" si="167">P_3</f>
        <v>609562</v>
      </c>
      <c r="B11282" s="6">
        <v>55</v>
      </c>
      <c r="C11282" s="6">
        <v>8</v>
      </c>
      <c r="D11282" s="7">
        <v>401</v>
      </c>
      <c r="E11282" s="6" t="s">
        <v>17862</v>
      </c>
      <c r="H11282" s="6">
        <f>IF('Раздел 2.13.3'!Z47&gt;='Раздел 2.13.3'!AA47,0,1)</f>
        <v>0</v>
      </c>
    </row>
    <row r="11283" spans="1:8" x14ac:dyDescent="0.2">
      <c r="A11283" s="6">
        <f t="shared" si="167"/>
        <v>609562</v>
      </c>
      <c r="B11283" s="6">
        <v>55</v>
      </c>
      <c r="C11283" s="6">
        <v>8</v>
      </c>
      <c r="D11283" s="7">
        <v>402</v>
      </c>
      <c r="E11283" s="6" t="s">
        <v>17863</v>
      </c>
      <c r="H11283" s="6">
        <f>IF('Раздел 2.13.3'!Z48&gt;='Раздел 2.13.3'!AA48,0,1)</f>
        <v>0</v>
      </c>
    </row>
    <row r="11284" spans="1:8" x14ac:dyDescent="0.2">
      <c r="A11284" s="6">
        <f t="shared" si="167"/>
        <v>609562</v>
      </c>
      <c r="B11284" s="6">
        <v>55</v>
      </c>
      <c r="C11284" s="6">
        <v>8</v>
      </c>
      <c r="D11284" s="7">
        <v>403</v>
      </c>
      <c r="E11284" s="6" t="s">
        <v>17864</v>
      </c>
      <c r="H11284" s="6">
        <f>IF('Раздел 2.13.3'!Z49&gt;='Раздел 2.13.3'!AA49,0,1)</f>
        <v>0</v>
      </c>
    </row>
    <row r="11285" spans="1:8" x14ac:dyDescent="0.2">
      <c r="A11285" s="6">
        <f t="shared" si="167"/>
        <v>609562</v>
      </c>
      <c r="B11285" s="6">
        <v>55</v>
      </c>
      <c r="C11285" s="6">
        <v>8</v>
      </c>
      <c r="D11285" s="7">
        <v>404</v>
      </c>
      <c r="E11285" s="6" t="s">
        <v>17865</v>
      </c>
      <c r="H11285" s="6">
        <f>IF('Раздел 2.13.3'!Z50&gt;='Раздел 2.13.3'!AA50,0,1)</f>
        <v>0</v>
      </c>
    </row>
    <row r="11286" spans="1:8" x14ac:dyDescent="0.2">
      <c r="A11286" s="6">
        <f t="shared" si="167"/>
        <v>609562</v>
      </c>
      <c r="B11286" s="6">
        <v>55</v>
      </c>
      <c r="C11286" s="6">
        <v>8</v>
      </c>
      <c r="D11286" s="7">
        <v>405</v>
      </c>
      <c r="E11286" s="6" t="s">
        <v>17866</v>
      </c>
      <c r="H11286" s="6">
        <f>IF('Раздел 2.13.3'!Z51&gt;='Раздел 2.13.3'!AA51,0,1)</f>
        <v>0</v>
      </c>
    </row>
    <row r="11287" spans="1:8" x14ac:dyDescent="0.2">
      <c r="A11287" s="6">
        <f t="shared" si="167"/>
        <v>609562</v>
      </c>
      <c r="B11287" s="6">
        <v>55</v>
      </c>
      <c r="C11287" s="6">
        <v>8</v>
      </c>
      <c r="D11287" s="7">
        <v>406</v>
      </c>
      <c r="E11287" s="6" t="s">
        <v>17867</v>
      </c>
      <c r="H11287" s="6">
        <f>IF('Раздел 2.13.3'!Z52&gt;='Раздел 2.13.3'!AA52,0,1)</f>
        <v>0</v>
      </c>
    </row>
    <row r="11288" spans="1:8" x14ac:dyDescent="0.2">
      <c r="A11288" s="6">
        <f t="shared" si="167"/>
        <v>609562</v>
      </c>
      <c r="B11288" s="6">
        <v>55</v>
      </c>
      <c r="C11288" s="6">
        <v>8</v>
      </c>
      <c r="D11288" s="7">
        <v>407</v>
      </c>
      <c r="E11288" s="6" t="s">
        <v>17868</v>
      </c>
      <c r="H11288" s="6">
        <f>IF('Раздел 2.13.3'!Z53&gt;='Раздел 2.13.3'!AA53,0,1)</f>
        <v>0</v>
      </c>
    </row>
    <row r="11289" spans="1:8" x14ac:dyDescent="0.2">
      <c r="A11289" s="6">
        <f t="shared" si="167"/>
        <v>609562</v>
      </c>
      <c r="B11289" s="6">
        <v>55</v>
      </c>
      <c r="C11289" s="6">
        <v>8</v>
      </c>
      <c r="D11289" s="7">
        <v>408</v>
      </c>
      <c r="E11289" s="6" t="s">
        <v>17869</v>
      </c>
      <c r="H11289" s="6">
        <f>IF('Раздел 2.13.3'!Z54&gt;='Раздел 2.13.3'!AA54,0,1)</f>
        <v>0</v>
      </c>
    </row>
    <row r="11290" spans="1:8" x14ac:dyDescent="0.2">
      <c r="A11290" s="6">
        <f t="shared" si="167"/>
        <v>609562</v>
      </c>
      <c r="B11290" s="6">
        <v>55</v>
      </c>
      <c r="C11290" s="6">
        <v>8</v>
      </c>
      <c r="D11290" s="7">
        <v>409</v>
      </c>
      <c r="E11290" s="6" t="s">
        <v>17870</v>
      </c>
      <c r="H11290" s="6">
        <f>IF('Раздел 2.13.3'!Z55&gt;='Раздел 2.13.3'!AA55,0,1)</f>
        <v>0</v>
      </c>
    </row>
    <row r="11291" spans="1:8" x14ac:dyDescent="0.2">
      <c r="A11291" s="6">
        <f t="shared" si="167"/>
        <v>609562</v>
      </c>
      <c r="B11291" s="6">
        <v>55</v>
      </c>
      <c r="C11291" s="6">
        <v>8</v>
      </c>
      <c r="D11291" s="7">
        <v>410</v>
      </c>
      <c r="E11291" s="6" t="s">
        <v>17871</v>
      </c>
      <c r="H11291" s="6">
        <f>IF('Раздел 2.13.3'!Z56&gt;='Раздел 2.13.3'!AA56,0,1)</f>
        <v>0</v>
      </c>
    </row>
    <row r="11292" spans="1:8" x14ac:dyDescent="0.2">
      <c r="A11292" s="6">
        <f t="shared" si="167"/>
        <v>609562</v>
      </c>
      <c r="B11292" s="6">
        <v>55</v>
      </c>
      <c r="C11292" s="6">
        <v>8</v>
      </c>
      <c r="D11292" s="7">
        <v>411</v>
      </c>
      <c r="E11292" s="6" t="s">
        <v>16913</v>
      </c>
      <c r="H11292" s="6">
        <f>IF('Раздел 2.13.3'!Z57&gt;='Раздел 2.13.3'!AA57,0,1)</f>
        <v>0</v>
      </c>
    </row>
    <row r="11293" spans="1:8" x14ac:dyDescent="0.2">
      <c r="A11293" s="6">
        <f t="shared" si="167"/>
        <v>609562</v>
      </c>
      <c r="B11293" s="6">
        <v>55</v>
      </c>
      <c r="C11293" s="6">
        <v>8</v>
      </c>
      <c r="D11293" s="7">
        <v>412</v>
      </c>
      <c r="E11293" s="6" t="s">
        <v>16914</v>
      </c>
      <c r="H11293" s="6">
        <f>IF('Раздел 2.13.3'!Z58&gt;='Раздел 2.13.3'!AA58,0,1)</f>
        <v>0</v>
      </c>
    </row>
    <row r="11294" spans="1:8" x14ac:dyDescent="0.2">
      <c r="A11294" s="6">
        <f t="shared" si="167"/>
        <v>609562</v>
      </c>
      <c r="B11294" s="6">
        <v>55</v>
      </c>
      <c r="C11294" s="6">
        <v>8</v>
      </c>
      <c r="D11294" s="7">
        <v>413</v>
      </c>
      <c r="E11294" s="6" t="s">
        <v>16915</v>
      </c>
      <c r="H11294" s="6">
        <f>IF('Раздел 2.13.3'!Z59&gt;='Раздел 2.13.3'!AA59,0,1)</f>
        <v>0</v>
      </c>
    </row>
    <row r="11295" spans="1:8" x14ac:dyDescent="0.2">
      <c r="A11295" s="6">
        <f t="shared" si="167"/>
        <v>609562</v>
      </c>
      <c r="B11295" s="6">
        <v>55</v>
      </c>
      <c r="C11295" s="6">
        <v>8</v>
      </c>
      <c r="D11295" s="7">
        <v>414</v>
      </c>
      <c r="E11295" s="6" t="s">
        <v>16916</v>
      </c>
      <c r="H11295" s="6">
        <f>IF('Раздел 2.13.3'!Z60&gt;='Раздел 2.13.3'!AA60,0,1)</f>
        <v>0</v>
      </c>
    </row>
    <row r="11296" spans="1:8" x14ac:dyDescent="0.2">
      <c r="A11296" s="6">
        <f t="shared" si="167"/>
        <v>609562</v>
      </c>
      <c r="B11296" s="6">
        <v>55</v>
      </c>
      <c r="C11296" s="6">
        <v>8</v>
      </c>
      <c r="D11296" s="7">
        <v>415</v>
      </c>
      <c r="E11296" s="6" t="s">
        <v>16917</v>
      </c>
      <c r="H11296" s="6">
        <f>IF('Раздел 2.13.3'!Z61&gt;='Раздел 2.13.3'!AA61,0,1)</f>
        <v>0</v>
      </c>
    </row>
    <row r="11297" spans="1:8" x14ac:dyDescent="0.2">
      <c r="A11297" s="6">
        <f t="shared" si="167"/>
        <v>609562</v>
      </c>
      <c r="B11297" s="6">
        <v>55</v>
      </c>
      <c r="C11297" s="6">
        <v>8</v>
      </c>
      <c r="D11297" s="7">
        <v>416</v>
      </c>
      <c r="E11297" s="6" t="s">
        <v>16918</v>
      </c>
      <c r="H11297" s="6">
        <f>IF('Раздел 2.13.3'!Z62&gt;='Раздел 2.13.3'!AA62,0,1)</f>
        <v>0</v>
      </c>
    </row>
    <row r="11298" spans="1:8" x14ac:dyDescent="0.2">
      <c r="A11298" s="6">
        <f t="shared" si="167"/>
        <v>609562</v>
      </c>
      <c r="B11298" s="6">
        <v>55</v>
      </c>
      <c r="C11298" s="6">
        <v>8</v>
      </c>
      <c r="D11298" s="7">
        <v>417</v>
      </c>
      <c r="E11298" s="6" t="s">
        <v>16919</v>
      </c>
      <c r="H11298" s="6">
        <f>IF('Раздел 2.13.3'!Z63&gt;='Раздел 2.13.3'!AA63,0,1)</f>
        <v>0</v>
      </c>
    </row>
    <row r="11299" spans="1:8" x14ac:dyDescent="0.2">
      <c r="A11299" s="6">
        <f t="shared" si="167"/>
        <v>609562</v>
      </c>
      <c r="B11299" s="6">
        <v>55</v>
      </c>
      <c r="C11299" s="6">
        <v>8</v>
      </c>
      <c r="D11299" s="7">
        <v>418</v>
      </c>
      <c r="E11299" s="6" t="s">
        <v>16920</v>
      </c>
      <c r="H11299" s="6">
        <f>IF('Раздел 2.13.3'!Z64&gt;='Раздел 2.13.3'!AA64,0,1)</f>
        <v>0</v>
      </c>
    </row>
    <row r="11300" spans="1:8" x14ac:dyDescent="0.2">
      <c r="A11300" s="6">
        <f t="shared" si="167"/>
        <v>609562</v>
      </c>
      <c r="B11300" s="6">
        <v>55</v>
      </c>
      <c r="C11300" s="6">
        <v>8</v>
      </c>
      <c r="D11300" s="7">
        <v>419</v>
      </c>
      <c r="E11300" s="6" t="s">
        <v>16921</v>
      </c>
      <c r="H11300" s="6">
        <f>IF('Раздел 2.13.3'!Z65&gt;='Раздел 2.13.3'!AA65,0,1)</f>
        <v>0</v>
      </c>
    </row>
    <row r="11301" spans="1:8" x14ac:dyDescent="0.2">
      <c r="A11301" s="6">
        <f t="shared" si="167"/>
        <v>609562</v>
      </c>
      <c r="B11301" s="6">
        <v>55</v>
      </c>
      <c r="C11301" s="6">
        <v>8</v>
      </c>
      <c r="D11301" s="7">
        <v>420</v>
      </c>
      <c r="E11301" s="6" t="s">
        <v>16922</v>
      </c>
      <c r="H11301" s="6">
        <f>IF('Раздел 2.13.3'!Z66&gt;='Раздел 2.13.3'!AA66,0,1)</f>
        <v>0</v>
      </c>
    </row>
    <row r="11302" spans="1:8" x14ac:dyDescent="0.2">
      <c r="A11302" s="6">
        <f t="shared" si="167"/>
        <v>609562</v>
      </c>
      <c r="B11302" s="6">
        <v>55</v>
      </c>
      <c r="C11302" s="6">
        <v>8</v>
      </c>
      <c r="D11302" s="7">
        <v>421</v>
      </c>
      <c r="E11302" s="6" t="s">
        <v>16923</v>
      </c>
      <c r="H11302" s="6">
        <f>IF('Раздел 2.13.3'!Z67&gt;='Раздел 2.13.3'!AA67,0,1)</f>
        <v>0</v>
      </c>
    </row>
    <row r="11303" spans="1:8" x14ac:dyDescent="0.2">
      <c r="A11303" s="6">
        <f t="shared" si="167"/>
        <v>609562</v>
      </c>
      <c r="B11303" s="6">
        <v>55</v>
      </c>
      <c r="C11303" s="6">
        <v>8</v>
      </c>
      <c r="D11303" s="7">
        <v>422</v>
      </c>
      <c r="E11303" s="6" t="s">
        <v>16924</v>
      </c>
      <c r="H11303" s="6">
        <f>IF('Раздел 2.13.3'!Z68&gt;='Раздел 2.13.3'!AA68,0,1)</f>
        <v>0</v>
      </c>
    </row>
    <row r="11304" spans="1:8" x14ac:dyDescent="0.2">
      <c r="A11304" s="6">
        <f t="shared" si="167"/>
        <v>609562</v>
      </c>
      <c r="B11304" s="6">
        <v>55</v>
      </c>
      <c r="C11304" s="6">
        <v>8</v>
      </c>
      <c r="D11304" s="7">
        <v>423</v>
      </c>
      <c r="E11304" s="6" t="s">
        <v>16925</v>
      </c>
      <c r="H11304" s="6">
        <f>IF('Раздел 2.13.3'!Z69&gt;='Раздел 2.13.3'!AA69,0,1)</f>
        <v>0</v>
      </c>
    </row>
    <row r="11305" spans="1:8" x14ac:dyDescent="0.2">
      <c r="A11305" s="6">
        <f t="shared" si="167"/>
        <v>609562</v>
      </c>
      <c r="B11305" s="6">
        <v>55</v>
      </c>
      <c r="C11305" s="6">
        <v>8</v>
      </c>
      <c r="D11305" s="7">
        <v>424</v>
      </c>
      <c r="E11305" s="6" t="s">
        <v>16926</v>
      </c>
      <c r="H11305" s="6">
        <f>IF('Раздел 2.13.3'!Z70&gt;='Раздел 2.13.3'!AA70,0,1)</f>
        <v>0</v>
      </c>
    </row>
    <row r="11306" spans="1:8" x14ac:dyDescent="0.2">
      <c r="A11306" s="6">
        <f t="shared" si="167"/>
        <v>609562</v>
      </c>
      <c r="B11306" s="6">
        <v>55</v>
      </c>
      <c r="C11306" s="6">
        <v>8</v>
      </c>
      <c r="D11306" s="7">
        <v>425</v>
      </c>
      <c r="E11306" s="6" t="s">
        <v>16927</v>
      </c>
      <c r="H11306" s="6">
        <f>IF('Раздел 2.13.3'!Z71&gt;='Раздел 2.13.3'!AA71,0,1)</f>
        <v>0</v>
      </c>
    </row>
    <row r="11307" spans="1:8" x14ac:dyDescent="0.2">
      <c r="A11307" s="6">
        <f t="shared" si="167"/>
        <v>609562</v>
      </c>
      <c r="B11307" s="6">
        <v>55</v>
      </c>
      <c r="C11307" s="6">
        <v>8</v>
      </c>
      <c r="D11307" s="7">
        <v>426</v>
      </c>
      <c r="E11307" s="6" t="s">
        <v>16928</v>
      </c>
      <c r="H11307" s="6">
        <f>IF('Раздел 2.13.3'!Z72&gt;='Раздел 2.13.3'!AA72,0,1)</f>
        <v>0</v>
      </c>
    </row>
    <row r="11308" spans="1:8" x14ac:dyDescent="0.2">
      <c r="A11308" s="6">
        <f t="shared" si="167"/>
        <v>609562</v>
      </c>
      <c r="B11308" s="6">
        <v>55</v>
      </c>
      <c r="C11308" s="6">
        <v>8</v>
      </c>
      <c r="D11308" s="7">
        <v>427</v>
      </c>
      <c r="E11308" s="6" t="s">
        <v>16929</v>
      </c>
      <c r="H11308" s="6">
        <f>IF('Раздел 2.13.3'!Z73&gt;='Раздел 2.13.3'!AA73,0,1)</f>
        <v>0</v>
      </c>
    </row>
    <row r="11309" spans="1:8" x14ac:dyDescent="0.2">
      <c r="A11309" s="6">
        <f t="shared" si="167"/>
        <v>609562</v>
      </c>
      <c r="B11309" s="6">
        <v>55</v>
      </c>
      <c r="C11309" s="6">
        <v>8</v>
      </c>
      <c r="D11309" s="7">
        <v>428</v>
      </c>
      <c r="E11309" s="6" t="s">
        <v>17805</v>
      </c>
      <c r="H11309" s="6">
        <f>IF('Раздел 2.13.3'!Z74&gt;='Раздел 2.13.3'!AA74,0,1)</f>
        <v>0</v>
      </c>
    </row>
    <row r="11310" spans="1:8" x14ac:dyDescent="0.2">
      <c r="A11310" s="6">
        <f t="shared" si="167"/>
        <v>609562</v>
      </c>
      <c r="B11310" s="6">
        <v>55</v>
      </c>
      <c r="C11310" s="6">
        <v>8</v>
      </c>
      <c r="D11310" s="7">
        <v>429</v>
      </c>
      <c r="E11310" s="6" t="s">
        <v>17806</v>
      </c>
      <c r="H11310" s="6">
        <f>IF('Раздел 2.13.3'!Z75&gt;='Раздел 2.13.3'!AA75,0,1)</f>
        <v>0</v>
      </c>
    </row>
    <row r="11311" spans="1:8" x14ac:dyDescent="0.2">
      <c r="A11311" s="6">
        <f t="shared" si="167"/>
        <v>609562</v>
      </c>
      <c r="B11311" s="6">
        <v>55</v>
      </c>
      <c r="C11311" s="6">
        <v>8</v>
      </c>
      <c r="D11311" s="7">
        <v>430</v>
      </c>
      <c r="E11311" s="6" t="s">
        <v>17807</v>
      </c>
      <c r="H11311" s="6">
        <f>IF('Раздел 2.13.3'!Z76&gt;='Раздел 2.13.3'!AA76,0,1)</f>
        <v>0</v>
      </c>
    </row>
    <row r="11312" spans="1:8" x14ac:dyDescent="0.2">
      <c r="A11312" s="6">
        <f t="shared" si="167"/>
        <v>609562</v>
      </c>
      <c r="B11312" s="6">
        <v>55</v>
      </c>
      <c r="C11312" s="6">
        <v>8</v>
      </c>
      <c r="D11312" s="7">
        <v>431</v>
      </c>
      <c r="E11312" s="6" t="s">
        <v>17808</v>
      </c>
      <c r="H11312" s="6">
        <f>IF('Раздел 2.13.3'!Z77&gt;='Раздел 2.13.3'!AA77,0,1)</f>
        <v>0</v>
      </c>
    </row>
    <row r="11313" spans="1:8" x14ac:dyDescent="0.2">
      <c r="A11313" s="6">
        <f t="shared" si="167"/>
        <v>609562</v>
      </c>
      <c r="B11313" s="6">
        <v>55</v>
      </c>
      <c r="C11313" s="6">
        <v>8</v>
      </c>
      <c r="D11313" s="7">
        <v>432</v>
      </c>
      <c r="E11313" s="6" t="s">
        <v>17809</v>
      </c>
      <c r="H11313" s="6">
        <f>IF('Раздел 2.13.3'!Z78&gt;='Раздел 2.13.3'!AA78,0,1)</f>
        <v>0</v>
      </c>
    </row>
    <row r="11314" spans="1:8" x14ac:dyDescent="0.2">
      <c r="A11314" s="6">
        <f t="shared" si="167"/>
        <v>609562</v>
      </c>
      <c r="B11314" s="6">
        <v>55</v>
      </c>
      <c r="C11314" s="6">
        <v>8</v>
      </c>
      <c r="D11314" s="7">
        <v>433</v>
      </c>
      <c r="E11314" s="6" t="s">
        <v>17810</v>
      </c>
      <c r="H11314" s="6">
        <f>IF('Раздел 2.13.3'!Z79&gt;='Раздел 2.13.3'!AA79,0,1)</f>
        <v>0</v>
      </c>
    </row>
    <row r="11315" spans="1:8" x14ac:dyDescent="0.2">
      <c r="A11315" s="6">
        <f t="shared" si="167"/>
        <v>609562</v>
      </c>
      <c r="B11315" s="6">
        <v>55</v>
      </c>
      <c r="C11315" s="119">
        <v>8</v>
      </c>
      <c r="D11315" s="119">
        <v>434</v>
      </c>
      <c r="E11315" s="119" t="s">
        <v>17811</v>
      </c>
      <c r="F11315" s="119"/>
      <c r="G11315" s="119"/>
      <c r="H11315" s="119">
        <f>IF('Раздел 2.13.3'!Z80&gt;='Раздел 2.13.3'!AA80,0,1)</f>
        <v>0</v>
      </c>
    </row>
    <row r="11316" spans="1:8" x14ac:dyDescent="0.2">
      <c r="A11316" s="6">
        <f t="shared" si="167"/>
        <v>609562</v>
      </c>
      <c r="B11316" s="6">
        <v>55</v>
      </c>
      <c r="C11316" s="6">
        <v>9</v>
      </c>
      <c r="D11316" s="7">
        <v>435</v>
      </c>
      <c r="E11316" s="6" t="s">
        <v>17812</v>
      </c>
      <c r="H11316" s="6">
        <f>IF('Раздел 2.13.3'!Z21&gt;='Раздел 2.13.3'!AB21,0,1)</f>
        <v>0</v>
      </c>
    </row>
    <row r="11317" spans="1:8" x14ac:dyDescent="0.2">
      <c r="A11317" s="6">
        <f t="shared" si="167"/>
        <v>609562</v>
      </c>
      <c r="B11317" s="6">
        <v>55</v>
      </c>
      <c r="C11317" s="6">
        <v>9</v>
      </c>
      <c r="D11317" s="7">
        <v>436</v>
      </c>
      <c r="E11317" s="6" t="s">
        <v>17813</v>
      </c>
      <c r="H11317" s="6">
        <f>IF('Раздел 2.13.3'!Z22&gt;='Раздел 2.13.3'!AB22,0,1)</f>
        <v>0</v>
      </c>
    </row>
    <row r="11318" spans="1:8" x14ac:dyDescent="0.2">
      <c r="A11318" s="6">
        <f t="shared" si="167"/>
        <v>609562</v>
      </c>
      <c r="B11318" s="6">
        <v>55</v>
      </c>
      <c r="C11318" s="6">
        <v>9</v>
      </c>
      <c r="D11318" s="7">
        <v>437</v>
      </c>
      <c r="E11318" s="6" t="s">
        <v>17814</v>
      </c>
      <c r="H11318" s="6">
        <f>IF('Раздел 2.13.3'!Z23&gt;='Раздел 2.13.3'!AB23,0,1)</f>
        <v>0</v>
      </c>
    </row>
    <row r="11319" spans="1:8" x14ac:dyDescent="0.2">
      <c r="A11319" s="6">
        <f t="shared" si="167"/>
        <v>609562</v>
      </c>
      <c r="B11319" s="6">
        <v>55</v>
      </c>
      <c r="C11319" s="6">
        <v>9</v>
      </c>
      <c r="D11319" s="7">
        <v>438</v>
      </c>
      <c r="E11319" s="6" t="s">
        <v>17815</v>
      </c>
      <c r="H11319" s="6">
        <f>IF('Раздел 2.13.3'!Z24&gt;='Раздел 2.13.3'!AB24,0,1)</f>
        <v>0</v>
      </c>
    </row>
    <row r="11320" spans="1:8" x14ac:dyDescent="0.2">
      <c r="A11320" s="6">
        <f t="shared" si="167"/>
        <v>609562</v>
      </c>
      <c r="B11320" s="6">
        <v>55</v>
      </c>
      <c r="C11320" s="6">
        <v>9</v>
      </c>
      <c r="D11320" s="7">
        <v>439</v>
      </c>
      <c r="E11320" s="6" t="s">
        <v>18633</v>
      </c>
      <c r="H11320" s="6">
        <f>IF('Раздел 2.13.3'!Z25&gt;='Раздел 2.13.3'!AB25,0,1)</f>
        <v>0</v>
      </c>
    </row>
    <row r="11321" spans="1:8" x14ac:dyDescent="0.2">
      <c r="A11321" s="6">
        <f t="shared" si="167"/>
        <v>609562</v>
      </c>
      <c r="B11321" s="6">
        <v>55</v>
      </c>
      <c r="C11321" s="6">
        <v>9</v>
      </c>
      <c r="D11321" s="7">
        <v>440</v>
      </c>
      <c r="E11321" s="6" t="s">
        <v>18634</v>
      </c>
      <c r="H11321" s="6">
        <f>IF('Раздел 2.13.3'!Z26&gt;='Раздел 2.13.3'!AB26,0,1)</f>
        <v>0</v>
      </c>
    </row>
    <row r="11322" spans="1:8" x14ac:dyDescent="0.2">
      <c r="A11322" s="6">
        <f t="shared" si="167"/>
        <v>609562</v>
      </c>
      <c r="B11322" s="6">
        <v>55</v>
      </c>
      <c r="C11322" s="6">
        <v>9</v>
      </c>
      <c r="D11322" s="7">
        <v>441</v>
      </c>
      <c r="E11322" s="6" t="s">
        <v>18635</v>
      </c>
      <c r="H11322" s="6">
        <f>IF('Раздел 2.13.3'!Z27&gt;='Раздел 2.13.3'!AB27,0,1)</f>
        <v>0</v>
      </c>
    </row>
    <row r="11323" spans="1:8" x14ac:dyDescent="0.2">
      <c r="A11323" s="6">
        <f t="shared" si="167"/>
        <v>609562</v>
      </c>
      <c r="B11323" s="6">
        <v>55</v>
      </c>
      <c r="C11323" s="6">
        <v>9</v>
      </c>
      <c r="D11323" s="7">
        <v>442</v>
      </c>
      <c r="E11323" s="6" t="s">
        <v>18636</v>
      </c>
      <c r="H11323" s="6">
        <f>IF('Раздел 2.13.3'!Z28&gt;='Раздел 2.13.3'!AB28,0,1)</f>
        <v>0</v>
      </c>
    </row>
    <row r="11324" spans="1:8" x14ac:dyDescent="0.2">
      <c r="A11324" s="6">
        <f t="shared" si="167"/>
        <v>609562</v>
      </c>
      <c r="B11324" s="6">
        <v>55</v>
      </c>
      <c r="C11324" s="6">
        <v>9</v>
      </c>
      <c r="D11324" s="7">
        <v>443</v>
      </c>
      <c r="E11324" s="6" t="s">
        <v>18637</v>
      </c>
      <c r="H11324" s="6">
        <f>IF('Раздел 2.13.3'!Z29&gt;='Раздел 2.13.3'!AB29,0,1)</f>
        <v>0</v>
      </c>
    </row>
    <row r="11325" spans="1:8" x14ac:dyDescent="0.2">
      <c r="A11325" s="6">
        <f t="shared" si="167"/>
        <v>609562</v>
      </c>
      <c r="B11325" s="6">
        <v>55</v>
      </c>
      <c r="C11325" s="6">
        <v>9</v>
      </c>
      <c r="D11325" s="7">
        <v>444</v>
      </c>
      <c r="E11325" s="6" t="s">
        <v>18638</v>
      </c>
      <c r="H11325" s="6">
        <f>IF('Раздел 2.13.3'!Z30&gt;='Раздел 2.13.3'!AB30,0,1)</f>
        <v>0</v>
      </c>
    </row>
    <row r="11326" spans="1:8" x14ac:dyDescent="0.2">
      <c r="A11326" s="6">
        <f t="shared" si="167"/>
        <v>609562</v>
      </c>
      <c r="B11326" s="6">
        <v>55</v>
      </c>
      <c r="C11326" s="6">
        <v>9</v>
      </c>
      <c r="D11326" s="7">
        <v>445</v>
      </c>
      <c r="E11326" s="6" t="s">
        <v>18639</v>
      </c>
      <c r="H11326" s="6">
        <f>IF('Раздел 2.13.3'!Z31&gt;='Раздел 2.13.3'!AB31,0,1)</f>
        <v>0</v>
      </c>
    </row>
    <row r="11327" spans="1:8" x14ac:dyDescent="0.2">
      <c r="A11327" s="6">
        <f t="shared" si="167"/>
        <v>609562</v>
      </c>
      <c r="B11327" s="6">
        <v>55</v>
      </c>
      <c r="C11327" s="6">
        <v>9</v>
      </c>
      <c r="D11327" s="7">
        <v>446</v>
      </c>
      <c r="E11327" s="6" t="s">
        <v>18640</v>
      </c>
      <c r="H11327" s="6">
        <f>IF('Раздел 2.13.3'!Z32&gt;='Раздел 2.13.3'!AB32,0,1)</f>
        <v>0</v>
      </c>
    </row>
    <row r="11328" spans="1:8" x14ac:dyDescent="0.2">
      <c r="A11328" s="6">
        <f t="shared" si="167"/>
        <v>609562</v>
      </c>
      <c r="B11328" s="6">
        <v>55</v>
      </c>
      <c r="C11328" s="6">
        <v>9</v>
      </c>
      <c r="D11328" s="7">
        <v>447</v>
      </c>
      <c r="E11328" s="6" t="s">
        <v>18641</v>
      </c>
      <c r="H11328" s="6">
        <f>IF('Раздел 2.13.3'!Z33&gt;='Раздел 2.13.3'!AB33,0,1)</f>
        <v>0</v>
      </c>
    </row>
    <row r="11329" spans="1:8" x14ac:dyDescent="0.2">
      <c r="A11329" s="6">
        <f t="shared" si="167"/>
        <v>609562</v>
      </c>
      <c r="B11329" s="6">
        <v>55</v>
      </c>
      <c r="C11329" s="6">
        <v>9</v>
      </c>
      <c r="D11329" s="7">
        <v>448</v>
      </c>
      <c r="E11329" s="6" t="s">
        <v>19428</v>
      </c>
      <c r="H11329" s="6">
        <f>IF('Раздел 2.13.3'!Z34&gt;='Раздел 2.13.3'!AB34,0,1)</f>
        <v>0</v>
      </c>
    </row>
    <row r="11330" spans="1:8" x14ac:dyDescent="0.2">
      <c r="A11330" s="6">
        <f t="shared" si="167"/>
        <v>609562</v>
      </c>
      <c r="B11330" s="6">
        <v>55</v>
      </c>
      <c r="C11330" s="6">
        <v>9</v>
      </c>
      <c r="D11330" s="7">
        <v>449</v>
      </c>
      <c r="E11330" s="6" t="s">
        <v>19429</v>
      </c>
      <c r="H11330" s="6">
        <f>IF('Раздел 2.13.3'!Z35&gt;='Раздел 2.13.3'!AB35,0,1)</f>
        <v>0</v>
      </c>
    </row>
    <row r="11331" spans="1:8" x14ac:dyDescent="0.2">
      <c r="A11331" s="6">
        <f t="shared" si="167"/>
        <v>609562</v>
      </c>
      <c r="B11331" s="6">
        <v>55</v>
      </c>
      <c r="C11331" s="6">
        <v>9</v>
      </c>
      <c r="D11331" s="7">
        <v>450</v>
      </c>
      <c r="E11331" s="6" t="s">
        <v>19430</v>
      </c>
      <c r="H11331" s="6">
        <f>IF('Раздел 2.13.3'!Z36&gt;='Раздел 2.13.3'!AB36,0,1)</f>
        <v>0</v>
      </c>
    </row>
    <row r="11332" spans="1:8" x14ac:dyDescent="0.2">
      <c r="A11332" s="6">
        <f t="shared" si="167"/>
        <v>609562</v>
      </c>
      <c r="B11332" s="6">
        <v>55</v>
      </c>
      <c r="C11332" s="6">
        <v>9</v>
      </c>
      <c r="D11332" s="7">
        <v>451</v>
      </c>
      <c r="E11332" s="6" t="s">
        <v>19431</v>
      </c>
      <c r="H11332" s="6">
        <f>IF('Раздел 2.13.3'!Z37&gt;='Раздел 2.13.3'!AB37,0,1)</f>
        <v>0</v>
      </c>
    </row>
    <row r="11333" spans="1:8" x14ac:dyDescent="0.2">
      <c r="A11333" s="6">
        <f t="shared" si="167"/>
        <v>609562</v>
      </c>
      <c r="B11333" s="6">
        <v>55</v>
      </c>
      <c r="C11333" s="6">
        <v>9</v>
      </c>
      <c r="D11333" s="7">
        <v>452</v>
      </c>
      <c r="E11333" s="6" t="s">
        <v>19432</v>
      </c>
      <c r="H11333" s="6">
        <f>IF('Раздел 2.13.3'!Z38&gt;='Раздел 2.13.3'!AB38,0,1)</f>
        <v>0</v>
      </c>
    </row>
    <row r="11334" spans="1:8" x14ac:dyDescent="0.2">
      <c r="A11334" s="6">
        <f t="shared" si="167"/>
        <v>609562</v>
      </c>
      <c r="B11334" s="6">
        <v>55</v>
      </c>
      <c r="C11334" s="6">
        <v>9</v>
      </c>
      <c r="D11334" s="7">
        <v>453</v>
      </c>
      <c r="E11334" s="6" t="s">
        <v>19433</v>
      </c>
      <c r="H11334" s="6">
        <f>IF('Раздел 2.13.3'!Z39&gt;='Раздел 2.13.3'!AB39,0,1)</f>
        <v>0</v>
      </c>
    </row>
    <row r="11335" spans="1:8" x14ac:dyDescent="0.2">
      <c r="A11335" s="6">
        <f t="shared" si="167"/>
        <v>609562</v>
      </c>
      <c r="B11335" s="6">
        <v>55</v>
      </c>
      <c r="C11335" s="6">
        <v>9</v>
      </c>
      <c r="D11335" s="7">
        <v>454</v>
      </c>
      <c r="E11335" s="6" t="s">
        <v>19434</v>
      </c>
      <c r="H11335" s="6">
        <f>IF('Раздел 2.13.3'!Z40&gt;='Раздел 2.13.3'!AB40,0,1)</f>
        <v>0</v>
      </c>
    </row>
    <row r="11336" spans="1:8" x14ac:dyDescent="0.2">
      <c r="A11336" s="6">
        <f t="shared" si="167"/>
        <v>609562</v>
      </c>
      <c r="B11336" s="6">
        <v>55</v>
      </c>
      <c r="C11336" s="6">
        <v>9</v>
      </c>
      <c r="D11336" s="7">
        <v>455</v>
      </c>
      <c r="E11336" s="6" t="s">
        <v>19435</v>
      </c>
      <c r="H11336" s="6">
        <f>IF('Раздел 2.13.3'!Z41&gt;='Раздел 2.13.3'!AB41,0,1)</f>
        <v>0</v>
      </c>
    </row>
    <row r="11337" spans="1:8" x14ac:dyDescent="0.2">
      <c r="A11337" s="6">
        <f t="shared" si="167"/>
        <v>609562</v>
      </c>
      <c r="B11337" s="6">
        <v>55</v>
      </c>
      <c r="C11337" s="6">
        <v>9</v>
      </c>
      <c r="D11337" s="7">
        <v>456</v>
      </c>
      <c r="E11337" s="6" t="s">
        <v>19436</v>
      </c>
      <c r="H11337" s="6">
        <f>IF('Раздел 2.13.3'!Z42&gt;='Раздел 2.13.3'!AB42,0,1)</f>
        <v>0</v>
      </c>
    </row>
    <row r="11338" spans="1:8" x14ac:dyDescent="0.2">
      <c r="A11338" s="6">
        <f t="shared" si="167"/>
        <v>609562</v>
      </c>
      <c r="B11338" s="6">
        <v>55</v>
      </c>
      <c r="C11338" s="6">
        <v>9</v>
      </c>
      <c r="D11338" s="7">
        <v>457</v>
      </c>
      <c r="E11338" s="6" t="s">
        <v>19437</v>
      </c>
      <c r="H11338" s="6">
        <f>IF('Раздел 2.13.3'!Z43&gt;='Раздел 2.13.3'!AB43,0,1)</f>
        <v>0</v>
      </c>
    </row>
    <row r="11339" spans="1:8" x14ac:dyDescent="0.2">
      <c r="A11339" s="6">
        <f t="shared" si="167"/>
        <v>609562</v>
      </c>
      <c r="B11339" s="6">
        <v>55</v>
      </c>
      <c r="C11339" s="6">
        <v>9</v>
      </c>
      <c r="D11339" s="7">
        <v>458</v>
      </c>
      <c r="E11339" s="6" t="s">
        <v>19438</v>
      </c>
      <c r="H11339" s="6">
        <f>IF('Раздел 2.13.3'!Z44&gt;='Раздел 2.13.3'!AB44,0,1)</f>
        <v>0</v>
      </c>
    </row>
    <row r="11340" spans="1:8" x14ac:dyDescent="0.2">
      <c r="A11340" s="6">
        <f t="shared" si="167"/>
        <v>609562</v>
      </c>
      <c r="B11340" s="6">
        <v>55</v>
      </c>
      <c r="C11340" s="6">
        <v>9</v>
      </c>
      <c r="D11340" s="7">
        <v>459</v>
      </c>
      <c r="E11340" s="6" t="s">
        <v>19439</v>
      </c>
      <c r="H11340" s="6">
        <f>IF('Раздел 2.13.3'!Z45&gt;='Раздел 2.13.3'!AB45,0,1)</f>
        <v>0</v>
      </c>
    </row>
    <row r="11341" spans="1:8" x14ac:dyDescent="0.2">
      <c r="A11341" s="6">
        <f t="shared" si="167"/>
        <v>609562</v>
      </c>
      <c r="B11341" s="6">
        <v>55</v>
      </c>
      <c r="C11341" s="6">
        <v>9</v>
      </c>
      <c r="D11341" s="7">
        <v>460</v>
      </c>
      <c r="E11341" s="6" t="s">
        <v>19440</v>
      </c>
      <c r="H11341" s="6">
        <f>IF('Раздел 2.13.3'!Z46&gt;='Раздел 2.13.3'!AB46,0,1)</f>
        <v>0</v>
      </c>
    </row>
    <row r="11342" spans="1:8" x14ac:dyDescent="0.2">
      <c r="A11342" s="6">
        <f t="shared" si="167"/>
        <v>609562</v>
      </c>
      <c r="B11342" s="6">
        <v>55</v>
      </c>
      <c r="C11342" s="6">
        <v>9</v>
      </c>
      <c r="D11342" s="7">
        <v>461</v>
      </c>
      <c r="E11342" s="6" t="s">
        <v>18657</v>
      </c>
      <c r="H11342" s="6">
        <f>IF('Раздел 2.13.3'!Z47&gt;='Раздел 2.13.3'!AB47,0,1)</f>
        <v>0</v>
      </c>
    </row>
    <row r="11343" spans="1:8" x14ac:dyDescent="0.2">
      <c r="A11343" s="6">
        <f t="shared" si="167"/>
        <v>609562</v>
      </c>
      <c r="B11343" s="6">
        <v>55</v>
      </c>
      <c r="C11343" s="6">
        <v>9</v>
      </c>
      <c r="D11343" s="7">
        <v>462</v>
      </c>
      <c r="E11343" s="6" t="s">
        <v>18658</v>
      </c>
      <c r="H11343" s="6">
        <f>IF('Раздел 2.13.3'!Z48&gt;='Раздел 2.13.3'!AB48,0,1)</f>
        <v>0</v>
      </c>
    </row>
    <row r="11344" spans="1:8" x14ac:dyDescent="0.2">
      <c r="A11344" s="6">
        <f t="shared" si="167"/>
        <v>609562</v>
      </c>
      <c r="B11344" s="6">
        <v>55</v>
      </c>
      <c r="C11344" s="6">
        <v>9</v>
      </c>
      <c r="D11344" s="7">
        <v>463</v>
      </c>
      <c r="E11344" s="6" t="s">
        <v>18659</v>
      </c>
      <c r="H11344" s="6">
        <f>IF('Раздел 2.13.3'!Z49&gt;='Раздел 2.13.3'!AB49,0,1)</f>
        <v>0</v>
      </c>
    </row>
    <row r="11345" spans="1:8" x14ac:dyDescent="0.2">
      <c r="A11345" s="6">
        <f t="shared" si="167"/>
        <v>609562</v>
      </c>
      <c r="B11345" s="6">
        <v>55</v>
      </c>
      <c r="C11345" s="6">
        <v>9</v>
      </c>
      <c r="D11345" s="7">
        <v>464</v>
      </c>
      <c r="E11345" s="6" t="s">
        <v>18660</v>
      </c>
      <c r="H11345" s="6">
        <f>IF('Раздел 2.13.3'!Z50&gt;='Раздел 2.13.3'!AB50,0,1)</f>
        <v>0</v>
      </c>
    </row>
    <row r="11346" spans="1:8" x14ac:dyDescent="0.2">
      <c r="A11346" s="6">
        <f t="shared" ref="A11346:A11529" si="168">P_3</f>
        <v>609562</v>
      </c>
      <c r="B11346" s="6">
        <v>55</v>
      </c>
      <c r="C11346" s="6">
        <v>9</v>
      </c>
      <c r="D11346" s="7">
        <v>465</v>
      </c>
      <c r="E11346" s="6" t="s">
        <v>18661</v>
      </c>
      <c r="H11346" s="6">
        <f>IF('Раздел 2.13.3'!Z51&gt;='Раздел 2.13.3'!AB51,0,1)</f>
        <v>0</v>
      </c>
    </row>
    <row r="11347" spans="1:8" x14ac:dyDescent="0.2">
      <c r="A11347" s="6">
        <f t="shared" si="168"/>
        <v>609562</v>
      </c>
      <c r="B11347" s="6">
        <v>55</v>
      </c>
      <c r="C11347" s="6">
        <v>9</v>
      </c>
      <c r="D11347" s="7">
        <v>466</v>
      </c>
      <c r="E11347" s="6" t="s">
        <v>18662</v>
      </c>
      <c r="H11347" s="6">
        <f>IF('Раздел 2.13.3'!Z52&gt;='Раздел 2.13.3'!AB52,0,1)</f>
        <v>0</v>
      </c>
    </row>
    <row r="11348" spans="1:8" x14ac:dyDescent="0.2">
      <c r="A11348" s="6">
        <f t="shared" si="168"/>
        <v>609562</v>
      </c>
      <c r="B11348" s="6">
        <v>55</v>
      </c>
      <c r="C11348" s="6">
        <v>9</v>
      </c>
      <c r="D11348" s="7">
        <v>467</v>
      </c>
      <c r="E11348" s="6" t="s">
        <v>18663</v>
      </c>
      <c r="H11348" s="6">
        <f>IF('Раздел 2.13.3'!Z53&gt;='Раздел 2.13.3'!AB53,0,1)</f>
        <v>0</v>
      </c>
    </row>
    <row r="11349" spans="1:8" x14ac:dyDescent="0.2">
      <c r="A11349" s="6">
        <f t="shared" si="168"/>
        <v>609562</v>
      </c>
      <c r="B11349" s="6">
        <v>55</v>
      </c>
      <c r="C11349" s="6">
        <v>9</v>
      </c>
      <c r="D11349" s="7">
        <v>468</v>
      </c>
      <c r="E11349" s="6" t="s">
        <v>18664</v>
      </c>
      <c r="H11349" s="6">
        <f>IF('Раздел 2.13.3'!Z54&gt;='Раздел 2.13.3'!AB54,0,1)</f>
        <v>0</v>
      </c>
    </row>
    <row r="11350" spans="1:8" x14ac:dyDescent="0.2">
      <c r="A11350" s="6">
        <f t="shared" si="168"/>
        <v>609562</v>
      </c>
      <c r="B11350" s="6">
        <v>55</v>
      </c>
      <c r="C11350" s="6">
        <v>9</v>
      </c>
      <c r="D11350" s="7">
        <v>469</v>
      </c>
      <c r="E11350" s="6" t="s">
        <v>18665</v>
      </c>
      <c r="H11350" s="6">
        <f>IF('Раздел 2.13.3'!Z55&gt;='Раздел 2.13.3'!AB55,0,1)</f>
        <v>0</v>
      </c>
    </row>
    <row r="11351" spans="1:8" x14ac:dyDescent="0.2">
      <c r="A11351" s="6">
        <f t="shared" si="168"/>
        <v>609562</v>
      </c>
      <c r="B11351" s="6">
        <v>55</v>
      </c>
      <c r="C11351" s="6">
        <v>9</v>
      </c>
      <c r="D11351" s="7">
        <v>470</v>
      </c>
      <c r="E11351" s="6" t="s">
        <v>18666</v>
      </c>
      <c r="H11351" s="6">
        <f>IF('Раздел 2.13.3'!Z56&gt;='Раздел 2.13.3'!AB56,0,1)</f>
        <v>0</v>
      </c>
    </row>
    <row r="11352" spans="1:8" x14ac:dyDescent="0.2">
      <c r="A11352" s="6">
        <f t="shared" si="168"/>
        <v>609562</v>
      </c>
      <c r="B11352" s="6">
        <v>55</v>
      </c>
      <c r="C11352" s="6">
        <v>9</v>
      </c>
      <c r="D11352" s="7">
        <v>471</v>
      </c>
      <c r="E11352" s="6" t="s">
        <v>18667</v>
      </c>
      <c r="H11352" s="6">
        <f>IF('Раздел 2.13.3'!Z57&gt;='Раздел 2.13.3'!AB57,0,1)</f>
        <v>0</v>
      </c>
    </row>
    <row r="11353" spans="1:8" x14ac:dyDescent="0.2">
      <c r="A11353" s="6">
        <f t="shared" si="168"/>
        <v>609562</v>
      </c>
      <c r="B11353" s="6">
        <v>55</v>
      </c>
      <c r="C11353" s="6">
        <v>9</v>
      </c>
      <c r="D11353" s="7">
        <v>472</v>
      </c>
      <c r="E11353" s="6" t="s">
        <v>18668</v>
      </c>
      <c r="H11353" s="6">
        <f>IF('Раздел 2.13.3'!Z58&gt;='Раздел 2.13.3'!AB58,0,1)</f>
        <v>0</v>
      </c>
    </row>
    <row r="11354" spans="1:8" x14ac:dyDescent="0.2">
      <c r="A11354" s="6">
        <f t="shared" si="168"/>
        <v>609562</v>
      </c>
      <c r="B11354" s="6">
        <v>55</v>
      </c>
      <c r="C11354" s="6">
        <v>9</v>
      </c>
      <c r="D11354" s="7">
        <v>473</v>
      </c>
      <c r="E11354" s="6" t="s">
        <v>18669</v>
      </c>
      <c r="H11354" s="6">
        <f>IF('Раздел 2.13.3'!Z59&gt;='Раздел 2.13.3'!AB59,0,1)</f>
        <v>0</v>
      </c>
    </row>
    <row r="11355" spans="1:8" x14ac:dyDescent="0.2">
      <c r="A11355" s="6">
        <f t="shared" si="168"/>
        <v>609562</v>
      </c>
      <c r="B11355" s="6">
        <v>55</v>
      </c>
      <c r="C11355" s="6">
        <v>9</v>
      </c>
      <c r="D11355" s="7">
        <v>474</v>
      </c>
      <c r="E11355" s="6" t="s">
        <v>18670</v>
      </c>
      <c r="H11355" s="6">
        <f>IF('Раздел 2.13.3'!Z60&gt;='Раздел 2.13.3'!AB60,0,1)</f>
        <v>0</v>
      </c>
    </row>
    <row r="11356" spans="1:8" x14ac:dyDescent="0.2">
      <c r="A11356" s="6">
        <f t="shared" si="168"/>
        <v>609562</v>
      </c>
      <c r="B11356" s="6">
        <v>55</v>
      </c>
      <c r="C11356" s="6">
        <v>9</v>
      </c>
      <c r="D11356" s="7">
        <v>475</v>
      </c>
      <c r="E11356" s="6" t="s">
        <v>18671</v>
      </c>
      <c r="H11356" s="6">
        <f>IF('Раздел 2.13.3'!Z61&gt;='Раздел 2.13.3'!AB61,0,1)</f>
        <v>0</v>
      </c>
    </row>
    <row r="11357" spans="1:8" x14ac:dyDescent="0.2">
      <c r="A11357" s="6">
        <f t="shared" si="168"/>
        <v>609562</v>
      </c>
      <c r="B11357" s="6">
        <v>55</v>
      </c>
      <c r="C11357" s="6">
        <v>9</v>
      </c>
      <c r="D11357" s="7">
        <v>476</v>
      </c>
      <c r="E11357" s="6" t="s">
        <v>18672</v>
      </c>
      <c r="H11357" s="6">
        <f>IF('Раздел 2.13.3'!Z62&gt;='Раздел 2.13.3'!AB62,0,1)</f>
        <v>0</v>
      </c>
    </row>
    <row r="11358" spans="1:8" x14ac:dyDescent="0.2">
      <c r="A11358" s="6">
        <f t="shared" si="168"/>
        <v>609562</v>
      </c>
      <c r="B11358" s="6">
        <v>55</v>
      </c>
      <c r="C11358" s="6">
        <v>9</v>
      </c>
      <c r="D11358" s="7">
        <v>477</v>
      </c>
      <c r="E11358" s="6" t="s">
        <v>18673</v>
      </c>
      <c r="H11358" s="6">
        <f>IF('Раздел 2.13.3'!Z63&gt;='Раздел 2.13.3'!AB63,0,1)</f>
        <v>0</v>
      </c>
    </row>
    <row r="11359" spans="1:8" x14ac:dyDescent="0.2">
      <c r="A11359" s="6">
        <f t="shared" si="168"/>
        <v>609562</v>
      </c>
      <c r="B11359" s="6">
        <v>55</v>
      </c>
      <c r="C11359" s="6">
        <v>9</v>
      </c>
      <c r="D11359" s="7">
        <v>478</v>
      </c>
      <c r="E11359" s="6" t="s">
        <v>17872</v>
      </c>
      <c r="H11359" s="6">
        <f>IF('Раздел 2.13.3'!Z64&gt;='Раздел 2.13.3'!AB64,0,1)</f>
        <v>0</v>
      </c>
    </row>
    <row r="11360" spans="1:8" x14ac:dyDescent="0.2">
      <c r="A11360" s="6">
        <f t="shared" si="168"/>
        <v>609562</v>
      </c>
      <c r="B11360" s="6">
        <v>55</v>
      </c>
      <c r="C11360" s="6">
        <v>9</v>
      </c>
      <c r="D11360" s="7">
        <v>479</v>
      </c>
      <c r="E11360" s="6" t="s">
        <v>17873</v>
      </c>
      <c r="H11360" s="6">
        <f>IF('Раздел 2.13.3'!Z65&gt;='Раздел 2.13.3'!AB65,0,1)</f>
        <v>0</v>
      </c>
    </row>
    <row r="11361" spans="1:8" x14ac:dyDescent="0.2">
      <c r="A11361" s="6">
        <f t="shared" si="168"/>
        <v>609562</v>
      </c>
      <c r="B11361" s="6">
        <v>55</v>
      </c>
      <c r="C11361" s="6">
        <v>9</v>
      </c>
      <c r="D11361" s="7">
        <v>480</v>
      </c>
      <c r="E11361" s="6" t="s">
        <v>17874</v>
      </c>
      <c r="H11361" s="6">
        <f>IF('Раздел 2.13.3'!Z66&gt;='Раздел 2.13.3'!AB66,0,1)</f>
        <v>0</v>
      </c>
    </row>
    <row r="11362" spans="1:8" x14ac:dyDescent="0.2">
      <c r="A11362" s="6">
        <f t="shared" si="168"/>
        <v>609562</v>
      </c>
      <c r="B11362" s="6">
        <v>55</v>
      </c>
      <c r="C11362" s="6">
        <v>9</v>
      </c>
      <c r="D11362" s="7">
        <v>481</v>
      </c>
      <c r="E11362" s="6" t="s">
        <v>17875</v>
      </c>
      <c r="H11362" s="6">
        <f>IF('Раздел 2.13.3'!Z67&gt;='Раздел 2.13.3'!AB67,0,1)</f>
        <v>0</v>
      </c>
    </row>
    <row r="11363" spans="1:8" x14ac:dyDescent="0.2">
      <c r="A11363" s="6">
        <f t="shared" si="168"/>
        <v>609562</v>
      </c>
      <c r="B11363" s="6">
        <v>55</v>
      </c>
      <c r="C11363" s="6">
        <v>9</v>
      </c>
      <c r="D11363" s="7">
        <v>482</v>
      </c>
      <c r="E11363" s="6" t="s">
        <v>17876</v>
      </c>
      <c r="H11363" s="6">
        <f>IF('Раздел 2.13.3'!Z68&gt;='Раздел 2.13.3'!AB68,0,1)</f>
        <v>0</v>
      </c>
    </row>
    <row r="11364" spans="1:8" x14ac:dyDescent="0.2">
      <c r="A11364" s="6">
        <f t="shared" si="168"/>
        <v>609562</v>
      </c>
      <c r="B11364" s="6">
        <v>55</v>
      </c>
      <c r="C11364" s="6">
        <v>9</v>
      </c>
      <c r="D11364" s="7">
        <v>483</v>
      </c>
      <c r="E11364" s="6" t="s">
        <v>17877</v>
      </c>
      <c r="H11364" s="6">
        <f>IF('Раздел 2.13.3'!Z69&gt;='Раздел 2.13.3'!AB69,0,1)</f>
        <v>0</v>
      </c>
    </row>
    <row r="11365" spans="1:8" x14ac:dyDescent="0.2">
      <c r="A11365" s="6">
        <f t="shared" si="168"/>
        <v>609562</v>
      </c>
      <c r="B11365" s="6">
        <v>55</v>
      </c>
      <c r="C11365" s="6">
        <v>9</v>
      </c>
      <c r="D11365" s="7">
        <v>484</v>
      </c>
      <c r="E11365" s="6" t="s">
        <v>17878</v>
      </c>
      <c r="H11365" s="6">
        <f>IF('Раздел 2.13.3'!Z70&gt;='Раздел 2.13.3'!AB70,0,1)</f>
        <v>0</v>
      </c>
    </row>
    <row r="11366" spans="1:8" x14ac:dyDescent="0.2">
      <c r="A11366" s="6">
        <f t="shared" si="168"/>
        <v>609562</v>
      </c>
      <c r="B11366" s="6">
        <v>55</v>
      </c>
      <c r="C11366" s="6">
        <v>9</v>
      </c>
      <c r="D11366" s="7">
        <v>485</v>
      </c>
      <c r="E11366" s="6" t="s">
        <v>17879</v>
      </c>
      <c r="H11366" s="6">
        <f>IF('Раздел 2.13.3'!Z71&gt;='Раздел 2.13.3'!AB71,0,1)</f>
        <v>0</v>
      </c>
    </row>
    <row r="11367" spans="1:8" x14ac:dyDescent="0.2">
      <c r="A11367" s="6">
        <f t="shared" si="168"/>
        <v>609562</v>
      </c>
      <c r="B11367" s="6">
        <v>55</v>
      </c>
      <c r="C11367" s="6">
        <v>9</v>
      </c>
      <c r="D11367" s="7">
        <v>486</v>
      </c>
      <c r="E11367" s="6" t="s">
        <v>17880</v>
      </c>
      <c r="H11367" s="6">
        <f>IF('Раздел 2.13.3'!Z72&gt;='Раздел 2.13.3'!AB72,0,1)</f>
        <v>0</v>
      </c>
    </row>
    <row r="11368" spans="1:8" x14ac:dyDescent="0.2">
      <c r="A11368" s="6">
        <f t="shared" si="168"/>
        <v>609562</v>
      </c>
      <c r="B11368" s="6">
        <v>55</v>
      </c>
      <c r="C11368" s="6">
        <v>9</v>
      </c>
      <c r="D11368" s="7">
        <v>487</v>
      </c>
      <c r="E11368" s="6" t="s">
        <v>17881</v>
      </c>
      <c r="H11368" s="6">
        <f>IF('Раздел 2.13.3'!Z73&gt;='Раздел 2.13.3'!AB73,0,1)</f>
        <v>0</v>
      </c>
    </row>
    <row r="11369" spans="1:8" x14ac:dyDescent="0.2">
      <c r="A11369" s="6">
        <f t="shared" si="168"/>
        <v>609562</v>
      </c>
      <c r="B11369" s="6">
        <v>55</v>
      </c>
      <c r="C11369" s="6">
        <v>9</v>
      </c>
      <c r="D11369" s="7">
        <v>488</v>
      </c>
      <c r="E11369" s="6" t="s">
        <v>19456</v>
      </c>
      <c r="H11369" s="6">
        <f>IF('Раздел 2.13.3'!Z74&gt;='Раздел 2.13.3'!AB74,0,1)</f>
        <v>0</v>
      </c>
    </row>
    <row r="11370" spans="1:8" x14ac:dyDescent="0.2">
      <c r="A11370" s="6">
        <f t="shared" si="168"/>
        <v>609562</v>
      </c>
      <c r="B11370" s="6">
        <v>55</v>
      </c>
      <c r="C11370" s="6">
        <v>9</v>
      </c>
      <c r="D11370" s="7">
        <v>489</v>
      </c>
      <c r="E11370" s="6" t="s">
        <v>19457</v>
      </c>
      <c r="H11370" s="6">
        <f>IF('Раздел 2.13.3'!Z75&gt;='Раздел 2.13.3'!AB75,0,1)</f>
        <v>0</v>
      </c>
    </row>
    <row r="11371" spans="1:8" x14ac:dyDescent="0.2">
      <c r="A11371" s="6">
        <f t="shared" si="168"/>
        <v>609562</v>
      </c>
      <c r="B11371" s="6">
        <v>55</v>
      </c>
      <c r="C11371" s="6">
        <v>9</v>
      </c>
      <c r="D11371" s="7">
        <v>490</v>
      </c>
      <c r="E11371" s="6" t="s">
        <v>19458</v>
      </c>
      <c r="H11371" s="6">
        <f>IF('Раздел 2.13.3'!Z76&gt;='Раздел 2.13.3'!AB76,0,1)</f>
        <v>0</v>
      </c>
    </row>
    <row r="11372" spans="1:8" x14ac:dyDescent="0.2">
      <c r="A11372" s="6">
        <f t="shared" si="168"/>
        <v>609562</v>
      </c>
      <c r="B11372" s="6">
        <v>55</v>
      </c>
      <c r="C11372" s="6">
        <v>9</v>
      </c>
      <c r="D11372" s="7">
        <v>491</v>
      </c>
      <c r="E11372" s="6" t="s">
        <v>19459</v>
      </c>
      <c r="H11372" s="6">
        <f>IF('Раздел 2.13.3'!Z77&gt;='Раздел 2.13.3'!AB77,0,1)</f>
        <v>0</v>
      </c>
    </row>
    <row r="11373" spans="1:8" x14ac:dyDescent="0.2">
      <c r="A11373" s="6">
        <f t="shared" si="168"/>
        <v>609562</v>
      </c>
      <c r="B11373" s="6">
        <v>55</v>
      </c>
      <c r="C11373" s="6">
        <v>9</v>
      </c>
      <c r="D11373" s="7">
        <v>492</v>
      </c>
      <c r="E11373" s="6" t="s">
        <v>19460</v>
      </c>
      <c r="H11373" s="6">
        <f>IF('Раздел 2.13.3'!Z78&gt;='Раздел 2.13.3'!AB78,0,1)</f>
        <v>0</v>
      </c>
    </row>
    <row r="11374" spans="1:8" x14ac:dyDescent="0.2">
      <c r="A11374" s="6">
        <f t="shared" si="168"/>
        <v>609562</v>
      </c>
      <c r="B11374" s="6">
        <v>55</v>
      </c>
      <c r="C11374" s="6">
        <v>9</v>
      </c>
      <c r="D11374" s="7">
        <v>493</v>
      </c>
      <c r="E11374" s="6" t="s">
        <v>19461</v>
      </c>
      <c r="H11374" s="6">
        <f>IF('Раздел 2.13.3'!Z79&gt;='Раздел 2.13.3'!AB79,0,1)</f>
        <v>0</v>
      </c>
    </row>
    <row r="11375" spans="1:8" x14ac:dyDescent="0.2">
      <c r="A11375" s="6">
        <f t="shared" si="168"/>
        <v>609562</v>
      </c>
      <c r="B11375" s="119">
        <v>55</v>
      </c>
      <c r="C11375" s="119">
        <v>9</v>
      </c>
      <c r="D11375" s="119">
        <v>494</v>
      </c>
      <c r="E11375" s="119" t="s">
        <v>18674</v>
      </c>
      <c r="F11375" s="119"/>
      <c r="G11375" s="119"/>
      <c r="H11375" s="119">
        <f>IF('Раздел 2.13.3'!Z80&gt;='Раздел 2.13.3'!AB80,0,1)</f>
        <v>0</v>
      </c>
    </row>
    <row r="11376" spans="1:8" x14ac:dyDescent="0.2">
      <c r="A11376" s="132">
        <f t="shared" si="168"/>
        <v>609562</v>
      </c>
      <c r="B11376" s="132">
        <v>55</v>
      </c>
      <c r="C11376" s="133">
        <v>10</v>
      </c>
      <c r="D11376" s="133">
        <v>495</v>
      </c>
      <c r="E11376" s="132" t="s">
        <v>21528</v>
      </c>
      <c r="F11376" s="133"/>
      <c r="G11376" s="133"/>
      <c r="H11376" s="133">
        <f>IF('Раздел 2.13.3'!Q21&gt;=SUM('Раздел 2.13.3'!AA21:AD21),0,1)</f>
        <v>0</v>
      </c>
    </row>
    <row r="11377" spans="1:8" x14ac:dyDescent="0.2">
      <c r="A11377" s="132">
        <f t="shared" si="168"/>
        <v>609562</v>
      </c>
      <c r="B11377" s="132">
        <v>55</v>
      </c>
      <c r="C11377" s="133">
        <v>10</v>
      </c>
      <c r="D11377" s="133">
        <v>496</v>
      </c>
      <c r="E11377" s="132" t="s">
        <v>21529</v>
      </c>
      <c r="F11377" s="133"/>
      <c r="G11377" s="133"/>
      <c r="H11377" s="133">
        <f>IF('Раздел 2.13.3'!Q22&gt;=SUM('Раздел 2.13.3'!AA22:AD22),0,1)</f>
        <v>0</v>
      </c>
    </row>
    <row r="11378" spans="1:8" x14ac:dyDescent="0.2">
      <c r="A11378" s="132">
        <f t="shared" si="168"/>
        <v>609562</v>
      </c>
      <c r="B11378" s="132">
        <v>55</v>
      </c>
      <c r="C11378" s="133">
        <v>10</v>
      </c>
      <c r="D11378" s="133">
        <v>497</v>
      </c>
      <c r="E11378" s="132" t="s">
        <v>21530</v>
      </c>
      <c r="F11378" s="133"/>
      <c r="G11378" s="133"/>
      <c r="H11378" s="133">
        <f>IF('Раздел 2.13.3'!Q23&gt;=SUM('Раздел 2.13.3'!AA23:AD23),0,1)</f>
        <v>0</v>
      </c>
    </row>
    <row r="11379" spans="1:8" x14ac:dyDescent="0.2">
      <c r="A11379" s="132">
        <f t="shared" si="168"/>
        <v>609562</v>
      </c>
      <c r="B11379" s="132">
        <v>55</v>
      </c>
      <c r="C11379" s="133">
        <v>10</v>
      </c>
      <c r="D11379" s="133">
        <v>498</v>
      </c>
      <c r="E11379" s="132" t="s">
        <v>21299</v>
      </c>
      <c r="F11379" s="133"/>
      <c r="G11379" s="133"/>
      <c r="H11379" s="133">
        <f>IF('Раздел 2.13.3'!Q24&gt;=SUM('Раздел 2.13.3'!AA24:AD24),0,1)</f>
        <v>0</v>
      </c>
    </row>
    <row r="11380" spans="1:8" x14ac:dyDescent="0.2">
      <c r="A11380" s="132">
        <f t="shared" si="168"/>
        <v>609562</v>
      </c>
      <c r="B11380" s="132">
        <v>55</v>
      </c>
      <c r="C11380" s="133">
        <v>10</v>
      </c>
      <c r="D11380" s="133">
        <v>499</v>
      </c>
      <c r="E11380" s="132" t="s">
        <v>21300</v>
      </c>
      <c r="F11380" s="133"/>
      <c r="G11380" s="133"/>
      <c r="H11380" s="133">
        <f>IF('Раздел 2.13.3'!Q25&gt;=SUM('Раздел 2.13.3'!AA25:AD25),0,1)</f>
        <v>0</v>
      </c>
    </row>
    <row r="11381" spans="1:8" x14ac:dyDescent="0.2">
      <c r="A11381" s="132">
        <f t="shared" si="168"/>
        <v>609562</v>
      </c>
      <c r="B11381" s="132">
        <v>55</v>
      </c>
      <c r="C11381" s="133">
        <v>10</v>
      </c>
      <c r="D11381" s="133">
        <v>500</v>
      </c>
      <c r="E11381" s="132" t="s">
        <v>21301</v>
      </c>
      <c r="F11381" s="133"/>
      <c r="G11381" s="133"/>
      <c r="H11381" s="133">
        <f>IF('Раздел 2.13.3'!Q26&gt;=SUM('Раздел 2.13.3'!AA26:AD26),0,1)</f>
        <v>0</v>
      </c>
    </row>
    <row r="11382" spans="1:8" x14ac:dyDescent="0.2">
      <c r="A11382" s="132">
        <f t="shared" si="168"/>
        <v>609562</v>
      </c>
      <c r="B11382" s="132">
        <v>55</v>
      </c>
      <c r="C11382" s="133">
        <v>10</v>
      </c>
      <c r="D11382" s="133">
        <v>501</v>
      </c>
      <c r="E11382" s="132" t="s">
        <v>21302</v>
      </c>
      <c r="F11382" s="133"/>
      <c r="G11382" s="133"/>
      <c r="H11382" s="133">
        <f>IF('Раздел 2.13.3'!Q27&gt;=SUM('Раздел 2.13.3'!AA27:AD27),0,1)</f>
        <v>0</v>
      </c>
    </row>
    <row r="11383" spans="1:8" x14ac:dyDescent="0.2">
      <c r="A11383" s="132">
        <f t="shared" si="168"/>
        <v>609562</v>
      </c>
      <c r="B11383" s="132">
        <v>55</v>
      </c>
      <c r="C11383" s="133">
        <v>10</v>
      </c>
      <c r="D11383" s="133">
        <v>502</v>
      </c>
      <c r="E11383" s="132" t="s">
        <v>21303</v>
      </c>
      <c r="F11383" s="133"/>
      <c r="G11383" s="133"/>
      <c r="H11383" s="133">
        <f>IF('Раздел 2.13.3'!Q28&gt;=SUM('Раздел 2.13.3'!AA28:AD28),0,1)</f>
        <v>0</v>
      </c>
    </row>
    <row r="11384" spans="1:8" x14ac:dyDescent="0.2">
      <c r="A11384" s="132">
        <f t="shared" si="168"/>
        <v>609562</v>
      </c>
      <c r="B11384" s="132">
        <v>55</v>
      </c>
      <c r="C11384" s="133">
        <v>10</v>
      </c>
      <c r="D11384" s="133">
        <v>503</v>
      </c>
      <c r="E11384" s="132" t="s">
        <v>21304</v>
      </c>
      <c r="F11384" s="133"/>
      <c r="G11384" s="133"/>
      <c r="H11384" s="133">
        <f>IF('Раздел 2.13.3'!Q29&gt;=SUM('Раздел 2.13.3'!AA29:AD29),0,1)</f>
        <v>0</v>
      </c>
    </row>
    <row r="11385" spans="1:8" x14ac:dyDescent="0.2">
      <c r="A11385" s="132">
        <f t="shared" si="168"/>
        <v>609562</v>
      </c>
      <c r="B11385" s="132">
        <v>55</v>
      </c>
      <c r="C11385" s="133">
        <v>10</v>
      </c>
      <c r="D11385" s="133">
        <v>504</v>
      </c>
      <c r="E11385" s="132" t="s">
        <v>21305</v>
      </c>
      <c r="F11385" s="133"/>
      <c r="G11385" s="133"/>
      <c r="H11385" s="133">
        <f>IF('Раздел 2.13.3'!Q30&gt;=SUM('Раздел 2.13.3'!AA30:AD30),0,1)</f>
        <v>0</v>
      </c>
    </row>
    <row r="11386" spans="1:8" x14ac:dyDescent="0.2">
      <c r="A11386" s="132">
        <f t="shared" si="168"/>
        <v>609562</v>
      </c>
      <c r="B11386" s="132">
        <v>55</v>
      </c>
      <c r="C11386" s="133">
        <v>10</v>
      </c>
      <c r="D11386" s="133">
        <v>505</v>
      </c>
      <c r="E11386" s="132" t="s">
        <v>21306</v>
      </c>
      <c r="F11386" s="133"/>
      <c r="G11386" s="133"/>
      <c r="H11386" s="133">
        <f>IF('Раздел 2.13.3'!Q31&gt;=SUM('Раздел 2.13.3'!AA31:AD31),0,1)</f>
        <v>0</v>
      </c>
    </row>
    <row r="11387" spans="1:8" x14ac:dyDescent="0.2">
      <c r="A11387" s="132">
        <f t="shared" si="168"/>
        <v>609562</v>
      </c>
      <c r="B11387" s="132">
        <v>55</v>
      </c>
      <c r="C11387" s="133">
        <v>10</v>
      </c>
      <c r="D11387" s="133">
        <v>506</v>
      </c>
      <c r="E11387" s="132" t="s">
        <v>21307</v>
      </c>
      <c r="F11387" s="133"/>
      <c r="G11387" s="133"/>
      <c r="H11387" s="133">
        <f>IF('Раздел 2.13.3'!Q32&gt;=SUM('Раздел 2.13.3'!AA32:AD32),0,1)</f>
        <v>0</v>
      </c>
    </row>
    <row r="11388" spans="1:8" x14ac:dyDescent="0.2">
      <c r="A11388" s="132">
        <f t="shared" si="168"/>
        <v>609562</v>
      </c>
      <c r="B11388" s="132">
        <v>55</v>
      </c>
      <c r="C11388" s="133">
        <v>10</v>
      </c>
      <c r="D11388" s="133">
        <v>507</v>
      </c>
      <c r="E11388" s="132" t="s">
        <v>21308</v>
      </c>
      <c r="F11388" s="133"/>
      <c r="G11388" s="133"/>
      <c r="H11388" s="133">
        <f>IF('Раздел 2.13.3'!Q33&gt;=SUM('Раздел 2.13.3'!AA33:AD33),0,1)</f>
        <v>0</v>
      </c>
    </row>
    <row r="11389" spans="1:8" x14ac:dyDescent="0.2">
      <c r="A11389" s="132">
        <f t="shared" si="168"/>
        <v>609562</v>
      </c>
      <c r="B11389" s="132">
        <v>55</v>
      </c>
      <c r="C11389" s="133">
        <v>10</v>
      </c>
      <c r="D11389" s="133">
        <v>508</v>
      </c>
      <c r="E11389" s="132" t="s">
        <v>21309</v>
      </c>
      <c r="F11389" s="133"/>
      <c r="G11389" s="133"/>
      <c r="H11389" s="133">
        <f>IF('Раздел 2.13.3'!Q34&gt;=SUM('Раздел 2.13.3'!AA34:AD34),0,1)</f>
        <v>0</v>
      </c>
    </row>
    <row r="11390" spans="1:8" x14ac:dyDescent="0.2">
      <c r="A11390" s="132">
        <f t="shared" si="168"/>
        <v>609562</v>
      </c>
      <c r="B11390" s="132">
        <v>55</v>
      </c>
      <c r="C11390" s="133">
        <v>10</v>
      </c>
      <c r="D11390" s="133">
        <v>509</v>
      </c>
      <c r="E11390" s="132" t="s">
        <v>21310</v>
      </c>
      <c r="F11390" s="133"/>
      <c r="G11390" s="133"/>
      <c r="H11390" s="133">
        <f>IF('Раздел 2.13.3'!Q35&gt;=SUM('Раздел 2.13.3'!AA35:AD35),0,1)</f>
        <v>0</v>
      </c>
    </row>
    <row r="11391" spans="1:8" x14ac:dyDescent="0.2">
      <c r="A11391" s="132">
        <f t="shared" si="168"/>
        <v>609562</v>
      </c>
      <c r="B11391" s="132">
        <v>55</v>
      </c>
      <c r="C11391" s="133">
        <v>10</v>
      </c>
      <c r="D11391" s="133">
        <v>510</v>
      </c>
      <c r="E11391" s="132" t="s">
        <v>21311</v>
      </c>
      <c r="F11391" s="133"/>
      <c r="G11391" s="133"/>
      <c r="H11391" s="133">
        <f>IF('Раздел 2.13.3'!Q36&gt;=SUM('Раздел 2.13.3'!AA36:AD36),0,1)</f>
        <v>0</v>
      </c>
    </row>
    <row r="11392" spans="1:8" x14ac:dyDescent="0.2">
      <c r="A11392" s="132">
        <f t="shared" si="168"/>
        <v>609562</v>
      </c>
      <c r="B11392" s="132">
        <v>55</v>
      </c>
      <c r="C11392" s="133">
        <v>10</v>
      </c>
      <c r="D11392" s="133">
        <v>511</v>
      </c>
      <c r="E11392" s="132" t="s">
        <v>21312</v>
      </c>
      <c r="F11392" s="133"/>
      <c r="G11392" s="133"/>
      <c r="H11392" s="133">
        <f>IF('Раздел 2.13.3'!Q37&gt;=SUM('Раздел 2.13.3'!AA37:AD37),0,1)</f>
        <v>0</v>
      </c>
    </row>
    <row r="11393" spans="1:8" x14ac:dyDescent="0.2">
      <c r="A11393" s="132">
        <f t="shared" si="168"/>
        <v>609562</v>
      </c>
      <c r="B11393" s="132">
        <v>55</v>
      </c>
      <c r="C11393" s="133">
        <v>10</v>
      </c>
      <c r="D11393" s="133">
        <v>512</v>
      </c>
      <c r="E11393" s="132" t="s">
        <v>21313</v>
      </c>
      <c r="F11393" s="133"/>
      <c r="G11393" s="133"/>
      <c r="H11393" s="133">
        <f>IF('Раздел 2.13.3'!Q38&gt;=SUM('Раздел 2.13.3'!AA38:AD38),0,1)</f>
        <v>0</v>
      </c>
    </row>
    <row r="11394" spans="1:8" x14ac:dyDescent="0.2">
      <c r="A11394" s="132">
        <f t="shared" si="168"/>
        <v>609562</v>
      </c>
      <c r="B11394" s="132">
        <v>55</v>
      </c>
      <c r="C11394" s="133">
        <v>10</v>
      </c>
      <c r="D11394" s="133">
        <v>513</v>
      </c>
      <c r="E11394" s="132" t="s">
        <v>21314</v>
      </c>
      <c r="F11394" s="133"/>
      <c r="G11394" s="133"/>
      <c r="H11394" s="133">
        <f>IF('Раздел 2.13.3'!Q39&gt;=SUM('Раздел 2.13.3'!AA39:AD39),0,1)</f>
        <v>0</v>
      </c>
    </row>
    <row r="11395" spans="1:8" x14ac:dyDescent="0.2">
      <c r="A11395" s="132">
        <f t="shared" si="168"/>
        <v>609562</v>
      </c>
      <c r="B11395" s="132">
        <v>55</v>
      </c>
      <c r="C11395" s="133">
        <v>10</v>
      </c>
      <c r="D11395" s="133">
        <v>514</v>
      </c>
      <c r="E11395" s="132" t="s">
        <v>21315</v>
      </c>
      <c r="F11395" s="133"/>
      <c r="G11395" s="133"/>
      <c r="H11395" s="133">
        <f>IF('Раздел 2.13.3'!Q40&gt;=SUM('Раздел 2.13.3'!AA40:AD40),0,1)</f>
        <v>0</v>
      </c>
    </row>
    <row r="11396" spans="1:8" x14ac:dyDescent="0.2">
      <c r="A11396" s="132">
        <f t="shared" si="168"/>
        <v>609562</v>
      </c>
      <c r="B11396" s="132">
        <v>55</v>
      </c>
      <c r="C11396" s="133">
        <v>10</v>
      </c>
      <c r="D11396" s="133">
        <v>515</v>
      </c>
      <c r="E11396" s="132" t="s">
        <v>21316</v>
      </c>
      <c r="F11396" s="133"/>
      <c r="G11396" s="133"/>
      <c r="H11396" s="133">
        <f>IF('Раздел 2.13.3'!Q41&gt;=SUM('Раздел 2.13.3'!AA41:AD41),0,1)</f>
        <v>0</v>
      </c>
    </row>
    <row r="11397" spans="1:8" x14ac:dyDescent="0.2">
      <c r="A11397" s="132">
        <f t="shared" si="168"/>
        <v>609562</v>
      </c>
      <c r="B11397" s="132">
        <v>55</v>
      </c>
      <c r="C11397" s="133">
        <v>10</v>
      </c>
      <c r="D11397" s="133">
        <v>516</v>
      </c>
      <c r="E11397" s="132" t="s">
        <v>21317</v>
      </c>
      <c r="F11397" s="133"/>
      <c r="G11397" s="133"/>
      <c r="H11397" s="133">
        <f>IF('Раздел 2.13.3'!Q42&gt;=SUM('Раздел 2.13.3'!AA42:AD42),0,1)</f>
        <v>0</v>
      </c>
    </row>
    <row r="11398" spans="1:8" x14ac:dyDescent="0.2">
      <c r="A11398" s="132">
        <f t="shared" si="168"/>
        <v>609562</v>
      </c>
      <c r="B11398" s="132">
        <v>55</v>
      </c>
      <c r="C11398" s="133">
        <v>10</v>
      </c>
      <c r="D11398" s="133">
        <v>517</v>
      </c>
      <c r="E11398" s="132" t="s">
        <v>20260</v>
      </c>
      <c r="F11398" s="133"/>
      <c r="G11398" s="133"/>
      <c r="H11398" s="133">
        <f>IF('Раздел 2.13.3'!Q43&gt;=SUM('Раздел 2.13.3'!AA43:AD43),0,1)</f>
        <v>0</v>
      </c>
    </row>
    <row r="11399" spans="1:8" x14ac:dyDescent="0.2">
      <c r="A11399" s="132">
        <f t="shared" si="168"/>
        <v>609562</v>
      </c>
      <c r="B11399" s="132">
        <v>55</v>
      </c>
      <c r="C11399" s="133">
        <v>10</v>
      </c>
      <c r="D11399" s="133">
        <v>518</v>
      </c>
      <c r="E11399" s="132" t="s">
        <v>20261</v>
      </c>
      <c r="F11399" s="133"/>
      <c r="G11399" s="133"/>
      <c r="H11399" s="133">
        <f>IF('Раздел 2.13.3'!Q44&gt;=SUM('Раздел 2.13.3'!AA44:AD44),0,1)</f>
        <v>0</v>
      </c>
    </row>
    <row r="11400" spans="1:8" x14ac:dyDescent="0.2">
      <c r="A11400" s="132">
        <f t="shared" si="168"/>
        <v>609562</v>
      </c>
      <c r="B11400" s="132">
        <v>55</v>
      </c>
      <c r="C11400" s="133">
        <v>10</v>
      </c>
      <c r="D11400" s="133">
        <v>519</v>
      </c>
      <c r="E11400" s="132" t="s">
        <v>20262</v>
      </c>
      <c r="F11400" s="133"/>
      <c r="G11400" s="133"/>
      <c r="H11400" s="133">
        <f>IF('Раздел 2.13.3'!Q45&gt;=SUM('Раздел 2.13.3'!AA45:AD45),0,1)</f>
        <v>0</v>
      </c>
    </row>
    <row r="11401" spans="1:8" x14ac:dyDescent="0.2">
      <c r="A11401" s="132">
        <f t="shared" si="168"/>
        <v>609562</v>
      </c>
      <c r="B11401" s="132">
        <v>55</v>
      </c>
      <c r="C11401" s="133">
        <v>10</v>
      </c>
      <c r="D11401" s="133">
        <v>520</v>
      </c>
      <c r="E11401" s="132" t="s">
        <v>20263</v>
      </c>
      <c r="F11401" s="133"/>
      <c r="G11401" s="133"/>
      <c r="H11401" s="133">
        <f>IF('Раздел 2.13.3'!Q46&gt;=SUM('Раздел 2.13.3'!AA46:AD46),0,1)</f>
        <v>0</v>
      </c>
    </row>
    <row r="11402" spans="1:8" x14ac:dyDescent="0.2">
      <c r="A11402" s="132">
        <f t="shared" si="168"/>
        <v>609562</v>
      </c>
      <c r="B11402" s="132">
        <v>55</v>
      </c>
      <c r="C11402" s="133">
        <v>10</v>
      </c>
      <c r="D11402" s="133">
        <v>521</v>
      </c>
      <c r="E11402" s="132" t="s">
        <v>20264</v>
      </c>
      <c r="F11402" s="133"/>
      <c r="G11402" s="133"/>
      <c r="H11402" s="133">
        <f>IF('Раздел 2.13.3'!Q47&gt;=SUM('Раздел 2.13.3'!AA47:AD47),0,1)</f>
        <v>0</v>
      </c>
    </row>
    <row r="11403" spans="1:8" x14ac:dyDescent="0.2">
      <c r="A11403" s="132">
        <f t="shared" si="168"/>
        <v>609562</v>
      </c>
      <c r="B11403" s="132">
        <v>55</v>
      </c>
      <c r="C11403" s="133">
        <v>10</v>
      </c>
      <c r="D11403" s="133">
        <v>522</v>
      </c>
      <c r="E11403" s="132" t="s">
        <v>20265</v>
      </c>
      <c r="F11403" s="133"/>
      <c r="G11403" s="133"/>
      <c r="H11403" s="133">
        <f>IF('Раздел 2.13.3'!Q48&gt;=SUM('Раздел 2.13.3'!AA48:AD48),0,1)</f>
        <v>0</v>
      </c>
    </row>
    <row r="11404" spans="1:8" x14ac:dyDescent="0.2">
      <c r="A11404" s="132">
        <f t="shared" si="168"/>
        <v>609562</v>
      </c>
      <c r="B11404" s="132">
        <v>55</v>
      </c>
      <c r="C11404" s="133">
        <v>10</v>
      </c>
      <c r="D11404" s="133">
        <v>523</v>
      </c>
      <c r="E11404" s="132" t="s">
        <v>20266</v>
      </c>
      <c r="F11404" s="133"/>
      <c r="G11404" s="133"/>
      <c r="H11404" s="133">
        <f>IF('Раздел 2.13.3'!Q49&gt;=SUM('Раздел 2.13.3'!AA49:AD49),0,1)</f>
        <v>0</v>
      </c>
    </row>
    <row r="11405" spans="1:8" x14ac:dyDescent="0.2">
      <c r="A11405" s="132">
        <f t="shared" si="168"/>
        <v>609562</v>
      </c>
      <c r="B11405" s="132">
        <v>55</v>
      </c>
      <c r="C11405" s="133">
        <v>10</v>
      </c>
      <c r="D11405" s="133">
        <v>524</v>
      </c>
      <c r="E11405" s="132" t="s">
        <v>20267</v>
      </c>
      <c r="F11405" s="133"/>
      <c r="G11405" s="133"/>
      <c r="H11405" s="133">
        <f>IF('Раздел 2.13.3'!Q50&gt;=SUM('Раздел 2.13.3'!AA50:AD50),0,1)</f>
        <v>0</v>
      </c>
    </row>
    <row r="11406" spans="1:8" x14ac:dyDescent="0.2">
      <c r="A11406" s="132">
        <f t="shared" si="168"/>
        <v>609562</v>
      </c>
      <c r="B11406" s="132">
        <v>55</v>
      </c>
      <c r="C11406" s="133">
        <v>10</v>
      </c>
      <c r="D11406" s="133">
        <v>525</v>
      </c>
      <c r="E11406" s="132" t="s">
        <v>20268</v>
      </c>
      <c r="F11406" s="133"/>
      <c r="G11406" s="133"/>
      <c r="H11406" s="133">
        <f>IF('Раздел 2.13.3'!Q51&gt;=SUM('Раздел 2.13.3'!AA51:AD51),0,1)</f>
        <v>0</v>
      </c>
    </row>
    <row r="11407" spans="1:8" x14ac:dyDescent="0.2">
      <c r="A11407" s="132">
        <f t="shared" si="168"/>
        <v>609562</v>
      </c>
      <c r="B11407" s="132">
        <v>55</v>
      </c>
      <c r="C11407" s="133">
        <v>10</v>
      </c>
      <c r="D11407" s="133">
        <v>526</v>
      </c>
      <c r="E11407" s="132" t="s">
        <v>21051</v>
      </c>
      <c r="F11407" s="133"/>
      <c r="G11407" s="133"/>
      <c r="H11407" s="133">
        <f>IF('Раздел 2.13.3'!Q52&gt;=SUM('Раздел 2.13.3'!AA52:AD52),0,1)</f>
        <v>0</v>
      </c>
    </row>
    <row r="11408" spans="1:8" x14ac:dyDescent="0.2">
      <c r="A11408" s="132">
        <f t="shared" si="168"/>
        <v>609562</v>
      </c>
      <c r="B11408" s="132">
        <v>55</v>
      </c>
      <c r="C11408" s="133">
        <v>10</v>
      </c>
      <c r="D11408" s="133">
        <v>527</v>
      </c>
      <c r="E11408" s="132" t="s">
        <v>21052</v>
      </c>
      <c r="F11408" s="133"/>
      <c r="G11408" s="133"/>
      <c r="H11408" s="133">
        <f>IF('Раздел 2.13.3'!Q53&gt;=SUM('Раздел 2.13.3'!AA53:AD53),0,1)</f>
        <v>0</v>
      </c>
    </row>
    <row r="11409" spans="1:8" x14ac:dyDescent="0.2">
      <c r="A11409" s="132">
        <f t="shared" si="168"/>
        <v>609562</v>
      </c>
      <c r="B11409" s="132">
        <v>55</v>
      </c>
      <c r="C11409" s="133">
        <v>10</v>
      </c>
      <c r="D11409" s="133">
        <v>528</v>
      </c>
      <c r="E11409" s="132" t="s">
        <v>21053</v>
      </c>
      <c r="F11409" s="133"/>
      <c r="G11409" s="133"/>
      <c r="H11409" s="133">
        <f>IF('Раздел 2.13.3'!Q54&gt;=SUM('Раздел 2.13.3'!AA54:AD54),0,1)</f>
        <v>0</v>
      </c>
    </row>
    <row r="11410" spans="1:8" x14ac:dyDescent="0.2">
      <c r="A11410" s="132">
        <f t="shared" si="168"/>
        <v>609562</v>
      </c>
      <c r="B11410" s="132">
        <v>55</v>
      </c>
      <c r="C11410" s="133">
        <v>10</v>
      </c>
      <c r="D11410" s="133">
        <v>529</v>
      </c>
      <c r="E11410" s="132" t="s">
        <v>21054</v>
      </c>
      <c r="F11410" s="133"/>
      <c r="G11410" s="133"/>
      <c r="H11410" s="133">
        <f>IF('Раздел 2.13.3'!Q55&gt;=SUM('Раздел 2.13.3'!AA55:AD55),0,1)</f>
        <v>0</v>
      </c>
    </row>
    <row r="11411" spans="1:8" x14ac:dyDescent="0.2">
      <c r="A11411" s="132">
        <f t="shared" si="168"/>
        <v>609562</v>
      </c>
      <c r="B11411" s="132">
        <v>55</v>
      </c>
      <c r="C11411" s="133">
        <v>10</v>
      </c>
      <c r="D11411" s="133">
        <v>530</v>
      </c>
      <c r="E11411" s="132" t="s">
        <v>21055</v>
      </c>
      <c r="F11411" s="133"/>
      <c r="G11411" s="133"/>
      <c r="H11411" s="133">
        <f>IF('Раздел 2.13.3'!Q56&gt;=SUM('Раздел 2.13.3'!AA56:AD56),0,1)</f>
        <v>0</v>
      </c>
    </row>
    <row r="11412" spans="1:8" x14ac:dyDescent="0.2">
      <c r="A11412" s="132">
        <f t="shared" si="168"/>
        <v>609562</v>
      </c>
      <c r="B11412" s="132">
        <v>55</v>
      </c>
      <c r="C11412" s="133">
        <v>10</v>
      </c>
      <c r="D11412" s="133">
        <v>531</v>
      </c>
      <c r="E11412" s="132" t="s">
        <v>21056</v>
      </c>
      <c r="F11412" s="133"/>
      <c r="G11412" s="133"/>
      <c r="H11412" s="133">
        <f>IF('Раздел 2.13.3'!Q57&gt;=SUM('Раздел 2.13.3'!AA57:AD57),0,1)</f>
        <v>0</v>
      </c>
    </row>
    <row r="11413" spans="1:8" x14ac:dyDescent="0.2">
      <c r="A11413" s="132">
        <f t="shared" si="168"/>
        <v>609562</v>
      </c>
      <c r="B11413" s="132">
        <v>55</v>
      </c>
      <c r="C11413" s="133">
        <v>10</v>
      </c>
      <c r="D11413" s="133">
        <v>532</v>
      </c>
      <c r="E11413" s="132" t="s">
        <v>21057</v>
      </c>
      <c r="F11413" s="133"/>
      <c r="G11413" s="133"/>
      <c r="H11413" s="133">
        <f>IF('Раздел 2.13.3'!Q58&gt;=SUM('Раздел 2.13.3'!AA58:AD58),0,1)</f>
        <v>0</v>
      </c>
    </row>
    <row r="11414" spans="1:8" x14ac:dyDescent="0.2">
      <c r="A11414" s="132">
        <f t="shared" si="168"/>
        <v>609562</v>
      </c>
      <c r="B11414" s="132">
        <v>55</v>
      </c>
      <c r="C11414" s="133">
        <v>10</v>
      </c>
      <c r="D11414" s="133">
        <v>533</v>
      </c>
      <c r="E11414" s="132" t="s">
        <v>21058</v>
      </c>
      <c r="F11414" s="133"/>
      <c r="G11414" s="133"/>
      <c r="H11414" s="133">
        <f>IF('Раздел 2.13.3'!Q59&gt;=SUM('Раздел 2.13.3'!AA59:AD59),0,1)</f>
        <v>0</v>
      </c>
    </row>
    <row r="11415" spans="1:8" x14ac:dyDescent="0.2">
      <c r="A11415" s="132">
        <f t="shared" si="168"/>
        <v>609562</v>
      </c>
      <c r="B11415" s="132">
        <v>55</v>
      </c>
      <c r="C11415" s="133">
        <v>10</v>
      </c>
      <c r="D11415" s="133">
        <v>534</v>
      </c>
      <c r="E11415" s="132" t="s">
        <v>21059</v>
      </c>
      <c r="F11415" s="133"/>
      <c r="G11415" s="133"/>
      <c r="H11415" s="133">
        <f>IF('Раздел 2.13.3'!Q60&gt;=SUM('Раздел 2.13.3'!AA60:AD60),0,1)</f>
        <v>0</v>
      </c>
    </row>
    <row r="11416" spans="1:8" x14ac:dyDescent="0.2">
      <c r="A11416" s="132">
        <f t="shared" si="168"/>
        <v>609562</v>
      </c>
      <c r="B11416" s="132">
        <v>55</v>
      </c>
      <c r="C11416" s="133">
        <v>10</v>
      </c>
      <c r="D11416" s="133">
        <v>535</v>
      </c>
      <c r="E11416" s="132" t="s">
        <v>21060</v>
      </c>
      <c r="F11416" s="133"/>
      <c r="G11416" s="133"/>
      <c r="H11416" s="133">
        <f>IF('Раздел 2.13.3'!Q61&gt;=SUM('Раздел 2.13.3'!AA61:AD61),0,1)</f>
        <v>0</v>
      </c>
    </row>
    <row r="11417" spans="1:8" x14ac:dyDescent="0.2">
      <c r="A11417" s="132">
        <f t="shared" si="168"/>
        <v>609562</v>
      </c>
      <c r="B11417" s="132">
        <v>55</v>
      </c>
      <c r="C11417" s="133">
        <v>10</v>
      </c>
      <c r="D11417" s="133">
        <v>536</v>
      </c>
      <c r="E11417" s="132" t="s">
        <v>21061</v>
      </c>
      <c r="F11417" s="133"/>
      <c r="G11417" s="133"/>
      <c r="H11417" s="133">
        <f>IF('Раздел 2.13.3'!Q62&gt;=SUM('Раздел 2.13.3'!AA62:AD62),0,1)</f>
        <v>0</v>
      </c>
    </row>
    <row r="11418" spans="1:8" x14ac:dyDescent="0.2">
      <c r="A11418" s="132">
        <f t="shared" si="168"/>
        <v>609562</v>
      </c>
      <c r="B11418" s="132">
        <v>55</v>
      </c>
      <c r="C11418" s="133">
        <v>10</v>
      </c>
      <c r="D11418" s="133">
        <v>537</v>
      </c>
      <c r="E11418" s="132" t="s">
        <v>21062</v>
      </c>
      <c r="F11418" s="133"/>
      <c r="G11418" s="133"/>
      <c r="H11418" s="133">
        <f>IF('Раздел 2.13.3'!Q63&gt;=SUM('Раздел 2.13.3'!AA63:AD63),0,1)</f>
        <v>0</v>
      </c>
    </row>
    <row r="11419" spans="1:8" x14ac:dyDescent="0.2">
      <c r="A11419" s="132">
        <f t="shared" si="168"/>
        <v>609562</v>
      </c>
      <c r="B11419" s="132">
        <v>55</v>
      </c>
      <c r="C11419" s="133">
        <v>10</v>
      </c>
      <c r="D11419" s="133">
        <v>538</v>
      </c>
      <c r="E11419" s="132" t="s">
        <v>21063</v>
      </c>
      <c r="F11419" s="133"/>
      <c r="G11419" s="133"/>
      <c r="H11419" s="133">
        <f>IF('Раздел 2.13.3'!Q64&gt;=SUM('Раздел 2.13.3'!AA64:AD64),0,1)</f>
        <v>0</v>
      </c>
    </row>
    <row r="11420" spans="1:8" x14ac:dyDescent="0.2">
      <c r="A11420" s="132">
        <f t="shared" si="168"/>
        <v>609562</v>
      </c>
      <c r="B11420" s="132">
        <v>55</v>
      </c>
      <c r="C11420" s="133">
        <v>10</v>
      </c>
      <c r="D11420" s="133">
        <v>539</v>
      </c>
      <c r="E11420" s="132" t="s">
        <v>21064</v>
      </c>
      <c r="F11420" s="133"/>
      <c r="G11420" s="133"/>
      <c r="H11420" s="133">
        <f>IF('Раздел 2.13.3'!Q65&gt;=SUM('Раздел 2.13.3'!AA65:AD65),0,1)</f>
        <v>0</v>
      </c>
    </row>
    <row r="11421" spans="1:8" x14ac:dyDescent="0.2">
      <c r="A11421" s="132">
        <f t="shared" si="168"/>
        <v>609562</v>
      </c>
      <c r="B11421" s="132">
        <v>55</v>
      </c>
      <c r="C11421" s="133">
        <v>10</v>
      </c>
      <c r="D11421" s="133">
        <v>540</v>
      </c>
      <c r="E11421" s="132" t="s">
        <v>21065</v>
      </c>
      <c r="F11421" s="133"/>
      <c r="G11421" s="133"/>
      <c r="H11421" s="133">
        <f>IF('Раздел 2.13.3'!Q66&gt;=SUM('Раздел 2.13.3'!AA66:AD66),0,1)</f>
        <v>0</v>
      </c>
    </row>
    <row r="11422" spans="1:8" x14ac:dyDescent="0.2">
      <c r="A11422" s="132">
        <f t="shared" si="168"/>
        <v>609562</v>
      </c>
      <c r="B11422" s="132">
        <v>55</v>
      </c>
      <c r="C11422" s="133">
        <v>10</v>
      </c>
      <c r="D11422" s="133">
        <v>541</v>
      </c>
      <c r="E11422" s="132" t="s">
        <v>21066</v>
      </c>
      <c r="F11422" s="133"/>
      <c r="G11422" s="133"/>
      <c r="H11422" s="133">
        <f>IF('Раздел 2.13.3'!Q67&gt;=SUM('Раздел 2.13.3'!AA67:AD67),0,1)</f>
        <v>0</v>
      </c>
    </row>
    <row r="11423" spans="1:8" x14ac:dyDescent="0.2">
      <c r="A11423" s="132">
        <f t="shared" si="168"/>
        <v>609562</v>
      </c>
      <c r="B11423" s="132">
        <v>55</v>
      </c>
      <c r="C11423" s="133">
        <v>10</v>
      </c>
      <c r="D11423" s="133">
        <v>542</v>
      </c>
      <c r="E11423" s="132" t="s">
        <v>21562</v>
      </c>
      <c r="F11423" s="133"/>
      <c r="G11423" s="133"/>
      <c r="H11423" s="133">
        <f>IF('Раздел 2.13.3'!Q68&gt;=SUM('Раздел 2.13.3'!AA68:AD68),0,1)</f>
        <v>0</v>
      </c>
    </row>
    <row r="11424" spans="1:8" x14ac:dyDescent="0.2">
      <c r="A11424" s="132">
        <f t="shared" si="168"/>
        <v>609562</v>
      </c>
      <c r="B11424" s="132">
        <v>55</v>
      </c>
      <c r="C11424" s="133">
        <v>10</v>
      </c>
      <c r="D11424" s="133">
        <v>543</v>
      </c>
      <c r="E11424" s="132" t="s">
        <v>21563</v>
      </c>
      <c r="F11424" s="133"/>
      <c r="G11424" s="133"/>
      <c r="H11424" s="133">
        <f>IF('Раздел 2.13.3'!Q69&gt;=SUM('Раздел 2.13.3'!AA69:AD69),0,1)</f>
        <v>0</v>
      </c>
    </row>
    <row r="11425" spans="1:8" x14ac:dyDescent="0.2">
      <c r="A11425" s="132">
        <f t="shared" si="168"/>
        <v>609562</v>
      </c>
      <c r="B11425" s="132">
        <v>55</v>
      </c>
      <c r="C11425" s="133">
        <v>10</v>
      </c>
      <c r="D11425" s="133">
        <v>544</v>
      </c>
      <c r="E11425" s="132" t="s">
        <v>21564</v>
      </c>
      <c r="F11425" s="133"/>
      <c r="G11425" s="133"/>
      <c r="H11425" s="133">
        <f>IF('Раздел 2.13.3'!Q70&gt;=SUM('Раздел 2.13.3'!AA70:AD70),0,1)</f>
        <v>0</v>
      </c>
    </row>
    <row r="11426" spans="1:8" x14ac:dyDescent="0.2">
      <c r="A11426" s="132">
        <f t="shared" si="168"/>
        <v>609562</v>
      </c>
      <c r="B11426" s="132">
        <v>55</v>
      </c>
      <c r="C11426" s="133">
        <v>10</v>
      </c>
      <c r="D11426" s="133">
        <v>545</v>
      </c>
      <c r="E11426" s="132" t="s">
        <v>21565</v>
      </c>
      <c r="F11426" s="133"/>
      <c r="G11426" s="133"/>
      <c r="H11426" s="133">
        <f>IF('Раздел 2.13.3'!Q71&gt;=SUM('Раздел 2.13.3'!AA71:AD71),0,1)</f>
        <v>0</v>
      </c>
    </row>
    <row r="11427" spans="1:8" x14ac:dyDescent="0.2">
      <c r="A11427" s="132">
        <f t="shared" si="168"/>
        <v>609562</v>
      </c>
      <c r="B11427" s="132">
        <v>55</v>
      </c>
      <c r="C11427" s="133">
        <v>10</v>
      </c>
      <c r="D11427" s="133">
        <v>546</v>
      </c>
      <c r="E11427" s="132" t="s">
        <v>21566</v>
      </c>
      <c r="F11427" s="133"/>
      <c r="G11427" s="133"/>
      <c r="H11427" s="133">
        <f>IF('Раздел 2.13.3'!Q72&gt;=SUM('Раздел 2.13.3'!AA72:AD72),0,1)</f>
        <v>0</v>
      </c>
    </row>
    <row r="11428" spans="1:8" x14ac:dyDescent="0.2">
      <c r="A11428" s="132">
        <f t="shared" si="168"/>
        <v>609562</v>
      </c>
      <c r="B11428" s="132">
        <v>55</v>
      </c>
      <c r="C11428" s="133">
        <v>10</v>
      </c>
      <c r="D11428" s="133">
        <v>547</v>
      </c>
      <c r="E11428" s="132" t="s">
        <v>21567</v>
      </c>
      <c r="F11428" s="133"/>
      <c r="G11428" s="133"/>
      <c r="H11428" s="133">
        <f>IF('Раздел 2.13.3'!Q73&gt;=SUM('Раздел 2.13.3'!AA73:AD73),0,1)</f>
        <v>0</v>
      </c>
    </row>
    <row r="11429" spans="1:8" x14ac:dyDescent="0.2">
      <c r="A11429" s="132">
        <f t="shared" si="168"/>
        <v>609562</v>
      </c>
      <c r="B11429" s="132">
        <v>55</v>
      </c>
      <c r="C11429" s="133">
        <v>10</v>
      </c>
      <c r="D11429" s="133">
        <v>548</v>
      </c>
      <c r="E11429" s="132" t="s">
        <v>21568</v>
      </c>
      <c r="F11429" s="133"/>
      <c r="G11429" s="133"/>
      <c r="H11429" s="133">
        <f>IF('Раздел 2.13.3'!Q74&gt;=SUM('Раздел 2.13.3'!AA74:AD74),0,1)</f>
        <v>0</v>
      </c>
    </row>
    <row r="11430" spans="1:8" x14ac:dyDescent="0.2">
      <c r="A11430" s="132">
        <f t="shared" si="168"/>
        <v>609562</v>
      </c>
      <c r="B11430" s="132">
        <v>55</v>
      </c>
      <c r="C11430" s="133">
        <v>10</v>
      </c>
      <c r="D11430" s="133">
        <v>549</v>
      </c>
      <c r="E11430" s="132" t="s">
        <v>21569</v>
      </c>
      <c r="F11430" s="133"/>
      <c r="G11430" s="133"/>
      <c r="H11430" s="133">
        <f>IF('Раздел 2.13.3'!Q75&gt;=SUM('Раздел 2.13.3'!AA75:AD75),0,1)</f>
        <v>0</v>
      </c>
    </row>
    <row r="11431" spans="1:8" x14ac:dyDescent="0.2">
      <c r="A11431" s="132">
        <f t="shared" si="168"/>
        <v>609562</v>
      </c>
      <c r="B11431" s="132">
        <v>55</v>
      </c>
      <c r="C11431" s="133">
        <v>10</v>
      </c>
      <c r="D11431" s="133">
        <v>550</v>
      </c>
      <c r="E11431" s="132" t="s">
        <v>21570</v>
      </c>
      <c r="F11431" s="133"/>
      <c r="G11431" s="133"/>
      <c r="H11431" s="133">
        <f>IF('Раздел 2.13.3'!Q76&gt;=SUM('Раздел 2.13.3'!AA76:AD76),0,1)</f>
        <v>0</v>
      </c>
    </row>
    <row r="11432" spans="1:8" x14ac:dyDescent="0.2">
      <c r="A11432" s="132">
        <f t="shared" si="168"/>
        <v>609562</v>
      </c>
      <c r="B11432" s="132">
        <v>55</v>
      </c>
      <c r="C11432" s="133">
        <v>10</v>
      </c>
      <c r="D11432" s="133">
        <v>551</v>
      </c>
      <c r="E11432" s="132" t="s">
        <v>21571</v>
      </c>
      <c r="F11432" s="133"/>
      <c r="G11432" s="133"/>
      <c r="H11432" s="133">
        <f>IF('Раздел 2.13.3'!Q77&gt;=SUM('Раздел 2.13.3'!AA77:AD77),0,1)</f>
        <v>0</v>
      </c>
    </row>
    <row r="11433" spans="1:8" x14ac:dyDescent="0.2">
      <c r="A11433" s="132">
        <f t="shared" si="168"/>
        <v>609562</v>
      </c>
      <c r="B11433" s="132">
        <v>55</v>
      </c>
      <c r="C11433" s="133">
        <v>10</v>
      </c>
      <c r="D11433" s="133">
        <v>552</v>
      </c>
      <c r="E11433" s="132" t="s">
        <v>21572</v>
      </c>
      <c r="F11433" s="133"/>
      <c r="G11433" s="133"/>
      <c r="H11433" s="133">
        <f>IF('Раздел 2.13.3'!Q78&gt;=SUM('Раздел 2.13.3'!AA78:AD78),0,1)</f>
        <v>0</v>
      </c>
    </row>
    <row r="11434" spans="1:8" x14ac:dyDescent="0.2">
      <c r="A11434" s="132">
        <f t="shared" si="168"/>
        <v>609562</v>
      </c>
      <c r="B11434" s="132">
        <v>55</v>
      </c>
      <c r="C11434" s="133">
        <v>10</v>
      </c>
      <c r="D11434" s="133">
        <v>553</v>
      </c>
      <c r="E11434" s="132" t="s">
        <v>21573</v>
      </c>
      <c r="F11434" s="133"/>
      <c r="G11434" s="133"/>
      <c r="H11434" s="133">
        <f>IF('Раздел 2.13.3'!Q79&gt;=SUM('Раздел 2.13.3'!AA79:AD79),0,1)</f>
        <v>0</v>
      </c>
    </row>
    <row r="11435" spans="1:8" x14ac:dyDescent="0.2">
      <c r="A11435" s="132">
        <f t="shared" si="168"/>
        <v>609562</v>
      </c>
      <c r="B11435" s="132">
        <v>55</v>
      </c>
      <c r="C11435" s="134">
        <v>10</v>
      </c>
      <c r="D11435" s="134">
        <v>554</v>
      </c>
      <c r="E11435" s="134" t="s">
        <v>20805</v>
      </c>
      <c r="F11435" s="134"/>
      <c r="G11435" s="134"/>
      <c r="H11435" s="134">
        <f>IF('Раздел 2.13.3'!Q80&gt;=SUM('Раздел 2.13.3'!AA80:AD80),0,1)</f>
        <v>0</v>
      </c>
    </row>
    <row r="11436" spans="1:8" x14ac:dyDescent="0.2">
      <c r="A11436" s="6">
        <f t="shared" si="168"/>
        <v>609562</v>
      </c>
      <c r="B11436" s="6">
        <v>55</v>
      </c>
      <c r="C11436" s="7">
        <v>11</v>
      </c>
      <c r="D11436" s="7">
        <v>555</v>
      </c>
      <c r="E11436" s="6" t="s">
        <v>20806</v>
      </c>
      <c r="F11436" s="7"/>
      <c r="G11436" s="7"/>
      <c r="H11436" s="7">
        <f>IF('Раздел 2.13.3'!Z21&gt;=SUM('Раздел 2.13.3'!AA21:AB21),0,1)</f>
        <v>0</v>
      </c>
    </row>
    <row r="11437" spans="1:8" x14ac:dyDescent="0.2">
      <c r="A11437" s="6">
        <f t="shared" si="168"/>
        <v>609562</v>
      </c>
      <c r="B11437" s="6">
        <v>55</v>
      </c>
      <c r="C11437" s="7">
        <v>11</v>
      </c>
      <c r="D11437" s="7">
        <v>556</v>
      </c>
      <c r="E11437" s="6" t="s">
        <v>20807</v>
      </c>
      <c r="F11437" s="7"/>
      <c r="G11437" s="7"/>
      <c r="H11437" s="7">
        <f>IF('Раздел 2.13.3'!Z22&gt;=SUM('Раздел 2.13.3'!AA22:AB22),0,1)</f>
        <v>0</v>
      </c>
    </row>
    <row r="11438" spans="1:8" x14ac:dyDescent="0.2">
      <c r="A11438" s="6">
        <f t="shared" si="168"/>
        <v>609562</v>
      </c>
      <c r="B11438" s="6">
        <v>55</v>
      </c>
      <c r="C11438" s="7">
        <v>11</v>
      </c>
      <c r="D11438" s="7">
        <v>557</v>
      </c>
      <c r="E11438" s="6" t="s">
        <v>20808</v>
      </c>
      <c r="F11438" s="7"/>
      <c r="G11438" s="7"/>
      <c r="H11438" s="7">
        <f>IF('Раздел 2.13.3'!Z23&gt;=SUM('Раздел 2.13.3'!AA23:AB23),0,1)</f>
        <v>0</v>
      </c>
    </row>
    <row r="11439" spans="1:8" x14ac:dyDescent="0.2">
      <c r="A11439" s="6">
        <f t="shared" si="168"/>
        <v>609562</v>
      </c>
      <c r="B11439" s="6">
        <v>55</v>
      </c>
      <c r="C11439" s="7">
        <v>11</v>
      </c>
      <c r="D11439" s="7">
        <v>558</v>
      </c>
      <c r="E11439" s="6" t="s">
        <v>20809</v>
      </c>
      <c r="F11439" s="7"/>
      <c r="G11439" s="7"/>
      <c r="H11439" s="7">
        <f>IF('Раздел 2.13.3'!Z24&gt;=SUM('Раздел 2.13.3'!AA24:AB24),0,1)</f>
        <v>0</v>
      </c>
    </row>
    <row r="11440" spans="1:8" x14ac:dyDescent="0.2">
      <c r="A11440" s="6">
        <f t="shared" si="168"/>
        <v>609562</v>
      </c>
      <c r="B11440" s="6">
        <v>55</v>
      </c>
      <c r="C11440" s="7">
        <v>11</v>
      </c>
      <c r="D11440" s="7">
        <v>559</v>
      </c>
      <c r="E11440" s="6" t="s">
        <v>20810</v>
      </c>
      <c r="F11440" s="7"/>
      <c r="G11440" s="7"/>
      <c r="H11440" s="7">
        <f>IF('Раздел 2.13.3'!Z25&gt;=SUM('Раздел 2.13.3'!AA25:AB25),0,1)</f>
        <v>0</v>
      </c>
    </row>
    <row r="11441" spans="1:8" x14ac:dyDescent="0.2">
      <c r="A11441" s="6">
        <f t="shared" si="168"/>
        <v>609562</v>
      </c>
      <c r="B11441" s="6">
        <v>55</v>
      </c>
      <c r="C11441" s="7">
        <v>11</v>
      </c>
      <c r="D11441" s="7">
        <v>560</v>
      </c>
      <c r="E11441" s="6" t="s">
        <v>20811</v>
      </c>
      <c r="F11441" s="7"/>
      <c r="G11441" s="7"/>
      <c r="H11441" s="7">
        <f>IF('Раздел 2.13.3'!Z26&gt;=SUM('Раздел 2.13.3'!AA26:AB26),0,1)</f>
        <v>0</v>
      </c>
    </row>
    <row r="11442" spans="1:8" x14ac:dyDescent="0.2">
      <c r="A11442" s="6">
        <f t="shared" si="168"/>
        <v>609562</v>
      </c>
      <c r="B11442" s="6">
        <v>55</v>
      </c>
      <c r="C11442" s="7">
        <v>11</v>
      </c>
      <c r="D11442" s="7">
        <v>561</v>
      </c>
      <c r="E11442" s="6" t="s">
        <v>20812</v>
      </c>
      <c r="F11442" s="7"/>
      <c r="G11442" s="7"/>
      <c r="H11442" s="7">
        <f>IF('Раздел 2.13.3'!Z27&gt;=SUM('Раздел 2.13.3'!AA27:AB27),0,1)</f>
        <v>0</v>
      </c>
    </row>
    <row r="11443" spans="1:8" x14ac:dyDescent="0.2">
      <c r="A11443" s="6">
        <f t="shared" si="168"/>
        <v>609562</v>
      </c>
      <c r="B11443" s="6">
        <v>55</v>
      </c>
      <c r="C11443" s="7">
        <v>11</v>
      </c>
      <c r="D11443" s="7">
        <v>562</v>
      </c>
      <c r="E11443" s="6" t="s">
        <v>20813</v>
      </c>
      <c r="F11443" s="7"/>
      <c r="G11443" s="7"/>
      <c r="H11443" s="7">
        <f>IF('Раздел 2.13.3'!Z28&gt;=SUM('Раздел 2.13.3'!AA28:AB28),0,1)</f>
        <v>0</v>
      </c>
    </row>
    <row r="11444" spans="1:8" x14ac:dyDescent="0.2">
      <c r="A11444" s="6">
        <f t="shared" si="168"/>
        <v>609562</v>
      </c>
      <c r="B11444" s="6">
        <v>55</v>
      </c>
      <c r="C11444" s="7">
        <v>11</v>
      </c>
      <c r="D11444" s="7">
        <v>563</v>
      </c>
      <c r="E11444" s="6" t="s">
        <v>20814</v>
      </c>
      <c r="F11444" s="7"/>
      <c r="G11444" s="7"/>
      <c r="H11444" s="7">
        <f>IF('Раздел 2.13.3'!Z29&gt;=SUM('Раздел 2.13.3'!AA29:AB29),0,1)</f>
        <v>0</v>
      </c>
    </row>
    <row r="11445" spans="1:8" x14ac:dyDescent="0.2">
      <c r="A11445" s="6">
        <f t="shared" si="168"/>
        <v>609562</v>
      </c>
      <c r="B11445" s="6">
        <v>55</v>
      </c>
      <c r="C11445" s="7">
        <v>11</v>
      </c>
      <c r="D11445" s="7">
        <v>564</v>
      </c>
      <c r="E11445" s="6" t="s">
        <v>20815</v>
      </c>
      <c r="F11445" s="7"/>
      <c r="G11445" s="7"/>
      <c r="H11445" s="7">
        <f>IF('Раздел 2.13.3'!Z30&gt;=SUM('Раздел 2.13.3'!AA30:AB30),0,1)</f>
        <v>0</v>
      </c>
    </row>
    <row r="11446" spans="1:8" x14ac:dyDescent="0.2">
      <c r="A11446" s="6">
        <f t="shared" si="168"/>
        <v>609562</v>
      </c>
      <c r="B11446" s="6">
        <v>55</v>
      </c>
      <c r="C11446" s="7">
        <v>11</v>
      </c>
      <c r="D11446" s="7">
        <v>565</v>
      </c>
      <c r="E11446" s="6" t="s">
        <v>20816</v>
      </c>
      <c r="F11446" s="7"/>
      <c r="G11446" s="7"/>
      <c r="H11446" s="7">
        <f>IF('Раздел 2.13.3'!Z31&gt;=SUM('Раздел 2.13.3'!AA31:AB31),0,1)</f>
        <v>0</v>
      </c>
    </row>
    <row r="11447" spans="1:8" x14ac:dyDescent="0.2">
      <c r="A11447" s="6">
        <f t="shared" si="168"/>
        <v>609562</v>
      </c>
      <c r="B11447" s="6">
        <v>55</v>
      </c>
      <c r="C11447" s="7">
        <v>11</v>
      </c>
      <c r="D11447" s="7">
        <v>566</v>
      </c>
      <c r="E11447" s="6" t="s">
        <v>20817</v>
      </c>
      <c r="F11447" s="7"/>
      <c r="G11447" s="7"/>
      <c r="H11447" s="7">
        <f>IF('Раздел 2.13.3'!Z32&gt;=SUM('Раздел 2.13.3'!AA32:AB32),0,1)</f>
        <v>0</v>
      </c>
    </row>
    <row r="11448" spans="1:8" x14ac:dyDescent="0.2">
      <c r="A11448" s="6">
        <f t="shared" si="168"/>
        <v>609562</v>
      </c>
      <c r="B11448" s="6">
        <v>55</v>
      </c>
      <c r="C11448" s="7">
        <v>11</v>
      </c>
      <c r="D11448" s="7">
        <v>567</v>
      </c>
      <c r="E11448" s="6" t="s">
        <v>20818</v>
      </c>
      <c r="F11448" s="7"/>
      <c r="G11448" s="7"/>
      <c r="H11448" s="7">
        <f>IF('Раздел 2.13.3'!Z33&gt;=SUM('Раздел 2.13.3'!AA33:AB33),0,1)</f>
        <v>0</v>
      </c>
    </row>
    <row r="11449" spans="1:8" x14ac:dyDescent="0.2">
      <c r="A11449" s="6">
        <f t="shared" si="168"/>
        <v>609562</v>
      </c>
      <c r="B11449" s="6">
        <v>55</v>
      </c>
      <c r="C11449" s="7">
        <v>11</v>
      </c>
      <c r="D11449" s="7">
        <v>568</v>
      </c>
      <c r="E11449" s="6" t="s">
        <v>20819</v>
      </c>
      <c r="F11449" s="7"/>
      <c r="G11449" s="7"/>
      <c r="H11449" s="7">
        <f>IF('Раздел 2.13.3'!Z34&gt;=SUM('Раздел 2.13.3'!AA34:AB34),0,1)</f>
        <v>0</v>
      </c>
    </row>
    <row r="11450" spans="1:8" x14ac:dyDescent="0.2">
      <c r="A11450" s="6">
        <f t="shared" si="168"/>
        <v>609562</v>
      </c>
      <c r="B11450" s="6">
        <v>55</v>
      </c>
      <c r="C11450" s="7">
        <v>11</v>
      </c>
      <c r="D11450" s="7">
        <v>569</v>
      </c>
      <c r="E11450" s="6" t="s">
        <v>20820</v>
      </c>
      <c r="F11450" s="7"/>
      <c r="G11450" s="7"/>
      <c r="H11450" s="7">
        <f>IF('Раздел 2.13.3'!Z35&gt;=SUM('Раздел 2.13.3'!AA35:AB35),0,1)</f>
        <v>0</v>
      </c>
    </row>
    <row r="11451" spans="1:8" x14ac:dyDescent="0.2">
      <c r="A11451" s="6">
        <f t="shared" si="168"/>
        <v>609562</v>
      </c>
      <c r="B11451" s="6">
        <v>55</v>
      </c>
      <c r="C11451" s="7">
        <v>11</v>
      </c>
      <c r="D11451" s="7">
        <v>570</v>
      </c>
      <c r="E11451" s="6" t="s">
        <v>20821</v>
      </c>
      <c r="F11451" s="7"/>
      <c r="G11451" s="7"/>
      <c r="H11451" s="7">
        <f>IF('Раздел 2.13.3'!Z36&gt;=SUM('Раздел 2.13.3'!AA36:AB36),0,1)</f>
        <v>0</v>
      </c>
    </row>
    <row r="11452" spans="1:8" x14ac:dyDescent="0.2">
      <c r="A11452" s="6">
        <f t="shared" si="168"/>
        <v>609562</v>
      </c>
      <c r="B11452" s="6">
        <v>55</v>
      </c>
      <c r="C11452" s="7">
        <v>11</v>
      </c>
      <c r="D11452" s="7">
        <v>571</v>
      </c>
      <c r="E11452" s="6" t="s">
        <v>20822</v>
      </c>
      <c r="F11452" s="7"/>
      <c r="G11452" s="7"/>
      <c r="H11452" s="7">
        <f>IF('Раздел 2.13.3'!Z37&gt;=SUM('Раздел 2.13.3'!AA37:AB37),0,1)</f>
        <v>0</v>
      </c>
    </row>
    <row r="11453" spans="1:8" x14ac:dyDescent="0.2">
      <c r="A11453" s="6">
        <f t="shared" si="168"/>
        <v>609562</v>
      </c>
      <c r="B11453" s="6">
        <v>55</v>
      </c>
      <c r="C11453" s="7">
        <v>11</v>
      </c>
      <c r="D11453" s="7">
        <v>572</v>
      </c>
      <c r="E11453" s="6" t="s">
        <v>20823</v>
      </c>
      <c r="F11453" s="7"/>
      <c r="G11453" s="7"/>
      <c r="H11453" s="7">
        <f>IF('Раздел 2.13.3'!Z38&gt;=SUM('Раздел 2.13.3'!AA38:AB38),0,1)</f>
        <v>0</v>
      </c>
    </row>
    <row r="11454" spans="1:8" x14ac:dyDescent="0.2">
      <c r="A11454" s="6">
        <f t="shared" si="168"/>
        <v>609562</v>
      </c>
      <c r="B11454" s="6">
        <v>55</v>
      </c>
      <c r="C11454" s="7">
        <v>11</v>
      </c>
      <c r="D11454" s="7">
        <v>573</v>
      </c>
      <c r="E11454" s="6" t="s">
        <v>20824</v>
      </c>
      <c r="F11454" s="7"/>
      <c r="G11454" s="7"/>
      <c r="H11454" s="7">
        <f>IF('Раздел 2.13.3'!Z39&gt;=SUM('Раздел 2.13.3'!AA39:AB39),0,1)</f>
        <v>0</v>
      </c>
    </row>
    <row r="11455" spans="1:8" x14ac:dyDescent="0.2">
      <c r="A11455" s="6">
        <f t="shared" si="168"/>
        <v>609562</v>
      </c>
      <c r="B11455" s="6">
        <v>55</v>
      </c>
      <c r="C11455" s="7">
        <v>11</v>
      </c>
      <c r="D11455" s="7">
        <v>574</v>
      </c>
      <c r="E11455" s="6" t="s">
        <v>20825</v>
      </c>
      <c r="F11455" s="7"/>
      <c r="G11455" s="7"/>
      <c r="H11455" s="7">
        <f>IF('Раздел 2.13.3'!Z40&gt;=SUM('Раздел 2.13.3'!AA40:AB40),0,1)</f>
        <v>0</v>
      </c>
    </row>
    <row r="11456" spans="1:8" x14ac:dyDescent="0.2">
      <c r="A11456" s="6">
        <f t="shared" si="168"/>
        <v>609562</v>
      </c>
      <c r="B11456" s="6">
        <v>55</v>
      </c>
      <c r="C11456" s="7">
        <v>11</v>
      </c>
      <c r="D11456" s="7">
        <v>575</v>
      </c>
      <c r="E11456" s="6" t="s">
        <v>20826</v>
      </c>
      <c r="F11456" s="7"/>
      <c r="G11456" s="7"/>
      <c r="H11456" s="7">
        <f>IF('Раздел 2.13.3'!Z41&gt;=SUM('Раздел 2.13.3'!AA41:AB41),0,1)</f>
        <v>0</v>
      </c>
    </row>
    <row r="11457" spans="1:8" x14ac:dyDescent="0.2">
      <c r="A11457" s="6">
        <f t="shared" si="168"/>
        <v>609562</v>
      </c>
      <c r="B11457" s="6">
        <v>55</v>
      </c>
      <c r="C11457" s="7">
        <v>11</v>
      </c>
      <c r="D11457" s="7">
        <v>576</v>
      </c>
      <c r="E11457" s="6" t="s">
        <v>20827</v>
      </c>
      <c r="F11457" s="7"/>
      <c r="G11457" s="7"/>
      <c r="H11457" s="7">
        <f>IF('Раздел 2.13.3'!Z42&gt;=SUM('Раздел 2.13.3'!AA42:AB42),0,1)</f>
        <v>0</v>
      </c>
    </row>
    <row r="11458" spans="1:8" x14ac:dyDescent="0.2">
      <c r="A11458" s="6">
        <f t="shared" si="168"/>
        <v>609562</v>
      </c>
      <c r="B11458" s="6">
        <v>55</v>
      </c>
      <c r="C11458" s="7">
        <v>11</v>
      </c>
      <c r="D11458" s="7">
        <v>577</v>
      </c>
      <c r="E11458" s="6" t="s">
        <v>20828</v>
      </c>
      <c r="F11458" s="7"/>
      <c r="G11458" s="7"/>
      <c r="H11458" s="7">
        <f>IF('Раздел 2.13.3'!Z43&gt;=SUM('Раздел 2.13.3'!AA43:AB43),0,1)</f>
        <v>0</v>
      </c>
    </row>
    <row r="11459" spans="1:8" x14ac:dyDescent="0.2">
      <c r="A11459" s="6">
        <f t="shared" si="168"/>
        <v>609562</v>
      </c>
      <c r="B11459" s="6">
        <v>55</v>
      </c>
      <c r="C11459" s="7">
        <v>11</v>
      </c>
      <c r="D11459" s="7">
        <v>578</v>
      </c>
      <c r="E11459" s="6" t="s">
        <v>20829</v>
      </c>
      <c r="F11459" s="7"/>
      <c r="G11459" s="7"/>
      <c r="H11459" s="7">
        <f>IF('Раздел 2.13.3'!Z44&gt;=SUM('Раздел 2.13.3'!AA44:AB44),0,1)</f>
        <v>0</v>
      </c>
    </row>
    <row r="11460" spans="1:8" x14ac:dyDescent="0.2">
      <c r="A11460" s="6">
        <f t="shared" si="168"/>
        <v>609562</v>
      </c>
      <c r="B11460" s="6">
        <v>55</v>
      </c>
      <c r="C11460" s="7">
        <v>11</v>
      </c>
      <c r="D11460" s="7">
        <v>579</v>
      </c>
      <c r="E11460" s="6" t="s">
        <v>20830</v>
      </c>
      <c r="F11460" s="7"/>
      <c r="G11460" s="7"/>
      <c r="H11460" s="7">
        <f>IF('Раздел 2.13.3'!Z45&gt;=SUM('Раздел 2.13.3'!AA45:AB45),0,1)</f>
        <v>0</v>
      </c>
    </row>
    <row r="11461" spans="1:8" x14ac:dyDescent="0.2">
      <c r="A11461" s="6">
        <f t="shared" si="168"/>
        <v>609562</v>
      </c>
      <c r="B11461" s="6">
        <v>55</v>
      </c>
      <c r="C11461" s="7">
        <v>11</v>
      </c>
      <c r="D11461" s="7">
        <v>580</v>
      </c>
      <c r="E11461" s="6" t="s">
        <v>20831</v>
      </c>
      <c r="F11461" s="7"/>
      <c r="G11461" s="7"/>
      <c r="H11461" s="7">
        <f>IF('Раздел 2.13.3'!Z46&gt;=SUM('Раздел 2.13.3'!AA46:AB46),0,1)</f>
        <v>0</v>
      </c>
    </row>
    <row r="11462" spans="1:8" x14ac:dyDescent="0.2">
      <c r="A11462" s="6">
        <f t="shared" si="168"/>
        <v>609562</v>
      </c>
      <c r="B11462" s="6">
        <v>55</v>
      </c>
      <c r="C11462" s="7">
        <v>11</v>
      </c>
      <c r="D11462" s="7">
        <v>581</v>
      </c>
      <c r="E11462" s="6" t="s">
        <v>20832</v>
      </c>
      <c r="F11462" s="7"/>
      <c r="G11462" s="7"/>
      <c r="H11462" s="7">
        <f>IF('Раздел 2.13.3'!Z47&gt;=SUM('Раздел 2.13.3'!AA47:AB47),0,1)</f>
        <v>0</v>
      </c>
    </row>
    <row r="11463" spans="1:8" x14ac:dyDescent="0.2">
      <c r="A11463" s="6">
        <f t="shared" si="168"/>
        <v>609562</v>
      </c>
      <c r="B11463" s="6">
        <v>55</v>
      </c>
      <c r="C11463" s="7">
        <v>11</v>
      </c>
      <c r="D11463" s="7">
        <v>582</v>
      </c>
      <c r="E11463" s="6" t="s">
        <v>20833</v>
      </c>
      <c r="F11463" s="7"/>
      <c r="G11463" s="7"/>
      <c r="H11463" s="7">
        <f>IF('Раздел 2.13.3'!Z48&gt;=SUM('Раздел 2.13.3'!AA48:AB48),0,1)</f>
        <v>0</v>
      </c>
    </row>
    <row r="11464" spans="1:8" x14ac:dyDescent="0.2">
      <c r="A11464" s="6">
        <f t="shared" si="168"/>
        <v>609562</v>
      </c>
      <c r="B11464" s="6">
        <v>55</v>
      </c>
      <c r="C11464" s="7">
        <v>11</v>
      </c>
      <c r="D11464" s="7">
        <v>583</v>
      </c>
      <c r="E11464" s="6" t="s">
        <v>20834</v>
      </c>
      <c r="F11464" s="7"/>
      <c r="G11464" s="7"/>
      <c r="H11464" s="7">
        <f>IF('Раздел 2.13.3'!Z49&gt;=SUM('Раздел 2.13.3'!AA49:AB49),0,1)</f>
        <v>0</v>
      </c>
    </row>
    <row r="11465" spans="1:8" x14ac:dyDescent="0.2">
      <c r="A11465" s="6">
        <f t="shared" si="168"/>
        <v>609562</v>
      </c>
      <c r="B11465" s="6">
        <v>55</v>
      </c>
      <c r="C11465" s="7">
        <v>11</v>
      </c>
      <c r="D11465" s="7">
        <v>584</v>
      </c>
      <c r="E11465" s="6" t="s">
        <v>20835</v>
      </c>
      <c r="F11465" s="7"/>
      <c r="G11465" s="7"/>
      <c r="H11465" s="7">
        <f>IF('Раздел 2.13.3'!Z50&gt;=SUM('Раздел 2.13.3'!AA50:AB50),0,1)</f>
        <v>0</v>
      </c>
    </row>
    <row r="11466" spans="1:8" x14ac:dyDescent="0.2">
      <c r="A11466" s="6">
        <f t="shared" si="168"/>
        <v>609562</v>
      </c>
      <c r="B11466" s="6">
        <v>55</v>
      </c>
      <c r="C11466" s="7">
        <v>11</v>
      </c>
      <c r="D11466" s="7">
        <v>585</v>
      </c>
      <c r="E11466" s="6" t="s">
        <v>20836</v>
      </c>
      <c r="F11466" s="7"/>
      <c r="G11466" s="7"/>
      <c r="H11466" s="7">
        <f>IF('Раздел 2.13.3'!Z51&gt;=SUM('Раздел 2.13.3'!AA51:AB51),0,1)</f>
        <v>0</v>
      </c>
    </row>
    <row r="11467" spans="1:8" x14ac:dyDescent="0.2">
      <c r="A11467" s="6">
        <f t="shared" si="168"/>
        <v>609562</v>
      </c>
      <c r="B11467" s="6">
        <v>55</v>
      </c>
      <c r="C11467" s="7">
        <v>11</v>
      </c>
      <c r="D11467" s="7">
        <v>586</v>
      </c>
      <c r="E11467" s="6" t="s">
        <v>20837</v>
      </c>
      <c r="F11467" s="7"/>
      <c r="G11467" s="7"/>
      <c r="H11467" s="7">
        <f>IF('Раздел 2.13.3'!Z52&gt;=SUM('Раздел 2.13.3'!AA52:AB52),0,1)</f>
        <v>0</v>
      </c>
    </row>
    <row r="11468" spans="1:8" x14ac:dyDescent="0.2">
      <c r="A11468" s="6">
        <f t="shared" si="168"/>
        <v>609562</v>
      </c>
      <c r="B11468" s="6">
        <v>55</v>
      </c>
      <c r="C11468" s="7">
        <v>11</v>
      </c>
      <c r="D11468" s="7">
        <v>587</v>
      </c>
      <c r="E11468" s="6" t="s">
        <v>20838</v>
      </c>
      <c r="F11468" s="7"/>
      <c r="G11468" s="7"/>
      <c r="H11468" s="7">
        <f>IF('Раздел 2.13.3'!Z53&gt;=SUM('Раздел 2.13.3'!AA53:AB53),0,1)</f>
        <v>0</v>
      </c>
    </row>
    <row r="11469" spans="1:8" x14ac:dyDescent="0.2">
      <c r="A11469" s="6">
        <f t="shared" si="168"/>
        <v>609562</v>
      </c>
      <c r="B11469" s="6">
        <v>55</v>
      </c>
      <c r="C11469" s="7">
        <v>11</v>
      </c>
      <c r="D11469" s="7">
        <v>588</v>
      </c>
      <c r="E11469" s="6" t="s">
        <v>20839</v>
      </c>
      <c r="F11469" s="7"/>
      <c r="G11469" s="7"/>
      <c r="H11469" s="7">
        <f>IF('Раздел 2.13.3'!Z54&gt;=SUM('Раздел 2.13.3'!AA54:AB54),0,1)</f>
        <v>0</v>
      </c>
    </row>
    <row r="11470" spans="1:8" x14ac:dyDescent="0.2">
      <c r="A11470" s="6">
        <f t="shared" si="168"/>
        <v>609562</v>
      </c>
      <c r="B11470" s="6">
        <v>55</v>
      </c>
      <c r="C11470" s="7">
        <v>11</v>
      </c>
      <c r="D11470" s="7">
        <v>589</v>
      </c>
      <c r="E11470" s="6" t="s">
        <v>20840</v>
      </c>
      <c r="F11470" s="7"/>
      <c r="G11470" s="7"/>
      <c r="H11470" s="7">
        <f>IF('Раздел 2.13.3'!Z55&gt;=SUM('Раздел 2.13.3'!AA55:AB55),0,1)</f>
        <v>0</v>
      </c>
    </row>
    <row r="11471" spans="1:8" x14ac:dyDescent="0.2">
      <c r="A11471" s="6">
        <f t="shared" si="168"/>
        <v>609562</v>
      </c>
      <c r="B11471" s="6">
        <v>55</v>
      </c>
      <c r="C11471" s="7">
        <v>11</v>
      </c>
      <c r="D11471" s="7">
        <v>590</v>
      </c>
      <c r="E11471" s="6" t="s">
        <v>20841</v>
      </c>
      <c r="F11471" s="7"/>
      <c r="G11471" s="7"/>
      <c r="H11471" s="7">
        <f>IF('Раздел 2.13.3'!Z56&gt;=SUM('Раздел 2.13.3'!AA56:AB56),0,1)</f>
        <v>0</v>
      </c>
    </row>
    <row r="11472" spans="1:8" x14ac:dyDescent="0.2">
      <c r="A11472" s="6">
        <f t="shared" si="168"/>
        <v>609562</v>
      </c>
      <c r="B11472" s="6">
        <v>55</v>
      </c>
      <c r="C11472" s="7">
        <v>11</v>
      </c>
      <c r="D11472" s="7">
        <v>591</v>
      </c>
      <c r="E11472" s="6" t="s">
        <v>20842</v>
      </c>
      <c r="F11472" s="7"/>
      <c r="G11472" s="7"/>
      <c r="H11472" s="7">
        <f>IF('Раздел 2.13.3'!Z57&gt;=SUM('Раздел 2.13.3'!AA57:AB57),0,1)</f>
        <v>0</v>
      </c>
    </row>
    <row r="11473" spans="1:8" x14ac:dyDescent="0.2">
      <c r="A11473" s="6">
        <f t="shared" si="168"/>
        <v>609562</v>
      </c>
      <c r="B11473" s="6">
        <v>55</v>
      </c>
      <c r="C11473" s="7">
        <v>11</v>
      </c>
      <c r="D11473" s="7">
        <v>592</v>
      </c>
      <c r="E11473" s="6" t="s">
        <v>20843</v>
      </c>
      <c r="F11473" s="7"/>
      <c r="G11473" s="7"/>
      <c r="H11473" s="7">
        <f>IF('Раздел 2.13.3'!Z58&gt;=SUM('Раздел 2.13.3'!AA58:AB58),0,1)</f>
        <v>0</v>
      </c>
    </row>
    <row r="11474" spans="1:8" x14ac:dyDescent="0.2">
      <c r="A11474" s="6">
        <f t="shared" si="168"/>
        <v>609562</v>
      </c>
      <c r="B11474" s="6">
        <v>55</v>
      </c>
      <c r="C11474" s="7">
        <v>11</v>
      </c>
      <c r="D11474" s="7">
        <v>593</v>
      </c>
      <c r="E11474" s="6" t="s">
        <v>20844</v>
      </c>
      <c r="F11474" s="7"/>
      <c r="G11474" s="7"/>
      <c r="H11474" s="7">
        <f>IF('Раздел 2.13.3'!Z59&gt;=SUM('Раздел 2.13.3'!AA59:AB59),0,1)</f>
        <v>0</v>
      </c>
    </row>
    <row r="11475" spans="1:8" x14ac:dyDescent="0.2">
      <c r="A11475" s="6">
        <f t="shared" si="168"/>
        <v>609562</v>
      </c>
      <c r="B11475" s="6">
        <v>55</v>
      </c>
      <c r="C11475" s="7">
        <v>11</v>
      </c>
      <c r="D11475" s="7">
        <v>594</v>
      </c>
      <c r="E11475" s="6" t="s">
        <v>20845</v>
      </c>
      <c r="F11475" s="7"/>
      <c r="G11475" s="7"/>
      <c r="H11475" s="7">
        <f>IF('Раздел 2.13.3'!Z60&gt;=SUM('Раздел 2.13.3'!AA60:AB60),0,1)</f>
        <v>0</v>
      </c>
    </row>
    <row r="11476" spans="1:8" x14ac:dyDescent="0.2">
      <c r="A11476" s="6">
        <f t="shared" si="168"/>
        <v>609562</v>
      </c>
      <c r="B11476" s="6">
        <v>55</v>
      </c>
      <c r="C11476" s="7">
        <v>11</v>
      </c>
      <c r="D11476" s="7">
        <v>595</v>
      </c>
      <c r="E11476" s="6" t="s">
        <v>20846</v>
      </c>
      <c r="F11476" s="7"/>
      <c r="G11476" s="7"/>
      <c r="H11476" s="7">
        <f>IF('Раздел 2.13.3'!Z61&gt;=SUM('Раздел 2.13.3'!AA61:AB61),0,1)</f>
        <v>0</v>
      </c>
    </row>
    <row r="11477" spans="1:8" x14ac:dyDescent="0.2">
      <c r="A11477" s="6">
        <f t="shared" si="168"/>
        <v>609562</v>
      </c>
      <c r="B11477" s="6">
        <v>55</v>
      </c>
      <c r="C11477" s="7">
        <v>11</v>
      </c>
      <c r="D11477" s="7">
        <v>596</v>
      </c>
      <c r="E11477" s="6" t="s">
        <v>20847</v>
      </c>
      <c r="F11477" s="7"/>
      <c r="G11477" s="7"/>
      <c r="H11477" s="7">
        <f>IF('Раздел 2.13.3'!Z62&gt;=SUM('Раздел 2.13.3'!AA62:AB62),0,1)</f>
        <v>0</v>
      </c>
    </row>
    <row r="11478" spans="1:8" x14ac:dyDescent="0.2">
      <c r="A11478" s="6">
        <f t="shared" si="168"/>
        <v>609562</v>
      </c>
      <c r="B11478" s="6">
        <v>55</v>
      </c>
      <c r="C11478" s="7">
        <v>11</v>
      </c>
      <c r="D11478" s="7">
        <v>597</v>
      </c>
      <c r="E11478" s="6" t="s">
        <v>20848</v>
      </c>
      <c r="F11478" s="7"/>
      <c r="G11478" s="7"/>
      <c r="H11478" s="7">
        <f>IF('Раздел 2.13.3'!Z63&gt;=SUM('Раздел 2.13.3'!AA63:AB63),0,1)</f>
        <v>0</v>
      </c>
    </row>
    <row r="11479" spans="1:8" x14ac:dyDescent="0.2">
      <c r="A11479" s="6">
        <f t="shared" si="168"/>
        <v>609562</v>
      </c>
      <c r="B11479" s="6">
        <v>55</v>
      </c>
      <c r="C11479" s="7">
        <v>11</v>
      </c>
      <c r="D11479" s="7">
        <v>598</v>
      </c>
      <c r="E11479" s="6" t="s">
        <v>20849</v>
      </c>
      <c r="F11479" s="7"/>
      <c r="G11479" s="7"/>
      <c r="H11479" s="7">
        <f>IF('Раздел 2.13.3'!Z64&gt;=SUM('Раздел 2.13.3'!AA64:AB64),0,1)</f>
        <v>0</v>
      </c>
    </row>
    <row r="11480" spans="1:8" x14ac:dyDescent="0.2">
      <c r="A11480" s="6">
        <f t="shared" si="168"/>
        <v>609562</v>
      </c>
      <c r="B11480" s="6">
        <v>55</v>
      </c>
      <c r="C11480" s="7">
        <v>11</v>
      </c>
      <c r="D11480" s="7">
        <v>599</v>
      </c>
      <c r="E11480" s="6" t="s">
        <v>20850</v>
      </c>
      <c r="F11480" s="7"/>
      <c r="G11480" s="7"/>
      <c r="H11480" s="7">
        <f>IF('Раздел 2.13.3'!Z65&gt;=SUM('Раздел 2.13.3'!AA65:AB65),0,1)</f>
        <v>0</v>
      </c>
    </row>
    <row r="11481" spans="1:8" x14ac:dyDescent="0.2">
      <c r="A11481" s="6">
        <f t="shared" si="168"/>
        <v>609562</v>
      </c>
      <c r="B11481" s="6">
        <v>55</v>
      </c>
      <c r="C11481" s="7">
        <v>11</v>
      </c>
      <c r="D11481" s="7">
        <v>600</v>
      </c>
      <c r="E11481" s="6" t="s">
        <v>20851</v>
      </c>
      <c r="F11481" s="7"/>
      <c r="G11481" s="7"/>
      <c r="H11481" s="7">
        <f>IF('Раздел 2.13.3'!Z66&gt;=SUM('Раздел 2.13.3'!AA66:AB66),0,1)</f>
        <v>0</v>
      </c>
    </row>
    <row r="11482" spans="1:8" x14ac:dyDescent="0.2">
      <c r="A11482" s="6">
        <f t="shared" si="168"/>
        <v>609562</v>
      </c>
      <c r="B11482" s="6">
        <v>55</v>
      </c>
      <c r="C11482" s="7">
        <v>11</v>
      </c>
      <c r="D11482" s="7">
        <v>601</v>
      </c>
      <c r="E11482" s="6" t="s">
        <v>20852</v>
      </c>
      <c r="F11482" s="7"/>
      <c r="G11482" s="7"/>
      <c r="H11482" s="7">
        <f>IF('Раздел 2.13.3'!Z67&gt;=SUM('Раздел 2.13.3'!AA67:AB67),0,1)</f>
        <v>0</v>
      </c>
    </row>
    <row r="11483" spans="1:8" x14ac:dyDescent="0.2">
      <c r="A11483" s="6">
        <f t="shared" si="168"/>
        <v>609562</v>
      </c>
      <c r="B11483" s="6">
        <v>55</v>
      </c>
      <c r="C11483" s="7">
        <v>11</v>
      </c>
      <c r="D11483" s="7">
        <v>602</v>
      </c>
      <c r="E11483" s="6" t="s">
        <v>20853</v>
      </c>
      <c r="F11483" s="7"/>
      <c r="G11483" s="7"/>
      <c r="H11483" s="7">
        <f>IF('Раздел 2.13.3'!Z68&gt;=SUM('Раздел 2.13.3'!AA68:AB68),0,1)</f>
        <v>0</v>
      </c>
    </row>
    <row r="11484" spans="1:8" x14ac:dyDescent="0.2">
      <c r="A11484" s="6">
        <f t="shared" si="168"/>
        <v>609562</v>
      </c>
      <c r="B11484" s="6">
        <v>55</v>
      </c>
      <c r="C11484" s="7">
        <v>11</v>
      </c>
      <c r="D11484" s="7">
        <v>603</v>
      </c>
      <c r="E11484" s="6" t="s">
        <v>20854</v>
      </c>
      <c r="F11484" s="7"/>
      <c r="G11484" s="7"/>
      <c r="H11484" s="7">
        <f>IF('Раздел 2.13.3'!Z69&gt;=SUM('Раздел 2.13.3'!AA69:AB69),0,1)</f>
        <v>0</v>
      </c>
    </row>
    <row r="11485" spans="1:8" x14ac:dyDescent="0.2">
      <c r="A11485" s="6">
        <f t="shared" si="168"/>
        <v>609562</v>
      </c>
      <c r="B11485" s="6">
        <v>55</v>
      </c>
      <c r="C11485" s="7">
        <v>11</v>
      </c>
      <c r="D11485" s="7">
        <v>604</v>
      </c>
      <c r="E11485" s="6" t="s">
        <v>21424</v>
      </c>
      <c r="F11485" s="7"/>
      <c r="G11485" s="7"/>
      <c r="H11485" s="7">
        <f>IF('Раздел 2.13.3'!Z70&gt;=SUM('Раздел 2.13.3'!AA70:AB70),0,1)</f>
        <v>0</v>
      </c>
    </row>
    <row r="11486" spans="1:8" x14ac:dyDescent="0.2">
      <c r="A11486" s="6">
        <f t="shared" si="168"/>
        <v>609562</v>
      </c>
      <c r="B11486" s="6">
        <v>55</v>
      </c>
      <c r="C11486" s="7">
        <v>11</v>
      </c>
      <c r="D11486" s="7">
        <v>605</v>
      </c>
      <c r="E11486" s="6" t="s">
        <v>21425</v>
      </c>
      <c r="F11486" s="7"/>
      <c r="G11486" s="7"/>
      <c r="H11486" s="7">
        <f>IF('Раздел 2.13.3'!Z71&gt;=SUM('Раздел 2.13.3'!AA71:AB71),0,1)</f>
        <v>0</v>
      </c>
    </row>
    <row r="11487" spans="1:8" x14ac:dyDescent="0.2">
      <c r="A11487" s="6">
        <f t="shared" si="168"/>
        <v>609562</v>
      </c>
      <c r="B11487" s="6">
        <v>55</v>
      </c>
      <c r="C11487" s="7">
        <v>11</v>
      </c>
      <c r="D11487" s="7">
        <v>606</v>
      </c>
      <c r="E11487" s="6" t="s">
        <v>21426</v>
      </c>
      <c r="F11487" s="7"/>
      <c r="G11487" s="7"/>
      <c r="H11487" s="7">
        <f>IF('Раздел 2.13.3'!Z72&gt;=SUM('Раздел 2.13.3'!AA72:AB72),0,1)</f>
        <v>0</v>
      </c>
    </row>
    <row r="11488" spans="1:8" x14ac:dyDescent="0.2">
      <c r="A11488" s="6">
        <f t="shared" si="168"/>
        <v>609562</v>
      </c>
      <c r="B11488" s="6">
        <v>55</v>
      </c>
      <c r="C11488" s="7">
        <v>11</v>
      </c>
      <c r="D11488" s="7">
        <v>607</v>
      </c>
      <c r="E11488" s="6" t="s">
        <v>21427</v>
      </c>
      <c r="F11488" s="7"/>
      <c r="G11488" s="7"/>
      <c r="H11488" s="7">
        <f>IF('Раздел 2.13.3'!Z73&gt;=SUM('Раздел 2.13.3'!AA73:AB73),0,1)</f>
        <v>0</v>
      </c>
    </row>
    <row r="11489" spans="1:8" x14ac:dyDescent="0.2">
      <c r="A11489" s="6">
        <f t="shared" si="168"/>
        <v>609562</v>
      </c>
      <c r="B11489" s="6">
        <v>55</v>
      </c>
      <c r="C11489" s="7">
        <v>11</v>
      </c>
      <c r="D11489" s="7">
        <v>608</v>
      </c>
      <c r="E11489" s="6" t="s">
        <v>21428</v>
      </c>
      <c r="F11489" s="7"/>
      <c r="G11489" s="7"/>
      <c r="H11489" s="7">
        <f>IF('Раздел 2.13.3'!Z74&gt;=SUM('Раздел 2.13.3'!AA74:AB74),0,1)</f>
        <v>0</v>
      </c>
    </row>
    <row r="11490" spans="1:8" x14ac:dyDescent="0.2">
      <c r="A11490" s="6">
        <f t="shared" si="168"/>
        <v>609562</v>
      </c>
      <c r="B11490" s="6">
        <v>55</v>
      </c>
      <c r="C11490" s="7">
        <v>11</v>
      </c>
      <c r="D11490" s="7">
        <v>609</v>
      </c>
      <c r="E11490" s="6" t="s">
        <v>21429</v>
      </c>
      <c r="F11490" s="7"/>
      <c r="G11490" s="7"/>
      <c r="H11490" s="7">
        <f>IF('Раздел 2.13.3'!Z75&gt;=SUM('Раздел 2.13.3'!AA75:AB75),0,1)</f>
        <v>0</v>
      </c>
    </row>
    <row r="11491" spans="1:8" x14ac:dyDescent="0.2">
      <c r="A11491" s="6">
        <f t="shared" si="168"/>
        <v>609562</v>
      </c>
      <c r="B11491" s="6">
        <v>55</v>
      </c>
      <c r="C11491" s="7">
        <v>11</v>
      </c>
      <c r="D11491" s="7">
        <v>610</v>
      </c>
      <c r="E11491" s="6" t="s">
        <v>21430</v>
      </c>
      <c r="F11491" s="7"/>
      <c r="G11491" s="7"/>
      <c r="H11491" s="7">
        <f>IF('Раздел 2.13.3'!Z76&gt;=SUM('Раздел 2.13.3'!AA76:AB76),0,1)</f>
        <v>0</v>
      </c>
    </row>
    <row r="11492" spans="1:8" x14ac:dyDescent="0.2">
      <c r="A11492" s="6">
        <f t="shared" si="168"/>
        <v>609562</v>
      </c>
      <c r="B11492" s="6">
        <v>55</v>
      </c>
      <c r="C11492" s="7">
        <v>11</v>
      </c>
      <c r="D11492" s="7">
        <v>611</v>
      </c>
      <c r="E11492" s="6" t="s">
        <v>21431</v>
      </c>
      <c r="F11492" s="7"/>
      <c r="G11492" s="7"/>
      <c r="H11492" s="7">
        <f>IF('Раздел 2.13.3'!Z77&gt;=SUM('Раздел 2.13.3'!AA77:AB77),0,1)</f>
        <v>0</v>
      </c>
    </row>
    <row r="11493" spans="1:8" x14ac:dyDescent="0.2">
      <c r="A11493" s="6">
        <f t="shared" si="168"/>
        <v>609562</v>
      </c>
      <c r="B11493" s="6">
        <v>55</v>
      </c>
      <c r="C11493" s="7">
        <v>11</v>
      </c>
      <c r="D11493" s="7">
        <v>612</v>
      </c>
      <c r="E11493" s="6" t="s">
        <v>21432</v>
      </c>
      <c r="F11493" s="7"/>
      <c r="G11493" s="7"/>
      <c r="H11493" s="7">
        <f>IF('Раздел 2.13.3'!Z78&gt;=SUM('Раздел 2.13.3'!AA78:AB78),0,1)</f>
        <v>0</v>
      </c>
    </row>
    <row r="11494" spans="1:8" x14ac:dyDescent="0.2">
      <c r="A11494" s="6">
        <f t="shared" si="168"/>
        <v>609562</v>
      </c>
      <c r="B11494" s="6">
        <v>55</v>
      </c>
      <c r="C11494" s="7">
        <v>11</v>
      </c>
      <c r="D11494" s="7">
        <v>613</v>
      </c>
      <c r="E11494" s="6" t="s">
        <v>21433</v>
      </c>
      <c r="F11494" s="7"/>
      <c r="G11494" s="7"/>
      <c r="H11494" s="7">
        <f>IF('Раздел 2.13.3'!Z79&gt;=SUM('Раздел 2.13.3'!AA79:AB79),0,1)</f>
        <v>0</v>
      </c>
    </row>
    <row r="11495" spans="1:8" x14ac:dyDescent="0.2">
      <c r="A11495" s="6">
        <f t="shared" si="168"/>
        <v>609562</v>
      </c>
      <c r="B11495" s="119">
        <v>55</v>
      </c>
      <c r="C11495" s="119">
        <v>11</v>
      </c>
      <c r="D11495" s="119">
        <v>614</v>
      </c>
      <c r="E11495" s="119" t="s">
        <v>21434</v>
      </c>
      <c r="F11495" s="119"/>
      <c r="G11495" s="119"/>
      <c r="H11495" s="119">
        <f>IF('Раздел 2.13.3'!Z80&gt;=SUM('Раздел 2.13.3'!AA80:AB80),0,1)</f>
        <v>0</v>
      </c>
    </row>
    <row r="11496" spans="1:8" x14ac:dyDescent="0.2">
      <c r="A11496" s="117">
        <f t="shared" si="168"/>
        <v>609562</v>
      </c>
      <c r="B11496" s="117">
        <v>56</v>
      </c>
      <c r="C11496" s="117">
        <v>0</v>
      </c>
      <c r="D11496" s="117">
        <v>0</v>
      </c>
      <c r="E11496" s="117" t="str">
        <f>CONCATENATE("Количество ошибок в разделе 2.14.1.1: ",H11496)</f>
        <v>Количество ошибок в разделе 2.14.1.1: 0</v>
      </c>
      <c r="F11496" s="117"/>
      <c r="G11496" s="117"/>
      <c r="H11496" s="117">
        <f>SUM(H11497:H11679)</f>
        <v>0</v>
      </c>
    </row>
    <row r="11497" spans="1:8" x14ac:dyDescent="0.2">
      <c r="A11497" s="6">
        <f t="shared" si="168"/>
        <v>609562</v>
      </c>
      <c r="B11497" s="6">
        <v>56</v>
      </c>
      <c r="C11497" s="6">
        <v>1</v>
      </c>
      <c r="D11497" s="6">
        <v>1</v>
      </c>
      <c r="E11497" s="6" t="s">
        <v>18229</v>
      </c>
      <c r="H11497" s="6">
        <f>IF('Раздел 2.14.1.1'!P21=SUM('Раздел 2.14.1.1'!P22:P49),0,1)</f>
        <v>0</v>
      </c>
    </row>
    <row r="11498" spans="1:8" x14ac:dyDescent="0.2">
      <c r="A11498" s="6">
        <f t="shared" si="168"/>
        <v>609562</v>
      </c>
      <c r="B11498" s="6">
        <v>56</v>
      </c>
      <c r="C11498" s="6">
        <v>1</v>
      </c>
      <c r="D11498" s="6">
        <v>2</v>
      </c>
      <c r="E11498" s="6" t="s">
        <v>18230</v>
      </c>
      <c r="H11498" s="6">
        <f>IF('Раздел 2.14.1.1'!Q21=SUM('Раздел 2.14.1.1'!Q22:Q49),0,1)</f>
        <v>0</v>
      </c>
    </row>
    <row r="11499" spans="1:8" x14ac:dyDescent="0.2">
      <c r="A11499" s="6">
        <f t="shared" si="168"/>
        <v>609562</v>
      </c>
      <c r="B11499" s="6">
        <v>56</v>
      </c>
      <c r="C11499" s="6">
        <v>1</v>
      </c>
      <c r="D11499" s="6">
        <v>3</v>
      </c>
      <c r="E11499" s="6" t="s">
        <v>18231</v>
      </c>
      <c r="H11499" s="6">
        <f>IF('Раздел 2.14.1.1'!R21=SUM('Раздел 2.14.1.1'!R22:R49),0,1)</f>
        <v>0</v>
      </c>
    </row>
    <row r="11500" spans="1:8" x14ac:dyDescent="0.2">
      <c r="A11500" s="6">
        <f t="shared" si="168"/>
        <v>609562</v>
      </c>
      <c r="B11500" s="6">
        <v>56</v>
      </c>
      <c r="C11500" s="6">
        <v>1</v>
      </c>
      <c r="D11500" s="6">
        <v>4</v>
      </c>
      <c r="E11500" s="6" t="s">
        <v>18232</v>
      </c>
      <c r="H11500" s="6">
        <f>IF('Раздел 2.14.1.1'!S21=SUM('Раздел 2.14.1.1'!S22:S49),0,1)</f>
        <v>0</v>
      </c>
    </row>
    <row r="11501" spans="1:8" x14ac:dyDescent="0.2">
      <c r="A11501" s="6">
        <f t="shared" si="168"/>
        <v>609562</v>
      </c>
      <c r="B11501" s="6">
        <v>56</v>
      </c>
      <c r="C11501" s="6">
        <v>1</v>
      </c>
      <c r="D11501" s="6">
        <v>5</v>
      </c>
      <c r="E11501" s="6" t="s">
        <v>18233</v>
      </c>
      <c r="H11501" s="6">
        <f>IF('Раздел 2.14.1.1'!T21=SUM('Раздел 2.14.1.1'!T22:T49),0,1)</f>
        <v>0</v>
      </c>
    </row>
    <row r="11502" spans="1:8" x14ac:dyDescent="0.2">
      <c r="A11502" s="6">
        <f t="shared" si="168"/>
        <v>609562</v>
      </c>
      <c r="B11502" s="6">
        <v>56</v>
      </c>
      <c r="C11502" s="6">
        <v>1</v>
      </c>
      <c r="D11502" s="6">
        <v>6</v>
      </c>
      <c r="E11502" s="6" t="s">
        <v>18234</v>
      </c>
      <c r="H11502" s="6">
        <f>IF('Раздел 2.14.1.1'!U21=SUM('Раздел 2.14.1.1'!U22:U49),0,1)</f>
        <v>0</v>
      </c>
    </row>
    <row r="11503" spans="1:8" x14ac:dyDescent="0.2">
      <c r="A11503" s="6">
        <f t="shared" si="168"/>
        <v>609562</v>
      </c>
      <c r="B11503" s="6">
        <v>56</v>
      </c>
      <c r="C11503" s="6">
        <v>1</v>
      </c>
      <c r="D11503" s="6">
        <v>7</v>
      </c>
      <c r="E11503" s="6" t="s">
        <v>18235</v>
      </c>
      <c r="H11503" s="6">
        <f>IF('Раздел 2.14.1.1'!V21=SUM('Раздел 2.14.1.1'!V22:V49),0,1)</f>
        <v>0</v>
      </c>
    </row>
    <row r="11504" spans="1:8" x14ac:dyDescent="0.2">
      <c r="A11504" s="6">
        <f t="shared" si="168"/>
        <v>609562</v>
      </c>
      <c r="B11504" s="6">
        <v>56</v>
      </c>
      <c r="C11504" s="6">
        <v>1</v>
      </c>
      <c r="D11504" s="6">
        <v>8</v>
      </c>
      <c r="E11504" s="6" t="s">
        <v>18236</v>
      </c>
      <c r="H11504" s="6">
        <f>IF('Раздел 2.14.1.1'!W21=SUM('Раздел 2.14.1.1'!W22:W49),0,1)</f>
        <v>0</v>
      </c>
    </row>
    <row r="11505" spans="1:8" x14ac:dyDescent="0.2">
      <c r="A11505" s="6">
        <f t="shared" si="168"/>
        <v>609562</v>
      </c>
      <c r="B11505" s="6">
        <v>56</v>
      </c>
      <c r="C11505" s="119">
        <v>1</v>
      </c>
      <c r="D11505" s="119">
        <v>9</v>
      </c>
      <c r="E11505" s="119" t="s">
        <v>18237</v>
      </c>
      <c r="F11505" s="119"/>
      <c r="G11505" s="119"/>
      <c r="H11505" s="119">
        <f>IF('Раздел 2.14.1.1'!X21=SUM('Раздел 2.14.1.1'!X22:X49),0,1)</f>
        <v>0</v>
      </c>
    </row>
    <row r="11506" spans="1:8" x14ac:dyDescent="0.2">
      <c r="A11506" s="6">
        <f t="shared" si="168"/>
        <v>609562</v>
      </c>
      <c r="B11506" s="6">
        <v>56</v>
      </c>
      <c r="C11506" s="6">
        <v>2</v>
      </c>
      <c r="D11506" s="6">
        <v>10</v>
      </c>
      <c r="E11506" s="6" t="s">
        <v>18238</v>
      </c>
      <c r="H11506" s="6">
        <f>IF('Раздел 2.14.1.1'!P21&gt;='Раздел 2.14.1.1'!Q21,0,1)</f>
        <v>0</v>
      </c>
    </row>
    <row r="11507" spans="1:8" x14ac:dyDescent="0.2">
      <c r="A11507" s="6">
        <f t="shared" si="168"/>
        <v>609562</v>
      </c>
      <c r="B11507" s="6">
        <v>56</v>
      </c>
      <c r="C11507" s="6">
        <v>2</v>
      </c>
      <c r="D11507" s="6">
        <v>11</v>
      </c>
      <c r="E11507" s="6" t="s">
        <v>18239</v>
      </c>
      <c r="H11507" s="6">
        <f>IF('Раздел 2.14.1.1'!P22&gt;='Раздел 2.14.1.1'!Q22,0,1)</f>
        <v>0</v>
      </c>
    </row>
    <row r="11508" spans="1:8" x14ac:dyDescent="0.2">
      <c r="A11508" s="6">
        <f t="shared" si="168"/>
        <v>609562</v>
      </c>
      <c r="B11508" s="6">
        <v>56</v>
      </c>
      <c r="C11508" s="6">
        <v>2</v>
      </c>
      <c r="D11508" s="6">
        <v>12</v>
      </c>
      <c r="E11508" s="6" t="s">
        <v>18240</v>
      </c>
      <c r="H11508" s="6">
        <f>IF('Раздел 2.14.1.1'!P23&gt;='Раздел 2.14.1.1'!Q23,0,1)</f>
        <v>0</v>
      </c>
    </row>
    <row r="11509" spans="1:8" x14ac:dyDescent="0.2">
      <c r="A11509" s="6">
        <f t="shared" si="168"/>
        <v>609562</v>
      </c>
      <c r="B11509" s="6">
        <v>56</v>
      </c>
      <c r="C11509" s="6">
        <v>2</v>
      </c>
      <c r="D11509" s="6">
        <v>13</v>
      </c>
      <c r="E11509" s="6" t="s">
        <v>18241</v>
      </c>
      <c r="H11509" s="6">
        <f>IF('Раздел 2.14.1.1'!P24&gt;='Раздел 2.14.1.1'!Q24,0,1)</f>
        <v>0</v>
      </c>
    </row>
    <row r="11510" spans="1:8" x14ac:dyDescent="0.2">
      <c r="A11510" s="6">
        <f t="shared" si="168"/>
        <v>609562</v>
      </c>
      <c r="B11510" s="6">
        <v>56</v>
      </c>
      <c r="C11510" s="6">
        <v>2</v>
      </c>
      <c r="D11510" s="6">
        <v>14</v>
      </c>
      <c r="E11510" s="6" t="s">
        <v>19030</v>
      </c>
      <c r="H11510" s="6">
        <f>IF('Раздел 2.14.1.1'!P25&gt;='Раздел 2.14.1.1'!Q25,0,1)</f>
        <v>0</v>
      </c>
    </row>
    <row r="11511" spans="1:8" x14ac:dyDescent="0.2">
      <c r="A11511" s="6">
        <f t="shared" si="168"/>
        <v>609562</v>
      </c>
      <c r="B11511" s="6">
        <v>56</v>
      </c>
      <c r="C11511" s="6">
        <v>2</v>
      </c>
      <c r="D11511" s="6">
        <v>15</v>
      </c>
      <c r="E11511" s="6" t="s">
        <v>19031</v>
      </c>
      <c r="H11511" s="6">
        <f>IF('Раздел 2.14.1.1'!P26&gt;='Раздел 2.14.1.1'!Q26,0,1)</f>
        <v>0</v>
      </c>
    </row>
    <row r="11512" spans="1:8" x14ac:dyDescent="0.2">
      <c r="A11512" s="6">
        <f t="shared" si="168"/>
        <v>609562</v>
      </c>
      <c r="B11512" s="6">
        <v>56</v>
      </c>
      <c r="C11512" s="6">
        <v>2</v>
      </c>
      <c r="D11512" s="6">
        <v>16</v>
      </c>
      <c r="E11512" s="6" t="s">
        <v>19032</v>
      </c>
      <c r="H11512" s="6">
        <f>IF('Раздел 2.14.1.1'!P27&gt;='Раздел 2.14.1.1'!Q27,0,1)</f>
        <v>0</v>
      </c>
    </row>
    <row r="11513" spans="1:8" x14ac:dyDescent="0.2">
      <c r="A11513" s="6">
        <f t="shared" si="168"/>
        <v>609562</v>
      </c>
      <c r="B11513" s="6">
        <v>56</v>
      </c>
      <c r="C11513" s="6">
        <v>2</v>
      </c>
      <c r="D11513" s="6">
        <v>17</v>
      </c>
      <c r="E11513" s="6" t="s">
        <v>19033</v>
      </c>
      <c r="H11513" s="6">
        <f>IF('Раздел 2.14.1.1'!P28&gt;='Раздел 2.14.1.1'!Q28,0,1)</f>
        <v>0</v>
      </c>
    </row>
    <row r="11514" spans="1:8" x14ac:dyDescent="0.2">
      <c r="A11514" s="6">
        <f t="shared" si="168"/>
        <v>609562</v>
      </c>
      <c r="B11514" s="6">
        <v>56</v>
      </c>
      <c r="C11514" s="6">
        <v>2</v>
      </c>
      <c r="D11514" s="6">
        <v>18</v>
      </c>
      <c r="E11514" s="6" t="s">
        <v>19034</v>
      </c>
      <c r="H11514" s="6">
        <f>IF('Раздел 2.14.1.1'!P29&gt;='Раздел 2.14.1.1'!Q29,0,1)</f>
        <v>0</v>
      </c>
    </row>
    <row r="11515" spans="1:8" x14ac:dyDescent="0.2">
      <c r="A11515" s="6">
        <f t="shared" si="168"/>
        <v>609562</v>
      </c>
      <c r="B11515" s="6">
        <v>56</v>
      </c>
      <c r="C11515" s="6">
        <v>2</v>
      </c>
      <c r="D11515" s="6">
        <v>19</v>
      </c>
      <c r="E11515" s="6" t="s">
        <v>19035</v>
      </c>
      <c r="H11515" s="6">
        <f>IF('Раздел 2.14.1.1'!P30&gt;='Раздел 2.14.1.1'!Q30,0,1)</f>
        <v>0</v>
      </c>
    </row>
    <row r="11516" spans="1:8" x14ac:dyDescent="0.2">
      <c r="A11516" s="6">
        <f t="shared" si="168"/>
        <v>609562</v>
      </c>
      <c r="B11516" s="6">
        <v>56</v>
      </c>
      <c r="C11516" s="6">
        <v>2</v>
      </c>
      <c r="D11516" s="6">
        <v>20</v>
      </c>
      <c r="E11516" s="6" t="s">
        <v>19036</v>
      </c>
      <c r="H11516" s="6">
        <f>IF('Раздел 2.14.1.1'!P31&gt;='Раздел 2.14.1.1'!Q31,0,1)</f>
        <v>0</v>
      </c>
    </row>
    <row r="11517" spans="1:8" x14ac:dyDescent="0.2">
      <c r="A11517" s="6">
        <f t="shared" si="168"/>
        <v>609562</v>
      </c>
      <c r="B11517" s="6">
        <v>56</v>
      </c>
      <c r="C11517" s="6">
        <v>2</v>
      </c>
      <c r="D11517" s="6">
        <v>21</v>
      </c>
      <c r="E11517" s="6" t="s">
        <v>19037</v>
      </c>
      <c r="H11517" s="6">
        <f>IF('Раздел 2.14.1.1'!P32&gt;='Раздел 2.14.1.1'!Q32,0,1)</f>
        <v>0</v>
      </c>
    </row>
    <row r="11518" spans="1:8" x14ac:dyDescent="0.2">
      <c r="A11518" s="6">
        <f t="shared" si="168"/>
        <v>609562</v>
      </c>
      <c r="B11518" s="6">
        <v>56</v>
      </c>
      <c r="C11518" s="6">
        <v>2</v>
      </c>
      <c r="D11518" s="6">
        <v>22</v>
      </c>
      <c r="E11518" s="6" t="s">
        <v>19038</v>
      </c>
      <c r="H11518" s="6">
        <f>IF('Раздел 2.14.1.1'!P33&gt;='Раздел 2.14.1.1'!Q33,0,1)</f>
        <v>0</v>
      </c>
    </row>
    <row r="11519" spans="1:8" x14ac:dyDescent="0.2">
      <c r="A11519" s="6">
        <f t="shared" si="168"/>
        <v>609562</v>
      </c>
      <c r="B11519" s="6">
        <v>56</v>
      </c>
      <c r="C11519" s="6">
        <v>2</v>
      </c>
      <c r="D11519" s="6">
        <v>23</v>
      </c>
      <c r="E11519" s="6" t="s">
        <v>19803</v>
      </c>
      <c r="H11519" s="6">
        <f>IF('Раздел 2.14.1.1'!P34&gt;='Раздел 2.14.1.1'!Q34,0,1)</f>
        <v>0</v>
      </c>
    </row>
    <row r="11520" spans="1:8" x14ac:dyDescent="0.2">
      <c r="A11520" s="6">
        <f t="shared" si="168"/>
        <v>609562</v>
      </c>
      <c r="B11520" s="6">
        <v>56</v>
      </c>
      <c r="C11520" s="6">
        <v>2</v>
      </c>
      <c r="D11520" s="6">
        <v>24</v>
      </c>
      <c r="E11520" s="6" t="s">
        <v>19804</v>
      </c>
      <c r="H11520" s="6">
        <f>IF('Раздел 2.14.1.1'!P35&gt;='Раздел 2.14.1.1'!Q35,0,1)</f>
        <v>0</v>
      </c>
    </row>
    <row r="11521" spans="1:8" x14ac:dyDescent="0.2">
      <c r="A11521" s="6">
        <f t="shared" si="168"/>
        <v>609562</v>
      </c>
      <c r="B11521" s="6">
        <v>56</v>
      </c>
      <c r="C11521" s="6">
        <v>2</v>
      </c>
      <c r="D11521" s="6">
        <v>25</v>
      </c>
      <c r="E11521" s="6" t="s">
        <v>19805</v>
      </c>
      <c r="H11521" s="6">
        <f>IF('Раздел 2.14.1.1'!P36&gt;='Раздел 2.14.1.1'!Q36,0,1)</f>
        <v>0</v>
      </c>
    </row>
    <row r="11522" spans="1:8" x14ac:dyDescent="0.2">
      <c r="A11522" s="6">
        <f t="shared" si="168"/>
        <v>609562</v>
      </c>
      <c r="B11522" s="6">
        <v>56</v>
      </c>
      <c r="C11522" s="6">
        <v>2</v>
      </c>
      <c r="D11522" s="6">
        <v>26</v>
      </c>
      <c r="E11522" s="6" t="s">
        <v>19806</v>
      </c>
      <c r="H11522" s="6">
        <f>IF('Раздел 2.14.1.1'!P37&gt;='Раздел 2.14.1.1'!Q37,0,1)</f>
        <v>0</v>
      </c>
    </row>
    <row r="11523" spans="1:8" x14ac:dyDescent="0.2">
      <c r="A11523" s="6">
        <f t="shared" si="168"/>
        <v>609562</v>
      </c>
      <c r="B11523" s="6">
        <v>56</v>
      </c>
      <c r="C11523" s="6">
        <v>2</v>
      </c>
      <c r="D11523" s="6">
        <v>27</v>
      </c>
      <c r="E11523" s="6" t="s">
        <v>19807</v>
      </c>
      <c r="H11523" s="6">
        <f>IF('Раздел 2.14.1.1'!P38&gt;='Раздел 2.14.1.1'!Q38,0,1)</f>
        <v>0</v>
      </c>
    </row>
    <row r="11524" spans="1:8" x14ac:dyDescent="0.2">
      <c r="A11524" s="6">
        <f t="shared" si="168"/>
        <v>609562</v>
      </c>
      <c r="B11524" s="6">
        <v>56</v>
      </c>
      <c r="C11524" s="6">
        <v>2</v>
      </c>
      <c r="D11524" s="6">
        <v>28</v>
      </c>
      <c r="E11524" s="6" t="s">
        <v>19808</v>
      </c>
      <c r="H11524" s="6">
        <f>IF('Раздел 2.14.1.1'!P39&gt;='Раздел 2.14.1.1'!Q39,0,1)</f>
        <v>0</v>
      </c>
    </row>
    <row r="11525" spans="1:8" x14ac:dyDescent="0.2">
      <c r="A11525" s="6">
        <f t="shared" si="168"/>
        <v>609562</v>
      </c>
      <c r="B11525" s="6">
        <v>56</v>
      </c>
      <c r="C11525" s="6">
        <v>2</v>
      </c>
      <c r="D11525" s="6">
        <v>29</v>
      </c>
      <c r="E11525" s="6" t="s">
        <v>19809</v>
      </c>
      <c r="H11525" s="6">
        <f>IF('Раздел 2.14.1.1'!P40&gt;='Раздел 2.14.1.1'!Q40,0,1)</f>
        <v>0</v>
      </c>
    </row>
    <row r="11526" spans="1:8" x14ac:dyDescent="0.2">
      <c r="A11526" s="6">
        <f t="shared" si="168"/>
        <v>609562</v>
      </c>
      <c r="B11526" s="6">
        <v>56</v>
      </c>
      <c r="C11526" s="6">
        <v>2</v>
      </c>
      <c r="D11526" s="6">
        <v>30</v>
      </c>
      <c r="E11526" s="6" t="s">
        <v>19810</v>
      </c>
      <c r="H11526" s="6">
        <f>IF('Раздел 2.14.1.1'!P41&gt;='Раздел 2.14.1.1'!Q41,0,1)</f>
        <v>0</v>
      </c>
    </row>
    <row r="11527" spans="1:8" x14ac:dyDescent="0.2">
      <c r="A11527" s="6">
        <f t="shared" si="168"/>
        <v>609562</v>
      </c>
      <c r="B11527" s="6">
        <v>56</v>
      </c>
      <c r="C11527" s="6">
        <v>2</v>
      </c>
      <c r="D11527" s="6">
        <v>31</v>
      </c>
      <c r="E11527" s="6" t="s">
        <v>19811</v>
      </c>
      <c r="H11527" s="6">
        <f>IF('Раздел 2.14.1.1'!P42&gt;='Раздел 2.14.1.1'!Q42,0,1)</f>
        <v>0</v>
      </c>
    </row>
    <row r="11528" spans="1:8" x14ac:dyDescent="0.2">
      <c r="A11528" s="6">
        <f t="shared" si="168"/>
        <v>609562</v>
      </c>
      <c r="B11528" s="6">
        <v>56</v>
      </c>
      <c r="C11528" s="6">
        <v>2</v>
      </c>
      <c r="D11528" s="6">
        <v>32</v>
      </c>
      <c r="E11528" s="6" t="s">
        <v>19812</v>
      </c>
      <c r="H11528" s="6">
        <f>IF('Раздел 2.14.1.1'!P43&gt;='Раздел 2.14.1.1'!Q43,0,1)</f>
        <v>0</v>
      </c>
    </row>
    <row r="11529" spans="1:8" x14ac:dyDescent="0.2">
      <c r="A11529" s="6">
        <f t="shared" si="168"/>
        <v>609562</v>
      </c>
      <c r="B11529" s="6">
        <v>56</v>
      </c>
      <c r="C11529" s="6">
        <v>2</v>
      </c>
      <c r="D11529" s="6">
        <v>33</v>
      </c>
      <c r="E11529" s="6" t="s">
        <v>19813</v>
      </c>
      <c r="H11529" s="6">
        <f>IF('Раздел 2.14.1.1'!P44&gt;='Раздел 2.14.1.1'!Q44,0,1)</f>
        <v>0</v>
      </c>
    </row>
    <row r="11530" spans="1:8" x14ac:dyDescent="0.2">
      <c r="A11530" s="6">
        <f t="shared" ref="A11530:A11593" si="169">P_3</f>
        <v>609562</v>
      </c>
      <c r="B11530" s="6">
        <v>56</v>
      </c>
      <c r="C11530" s="6">
        <v>2</v>
      </c>
      <c r="D11530" s="6">
        <v>34</v>
      </c>
      <c r="E11530" s="6" t="s">
        <v>19814</v>
      </c>
      <c r="H11530" s="6">
        <f>IF('Раздел 2.14.1.1'!P45&gt;='Раздел 2.14.1.1'!Q45,0,1)</f>
        <v>0</v>
      </c>
    </row>
    <row r="11531" spans="1:8" x14ac:dyDescent="0.2">
      <c r="A11531" s="6">
        <f t="shared" si="169"/>
        <v>609562</v>
      </c>
      <c r="B11531" s="6">
        <v>56</v>
      </c>
      <c r="C11531" s="6">
        <v>2</v>
      </c>
      <c r="D11531" s="6">
        <v>35</v>
      </c>
      <c r="E11531" s="6" t="s">
        <v>19815</v>
      </c>
      <c r="H11531" s="6">
        <f>IF('Раздел 2.14.1.1'!P46&gt;='Раздел 2.14.1.1'!Q46,0,1)</f>
        <v>0</v>
      </c>
    </row>
    <row r="11532" spans="1:8" x14ac:dyDescent="0.2">
      <c r="A11532" s="6">
        <f t="shared" si="169"/>
        <v>609562</v>
      </c>
      <c r="B11532" s="6">
        <v>56</v>
      </c>
      <c r="C11532" s="6">
        <v>2</v>
      </c>
      <c r="D11532" s="6">
        <v>36</v>
      </c>
      <c r="E11532" s="6" t="s">
        <v>19816</v>
      </c>
      <c r="H11532" s="6">
        <f>IF('Раздел 2.14.1.1'!P47&gt;='Раздел 2.14.1.1'!Q47,0,1)</f>
        <v>0</v>
      </c>
    </row>
    <row r="11533" spans="1:8" x14ac:dyDescent="0.2">
      <c r="A11533" s="6">
        <f t="shared" si="169"/>
        <v>609562</v>
      </c>
      <c r="B11533" s="6">
        <v>56</v>
      </c>
      <c r="C11533" s="6">
        <v>2</v>
      </c>
      <c r="D11533" s="6">
        <v>37</v>
      </c>
      <c r="E11533" s="6" t="s">
        <v>19817</v>
      </c>
      <c r="H11533" s="6">
        <f>IF('Раздел 2.14.1.1'!P48&gt;='Раздел 2.14.1.1'!Q48,0,1)</f>
        <v>0</v>
      </c>
    </row>
    <row r="11534" spans="1:8" x14ac:dyDescent="0.2">
      <c r="A11534" s="6">
        <f t="shared" si="169"/>
        <v>609562</v>
      </c>
      <c r="B11534" s="6">
        <v>56</v>
      </c>
      <c r="C11534" s="119">
        <v>2</v>
      </c>
      <c r="D11534" s="119">
        <v>38</v>
      </c>
      <c r="E11534" s="119" t="s">
        <v>19818</v>
      </c>
      <c r="F11534" s="119"/>
      <c r="G11534" s="119"/>
      <c r="H11534" s="119">
        <f>IF('Раздел 2.14.1.1'!P49&gt;='Раздел 2.14.1.1'!Q49,0,1)</f>
        <v>0</v>
      </c>
    </row>
    <row r="11535" spans="1:8" x14ac:dyDescent="0.2">
      <c r="A11535" s="6">
        <f t="shared" si="169"/>
        <v>609562</v>
      </c>
      <c r="B11535" s="6">
        <v>56</v>
      </c>
      <c r="C11535" s="6">
        <v>3</v>
      </c>
      <c r="D11535" s="6">
        <v>39</v>
      </c>
      <c r="E11535" s="6" t="s">
        <v>19053</v>
      </c>
      <c r="H11535" s="125">
        <f>IF('Раздел 2.14.1.1'!P21&gt;='Раздел 2.14.1.1'!R21,0,1)</f>
        <v>0</v>
      </c>
    </row>
    <row r="11536" spans="1:8" x14ac:dyDescent="0.2">
      <c r="A11536" s="6">
        <f t="shared" si="169"/>
        <v>609562</v>
      </c>
      <c r="B11536" s="6">
        <v>56</v>
      </c>
      <c r="C11536" s="6">
        <v>3</v>
      </c>
      <c r="D11536" s="6">
        <v>40</v>
      </c>
      <c r="E11536" s="6" t="s">
        <v>19054</v>
      </c>
      <c r="H11536" s="7">
        <f>IF('Раздел 2.14.1.1'!P22&gt;='Раздел 2.14.1.1'!R22,0,1)</f>
        <v>0</v>
      </c>
    </row>
    <row r="11537" spans="1:8" x14ac:dyDescent="0.2">
      <c r="A11537" s="6">
        <f t="shared" si="169"/>
        <v>609562</v>
      </c>
      <c r="B11537" s="6">
        <v>56</v>
      </c>
      <c r="C11537" s="6">
        <v>3</v>
      </c>
      <c r="D11537" s="6">
        <v>41</v>
      </c>
      <c r="E11537" s="6" t="s">
        <v>19055</v>
      </c>
      <c r="H11537" s="7">
        <f>IF('Раздел 2.14.1.1'!P23&gt;='Раздел 2.14.1.1'!R23,0,1)</f>
        <v>0</v>
      </c>
    </row>
    <row r="11538" spans="1:8" x14ac:dyDescent="0.2">
      <c r="A11538" s="6">
        <f t="shared" si="169"/>
        <v>609562</v>
      </c>
      <c r="B11538" s="6">
        <v>56</v>
      </c>
      <c r="C11538" s="6">
        <v>3</v>
      </c>
      <c r="D11538" s="6">
        <v>42</v>
      </c>
      <c r="E11538" s="6" t="s">
        <v>19056</v>
      </c>
      <c r="H11538" s="7">
        <f>IF('Раздел 2.14.1.1'!P24&gt;='Раздел 2.14.1.1'!R24,0,1)</f>
        <v>0</v>
      </c>
    </row>
    <row r="11539" spans="1:8" x14ac:dyDescent="0.2">
      <c r="A11539" s="6">
        <f t="shared" si="169"/>
        <v>609562</v>
      </c>
      <c r="B11539" s="6">
        <v>56</v>
      </c>
      <c r="C11539" s="6">
        <v>3</v>
      </c>
      <c r="D11539" s="6">
        <v>43</v>
      </c>
      <c r="E11539" s="6" t="s">
        <v>19057</v>
      </c>
      <c r="H11539" s="7">
        <f>IF('Раздел 2.14.1.1'!P25&gt;='Раздел 2.14.1.1'!R25,0,1)</f>
        <v>0</v>
      </c>
    </row>
    <row r="11540" spans="1:8" x14ac:dyDescent="0.2">
      <c r="A11540" s="6">
        <f t="shared" si="169"/>
        <v>609562</v>
      </c>
      <c r="B11540" s="6">
        <v>56</v>
      </c>
      <c r="C11540" s="6">
        <v>3</v>
      </c>
      <c r="D11540" s="6">
        <v>44</v>
      </c>
      <c r="E11540" s="6" t="s">
        <v>19058</v>
      </c>
      <c r="H11540" s="7">
        <f>IF('Раздел 2.14.1.1'!P26&gt;='Раздел 2.14.1.1'!R26,0,1)</f>
        <v>0</v>
      </c>
    </row>
    <row r="11541" spans="1:8" x14ac:dyDescent="0.2">
      <c r="A11541" s="6">
        <f t="shared" si="169"/>
        <v>609562</v>
      </c>
      <c r="B11541" s="6">
        <v>56</v>
      </c>
      <c r="C11541" s="6">
        <v>3</v>
      </c>
      <c r="D11541" s="6">
        <v>45</v>
      </c>
      <c r="E11541" s="6" t="s">
        <v>19059</v>
      </c>
      <c r="H11541" s="7">
        <f>IF('Раздел 2.14.1.1'!P27&gt;='Раздел 2.14.1.1'!R27,0,1)</f>
        <v>0</v>
      </c>
    </row>
    <row r="11542" spans="1:8" x14ac:dyDescent="0.2">
      <c r="A11542" s="6">
        <f t="shared" si="169"/>
        <v>609562</v>
      </c>
      <c r="B11542" s="6">
        <v>56</v>
      </c>
      <c r="C11542" s="6">
        <v>3</v>
      </c>
      <c r="D11542" s="6">
        <v>46</v>
      </c>
      <c r="E11542" s="6" t="s">
        <v>19060</v>
      </c>
      <c r="H11542" s="7">
        <f>IF('Раздел 2.14.1.1'!P28&gt;='Раздел 2.14.1.1'!R28,0,1)</f>
        <v>0</v>
      </c>
    </row>
    <row r="11543" spans="1:8" x14ac:dyDescent="0.2">
      <c r="A11543" s="6">
        <f t="shared" si="169"/>
        <v>609562</v>
      </c>
      <c r="B11543" s="6">
        <v>56</v>
      </c>
      <c r="C11543" s="6">
        <v>3</v>
      </c>
      <c r="D11543" s="6">
        <v>47</v>
      </c>
      <c r="E11543" s="6" t="s">
        <v>19061</v>
      </c>
      <c r="H11543" s="7">
        <f>IF('Раздел 2.14.1.1'!P29&gt;='Раздел 2.14.1.1'!R29,0,1)</f>
        <v>0</v>
      </c>
    </row>
    <row r="11544" spans="1:8" x14ac:dyDescent="0.2">
      <c r="A11544" s="6">
        <f t="shared" si="169"/>
        <v>609562</v>
      </c>
      <c r="B11544" s="6">
        <v>56</v>
      </c>
      <c r="C11544" s="6">
        <v>3</v>
      </c>
      <c r="D11544" s="6">
        <v>48</v>
      </c>
      <c r="E11544" s="6" t="s">
        <v>19062</v>
      </c>
      <c r="H11544" s="7">
        <f>IF('Раздел 2.14.1.1'!P30&gt;='Раздел 2.14.1.1'!R30,0,1)</f>
        <v>0</v>
      </c>
    </row>
    <row r="11545" spans="1:8" x14ac:dyDescent="0.2">
      <c r="A11545" s="6">
        <f t="shared" si="169"/>
        <v>609562</v>
      </c>
      <c r="B11545" s="6">
        <v>56</v>
      </c>
      <c r="C11545" s="6">
        <v>3</v>
      </c>
      <c r="D11545" s="6">
        <v>49</v>
      </c>
      <c r="E11545" s="6" t="s">
        <v>19063</v>
      </c>
      <c r="H11545" s="7">
        <f>IF('Раздел 2.14.1.1'!P31&gt;='Раздел 2.14.1.1'!R31,0,1)</f>
        <v>0</v>
      </c>
    </row>
    <row r="11546" spans="1:8" x14ac:dyDescent="0.2">
      <c r="A11546" s="6">
        <f t="shared" si="169"/>
        <v>609562</v>
      </c>
      <c r="B11546" s="6">
        <v>56</v>
      </c>
      <c r="C11546" s="6">
        <v>3</v>
      </c>
      <c r="D11546" s="6">
        <v>50</v>
      </c>
      <c r="E11546" s="6" t="s">
        <v>19064</v>
      </c>
      <c r="H11546" s="7">
        <f>IF('Раздел 2.14.1.1'!P32&gt;='Раздел 2.14.1.1'!R32,0,1)</f>
        <v>0</v>
      </c>
    </row>
    <row r="11547" spans="1:8" x14ac:dyDescent="0.2">
      <c r="A11547" s="6">
        <f t="shared" si="169"/>
        <v>609562</v>
      </c>
      <c r="B11547" s="6">
        <v>56</v>
      </c>
      <c r="C11547" s="6">
        <v>3</v>
      </c>
      <c r="D11547" s="6">
        <v>51</v>
      </c>
      <c r="E11547" s="6" t="s">
        <v>19065</v>
      </c>
      <c r="H11547" s="7">
        <f>IF('Раздел 2.14.1.1'!P33&gt;='Раздел 2.14.1.1'!R33,0,1)</f>
        <v>0</v>
      </c>
    </row>
    <row r="11548" spans="1:8" x14ac:dyDescent="0.2">
      <c r="A11548" s="6">
        <f t="shared" si="169"/>
        <v>609562</v>
      </c>
      <c r="B11548" s="6">
        <v>56</v>
      </c>
      <c r="C11548" s="6">
        <v>3</v>
      </c>
      <c r="D11548" s="6">
        <v>52</v>
      </c>
      <c r="E11548" s="6" t="s">
        <v>19826</v>
      </c>
      <c r="H11548" s="7">
        <f>IF('Раздел 2.14.1.1'!P34&gt;='Раздел 2.14.1.1'!R34,0,1)</f>
        <v>0</v>
      </c>
    </row>
    <row r="11549" spans="1:8" x14ac:dyDescent="0.2">
      <c r="A11549" s="6">
        <f t="shared" si="169"/>
        <v>609562</v>
      </c>
      <c r="B11549" s="6">
        <v>56</v>
      </c>
      <c r="C11549" s="6">
        <v>3</v>
      </c>
      <c r="D11549" s="6">
        <v>53</v>
      </c>
      <c r="E11549" s="6" t="s">
        <v>19827</v>
      </c>
      <c r="H11549" s="7">
        <f>IF('Раздел 2.14.1.1'!P35&gt;='Раздел 2.14.1.1'!R35,0,1)</f>
        <v>0</v>
      </c>
    </row>
    <row r="11550" spans="1:8" x14ac:dyDescent="0.2">
      <c r="A11550" s="6">
        <f t="shared" si="169"/>
        <v>609562</v>
      </c>
      <c r="B11550" s="6">
        <v>56</v>
      </c>
      <c r="C11550" s="6">
        <v>3</v>
      </c>
      <c r="D11550" s="6">
        <v>54</v>
      </c>
      <c r="E11550" s="6" t="s">
        <v>19828</v>
      </c>
      <c r="H11550" s="7">
        <f>IF('Раздел 2.14.1.1'!P36&gt;='Раздел 2.14.1.1'!R36,0,1)</f>
        <v>0</v>
      </c>
    </row>
    <row r="11551" spans="1:8" x14ac:dyDescent="0.2">
      <c r="A11551" s="6">
        <f t="shared" si="169"/>
        <v>609562</v>
      </c>
      <c r="B11551" s="6">
        <v>56</v>
      </c>
      <c r="C11551" s="6">
        <v>3</v>
      </c>
      <c r="D11551" s="6">
        <v>55</v>
      </c>
      <c r="E11551" s="6" t="s">
        <v>19829</v>
      </c>
      <c r="H11551" s="7">
        <f>IF('Раздел 2.14.1.1'!P37&gt;='Раздел 2.14.1.1'!R37,0,1)</f>
        <v>0</v>
      </c>
    </row>
    <row r="11552" spans="1:8" x14ac:dyDescent="0.2">
      <c r="A11552" s="6">
        <f t="shared" si="169"/>
        <v>609562</v>
      </c>
      <c r="B11552" s="6">
        <v>56</v>
      </c>
      <c r="C11552" s="6">
        <v>3</v>
      </c>
      <c r="D11552" s="6">
        <v>56</v>
      </c>
      <c r="E11552" s="6" t="s">
        <v>19830</v>
      </c>
      <c r="H11552" s="7">
        <f>IF('Раздел 2.14.1.1'!P38&gt;='Раздел 2.14.1.1'!R38,0,1)</f>
        <v>0</v>
      </c>
    </row>
    <row r="11553" spans="1:8" x14ac:dyDescent="0.2">
      <c r="A11553" s="6">
        <f t="shared" si="169"/>
        <v>609562</v>
      </c>
      <c r="B11553" s="6">
        <v>56</v>
      </c>
      <c r="C11553" s="6">
        <v>3</v>
      </c>
      <c r="D11553" s="6">
        <v>57</v>
      </c>
      <c r="E11553" s="6" t="s">
        <v>19831</v>
      </c>
      <c r="H11553" s="7">
        <f>IF('Раздел 2.14.1.1'!P39&gt;='Раздел 2.14.1.1'!R39,0,1)</f>
        <v>0</v>
      </c>
    </row>
    <row r="11554" spans="1:8" x14ac:dyDescent="0.2">
      <c r="A11554" s="6">
        <f t="shared" si="169"/>
        <v>609562</v>
      </c>
      <c r="B11554" s="6">
        <v>56</v>
      </c>
      <c r="C11554" s="6">
        <v>3</v>
      </c>
      <c r="D11554" s="6">
        <v>58</v>
      </c>
      <c r="E11554" s="6" t="s">
        <v>19832</v>
      </c>
      <c r="H11554" s="7">
        <f>IF('Раздел 2.14.1.1'!P40&gt;='Раздел 2.14.1.1'!R40,0,1)</f>
        <v>0</v>
      </c>
    </row>
    <row r="11555" spans="1:8" x14ac:dyDescent="0.2">
      <c r="A11555" s="6">
        <f t="shared" si="169"/>
        <v>609562</v>
      </c>
      <c r="B11555" s="6">
        <v>56</v>
      </c>
      <c r="C11555" s="6">
        <v>3</v>
      </c>
      <c r="D11555" s="6">
        <v>59</v>
      </c>
      <c r="E11555" s="6" t="s">
        <v>19833</v>
      </c>
      <c r="H11555" s="7">
        <f>IF('Раздел 2.14.1.1'!P41&gt;='Раздел 2.14.1.1'!R41,0,1)</f>
        <v>0</v>
      </c>
    </row>
    <row r="11556" spans="1:8" x14ac:dyDescent="0.2">
      <c r="A11556" s="6">
        <f t="shared" si="169"/>
        <v>609562</v>
      </c>
      <c r="B11556" s="6">
        <v>56</v>
      </c>
      <c r="C11556" s="6">
        <v>3</v>
      </c>
      <c r="D11556" s="6">
        <v>60</v>
      </c>
      <c r="E11556" s="6" t="s">
        <v>19834</v>
      </c>
      <c r="H11556" s="7">
        <f>IF('Раздел 2.14.1.1'!P42&gt;='Раздел 2.14.1.1'!R42,0,1)</f>
        <v>0</v>
      </c>
    </row>
    <row r="11557" spans="1:8" x14ac:dyDescent="0.2">
      <c r="A11557" s="6">
        <f t="shared" si="169"/>
        <v>609562</v>
      </c>
      <c r="B11557" s="6">
        <v>56</v>
      </c>
      <c r="C11557" s="6">
        <v>3</v>
      </c>
      <c r="D11557" s="6">
        <v>61</v>
      </c>
      <c r="E11557" s="6" t="s">
        <v>19835</v>
      </c>
      <c r="H11557" s="7">
        <f>IF('Раздел 2.14.1.1'!P43&gt;='Раздел 2.14.1.1'!R43,0,1)</f>
        <v>0</v>
      </c>
    </row>
    <row r="11558" spans="1:8" x14ac:dyDescent="0.2">
      <c r="A11558" s="6">
        <f t="shared" si="169"/>
        <v>609562</v>
      </c>
      <c r="B11558" s="6">
        <v>56</v>
      </c>
      <c r="C11558" s="6">
        <v>3</v>
      </c>
      <c r="D11558" s="6">
        <v>62</v>
      </c>
      <c r="E11558" s="6" t="s">
        <v>19836</v>
      </c>
      <c r="H11558" s="7">
        <f>IF('Раздел 2.14.1.1'!P44&gt;='Раздел 2.14.1.1'!R44,0,1)</f>
        <v>0</v>
      </c>
    </row>
    <row r="11559" spans="1:8" x14ac:dyDescent="0.2">
      <c r="A11559" s="6">
        <f t="shared" si="169"/>
        <v>609562</v>
      </c>
      <c r="B11559" s="6">
        <v>56</v>
      </c>
      <c r="C11559" s="6">
        <v>3</v>
      </c>
      <c r="D11559" s="6">
        <v>63</v>
      </c>
      <c r="E11559" s="6" t="s">
        <v>19837</v>
      </c>
      <c r="H11559" s="7">
        <f>IF('Раздел 2.14.1.1'!P45&gt;='Раздел 2.14.1.1'!R45,0,1)</f>
        <v>0</v>
      </c>
    </row>
    <row r="11560" spans="1:8" x14ac:dyDescent="0.2">
      <c r="A11560" s="6">
        <f t="shared" si="169"/>
        <v>609562</v>
      </c>
      <c r="B11560" s="6">
        <v>56</v>
      </c>
      <c r="C11560" s="6">
        <v>3</v>
      </c>
      <c r="D11560" s="6">
        <v>64</v>
      </c>
      <c r="E11560" s="6" t="s">
        <v>19838</v>
      </c>
      <c r="H11560" s="7">
        <f>IF('Раздел 2.14.1.1'!P46&gt;='Раздел 2.14.1.1'!R46,0,1)</f>
        <v>0</v>
      </c>
    </row>
    <row r="11561" spans="1:8" x14ac:dyDescent="0.2">
      <c r="A11561" s="6">
        <f t="shared" si="169"/>
        <v>609562</v>
      </c>
      <c r="B11561" s="6">
        <v>56</v>
      </c>
      <c r="C11561" s="6">
        <v>3</v>
      </c>
      <c r="D11561" s="6">
        <v>65</v>
      </c>
      <c r="E11561" s="6" t="s">
        <v>19839</v>
      </c>
      <c r="H11561" s="7">
        <f>IF('Раздел 2.14.1.1'!P47&gt;='Раздел 2.14.1.1'!R47,0,1)</f>
        <v>0</v>
      </c>
    </row>
    <row r="11562" spans="1:8" x14ac:dyDescent="0.2">
      <c r="A11562" s="6">
        <f t="shared" si="169"/>
        <v>609562</v>
      </c>
      <c r="B11562" s="6">
        <v>56</v>
      </c>
      <c r="C11562" s="6">
        <v>3</v>
      </c>
      <c r="D11562" s="6">
        <v>66</v>
      </c>
      <c r="E11562" s="6" t="s">
        <v>19784</v>
      </c>
      <c r="H11562" s="7">
        <f>IF('Раздел 2.14.1.1'!P48&gt;='Раздел 2.14.1.1'!R48,0,1)</f>
        <v>0</v>
      </c>
    </row>
    <row r="11563" spans="1:8" x14ac:dyDescent="0.2">
      <c r="A11563" s="6">
        <f t="shared" si="169"/>
        <v>609562</v>
      </c>
      <c r="B11563" s="6">
        <v>56</v>
      </c>
      <c r="C11563" s="119">
        <v>3</v>
      </c>
      <c r="D11563" s="119">
        <v>67</v>
      </c>
      <c r="E11563" s="119" t="s">
        <v>19785</v>
      </c>
      <c r="F11563" s="119"/>
      <c r="G11563" s="119"/>
      <c r="H11563" s="119">
        <f>IF('Раздел 2.14.1.1'!P49&gt;='Раздел 2.14.1.1'!R49,0,1)</f>
        <v>0</v>
      </c>
    </row>
    <row r="11564" spans="1:8" x14ac:dyDescent="0.2">
      <c r="A11564" s="6">
        <f t="shared" si="169"/>
        <v>609562</v>
      </c>
      <c r="B11564" s="6">
        <v>56</v>
      </c>
      <c r="C11564" s="125">
        <v>4</v>
      </c>
      <c r="D11564" s="125">
        <v>68</v>
      </c>
      <c r="E11564" s="6" t="s">
        <v>19786</v>
      </c>
      <c r="H11564" s="6">
        <f>IF('Раздел 2.14.1.1'!S21&gt;='Раздел 2.14.1.1'!T21,0,1)</f>
        <v>0</v>
      </c>
    </row>
    <row r="11565" spans="1:8" x14ac:dyDescent="0.2">
      <c r="A11565" s="6">
        <f t="shared" si="169"/>
        <v>609562</v>
      </c>
      <c r="B11565" s="6">
        <v>56</v>
      </c>
      <c r="C11565" s="7">
        <v>4</v>
      </c>
      <c r="D11565" s="7">
        <v>69</v>
      </c>
      <c r="E11565" s="6" t="s">
        <v>19787</v>
      </c>
      <c r="H11565" s="6">
        <f>IF('Раздел 2.14.1.1'!S22&gt;='Раздел 2.14.1.1'!T22,0,1)</f>
        <v>0</v>
      </c>
    </row>
    <row r="11566" spans="1:8" x14ac:dyDescent="0.2">
      <c r="A11566" s="6">
        <f t="shared" si="169"/>
        <v>609562</v>
      </c>
      <c r="B11566" s="6">
        <v>56</v>
      </c>
      <c r="C11566" s="7">
        <v>4</v>
      </c>
      <c r="D11566" s="7">
        <v>70</v>
      </c>
      <c r="E11566" s="6" t="s">
        <v>19788</v>
      </c>
      <c r="H11566" s="6">
        <f>IF('Раздел 2.14.1.1'!S23&gt;='Раздел 2.14.1.1'!T23,0,1)</f>
        <v>0</v>
      </c>
    </row>
    <row r="11567" spans="1:8" x14ac:dyDescent="0.2">
      <c r="A11567" s="6">
        <f t="shared" si="169"/>
        <v>609562</v>
      </c>
      <c r="B11567" s="6">
        <v>56</v>
      </c>
      <c r="C11567" s="7">
        <v>4</v>
      </c>
      <c r="D11567" s="7">
        <v>71</v>
      </c>
      <c r="E11567" s="6" t="s">
        <v>19789</v>
      </c>
      <c r="H11567" s="6">
        <f>IF('Раздел 2.14.1.1'!S24&gt;='Раздел 2.14.1.1'!T24,0,1)</f>
        <v>0</v>
      </c>
    </row>
    <row r="11568" spans="1:8" x14ac:dyDescent="0.2">
      <c r="A11568" s="6">
        <f t="shared" si="169"/>
        <v>609562</v>
      </c>
      <c r="B11568" s="6">
        <v>56</v>
      </c>
      <c r="C11568" s="7">
        <v>4</v>
      </c>
      <c r="D11568" s="7">
        <v>72</v>
      </c>
      <c r="E11568" s="6" t="s">
        <v>19790</v>
      </c>
      <c r="H11568" s="6">
        <f>IF('Раздел 2.14.1.1'!S25&gt;='Раздел 2.14.1.1'!T25,0,1)</f>
        <v>0</v>
      </c>
    </row>
    <row r="11569" spans="1:8" x14ac:dyDescent="0.2">
      <c r="A11569" s="6">
        <f t="shared" si="169"/>
        <v>609562</v>
      </c>
      <c r="B11569" s="6">
        <v>56</v>
      </c>
      <c r="C11569" s="7">
        <v>4</v>
      </c>
      <c r="D11569" s="7">
        <v>73</v>
      </c>
      <c r="E11569" s="6" t="s">
        <v>19791</v>
      </c>
      <c r="H11569" s="6">
        <f>IF('Раздел 2.14.1.1'!S26&gt;='Раздел 2.14.1.1'!T26,0,1)</f>
        <v>0</v>
      </c>
    </row>
    <row r="11570" spans="1:8" x14ac:dyDescent="0.2">
      <c r="A11570" s="6">
        <f t="shared" si="169"/>
        <v>609562</v>
      </c>
      <c r="B11570" s="6">
        <v>56</v>
      </c>
      <c r="C11570" s="7">
        <v>4</v>
      </c>
      <c r="D11570" s="7">
        <v>74</v>
      </c>
      <c r="E11570" s="6" t="s">
        <v>19792</v>
      </c>
      <c r="H11570" s="6">
        <f>IF('Раздел 2.14.1.1'!S27&gt;='Раздел 2.14.1.1'!T27,0,1)</f>
        <v>0</v>
      </c>
    </row>
    <row r="11571" spans="1:8" x14ac:dyDescent="0.2">
      <c r="A11571" s="6">
        <f t="shared" si="169"/>
        <v>609562</v>
      </c>
      <c r="B11571" s="6">
        <v>56</v>
      </c>
      <c r="C11571" s="7">
        <v>4</v>
      </c>
      <c r="D11571" s="7">
        <v>75</v>
      </c>
      <c r="E11571" s="6" t="s">
        <v>19793</v>
      </c>
      <c r="H11571" s="6">
        <f>IF('Раздел 2.14.1.1'!S28&gt;='Раздел 2.14.1.1'!T28,0,1)</f>
        <v>0</v>
      </c>
    </row>
    <row r="11572" spans="1:8" x14ac:dyDescent="0.2">
      <c r="A11572" s="6">
        <f t="shared" si="169"/>
        <v>609562</v>
      </c>
      <c r="B11572" s="6">
        <v>56</v>
      </c>
      <c r="C11572" s="7">
        <v>4</v>
      </c>
      <c r="D11572" s="7">
        <v>76</v>
      </c>
      <c r="E11572" s="6" t="s">
        <v>19794</v>
      </c>
      <c r="H11572" s="6">
        <f>IF('Раздел 2.14.1.1'!S29&gt;='Раздел 2.14.1.1'!T29,0,1)</f>
        <v>0</v>
      </c>
    </row>
    <row r="11573" spans="1:8" x14ac:dyDescent="0.2">
      <c r="A11573" s="6">
        <f t="shared" si="169"/>
        <v>609562</v>
      </c>
      <c r="B11573" s="6">
        <v>56</v>
      </c>
      <c r="C11573" s="7">
        <v>4</v>
      </c>
      <c r="D11573" s="7">
        <v>77</v>
      </c>
      <c r="E11573" s="6" t="s">
        <v>19795</v>
      </c>
      <c r="H11573" s="6">
        <f>IF('Раздел 2.14.1.1'!S30&gt;='Раздел 2.14.1.1'!T30,0,1)</f>
        <v>0</v>
      </c>
    </row>
    <row r="11574" spans="1:8" x14ac:dyDescent="0.2">
      <c r="A11574" s="6">
        <f t="shared" si="169"/>
        <v>609562</v>
      </c>
      <c r="B11574" s="6">
        <v>56</v>
      </c>
      <c r="C11574" s="7">
        <v>4</v>
      </c>
      <c r="D11574" s="7">
        <v>78</v>
      </c>
      <c r="E11574" s="6" t="s">
        <v>19796</v>
      </c>
      <c r="H11574" s="6">
        <f>IF('Раздел 2.14.1.1'!S31&gt;='Раздел 2.14.1.1'!T31,0,1)</f>
        <v>0</v>
      </c>
    </row>
    <row r="11575" spans="1:8" x14ac:dyDescent="0.2">
      <c r="A11575" s="6">
        <f t="shared" si="169"/>
        <v>609562</v>
      </c>
      <c r="B11575" s="6">
        <v>56</v>
      </c>
      <c r="C11575" s="7">
        <v>4</v>
      </c>
      <c r="D11575" s="7">
        <v>79</v>
      </c>
      <c r="E11575" s="6" t="s">
        <v>20568</v>
      </c>
      <c r="H11575" s="6">
        <f>IF('Раздел 2.14.1.1'!S32&gt;='Раздел 2.14.1.1'!T32,0,1)</f>
        <v>0</v>
      </c>
    </row>
    <row r="11576" spans="1:8" x14ac:dyDescent="0.2">
      <c r="A11576" s="6">
        <f t="shared" si="169"/>
        <v>609562</v>
      </c>
      <c r="B11576" s="6">
        <v>56</v>
      </c>
      <c r="C11576" s="7">
        <v>4</v>
      </c>
      <c r="D11576" s="7">
        <v>80</v>
      </c>
      <c r="E11576" s="6" t="s">
        <v>20569</v>
      </c>
      <c r="H11576" s="6">
        <f>IF('Раздел 2.14.1.1'!S33&gt;='Раздел 2.14.1.1'!T33,0,1)</f>
        <v>0</v>
      </c>
    </row>
    <row r="11577" spans="1:8" x14ac:dyDescent="0.2">
      <c r="A11577" s="6">
        <f t="shared" si="169"/>
        <v>609562</v>
      </c>
      <c r="B11577" s="6">
        <v>56</v>
      </c>
      <c r="C11577" s="7">
        <v>4</v>
      </c>
      <c r="D11577" s="7">
        <v>81</v>
      </c>
      <c r="E11577" s="6" t="s">
        <v>20570</v>
      </c>
      <c r="H11577" s="6">
        <f>IF('Раздел 2.14.1.1'!S34&gt;='Раздел 2.14.1.1'!T34,0,1)</f>
        <v>0</v>
      </c>
    </row>
    <row r="11578" spans="1:8" x14ac:dyDescent="0.2">
      <c r="A11578" s="6">
        <f t="shared" si="169"/>
        <v>609562</v>
      </c>
      <c r="B11578" s="6">
        <v>56</v>
      </c>
      <c r="C11578" s="7">
        <v>4</v>
      </c>
      <c r="D11578" s="7">
        <v>82</v>
      </c>
      <c r="E11578" s="6" t="s">
        <v>20571</v>
      </c>
      <c r="H11578" s="6">
        <f>IF('Раздел 2.14.1.1'!S35&gt;='Раздел 2.14.1.1'!T35,0,1)</f>
        <v>0</v>
      </c>
    </row>
    <row r="11579" spans="1:8" x14ac:dyDescent="0.2">
      <c r="A11579" s="6">
        <f t="shared" si="169"/>
        <v>609562</v>
      </c>
      <c r="B11579" s="6">
        <v>56</v>
      </c>
      <c r="C11579" s="7">
        <v>4</v>
      </c>
      <c r="D11579" s="7">
        <v>83</v>
      </c>
      <c r="E11579" s="6" t="s">
        <v>20572</v>
      </c>
      <c r="H11579" s="6">
        <f>IF('Раздел 2.14.1.1'!S36&gt;='Раздел 2.14.1.1'!T36,0,1)</f>
        <v>0</v>
      </c>
    </row>
    <row r="11580" spans="1:8" x14ac:dyDescent="0.2">
      <c r="A11580" s="6">
        <f t="shared" si="169"/>
        <v>609562</v>
      </c>
      <c r="B11580" s="6">
        <v>56</v>
      </c>
      <c r="C11580" s="7">
        <v>4</v>
      </c>
      <c r="D11580" s="7">
        <v>84</v>
      </c>
      <c r="E11580" s="6" t="s">
        <v>20573</v>
      </c>
      <c r="H11580" s="6">
        <f>IF('Раздел 2.14.1.1'!S37&gt;='Раздел 2.14.1.1'!T37,0,1)</f>
        <v>0</v>
      </c>
    </row>
    <row r="11581" spans="1:8" x14ac:dyDescent="0.2">
      <c r="A11581" s="6">
        <f t="shared" si="169"/>
        <v>609562</v>
      </c>
      <c r="B11581" s="6">
        <v>56</v>
      </c>
      <c r="C11581" s="7">
        <v>4</v>
      </c>
      <c r="D11581" s="7">
        <v>85</v>
      </c>
      <c r="E11581" s="6" t="s">
        <v>20574</v>
      </c>
      <c r="H11581" s="6">
        <f>IF('Раздел 2.14.1.1'!S38&gt;='Раздел 2.14.1.1'!T38,0,1)</f>
        <v>0</v>
      </c>
    </row>
    <row r="11582" spans="1:8" x14ac:dyDescent="0.2">
      <c r="A11582" s="6">
        <f t="shared" si="169"/>
        <v>609562</v>
      </c>
      <c r="B11582" s="6">
        <v>56</v>
      </c>
      <c r="C11582" s="7">
        <v>4</v>
      </c>
      <c r="D11582" s="7">
        <v>86</v>
      </c>
      <c r="E11582" s="6" t="s">
        <v>21358</v>
      </c>
      <c r="H11582" s="6">
        <f>IF('Раздел 2.14.1.1'!S39&gt;='Раздел 2.14.1.1'!T39,0,1)</f>
        <v>0</v>
      </c>
    </row>
    <row r="11583" spans="1:8" x14ac:dyDescent="0.2">
      <c r="A11583" s="6">
        <f t="shared" si="169"/>
        <v>609562</v>
      </c>
      <c r="B11583" s="6">
        <v>56</v>
      </c>
      <c r="C11583" s="7">
        <v>4</v>
      </c>
      <c r="D11583" s="7">
        <v>87</v>
      </c>
      <c r="E11583" s="6" t="s">
        <v>21359</v>
      </c>
      <c r="H11583" s="6">
        <f>IF('Раздел 2.14.1.1'!S40&gt;='Раздел 2.14.1.1'!T40,0,1)</f>
        <v>0</v>
      </c>
    </row>
    <row r="11584" spans="1:8" x14ac:dyDescent="0.2">
      <c r="A11584" s="6">
        <f t="shared" si="169"/>
        <v>609562</v>
      </c>
      <c r="B11584" s="6">
        <v>56</v>
      </c>
      <c r="C11584" s="7">
        <v>4</v>
      </c>
      <c r="D11584" s="7">
        <v>88</v>
      </c>
      <c r="E11584" s="6" t="s">
        <v>21360</v>
      </c>
      <c r="H11584" s="6">
        <f>IF('Раздел 2.14.1.1'!S41&gt;='Раздел 2.14.1.1'!T41,0,1)</f>
        <v>0</v>
      </c>
    </row>
    <row r="11585" spans="1:8" x14ac:dyDescent="0.2">
      <c r="A11585" s="6">
        <f t="shared" si="169"/>
        <v>609562</v>
      </c>
      <c r="B11585" s="6">
        <v>56</v>
      </c>
      <c r="C11585" s="7">
        <v>4</v>
      </c>
      <c r="D11585" s="7">
        <v>89</v>
      </c>
      <c r="E11585" s="6" t="s">
        <v>21361</v>
      </c>
      <c r="H11585" s="6">
        <f>IF('Раздел 2.14.1.1'!S42&gt;='Раздел 2.14.1.1'!T42,0,1)</f>
        <v>0</v>
      </c>
    </row>
    <row r="11586" spans="1:8" x14ac:dyDescent="0.2">
      <c r="A11586" s="6">
        <f t="shared" si="169"/>
        <v>609562</v>
      </c>
      <c r="B11586" s="6">
        <v>56</v>
      </c>
      <c r="C11586" s="7">
        <v>4</v>
      </c>
      <c r="D11586" s="7">
        <v>90</v>
      </c>
      <c r="E11586" s="6" t="s">
        <v>21362</v>
      </c>
      <c r="H11586" s="6">
        <f>IF('Раздел 2.14.1.1'!S43&gt;='Раздел 2.14.1.1'!T43,0,1)</f>
        <v>0</v>
      </c>
    </row>
    <row r="11587" spans="1:8" x14ac:dyDescent="0.2">
      <c r="A11587" s="6">
        <f t="shared" si="169"/>
        <v>609562</v>
      </c>
      <c r="B11587" s="6">
        <v>56</v>
      </c>
      <c r="C11587" s="7">
        <v>4</v>
      </c>
      <c r="D11587" s="7">
        <v>91</v>
      </c>
      <c r="E11587" s="6" t="s">
        <v>21363</v>
      </c>
      <c r="H11587" s="6">
        <f>IF('Раздел 2.14.1.1'!S44&gt;='Раздел 2.14.1.1'!T44,0,1)</f>
        <v>0</v>
      </c>
    </row>
    <row r="11588" spans="1:8" x14ac:dyDescent="0.2">
      <c r="A11588" s="6">
        <f t="shared" si="169"/>
        <v>609562</v>
      </c>
      <c r="B11588" s="6">
        <v>56</v>
      </c>
      <c r="C11588" s="7">
        <v>4</v>
      </c>
      <c r="D11588" s="7">
        <v>92</v>
      </c>
      <c r="E11588" s="6" t="s">
        <v>21364</v>
      </c>
      <c r="H11588" s="6">
        <f>IF('Раздел 2.14.1.1'!S45&gt;='Раздел 2.14.1.1'!T45,0,1)</f>
        <v>0</v>
      </c>
    </row>
    <row r="11589" spans="1:8" x14ac:dyDescent="0.2">
      <c r="A11589" s="6">
        <f t="shared" si="169"/>
        <v>609562</v>
      </c>
      <c r="B11589" s="6">
        <v>56</v>
      </c>
      <c r="C11589" s="7">
        <v>4</v>
      </c>
      <c r="D11589" s="7">
        <v>93</v>
      </c>
      <c r="E11589" s="6" t="s">
        <v>21365</v>
      </c>
      <c r="H11589" s="6">
        <f>IF('Раздел 2.14.1.1'!S46&gt;='Раздел 2.14.1.1'!T46,0,1)</f>
        <v>0</v>
      </c>
    </row>
    <row r="11590" spans="1:8" x14ac:dyDescent="0.2">
      <c r="A11590" s="6">
        <f t="shared" si="169"/>
        <v>609562</v>
      </c>
      <c r="B11590" s="6">
        <v>56</v>
      </c>
      <c r="C11590" s="7">
        <v>4</v>
      </c>
      <c r="D11590" s="7">
        <v>94</v>
      </c>
      <c r="E11590" s="6" t="s">
        <v>21366</v>
      </c>
      <c r="H11590" s="6">
        <f>IF('Раздел 2.14.1.1'!S47&gt;='Раздел 2.14.1.1'!T47,0,1)</f>
        <v>0</v>
      </c>
    </row>
    <row r="11591" spans="1:8" x14ac:dyDescent="0.2">
      <c r="A11591" s="6">
        <f t="shared" si="169"/>
        <v>609562</v>
      </c>
      <c r="B11591" s="6">
        <v>56</v>
      </c>
      <c r="C11591" s="7">
        <v>4</v>
      </c>
      <c r="D11591" s="7">
        <v>95</v>
      </c>
      <c r="E11591" s="6" t="s">
        <v>21367</v>
      </c>
      <c r="H11591" s="6">
        <f>IF('Раздел 2.14.1.1'!S48&gt;='Раздел 2.14.1.1'!T48,0,1)</f>
        <v>0</v>
      </c>
    </row>
    <row r="11592" spans="1:8" x14ac:dyDescent="0.2">
      <c r="A11592" s="6">
        <f t="shared" si="169"/>
        <v>609562</v>
      </c>
      <c r="B11592" s="6">
        <v>56</v>
      </c>
      <c r="C11592" s="119">
        <v>4</v>
      </c>
      <c r="D11592" s="119">
        <v>96</v>
      </c>
      <c r="E11592" s="119" t="s">
        <v>18309</v>
      </c>
      <c r="F11592" s="119"/>
      <c r="G11592" s="119"/>
      <c r="H11592" s="119">
        <f>IF('Раздел 2.14.1.1'!S49&gt;='Раздел 2.14.1.1'!T49,0,1)</f>
        <v>0</v>
      </c>
    </row>
    <row r="11593" spans="1:8" x14ac:dyDescent="0.2">
      <c r="A11593" s="6">
        <f t="shared" si="169"/>
        <v>609562</v>
      </c>
      <c r="B11593" s="6">
        <v>56</v>
      </c>
      <c r="C11593" s="125">
        <v>5</v>
      </c>
      <c r="D11593" s="125">
        <v>97</v>
      </c>
      <c r="E11593" s="6" t="s">
        <v>18310</v>
      </c>
      <c r="H11593" s="6">
        <f>IF('Раздел 2.14.1.1'!S21&gt;='Раздел 2.14.1.1'!U21,0,1)</f>
        <v>0</v>
      </c>
    </row>
    <row r="11594" spans="1:8" x14ac:dyDescent="0.2">
      <c r="A11594" s="6">
        <f t="shared" ref="A11594:A11657" si="170">P_3</f>
        <v>609562</v>
      </c>
      <c r="B11594" s="6">
        <v>56</v>
      </c>
      <c r="C11594" s="7">
        <v>5</v>
      </c>
      <c r="D11594" s="7">
        <v>98</v>
      </c>
      <c r="E11594" s="6" t="s">
        <v>18311</v>
      </c>
      <c r="H11594" s="6">
        <f>IF('Раздел 2.14.1.1'!S22&gt;='Раздел 2.14.1.1'!U22,0,1)</f>
        <v>0</v>
      </c>
    </row>
    <row r="11595" spans="1:8" x14ac:dyDescent="0.2">
      <c r="A11595" s="6">
        <f t="shared" si="170"/>
        <v>609562</v>
      </c>
      <c r="B11595" s="6">
        <v>56</v>
      </c>
      <c r="C11595" s="7">
        <v>5</v>
      </c>
      <c r="D11595" s="7">
        <v>99</v>
      </c>
      <c r="E11595" s="6" t="s">
        <v>19092</v>
      </c>
      <c r="H11595" s="6">
        <f>IF('Раздел 2.14.1.1'!S23&gt;='Раздел 2.14.1.1'!U23,0,1)</f>
        <v>0</v>
      </c>
    </row>
    <row r="11596" spans="1:8" x14ac:dyDescent="0.2">
      <c r="A11596" s="6">
        <f t="shared" si="170"/>
        <v>609562</v>
      </c>
      <c r="B11596" s="6">
        <v>56</v>
      </c>
      <c r="C11596" s="7">
        <v>5</v>
      </c>
      <c r="D11596" s="7">
        <v>100</v>
      </c>
      <c r="E11596" s="6" t="s">
        <v>19862</v>
      </c>
      <c r="H11596" s="6">
        <f>IF('Раздел 2.14.1.1'!S24&gt;='Раздел 2.14.1.1'!U24,0,1)</f>
        <v>0</v>
      </c>
    </row>
    <row r="11597" spans="1:8" x14ac:dyDescent="0.2">
      <c r="A11597" s="6">
        <f t="shared" si="170"/>
        <v>609562</v>
      </c>
      <c r="B11597" s="6">
        <v>56</v>
      </c>
      <c r="C11597" s="7">
        <v>5</v>
      </c>
      <c r="D11597" s="7">
        <v>101</v>
      </c>
      <c r="E11597" s="6" t="s">
        <v>19863</v>
      </c>
      <c r="H11597" s="6">
        <f>IF('Раздел 2.14.1.1'!S25&gt;='Раздел 2.14.1.1'!U25,0,1)</f>
        <v>0</v>
      </c>
    </row>
    <row r="11598" spans="1:8" x14ac:dyDescent="0.2">
      <c r="A11598" s="6">
        <f t="shared" si="170"/>
        <v>609562</v>
      </c>
      <c r="B11598" s="6">
        <v>56</v>
      </c>
      <c r="C11598" s="7">
        <v>5</v>
      </c>
      <c r="D11598" s="7">
        <v>102</v>
      </c>
      <c r="E11598" s="6" t="s">
        <v>19864</v>
      </c>
      <c r="H11598" s="6">
        <f>IF('Раздел 2.14.1.1'!S26&gt;='Раздел 2.14.1.1'!U26,0,1)</f>
        <v>0</v>
      </c>
    </row>
    <row r="11599" spans="1:8" x14ac:dyDescent="0.2">
      <c r="A11599" s="6">
        <f t="shared" si="170"/>
        <v>609562</v>
      </c>
      <c r="B11599" s="6">
        <v>56</v>
      </c>
      <c r="C11599" s="7">
        <v>5</v>
      </c>
      <c r="D11599" s="7">
        <v>103</v>
      </c>
      <c r="E11599" s="6" t="s">
        <v>19865</v>
      </c>
      <c r="H11599" s="6">
        <f>IF('Раздел 2.14.1.1'!S27&gt;='Раздел 2.14.1.1'!U27,0,1)</f>
        <v>0</v>
      </c>
    </row>
    <row r="11600" spans="1:8" x14ac:dyDescent="0.2">
      <c r="A11600" s="6">
        <f t="shared" si="170"/>
        <v>609562</v>
      </c>
      <c r="B11600" s="6">
        <v>56</v>
      </c>
      <c r="C11600" s="7">
        <v>5</v>
      </c>
      <c r="D11600" s="7">
        <v>104</v>
      </c>
      <c r="E11600" s="6" t="s">
        <v>19866</v>
      </c>
      <c r="H11600" s="6">
        <f>IF('Раздел 2.14.1.1'!S28&gt;='Раздел 2.14.1.1'!U28,0,1)</f>
        <v>0</v>
      </c>
    </row>
    <row r="11601" spans="1:8" x14ac:dyDescent="0.2">
      <c r="A11601" s="6">
        <f t="shared" si="170"/>
        <v>609562</v>
      </c>
      <c r="B11601" s="6">
        <v>56</v>
      </c>
      <c r="C11601" s="7">
        <v>5</v>
      </c>
      <c r="D11601" s="7">
        <v>105</v>
      </c>
      <c r="E11601" s="6" t="s">
        <v>19096</v>
      </c>
      <c r="H11601" s="6">
        <f>IF('Раздел 2.14.1.1'!S29&gt;='Раздел 2.14.1.1'!U29,0,1)</f>
        <v>0</v>
      </c>
    </row>
    <row r="11602" spans="1:8" x14ac:dyDescent="0.2">
      <c r="A11602" s="6">
        <f t="shared" si="170"/>
        <v>609562</v>
      </c>
      <c r="B11602" s="6">
        <v>56</v>
      </c>
      <c r="C11602" s="7">
        <v>5</v>
      </c>
      <c r="D11602" s="7">
        <v>106</v>
      </c>
      <c r="E11602" s="6" t="s">
        <v>19097</v>
      </c>
      <c r="H11602" s="6">
        <f>IF('Раздел 2.14.1.1'!S30&gt;='Раздел 2.14.1.1'!U30,0,1)</f>
        <v>0</v>
      </c>
    </row>
    <row r="11603" spans="1:8" x14ac:dyDescent="0.2">
      <c r="A11603" s="6">
        <f t="shared" si="170"/>
        <v>609562</v>
      </c>
      <c r="B11603" s="6">
        <v>56</v>
      </c>
      <c r="C11603" s="7">
        <v>5</v>
      </c>
      <c r="D11603" s="7">
        <v>107</v>
      </c>
      <c r="E11603" s="6" t="s">
        <v>19098</v>
      </c>
      <c r="H11603" s="6">
        <f>IF('Раздел 2.14.1.1'!S31&gt;='Раздел 2.14.1.1'!U31,0,1)</f>
        <v>0</v>
      </c>
    </row>
    <row r="11604" spans="1:8" x14ac:dyDescent="0.2">
      <c r="A11604" s="6">
        <f t="shared" si="170"/>
        <v>609562</v>
      </c>
      <c r="B11604" s="6">
        <v>56</v>
      </c>
      <c r="C11604" s="7">
        <v>5</v>
      </c>
      <c r="D11604" s="7">
        <v>108</v>
      </c>
      <c r="E11604" s="6" t="s">
        <v>19099</v>
      </c>
      <c r="H11604" s="6">
        <f>IF('Раздел 2.14.1.1'!S32&gt;='Раздел 2.14.1.1'!U32,0,1)</f>
        <v>0</v>
      </c>
    </row>
    <row r="11605" spans="1:8" x14ac:dyDescent="0.2">
      <c r="A11605" s="6">
        <f t="shared" si="170"/>
        <v>609562</v>
      </c>
      <c r="B11605" s="6">
        <v>56</v>
      </c>
      <c r="C11605" s="7">
        <v>5</v>
      </c>
      <c r="D11605" s="7">
        <v>109</v>
      </c>
      <c r="E11605" s="6" t="s">
        <v>19100</v>
      </c>
      <c r="H11605" s="6">
        <f>IF('Раздел 2.14.1.1'!S33&gt;='Раздел 2.14.1.1'!U33,0,1)</f>
        <v>0</v>
      </c>
    </row>
    <row r="11606" spans="1:8" x14ac:dyDescent="0.2">
      <c r="A11606" s="6">
        <f t="shared" si="170"/>
        <v>609562</v>
      </c>
      <c r="B11606" s="6">
        <v>56</v>
      </c>
      <c r="C11606" s="7">
        <v>5</v>
      </c>
      <c r="D11606" s="7">
        <v>110</v>
      </c>
      <c r="E11606" s="6" t="s">
        <v>19101</v>
      </c>
      <c r="H11606" s="6">
        <f>IF('Раздел 2.14.1.1'!S34&gt;='Раздел 2.14.1.1'!U34,0,1)</f>
        <v>0</v>
      </c>
    </row>
    <row r="11607" spans="1:8" x14ac:dyDescent="0.2">
      <c r="A11607" s="6">
        <f t="shared" si="170"/>
        <v>609562</v>
      </c>
      <c r="B11607" s="6">
        <v>56</v>
      </c>
      <c r="C11607" s="7">
        <v>5</v>
      </c>
      <c r="D11607" s="7">
        <v>111</v>
      </c>
      <c r="E11607" s="6" t="s">
        <v>19102</v>
      </c>
      <c r="H11607" s="6">
        <f>IF('Раздел 2.14.1.1'!S35&gt;='Раздел 2.14.1.1'!U35,0,1)</f>
        <v>0</v>
      </c>
    </row>
    <row r="11608" spans="1:8" x14ac:dyDescent="0.2">
      <c r="A11608" s="6">
        <f t="shared" si="170"/>
        <v>609562</v>
      </c>
      <c r="B11608" s="6">
        <v>56</v>
      </c>
      <c r="C11608" s="7">
        <v>5</v>
      </c>
      <c r="D11608" s="7">
        <v>112</v>
      </c>
      <c r="E11608" s="6" t="s">
        <v>19103</v>
      </c>
      <c r="H11608" s="6">
        <f>IF('Раздел 2.14.1.1'!S36&gt;='Раздел 2.14.1.1'!U36,0,1)</f>
        <v>0</v>
      </c>
    </row>
    <row r="11609" spans="1:8" x14ac:dyDescent="0.2">
      <c r="A11609" s="6">
        <f t="shared" si="170"/>
        <v>609562</v>
      </c>
      <c r="B11609" s="6">
        <v>56</v>
      </c>
      <c r="C11609" s="7">
        <v>5</v>
      </c>
      <c r="D11609" s="7">
        <v>113</v>
      </c>
      <c r="E11609" s="6" t="s">
        <v>19104</v>
      </c>
      <c r="H11609" s="6">
        <f>IF('Раздел 2.14.1.1'!S37&gt;='Раздел 2.14.1.1'!U37,0,1)</f>
        <v>0</v>
      </c>
    </row>
    <row r="11610" spans="1:8" x14ac:dyDescent="0.2">
      <c r="A11610" s="6">
        <f t="shared" si="170"/>
        <v>609562</v>
      </c>
      <c r="B11610" s="6">
        <v>56</v>
      </c>
      <c r="C11610" s="7">
        <v>5</v>
      </c>
      <c r="D11610" s="7">
        <v>114</v>
      </c>
      <c r="E11610" s="6" t="s">
        <v>19105</v>
      </c>
      <c r="H11610" s="6">
        <f>IF('Раздел 2.14.1.1'!S38&gt;='Раздел 2.14.1.1'!U38,0,1)</f>
        <v>0</v>
      </c>
    </row>
    <row r="11611" spans="1:8" x14ac:dyDescent="0.2">
      <c r="A11611" s="6">
        <f t="shared" si="170"/>
        <v>609562</v>
      </c>
      <c r="B11611" s="6">
        <v>56</v>
      </c>
      <c r="C11611" s="7">
        <v>5</v>
      </c>
      <c r="D11611" s="7">
        <v>115</v>
      </c>
      <c r="E11611" s="6" t="s">
        <v>19106</v>
      </c>
      <c r="H11611" s="6">
        <f>IF('Раздел 2.14.1.1'!S39&gt;='Раздел 2.14.1.1'!U39,0,1)</f>
        <v>0</v>
      </c>
    </row>
    <row r="11612" spans="1:8" x14ac:dyDescent="0.2">
      <c r="A11612" s="6">
        <f t="shared" si="170"/>
        <v>609562</v>
      </c>
      <c r="B11612" s="6">
        <v>56</v>
      </c>
      <c r="C11612" s="7">
        <v>5</v>
      </c>
      <c r="D11612" s="7">
        <v>116</v>
      </c>
      <c r="E11612" s="6" t="s">
        <v>19107</v>
      </c>
      <c r="H11612" s="6">
        <f>IF('Раздел 2.14.1.1'!S40&gt;='Раздел 2.14.1.1'!U40,0,1)</f>
        <v>0</v>
      </c>
    </row>
    <row r="11613" spans="1:8" x14ac:dyDescent="0.2">
      <c r="A11613" s="6">
        <f t="shared" si="170"/>
        <v>609562</v>
      </c>
      <c r="B11613" s="6">
        <v>56</v>
      </c>
      <c r="C11613" s="7">
        <v>5</v>
      </c>
      <c r="D11613" s="7">
        <v>117</v>
      </c>
      <c r="E11613" s="6" t="s">
        <v>19108</v>
      </c>
      <c r="H11613" s="6">
        <f>IF('Раздел 2.14.1.1'!S41&gt;='Раздел 2.14.1.1'!U41,0,1)</f>
        <v>0</v>
      </c>
    </row>
    <row r="11614" spans="1:8" x14ac:dyDescent="0.2">
      <c r="A11614" s="6">
        <f t="shared" si="170"/>
        <v>609562</v>
      </c>
      <c r="B11614" s="6">
        <v>56</v>
      </c>
      <c r="C11614" s="7">
        <v>5</v>
      </c>
      <c r="D11614" s="7">
        <v>118</v>
      </c>
      <c r="E11614" s="6" t="s">
        <v>18326</v>
      </c>
      <c r="H11614" s="6">
        <f>IF('Раздел 2.14.1.1'!S42&gt;='Раздел 2.14.1.1'!U42,0,1)</f>
        <v>0</v>
      </c>
    </row>
    <row r="11615" spans="1:8" x14ac:dyDescent="0.2">
      <c r="A11615" s="6">
        <f t="shared" si="170"/>
        <v>609562</v>
      </c>
      <c r="B11615" s="6">
        <v>56</v>
      </c>
      <c r="C11615" s="7">
        <v>5</v>
      </c>
      <c r="D11615" s="7">
        <v>119</v>
      </c>
      <c r="E11615" s="6" t="s">
        <v>18327</v>
      </c>
      <c r="H11615" s="6">
        <f>IF('Раздел 2.14.1.1'!S43&gt;='Раздел 2.14.1.1'!U43,0,1)</f>
        <v>0</v>
      </c>
    </row>
    <row r="11616" spans="1:8" x14ac:dyDescent="0.2">
      <c r="A11616" s="6">
        <f t="shared" si="170"/>
        <v>609562</v>
      </c>
      <c r="B11616" s="6">
        <v>56</v>
      </c>
      <c r="C11616" s="7">
        <v>5</v>
      </c>
      <c r="D11616" s="7">
        <v>120</v>
      </c>
      <c r="E11616" s="6" t="s">
        <v>18328</v>
      </c>
      <c r="H11616" s="6">
        <f>IF('Раздел 2.14.1.1'!S44&gt;='Раздел 2.14.1.1'!U44,0,1)</f>
        <v>0</v>
      </c>
    </row>
    <row r="11617" spans="1:8" x14ac:dyDescent="0.2">
      <c r="A11617" s="6">
        <f t="shared" si="170"/>
        <v>609562</v>
      </c>
      <c r="B11617" s="6">
        <v>56</v>
      </c>
      <c r="C11617" s="7">
        <v>5</v>
      </c>
      <c r="D11617" s="7">
        <v>121</v>
      </c>
      <c r="E11617" s="6" t="s">
        <v>19115</v>
      </c>
      <c r="H11617" s="6">
        <f>IF('Раздел 2.14.1.1'!S45&gt;='Раздел 2.14.1.1'!U45,0,1)</f>
        <v>0</v>
      </c>
    </row>
    <row r="11618" spans="1:8" x14ac:dyDescent="0.2">
      <c r="A11618" s="6">
        <f t="shared" si="170"/>
        <v>609562</v>
      </c>
      <c r="B11618" s="6">
        <v>56</v>
      </c>
      <c r="C11618" s="7">
        <v>5</v>
      </c>
      <c r="D11618" s="7">
        <v>122</v>
      </c>
      <c r="E11618" s="6" t="s">
        <v>19116</v>
      </c>
      <c r="H11618" s="6">
        <f>IF('Раздел 2.14.1.1'!S46&gt;='Раздел 2.14.1.1'!U46,0,1)</f>
        <v>0</v>
      </c>
    </row>
    <row r="11619" spans="1:8" x14ac:dyDescent="0.2">
      <c r="A11619" s="6">
        <f t="shared" si="170"/>
        <v>609562</v>
      </c>
      <c r="B11619" s="6">
        <v>56</v>
      </c>
      <c r="C11619" s="7">
        <v>5</v>
      </c>
      <c r="D11619" s="7">
        <v>123</v>
      </c>
      <c r="E11619" s="6" t="s">
        <v>19117</v>
      </c>
      <c r="H11619" s="6">
        <f>IF('Раздел 2.14.1.1'!S47&gt;='Раздел 2.14.1.1'!U47,0,1)</f>
        <v>0</v>
      </c>
    </row>
    <row r="11620" spans="1:8" x14ac:dyDescent="0.2">
      <c r="A11620" s="6">
        <f t="shared" si="170"/>
        <v>609562</v>
      </c>
      <c r="B11620" s="6">
        <v>56</v>
      </c>
      <c r="C11620" s="7">
        <v>5</v>
      </c>
      <c r="D11620" s="7">
        <v>124</v>
      </c>
      <c r="E11620" s="6" t="s">
        <v>19118</v>
      </c>
      <c r="H11620" s="6">
        <f>IF('Раздел 2.14.1.1'!S48&gt;='Раздел 2.14.1.1'!U48,0,1)</f>
        <v>0</v>
      </c>
    </row>
    <row r="11621" spans="1:8" x14ac:dyDescent="0.2">
      <c r="A11621" s="6">
        <f t="shared" si="170"/>
        <v>609562</v>
      </c>
      <c r="B11621" s="6">
        <v>56</v>
      </c>
      <c r="C11621" s="119">
        <v>5</v>
      </c>
      <c r="D11621" s="119">
        <v>125</v>
      </c>
      <c r="E11621" s="119" t="s">
        <v>19119</v>
      </c>
      <c r="F11621" s="119"/>
      <c r="G11621" s="119"/>
      <c r="H11621" s="119">
        <f>IF('Раздел 2.14.1.1'!S49&gt;='Раздел 2.14.1.1'!U49,0,1)</f>
        <v>0</v>
      </c>
    </row>
    <row r="11622" spans="1:8" x14ac:dyDescent="0.2">
      <c r="A11622" s="6">
        <f t="shared" si="170"/>
        <v>609562</v>
      </c>
      <c r="B11622" s="6">
        <v>56</v>
      </c>
      <c r="C11622" s="125">
        <v>6</v>
      </c>
      <c r="D11622" s="125">
        <v>126</v>
      </c>
      <c r="E11622" s="6" t="s">
        <v>19120</v>
      </c>
      <c r="F11622" s="125"/>
      <c r="G11622" s="125"/>
      <c r="H11622" s="125">
        <f>IF('Раздел 2.14.1.1'!V21&gt;='Раздел 2.14.1.1'!W21,0,1)</f>
        <v>0</v>
      </c>
    </row>
    <row r="11623" spans="1:8" x14ac:dyDescent="0.2">
      <c r="A11623" s="6">
        <f t="shared" si="170"/>
        <v>609562</v>
      </c>
      <c r="B11623" s="6">
        <v>56</v>
      </c>
      <c r="C11623" s="7">
        <v>6</v>
      </c>
      <c r="D11623" s="7">
        <v>127</v>
      </c>
      <c r="E11623" s="6" t="s">
        <v>19121</v>
      </c>
      <c r="F11623" s="7"/>
      <c r="G11623" s="7"/>
      <c r="H11623" s="7">
        <f>IF('Раздел 2.14.1.1'!V22&gt;='Раздел 2.14.1.1'!W22,0,1)</f>
        <v>0</v>
      </c>
    </row>
    <row r="11624" spans="1:8" x14ac:dyDescent="0.2">
      <c r="A11624" s="6">
        <f t="shared" si="170"/>
        <v>609562</v>
      </c>
      <c r="B11624" s="6">
        <v>56</v>
      </c>
      <c r="C11624" s="7">
        <v>6</v>
      </c>
      <c r="D11624" s="7">
        <v>128</v>
      </c>
      <c r="E11624" s="6" t="s">
        <v>19122</v>
      </c>
      <c r="F11624" s="7"/>
      <c r="G11624" s="7"/>
      <c r="H11624" s="7">
        <f>IF('Раздел 2.14.1.1'!V23&gt;='Раздел 2.14.1.1'!W23,0,1)</f>
        <v>0</v>
      </c>
    </row>
    <row r="11625" spans="1:8" x14ac:dyDescent="0.2">
      <c r="A11625" s="6">
        <f t="shared" si="170"/>
        <v>609562</v>
      </c>
      <c r="B11625" s="6">
        <v>56</v>
      </c>
      <c r="C11625" s="7">
        <v>6</v>
      </c>
      <c r="D11625" s="7">
        <v>129</v>
      </c>
      <c r="E11625" s="6" t="s">
        <v>19123</v>
      </c>
      <c r="F11625" s="7"/>
      <c r="G11625" s="7"/>
      <c r="H11625" s="7">
        <f>IF('Раздел 2.14.1.1'!V24&gt;='Раздел 2.14.1.1'!W24,0,1)</f>
        <v>0</v>
      </c>
    </row>
    <row r="11626" spans="1:8" x14ac:dyDescent="0.2">
      <c r="A11626" s="6">
        <f t="shared" si="170"/>
        <v>609562</v>
      </c>
      <c r="B11626" s="6">
        <v>56</v>
      </c>
      <c r="C11626" s="7">
        <v>6</v>
      </c>
      <c r="D11626" s="7">
        <v>130</v>
      </c>
      <c r="E11626" s="6" t="s">
        <v>19124</v>
      </c>
      <c r="F11626" s="7"/>
      <c r="G11626" s="7"/>
      <c r="H11626" s="7">
        <f>IF('Раздел 2.14.1.1'!V25&gt;='Раздел 2.14.1.1'!W25,0,1)</f>
        <v>0</v>
      </c>
    </row>
    <row r="11627" spans="1:8" x14ac:dyDescent="0.2">
      <c r="A11627" s="6">
        <f t="shared" si="170"/>
        <v>609562</v>
      </c>
      <c r="B11627" s="6">
        <v>56</v>
      </c>
      <c r="C11627" s="7">
        <v>6</v>
      </c>
      <c r="D11627" s="7">
        <v>131</v>
      </c>
      <c r="E11627" s="6" t="s">
        <v>19125</v>
      </c>
      <c r="F11627" s="7"/>
      <c r="G11627" s="7"/>
      <c r="H11627" s="7">
        <f>IF('Раздел 2.14.1.1'!V26&gt;='Раздел 2.14.1.1'!W26,0,1)</f>
        <v>0</v>
      </c>
    </row>
    <row r="11628" spans="1:8" x14ac:dyDescent="0.2">
      <c r="A11628" s="6">
        <f t="shared" si="170"/>
        <v>609562</v>
      </c>
      <c r="B11628" s="6">
        <v>56</v>
      </c>
      <c r="C11628" s="7">
        <v>6</v>
      </c>
      <c r="D11628" s="7">
        <v>132</v>
      </c>
      <c r="E11628" s="6" t="s">
        <v>19126</v>
      </c>
      <c r="F11628" s="7"/>
      <c r="G11628" s="7"/>
      <c r="H11628" s="7">
        <f>IF('Раздел 2.14.1.1'!V27&gt;='Раздел 2.14.1.1'!W27,0,1)</f>
        <v>0</v>
      </c>
    </row>
    <row r="11629" spans="1:8" x14ac:dyDescent="0.2">
      <c r="A11629" s="6">
        <f t="shared" si="170"/>
        <v>609562</v>
      </c>
      <c r="B11629" s="6">
        <v>56</v>
      </c>
      <c r="C11629" s="7">
        <v>6</v>
      </c>
      <c r="D11629" s="7">
        <v>133</v>
      </c>
      <c r="E11629" s="6" t="s">
        <v>19127</v>
      </c>
      <c r="F11629" s="7"/>
      <c r="G11629" s="7"/>
      <c r="H11629" s="7">
        <f>IF('Раздел 2.14.1.1'!V28&gt;='Раздел 2.14.1.1'!W28,0,1)</f>
        <v>0</v>
      </c>
    </row>
    <row r="11630" spans="1:8" x14ac:dyDescent="0.2">
      <c r="A11630" s="6">
        <f t="shared" si="170"/>
        <v>609562</v>
      </c>
      <c r="B11630" s="6">
        <v>56</v>
      </c>
      <c r="C11630" s="7">
        <v>6</v>
      </c>
      <c r="D11630" s="7">
        <v>134</v>
      </c>
      <c r="E11630" s="6" t="s">
        <v>19128</v>
      </c>
      <c r="F11630" s="7"/>
      <c r="G11630" s="7"/>
      <c r="H11630" s="7">
        <f>IF('Раздел 2.14.1.1'!V29&gt;='Раздел 2.14.1.1'!W29,0,1)</f>
        <v>0</v>
      </c>
    </row>
    <row r="11631" spans="1:8" x14ac:dyDescent="0.2">
      <c r="A11631" s="6">
        <f t="shared" si="170"/>
        <v>609562</v>
      </c>
      <c r="B11631" s="6">
        <v>56</v>
      </c>
      <c r="C11631" s="7">
        <v>6</v>
      </c>
      <c r="D11631" s="7">
        <v>135</v>
      </c>
      <c r="E11631" s="6" t="s">
        <v>19129</v>
      </c>
      <c r="F11631" s="7"/>
      <c r="G11631" s="7"/>
      <c r="H11631" s="7">
        <f>IF('Раздел 2.14.1.1'!V30&gt;='Раздел 2.14.1.1'!W30,0,1)</f>
        <v>0</v>
      </c>
    </row>
    <row r="11632" spans="1:8" x14ac:dyDescent="0.2">
      <c r="A11632" s="6">
        <f t="shared" si="170"/>
        <v>609562</v>
      </c>
      <c r="B11632" s="6">
        <v>56</v>
      </c>
      <c r="C11632" s="7">
        <v>6</v>
      </c>
      <c r="D11632" s="7">
        <v>136</v>
      </c>
      <c r="E11632" s="6" t="s">
        <v>19130</v>
      </c>
      <c r="F11632" s="7"/>
      <c r="G11632" s="7"/>
      <c r="H11632" s="7">
        <f>IF('Раздел 2.14.1.1'!V31&gt;='Раздел 2.14.1.1'!W31,0,1)</f>
        <v>0</v>
      </c>
    </row>
    <row r="11633" spans="1:8" x14ac:dyDescent="0.2">
      <c r="A11633" s="6">
        <f t="shared" si="170"/>
        <v>609562</v>
      </c>
      <c r="B11633" s="6">
        <v>56</v>
      </c>
      <c r="C11633" s="7">
        <v>6</v>
      </c>
      <c r="D11633" s="7">
        <v>137</v>
      </c>
      <c r="E11633" s="6" t="s">
        <v>19131</v>
      </c>
      <c r="F11633" s="7"/>
      <c r="G11633" s="7"/>
      <c r="H11633" s="7">
        <f>IF('Раздел 2.14.1.1'!V32&gt;='Раздел 2.14.1.1'!W32,0,1)</f>
        <v>0</v>
      </c>
    </row>
    <row r="11634" spans="1:8" x14ac:dyDescent="0.2">
      <c r="A11634" s="6">
        <f t="shared" si="170"/>
        <v>609562</v>
      </c>
      <c r="B11634" s="6">
        <v>56</v>
      </c>
      <c r="C11634" s="7">
        <v>6</v>
      </c>
      <c r="D11634" s="7">
        <v>138</v>
      </c>
      <c r="E11634" s="6" t="s">
        <v>19132</v>
      </c>
      <c r="F11634" s="7"/>
      <c r="G11634" s="7"/>
      <c r="H11634" s="7">
        <f>IF('Раздел 2.14.1.1'!V33&gt;='Раздел 2.14.1.1'!W33,0,1)</f>
        <v>0</v>
      </c>
    </row>
    <row r="11635" spans="1:8" x14ac:dyDescent="0.2">
      <c r="A11635" s="6">
        <f t="shared" si="170"/>
        <v>609562</v>
      </c>
      <c r="B11635" s="6">
        <v>56</v>
      </c>
      <c r="C11635" s="7">
        <v>6</v>
      </c>
      <c r="D11635" s="7">
        <v>139</v>
      </c>
      <c r="E11635" s="6" t="s">
        <v>19133</v>
      </c>
      <c r="F11635" s="7"/>
      <c r="G11635" s="7"/>
      <c r="H11635" s="7">
        <f>IF('Раздел 2.14.1.1'!V34&gt;='Раздел 2.14.1.1'!W34,0,1)</f>
        <v>0</v>
      </c>
    </row>
    <row r="11636" spans="1:8" x14ac:dyDescent="0.2">
      <c r="A11636" s="6">
        <f t="shared" si="170"/>
        <v>609562</v>
      </c>
      <c r="B11636" s="6">
        <v>56</v>
      </c>
      <c r="C11636" s="7">
        <v>6</v>
      </c>
      <c r="D11636" s="7">
        <v>140</v>
      </c>
      <c r="E11636" s="6" t="s">
        <v>19134</v>
      </c>
      <c r="F11636" s="7"/>
      <c r="G11636" s="7"/>
      <c r="H11636" s="7">
        <f>IF('Раздел 2.14.1.1'!V35&gt;='Раздел 2.14.1.1'!W35,0,1)</f>
        <v>0</v>
      </c>
    </row>
    <row r="11637" spans="1:8" x14ac:dyDescent="0.2">
      <c r="A11637" s="6">
        <f t="shared" si="170"/>
        <v>609562</v>
      </c>
      <c r="B11637" s="6">
        <v>56</v>
      </c>
      <c r="C11637" s="7">
        <v>6</v>
      </c>
      <c r="D11637" s="7">
        <v>141</v>
      </c>
      <c r="E11637" s="6" t="s">
        <v>19135</v>
      </c>
      <c r="F11637" s="7"/>
      <c r="G11637" s="7"/>
      <c r="H11637" s="7">
        <f>IF('Раздел 2.14.1.1'!V36&gt;='Раздел 2.14.1.1'!W36,0,1)</f>
        <v>0</v>
      </c>
    </row>
    <row r="11638" spans="1:8" x14ac:dyDescent="0.2">
      <c r="A11638" s="6">
        <f t="shared" si="170"/>
        <v>609562</v>
      </c>
      <c r="B11638" s="6">
        <v>56</v>
      </c>
      <c r="C11638" s="7">
        <v>6</v>
      </c>
      <c r="D11638" s="7">
        <v>142</v>
      </c>
      <c r="E11638" s="6" t="s">
        <v>19136</v>
      </c>
      <c r="F11638" s="7"/>
      <c r="G11638" s="7"/>
      <c r="H11638" s="7">
        <f>IF('Раздел 2.14.1.1'!V37&gt;='Раздел 2.14.1.1'!W37,0,1)</f>
        <v>0</v>
      </c>
    </row>
    <row r="11639" spans="1:8" x14ac:dyDescent="0.2">
      <c r="A11639" s="6">
        <f t="shared" si="170"/>
        <v>609562</v>
      </c>
      <c r="B11639" s="6">
        <v>56</v>
      </c>
      <c r="C11639" s="7">
        <v>6</v>
      </c>
      <c r="D11639" s="7">
        <v>143</v>
      </c>
      <c r="E11639" s="6" t="s">
        <v>19137</v>
      </c>
      <c r="F11639" s="7"/>
      <c r="G11639" s="7"/>
      <c r="H11639" s="7">
        <f>IF('Раздел 2.14.1.1'!V38&gt;='Раздел 2.14.1.1'!W38,0,1)</f>
        <v>0</v>
      </c>
    </row>
    <row r="11640" spans="1:8" x14ac:dyDescent="0.2">
      <c r="A11640" s="6">
        <f t="shared" si="170"/>
        <v>609562</v>
      </c>
      <c r="B11640" s="6">
        <v>56</v>
      </c>
      <c r="C11640" s="7">
        <v>6</v>
      </c>
      <c r="D11640" s="7">
        <v>144</v>
      </c>
      <c r="E11640" s="6" t="s">
        <v>19138</v>
      </c>
      <c r="F11640" s="7"/>
      <c r="G11640" s="7"/>
      <c r="H11640" s="7">
        <f>IF('Раздел 2.14.1.1'!V39&gt;='Раздел 2.14.1.1'!W39,0,1)</f>
        <v>0</v>
      </c>
    </row>
    <row r="11641" spans="1:8" x14ac:dyDescent="0.2">
      <c r="A11641" s="6">
        <f t="shared" si="170"/>
        <v>609562</v>
      </c>
      <c r="B11641" s="6">
        <v>56</v>
      </c>
      <c r="C11641" s="7">
        <v>6</v>
      </c>
      <c r="D11641" s="7">
        <v>145</v>
      </c>
      <c r="E11641" s="6" t="s">
        <v>19139</v>
      </c>
      <c r="F11641" s="7"/>
      <c r="G11641" s="7"/>
      <c r="H11641" s="7">
        <f>IF('Раздел 2.14.1.1'!V40&gt;='Раздел 2.14.1.1'!W40,0,1)</f>
        <v>0</v>
      </c>
    </row>
    <row r="11642" spans="1:8" x14ac:dyDescent="0.2">
      <c r="A11642" s="6">
        <f t="shared" si="170"/>
        <v>609562</v>
      </c>
      <c r="B11642" s="6">
        <v>56</v>
      </c>
      <c r="C11642" s="7">
        <v>6</v>
      </c>
      <c r="D11642" s="7">
        <v>146</v>
      </c>
      <c r="E11642" s="6" t="s">
        <v>19140</v>
      </c>
      <c r="F11642" s="7"/>
      <c r="G11642" s="7"/>
      <c r="H11642" s="7">
        <f>IF('Раздел 2.14.1.1'!V41&gt;='Раздел 2.14.1.1'!W41,0,1)</f>
        <v>0</v>
      </c>
    </row>
    <row r="11643" spans="1:8" x14ac:dyDescent="0.2">
      <c r="A11643" s="6">
        <f t="shared" si="170"/>
        <v>609562</v>
      </c>
      <c r="B11643" s="6">
        <v>56</v>
      </c>
      <c r="C11643" s="7">
        <v>6</v>
      </c>
      <c r="D11643" s="7">
        <v>147</v>
      </c>
      <c r="E11643" s="6" t="s">
        <v>19141</v>
      </c>
      <c r="F11643" s="7"/>
      <c r="G11643" s="7"/>
      <c r="H11643" s="7">
        <f>IF('Раздел 2.14.1.1'!V42&gt;='Раздел 2.14.1.1'!W42,0,1)</f>
        <v>0</v>
      </c>
    </row>
    <row r="11644" spans="1:8" x14ac:dyDescent="0.2">
      <c r="A11644" s="6">
        <f t="shared" si="170"/>
        <v>609562</v>
      </c>
      <c r="B11644" s="6">
        <v>56</v>
      </c>
      <c r="C11644" s="7">
        <v>6</v>
      </c>
      <c r="D11644" s="7">
        <v>148</v>
      </c>
      <c r="E11644" s="6" t="s">
        <v>19142</v>
      </c>
      <c r="F11644" s="7"/>
      <c r="G11644" s="7"/>
      <c r="H11644" s="7">
        <f>IF('Раздел 2.14.1.1'!V43&gt;='Раздел 2.14.1.1'!W43,0,1)</f>
        <v>0</v>
      </c>
    </row>
    <row r="11645" spans="1:8" x14ac:dyDescent="0.2">
      <c r="A11645" s="6">
        <f t="shared" si="170"/>
        <v>609562</v>
      </c>
      <c r="B11645" s="6">
        <v>56</v>
      </c>
      <c r="C11645" s="7">
        <v>6</v>
      </c>
      <c r="D11645" s="7">
        <v>149</v>
      </c>
      <c r="E11645" s="6" t="s">
        <v>19143</v>
      </c>
      <c r="F11645" s="7"/>
      <c r="G11645" s="7"/>
      <c r="H11645" s="7">
        <f>IF('Раздел 2.14.1.1'!V44&gt;='Раздел 2.14.1.1'!W44,0,1)</f>
        <v>0</v>
      </c>
    </row>
    <row r="11646" spans="1:8" x14ac:dyDescent="0.2">
      <c r="A11646" s="6">
        <f t="shared" si="170"/>
        <v>609562</v>
      </c>
      <c r="B11646" s="6">
        <v>56</v>
      </c>
      <c r="C11646" s="7">
        <v>6</v>
      </c>
      <c r="D11646" s="7">
        <v>150</v>
      </c>
      <c r="E11646" s="6" t="s">
        <v>19144</v>
      </c>
      <c r="F11646" s="7"/>
      <c r="G11646" s="7"/>
      <c r="H11646" s="7">
        <f>IF('Раздел 2.14.1.1'!V45&gt;='Раздел 2.14.1.1'!W45,0,1)</f>
        <v>0</v>
      </c>
    </row>
    <row r="11647" spans="1:8" x14ac:dyDescent="0.2">
      <c r="A11647" s="6">
        <f t="shared" si="170"/>
        <v>609562</v>
      </c>
      <c r="B11647" s="6">
        <v>56</v>
      </c>
      <c r="C11647" s="7">
        <v>6</v>
      </c>
      <c r="D11647" s="7">
        <v>151</v>
      </c>
      <c r="E11647" s="6" t="s">
        <v>19145</v>
      </c>
      <c r="F11647" s="7"/>
      <c r="G11647" s="7"/>
      <c r="H11647" s="7">
        <f>IF('Раздел 2.14.1.1'!V46&gt;='Раздел 2.14.1.1'!W46,0,1)</f>
        <v>0</v>
      </c>
    </row>
    <row r="11648" spans="1:8" x14ac:dyDescent="0.2">
      <c r="A11648" s="6">
        <f t="shared" si="170"/>
        <v>609562</v>
      </c>
      <c r="B11648" s="6">
        <v>56</v>
      </c>
      <c r="C11648" s="7">
        <v>6</v>
      </c>
      <c r="D11648" s="7">
        <v>152</v>
      </c>
      <c r="E11648" s="6" t="s">
        <v>19146</v>
      </c>
      <c r="F11648" s="7"/>
      <c r="G11648" s="7"/>
      <c r="H11648" s="7">
        <f>IF('Раздел 2.14.1.1'!V47&gt;='Раздел 2.14.1.1'!W47,0,1)</f>
        <v>0</v>
      </c>
    </row>
    <row r="11649" spans="1:8" x14ac:dyDescent="0.2">
      <c r="A11649" s="6">
        <f t="shared" si="170"/>
        <v>609562</v>
      </c>
      <c r="B11649" s="6">
        <v>56</v>
      </c>
      <c r="C11649" s="7">
        <v>6</v>
      </c>
      <c r="D11649" s="7">
        <v>153</v>
      </c>
      <c r="E11649" s="6" t="s">
        <v>19147</v>
      </c>
      <c r="F11649" s="7"/>
      <c r="G11649" s="7"/>
      <c r="H11649" s="7">
        <f>IF('Раздел 2.14.1.1'!V48&gt;='Раздел 2.14.1.1'!W48,0,1)</f>
        <v>0</v>
      </c>
    </row>
    <row r="11650" spans="1:8" x14ac:dyDescent="0.2">
      <c r="A11650" s="6">
        <f t="shared" si="170"/>
        <v>609562</v>
      </c>
      <c r="B11650" s="6">
        <v>56</v>
      </c>
      <c r="C11650" s="119">
        <v>6</v>
      </c>
      <c r="D11650" s="119">
        <v>154</v>
      </c>
      <c r="E11650" s="119" t="s">
        <v>19148</v>
      </c>
      <c r="F11650" s="119"/>
      <c r="G11650" s="119"/>
      <c r="H11650" s="119">
        <f>IF('Раздел 2.14.1.1'!V49&gt;='Раздел 2.14.1.1'!W49,0,1)</f>
        <v>0</v>
      </c>
    </row>
    <row r="11651" spans="1:8" x14ac:dyDescent="0.2">
      <c r="A11651" s="6">
        <f t="shared" si="170"/>
        <v>609562</v>
      </c>
      <c r="B11651" s="6">
        <v>56</v>
      </c>
      <c r="C11651" s="125">
        <v>7</v>
      </c>
      <c r="D11651" s="125">
        <v>155</v>
      </c>
      <c r="E11651" s="6" t="s">
        <v>19149</v>
      </c>
      <c r="H11651" s="6">
        <f>IF('Раздел 2.14.1.1'!V21&gt;='Раздел 2.14.1.1'!X21,0,1)</f>
        <v>0</v>
      </c>
    </row>
    <row r="11652" spans="1:8" x14ac:dyDescent="0.2">
      <c r="A11652" s="6">
        <f t="shared" si="170"/>
        <v>609562</v>
      </c>
      <c r="B11652" s="6">
        <v>56</v>
      </c>
      <c r="C11652" s="7">
        <v>7</v>
      </c>
      <c r="D11652" s="7">
        <v>156</v>
      </c>
      <c r="E11652" s="6" t="s">
        <v>19150</v>
      </c>
      <c r="H11652" s="6">
        <f>IF('Раздел 2.14.1.1'!V22&gt;='Раздел 2.14.1.1'!X22,0,1)</f>
        <v>0</v>
      </c>
    </row>
    <row r="11653" spans="1:8" x14ac:dyDescent="0.2">
      <c r="A11653" s="6">
        <f t="shared" si="170"/>
        <v>609562</v>
      </c>
      <c r="B11653" s="6">
        <v>56</v>
      </c>
      <c r="C11653" s="7">
        <v>7</v>
      </c>
      <c r="D11653" s="7">
        <v>157</v>
      </c>
      <c r="E11653" s="6" t="s">
        <v>18374</v>
      </c>
      <c r="H11653" s="6">
        <f>IF('Раздел 2.14.1.1'!V23&gt;='Раздел 2.14.1.1'!X23,0,1)</f>
        <v>0</v>
      </c>
    </row>
    <row r="11654" spans="1:8" x14ac:dyDescent="0.2">
      <c r="A11654" s="6">
        <f t="shared" si="170"/>
        <v>609562</v>
      </c>
      <c r="B11654" s="6">
        <v>56</v>
      </c>
      <c r="C11654" s="7">
        <v>7</v>
      </c>
      <c r="D11654" s="7">
        <v>158</v>
      </c>
      <c r="E11654" s="6" t="s">
        <v>18375</v>
      </c>
      <c r="H11654" s="6">
        <f>IF('Раздел 2.14.1.1'!V24&gt;='Раздел 2.14.1.1'!X24,0,1)</f>
        <v>0</v>
      </c>
    </row>
    <row r="11655" spans="1:8" x14ac:dyDescent="0.2">
      <c r="A11655" s="6">
        <f t="shared" si="170"/>
        <v>609562</v>
      </c>
      <c r="B11655" s="6">
        <v>56</v>
      </c>
      <c r="C11655" s="7">
        <v>7</v>
      </c>
      <c r="D11655" s="7">
        <v>159</v>
      </c>
      <c r="E11655" s="6" t="s">
        <v>18376</v>
      </c>
      <c r="H11655" s="6">
        <f>IF('Раздел 2.14.1.1'!V25&gt;='Раздел 2.14.1.1'!X25,0,1)</f>
        <v>0</v>
      </c>
    </row>
    <row r="11656" spans="1:8" x14ac:dyDescent="0.2">
      <c r="A11656" s="6">
        <f t="shared" si="170"/>
        <v>609562</v>
      </c>
      <c r="B11656" s="6">
        <v>56</v>
      </c>
      <c r="C11656" s="7">
        <v>7</v>
      </c>
      <c r="D11656" s="7">
        <v>160</v>
      </c>
      <c r="E11656" s="6" t="s">
        <v>18377</v>
      </c>
      <c r="H11656" s="6">
        <f>IF('Раздел 2.14.1.1'!V26&gt;='Раздел 2.14.1.1'!X26,0,1)</f>
        <v>0</v>
      </c>
    </row>
    <row r="11657" spans="1:8" x14ac:dyDescent="0.2">
      <c r="A11657" s="6">
        <f t="shared" si="170"/>
        <v>609562</v>
      </c>
      <c r="B11657" s="6">
        <v>56</v>
      </c>
      <c r="C11657" s="7">
        <v>7</v>
      </c>
      <c r="D11657" s="7">
        <v>161</v>
      </c>
      <c r="E11657" s="6" t="s">
        <v>18378</v>
      </c>
      <c r="H11657" s="6">
        <f>IF('Раздел 2.14.1.1'!V27&gt;='Раздел 2.14.1.1'!X27,0,1)</f>
        <v>0</v>
      </c>
    </row>
    <row r="11658" spans="1:8" x14ac:dyDescent="0.2">
      <c r="A11658" s="6">
        <f t="shared" ref="A11658:A11721" si="171">P_3</f>
        <v>609562</v>
      </c>
      <c r="B11658" s="6">
        <v>56</v>
      </c>
      <c r="C11658" s="7">
        <v>7</v>
      </c>
      <c r="D11658" s="7">
        <v>162</v>
      </c>
      <c r="E11658" s="6" t="s">
        <v>18379</v>
      </c>
      <c r="H11658" s="6">
        <f>IF('Раздел 2.14.1.1'!V28&gt;='Раздел 2.14.1.1'!X28,0,1)</f>
        <v>0</v>
      </c>
    </row>
    <row r="11659" spans="1:8" x14ac:dyDescent="0.2">
      <c r="A11659" s="6">
        <f t="shared" si="171"/>
        <v>609562</v>
      </c>
      <c r="B11659" s="6">
        <v>56</v>
      </c>
      <c r="C11659" s="7">
        <v>7</v>
      </c>
      <c r="D11659" s="7">
        <v>163</v>
      </c>
      <c r="E11659" s="6" t="s">
        <v>18380</v>
      </c>
      <c r="H11659" s="6">
        <f>IF('Раздел 2.14.1.1'!V29&gt;='Раздел 2.14.1.1'!X29,0,1)</f>
        <v>0</v>
      </c>
    </row>
    <row r="11660" spans="1:8" x14ac:dyDescent="0.2">
      <c r="A11660" s="6">
        <f t="shared" si="171"/>
        <v>609562</v>
      </c>
      <c r="B11660" s="6">
        <v>56</v>
      </c>
      <c r="C11660" s="7">
        <v>7</v>
      </c>
      <c r="D11660" s="7">
        <v>164</v>
      </c>
      <c r="E11660" s="6" t="s">
        <v>18381</v>
      </c>
      <c r="H11660" s="6">
        <f>IF('Раздел 2.14.1.1'!V30&gt;='Раздел 2.14.1.1'!X30,0,1)</f>
        <v>0</v>
      </c>
    </row>
    <row r="11661" spans="1:8" x14ac:dyDescent="0.2">
      <c r="A11661" s="6">
        <f t="shared" si="171"/>
        <v>609562</v>
      </c>
      <c r="B11661" s="6">
        <v>56</v>
      </c>
      <c r="C11661" s="7">
        <v>7</v>
      </c>
      <c r="D11661" s="7">
        <v>165</v>
      </c>
      <c r="E11661" s="6" t="s">
        <v>18382</v>
      </c>
      <c r="H11661" s="6">
        <f>IF('Раздел 2.14.1.1'!V31&gt;='Раздел 2.14.1.1'!X31,0,1)</f>
        <v>0</v>
      </c>
    </row>
    <row r="11662" spans="1:8" x14ac:dyDescent="0.2">
      <c r="A11662" s="6">
        <f t="shared" si="171"/>
        <v>609562</v>
      </c>
      <c r="B11662" s="6">
        <v>56</v>
      </c>
      <c r="C11662" s="7">
        <v>7</v>
      </c>
      <c r="D11662" s="7">
        <v>166</v>
      </c>
      <c r="E11662" s="6" t="s">
        <v>18383</v>
      </c>
      <c r="H11662" s="6">
        <f>IF('Раздел 2.14.1.1'!V32&gt;='Раздел 2.14.1.1'!X32,0,1)</f>
        <v>0</v>
      </c>
    </row>
    <row r="11663" spans="1:8" x14ac:dyDescent="0.2">
      <c r="A11663" s="6">
        <f t="shared" si="171"/>
        <v>609562</v>
      </c>
      <c r="B11663" s="6">
        <v>56</v>
      </c>
      <c r="C11663" s="7">
        <v>7</v>
      </c>
      <c r="D11663" s="7">
        <v>167</v>
      </c>
      <c r="E11663" s="6" t="s">
        <v>18384</v>
      </c>
      <c r="H11663" s="6">
        <f>IF('Раздел 2.14.1.1'!V33&gt;='Раздел 2.14.1.1'!X33,0,1)</f>
        <v>0</v>
      </c>
    </row>
    <row r="11664" spans="1:8" x14ac:dyDescent="0.2">
      <c r="A11664" s="6">
        <f t="shared" si="171"/>
        <v>609562</v>
      </c>
      <c r="B11664" s="6">
        <v>56</v>
      </c>
      <c r="C11664" s="7">
        <v>7</v>
      </c>
      <c r="D11664" s="7">
        <v>168</v>
      </c>
      <c r="E11664" s="6" t="s">
        <v>18385</v>
      </c>
      <c r="H11664" s="6">
        <f>IF('Раздел 2.14.1.1'!V34&gt;='Раздел 2.14.1.1'!X34,0,1)</f>
        <v>0</v>
      </c>
    </row>
    <row r="11665" spans="1:8" x14ac:dyDescent="0.2">
      <c r="A11665" s="6">
        <f t="shared" si="171"/>
        <v>609562</v>
      </c>
      <c r="B11665" s="6">
        <v>56</v>
      </c>
      <c r="C11665" s="7">
        <v>7</v>
      </c>
      <c r="D11665" s="7">
        <v>169</v>
      </c>
      <c r="E11665" s="6" t="s">
        <v>18386</v>
      </c>
      <c r="H11665" s="6">
        <f>IF('Раздел 2.14.1.1'!V35&gt;='Раздел 2.14.1.1'!X35,0,1)</f>
        <v>0</v>
      </c>
    </row>
    <row r="11666" spans="1:8" x14ac:dyDescent="0.2">
      <c r="A11666" s="6">
        <f t="shared" si="171"/>
        <v>609562</v>
      </c>
      <c r="B11666" s="6">
        <v>56</v>
      </c>
      <c r="C11666" s="7">
        <v>7</v>
      </c>
      <c r="D11666" s="7">
        <v>170</v>
      </c>
      <c r="E11666" s="6" t="s">
        <v>18387</v>
      </c>
      <c r="H11666" s="6">
        <f>IF('Раздел 2.14.1.1'!V36&gt;='Раздел 2.14.1.1'!X36,0,1)</f>
        <v>0</v>
      </c>
    </row>
    <row r="11667" spans="1:8" x14ac:dyDescent="0.2">
      <c r="A11667" s="6">
        <f t="shared" si="171"/>
        <v>609562</v>
      </c>
      <c r="B11667" s="6">
        <v>56</v>
      </c>
      <c r="C11667" s="7">
        <v>7</v>
      </c>
      <c r="D11667" s="7">
        <v>171</v>
      </c>
      <c r="E11667" s="6" t="s">
        <v>18388</v>
      </c>
      <c r="H11667" s="6">
        <f>IF('Раздел 2.14.1.1'!V37&gt;='Раздел 2.14.1.1'!X37,0,1)</f>
        <v>0</v>
      </c>
    </row>
    <row r="11668" spans="1:8" x14ac:dyDescent="0.2">
      <c r="A11668" s="6">
        <f t="shared" si="171"/>
        <v>609562</v>
      </c>
      <c r="B11668" s="6">
        <v>56</v>
      </c>
      <c r="C11668" s="7">
        <v>7</v>
      </c>
      <c r="D11668" s="7">
        <v>172</v>
      </c>
      <c r="E11668" s="6" t="s">
        <v>18389</v>
      </c>
      <c r="H11668" s="6">
        <f>IF('Раздел 2.14.1.1'!V38&gt;='Раздел 2.14.1.1'!X38,0,1)</f>
        <v>0</v>
      </c>
    </row>
    <row r="11669" spans="1:8" x14ac:dyDescent="0.2">
      <c r="A11669" s="6">
        <f t="shared" si="171"/>
        <v>609562</v>
      </c>
      <c r="B11669" s="6">
        <v>56</v>
      </c>
      <c r="C11669" s="7">
        <v>7</v>
      </c>
      <c r="D11669" s="7">
        <v>173</v>
      </c>
      <c r="E11669" s="6" t="s">
        <v>19177</v>
      </c>
      <c r="H11669" s="6">
        <f>IF('Раздел 2.14.1.1'!V39&gt;='Раздел 2.14.1.1'!X39,0,1)</f>
        <v>0</v>
      </c>
    </row>
    <row r="11670" spans="1:8" x14ac:dyDescent="0.2">
      <c r="A11670" s="6">
        <f t="shared" si="171"/>
        <v>609562</v>
      </c>
      <c r="B11670" s="6">
        <v>56</v>
      </c>
      <c r="C11670" s="7">
        <v>7</v>
      </c>
      <c r="D11670" s="7">
        <v>174</v>
      </c>
      <c r="E11670" s="6" t="s">
        <v>19178</v>
      </c>
      <c r="H11670" s="6">
        <f>IF('Раздел 2.14.1.1'!V40&gt;='Раздел 2.14.1.1'!X40,0,1)</f>
        <v>0</v>
      </c>
    </row>
    <row r="11671" spans="1:8" x14ac:dyDescent="0.2">
      <c r="A11671" s="6">
        <f t="shared" si="171"/>
        <v>609562</v>
      </c>
      <c r="B11671" s="6">
        <v>56</v>
      </c>
      <c r="C11671" s="7">
        <v>7</v>
      </c>
      <c r="D11671" s="7">
        <v>175</v>
      </c>
      <c r="E11671" s="6" t="s">
        <v>19179</v>
      </c>
      <c r="H11671" s="6">
        <f>IF('Раздел 2.14.1.1'!V41&gt;='Раздел 2.14.1.1'!X41,0,1)</f>
        <v>0</v>
      </c>
    </row>
    <row r="11672" spans="1:8" x14ac:dyDescent="0.2">
      <c r="A11672" s="6">
        <f t="shared" si="171"/>
        <v>609562</v>
      </c>
      <c r="B11672" s="6">
        <v>56</v>
      </c>
      <c r="C11672" s="7">
        <v>7</v>
      </c>
      <c r="D11672" s="7">
        <v>176</v>
      </c>
      <c r="E11672" s="6" t="s">
        <v>19180</v>
      </c>
      <c r="H11672" s="6">
        <f>IF('Раздел 2.14.1.1'!V42&gt;='Раздел 2.14.1.1'!X42,0,1)</f>
        <v>0</v>
      </c>
    </row>
    <row r="11673" spans="1:8" x14ac:dyDescent="0.2">
      <c r="A11673" s="6">
        <f t="shared" si="171"/>
        <v>609562</v>
      </c>
      <c r="B11673" s="6">
        <v>56</v>
      </c>
      <c r="C11673" s="7">
        <v>7</v>
      </c>
      <c r="D11673" s="7">
        <v>177</v>
      </c>
      <c r="E11673" s="6" t="s">
        <v>19181</v>
      </c>
      <c r="H11673" s="6">
        <f>IF('Раздел 2.14.1.1'!V43&gt;='Раздел 2.14.1.1'!X43,0,1)</f>
        <v>0</v>
      </c>
    </row>
    <row r="11674" spans="1:8" x14ac:dyDescent="0.2">
      <c r="A11674" s="6">
        <f t="shared" si="171"/>
        <v>609562</v>
      </c>
      <c r="B11674" s="6">
        <v>56</v>
      </c>
      <c r="C11674" s="7">
        <v>7</v>
      </c>
      <c r="D11674" s="7">
        <v>178</v>
      </c>
      <c r="E11674" s="6" t="s">
        <v>19182</v>
      </c>
      <c r="H11674" s="6">
        <f>IF('Раздел 2.14.1.1'!V44&gt;='Раздел 2.14.1.1'!X44,0,1)</f>
        <v>0</v>
      </c>
    </row>
    <row r="11675" spans="1:8" x14ac:dyDescent="0.2">
      <c r="A11675" s="6">
        <f t="shared" si="171"/>
        <v>609562</v>
      </c>
      <c r="B11675" s="6">
        <v>56</v>
      </c>
      <c r="C11675" s="7">
        <v>7</v>
      </c>
      <c r="D11675" s="7">
        <v>179</v>
      </c>
      <c r="E11675" s="6" t="s">
        <v>19183</v>
      </c>
      <c r="H11675" s="6">
        <f>IF('Раздел 2.14.1.1'!V45&gt;='Раздел 2.14.1.1'!X45,0,1)</f>
        <v>0</v>
      </c>
    </row>
    <row r="11676" spans="1:8" x14ac:dyDescent="0.2">
      <c r="A11676" s="6">
        <f t="shared" si="171"/>
        <v>609562</v>
      </c>
      <c r="B11676" s="6">
        <v>56</v>
      </c>
      <c r="C11676" s="7">
        <v>7</v>
      </c>
      <c r="D11676" s="7">
        <v>180</v>
      </c>
      <c r="E11676" s="6" t="s">
        <v>19184</v>
      </c>
      <c r="H11676" s="6">
        <f>IF('Раздел 2.14.1.1'!V46&gt;='Раздел 2.14.1.1'!X46,0,1)</f>
        <v>0</v>
      </c>
    </row>
    <row r="11677" spans="1:8" x14ac:dyDescent="0.2">
      <c r="A11677" s="6">
        <f t="shared" si="171"/>
        <v>609562</v>
      </c>
      <c r="B11677" s="6">
        <v>56</v>
      </c>
      <c r="C11677" s="7">
        <v>7</v>
      </c>
      <c r="D11677" s="7">
        <v>181</v>
      </c>
      <c r="E11677" s="6" t="s">
        <v>19944</v>
      </c>
      <c r="H11677" s="6">
        <f>IF('Раздел 2.14.1.1'!V47&gt;='Раздел 2.14.1.1'!X47,0,1)</f>
        <v>0</v>
      </c>
    </row>
    <row r="11678" spans="1:8" x14ac:dyDescent="0.2">
      <c r="A11678" s="6">
        <f t="shared" si="171"/>
        <v>609562</v>
      </c>
      <c r="B11678" s="6">
        <v>56</v>
      </c>
      <c r="C11678" s="7">
        <v>7</v>
      </c>
      <c r="D11678" s="7">
        <v>182</v>
      </c>
      <c r="E11678" s="6" t="s">
        <v>19188</v>
      </c>
      <c r="H11678" s="6">
        <f>IF('Раздел 2.14.1.1'!V48&gt;='Раздел 2.14.1.1'!X48,0,1)</f>
        <v>0</v>
      </c>
    </row>
    <row r="11679" spans="1:8" x14ac:dyDescent="0.2">
      <c r="A11679" s="6">
        <f t="shared" si="171"/>
        <v>609562</v>
      </c>
      <c r="B11679" s="119">
        <v>56</v>
      </c>
      <c r="C11679" s="119">
        <v>7</v>
      </c>
      <c r="D11679" s="119">
        <v>183</v>
      </c>
      <c r="E11679" s="119" t="s">
        <v>19189</v>
      </c>
      <c r="F11679" s="119"/>
      <c r="G11679" s="119"/>
      <c r="H11679" s="119">
        <f>IF('Раздел 2.14.1.1'!V49&gt;='Раздел 2.14.1.1'!X49,0,1)</f>
        <v>0</v>
      </c>
    </row>
    <row r="11680" spans="1:8" x14ac:dyDescent="0.2">
      <c r="A11680" s="117">
        <f t="shared" si="171"/>
        <v>609562</v>
      </c>
      <c r="B11680" s="117">
        <v>57</v>
      </c>
      <c r="C11680" s="117">
        <v>0</v>
      </c>
      <c r="D11680" s="117">
        <v>0</v>
      </c>
      <c r="E11680" s="117" t="str">
        <f>CONCATENATE("Количество ошибок в разделе 2.14.1.2: ",H11680)</f>
        <v>Количество ошибок в разделе 2.14.1.2: 0</v>
      </c>
      <c r="F11680" s="117"/>
      <c r="G11680" s="117"/>
      <c r="H11680" s="117">
        <f>SUM(H11681:H11863)</f>
        <v>0</v>
      </c>
    </row>
    <row r="11681" spans="1:8" x14ac:dyDescent="0.2">
      <c r="A11681" s="6">
        <f t="shared" si="171"/>
        <v>609562</v>
      </c>
      <c r="B11681" s="6">
        <v>57</v>
      </c>
      <c r="C11681" s="6">
        <v>1</v>
      </c>
      <c r="D11681" s="6">
        <v>1</v>
      </c>
      <c r="E11681" s="6" t="s">
        <v>19190</v>
      </c>
      <c r="H11681" s="6">
        <f>IF('Раздел 2.14.1.2'!P21=SUM('Раздел 2.14.1.2'!P22:P49),0,1)</f>
        <v>0</v>
      </c>
    </row>
    <row r="11682" spans="1:8" x14ac:dyDescent="0.2">
      <c r="A11682" s="6">
        <f t="shared" si="171"/>
        <v>609562</v>
      </c>
      <c r="B11682" s="6">
        <v>57</v>
      </c>
      <c r="C11682" s="6">
        <v>1</v>
      </c>
      <c r="D11682" s="6">
        <v>2</v>
      </c>
      <c r="E11682" s="6" t="s">
        <v>19191</v>
      </c>
      <c r="H11682" s="6">
        <f>IF('Раздел 2.14.1.2'!Q21=SUM('Раздел 2.14.1.2'!Q22:Q49),0,1)</f>
        <v>0</v>
      </c>
    </row>
    <row r="11683" spans="1:8" x14ac:dyDescent="0.2">
      <c r="A11683" s="6">
        <f t="shared" si="171"/>
        <v>609562</v>
      </c>
      <c r="B11683" s="6">
        <v>57</v>
      </c>
      <c r="C11683" s="6">
        <v>1</v>
      </c>
      <c r="D11683" s="6">
        <v>3</v>
      </c>
      <c r="E11683" s="6" t="s">
        <v>19192</v>
      </c>
      <c r="H11683" s="6">
        <f>IF('Раздел 2.14.1.2'!R21=SUM('Раздел 2.14.1.2'!R22:R49),0,1)</f>
        <v>0</v>
      </c>
    </row>
    <row r="11684" spans="1:8" x14ac:dyDescent="0.2">
      <c r="A11684" s="6">
        <f t="shared" si="171"/>
        <v>609562</v>
      </c>
      <c r="B11684" s="6">
        <v>57</v>
      </c>
      <c r="C11684" s="6">
        <v>1</v>
      </c>
      <c r="D11684" s="6">
        <v>4</v>
      </c>
      <c r="E11684" s="6" t="s">
        <v>19193</v>
      </c>
      <c r="H11684" s="6">
        <f>IF('Раздел 2.14.1.2'!S21=SUM('Раздел 2.14.1.2'!S22:S49),0,1)</f>
        <v>0</v>
      </c>
    </row>
    <row r="11685" spans="1:8" x14ac:dyDescent="0.2">
      <c r="A11685" s="6">
        <f t="shared" si="171"/>
        <v>609562</v>
      </c>
      <c r="B11685" s="6">
        <v>57</v>
      </c>
      <c r="C11685" s="6">
        <v>1</v>
      </c>
      <c r="D11685" s="6">
        <v>5</v>
      </c>
      <c r="E11685" s="6" t="s">
        <v>19194</v>
      </c>
      <c r="H11685" s="6">
        <f>IF('Раздел 2.14.1.2'!T21=SUM('Раздел 2.14.1.2'!T22:T49),0,1)</f>
        <v>0</v>
      </c>
    </row>
    <row r="11686" spans="1:8" x14ac:dyDescent="0.2">
      <c r="A11686" s="6">
        <f t="shared" si="171"/>
        <v>609562</v>
      </c>
      <c r="B11686" s="6">
        <v>57</v>
      </c>
      <c r="C11686" s="6">
        <v>1</v>
      </c>
      <c r="D11686" s="6">
        <v>6</v>
      </c>
      <c r="E11686" s="6" t="s">
        <v>19195</v>
      </c>
      <c r="H11686" s="6">
        <f>IF('Раздел 2.14.1.2'!U21=SUM('Раздел 2.14.1.2'!U22:U49),0,1)</f>
        <v>0</v>
      </c>
    </row>
    <row r="11687" spans="1:8" x14ac:dyDescent="0.2">
      <c r="A11687" s="6">
        <f t="shared" si="171"/>
        <v>609562</v>
      </c>
      <c r="B11687" s="6">
        <v>57</v>
      </c>
      <c r="C11687" s="6">
        <v>1</v>
      </c>
      <c r="D11687" s="6">
        <v>7</v>
      </c>
      <c r="E11687" s="6" t="s">
        <v>19196</v>
      </c>
      <c r="H11687" s="6">
        <f>IF('Раздел 2.14.1.2'!V21=SUM('Раздел 2.14.1.2'!V22:V49),0,1)</f>
        <v>0</v>
      </c>
    </row>
    <row r="11688" spans="1:8" x14ac:dyDescent="0.2">
      <c r="A11688" s="6">
        <f t="shared" si="171"/>
        <v>609562</v>
      </c>
      <c r="B11688" s="6">
        <v>57</v>
      </c>
      <c r="C11688" s="6">
        <v>1</v>
      </c>
      <c r="D11688" s="6">
        <v>8</v>
      </c>
      <c r="E11688" s="6" t="s">
        <v>19197</v>
      </c>
      <c r="H11688" s="6">
        <f>IF('Раздел 2.14.1.2'!W21=SUM('Раздел 2.14.1.2'!W22:W49),0,1)</f>
        <v>0</v>
      </c>
    </row>
    <row r="11689" spans="1:8" x14ac:dyDescent="0.2">
      <c r="A11689" s="6">
        <f t="shared" si="171"/>
        <v>609562</v>
      </c>
      <c r="B11689" s="6">
        <v>57</v>
      </c>
      <c r="C11689" s="119">
        <v>1</v>
      </c>
      <c r="D11689" s="119">
        <v>9</v>
      </c>
      <c r="E11689" s="119" t="s">
        <v>19198</v>
      </c>
      <c r="F11689" s="119"/>
      <c r="G11689" s="119"/>
      <c r="H11689" s="119">
        <f>IF('Раздел 2.14.1.2'!X21=SUM('Раздел 2.14.1.2'!X22:X49),0,1)</f>
        <v>0</v>
      </c>
    </row>
    <row r="11690" spans="1:8" x14ac:dyDescent="0.2">
      <c r="A11690" s="6">
        <f t="shared" si="171"/>
        <v>609562</v>
      </c>
      <c r="B11690" s="6">
        <v>57</v>
      </c>
      <c r="C11690" s="6">
        <v>2</v>
      </c>
      <c r="D11690" s="6">
        <v>10</v>
      </c>
      <c r="E11690" s="6" t="s">
        <v>19963</v>
      </c>
      <c r="H11690" s="6">
        <f>IF('Раздел 2.14.1.2'!P21&gt;='Раздел 2.14.1.2'!Q21,0,1)</f>
        <v>0</v>
      </c>
    </row>
    <row r="11691" spans="1:8" x14ac:dyDescent="0.2">
      <c r="A11691" s="6">
        <f t="shared" si="171"/>
        <v>609562</v>
      </c>
      <c r="B11691" s="6">
        <v>57</v>
      </c>
      <c r="C11691" s="6">
        <v>2</v>
      </c>
      <c r="D11691" s="6">
        <v>11</v>
      </c>
      <c r="E11691" s="6" t="s">
        <v>19964</v>
      </c>
      <c r="H11691" s="6">
        <f>IF('Раздел 2.14.1.2'!P22&gt;='Раздел 2.14.1.2'!Q22,0,1)</f>
        <v>0</v>
      </c>
    </row>
    <row r="11692" spans="1:8" x14ac:dyDescent="0.2">
      <c r="A11692" s="6">
        <f t="shared" si="171"/>
        <v>609562</v>
      </c>
      <c r="B11692" s="6">
        <v>57</v>
      </c>
      <c r="C11692" s="6">
        <v>2</v>
      </c>
      <c r="D11692" s="6">
        <v>12</v>
      </c>
      <c r="E11692" s="6" t="s">
        <v>19965</v>
      </c>
      <c r="H11692" s="6">
        <f>IF('Раздел 2.14.1.2'!P23&gt;='Раздел 2.14.1.2'!Q23,0,1)</f>
        <v>0</v>
      </c>
    </row>
    <row r="11693" spans="1:8" x14ac:dyDescent="0.2">
      <c r="A11693" s="6">
        <f t="shared" si="171"/>
        <v>609562</v>
      </c>
      <c r="B11693" s="6">
        <v>57</v>
      </c>
      <c r="C11693" s="6">
        <v>2</v>
      </c>
      <c r="D11693" s="6">
        <v>13</v>
      </c>
      <c r="E11693" s="6" t="s">
        <v>19966</v>
      </c>
      <c r="H11693" s="6">
        <f>IF('Раздел 2.14.1.2'!P24&gt;='Раздел 2.14.1.2'!Q24,0,1)</f>
        <v>0</v>
      </c>
    </row>
    <row r="11694" spans="1:8" x14ac:dyDescent="0.2">
      <c r="A11694" s="6">
        <f t="shared" si="171"/>
        <v>609562</v>
      </c>
      <c r="B11694" s="6">
        <v>57</v>
      </c>
      <c r="C11694" s="6">
        <v>2</v>
      </c>
      <c r="D11694" s="6">
        <v>14</v>
      </c>
      <c r="E11694" s="6" t="s">
        <v>19967</v>
      </c>
      <c r="H11694" s="6">
        <f>IF('Раздел 2.14.1.2'!P25&gt;='Раздел 2.14.1.2'!Q25,0,1)</f>
        <v>0</v>
      </c>
    </row>
    <row r="11695" spans="1:8" x14ac:dyDescent="0.2">
      <c r="A11695" s="6">
        <f t="shared" si="171"/>
        <v>609562</v>
      </c>
      <c r="B11695" s="6">
        <v>57</v>
      </c>
      <c r="C11695" s="6">
        <v>2</v>
      </c>
      <c r="D11695" s="6">
        <v>15</v>
      </c>
      <c r="E11695" s="6" t="s">
        <v>19968</v>
      </c>
      <c r="H11695" s="6">
        <f>IF('Раздел 2.14.1.2'!P26&gt;='Раздел 2.14.1.2'!Q26,0,1)</f>
        <v>0</v>
      </c>
    </row>
    <row r="11696" spans="1:8" x14ac:dyDescent="0.2">
      <c r="A11696" s="6">
        <f t="shared" si="171"/>
        <v>609562</v>
      </c>
      <c r="B11696" s="6">
        <v>57</v>
      </c>
      <c r="C11696" s="6">
        <v>2</v>
      </c>
      <c r="D11696" s="6">
        <v>16</v>
      </c>
      <c r="E11696" s="6" t="s">
        <v>19969</v>
      </c>
      <c r="H11696" s="6">
        <f>IF('Раздел 2.14.1.2'!P27&gt;='Раздел 2.14.1.2'!Q27,0,1)</f>
        <v>0</v>
      </c>
    </row>
    <row r="11697" spans="1:8" x14ac:dyDescent="0.2">
      <c r="A11697" s="6">
        <f t="shared" si="171"/>
        <v>609562</v>
      </c>
      <c r="B11697" s="6">
        <v>57</v>
      </c>
      <c r="C11697" s="6">
        <v>2</v>
      </c>
      <c r="D11697" s="6">
        <v>17</v>
      </c>
      <c r="E11697" s="6" t="s">
        <v>19970</v>
      </c>
      <c r="H11697" s="6">
        <f>IF('Раздел 2.14.1.2'!P28&gt;='Раздел 2.14.1.2'!Q28,0,1)</f>
        <v>0</v>
      </c>
    </row>
    <row r="11698" spans="1:8" x14ac:dyDescent="0.2">
      <c r="A11698" s="6">
        <f t="shared" si="171"/>
        <v>609562</v>
      </c>
      <c r="B11698" s="6">
        <v>57</v>
      </c>
      <c r="C11698" s="6">
        <v>2</v>
      </c>
      <c r="D11698" s="6">
        <v>18</v>
      </c>
      <c r="E11698" s="6" t="s">
        <v>19971</v>
      </c>
      <c r="H11698" s="6">
        <f>IF('Раздел 2.14.1.2'!P29&gt;='Раздел 2.14.1.2'!Q29,0,1)</f>
        <v>0</v>
      </c>
    </row>
    <row r="11699" spans="1:8" x14ac:dyDescent="0.2">
      <c r="A11699" s="6">
        <f t="shared" si="171"/>
        <v>609562</v>
      </c>
      <c r="B11699" s="6">
        <v>57</v>
      </c>
      <c r="C11699" s="6">
        <v>2</v>
      </c>
      <c r="D11699" s="6">
        <v>19</v>
      </c>
      <c r="E11699" s="6" t="s">
        <v>19972</v>
      </c>
      <c r="H11699" s="6">
        <f>IF('Раздел 2.14.1.2'!P30&gt;='Раздел 2.14.1.2'!Q30,0,1)</f>
        <v>0</v>
      </c>
    </row>
    <row r="11700" spans="1:8" x14ac:dyDescent="0.2">
      <c r="A11700" s="6">
        <f t="shared" si="171"/>
        <v>609562</v>
      </c>
      <c r="B11700" s="6">
        <v>57</v>
      </c>
      <c r="C11700" s="6">
        <v>2</v>
      </c>
      <c r="D11700" s="6">
        <v>20</v>
      </c>
      <c r="E11700" s="6" t="s">
        <v>19973</v>
      </c>
      <c r="H11700" s="6">
        <f>IF('Раздел 2.14.1.2'!P31&gt;='Раздел 2.14.1.2'!Q31,0,1)</f>
        <v>0</v>
      </c>
    </row>
    <row r="11701" spans="1:8" x14ac:dyDescent="0.2">
      <c r="A11701" s="6">
        <f t="shared" si="171"/>
        <v>609562</v>
      </c>
      <c r="B11701" s="6">
        <v>57</v>
      </c>
      <c r="C11701" s="6">
        <v>2</v>
      </c>
      <c r="D11701" s="6">
        <v>21</v>
      </c>
      <c r="E11701" s="6" t="s">
        <v>19974</v>
      </c>
      <c r="H11701" s="6">
        <f>IF('Раздел 2.14.1.2'!P32&gt;='Раздел 2.14.1.2'!Q32,0,1)</f>
        <v>0</v>
      </c>
    </row>
    <row r="11702" spans="1:8" x14ac:dyDescent="0.2">
      <c r="A11702" s="6">
        <f t="shared" si="171"/>
        <v>609562</v>
      </c>
      <c r="B11702" s="6">
        <v>57</v>
      </c>
      <c r="C11702" s="6">
        <v>2</v>
      </c>
      <c r="D11702" s="6">
        <v>22</v>
      </c>
      <c r="E11702" s="6" t="s">
        <v>19975</v>
      </c>
      <c r="H11702" s="6">
        <f>IF('Раздел 2.14.1.2'!P33&gt;='Раздел 2.14.1.2'!Q33,0,1)</f>
        <v>0</v>
      </c>
    </row>
    <row r="11703" spans="1:8" x14ac:dyDescent="0.2">
      <c r="A11703" s="6">
        <f t="shared" si="171"/>
        <v>609562</v>
      </c>
      <c r="B11703" s="6">
        <v>57</v>
      </c>
      <c r="C11703" s="6">
        <v>2</v>
      </c>
      <c r="D11703" s="6">
        <v>23</v>
      </c>
      <c r="E11703" s="6" t="s">
        <v>19976</v>
      </c>
      <c r="H11703" s="6">
        <f>IF('Раздел 2.14.1.2'!P34&gt;='Раздел 2.14.1.2'!Q34,0,1)</f>
        <v>0</v>
      </c>
    </row>
    <row r="11704" spans="1:8" x14ac:dyDescent="0.2">
      <c r="A11704" s="6">
        <f t="shared" si="171"/>
        <v>609562</v>
      </c>
      <c r="B11704" s="6">
        <v>57</v>
      </c>
      <c r="C11704" s="6">
        <v>2</v>
      </c>
      <c r="D11704" s="6">
        <v>24</v>
      </c>
      <c r="E11704" s="6" t="s">
        <v>19977</v>
      </c>
      <c r="H11704" s="6">
        <f>IF('Раздел 2.14.1.2'!P35&gt;='Раздел 2.14.1.2'!Q35,0,1)</f>
        <v>0</v>
      </c>
    </row>
    <row r="11705" spans="1:8" x14ac:dyDescent="0.2">
      <c r="A11705" s="6">
        <f t="shared" si="171"/>
        <v>609562</v>
      </c>
      <c r="B11705" s="6">
        <v>57</v>
      </c>
      <c r="C11705" s="6">
        <v>2</v>
      </c>
      <c r="D11705" s="6">
        <v>25</v>
      </c>
      <c r="E11705" s="6" t="s">
        <v>19978</v>
      </c>
      <c r="H11705" s="6">
        <f>IF('Раздел 2.14.1.2'!P36&gt;='Раздел 2.14.1.2'!Q36,0,1)</f>
        <v>0</v>
      </c>
    </row>
    <row r="11706" spans="1:8" x14ac:dyDescent="0.2">
      <c r="A11706" s="6">
        <f t="shared" si="171"/>
        <v>609562</v>
      </c>
      <c r="B11706" s="6">
        <v>57</v>
      </c>
      <c r="C11706" s="6">
        <v>2</v>
      </c>
      <c r="D11706" s="6">
        <v>26</v>
      </c>
      <c r="E11706" s="6" t="s">
        <v>19979</v>
      </c>
      <c r="H11706" s="6">
        <f>IF('Раздел 2.14.1.2'!P37&gt;='Раздел 2.14.1.2'!Q37,0,1)</f>
        <v>0</v>
      </c>
    </row>
    <row r="11707" spans="1:8" x14ac:dyDescent="0.2">
      <c r="A11707" s="6">
        <f t="shared" si="171"/>
        <v>609562</v>
      </c>
      <c r="B11707" s="6">
        <v>57</v>
      </c>
      <c r="C11707" s="6">
        <v>2</v>
      </c>
      <c r="D11707" s="6">
        <v>27</v>
      </c>
      <c r="E11707" s="6" t="s">
        <v>19980</v>
      </c>
      <c r="H11707" s="6">
        <f>IF('Раздел 2.14.1.2'!P38&gt;='Раздел 2.14.1.2'!Q38,0,1)</f>
        <v>0</v>
      </c>
    </row>
    <row r="11708" spans="1:8" x14ac:dyDescent="0.2">
      <c r="A11708" s="6">
        <f t="shared" si="171"/>
        <v>609562</v>
      </c>
      <c r="B11708" s="6">
        <v>57</v>
      </c>
      <c r="C11708" s="6">
        <v>2</v>
      </c>
      <c r="D11708" s="6">
        <v>28</v>
      </c>
      <c r="E11708" s="6" t="s">
        <v>19981</v>
      </c>
      <c r="H11708" s="6">
        <f>IF('Раздел 2.14.1.2'!P39&gt;='Раздел 2.14.1.2'!Q39,0,1)</f>
        <v>0</v>
      </c>
    </row>
    <row r="11709" spans="1:8" x14ac:dyDescent="0.2">
      <c r="A11709" s="6">
        <f t="shared" si="171"/>
        <v>609562</v>
      </c>
      <c r="B11709" s="6">
        <v>57</v>
      </c>
      <c r="C11709" s="6">
        <v>2</v>
      </c>
      <c r="D11709" s="6">
        <v>29</v>
      </c>
      <c r="E11709" s="6" t="s">
        <v>19982</v>
      </c>
      <c r="H11709" s="6">
        <f>IF('Раздел 2.14.1.2'!P40&gt;='Раздел 2.14.1.2'!Q40,0,1)</f>
        <v>0</v>
      </c>
    </row>
    <row r="11710" spans="1:8" x14ac:dyDescent="0.2">
      <c r="A11710" s="6">
        <f t="shared" si="171"/>
        <v>609562</v>
      </c>
      <c r="B11710" s="6">
        <v>57</v>
      </c>
      <c r="C11710" s="6">
        <v>2</v>
      </c>
      <c r="D11710" s="6">
        <v>30</v>
      </c>
      <c r="E11710" s="6" t="s">
        <v>19983</v>
      </c>
      <c r="H11710" s="6">
        <f>IF('Раздел 2.14.1.2'!P41&gt;='Раздел 2.14.1.2'!Q41,0,1)</f>
        <v>0</v>
      </c>
    </row>
    <row r="11711" spans="1:8" x14ac:dyDescent="0.2">
      <c r="A11711" s="6">
        <f t="shared" si="171"/>
        <v>609562</v>
      </c>
      <c r="B11711" s="6">
        <v>57</v>
      </c>
      <c r="C11711" s="6">
        <v>2</v>
      </c>
      <c r="D11711" s="6">
        <v>31</v>
      </c>
      <c r="E11711" s="6" t="s">
        <v>19984</v>
      </c>
      <c r="H11711" s="6">
        <f>IF('Раздел 2.14.1.2'!P42&gt;='Раздел 2.14.1.2'!Q42,0,1)</f>
        <v>0</v>
      </c>
    </row>
    <row r="11712" spans="1:8" x14ac:dyDescent="0.2">
      <c r="A11712" s="6">
        <f t="shared" si="171"/>
        <v>609562</v>
      </c>
      <c r="B11712" s="6">
        <v>57</v>
      </c>
      <c r="C11712" s="6">
        <v>2</v>
      </c>
      <c r="D11712" s="6">
        <v>32</v>
      </c>
      <c r="E11712" s="6" t="s">
        <v>19985</v>
      </c>
      <c r="H11712" s="6">
        <f>IF('Раздел 2.14.1.2'!P43&gt;='Раздел 2.14.1.2'!Q43,0,1)</f>
        <v>0</v>
      </c>
    </row>
    <row r="11713" spans="1:8" x14ac:dyDescent="0.2">
      <c r="A11713" s="6">
        <f t="shared" si="171"/>
        <v>609562</v>
      </c>
      <c r="B11713" s="6">
        <v>57</v>
      </c>
      <c r="C11713" s="6">
        <v>2</v>
      </c>
      <c r="D11713" s="6">
        <v>33</v>
      </c>
      <c r="E11713" s="6" t="s">
        <v>19986</v>
      </c>
      <c r="H11713" s="6">
        <f>IF('Раздел 2.14.1.2'!P44&gt;='Раздел 2.14.1.2'!Q44,0,1)</f>
        <v>0</v>
      </c>
    </row>
    <row r="11714" spans="1:8" x14ac:dyDescent="0.2">
      <c r="A11714" s="6">
        <f t="shared" si="171"/>
        <v>609562</v>
      </c>
      <c r="B11714" s="6">
        <v>57</v>
      </c>
      <c r="C11714" s="6">
        <v>2</v>
      </c>
      <c r="D11714" s="6">
        <v>34</v>
      </c>
      <c r="E11714" s="6" t="s">
        <v>19987</v>
      </c>
      <c r="H11714" s="6">
        <f>IF('Раздел 2.14.1.2'!P45&gt;='Раздел 2.14.1.2'!Q45,0,1)</f>
        <v>0</v>
      </c>
    </row>
    <row r="11715" spans="1:8" x14ac:dyDescent="0.2">
      <c r="A11715" s="6">
        <f t="shared" si="171"/>
        <v>609562</v>
      </c>
      <c r="B11715" s="6">
        <v>57</v>
      </c>
      <c r="C11715" s="6">
        <v>2</v>
      </c>
      <c r="D11715" s="6">
        <v>35</v>
      </c>
      <c r="E11715" s="6" t="s">
        <v>20763</v>
      </c>
      <c r="H11715" s="6">
        <f>IF('Раздел 2.14.1.2'!P46&gt;='Раздел 2.14.1.2'!Q46,0,1)</f>
        <v>0</v>
      </c>
    </row>
    <row r="11716" spans="1:8" x14ac:dyDescent="0.2">
      <c r="A11716" s="6">
        <f t="shared" si="171"/>
        <v>609562</v>
      </c>
      <c r="B11716" s="6">
        <v>57</v>
      </c>
      <c r="C11716" s="6">
        <v>2</v>
      </c>
      <c r="D11716" s="6">
        <v>36</v>
      </c>
      <c r="E11716" s="6" t="s">
        <v>20764</v>
      </c>
      <c r="H11716" s="6">
        <f>IF('Раздел 2.14.1.2'!P47&gt;='Раздел 2.14.1.2'!Q47,0,1)</f>
        <v>0</v>
      </c>
    </row>
    <row r="11717" spans="1:8" x14ac:dyDescent="0.2">
      <c r="A11717" s="6">
        <f t="shared" si="171"/>
        <v>609562</v>
      </c>
      <c r="B11717" s="6">
        <v>57</v>
      </c>
      <c r="C11717" s="6">
        <v>2</v>
      </c>
      <c r="D11717" s="6">
        <v>37</v>
      </c>
      <c r="E11717" s="6" t="s">
        <v>20765</v>
      </c>
      <c r="H11717" s="6">
        <f>IF('Раздел 2.14.1.2'!P48&gt;='Раздел 2.14.1.2'!Q48,0,1)</f>
        <v>0</v>
      </c>
    </row>
    <row r="11718" spans="1:8" x14ac:dyDescent="0.2">
      <c r="A11718" s="6">
        <f t="shared" si="171"/>
        <v>609562</v>
      </c>
      <c r="B11718" s="6">
        <v>57</v>
      </c>
      <c r="C11718" s="119">
        <v>2</v>
      </c>
      <c r="D11718" s="119">
        <v>38</v>
      </c>
      <c r="E11718" s="119" t="s">
        <v>20766</v>
      </c>
      <c r="F11718" s="119"/>
      <c r="G11718" s="119"/>
      <c r="H11718" s="119">
        <f>IF('Раздел 2.14.1.2'!P49&gt;='Раздел 2.14.1.2'!Q49,0,1)</f>
        <v>0</v>
      </c>
    </row>
    <row r="11719" spans="1:8" x14ac:dyDescent="0.2">
      <c r="A11719" s="6">
        <f t="shared" si="171"/>
        <v>609562</v>
      </c>
      <c r="B11719" s="6">
        <v>57</v>
      </c>
      <c r="C11719" s="6">
        <v>3</v>
      </c>
      <c r="D11719" s="6">
        <v>39</v>
      </c>
      <c r="E11719" s="6" t="s">
        <v>20767</v>
      </c>
      <c r="H11719" s="125">
        <f>IF('Раздел 2.14.1.2'!P21&gt;='Раздел 2.14.1.2'!R21,0,1)</f>
        <v>0</v>
      </c>
    </row>
    <row r="11720" spans="1:8" x14ac:dyDescent="0.2">
      <c r="A11720" s="6">
        <f t="shared" si="171"/>
        <v>609562</v>
      </c>
      <c r="B11720" s="6">
        <v>57</v>
      </c>
      <c r="C11720" s="6">
        <v>3</v>
      </c>
      <c r="D11720" s="6">
        <v>40</v>
      </c>
      <c r="E11720" s="6" t="s">
        <v>20768</v>
      </c>
      <c r="H11720" s="7">
        <f>IF('Раздел 2.14.1.2'!P22&gt;='Раздел 2.14.1.2'!R22,0,1)</f>
        <v>0</v>
      </c>
    </row>
    <row r="11721" spans="1:8" x14ac:dyDescent="0.2">
      <c r="A11721" s="6">
        <f t="shared" si="171"/>
        <v>609562</v>
      </c>
      <c r="B11721" s="6">
        <v>57</v>
      </c>
      <c r="C11721" s="6">
        <v>3</v>
      </c>
      <c r="D11721" s="6">
        <v>41</v>
      </c>
      <c r="E11721" s="6" t="s">
        <v>20769</v>
      </c>
      <c r="H11721" s="7">
        <f>IF('Раздел 2.14.1.2'!P23&gt;='Раздел 2.14.1.2'!R23,0,1)</f>
        <v>0</v>
      </c>
    </row>
    <row r="11722" spans="1:8" x14ac:dyDescent="0.2">
      <c r="A11722" s="6">
        <f t="shared" ref="A11722:A11785" si="172">P_3</f>
        <v>609562</v>
      </c>
      <c r="B11722" s="6">
        <v>57</v>
      </c>
      <c r="C11722" s="6">
        <v>3</v>
      </c>
      <c r="D11722" s="6">
        <v>42</v>
      </c>
      <c r="E11722" s="6" t="s">
        <v>20770</v>
      </c>
      <c r="H11722" s="7">
        <f>IF('Раздел 2.14.1.2'!P24&gt;='Раздел 2.14.1.2'!R24,0,1)</f>
        <v>0</v>
      </c>
    </row>
    <row r="11723" spans="1:8" x14ac:dyDescent="0.2">
      <c r="A11723" s="6">
        <f t="shared" si="172"/>
        <v>609562</v>
      </c>
      <c r="B11723" s="6">
        <v>57</v>
      </c>
      <c r="C11723" s="6">
        <v>3</v>
      </c>
      <c r="D11723" s="6">
        <v>43</v>
      </c>
      <c r="E11723" s="6" t="s">
        <v>20771</v>
      </c>
      <c r="H11723" s="7">
        <f>IF('Раздел 2.14.1.2'!P25&gt;='Раздел 2.14.1.2'!R25,0,1)</f>
        <v>0</v>
      </c>
    </row>
    <row r="11724" spans="1:8" x14ac:dyDescent="0.2">
      <c r="A11724" s="6">
        <f t="shared" si="172"/>
        <v>609562</v>
      </c>
      <c r="B11724" s="6">
        <v>57</v>
      </c>
      <c r="C11724" s="6">
        <v>3</v>
      </c>
      <c r="D11724" s="6">
        <v>44</v>
      </c>
      <c r="E11724" s="6" t="s">
        <v>20772</v>
      </c>
      <c r="H11724" s="7">
        <f>IF('Раздел 2.14.1.2'!P26&gt;='Раздел 2.14.1.2'!R26,0,1)</f>
        <v>0</v>
      </c>
    </row>
    <row r="11725" spans="1:8" x14ac:dyDescent="0.2">
      <c r="A11725" s="6">
        <f t="shared" si="172"/>
        <v>609562</v>
      </c>
      <c r="B11725" s="6">
        <v>57</v>
      </c>
      <c r="C11725" s="6">
        <v>3</v>
      </c>
      <c r="D11725" s="6">
        <v>45</v>
      </c>
      <c r="E11725" s="6" t="s">
        <v>19910</v>
      </c>
      <c r="H11725" s="7">
        <f>IF('Раздел 2.14.1.2'!P27&gt;='Раздел 2.14.1.2'!R27,0,1)</f>
        <v>0</v>
      </c>
    </row>
    <row r="11726" spans="1:8" x14ac:dyDescent="0.2">
      <c r="A11726" s="6">
        <f t="shared" si="172"/>
        <v>609562</v>
      </c>
      <c r="B11726" s="6">
        <v>57</v>
      </c>
      <c r="C11726" s="6">
        <v>3</v>
      </c>
      <c r="D11726" s="6">
        <v>46</v>
      </c>
      <c r="E11726" s="6" t="s">
        <v>19911</v>
      </c>
      <c r="H11726" s="7">
        <f>IF('Раздел 2.14.1.2'!P28&gt;='Раздел 2.14.1.2'!R28,0,1)</f>
        <v>0</v>
      </c>
    </row>
    <row r="11727" spans="1:8" x14ac:dyDescent="0.2">
      <c r="A11727" s="6">
        <f t="shared" si="172"/>
        <v>609562</v>
      </c>
      <c r="B11727" s="6">
        <v>57</v>
      </c>
      <c r="C11727" s="6">
        <v>3</v>
      </c>
      <c r="D11727" s="6">
        <v>47</v>
      </c>
      <c r="E11727" s="6" t="s">
        <v>19912</v>
      </c>
      <c r="H11727" s="7">
        <f>IF('Раздел 2.14.1.2'!P29&gt;='Раздел 2.14.1.2'!R29,0,1)</f>
        <v>0</v>
      </c>
    </row>
    <row r="11728" spans="1:8" x14ac:dyDescent="0.2">
      <c r="A11728" s="6">
        <f t="shared" si="172"/>
        <v>609562</v>
      </c>
      <c r="B11728" s="6">
        <v>57</v>
      </c>
      <c r="C11728" s="6">
        <v>3</v>
      </c>
      <c r="D11728" s="6">
        <v>48</v>
      </c>
      <c r="E11728" s="6" t="s">
        <v>19913</v>
      </c>
      <c r="H11728" s="7">
        <f>IF('Раздел 2.14.1.2'!P30&gt;='Раздел 2.14.1.2'!R30,0,1)</f>
        <v>0</v>
      </c>
    </row>
    <row r="11729" spans="1:8" x14ac:dyDescent="0.2">
      <c r="A11729" s="6">
        <f t="shared" si="172"/>
        <v>609562</v>
      </c>
      <c r="B11729" s="6">
        <v>57</v>
      </c>
      <c r="C11729" s="6">
        <v>3</v>
      </c>
      <c r="D11729" s="6">
        <v>49</v>
      </c>
      <c r="E11729" s="6" t="s">
        <v>19914</v>
      </c>
      <c r="H11729" s="7">
        <f>IF('Раздел 2.14.1.2'!P31&gt;='Раздел 2.14.1.2'!R31,0,1)</f>
        <v>0</v>
      </c>
    </row>
    <row r="11730" spans="1:8" x14ac:dyDescent="0.2">
      <c r="A11730" s="6">
        <f t="shared" si="172"/>
        <v>609562</v>
      </c>
      <c r="B11730" s="6">
        <v>57</v>
      </c>
      <c r="C11730" s="6">
        <v>3</v>
      </c>
      <c r="D11730" s="6">
        <v>50</v>
      </c>
      <c r="E11730" s="6" t="s">
        <v>19915</v>
      </c>
      <c r="H11730" s="7">
        <f>IF('Раздел 2.14.1.2'!P32&gt;='Раздел 2.14.1.2'!R32,0,1)</f>
        <v>0</v>
      </c>
    </row>
    <row r="11731" spans="1:8" x14ac:dyDescent="0.2">
      <c r="A11731" s="6">
        <f t="shared" si="172"/>
        <v>609562</v>
      </c>
      <c r="B11731" s="6">
        <v>57</v>
      </c>
      <c r="C11731" s="6">
        <v>3</v>
      </c>
      <c r="D11731" s="6">
        <v>51</v>
      </c>
      <c r="E11731" s="6" t="s">
        <v>19916</v>
      </c>
      <c r="H11731" s="7">
        <f>IF('Раздел 2.14.1.2'!P33&gt;='Раздел 2.14.1.2'!R33,0,1)</f>
        <v>0</v>
      </c>
    </row>
    <row r="11732" spans="1:8" x14ac:dyDescent="0.2">
      <c r="A11732" s="6">
        <f t="shared" si="172"/>
        <v>609562</v>
      </c>
      <c r="B11732" s="6">
        <v>57</v>
      </c>
      <c r="C11732" s="6">
        <v>3</v>
      </c>
      <c r="D11732" s="6">
        <v>52</v>
      </c>
      <c r="E11732" s="6" t="s">
        <v>19917</v>
      </c>
      <c r="H11732" s="7">
        <f>IF('Раздел 2.14.1.2'!P34&gt;='Раздел 2.14.1.2'!R34,0,1)</f>
        <v>0</v>
      </c>
    </row>
    <row r="11733" spans="1:8" x14ac:dyDescent="0.2">
      <c r="A11733" s="6">
        <f t="shared" si="172"/>
        <v>609562</v>
      </c>
      <c r="B11733" s="6">
        <v>57</v>
      </c>
      <c r="C11733" s="6">
        <v>3</v>
      </c>
      <c r="D11733" s="6">
        <v>53</v>
      </c>
      <c r="E11733" s="6" t="s">
        <v>19918</v>
      </c>
      <c r="H11733" s="7">
        <f>IF('Раздел 2.14.1.2'!P35&gt;='Раздел 2.14.1.2'!R35,0,1)</f>
        <v>0</v>
      </c>
    </row>
    <row r="11734" spans="1:8" x14ac:dyDescent="0.2">
      <c r="A11734" s="6">
        <f t="shared" si="172"/>
        <v>609562</v>
      </c>
      <c r="B11734" s="6">
        <v>57</v>
      </c>
      <c r="C11734" s="6">
        <v>3</v>
      </c>
      <c r="D11734" s="6">
        <v>54</v>
      </c>
      <c r="E11734" s="6" t="s">
        <v>19919</v>
      </c>
      <c r="H11734" s="7">
        <f>IF('Раздел 2.14.1.2'!P36&gt;='Раздел 2.14.1.2'!R36,0,1)</f>
        <v>0</v>
      </c>
    </row>
    <row r="11735" spans="1:8" x14ac:dyDescent="0.2">
      <c r="A11735" s="6">
        <f t="shared" si="172"/>
        <v>609562</v>
      </c>
      <c r="B11735" s="6">
        <v>57</v>
      </c>
      <c r="C11735" s="6">
        <v>3</v>
      </c>
      <c r="D11735" s="6">
        <v>55</v>
      </c>
      <c r="E11735" s="6" t="s">
        <v>19920</v>
      </c>
      <c r="H11735" s="7">
        <f>IF('Раздел 2.14.1.2'!P37&gt;='Раздел 2.14.1.2'!R37,0,1)</f>
        <v>0</v>
      </c>
    </row>
    <row r="11736" spans="1:8" x14ac:dyDescent="0.2">
      <c r="A11736" s="6">
        <f t="shared" si="172"/>
        <v>609562</v>
      </c>
      <c r="B11736" s="6">
        <v>57</v>
      </c>
      <c r="C11736" s="6">
        <v>3</v>
      </c>
      <c r="D11736" s="6">
        <v>56</v>
      </c>
      <c r="E11736" s="6" t="s">
        <v>19921</v>
      </c>
      <c r="H11736" s="7">
        <f>IF('Раздел 2.14.1.2'!P38&gt;='Раздел 2.14.1.2'!R38,0,1)</f>
        <v>0</v>
      </c>
    </row>
    <row r="11737" spans="1:8" x14ac:dyDescent="0.2">
      <c r="A11737" s="6">
        <f t="shared" si="172"/>
        <v>609562</v>
      </c>
      <c r="B11737" s="6">
        <v>57</v>
      </c>
      <c r="C11737" s="6">
        <v>3</v>
      </c>
      <c r="D11737" s="6">
        <v>57</v>
      </c>
      <c r="E11737" s="6" t="s">
        <v>19922</v>
      </c>
      <c r="H11737" s="7">
        <f>IF('Раздел 2.14.1.2'!P39&gt;='Раздел 2.14.1.2'!R39,0,1)</f>
        <v>0</v>
      </c>
    </row>
    <row r="11738" spans="1:8" x14ac:dyDescent="0.2">
      <c r="A11738" s="6">
        <f t="shared" si="172"/>
        <v>609562</v>
      </c>
      <c r="B11738" s="6">
        <v>57</v>
      </c>
      <c r="C11738" s="6">
        <v>3</v>
      </c>
      <c r="D11738" s="6">
        <v>58</v>
      </c>
      <c r="E11738" s="6" t="s">
        <v>21546</v>
      </c>
      <c r="H11738" s="7">
        <f>IF('Раздел 2.14.1.2'!P40&gt;='Раздел 2.14.1.2'!R40,0,1)</f>
        <v>0</v>
      </c>
    </row>
    <row r="11739" spans="1:8" x14ac:dyDescent="0.2">
      <c r="A11739" s="6">
        <f t="shared" si="172"/>
        <v>609562</v>
      </c>
      <c r="B11739" s="6">
        <v>57</v>
      </c>
      <c r="C11739" s="6">
        <v>3</v>
      </c>
      <c r="D11739" s="6">
        <v>59</v>
      </c>
      <c r="E11739" s="6" t="s">
        <v>21547</v>
      </c>
      <c r="H11739" s="7">
        <f>IF('Раздел 2.14.1.2'!P41&gt;='Раздел 2.14.1.2'!R41,0,1)</f>
        <v>0</v>
      </c>
    </row>
    <row r="11740" spans="1:8" x14ac:dyDescent="0.2">
      <c r="A11740" s="6">
        <f t="shared" si="172"/>
        <v>609562</v>
      </c>
      <c r="B11740" s="6">
        <v>57</v>
      </c>
      <c r="C11740" s="6">
        <v>3</v>
      </c>
      <c r="D11740" s="6">
        <v>60</v>
      </c>
      <c r="E11740" s="6" t="s">
        <v>21548</v>
      </c>
      <c r="H11740" s="7">
        <f>IF('Раздел 2.14.1.2'!P42&gt;='Раздел 2.14.1.2'!R42,0,1)</f>
        <v>0</v>
      </c>
    </row>
    <row r="11741" spans="1:8" x14ac:dyDescent="0.2">
      <c r="A11741" s="6">
        <f t="shared" si="172"/>
        <v>609562</v>
      </c>
      <c r="B11741" s="6">
        <v>57</v>
      </c>
      <c r="C11741" s="6">
        <v>3</v>
      </c>
      <c r="D11741" s="6">
        <v>61</v>
      </c>
      <c r="E11741" s="6" t="s">
        <v>21549</v>
      </c>
      <c r="H11741" s="7">
        <f>IF('Раздел 2.14.1.2'!P43&gt;='Раздел 2.14.1.2'!R43,0,1)</f>
        <v>0</v>
      </c>
    </row>
    <row r="11742" spans="1:8" x14ac:dyDescent="0.2">
      <c r="A11742" s="6">
        <f t="shared" si="172"/>
        <v>609562</v>
      </c>
      <c r="B11742" s="6">
        <v>57</v>
      </c>
      <c r="C11742" s="6">
        <v>3</v>
      </c>
      <c r="D11742" s="6">
        <v>62</v>
      </c>
      <c r="E11742" s="6" t="s">
        <v>21550</v>
      </c>
      <c r="H11742" s="7">
        <f>IF('Раздел 2.14.1.2'!P44&gt;='Раздел 2.14.1.2'!R44,0,1)</f>
        <v>0</v>
      </c>
    </row>
    <row r="11743" spans="1:8" x14ac:dyDescent="0.2">
      <c r="A11743" s="6">
        <f t="shared" si="172"/>
        <v>609562</v>
      </c>
      <c r="B11743" s="6">
        <v>57</v>
      </c>
      <c r="C11743" s="6">
        <v>3</v>
      </c>
      <c r="D11743" s="6">
        <v>63</v>
      </c>
      <c r="E11743" s="6" t="s">
        <v>21551</v>
      </c>
      <c r="H11743" s="7">
        <f>IF('Раздел 2.14.1.2'!P45&gt;='Раздел 2.14.1.2'!R45,0,1)</f>
        <v>0</v>
      </c>
    </row>
    <row r="11744" spans="1:8" x14ac:dyDescent="0.2">
      <c r="A11744" s="6">
        <f t="shared" si="172"/>
        <v>609562</v>
      </c>
      <c r="B11744" s="6">
        <v>57</v>
      </c>
      <c r="C11744" s="6">
        <v>3</v>
      </c>
      <c r="D11744" s="6">
        <v>64</v>
      </c>
      <c r="E11744" s="6" t="s">
        <v>20786</v>
      </c>
      <c r="H11744" s="7">
        <f>IF('Раздел 2.14.1.2'!P46&gt;='Раздел 2.14.1.2'!R46,0,1)</f>
        <v>0</v>
      </c>
    </row>
    <row r="11745" spans="1:8" x14ac:dyDescent="0.2">
      <c r="A11745" s="6">
        <f t="shared" si="172"/>
        <v>609562</v>
      </c>
      <c r="B11745" s="6">
        <v>57</v>
      </c>
      <c r="C11745" s="6">
        <v>3</v>
      </c>
      <c r="D11745" s="6">
        <v>65</v>
      </c>
      <c r="E11745" s="6" t="s">
        <v>20787</v>
      </c>
      <c r="H11745" s="7">
        <f>IF('Раздел 2.14.1.2'!P47&gt;='Раздел 2.14.1.2'!R47,0,1)</f>
        <v>0</v>
      </c>
    </row>
    <row r="11746" spans="1:8" x14ac:dyDescent="0.2">
      <c r="A11746" s="6">
        <f t="shared" si="172"/>
        <v>609562</v>
      </c>
      <c r="B11746" s="6">
        <v>57</v>
      </c>
      <c r="C11746" s="6">
        <v>3</v>
      </c>
      <c r="D11746" s="6">
        <v>66</v>
      </c>
      <c r="E11746" s="6" t="s">
        <v>20788</v>
      </c>
      <c r="H11746" s="7">
        <f>IF('Раздел 2.14.1.2'!P48&gt;='Раздел 2.14.1.2'!R48,0,1)</f>
        <v>0</v>
      </c>
    </row>
    <row r="11747" spans="1:8" x14ac:dyDescent="0.2">
      <c r="A11747" s="6">
        <f t="shared" si="172"/>
        <v>609562</v>
      </c>
      <c r="B11747" s="6">
        <v>57</v>
      </c>
      <c r="C11747" s="119">
        <v>3</v>
      </c>
      <c r="D11747" s="119">
        <v>67</v>
      </c>
      <c r="E11747" s="119" t="s">
        <v>20789</v>
      </c>
      <c r="F11747" s="119"/>
      <c r="G11747" s="119"/>
      <c r="H11747" s="119">
        <f>IF('Раздел 2.14.1.2'!P49&gt;='Раздел 2.14.1.2'!R49,0,1)</f>
        <v>0</v>
      </c>
    </row>
    <row r="11748" spans="1:8" x14ac:dyDescent="0.2">
      <c r="A11748" s="6">
        <f t="shared" si="172"/>
        <v>609562</v>
      </c>
      <c r="B11748" s="6">
        <v>57</v>
      </c>
      <c r="C11748" s="125">
        <v>4</v>
      </c>
      <c r="D11748" s="125">
        <v>68</v>
      </c>
      <c r="E11748" s="6" t="s">
        <v>20790</v>
      </c>
      <c r="H11748" s="6">
        <f>IF('Раздел 2.14.1.2'!S21&gt;='Раздел 2.14.1.2'!T21,0,1)</f>
        <v>0</v>
      </c>
    </row>
    <row r="11749" spans="1:8" x14ac:dyDescent="0.2">
      <c r="A11749" s="6">
        <f t="shared" si="172"/>
        <v>609562</v>
      </c>
      <c r="B11749" s="6">
        <v>57</v>
      </c>
      <c r="C11749" s="7">
        <v>4</v>
      </c>
      <c r="D11749" s="7">
        <v>69</v>
      </c>
      <c r="E11749" s="6" t="s">
        <v>20791</v>
      </c>
      <c r="H11749" s="6">
        <f>IF('Раздел 2.14.1.2'!S22&gt;='Раздел 2.14.1.2'!T22,0,1)</f>
        <v>0</v>
      </c>
    </row>
    <row r="11750" spans="1:8" x14ac:dyDescent="0.2">
      <c r="A11750" s="6">
        <f t="shared" si="172"/>
        <v>609562</v>
      </c>
      <c r="B11750" s="6">
        <v>57</v>
      </c>
      <c r="C11750" s="7">
        <v>4</v>
      </c>
      <c r="D11750" s="7">
        <v>70</v>
      </c>
      <c r="E11750" s="6" t="s">
        <v>20792</v>
      </c>
      <c r="H11750" s="6">
        <f>IF('Раздел 2.14.1.2'!S23&gt;='Раздел 2.14.1.2'!T23,0,1)</f>
        <v>0</v>
      </c>
    </row>
    <row r="11751" spans="1:8" x14ac:dyDescent="0.2">
      <c r="A11751" s="6">
        <f t="shared" si="172"/>
        <v>609562</v>
      </c>
      <c r="B11751" s="6">
        <v>57</v>
      </c>
      <c r="C11751" s="7">
        <v>4</v>
      </c>
      <c r="D11751" s="7">
        <v>71</v>
      </c>
      <c r="E11751" s="6" t="s">
        <v>20793</v>
      </c>
      <c r="H11751" s="6">
        <f>IF('Раздел 2.14.1.2'!S24&gt;='Раздел 2.14.1.2'!T24,0,1)</f>
        <v>0</v>
      </c>
    </row>
    <row r="11752" spans="1:8" x14ac:dyDescent="0.2">
      <c r="A11752" s="6">
        <f t="shared" si="172"/>
        <v>609562</v>
      </c>
      <c r="B11752" s="6">
        <v>57</v>
      </c>
      <c r="C11752" s="7">
        <v>4</v>
      </c>
      <c r="D11752" s="7">
        <v>72</v>
      </c>
      <c r="E11752" s="6" t="s">
        <v>20794</v>
      </c>
      <c r="H11752" s="6">
        <f>IF('Раздел 2.14.1.2'!S25&gt;='Раздел 2.14.1.2'!T25,0,1)</f>
        <v>0</v>
      </c>
    </row>
    <row r="11753" spans="1:8" x14ac:dyDescent="0.2">
      <c r="A11753" s="6">
        <f t="shared" si="172"/>
        <v>609562</v>
      </c>
      <c r="B11753" s="6">
        <v>57</v>
      </c>
      <c r="C11753" s="7">
        <v>4</v>
      </c>
      <c r="D11753" s="7">
        <v>73</v>
      </c>
      <c r="E11753" s="6" t="s">
        <v>20795</v>
      </c>
      <c r="H11753" s="6">
        <f>IF('Раздел 2.14.1.2'!S26&gt;='Раздел 2.14.1.2'!T26,0,1)</f>
        <v>0</v>
      </c>
    </row>
    <row r="11754" spans="1:8" x14ac:dyDescent="0.2">
      <c r="A11754" s="6">
        <f t="shared" si="172"/>
        <v>609562</v>
      </c>
      <c r="B11754" s="6">
        <v>57</v>
      </c>
      <c r="C11754" s="7">
        <v>4</v>
      </c>
      <c r="D11754" s="7">
        <v>74</v>
      </c>
      <c r="E11754" s="6" t="s">
        <v>20026</v>
      </c>
      <c r="H11754" s="6">
        <f>IF('Раздел 2.14.1.2'!S27&gt;='Раздел 2.14.1.2'!T27,0,1)</f>
        <v>0</v>
      </c>
    </row>
    <row r="11755" spans="1:8" x14ac:dyDescent="0.2">
      <c r="A11755" s="6">
        <f t="shared" si="172"/>
        <v>609562</v>
      </c>
      <c r="B11755" s="6">
        <v>57</v>
      </c>
      <c r="C11755" s="7">
        <v>4</v>
      </c>
      <c r="D11755" s="7">
        <v>75</v>
      </c>
      <c r="E11755" s="6" t="s">
        <v>20027</v>
      </c>
      <c r="H11755" s="6">
        <f>IF('Раздел 2.14.1.2'!S28&gt;='Раздел 2.14.1.2'!T28,0,1)</f>
        <v>0</v>
      </c>
    </row>
    <row r="11756" spans="1:8" x14ac:dyDescent="0.2">
      <c r="A11756" s="6">
        <f t="shared" si="172"/>
        <v>609562</v>
      </c>
      <c r="B11756" s="6">
        <v>57</v>
      </c>
      <c r="C11756" s="7">
        <v>4</v>
      </c>
      <c r="D11756" s="7">
        <v>76</v>
      </c>
      <c r="E11756" s="6" t="s">
        <v>20028</v>
      </c>
      <c r="H11756" s="6">
        <f>IF('Раздел 2.14.1.2'!S29&gt;='Раздел 2.14.1.2'!T29,0,1)</f>
        <v>0</v>
      </c>
    </row>
    <row r="11757" spans="1:8" x14ac:dyDescent="0.2">
      <c r="A11757" s="6">
        <f t="shared" si="172"/>
        <v>609562</v>
      </c>
      <c r="B11757" s="6">
        <v>57</v>
      </c>
      <c r="C11757" s="7">
        <v>4</v>
      </c>
      <c r="D11757" s="7">
        <v>77</v>
      </c>
      <c r="E11757" s="6" t="s">
        <v>20029</v>
      </c>
      <c r="H11757" s="6">
        <f>IF('Раздел 2.14.1.2'!S30&gt;='Раздел 2.14.1.2'!T30,0,1)</f>
        <v>0</v>
      </c>
    </row>
    <row r="11758" spans="1:8" x14ac:dyDescent="0.2">
      <c r="A11758" s="6">
        <f t="shared" si="172"/>
        <v>609562</v>
      </c>
      <c r="B11758" s="6">
        <v>57</v>
      </c>
      <c r="C11758" s="7">
        <v>4</v>
      </c>
      <c r="D11758" s="7">
        <v>78</v>
      </c>
      <c r="E11758" s="6" t="s">
        <v>20030</v>
      </c>
      <c r="H11758" s="6">
        <f>IF('Раздел 2.14.1.2'!S31&gt;='Раздел 2.14.1.2'!T31,0,1)</f>
        <v>0</v>
      </c>
    </row>
    <row r="11759" spans="1:8" x14ac:dyDescent="0.2">
      <c r="A11759" s="6">
        <f t="shared" si="172"/>
        <v>609562</v>
      </c>
      <c r="B11759" s="6">
        <v>57</v>
      </c>
      <c r="C11759" s="7">
        <v>4</v>
      </c>
      <c r="D11759" s="7">
        <v>79</v>
      </c>
      <c r="E11759" s="6" t="s">
        <v>20031</v>
      </c>
      <c r="H11759" s="6">
        <f>IF('Раздел 2.14.1.2'!S32&gt;='Раздел 2.14.1.2'!T32,0,1)</f>
        <v>0</v>
      </c>
    </row>
    <row r="11760" spans="1:8" x14ac:dyDescent="0.2">
      <c r="A11760" s="6">
        <f t="shared" si="172"/>
        <v>609562</v>
      </c>
      <c r="B11760" s="6">
        <v>57</v>
      </c>
      <c r="C11760" s="7">
        <v>4</v>
      </c>
      <c r="D11760" s="7">
        <v>80</v>
      </c>
      <c r="E11760" s="6" t="s">
        <v>20032</v>
      </c>
      <c r="H11760" s="6">
        <f>IF('Раздел 2.14.1.2'!S33&gt;='Раздел 2.14.1.2'!T33,0,1)</f>
        <v>0</v>
      </c>
    </row>
    <row r="11761" spans="1:8" x14ac:dyDescent="0.2">
      <c r="A11761" s="6">
        <f t="shared" si="172"/>
        <v>609562</v>
      </c>
      <c r="B11761" s="6">
        <v>57</v>
      </c>
      <c r="C11761" s="7">
        <v>4</v>
      </c>
      <c r="D11761" s="7">
        <v>81</v>
      </c>
      <c r="E11761" s="6" t="s">
        <v>20033</v>
      </c>
      <c r="H11761" s="6">
        <f>IF('Раздел 2.14.1.2'!S34&gt;='Раздел 2.14.1.2'!T34,0,1)</f>
        <v>0</v>
      </c>
    </row>
    <row r="11762" spans="1:8" x14ac:dyDescent="0.2">
      <c r="A11762" s="6">
        <f t="shared" si="172"/>
        <v>609562</v>
      </c>
      <c r="B11762" s="6">
        <v>57</v>
      </c>
      <c r="C11762" s="7">
        <v>4</v>
      </c>
      <c r="D11762" s="7">
        <v>82</v>
      </c>
      <c r="E11762" s="6" t="s">
        <v>20034</v>
      </c>
      <c r="H11762" s="6">
        <f>IF('Раздел 2.14.1.2'!S35&gt;='Раздел 2.14.1.2'!T35,0,1)</f>
        <v>0</v>
      </c>
    </row>
    <row r="11763" spans="1:8" x14ac:dyDescent="0.2">
      <c r="A11763" s="6">
        <f t="shared" si="172"/>
        <v>609562</v>
      </c>
      <c r="B11763" s="6">
        <v>57</v>
      </c>
      <c r="C11763" s="7">
        <v>4</v>
      </c>
      <c r="D11763" s="7">
        <v>83</v>
      </c>
      <c r="E11763" s="6" t="s">
        <v>20035</v>
      </c>
      <c r="H11763" s="6">
        <f>IF('Раздел 2.14.1.2'!S36&gt;='Раздел 2.14.1.2'!T36,0,1)</f>
        <v>0</v>
      </c>
    </row>
    <row r="11764" spans="1:8" x14ac:dyDescent="0.2">
      <c r="A11764" s="6">
        <f t="shared" si="172"/>
        <v>609562</v>
      </c>
      <c r="B11764" s="6">
        <v>57</v>
      </c>
      <c r="C11764" s="7">
        <v>4</v>
      </c>
      <c r="D11764" s="7">
        <v>84</v>
      </c>
      <c r="E11764" s="6" t="s">
        <v>20036</v>
      </c>
      <c r="H11764" s="6">
        <f>IF('Раздел 2.14.1.2'!S37&gt;='Раздел 2.14.1.2'!T37,0,1)</f>
        <v>0</v>
      </c>
    </row>
    <row r="11765" spans="1:8" x14ac:dyDescent="0.2">
      <c r="A11765" s="6">
        <f t="shared" si="172"/>
        <v>609562</v>
      </c>
      <c r="B11765" s="6">
        <v>57</v>
      </c>
      <c r="C11765" s="7">
        <v>4</v>
      </c>
      <c r="D11765" s="7">
        <v>85</v>
      </c>
      <c r="E11765" s="6" t="s">
        <v>20037</v>
      </c>
      <c r="H11765" s="6">
        <f>IF('Раздел 2.14.1.2'!S38&gt;='Раздел 2.14.1.2'!T38,0,1)</f>
        <v>0</v>
      </c>
    </row>
    <row r="11766" spans="1:8" x14ac:dyDescent="0.2">
      <c r="A11766" s="6">
        <f t="shared" si="172"/>
        <v>609562</v>
      </c>
      <c r="B11766" s="6">
        <v>57</v>
      </c>
      <c r="C11766" s="7">
        <v>4</v>
      </c>
      <c r="D11766" s="7">
        <v>86</v>
      </c>
      <c r="E11766" s="6" t="s">
        <v>19265</v>
      </c>
      <c r="H11766" s="6">
        <f>IF('Раздел 2.14.1.2'!S39&gt;='Раздел 2.14.1.2'!T39,0,1)</f>
        <v>0</v>
      </c>
    </row>
    <row r="11767" spans="1:8" x14ac:dyDescent="0.2">
      <c r="A11767" s="6">
        <f t="shared" si="172"/>
        <v>609562</v>
      </c>
      <c r="B11767" s="6">
        <v>57</v>
      </c>
      <c r="C11767" s="7">
        <v>4</v>
      </c>
      <c r="D11767" s="7">
        <v>87</v>
      </c>
      <c r="E11767" s="6" t="s">
        <v>19266</v>
      </c>
      <c r="H11767" s="6">
        <f>IF('Раздел 2.14.1.2'!S40&gt;='Раздел 2.14.1.2'!T40,0,1)</f>
        <v>0</v>
      </c>
    </row>
    <row r="11768" spans="1:8" x14ac:dyDescent="0.2">
      <c r="A11768" s="6">
        <f t="shared" si="172"/>
        <v>609562</v>
      </c>
      <c r="B11768" s="6">
        <v>57</v>
      </c>
      <c r="C11768" s="7">
        <v>4</v>
      </c>
      <c r="D11768" s="7">
        <v>88</v>
      </c>
      <c r="E11768" s="6" t="s">
        <v>19267</v>
      </c>
      <c r="H11768" s="6">
        <f>IF('Раздел 2.14.1.2'!S41&gt;='Раздел 2.14.1.2'!T41,0,1)</f>
        <v>0</v>
      </c>
    </row>
    <row r="11769" spans="1:8" x14ac:dyDescent="0.2">
      <c r="A11769" s="6">
        <f t="shared" si="172"/>
        <v>609562</v>
      </c>
      <c r="B11769" s="6">
        <v>57</v>
      </c>
      <c r="C11769" s="7">
        <v>4</v>
      </c>
      <c r="D11769" s="7">
        <v>89</v>
      </c>
      <c r="E11769" s="6" t="s">
        <v>19268</v>
      </c>
      <c r="H11769" s="6">
        <f>IF('Раздел 2.14.1.2'!S42&gt;='Раздел 2.14.1.2'!T42,0,1)</f>
        <v>0</v>
      </c>
    </row>
    <row r="11770" spans="1:8" x14ac:dyDescent="0.2">
      <c r="A11770" s="6">
        <f t="shared" si="172"/>
        <v>609562</v>
      </c>
      <c r="B11770" s="6">
        <v>57</v>
      </c>
      <c r="C11770" s="7">
        <v>4</v>
      </c>
      <c r="D11770" s="7">
        <v>90</v>
      </c>
      <c r="E11770" s="6" t="s">
        <v>19269</v>
      </c>
      <c r="H11770" s="6">
        <f>IF('Раздел 2.14.1.2'!S43&gt;='Раздел 2.14.1.2'!T43,0,1)</f>
        <v>0</v>
      </c>
    </row>
    <row r="11771" spans="1:8" x14ac:dyDescent="0.2">
      <c r="A11771" s="6">
        <f t="shared" si="172"/>
        <v>609562</v>
      </c>
      <c r="B11771" s="6">
        <v>57</v>
      </c>
      <c r="C11771" s="7">
        <v>4</v>
      </c>
      <c r="D11771" s="7">
        <v>91</v>
      </c>
      <c r="E11771" s="6" t="s">
        <v>19270</v>
      </c>
      <c r="H11771" s="6">
        <f>IF('Раздел 2.14.1.2'!S44&gt;='Раздел 2.14.1.2'!T44,0,1)</f>
        <v>0</v>
      </c>
    </row>
    <row r="11772" spans="1:8" x14ac:dyDescent="0.2">
      <c r="A11772" s="6">
        <f t="shared" si="172"/>
        <v>609562</v>
      </c>
      <c r="B11772" s="6">
        <v>57</v>
      </c>
      <c r="C11772" s="7">
        <v>4</v>
      </c>
      <c r="D11772" s="7">
        <v>92</v>
      </c>
      <c r="E11772" s="6" t="s">
        <v>19271</v>
      </c>
      <c r="H11772" s="6">
        <f>IF('Раздел 2.14.1.2'!S45&gt;='Раздел 2.14.1.2'!T45,0,1)</f>
        <v>0</v>
      </c>
    </row>
    <row r="11773" spans="1:8" x14ac:dyDescent="0.2">
      <c r="A11773" s="6">
        <f t="shared" si="172"/>
        <v>609562</v>
      </c>
      <c r="B11773" s="6">
        <v>57</v>
      </c>
      <c r="C11773" s="7">
        <v>4</v>
      </c>
      <c r="D11773" s="7">
        <v>93</v>
      </c>
      <c r="E11773" s="6" t="s">
        <v>19272</v>
      </c>
      <c r="H11773" s="6">
        <f>IF('Раздел 2.14.1.2'!S46&gt;='Раздел 2.14.1.2'!T46,0,1)</f>
        <v>0</v>
      </c>
    </row>
    <row r="11774" spans="1:8" x14ac:dyDescent="0.2">
      <c r="A11774" s="6">
        <f t="shared" si="172"/>
        <v>609562</v>
      </c>
      <c r="B11774" s="6">
        <v>57</v>
      </c>
      <c r="C11774" s="7">
        <v>4</v>
      </c>
      <c r="D11774" s="7">
        <v>94</v>
      </c>
      <c r="E11774" s="6" t="s">
        <v>18493</v>
      </c>
      <c r="H11774" s="6">
        <f>IF('Раздел 2.14.1.2'!S47&gt;='Раздел 2.14.1.2'!T47,0,1)</f>
        <v>0</v>
      </c>
    </row>
    <row r="11775" spans="1:8" x14ac:dyDescent="0.2">
      <c r="A11775" s="6">
        <f t="shared" si="172"/>
        <v>609562</v>
      </c>
      <c r="B11775" s="6">
        <v>57</v>
      </c>
      <c r="C11775" s="7">
        <v>4</v>
      </c>
      <c r="D11775" s="7">
        <v>95</v>
      </c>
      <c r="E11775" s="6" t="s">
        <v>18494</v>
      </c>
      <c r="H11775" s="6">
        <f>IF('Раздел 2.14.1.2'!S48&gt;='Раздел 2.14.1.2'!T48,0,1)</f>
        <v>0</v>
      </c>
    </row>
    <row r="11776" spans="1:8" x14ac:dyDescent="0.2">
      <c r="A11776" s="6">
        <f t="shared" si="172"/>
        <v>609562</v>
      </c>
      <c r="B11776" s="6">
        <v>57</v>
      </c>
      <c r="C11776" s="119">
        <v>4</v>
      </c>
      <c r="D11776" s="119">
        <v>96</v>
      </c>
      <c r="E11776" s="119" t="s">
        <v>18495</v>
      </c>
      <c r="F11776" s="119"/>
      <c r="G11776" s="119"/>
      <c r="H11776" s="119">
        <f>IF('Раздел 2.14.1.2'!S49&gt;='Раздел 2.14.1.2'!T49,0,1)</f>
        <v>0</v>
      </c>
    </row>
    <row r="11777" spans="1:8" x14ac:dyDescent="0.2">
      <c r="A11777" s="6">
        <f t="shared" si="172"/>
        <v>609562</v>
      </c>
      <c r="B11777" s="6">
        <v>57</v>
      </c>
      <c r="C11777" s="125">
        <v>5</v>
      </c>
      <c r="D11777" s="125">
        <v>97</v>
      </c>
      <c r="E11777" s="6" t="s">
        <v>18496</v>
      </c>
      <c r="H11777" s="6">
        <f>IF('Раздел 2.14.1.2'!S21&gt;='Раздел 2.14.1.2'!U21,0,1)</f>
        <v>0</v>
      </c>
    </row>
    <row r="11778" spans="1:8" x14ac:dyDescent="0.2">
      <c r="A11778" s="6">
        <f t="shared" si="172"/>
        <v>609562</v>
      </c>
      <c r="B11778" s="6">
        <v>57</v>
      </c>
      <c r="C11778" s="7">
        <v>5</v>
      </c>
      <c r="D11778" s="7">
        <v>98</v>
      </c>
      <c r="E11778" s="6" t="s">
        <v>18497</v>
      </c>
      <c r="H11778" s="6">
        <f>IF('Раздел 2.14.1.2'!S22&gt;='Раздел 2.14.1.2'!U22,0,1)</f>
        <v>0</v>
      </c>
    </row>
    <row r="11779" spans="1:8" x14ac:dyDescent="0.2">
      <c r="A11779" s="6">
        <f t="shared" si="172"/>
        <v>609562</v>
      </c>
      <c r="B11779" s="6">
        <v>57</v>
      </c>
      <c r="C11779" s="7">
        <v>5</v>
      </c>
      <c r="D11779" s="7">
        <v>99</v>
      </c>
      <c r="E11779" s="6" t="s">
        <v>18498</v>
      </c>
      <c r="H11779" s="6">
        <f>IF('Раздел 2.14.1.2'!S23&gt;='Раздел 2.14.1.2'!U23,0,1)</f>
        <v>0</v>
      </c>
    </row>
    <row r="11780" spans="1:8" x14ac:dyDescent="0.2">
      <c r="A11780" s="6">
        <f t="shared" si="172"/>
        <v>609562</v>
      </c>
      <c r="B11780" s="6">
        <v>57</v>
      </c>
      <c r="C11780" s="7">
        <v>5</v>
      </c>
      <c r="D11780" s="7">
        <v>100</v>
      </c>
      <c r="E11780" s="6" t="s">
        <v>18499</v>
      </c>
      <c r="H11780" s="6">
        <f>IF('Раздел 2.14.1.2'!S24&gt;='Раздел 2.14.1.2'!U24,0,1)</f>
        <v>0</v>
      </c>
    </row>
    <row r="11781" spans="1:8" x14ac:dyDescent="0.2">
      <c r="A11781" s="6">
        <f t="shared" si="172"/>
        <v>609562</v>
      </c>
      <c r="B11781" s="6">
        <v>57</v>
      </c>
      <c r="C11781" s="7">
        <v>5</v>
      </c>
      <c r="D11781" s="7">
        <v>101</v>
      </c>
      <c r="E11781" s="6" t="s">
        <v>18500</v>
      </c>
      <c r="H11781" s="6">
        <f>IF('Раздел 2.14.1.2'!S25&gt;='Раздел 2.14.1.2'!U25,0,1)</f>
        <v>0</v>
      </c>
    </row>
    <row r="11782" spans="1:8" x14ac:dyDescent="0.2">
      <c r="A11782" s="6">
        <f t="shared" si="172"/>
        <v>609562</v>
      </c>
      <c r="B11782" s="6">
        <v>57</v>
      </c>
      <c r="C11782" s="7">
        <v>5</v>
      </c>
      <c r="D11782" s="7">
        <v>102</v>
      </c>
      <c r="E11782" s="6" t="s">
        <v>18501</v>
      </c>
      <c r="H11782" s="6">
        <f>IF('Раздел 2.14.1.2'!S26&gt;='Раздел 2.14.1.2'!U26,0,1)</f>
        <v>0</v>
      </c>
    </row>
    <row r="11783" spans="1:8" x14ac:dyDescent="0.2">
      <c r="A11783" s="6">
        <f t="shared" si="172"/>
        <v>609562</v>
      </c>
      <c r="B11783" s="6">
        <v>57</v>
      </c>
      <c r="C11783" s="7">
        <v>5</v>
      </c>
      <c r="D11783" s="7">
        <v>103</v>
      </c>
      <c r="E11783" s="6" t="s">
        <v>18502</v>
      </c>
      <c r="H11783" s="6">
        <f>IF('Раздел 2.14.1.2'!S27&gt;='Раздел 2.14.1.2'!U27,0,1)</f>
        <v>0</v>
      </c>
    </row>
    <row r="11784" spans="1:8" x14ac:dyDescent="0.2">
      <c r="A11784" s="6">
        <f t="shared" si="172"/>
        <v>609562</v>
      </c>
      <c r="B11784" s="6">
        <v>57</v>
      </c>
      <c r="C11784" s="7">
        <v>5</v>
      </c>
      <c r="D11784" s="7">
        <v>104</v>
      </c>
      <c r="E11784" s="6" t="s">
        <v>18503</v>
      </c>
      <c r="H11784" s="6">
        <f>IF('Раздел 2.14.1.2'!S28&gt;='Раздел 2.14.1.2'!U28,0,1)</f>
        <v>0</v>
      </c>
    </row>
    <row r="11785" spans="1:8" x14ac:dyDescent="0.2">
      <c r="A11785" s="6">
        <f t="shared" si="172"/>
        <v>609562</v>
      </c>
      <c r="B11785" s="6">
        <v>57</v>
      </c>
      <c r="C11785" s="7">
        <v>5</v>
      </c>
      <c r="D11785" s="7">
        <v>105</v>
      </c>
      <c r="E11785" s="6" t="s">
        <v>18504</v>
      </c>
      <c r="H11785" s="6">
        <f>IF('Раздел 2.14.1.2'!S29&gt;='Раздел 2.14.1.2'!U29,0,1)</f>
        <v>0</v>
      </c>
    </row>
    <row r="11786" spans="1:8" x14ac:dyDescent="0.2">
      <c r="A11786" s="6">
        <f t="shared" ref="A11786:A11849" si="173">P_3</f>
        <v>609562</v>
      </c>
      <c r="B11786" s="6">
        <v>57</v>
      </c>
      <c r="C11786" s="7">
        <v>5</v>
      </c>
      <c r="D11786" s="7">
        <v>106</v>
      </c>
      <c r="E11786" s="6" t="s">
        <v>18505</v>
      </c>
      <c r="H11786" s="6">
        <f>IF('Раздел 2.14.1.2'!S30&gt;='Раздел 2.14.1.2'!U30,0,1)</f>
        <v>0</v>
      </c>
    </row>
    <row r="11787" spans="1:8" x14ac:dyDescent="0.2">
      <c r="A11787" s="6">
        <f t="shared" si="173"/>
        <v>609562</v>
      </c>
      <c r="B11787" s="6">
        <v>57</v>
      </c>
      <c r="C11787" s="7">
        <v>5</v>
      </c>
      <c r="D11787" s="7">
        <v>107</v>
      </c>
      <c r="E11787" s="6" t="s">
        <v>18506</v>
      </c>
      <c r="H11787" s="6">
        <f>IF('Раздел 2.14.1.2'!S31&gt;='Раздел 2.14.1.2'!U31,0,1)</f>
        <v>0</v>
      </c>
    </row>
    <row r="11788" spans="1:8" x14ac:dyDescent="0.2">
      <c r="A11788" s="6">
        <f t="shared" si="173"/>
        <v>609562</v>
      </c>
      <c r="B11788" s="6">
        <v>57</v>
      </c>
      <c r="C11788" s="7">
        <v>5</v>
      </c>
      <c r="D11788" s="7">
        <v>108</v>
      </c>
      <c r="E11788" s="6" t="s">
        <v>18507</v>
      </c>
      <c r="H11788" s="6">
        <f>IF('Раздел 2.14.1.2'!S32&gt;='Раздел 2.14.1.2'!U32,0,1)</f>
        <v>0</v>
      </c>
    </row>
    <row r="11789" spans="1:8" x14ac:dyDescent="0.2">
      <c r="A11789" s="6">
        <f t="shared" si="173"/>
        <v>609562</v>
      </c>
      <c r="B11789" s="6">
        <v>57</v>
      </c>
      <c r="C11789" s="7">
        <v>5</v>
      </c>
      <c r="D11789" s="7">
        <v>109</v>
      </c>
      <c r="E11789" s="6" t="s">
        <v>19514</v>
      </c>
      <c r="H11789" s="6">
        <f>IF('Раздел 2.14.1.2'!S33&gt;='Раздел 2.14.1.2'!U33,0,1)</f>
        <v>0</v>
      </c>
    </row>
    <row r="11790" spans="1:8" x14ac:dyDescent="0.2">
      <c r="A11790" s="6">
        <f t="shared" si="173"/>
        <v>609562</v>
      </c>
      <c r="B11790" s="6">
        <v>57</v>
      </c>
      <c r="C11790" s="7">
        <v>5</v>
      </c>
      <c r="D11790" s="7">
        <v>110</v>
      </c>
      <c r="E11790" s="6" t="s">
        <v>19515</v>
      </c>
      <c r="H11790" s="6">
        <f>IF('Раздел 2.14.1.2'!S34&gt;='Раздел 2.14.1.2'!U34,0,1)</f>
        <v>0</v>
      </c>
    </row>
    <row r="11791" spans="1:8" x14ac:dyDescent="0.2">
      <c r="A11791" s="6">
        <f t="shared" si="173"/>
        <v>609562</v>
      </c>
      <c r="B11791" s="6">
        <v>57</v>
      </c>
      <c r="C11791" s="7">
        <v>5</v>
      </c>
      <c r="D11791" s="7">
        <v>111</v>
      </c>
      <c r="E11791" s="6" t="s">
        <v>19576</v>
      </c>
      <c r="H11791" s="6">
        <f>IF('Раздел 2.14.1.2'!S35&gt;='Раздел 2.14.1.2'!U35,0,1)</f>
        <v>0</v>
      </c>
    </row>
    <row r="11792" spans="1:8" x14ac:dyDescent="0.2">
      <c r="A11792" s="6">
        <f t="shared" si="173"/>
        <v>609562</v>
      </c>
      <c r="B11792" s="6">
        <v>57</v>
      </c>
      <c r="C11792" s="7">
        <v>5</v>
      </c>
      <c r="D11792" s="7">
        <v>112</v>
      </c>
      <c r="E11792" s="6" t="s">
        <v>19577</v>
      </c>
      <c r="H11792" s="6">
        <f>IF('Раздел 2.14.1.2'!S36&gt;='Раздел 2.14.1.2'!U36,0,1)</f>
        <v>0</v>
      </c>
    </row>
    <row r="11793" spans="1:8" x14ac:dyDescent="0.2">
      <c r="A11793" s="6">
        <f t="shared" si="173"/>
        <v>609562</v>
      </c>
      <c r="B11793" s="6">
        <v>57</v>
      </c>
      <c r="C11793" s="7">
        <v>5</v>
      </c>
      <c r="D11793" s="7">
        <v>113</v>
      </c>
      <c r="E11793" s="6" t="s">
        <v>19578</v>
      </c>
      <c r="H11793" s="6">
        <f>IF('Раздел 2.14.1.2'!S37&gt;='Раздел 2.14.1.2'!U37,0,1)</f>
        <v>0</v>
      </c>
    </row>
    <row r="11794" spans="1:8" x14ac:dyDescent="0.2">
      <c r="A11794" s="6">
        <f t="shared" si="173"/>
        <v>609562</v>
      </c>
      <c r="B11794" s="6">
        <v>57</v>
      </c>
      <c r="C11794" s="7">
        <v>5</v>
      </c>
      <c r="D11794" s="7">
        <v>114</v>
      </c>
      <c r="E11794" s="6" t="s">
        <v>19579</v>
      </c>
      <c r="H11794" s="6">
        <f>IF('Раздел 2.14.1.2'!S38&gt;='Раздел 2.14.1.2'!U38,0,1)</f>
        <v>0</v>
      </c>
    </row>
    <row r="11795" spans="1:8" x14ac:dyDescent="0.2">
      <c r="A11795" s="6">
        <f t="shared" si="173"/>
        <v>609562</v>
      </c>
      <c r="B11795" s="6">
        <v>57</v>
      </c>
      <c r="C11795" s="7">
        <v>5</v>
      </c>
      <c r="D11795" s="7">
        <v>115</v>
      </c>
      <c r="E11795" s="6" t="s">
        <v>19580</v>
      </c>
      <c r="H11795" s="6">
        <f>IF('Раздел 2.14.1.2'!S39&gt;='Раздел 2.14.1.2'!U39,0,1)</f>
        <v>0</v>
      </c>
    </row>
    <row r="11796" spans="1:8" x14ac:dyDescent="0.2">
      <c r="A11796" s="6">
        <f t="shared" si="173"/>
        <v>609562</v>
      </c>
      <c r="B11796" s="6">
        <v>57</v>
      </c>
      <c r="C11796" s="7">
        <v>5</v>
      </c>
      <c r="D11796" s="7">
        <v>116</v>
      </c>
      <c r="E11796" s="6" t="s">
        <v>19581</v>
      </c>
      <c r="H11796" s="6">
        <f>IF('Раздел 2.14.1.2'!S40&gt;='Раздел 2.14.1.2'!U40,0,1)</f>
        <v>0</v>
      </c>
    </row>
    <row r="11797" spans="1:8" x14ac:dyDescent="0.2">
      <c r="A11797" s="6">
        <f t="shared" si="173"/>
        <v>609562</v>
      </c>
      <c r="B11797" s="6">
        <v>57</v>
      </c>
      <c r="C11797" s="7">
        <v>5</v>
      </c>
      <c r="D11797" s="7">
        <v>117</v>
      </c>
      <c r="E11797" s="6" t="s">
        <v>19582</v>
      </c>
      <c r="H11797" s="6">
        <f>IF('Раздел 2.14.1.2'!S41&gt;='Раздел 2.14.1.2'!U41,0,1)</f>
        <v>0</v>
      </c>
    </row>
    <row r="11798" spans="1:8" x14ac:dyDescent="0.2">
      <c r="A11798" s="6">
        <f t="shared" si="173"/>
        <v>609562</v>
      </c>
      <c r="B11798" s="6">
        <v>57</v>
      </c>
      <c r="C11798" s="7">
        <v>5</v>
      </c>
      <c r="D11798" s="7">
        <v>118</v>
      </c>
      <c r="E11798" s="6" t="s">
        <v>19583</v>
      </c>
      <c r="H11798" s="6">
        <f>IF('Раздел 2.14.1.2'!S42&gt;='Раздел 2.14.1.2'!U42,0,1)</f>
        <v>0</v>
      </c>
    </row>
    <row r="11799" spans="1:8" x14ac:dyDescent="0.2">
      <c r="A11799" s="6">
        <f t="shared" si="173"/>
        <v>609562</v>
      </c>
      <c r="B11799" s="6">
        <v>57</v>
      </c>
      <c r="C11799" s="7">
        <v>5</v>
      </c>
      <c r="D11799" s="7">
        <v>119</v>
      </c>
      <c r="E11799" s="6" t="s">
        <v>19584</v>
      </c>
      <c r="H11799" s="6">
        <f>IF('Раздел 2.14.1.2'!S43&gt;='Раздел 2.14.1.2'!U43,0,1)</f>
        <v>0</v>
      </c>
    </row>
    <row r="11800" spans="1:8" x14ac:dyDescent="0.2">
      <c r="A11800" s="6">
        <f t="shared" si="173"/>
        <v>609562</v>
      </c>
      <c r="B11800" s="6">
        <v>57</v>
      </c>
      <c r="C11800" s="7">
        <v>5</v>
      </c>
      <c r="D11800" s="7">
        <v>120</v>
      </c>
      <c r="E11800" s="6" t="s">
        <v>19585</v>
      </c>
      <c r="H11800" s="6">
        <f>IF('Раздел 2.14.1.2'!S44&gt;='Раздел 2.14.1.2'!U44,0,1)</f>
        <v>0</v>
      </c>
    </row>
    <row r="11801" spans="1:8" x14ac:dyDescent="0.2">
      <c r="A11801" s="6">
        <f t="shared" si="173"/>
        <v>609562</v>
      </c>
      <c r="B11801" s="6">
        <v>57</v>
      </c>
      <c r="C11801" s="7">
        <v>5</v>
      </c>
      <c r="D11801" s="7">
        <v>121</v>
      </c>
      <c r="E11801" s="6" t="s">
        <v>19586</v>
      </c>
      <c r="H11801" s="6">
        <f>IF('Раздел 2.14.1.2'!S45&gt;='Раздел 2.14.1.2'!U45,0,1)</f>
        <v>0</v>
      </c>
    </row>
    <row r="11802" spans="1:8" x14ac:dyDescent="0.2">
      <c r="A11802" s="6">
        <f t="shared" si="173"/>
        <v>609562</v>
      </c>
      <c r="B11802" s="6">
        <v>57</v>
      </c>
      <c r="C11802" s="7">
        <v>5</v>
      </c>
      <c r="D11802" s="7">
        <v>122</v>
      </c>
      <c r="E11802" s="6" t="s">
        <v>19587</v>
      </c>
      <c r="H11802" s="6">
        <f>IF('Раздел 2.14.1.2'!S46&gt;='Раздел 2.14.1.2'!U46,0,1)</f>
        <v>0</v>
      </c>
    </row>
    <row r="11803" spans="1:8" x14ac:dyDescent="0.2">
      <c r="A11803" s="6">
        <f t="shared" si="173"/>
        <v>609562</v>
      </c>
      <c r="B11803" s="6">
        <v>57</v>
      </c>
      <c r="C11803" s="7">
        <v>5</v>
      </c>
      <c r="D11803" s="7">
        <v>123</v>
      </c>
      <c r="E11803" s="6" t="s">
        <v>19588</v>
      </c>
      <c r="H11803" s="6">
        <f>IF('Раздел 2.14.1.2'!S47&gt;='Раздел 2.14.1.2'!U47,0,1)</f>
        <v>0</v>
      </c>
    </row>
    <row r="11804" spans="1:8" x14ac:dyDescent="0.2">
      <c r="A11804" s="6">
        <f t="shared" si="173"/>
        <v>609562</v>
      </c>
      <c r="B11804" s="6">
        <v>57</v>
      </c>
      <c r="C11804" s="7">
        <v>5</v>
      </c>
      <c r="D11804" s="7">
        <v>124</v>
      </c>
      <c r="E11804" s="6" t="s">
        <v>19589</v>
      </c>
      <c r="H11804" s="6">
        <f>IF('Раздел 2.14.1.2'!S48&gt;='Раздел 2.14.1.2'!U48,0,1)</f>
        <v>0</v>
      </c>
    </row>
    <row r="11805" spans="1:8" x14ac:dyDescent="0.2">
      <c r="A11805" s="6">
        <f t="shared" si="173"/>
        <v>609562</v>
      </c>
      <c r="B11805" s="6">
        <v>57</v>
      </c>
      <c r="C11805" s="119">
        <v>5</v>
      </c>
      <c r="D11805" s="119">
        <v>125</v>
      </c>
      <c r="E11805" s="119" t="s">
        <v>19590</v>
      </c>
      <c r="F11805" s="119"/>
      <c r="G11805" s="119"/>
      <c r="H11805" s="119">
        <f>IF('Раздел 2.14.1.2'!S49&gt;='Раздел 2.14.1.2'!U49,0,1)</f>
        <v>0</v>
      </c>
    </row>
    <row r="11806" spans="1:8" x14ac:dyDescent="0.2">
      <c r="A11806" s="6">
        <f t="shared" si="173"/>
        <v>609562</v>
      </c>
      <c r="B11806" s="6">
        <v>57</v>
      </c>
      <c r="C11806" s="125">
        <v>6</v>
      </c>
      <c r="D11806" s="125">
        <v>126</v>
      </c>
      <c r="E11806" s="6" t="s">
        <v>20340</v>
      </c>
      <c r="F11806" s="125"/>
      <c r="G11806" s="125"/>
      <c r="H11806" s="125">
        <f>IF('Раздел 2.14.1.2'!V21&gt;='Раздел 2.14.1.2'!W21,0,1)</f>
        <v>0</v>
      </c>
    </row>
    <row r="11807" spans="1:8" x14ac:dyDescent="0.2">
      <c r="A11807" s="6">
        <f t="shared" si="173"/>
        <v>609562</v>
      </c>
      <c r="B11807" s="6">
        <v>57</v>
      </c>
      <c r="C11807" s="7">
        <v>6</v>
      </c>
      <c r="D11807" s="7">
        <v>127</v>
      </c>
      <c r="E11807" s="6" t="s">
        <v>20341</v>
      </c>
      <c r="F11807" s="7"/>
      <c r="G11807" s="7"/>
      <c r="H11807" s="7">
        <f>IF('Раздел 2.14.1.2'!V22&gt;='Раздел 2.14.1.2'!W22,0,1)</f>
        <v>0</v>
      </c>
    </row>
    <row r="11808" spans="1:8" x14ac:dyDescent="0.2">
      <c r="A11808" s="6">
        <f t="shared" si="173"/>
        <v>609562</v>
      </c>
      <c r="B11808" s="6">
        <v>57</v>
      </c>
      <c r="C11808" s="7">
        <v>6</v>
      </c>
      <c r="D11808" s="7">
        <v>128</v>
      </c>
      <c r="E11808" s="6" t="s">
        <v>20342</v>
      </c>
      <c r="F11808" s="7"/>
      <c r="G11808" s="7"/>
      <c r="H11808" s="7">
        <f>IF('Раздел 2.14.1.2'!V23&gt;='Раздел 2.14.1.2'!W23,0,1)</f>
        <v>0</v>
      </c>
    </row>
    <row r="11809" spans="1:8" x14ac:dyDescent="0.2">
      <c r="A11809" s="6">
        <f t="shared" si="173"/>
        <v>609562</v>
      </c>
      <c r="B11809" s="6">
        <v>57</v>
      </c>
      <c r="C11809" s="7">
        <v>6</v>
      </c>
      <c r="D11809" s="7">
        <v>129</v>
      </c>
      <c r="E11809" s="6" t="s">
        <v>20343</v>
      </c>
      <c r="F11809" s="7"/>
      <c r="G11809" s="7"/>
      <c r="H11809" s="7">
        <f>IF('Раздел 2.14.1.2'!V24&gt;='Раздел 2.14.1.2'!W24,0,1)</f>
        <v>0</v>
      </c>
    </row>
    <row r="11810" spans="1:8" x14ac:dyDescent="0.2">
      <c r="A11810" s="6">
        <f t="shared" si="173"/>
        <v>609562</v>
      </c>
      <c r="B11810" s="6">
        <v>57</v>
      </c>
      <c r="C11810" s="7">
        <v>6</v>
      </c>
      <c r="D11810" s="7">
        <v>130</v>
      </c>
      <c r="E11810" s="6" t="s">
        <v>20344</v>
      </c>
      <c r="F11810" s="7"/>
      <c r="G11810" s="7"/>
      <c r="H11810" s="7">
        <f>IF('Раздел 2.14.1.2'!V25&gt;='Раздел 2.14.1.2'!W25,0,1)</f>
        <v>0</v>
      </c>
    </row>
    <row r="11811" spans="1:8" x14ac:dyDescent="0.2">
      <c r="A11811" s="6">
        <f t="shared" si="173"/>
        <v>609562</v>
      </c>
      <c r="B11811" s="6">
        <v>57</v>
      </c>
      <c r="C11811" s="7">
        <v>6</v>
      </c>
      <c r="D11811" s="7">
        <v>131</v>
      </c>
      <c r="E11811" s="6" t="s">
        <v>20345</v>
      </c>
      <c r="F11811" s="7"/>
      <c r="G11811" s="7"/>
      <c r="H11811" s="7">
        <f>IF('Раздел 2.14.1.2'!V26&gt;='Раздел 2.14.1.2'!W26,0,1)</f>
        <v>0</v>
      </c>
    </row>
    <row r="11812" spans="1:8" x14ac:dyDescent="0.2">
      <c r="A11812" s="6">
        <f t="shared" si="173"/>
        <v>609562</v>
      </c>
      <c r="B11812" s="6">
        <v>57</v>
      </c>
      <c r="C11812" s="7">
        <v>6</v>
      </c>
      <c r="D11812" s="7">
        <v>132</v>
      </c>
      <c r="E11812" s="6" t="s">
        <v>20346</v>
      </c>
      <c r="F11812" s="7"/>
      <c r="G11812" s="7"/>
      <c r="H11812" s="7">
        <f>IF('Раздел 2.14.1.2'!V27&gt;='Раздел 2.14.1.2'!W27,0,1)</f>
        <v>0</v>
      </c>
    </row>
    <row r="11813" spans="1:8" x14ac:dyDescent="0.2">
      <c r="A11813" s="6">
        <f t="shared" si="173"/>
        <v>609562</v>
      </c>
      <c r="B11813" s="6">
        <v>57</v>
      </c>
      <c r="C11813" s="7">
        <v>6</v>
      </c>
      <c r="D11813" s="7">
        <v>133</v>
      </c>
      <c r="E11813" s="6" t="s">
        <v>20347</v>
      </c>
      <c r="F11813" s="7"/>
      <c r="G11813" s="7"/>
      <c r="H11813" s="7">
        <f>IF('Раздел 2.14.1.2'!V28&gt;='Раздел 2.14.1.2'!W28,0,1)</f>
        <v>0</v>
      </c>
    </row>
    <row r="11814" spans="1:8" x14ac:dyDescent="0.2">
      <c r="A11814" s="6">
        <f t="shared" si="173"/>
        <v>609562</v>
      </c>
      <c r="B11814" s="6">
        <v>57</v>
      </c>
      <c r="C11814" s="7">
        <v>6</v>
      </c>
      <c r="D11814" s="7">
        <v>134</v>
      </c>
      <c r="E11814" s="6" t="s">
        <v>20348</v>
      </c>
      <c r="F11814" s="7"/>
      <c r="G11814" s="7"/>
      <c r="H11814" s="7">
        <f>IF('Раздел 2.14.1.2'!V29&gt;='Раздел 2.14.1.2'!W29,0,1)</f>
        <v>0</v>
      </c>
    </row>
    <row r="11815" spans="1:8" x14ac:dyDescent="0.2">
      <c r="A11815" s="6">
        <f t="shared" si="173"/>
        <v>609562</v>
      </c>
      <c r="B11815" s="6">
        <v>57</v>
      </c>
      <c r="C11815" s="7">
        <v>6</v>
      </c>
      <c r="D11815" s="7">
        <v>135</v>
      </c>
      <c r="E11815" s="6" t="s">
        <v>20349</v>
      </c>
      <c r="F11815" s="7"/>
      <c r="G11815" s="7"/>
      <c r="H11815" s="7">
        <f>IF('Раздел 2.14.1.2'!V30&gt;='Раздел 2.14.1.2'!W30,0,1)</f>
        <v>0</v>
      </c>
    </row>
    <row r="11816" spans="1:8" x14ac:dyDescent="0.2">
      <c r="A11816" s="6">
        <f t="shared" si="173"/>
        <v>609562</v>
      </c>
      <c r="B11816" s="6">
        <v>57</v>
      </c>
      <c r="C11816" s="7">
        <v>6</v>
      </c>
      <c r="D11816" s="7">
        <v>136</v>
      </c>
      <c r="E11816" s="6" t="s">
        <v>20350</v>
      </c>
      <c r="F11816" s="7"/>
      <c r="G11816" s="7"/>
      <c r="H11816" s="7">
        <f>IF('Раздел 2.14.1.2'!V31&gt;='Раздел 2.14.1.2'!W31,0,1)</f>
        <v>0</v>
      </c>
    </row>
    <row r="11817" spans="1:8" x14ac:dyDescent="0.2">
      <c r="A11817" s="6">
        <f t="shared" si="173"/>
        <v>609562</v>
      </c>
      <c r="B11817" s="6">
        <v>57</v>
      </c>
      <c r="C11817" s="7">
        <v>6</v>
      </c>
      <c r="D11817" s="7">
        <v>137</v>
      </c>
      <c r="E11817" s="6" t="s">
        <v>20351</v>
      </c>
      <c r="F11817" s="7"/>
      <c r="G11817" s="7"/>
      <c r="H11817" s="7">
        <f>IF('Раздел 2.14.1.2'!V32&gt;='Раздел 2.14.1.2'!W32,0,1)</f>
        <v>0</v>
      </c>
    </row>
    <row r="11818" spans="1:8" x14ac:dyDescent="0.2">
      <c r="A11818" s="6">
        <f t="shared" si="173"/>
        <v>609562</v>
      </c>
      <c r="B11818" s="6">
        <v>57</v>
      </c>
      <c r="C11818" s="7">
        <v>6</v>
      </c>
      <c r="D11818" s="7">
        <v>138</v>
      </c>
      <c r="E11818" s="6" t="s">
        <v>20352</v>
      </c>
      <c r="F11818" s="7"/>
      <c r="G11818" s="7"/>
      <c r="H11818" s="7">
        <f>IF('Раздел 2.14.1.2'!V33&gt;='Раздел 2.14.1.2'!W33,0,1)</f>
        <v>0</v>
      </c>
    </row>
    <row r="11819" spans="1:8" x14ac:dyDescent="0.2">
      <c r="A11819" s="6">
        <f t="shared" si="173"/>
        <v>609562</v>
      </c>
      <c r="B11819" s="6">
        <v>57</v>
      </c>
      <c r="C11819" s="7">
        <v>6</v>
      </c>
      <c r="D11819" s="7">
        <v>139</v>
      </c>
      <c r="E11819" s="6" t="s">
        <v>20353</v>
      </c>
      <c r="F11819" s="7"/>
      <c r="G11819" s="7"/>
      <c r="H11819" s="7">
        <f>IF('Раздел 2.14.1.2'!V34&gt;='Раздел 2.14.1.2'!W34,0,1)</f>
        <v>0</v>
      </c>
    </row>
    <row r="11820" spans="1:8" x14ac:dyDescent="0.2">
      <c r="A11820" s="6">
        <f t="shared" si="173"/>
        <v>609562</v>
      </c>
      <c r="B11820" s="6">
        <v>57</v>
      </c>
      <c r="C11820" s="7">
        <v>6</v>
      </c>
      <c r="D11820" s="7">
        <v>140</v>
      </c>
      <c r="E11820" s="6" t="s">
        <v>20354</v>
      </c>
      <c r="F11820" s="7"/>
      <c r="G11820" s="7"/>
      <c r="H11820" s="7">
        <f>IF('Раздел 2.14.1.2'!V35&gt;='Раздел 2.14.1.2'!W35,0,1)</f>
        <v>0</v>
      </c>
    </row>
    <row r="11821" spans="1:8" x14ac:dyDescent="0.2">
      <c r="A11821" s="6">
        <f t="shared" si="173"/>
        <v>609562</v>
      </c>
      <c r="B11821" s="6">
        <v>57</v>
      </c>
      <c r="C11821" s="7">
        <v>6</v>
      </c>
      <c r="D11821" s="7">
        <v>141</v>
      </c>
      <c r="E11821" s="6" t="s">
        <v>20355</v>
      </c>
      <c r="F11821" s="7"/>
      <c r="G11821" s="7"/>
      <c r="H11821" s="7">
        <f>IF('Раздел 2.14.1.2'!V36&gt;='Раздел 2.14.1.2'!W36,0,1)</f>
        <v>0</v>
      </c>
    </row>
    <row r="11822" spans="1:8" x14ac:dyDescent="0.2">
      <c r="A11822" s="6">
        <f t="shared" si="173"/>
        <v>609562</v>
      </c>
      <c r="B11822" s="6">
        <v>57</v>
      </c>
      <c r="C11822" s="7">
        <v>6</v>
      </c>
      <c r="D11822" s="7">
        <v>142</v>
      </c>
      <c r="E11822" s="6" t="s">
        <v>20356</v>
      </c>
      <c r="F11822" s="7"/>
      <c r="G11822" s="7"/>
      <c r="H11822" s="7">
        <f>IF('Раздел 2.14.1.2'!V37&gt;='Раздел 2.14.1.2'!W37,0,1)</f>
        <v>0</v>
      </c>
    </row>
    <row r="11823" spans="1:8" x14ac:dyDescent="0.2">
      <c r="A11823" s="6">
        <f t="shared" si="173"/>
        <v>609562</v>
      </c>
      <c r="B11823" s="6">
        <v>57</v>
      </c>
      <c r="C11823" s="7">
        <v>6</v>
      </c>
      <c r="D11823" s="7">
        <v>143</v>
      </c>
      <c r="E11823" s="6" t="s">
        <v>20357</v>
      </c>
      <c r="F11823" s="7"/>
      <c r="G11823" s="7"/>
      <c r="H11823" s="7">
        <f>IF('Раздел 2.14.1.2'!V38&gt;='Раздел 2.14.1.2'!W38,0,1)</f>
        <v>0</v>
      </c>
    </row>
    <row r="11824" spans="1:8" x14ac:dyDescent="0.2">
      <c r="A11824" s="6">
        <f t="shared" si="173"/>
        <v>609562</v>
      </c>
      <c r="B11824" s="6">
        <v>57</v>
      </c>
      <c r="C11824" s="7">
        <v>6</v>
      </c>
      <c r="D11824" s="7">
        <v>144</v>
      </c>
      <c r="E11824" s="6" t="s">
        <v>20358</v>
      </c>
      <c r="F11824" s="7"/>
      <c r="G11824" s="7"/>
      <c r="H11824" s="7">
        <f>IF('Раздел 2.14.1.2'!V39&gt;='Раздел 2.14.1.2'!W39,0,1)</f>
        <v>0</v>
      </c>
    </row>
    <row r="11825" spans="1:8" x14ac:dyDescent="0.2">
      <c r="A11825" s="6">
        <f t="shared" si="173"/>
        <v>609562</v>
      </c>
      <c r="B11825" s="6">
        <v>57</v>
      </c>
      <c r="C11825" s="7">
        <v>6</v>
      </c>
      <c r="D11825" s="7">
        <v>145</v>
      </c>
      <c r="E11825" s="6" t="s">
        <v>20359</v>
      </c>
      <c r="F11825" s="7"/>
      <c r="G11825" s="7"/>
      <c r="H11825" s="7">
        <f>IF('Раздел 2.14.1.2'!V40&gt;='Раздел 2.14.1.2'!W40,0,1)</f>
        <v>0</v>
      </c>
    </row>
    <row r="11826" spans="1:8" x14ac:dyDescent="0.2">
      <c r="A11826" s="6">
        <f t="shared" si="173"/>
        <v>609562</v>
      </c>
      <c r="B11826" s="6">
        <v>57</v>
      </c>
      <c r="C11826" s="7">
        <v>6</v>
      </c>
      <c r="D11826" s="7">
        <v>146</v>
      </c>
      <c r="E11826" s="6" t="s">
        <v>20360</v>
      </c>
      <c r="F11826" s="7"/>
      <c r="G11826" s="7"/>
      <c r="H11826" s="7">
        <f>IF('Раздел 2.14.1.2'!V41&gt;='Раздел 2.14.1.2'!W41,0,1)</f>
        <v>0</v>
      </c>
    </row>
    <row r="11827" spans="1:8" x14ac:dyDescent="0.2">
      <c r="A11827" s="6">
        <f t="shared" si="173"/>
        <v>609562</v>
      </c>
      <c r="B11827" s="6">
        <v>57</v>
      </c>
      <c r="C11827" s="7">
        <v>6</v>
      </c>
      <c r="D11827" s="7">
        <v>147</v>
      </c>
      <c r="E11827" s="6" t="s">
        <v>20361</v>
      </c>
      <c r="F11827" s="7"/>
      <c r="G11827" s="7"/>
      <c r="H11827" s="7">
        <f>IF('Раздел 2.14.1.2'!V42&gt;='Раздел 2.14.1.2'!W42,0,1)</f>
        <v>0</v>
      </c>
    </row>
    <row r="11828" spans="1:8" x14ac:dyDescent="0.2">
      <c r="A11828" s="6">
        <f t="shared" si="173"/>
        <v>609562</v>
      </c>
      <c r="B11828" s="6">
        <v>57</v>
      </c>
      <c r="C11828" s="7">
        <v>6</v>
      </c>
      <c r="D11828" s="7">
        <v>148</v>
      </c>
      <c r="E11828" s="6" t="s">
        <v>20362</v>
      </c>
      <c r="F11828" s="7"/>
      <c r="G11828" s="7"/>
      <c r="H11828" s="7">
        <f>IF('Раздел 2.14.1.2'!V43&gt;='Раздел 2.14.1.2'!W43,0,1)</f>
        <v>0</v>
      </c>
    </row>
    <row r="11829" spans="1:8" x14ac:dyDescent="0.2">
      <c r="A11829" s="6">
        <f t="shared" si="173"/>
        <v>609562</v>
      </c>
      <c r="B11829" s="6">
        <v>57</v>
      </c>
      <c r="C11829" s="7">
        <v>6</v>
      </c>
      <c r="D11829" s="7">
        <v>149</v>
      </c>
      <c r="E11829" s="6" t="s">
        <v>20363</v>
      </c>
      <c r="F11829" s="7"/>
      <c r="G11829" s="7"/>
      <c r="H11829" s="7">
        <f>IF('Раздел 2.14.1.2'!V44&gt;='Раздел 2.14.1.2'!W44,0,1)</f>
        <v>0</v>
      </c>
    </row>
    <row r="11830" spans="1:8" x14ac:dyDescent="0.2">
      <c r="A11830" s="6">
        <f t="shared" si="173"/>
        <v>609562</v>
      </c>
      <c r="B11830" s="6">
        <v>57</v>
      </c>
      <c r="C11830" s="7">
        <v>6</v>
      </c>
      <c r="D11830" s="7">
        <v>150</v>
      </c>
      <c r="E11830" s="6" t="s">
        <v>20364</v>
      </c>
      <c r="F11830" s="7"/>
      <c r="G11830" s="7"/>
      <c r="H11830" s="7">
        <f>IF('Раздел 2.14.1.2'!V45&gt;='Раздел 2.14.1.2'!W45,0,1)</f>
        <v>0</v>
      </c>
    </row>
    <row r="11831" spans="1:8" x14ac:dyDescent="0.2">
      <c r="A11831" s="6">
        <f t="shared" si="173"/>
        <v>609562</v>
      </c>
      <c r="B11831" s="6">
        <v>57</v>
      </c>
      <c r="C11831" s="7">
        <v>6</v>
      </c>
      <c r="D11831" s="7">
        <v>151</v>
      </c>
      <c r="E11831" s="6" t="s">
        <v>20365</v>
      </c>
      <c r="F11831" s="7"/>
      <c r="G11831" s="7"/>
      <c r="H11831" s="7">
        <f>IF('Раздел 2.14.1.2'!V46&gt;='Раздел 2.14.1.2'!W46,0,1)</f>
        <v>0</v>
      </c>
    </row>
    <row r="11832" spans="1:8" x14ac:dyDescent="0.2">
      <c r="A11832" s="6">
        <f t="shared" si="173"/>
        <v>609562</v>
      </c>
      <c r="B11832" s="6">
        <v>57</v>
      </c>
      <c r="C11832" s="7">
        <v>6</v>
      </c>
      <c r="D11832" s="7">
        <v>152</v>
      </c>
      <c r="E11832" s="6" t="s">
        <v>21152</v>
      </c>
      <c r="F11832" s="7"/>
      <c r="G11832" s="7"/>
      <c r="H11832" s="7">
        <f>IF('Раздел 2.14.1.2'!V47&gt;='Раздел 2.14.1.2'!W47,0,1)</f>
        <v>0</v>
      </c>
    </row>
    <row r="11833" spans="1:8" x14ac:dyDescent="0.2">
      <c r="A11833" s="6">
        <f t="shared" si="173"/>
        <v>609562</v>
      </c>
      <c r="B11833" s="6">
        <v>57</v>
      </c>
      <c r="C11833" s="7">
        <v>6</v>
      </c>
      <c r="D11833" s="7">
        <v>153</v>
      </c>
      <c r="E11833" s="6" t="s">
        <v>21153</v>
      </c>
      <c r="F11833" s="7"/>
      <c r="G11833" s="7"/>
      <c r="H11833" s="7">
        <f>IF('Раздел 2.14.1.2'!V48&gt;='Раздел 2.14.1.2'!W48,0,1)</f>
        <v>0</v>
      </c>
    </row>
    <row r="11834" spans="1:8" x14ac:dyDescent="0.2">
      <c r="A11834" s="6">
        <f t="shared" si="173"/>
        <v>609562</v>
      </c>
      <c r="B11834" s="6">
        <v>57</v>
      </c>
      <c r="C11834" s="119">
        <v>6</v>
      </c>
      <c r="D11834" s="119">
        <v>154</v>
      </c>
      <c r="E11834" s="119" t="s">
        <v>21154</v>
      </c>
      <c r="F11834" s="119"/>
      <c r="G11834" s="119"/>
      <c r="H11834" s="119">
        <f>IF('Раздел 2.14.1.2'!V49&gt;='Раздел 2.14.1.2'!W49,0,1)</f>
        <v>0</v>
      </c>
    </row>
    <row r="11835" spans="1:8" x14ac:dyDescent="0.2">
      <c r="A11835" s="6">
        <f t="shared" si="173"/>
        <v>609562</v>
      </c>
      <c r="B11835" s="6">
        <v>57</v>
      </c>
      <c r="C11835" s="125">
        <v>7</v>
      </c>
      <c r="D11835" s="125">
        <v>155</v>
      </c>
      <c r="E11835" s="6" t="s">
        <v>21155</v>
      </c>
      <c r="H11835" s="6">
        <f>IF('Раздел 2.14.1.2'!V21&gt;='Раздел 2.14.1.2'!X21,0,1)</f>
        <v>0</v>
      </c>
    </row>
    <row r="11836" spans="1:8" x14ac:dyDescent="0.2">
      <c r="A11836" s="6">
        <f t="shared" si="173"/>
        <v>609562</v>
      </c>
      <c r="B11836" s="6">
        <v>57</v>
      </c>
      <c r="C11836" s="7">
        <v>7</v>
      </c>
      <c r="D11836" s="7">
        <v>156</v>
      </c>
      <c r="E11836" s="6" t="s">
        <v>21156</v>
      </c>
      <c r="H11836" s="6">
        <f>IF('Раздел 2.14.1.2'!V22&gt;='Раздел 2.14.1.2'!X22,0,1)</f>
        <v>0</v>
      </c>
    </row>
    <row r="11837" spans="1:8" x14ac:dyDescent="0.2">
      <c r="A11837" s="6">
        <f t="shared" si="173"/>
        <v>609562</v>
      </c>
      <c r="B11837" s="6">
        <v>57</v>
      </c>
      <c r="C11837" s="7">
        <v>7</v>
      </c>
      <c r="D11837" s="7">
        <v>157</v>
      </c>
      <c r="E11837" s="6" t="s">
        <v>21157</v>
      </c>
      <c r="H11837" s="6">
        <f>IF('Раздел 2.14.1.2'!V23&gt;='Раздел 2.14.1.2'!X23,0,1)</f>
        <v>0</v>
      </c>
    </row>
    <row r="11838" spans="1:8" x14ac:dyDescent="0.2">
      <c r="A11838" s="6">
        <f t="shared" si="173"/>
        <v>609562</v>
      </c>
      <c r="B11838" s="6">
        <v>57</v>
      </c>
      <c r="C11838" s="7">
        <v>7</v>
      </c>
      <c r="D11838" s="7">
        <v>158</v>
      </c>
      <c r="E11838" s="6" t="s">
        <v>21158</v>
      </c>
      <c r="H11838" s="6">
        <f>IF('Раздел 2.14.1.2'!V24&gt;='Раздел 2.14.1.2'!X24,0,1)</f>
        <v>0</v>
      </c>
    </row>
    <row r="11839" spans="1:8" x14ac:dyDescent="0.2">
      <c r="A11839" s="6">
        <f t="shared" si="173"/>
        <v>609562</v>
      </c>
      <c r="B11839" s="6">
        <v>57</v>
      </c>
      <c r="C11839" s="7">
        <v>7</v>
      </c>
      <c r="D11839" s="7">
        <v>159</v>
      </c>
      <c r="E11839" s="6" t="s">
        <v>21068</v>
      </c>
      <c r="H11839" s="6">
        <f>IF('Раздел 2.14.1.2'!V25&gt;='Раздел 2.14.1.2'!X25,0,1)</f>
        <v>0</v>
      </c>
    </row>
    <row r="11840" spans="1:8" x14ac:dyDescent="0.2">
      <c r="A11840" s="6">
        <f t="shared" si="173"/>
        <v>609562</v>
      </c>
      <c r="B11840" s="6">
        <v>57</v>
      </c>
      <c r="C11840" s="7">
        <v>7</v>
      </c>
      <c r="D11840" s="7">
        <v>160</v>
      </c>
      <c r="E11840" s="6" t="s">
        <v>21069</v>
      </c>
      <c r="H11840" s="6">
        <f>IF('Раздел 2.14.1.2'!V26&gt;='Раздел 2.14.1.2'!X26,0,1)</f>
        <v>0</v>
      </c>
    </row>
    <row r="11841" spans="1:8" x14ac:dyDescent="0.2">
      <c r="A11841" s="6">
        <f t="shared" si="173"/>
        <v>609562</v>
      </c>
      <c r="B11841" s="6">
        <v>57</v>
      </c>
      <c r="C11841" s="7">
        <v>7</v>
      </c>
      <c r="D11841" s="7">
        <v>161</v>
      </c>
      <c r="E11841" s="6" t="s">
        <v>21070</v>
      </c>
      <c r="H11841" s="6">
        <f>IF('Раздел 2.14.1.2'!V27&gt;='Раздел 2.14.1.2'!X27,0,1)</f>
        <v>0</v>
      </c>
    </row>
    <row r="11842" spans="1:8" x14ac:dyDescent="0.2">
      <c r="A11842" s="6">
        <f t="shared" si="173"/>
        <v>609562</v>
      </c>
      <c r="B11842" s="6">
        <v>57</v>
      </c>
      <c r="C11842" s="7">
        <v>7</v>
      </c>
      <c r="D11842" s="7">
        <v>162</v>
      </c>
      <c r="E11842" s="6" t="s">
        <v>21071</v>
      </c>
      <c r="H11842" s="6">
        <f>IF('Раздел 2.14.1.2'!V28&gt;='Раздел 2.14.1.2'!X28,0,1)</f>
        <v>0</v>
      </c>
    </row>
    <row r="11843" spans="1:8" x14ac:dyDescent="0.2">
      <c r="A11843" s="6">
        <f t="shared" si="173"/>
        <v>609562</v>
      </c>
      <c r="B11843" s="6">
        <v>57</v>
      </c>
      <c r="C11843" s="7">
        <v>7</v>
      </c>
      <c r="D11843" s="7">
        <v>163</v>
      </c>
      <c r="E11843" s="6" t="s">
        <v>21072</v>
      </c>
      <c r="H11843" s="6">
        <f>IF('Раздел 2.14.1.2'!V29&gt;='Раздел 2.14.1.2'!X29,0,1)</f>
        <v>0</v>
      </c>
    </row>
    <row r="11844" spans="1:8" x14ac:dyDescent="0.2">
      <c r="A11844" s="6">
        <f t="shared" si="173"/>
        <v>609562</v>
      </c>
      <c r="B11844" s="6">
        <v>57</v>
      </c>
      <c r="C11844" s="7">
        <v>7</v>
      </c>
      <c r="D11844" s="7">
        <v>164</v>
      </c>
      <c r="E11844" s="6" t="s">
        <v>21073</v>
      </c>
      <c r="H11844" s="6">
        <f>IF('Раздел 2.14.1.2'!V30&gt;='Раздел 2.14.1.2'!X30,0,1)</f>
        <v>0</v>
      </c>
    </row>
    <row r="11845" spans="1:8" x14ac:dyDescent="0.2">
      <c r="A11845" s="6">
        <f t="shared" si="173"/>
        <v>609562</v>
      </c>
      <c r="B11845" s="6">
        <v>57</v>
      </c>
      <c r="C11845" s="7">
        <v>7</v>
      </c>
      <c r="D11845" s="7">
        <v>165</v>
      </c>
      <c r="E11845" s="6" t="s">
        <v>21074</v>
      </c>
      <c r="H11845" s="6">
        <f>IF('Раздел 2.14.1.2'!V31&gt;='Раздел 2.14.1.2'!X31,0,1)</f>
        <v>0</v>
      </c>
    </row>
    <row r="11846" spans="1:8" x14ac:dyDescent="0.2">
      <c r="A11846" s="6">
        <f t="shared" si="173"/>
        <v>609562</v>
      </c>
      <c r="B11846" s="6">
        <v>57</v>
      </c>
      <c r="C11846" s="7">
        <v>7</v>
      </c>
      <c r="D11846" s="7">
        <v>166</v>
      </c>
      <c r="E11846" s="6" t="s">
        <v>21075</v>
      </c>
      <c r="H11846" s="6">
        <f>IF('Раздел 2.14.1.2'!V32&gt;='Раздел 2.14.1.2'!X32,0,1)</f>
        <v>0</v>
      </c>
    </row>
    <row r="11847" spans="1:8" x14ac:dyDescent="0.2">
      <c r="A11847" s="6">
        <f t="shared" si="173"/>
        <v>609562</v>
      </c>
      <c r="B11847" s="6">
        <v>57</v>
      </c>
      <c r="C11847" s="7">
        <v>7</v>
      </c>
      <c r="D11847" s="7">
        <v>167</v>
      </c>
      <c r="E11847" s="6" t="s">
        <v>21076</v>
      </c>
      <c r="H11847" s="6">
        <f>IF('Раздел 2.14.1.2'!V33&gt;='Раздел 2.14.1.2'!X33,0,1)</f>
        <v>0</v>
      </c>
    </row>
    <row r="11848" spans="1:8" x14ac:dyDescent="0.2">
      <c r="A11848" s="6">
        <f t="shared" si="173"/>
        <v>609562</v>
      </c>
      <c r="B11848" s="6">
        <v>57</v>
      </c>
      <c r="C11848" s="7">
        <v>7</v>
      </c>
      <c r="D11848" s="7">
        <v>168</v>
      </c>
      <c r="E11848" s="6" t="s">
        <v>21077</v>
      </c>
      <c r="H11848" s="6">
        <f>IF('Раздел 2.14.1.2'!V34&gt;='Раздел 2.14.1.2'!X34,0,1)</f>
        <v>0</v>
      </c>
    </row>
    <row r="11849" spans="1:8" x14ac:dyDescent="0.2">
      <c r="A11849" s="6">
        <f t="shared" si="173"/>
        <v>609562</v>
      </c>
      <c r="B11849" s="6">
        <v>57</v>
      </c>
      <c r="C11849" s="7">
        <v>7</v>
      </c>
      <c r="D11849" s="7">
        <v>169</v>
      </c>
      <c r="E11849" s="6" t="s">
        <v>21078</v>
      </c>
      <c r="H11849" s="6">
        <f>IF('Раздел 2.14.1.2'!V35&gt;='Раздел 2.14.1.2'!X35,0,1)</f>
        <v>0</v>
      </c>
    </row>
    <row r="11850" spans="1:8" x14ac:dyDescent="0.2">
      <c r="A11850" s="6">
        <f t="shared" ref="A11850:A11913" si="174">P_3</f>
        <v>609562</v>
      </c>
      <c r="B11850" s="6">
        <v>57</v>
      </c>
      <c r="C11850" s="7">
        <v>7</v>
      </c>
      <c r="D11850" s="7">
        <v>170</v>
      </c>
      <c r="E11850" s="6" t="s">
        <v>20329</v>
      </c>
      <c r="H11850" s="6">
        <f>IF('Раздел 2.14.1.2'!V36&gt;='Раздел 2.14.1.2'!X36,0,1)</f>
        <v>0</v>
      </c>
    </row>
    <row r="11851" spans="1:8" x14ac:dyDescent="0.2">
      <c r="A11851" s="6">
        <f t="shared" si="174"/>
        <v>609562</v>
      </c>
      <c r="B11851" s="6">
        <v>57</v>
      </c>
      <c r="C11851" s="7">
        <v>7</v>
      </c>
      <c r="D11851" s="7">
        <v>171</v>
      </c>
      <c r="E11851" s="6" t="s">
        <v>20330</v>
      </c>
      <c r="H11851" s="6">
        <f>IF('Раздел 2.14.1.2'!V37&gt;='Раздел 2.14.1.2'!X37,0,1)</f>
        <v>0</v>
      </c>
    </row>
    <row r="11852" spans="1:8" x14ac:dyDescent="0.2">
      <c r="A11852" s="6">
        <f t="shared" si="174"/>
        <v>609562</v>
      </c>
      <c r="B11852" s="6">
        <v>57</v>
      </c>
      <c r="C11852" s="7">
        <v>7</v>
      </c>
      <c r="D11852" s="7">
        <v>172</v>
      </c>
      <c r="E11852" s="6" t="s">
        <v>20331</v>
      </c>
      <c r="H11852" s="6">
        <f>IF('Раздел 2.14.1.2'!V38&gt;='Раздел 2.14.1.2'!X38,0,1)</f>
        <v>0</v>
      </c>
    </row>
    <row r="11853" spans="1:8" x14ac:dyDescent="0.2">
      <c r="A11853" s="6">
        <f t="shared" si="174"/>
        <v>609562</v>
      </c>
      <c r="B11853" s="6">
        <v>57</v>
      </c>
      <c r="C11853" s="7">
        <v>7</v>
      </c>
      <c r="D11853" s="7">
        <v>173</v>
      </c>
      <c r="E11853" s="6" t="s">
        <v>20332</v>
      </c>
      <c r="H11853" s="6">
        <f>IF('Раздел 2.14.1.2'!V39&gt;='Раздел 2.14.1.2'!X39,0,1)</f>
        <v>0</v>
      </c>
    </row>
    <row r="11854" spans="1:8" x14ac:dyDescent="0.2">
      <c r="A11854" s="6">
        <f t="shared" si="174"/>
        <v>609562</v>
      </c>
      <c r="B11854" s="6">
        <v>57</v>
      </c>
      <c r="C11854" s="7">
        <v>7</v>
      </c>
      <c r="D11854" s="7">
        <v>174</v>
      </c>
      <c r="E11854" s="6" t="s">
        <v>20333</v>
      </c>
      <c r="H11854" s="6">
        <f>IF('Раздел 2.14.1.2'!V40&gt;='Раздел 2.14.1.2'!X40,0,1)</f>
        <v>0</v>
      </c>
    </row>
    <row r="11855" spans="1:8" x14ac:dyDescent="0.2">
      <c r="A11855" s="6">
        <f t="shared" si="174"/>
        <v>609562</v>
      </c>
      <c r="B11855" s="6">
        <v>57</v>
      </c>
      <c r="C11855" s="7">
        <v>7</v>
      </c>
      <c r="D11855" s="7">
        <v>175</v>
      </c>
      <c r="E11855" s="6" t="s">
        <v>20334</v>
      </c>
      <c r="H11855" s="6">
        <f>IF('Раздел 2.14.1.2'!V41&gt;='Раздел 2.14.1.2'!X41,0,1)</f>
        <v>0</v>
      </c>
    </row>
    <row r="11856" spans="1:8" x14ac:dyDescent="0.2">
      <c r="A11856" s="6">
        <f t="shared" si="174"/>
        <v>609562</v>
      </c>
      <c r="B11856" s="6">
        <v>57</v>
      </c>
      <c r="C11856" s="7">
        <v>7</v>
      </c>
      <c r="D11856" s="7">
        <v>176</v>
      </c>
      <c r="E11856" s="6" t="s">
        <v>20335</v>
      </c>
      <c r="H11856" s="6">
        <f>IF('Раздел 2.14.1.2'!V42&gt;='Раздел 2.14.1.2'!X42,0,1)</f>
        <v>0</v>
      </c>
    </row>
    <row r="11857" spans="1:8" x14ac:dyDescent="0.2">
      <c r="A11857" s="6">
        <f t="shared" si="174"/>
        <v>609562</v>
      </c>
      <c r="B11857" s="6">
        <v>57</v>
      </c>
      <c r="C11857" s="7">
        <v>7</v>
      </c>
      <c r="D11857" s="7">
        <v>177</v>
      </c>
      <c r="E11857" s="6" t="s">
        <v>20336</v>
      </c>
      <c r="H11857" s="6">
        <f>IF('Раздел 2.14.1.2'!V43&gt;='Раздел 2.14.1.2'!X43,0,1)</f>
        <v>0</v>
      </c>
    </row>
    <row r="11858" spans="1:8" x14ac:dyDescent="0.2">
      <c r="A11858" s="6">
        <f t="shared" si="174"/>
        <v>609562</v>
      </c>
      <c r="B11858" s="6">
        <v>57</v>
      </c>
      <c r="C11858" s="7">
        <v>7</v>
      </c>
      <c r="D11858" s="7">
        <v>178</v>
      </c>
      <c r="E11858" s="6" t="s">
        <v>20337</v>
      </c>
      <c r="H11858" s="6">
        <f>IF('Раздел 2.14.1.2'!V44&gt;='Раздел 2.14.1.2'!X44,0,1)</f>
        <v>0</v>
      </c>
    </row>
    <row r="11859" spans="1:8" x14ac:dyDescent="0.2">
      <c r="A11859" s="6">
        <f t="shared" si="174"/>
        <v>609562</v>
      </c>
      <c r="B11859" s="6">
        <v>57</v>
      </c>
      <c r="C11859" s="7">
        <v>7</v>
      </c>
      <c r="D11859" s="7">
        <v>179</v>
      </c>
      <c r="E11859" s="6" t="s">
        <v>20338</v>
      </c>
      <c r="H11859" s="6">
        <f>IF('Раздел 2.14.1.2'!V45&gt;='Раздел 2.14.1.2'!X45,0,1)</f>
        <v>0</v>
      </c>
    </row>
    <row r="11860" spans="1:8" x14ac:dyDescent="0.2">
      <c r="A11860" s="6">
        <f t="shared" si="174"/>
        <v>609562</v>
      </c>
      <c r="B11860" s="6">
        <v>57</v>
      </c>
      <c r="C11860" s="7">
        <v>7</v>
      </c>
      <c r="D11860" s="7">
        <v>180</v>
      </c>
      <c r="E11860" s="6" t="s">
        <v>20339</v>
      </c>
      <c r="H11860" s="6">
        <f>IF('Раздел 2.14.1.2'!V46&gt;='Раздел 2.14.1.2'!X46,0,1)</f>
        <v>0</v>
      </c>
    </row>
    <row r="11861" spans="1:8" x14ac:dyDescent="0.2">
      <c r="A11861" s="6">
        <f t="shared" si="174"/>
        <v>609562</v>
      </c>
      <c r="B11861" s="6">
        <v>57</v>
      </c>
      <c r="C11861" s="7">
        <v>7</v>
      </c>
      <c r="D11861" s="7">
        <v>181</v>
      </c>
      <c r="E11861" s="6" t="s">
        <v>21120</v>
      </c>
      <c r="H11861" s="6">
        <f>IF('Раздел 2.14.1.2'!V47&gt;='Раздел 2.14.1.2'!X47,0,1)</f>
        <v>0</v>
      </c>
    </row>
    <row r="11862" spans="1:8" x14ac:dyDescent="0.2">
      <c r="A11862" s="6">
        <f t="shared" si="174"/>
        <v>609562</v>
      </c>
      <c r="B11862" s="6">
        <v>57</v>
      </c>
      <c r="C11862" s="7">
        <v>7</v>
      </c>
      <c r="D11862" s="7">
        <v>182</v>
      </c>
      <c r="E11862" s="6" t="s">
        <v>21121</v>
      </c>
      <c r="H11862" s="6">
        <f>IF('Раздел 2.14.1.2'!V48&gt;='Раздел 2.14.1.2'!X48,0,1)</f>
        <v>0</v>
      </c>
    </row>
    <row r="11863" spans="1:8" x14ac:dyDescent="0.2">
      <c r="A11863" s="6">
        <f t="shared" si="174"/>
        <v>609562</v>
      </c>
      <c r="B11863" s="119">
        <v>57</v>
      </c>
      <c r="C11863" s="119">
        <v>7</v>
      </c>
      <c r="D11863" s="119">
        <v>183</v>
      </c>
      <c r="E11863" s="119" t="s">
        <v>21122</v>
      </c>
      <c r="F11863" s="119"/>
      <c r="G11863" s="119"/>
      <c r="H11863" s="119">
        <f>IF('Раздел 2.14.1.2'!V49&gt;='Раздел 2.14.1.2'!X49,0,1)</f>
        <v>0</v>
      </c>
    </row>
    <row r="11864" spans="1:8" x14ac:dyDescent="0.2">
      <c r="A11864" s="117">
        <f t="shared" si="174"/>
        <v>609562</v>
      </c>
      <c r="B11864" s="117">
        <v>58</v>
      </c>
      <c r="C11864" s="117">
        <v>0</v>
      </c>
      <c r="D11864" s="117">
        <v>0</v>
      </c>
      <c r="E11864" s="117" t="str">
        <f>CONCATENATE("Количество ошибок в разделе 2.14.1.3: ",H11864)</f>
        <v>Количество ошибок в разделе 2.14.1.3: 0</v>
      </c>
      <c r="F11864" s="117"/>
      <c r="G11864" s="117"/>
      <c r="H11864" s="117">
        <f>SUM(H11865:H12047)</f>
        <v>0</v>
      </c>
    </row>
    <row r="11865" spans="1:8" x14ac:dyDescent="0.2">
      <c r="A11865" s="6">
        <f t="shared" si="174"/>
        <v>609562</v>
      </c>
      <c r="B11865" s="6">
        <v>58</v>
      </c>
      <c r="C11865" s="6">
        <v>1</v>
      </c>
      <c r="D11865" s="6">
        <v>1</v>
      </c>
      <c r="E11865" s="6" t="s">
        <v>21123</v>
      </c>
      <c r="H11865" s="6">
        <f>IF('Раздел 2.14.1.3'!P21=SUM('Раздел 2.14.1.3'!P22:P49),0,1)</f>
        <v>0</v>
      </c>
    </row>
    <row r="11866" spans="1:8" x14ac:dyDescent="0.2">
      <c r="A11866" s="6">
        <f t="shared" si="174"/>
        <v>609562</v>
      </c>
      <c r="B11866" s="6">
        <v>58</v>
      </c>
      <c r="C11866" s="6">
        <v>1</v>
      </c>
      <c r="D11866" s="6">
        <v>2</v>
      </c>
      <c r="E11866" s="6" t="s">
        <v>21124</v>
      </c>
      <c r="H11866" s="6">
        <f>IF('Раздел 2.14.1.3'!Q21=SUM('Раздел 2.14.1.3'!Q22:Q49),0,1)</f>
        <v>0</v>
      </c>
    </row>
    <row r="11867" spans="1:8" x14ac:dyDescent="0.2">
      <c r="A11867" s="6">
        <f t="shared" si="174"/>
        <v>609562</v>
      </c>
      <c r="B11867" s="6">
        <v>58</v>
      </c>
      <c r="C11867" s="6">
        <v>1</v>
      </c>
      <c r="D11867" s="6">
        <v>3</v>
      </c>
      <c r="E11867" s="6" t="s">
        <v>21125</v>
      </c>
      <c r="H11867" s="6">
        <f>IF('Раздел 2.14.1.3'!R21=SUM('Раздел 2.14.1.3'!R22:R49),0,1)</f>
        <v>0</v>
      </c>
    </row>
    <row r="11868" spans="1:8" x14ac:dyDescent="0.2">
      <c r="A11868" s="6">
        <f t="shared" si="174"/>
        <v>609562</v>
      </c>
      <c r="B11868" s="6">
        <v>58</v>
      </c>
      <c r="C11868" s="6">
        <v>1</v>
      </c>
      <c r="D11868" s="6">
        <v>4</v>
      </c>
      <c r="E11868" s="6" t="s">
        <v>21126</v>
      </c>
      <c r="H11868" s="6">
        <f>IF('Раздел 2.14.1.3'!S21=SUM('Раздел 2.14.1.3'!S22:S49),0,1)</f>
        <v>0</v>
      </c>
    </row>
    <row r="11869" spans="1:8" x14ac:dyDescent="0.2">
      <c r="A11869" s="6">
        <f t="shared" si="174"/>
        <v>609562</v>
      </c>
      <c r="B11869" s="6">
        <v>58</v>
      </c>
      <c r="C11869" s="6">
        <v>1</v>
      </c>
      <c r="D11869" s="6">
        <v>5</v>
      </c>
      <c r="E11869" s="6" t="s">
        <v>21127</v>
      </c>
      <c r="H11869" s="6">
        <f>IF('Раздел 2.14.1.3'!T21=SUM('Раздел 2.14.1.3'!T22:T49),0,1)</f>
        <v>0</v>
      </c>
    </row>
    <row r="11870" spans="1:8" x14ac:dyDescent="0.2">
      <c r="A11870" s="6">
        <f t="shared" si="174"/>
        <v>609562</v>
      </c>
      <c r="B11870" s="6">
        <v>58</v>
      </c>
      <c r="C11870" s="6">
        <v>1</v>
      </c>
      <c r="D11870" s="6">
        <v>6</v>
      </c>
      <c r="E11870" s="6" t="s">
        <v>21128</v>
      </c>
      <c r="H11870" s="6">
        <f>IF('Раздел 2.14.1.3'!U21=SUM('Раздел 2.14.1.3'!U22:U49),0,1)</f>
        <v>0</v>
      </c>
    </row>
    <row r="11871" spans="1:8" x14ac:dyDescent="0.2">
      <c r="A11871" s="6">
        <f t="shared" si="174"/>
        <v>609562</v>
      </c>
      <c r="B11871" s="6">
        <v>58</v>
      </c>
      <c r="C11871" s="6">
        <v>1</v>
      </c>
      <c r="D11871" s="6">
        <v>7</v>
      </c>
      <c r="E11871" s="6" t="s">
        <v>21129</v>
      </c>
      <c r="H11871" s="6">
        <f>IF('Раздел 2.14.1.3'!V21=SUM('Раздел 2.14.1.3'!V22:V49),0,1)</f>
        <v>0</v>
      </c>
    </row>
    <row r="11872" spans="1:8" x14ac:dyDescent="0.2">
      <c r="A11872" s="6">
        <f t="shared" si="174"/>
        <v>609562</v>
      </c>
      <c r="B11872" s="6">
        <v>58</v>
      </c>
      <c r="C11872" s="6">
        <v>1</v>
      </c>
      <c r="D11872" s="6">
        <v>8</v>
      </c>
      <c r="E11872" s="6" t="s">
        <v>21130</v>
      </c>
      <c r="H11872" s="6">
        <f>IF('Раздел 2.14.1.3'!W21=SUM('Раздел 2.14.1.3'!W22:W49),0,1)</f>
        <v>0</v>
      </c>
    </row>
    <row r="11873" spans="1:8" x14ac:dyDescent="0.2">
      <c r="A11873" s="6">
        <f t="shared" si="174"/>
        <v>609562</v>
      </c>
      <c r="B11873" s="6">
        <v>58</v>
      </c>
      <c r="C11873" s="119">
        <v>1</v>
      </c>
      <c r="D11873" s="119">
        <v>9</v>
      </c>
      <c r="E11873" s="119" t="s">
        <v>21131</v>
      </c>
      <c r="F11873" s="119"/>
      <c r="G11873" s="119"/>
      <c r="H11873" s="119">
        <f>IF('Раздел 2.14.1.3'!X21=SUM('Раздел 2.14.1.3'!X22:X49),0,1)</f>
        <v>0</v>
      </c>
    </row>
    <row r="11874" spans="1:8" x14ac:dyDescent="0.2">
      <c r="A11874" s="6">
        <f t="shared" si="174"/>
        <v>609562</v>
      </c>
      <c r="B11874" s="6">
        <v>58</v>
      </c>
      <c r="C11874" s="6">
        <v>2</v>
      </c>
      <c r="D11874" s="6">
        <v>10</v>
      </c>
      <c r="E11874" s="6" t="s">
        <v>21132</v>
      </c>
      <c r="H11874" s="6">
        <f>IF('Раздел 2.14.1.3'!P21&gt;='Раздел 2.14.1.3'!Q21,0,1)</f>
        <v>0</v>
      </c>
    </row>
    <row r="11875" spans="1:8" x14ac:dyDescent="0.2">
      <c r="A11875" s="6">
        <f t="shared" si="174"/>
        <v>609562</v>
      </c>
      <c r="B11875" s="6">
        <v>58</v>
      </c>
      <c r="C11875" s="6">
        <v>2</v>
      </c>
      <c r="D11875" s="6">
        <v>11</v>
      </c>
      <c r="E11875" s="6" t="s">
        <v>21133</v>
      </c>
      <c r="H11875" s="6">
        <f>IF('Раздел 2.14.1.3'!P22&gt;='Раздел 2.14.1.3'!Q22,0,1)</f>
        <v>0</v>
      </c>
    </row>
    <row r="11876" spans="1:8" x14ac:dyDescent="0.2">
      <c r="A11876" s="6">
        <f t="shared" si="174"/>
        <v>609562</v>
      </c>
      <c r="B11876" s="6">
        <v>58</v>
      </c>
      <c r="C11876" s="6">
        <v>2</v>
      </c>
      <c r="D11876" s="6">
        <v>12</v>
      </c>
      <c r="E11876" s="6" t="s">
        <v>21134</v>
      </c>
      <c r="H11876" s="6">
        <f>IF('Раздел 2.14.1.3'!P23&gt;='Раздел 2.14.1.3'!Q23,0,1)</f>
        <v>0</v>
      </c>
    </row>
    <row r="11877" spans="1:8" x14ac:dyDescent="0.2">
      <c r="A11877" s="6">
        <f t="shared" si="174"/>
        <v>609562</v>
      </c>
      <c r="B11877" s="6">
        <v>58</v>
      </c>
      <c r="C11877" s="6">
        <v>2</v>
      </c>
      <c r="D11877" s="6">
        <v>13</v>
      </c>
      <c r="E11877" s="6" t="s">
        <v>21135</v>
      </c>
      <c r="H11877" s="6">
        <f>IF('Раздел 2.14.1.3'!P24&gt;='Раздел 2.14.1.3'!Q24,0,1)</f>
        <v>0</v>
      </c>
    </row>
    <row r="11878" spans="1:8" x14ac:dyDescent="0.2">
      <c r="A11878" s="6">
        <f t="shared" si="174"/>
        <v>609562</v>
      </c>
      <c r="B11878" s="6">
        <v>58</v>
      </c>
      <c r="C11878" s="6">
        <v>2</v>
      </c>
      <c r="D11878" s="6">
        <v>14</v>
      </c>
      <c r="E11878" s="6" t="s">
        <v>21136</v>
      </c>
      <c r="H11878" s="6">
        <f>IF('Раздел 2.14.1.3'!P25&gt;='Раздел 2.14.1.3'!Q25,0,1)</f>
        <v>0</v>
      </c>
    </row>
    <row r="11879" spans="1:8" x14ac:dyDescent="0.2">
      <c r="A11879" s="6">
        <f t="shared" si="174"/>
        <v>609562</v>
      </c>
      <c r="B11879" s="6">
        <v>58</v>
      </c>
      <c r="C11879" s="6">
        <v>2</v>
      </c>
      <c r="D11879" s="6">
        <v>15</v>
      </c>
      <c r="E11879" s="6" t="s">
        <v>21137</v>
      </c>
      <c r="H11879" s="6">
        <f>IF('Раздел 2.14.1.3'!P26&gt;='Раздел 2.14.1.3'!Q26,0,1)</f>
        <v>0</v>
      </c>
    </row>
    <row r="11880" spans="1:8" x14ac:dyDescent="0.2">
      <c r="A11880" s="6">
        <f t="shared" si="174"/>
        <v>609562</v>
      </c>
      <c r="B11880" s="6">
        <v>58</v>
      </c>
      <c r="C11880" s="6">
        <v>2</v>
      </c>
      <c r="D11880" s="6">
        <v>16</v>
      </c>
      <c r="E11880" s="6" t="s">
        <v>21138</v>
      </c>
      <c r="H11880" s="6">
        <f>IF('Раздел 2.14.1.3'!P27&gt;='Раздел 2.14.1.3'!Q27,0,1)</f>
        <v>0</v>
      </c>
    </row>
    <row r="11881" spans="1:8" x14ac:dyDescent="0.2">
      <c r="A11881" s="6">
        <f t="shared" si="174"/>
        <v>609562</v>
      </c>
      <c r="B11881" s="6">
        <v>58</v>
      </c>
      <c r="C11881" s="6">
        <v>2</v>
      </c>
      <c r="D11881" s="6">
        <v>17</v>
      </c>
      <c r="E11881" s="6" t="s">
        <v>21139</v>
      </c>
      <c r="H11881" s="6">
        <f>IF('Раздел 2.14.1.3'!P28&gt;='Раздел 2.14.1.3'!Q28,0,1)</f>
        <v>0</v>
      </c>
    </row>
    <row r="11882" spans="1:8" x14ac:dyDescent="0.2">
      <c r="A11882" s="6">
        <f t="shared" si="174"/>
        <v>609562</v>
      </c>
      <c r="B11882" s="6">
        <v>58</v>
      </c>
      <c r="C11882" s="6">
        <v>2</v>
      </c>
      <c r="D11882" s="6">
        <v>18</v>
      </c>
      <c r="E11882" s="6" t="s">
        <v>21140</v>
      </c>
      <c r="H11882" s="6">
        <f>IF('Раздел 2.14.1.3'!P29&gt;='Раздел 2.14.1.3'!Q29,0,1)</f>
        <v>0</v>
      </c>
    </row>
    <row r="11883" spans="1:8" x14ac:dyDescent="0.2">
      <c r="A11883" s="6">
        <f t="shared" si="174"/>
        <v>609562</v>
      </c>
      <c r="B11883" s="6">
        <v>58</v>
      </c>
      <c r="C11883" s="6">
        <v>2</v>
      </c>
      <c r="D11883" s="6">
        <v>19</v>
      </c>
      <c r="E11883" s="6" t="s">
        <v>21141</v>
      </c>
      <c r="H11883" s="6">
        <f>IF('Раздел 2.14.1.3'!P30&gt;='Раздел 2.14.1.3'!Q30,0,1)</f>
        <v>0</v>
      </c>
    </row>
    <row r="11884" spans="1:8" x14ac:dyDescent="0.2">
      <c r="A11884" s="6">
        <f t="shared" si="174"/>
        <v>609562</v>
      </c>
      <c r="B11884" s="6">
        <v>58</v>
      </c>
      <c r="C11884" s="6">
        <v>2</v>
      </c>
      <c r="D11884" s="6">
        <v>20</v>
      </c>
      <c r="E11884" s="6" t="s">
        <v>21142</v>
      </c>
      <c r="H11884" s="6">
        <f>IF('Раздел 2.14.1.3'!P31&gt;='Раздел 2.14.1.3'!Q31,0,1)</f>
        <v>0</v>
      </c>
    </row>
    <row r="11885" spans="1:8" x14ac:dyDescent="0.2">
      <c r="A11885" s="6">
        <f t="shared" si="174"/>
        <v>609562</v>
      </c>
      <c r="B11885" s="6">
        <v>58</v>
      </c>
      <c r="C11885" s="6">
        <v>2</v>
      </c>
      <c r="D11885" s="6">
        <v>21</v>
      </c>
      <c r="E11885" s="6" t="s">
        <v>21143</v>
      </c>
      <c r="H11885" s="6">
        <f>IF('Раздел 2.14.1.3'!P32&gt;='Раздел 2.14.1.3'!Q32,0,1)</f>
        <v>0</v>
      </c>
    </row>
    <row r="11886" spans="1:8" x14ac:dyDescent="0.2">
      <c r="A11886" s="6">
        <f t="shared" si="174"/>
        <v>609562</v>
      </c>
      <c r="B11886" s="6">
        <v>58</v>
      </c>
      <c r="C11886" s="6">
        <v>2</v>
      </c>
      <c r="D11886" s="6">
        <v>22</v>
      </c>
      <c r="E11886" s="6" t="s">
        <v>21144</v>
      </c>
      <c r="H11886" s="6">
        <f>IF('Раздел 2.14.1.3'!P33&gt;='Раздел 2.14.1.3'!Q33,0,1)</f>
        <v>0</v>
      </c>
    </row>
    <row r="11887" spans="1:8" x14ac:dyDescent="0.2">
      <c r="A11887" s="6">
        <f t="shared" si="174"/>
        <v>609562</v>
      </c>
      <c r="B11887" s="6">
        <v>58</v>
      </c>
      <c r="C11887" s="6">
        <v>2</v>
      </c>
      <c r="D11887" s="6">
        <v>23</v>
      </c>
      <c r="E11887" s="6" t="s">
        <v>21145</v>
      </c>
      <c r="H11887" s="6">
        <f>IF('Раздел 2.14.1.3'!P34&gt;='Раздел 2.14.1.3'!Q34,0,1)</f>
        <v>0</v>
      </c>
    </row>
    <row r="11888" spans="1:8" x14ac:dyDescent="0.2">
      <c r="A11888" s="6">
        <f t="shared" si="174"/>
        <v>609562</v>
      </c>
      <c r="B11888" s="6">
        <v>58</v>
      </c>
      <c r="C11888" s="6">
        <v>2</v>
      </c>
      <c r="D11888" s="6">
        <v>24</v>
      </c>
      <c r="E11888" s="6" t="s">
        <v>18898</v>
      </c>
      <c r="H11888" s="6">
        <f>IF('Раздел 2.14.1.3'!P35&gt;='Раздел 2.14.1.3'!Q35,0,1)</f>
        <v>0</v>
      </c>
    </row>
    <row r="11889" spans="1:8" x14ac:dyDescent="0.2">
      <c r="A11889" s="6">
        <f t="shared" si="174"/>
        <v>609562</v>
      </c>
      <c r="B11889" s="6">
        <v>58</v>
      </c>
      <c r="C11889" s="6">
        <v>2</v>
      </c>
      <c r="D11889" s="6">
        <v>25</v>
      </c>
      <c r="E11889" s="6" t="s">
        <v>18899</v>
      </c>
      <c r="H11889" s="6">
        <f>IF('Раздел 2.14.1.3'!P36&gt;='Раздел 2.14.1.3'!Q36,0,1)</f>
        <v>0</v>
      </c>
    </row>
    <row r="11890" spans="1:8" x14ac:dyDescent="0.2">
      <c r="A11890" s="6">
        <f t="shared" si="174"/>
        <v>609562</v>
      </c>
      <c r="B11890" s="6">
        <v>58</v>
      </c>
      <c r="C11890" s="6">
        <v>2</v>
      </c>
      <c r="D11890" s="6">
        <v>26</v>
      </c>
      <c r="E11890" s="6" t="s">
        <v>18900</v>
      </c>
      <c r="H11890" s="6">
        <f>IF('Раздел 2.14.1.3'!P37&gt;='Раздел 2.14.1.3'!Q37,0,1)</f>
        <v>0</v>
      </c>
    </row>
    <row r="11891" spans="1:8" x14ac:dyDescent="0.2">
      <c r="A11891" s="6">
        <f t="shared" si="174"/>
        <v>609562</v>
      </c>
      <c r="B11891" s="6">
        <v>58</v>
      </c>
      <c r="C11891" s="6">
        <v>2</v>
      </c>
      <c r="D11891" s="6">
        <v>27</v>
      </c>
      <c r="E11891" s="6" t="s">
        <v>18901</v>
      </c>
      <c r="H11891" s="6">
        <f>IF('Раздел 2.14.1.3'!P38&gt;='Раздел 2.14.1.3'!Q38,0,1)</f>
        <v>0</v>
      </c>
    </row>
    <row r="11892" spans="1:8" x14ac:dyDescent="0.2">
      <c r="A11892" s="6">
        <f t="shared" si="174"/>
        <v>609562</v>
      </c>
      <c r="B11892" s="6">
        <v>58</v>
      </c>
      <c r="C11892" s="6">
        <v>2</v>
      </c>
      <c r="D11892" s="6">
        <v>28</v>
      </c>
      <c r="E11892" s="6" t="s">
        <v>18902</v>
      </c>
      <c r="H11892" s="6">
        <f>IF('Раздел 2.14.1.3'!P39&gt;='Раздел 2.14.1.3'!Q39,0,1)</f>
        <v>0</v>
      </c>
    </row>
    <row r="11893" spans="1:8" x14ac:dyDescent="0.2">
      <c r="A11893" s="6">
        <f t="shared" si="174"/>
        <v>609562</v>
      </c>
      <c r="B11893" s="6">
        <v>58</v>
      </c>
      <c r="C11893" s="6">
        <v>2</v>
      </c>
      <c r="D11893" s="6">
        <v>29</v>
      </c>
      <c r="E11893" s="6" t="s">
        <v>18903</v>
      </c>
      <c r="H11893" s="6">
        <f>IF('Раздел 2.14.1.3'!P40&gt;='Раздел 2.14.1.3'!Q40,0,1)</f>
        <v>0</v>
      </c>
    </row>
    <row r="11894" spans="1:8" x14ac:dyDescent="0.2">
      <c r="A11894" s="6">
        <f t="shared" si="174"/>
        <v>609562</v>
      </c>
      <c r="B11894" s="6">
        <v>58</v>
      </c>
      <c r="C11894" s="6">
        <v>2</v>
      </c>
      <c r="D11894" s="6">
        <v>30</v>
      </c>
      <c r="E11894" s="6" t="s">
        <v>18904</v>
      </c>
      <c r="H11894" s="6">
        <f>IF('Раздел 2.14.1.3'!P41&gt;='Раздел 2.14.1.3'!Q41,0,1)</f>
        <v>0</v>
      </c>
    </row>
    <row r="11895" spans="1:8" x14ac:dyDescent="0.2">
      <c r="A11895" s="6">
        <f t="shared" si="174"/>
        <v>609562</v>
      </c>
      <c r="B11895" s="6">
        <v>58</v>
      </c>
      <c r="C11895" s="6">
        <v>2</v>
      </c>
      <c r="D11895" s="6">
        <v>31</v>
      </c>
      <c r="E11895" s="6" t="s">
        <v>18905</v>
      </c>
      <c r="H11895" s="6">
        <f>IF('Раздел 2.14.1.3'!P42&gt;='Раздел 2.14.1.3'!Q42,0,1)</f>
        <v>0</v>
      </c>
    </row>
    <row r="11896" spans="1:8" x14ac:dyDescent="0.2">
      <c r="A11896" s="6">
        <f t="shared" si="174"/>
        <v>609562</v>
      </c>
      <c r="B11896" s="6">
        <v>58</v>
      </c>
      <c r="C11896" s="6">
        <v>2</v>
      </c>
      <c r="D11896" s="6">
        <v>32</v>
      </c>
      <c r="E11896" s="6" t="s">
        <v>18906</v>
      </c>
      <c r="H11896" s="6">
        <f>IF('Раздел 2.14.1.3'!P43&gt;='Раздел 2.14.1.3'!Q43,0,1)</f>
        <v>0</v>
      </c>
    </row>
    <row r="11897" spans="1:8" x14ac:dyDescent="0.2">
      <c r="A11897" s="6">
        <f t="shared" si="174"/>
        <v>609562</v>
      </c>
      <c r="B11897" s="6">
        <v>58</v>
      </c>
      <c r="C11897" s="6">
        <v>2</v>
      </c>
      <c r="D11897" s="6">
        <v>33</v>
      </c>
      <c r="E11897" s="6" t="s">
        <v>18907</v>
      </c>
      <c r="H11897" s="6">
        <f>IF('Раздел 2.14.1.3'!P44&gt;='Раздел 2.14.1.3'!Q44,0,1)</f>
        <v>0</v>
      </c>
    </row>
    <row r="11898" spans="1:8" x14ac:dyDescent="0.2">
      <c r="A11898" s="6">
        <f t="shared" si="174"/>
        <v>609562</v>
      </c>
      <c r="B11898" s="6">
        <v>58</v>
      </c>
      <c r="C11898" s="6">
        <v>2</v>
      </c>
      <c r="D11898" s="6">
        <v>34</v>
      </c>
      <c r="E11898" s="6" t="s">
        <v>18908</v>
      </c>
      <c r="H11898" s="6">
        <f>IF('Раздел 2.14.1.3'!P45&gt;='Раздел 2.14.1.3'!Q45,0,1)</f>
        <v>0</v>
      </c>
    </row>
    <row r="11899" spans="1:8" x14ac:dyDescent="0.2">
      <c r="A11899" s="6">
        <f t="shared" si="174"/>
        <v>609562</v>
      </c>
      <c r="B11899" s="6">
        <v>58</v>
      </c>
      <c r="C11899" s="6">
        <v>2</v>
      </c>
      <c r="D11899" s="6">
        <v>35</v>
      </c>
      <c r="E11899" s="6" t="s">
        <v>18909</v>
      </c>
      <c r="H11899" s="6">
        <f>IF('Раздел 2.14.1.3'!P46&gt;='Раздел 2.14.1.3'!Q46,0,1)</f>
        <v>0</v>
      </c>
    </row>
    <row r="11900" spans="1:8" x14ac:dyDescent="0.2">
      <c r="A11900" s="6">
        <f t="shared" si="174"/>
        <v>609562</v>
      </c>
      <c r="B11900" s="6">
        <v>58</v>
      </c>
      <c r="C11900" s="6">
        <v>2</v>
      </c>
      <c r="D11900" s="6">
        <v>36</v>
      </c>
      <c r="E11900" s="6" t="s">
        <v>18910</v>
      </c>
      <c r="H11900" s="6">
        <f>IF('Раздел 2.14.1.3'!P47&gt;='Раздел 2.14.1.3'!Q47,0,1)</f>
        <v>0</v>
      </c>
    </row>
    <row r="11901" spans="1:8" x14ac:dyDescent="0.2">
      <c r="A11901" s="6">
        <f t="shared" si="174"/>
        <v>609562</v>
      </c>
      <c r="B11901" s="6">
        <v>58</v>
      </c>
      <c r="C11901" s="6">
        <v>2</v>
      </c>
      <c r="D11901" s="6">
        <v>37</v>
      </c>
      <c r="E11901" s="6" t="s">
        <v>18911</v>
      </c>
      <c r="H11901" s="6">
        <f>IF('Раздел 2.14.1.3'!P48&gt;='Раздел 2.14.1.3'!Q48,0,1)</f>
        <v>0</v>
      </c>
    </row>
    <row r="11902" spans="1:8" x14ac:dyDescent="0.2">
      <c r="A11902" s="6">
        <f t="shared" si="174"/>
        <v>609562</v>
      </c>
      <c r="B11902" s="6">
        <v>58</v>
      </c>
      <c r="C11902" s="119">
        <v>2</v>
      </c>
      <c r="D11902" s="119">
        <v>38</v>
      </c>
      <c r="E11902" s="119" t="s">
        <v>18912</v>
      </c>
      <c r="F11902" s="119"/>
      <c r="G11902" s="119"/>
      <c r="H11902" s="119">
        <f>IF('Раздел 2.14.1.3'!P49&gt;='Раздел 2.14.1.3'!Q49,0,1)</f>
        <v>0</v>
      </c>
    </row>
    <row r="11903" spans="1:8" x14ac:dyDescent="0.2">
      <c r="A11903" s="6">
        <f t="shared" si="174"/>
        <v>609562</v>
      </c>
      <c r="B11903" s="6">
        <v>58</v>
      </c>
      <c r="C11903" s="6">
        <v>3</v>
      </c>
      <c r="D11903" s="6">
        <v>39</v>
      </c>
      <c r="E11903" s="6" t="s">
        <v>18913</v>
      </c>
      <c r="H11903" s="125">
        <f>IF('Раздел 2.14.1.3'!P21&gt;='Раздел 2.14.1.3'!R21,0,1)</f>
        <v>0</v>
      </c>
    </row>
    <row r="11904" spans="1:8" x14ac:dyDescent="0.2">
      <c r="A11904" s="6">
        <f t="shared" si="174"/>
        <v>609562</v>
      </c>
      <c r="B11904" s="6">
        <v>58</v>
      </c>
      <c r="C11904" s="6">
        <v>3</v>
      </c>
      <c r="D11904" s="6">
        <v>40</v>
      </c>
      <c r="E11904" s="6" t="s">
        <v>18914</v>
      </c>
      <c r="H11904" s="7">
        <f>IF('Раздел 2.14.1.3'!P22&gt;='Раздел 2.14.1.3'!R22,0,1)</f>
        <v>0</v>
      </c>
    </row>
    <row r="11905" spans="1:8" x14ac:dyDescent="0.2">
      <c r="A11905" s="6">
        <f t="shared" si="174"/>
        <v>609562</v>
      </c>
      <c r="B11905" s="6">
        <v>58</v>
      </c>
      <c r="C11905" s="6">
        <v>3</v>
      </c>
      <c r="D11905" s="6">
        <v>41</v>
      </c>
      <c r="E11905" s="6" t="s">
        <v>18915</v>
      </c>
      <c r="H11905" s="7">
        <f>IF('Раздел 2.14.1.3'!P23&gt;='Раздел 2.14.1.3'!R23,0,1)</f>
        <v>0</v>
      </c>
    </row>
    <row r="11906" spans="1:8" x14ac:dyDescent="0.2">
      <c r="A11906" s="6">
        <f t="shared" si="174"/>
        <v>609562</v>
      </c>
      <c r="B11906" s="6">
        <v>58</v>
      </c>
      <c r="C11906" s="6">
        <v>3</v>
      </c>
      <c r="D11906" s="6">
        <v>42</v>
      </c>
      <c r="E11906" s="6" t="s">
        <v>18916</v>
      </c>
      <c r="H11906" s="7">
        <f>IF('Раздел 2.14.1.3'!P24&gt;='Раздел 2.14.1.3'!R24,0,1)</f>
        <v>0</v>
      </c>
    </row>
    <row r="11907" spans="1:8" x14ac:dyDescent="0.2">
      <c r="A11907" s="6">
        <f t="shared" si="174"/>
        <v>609562</v>
      </c>
      <c r="B11907" s="6">
        <v>58</v>
      </c>
      <c r="C11907" s="6">
        <v>3</v>
      </c>
      <c r="D11907" s="6">
        <v>43</v>
      </c>
      <c r="E11907" s="6" t="s">
        <v>18917</v>
      </c>
      <c r="H11907" s="7">
        <f>IF('Раздел 2.14.1.3'!P25&gt;='Раздел 2.14.1.3'!R25,0,1)</f>
        <v>0</v>
      </c>
    </row>
    <row r="11908" spans="1:8" x14ac:dyDescent="0.2">
      <c r="A11908" s="6">
        <f t="shared" si="174"/>
        <v>609562</v>
      </c>
      <c r="B11908" s="6">
        <v>58</v>
      </c>
      <c r="C11908" s="6">
        <v>3</v>
      </c>
      <c r="D11908" s="6">
        <v>44</v>
      </c>
      <c r="E11908" s="6" t="s">
        <v>18918</v>
      </c>
      <c r="H11908" s="7">
        <f>IF('Раздел 2.14.1.3'!P26&gt;='Раздел 2.14.1.3'!R26,0,1)</f>
        <v>0</v>
      </c>
    </row>
    <row r="11909" spans="1:8" x14ac:dyDescent="0.2">
      <c r="A11909" s="6">
        <f t="shared" si="174"/>
        <v>609562</v>
      </c>
      <c r="B11909" s="6">
        <v>58</v>
      </c>
      <c r="C11909" s="6">
        <v>3</v>
      </c>
      <c r="D11909" s="6">
        <v>45</v>
      </c>
      <c r="E11909" s="6" t="s">
        <v>18919</v>
      </c>
      <c r="H11909" s="7">
        <f>IF('Раздел 2.14.1.3'!P27&gt;='Раздел 2.14.1.3'!R27,0,1)</f>
        <v>0</v>
      </c>
    </row>
    <row r="11910" spans="1:8" x14ac:dyDescent="0.2">
      <c r="A11910" s="6">
        <f t="shared" si="174"/>
        <v>609562</v>
      </c>
      <c r="B11910" s="6">
        <v>58</v>
      </c>
      <c r="C11910" s="6">
        <v>3</v>
      </c>
      <c r="D11910" s="6">
        <v>46</v>
      </c>
      <c r="E11910" s="6" t="s">
        <v>18920</v>
      </c>
      <c r="H11910" s="7">
        <f>IF('Раздел 2.14.1.3'!P28&gt;='Раздел 2.14.1.3'!R28,0,1)</f>
        <v>0</v>
      </c>
    </row>
    <row r="11911" spans="1:8" x14ac:dyDescent="0.2">
      <c r="A11911" s="6">
        <f t="shared" si="174"/>
        <v>609562</v>
      </c>
      <c r="B11911" s="6">
        <v>58</v>
      </c>
      <c r="C11911" s="6">
        <v>3</v>
      </c>
      <c r="D11911" s="6">
        <v>47</v>
      </c>
      <c r="E11911" s="6" t="s">
        <v>18921</v>
      </c>
      <c r="H11911" s="7">
        <f>IF('Раздел 2.14.1.3'!P29&gt;='Раздел 2.14.1.3'!R29,0,1)</f>
        <v>0</v>
      </c>
    </row>
    <row r="11912" spans="1:8" x14ac:dyDescent="0.2">
      <c r="A11912" s="6">
        <f t="shared" si="174"/>
        <v>609562</v>
      </c>
      <c r="B11912" s="6">
        <v>58</v>
      </c>
      <c r="C11912" s="6">
        <v>3</v>
      </c>
      <c r="D11912" s="6">
        <v>48</v>
      </c>
      <c r="E11912" s="6" t="s">
        <v>18922</v>
      </c>
      <c r="H11912" s="7">
        <f>IF('Раздел 2.14.1.3'!P30&gt;='Раздел 2.14.1.3'!R30,0,1)</f>
        <v>0</v>
      </c>
    </row>
    <row r="11913" spans="1:8" x14ac:dyDescent="0.2">
      <c r="A11913" s="6">
        <f t="shared" si="174"/>
        <v>609562</v>
      </c>
      <c r="B11913" s="6">
        <v>58</v>
      </c>
      <c r="C11913" s="6">
        <v>3</v>
      </c>
      <c r="D11913" s="6">
        <v>49</v>
      </c>
      <c r="E11913" s="6" t="s">
        <v>18923</v>
      </c>
      <c r="H11913" s="7">
        <f>IF('Раздел 2.14.1.3'!P31&gt;='Раздел 2.14.1.3'!R31,0,1)</f>
        <v>0</v>
      </c>
    </row>
    <row r="11914" spans="1:8" x14ac:dyDescent="0.2">
      <c r="A11914" s="6">
        <f t="shared" ref="A11914:A11977" si="175">P_3</f>
        <v>609562</v>
      </c>
      <c r="B11914" s="6">
        <v>58</v>
      </c>
      <c r="C11914" s="6">
        <v>3</v>
      </c>
      <c r="D11914" s="6">
        <v>50</v>
      </c>
      <c r="E11914" s="6" t="s">
        <v>18924</v>
      </c>
      <c r="H11914" s="7">
        <f>IF('Раздел 2.14.1.3'!P32&gt;='Раздел 2.14.1.3'!R32,0,1)</f>
        <v>0</v>
      </c>
    </row>
    <row r="11915" spans="1:8" x14ac:dyDescent="0.2">
      <c r="A11915" s="6">
        <f t="shared" si="175"/>
        <v>609562</v>
      </c>
      <c r="B11915" s="6">
        <v>58</v>
      </c>
      <c r="C11915" s="6">
        <v>3</v>
      </c>
      <c r="D11915" s="6">
        <v>51</v>
      </c>
      <c r="E11915" s="6" t="s">
        <v>18925</v>
      </c>
      <c r="H11915" s="7">
        <f>IF('Раздел 2.14.1.3'!P33&gt;='Раздел 2.14.1.3'!R33,0,1)</f>
        <v>0</v>
      </c>
    </row>
    <row r="11916" spans="1:8" x14ac:dyDescent="0.2">
      <c r="A11916" s="6">
        <f t="shared" si="175"/>
        <v>609562</v>
      </c>
      <c r="B11916" s="6">
        <v>58</v>
      </c>
      <c r="C11916" s="6">
        <v>3</v>
      </c>
      <c r="D11916" s="6">
        <v>52</v>
      </c>
      <c r="E11916" s="6" t="s">
        <v>18926</v>
      </c>
      <c r="H11916" s="7">
        <f>IF('Раздел 2.14.1.3'!P34&gt;='Раздел 2.14.1.3'!R34,0,1)</f>
        <v>0</v>
      </c>
    </row>
    <row r="11917" spans="1:8" x14ac:dyDescent="0.2">
      <c r="A11917" s="6">
        <f t="shared" si="175"/>
        <v>609562</v>
      </c>
      <c r="B11917" s="6">
        <v>58</v>
      </c>
      <c r="C11917" s="6">
        <v>3</v>
      </c>
      <c r="D11917" s="6">
        <v>53</v>
      </c>
      <c r="E11917" s="6" t="s">
        <v>18927</v>
      </c>
      <c r="H11917" s="7">
        <f>IF('Раздел 2.14.1.3'!P35&gt;='Раздел 2.14.1.3'!R35,0,1)</f>
        <v>0</v>
      </c>
    </row>
    <row r="11918" spans="1:8" x14ac:dyDescent="0.2">
      <c r="A11918" s="6">
        <f t="shared" si="175"/>
        <v>609562</v>
      </c>
      <c r="B11918" s="6">
        <v>58</v>
      </c>
      <c r="C11918" s="6">
        <v>3</v>
      </c>
      <c r="D11918" s="6">
        <v>54</v>
      </c>
      <c r="E11918" s="6" t="s">
        <v>18928</v>
      </c>
      <c r="H11918" s="7">
        <f>IF('Раздел 2.14.1.3'!P36&gt;='Раздел 2.14.1.3'!R36,0,1)</f>
        <v>0</v>
      </c>
    </row>
    <row r="11919" spans="1:8" x14ac:dyDescent="0.2">
      <c r="A11919" s="6">
        <f t="shared" si="175"/>
        <v>609562</v>
      </c>
      <c r="B11919" s="6">
        <v>58</v>
      </c>
      <c r="C11919" s="6">
        <v>3</v>
      </c>
      <c r="D11919" s="6">
        <v>55</v>
      </c>
      <c r="E11919" s="6" t="s">
        <v>18929</v>
      </c>
      <c r="H11919" s="7">
        <f>IF('Раздел 2.14.1.3'!P37&gt;='Раздел 2.14.1.3'!R37,0,1)</f>
        <v>0</v>
      </c>
    </row>
    <row r="11920" spans="1:8" x14ac:dyDescent="0.2">
      <c r="A11920" s="6">
        <f t="shared" si="175"/>
        <v>609562</v>
      </c>
      <c r="B11920" s="6">
        <v>58</v>
      </c>
      <c r="C11920" s="6">
        <v>3</v>
      </c>
      <c r="D11920" s="6">
        <v>56</v>
      </c>
      <c r="E11920" s="6" t="s">
        <v>18124</v>
      </c>
      <c r="H11920" s="7">
        <f>IF('Раздел 2.14.1.3'!P38&gt;='Раздел 2.14.1.3'!R38,0,1)</f>
        <v>0</v>
      </c>
    </row>
    <row r="11921" spans="1:8" x14ac:dyDescent="0.2">
      <c r="A11921" s="6">
        <f t="shared" si="175"/>
        <v>609562</v>
      </c>
      <c r="B11921" s="6">
        <v>58</v>
      </c>
      <c r="C11921" s="6">
        <v>3</v>
      </c>
      <c r="D11921" s="6">
        <v>57</v>
      </c>
      <c r="E11921" s="6" t="s">
        <v>18125</v>
      </c>
      <c r="H11921" s="7">
        <f>IF('Раздел 2.14.1.3'!P39&gt;='Раздел 2.14.1.3'!R39,0,1)</f>
        <v>0</v>
      </c>
    </row>
    <row r="11922" spans="1:8" x14ac:dyDescent="0.2">
      <c r="A11922" s="6">
        <f t="shared" si="175"/>
        <v>609562</v>
      </c>
      <c r="B11922" s="6">
        <v>58</v>
      </c>
      <c r="C11922" s="6">
        <v>3</v>
      </c>
      <c r="D11922" s="6">
        <v>58</v>
      </c>
      <c r="E11922" s="6" t="s">
        <v>18126</v>
      </c>
      <c r="H11922" s="7">
        <f>IF('Раздел 2.14.1.3'!P40&gt;='Раздел 2.14.1.3'!R40,0,1)</f>
        <v>0</v>
      </c>
    </row>
    <row r="11923" spans="1:8" x14ac:dyDescent="0.2">
      <c r="A11923" s="6">
        <f t="shared" si="175"/>
        <v>609562</v>
      </c>
      <c r="B11923" s="6">
        <v>58</v>
      </c>
      <c r="C11923" s="6">
        <v>3</v>
      </c>
      <c r="D11923" s="6">
        <v>59</v>
      </c>
      <c r="E11923" s="6" t="s">
        <v>18127</v>
      </c>
      <c r="H11923" s="7">
        <f>IF('Раздел 2.14.1.3'!P41&gt;='Раздел 2.14.1.3'!R41,0,1)</f>
        <v>0</v>
      </c>
    </row>
    <row r="11924" spans="1:8" x14ac:dyDescent="0.2">
      <c r="A11924" s="6">
        <f t="shared" si="175"/>
        <v>609562</v>
      </c>
      <c r="B11924" s="6">
        <v>58</v>
      </c>
      <c r="C11924" s="6">
        <v>3</v>
      </c>
      <c r="D11924" s="6">
        <v>60</v>
      </c>
      <c r="E11924" s="6" t="s">
        <v>18128</v>
      </c>
      <c r="H11924" s="7">
        <f>IF('Раздел 2.14.1.3'!P42&gt;='Раздел 2.14.1.3'!R42,0,1)</f>
        <v>0</v>
      </c>
    </row>
    <row r="11925" spans="1:8" x14ac:dyDescent="0.2">
      <c r="A11925" s="6">
        <f t="shared" si="175"/>
        <v>609562</v>
      </c>
      <c r="B11925" s="6">
        <v>58</v>
      </c>
      <c r="C11925" s="6">
        <v>3</v>
      </c>
      <c r="D11925" s="6">
        <v>61</v>
      </c>
      <c r="E11925" s="6" t="s">
        <v>18129</v>
      </c>
      <c r="H11925" s="7">
        <f>IF('Раздел 2.14.1.3'!P43&gt;='Раздел 2.14.1.3'!R43,0,1)</f>
        <v>0</v>
      </c>
    </row>
    <row r="11926" spans="1:8" x14ac:dyDescent="0.2">
      <c r="A11926" s="6">
        <f t="shared" si="175"/>
        <v>609562</v>
      </c>
      <c r="B11926" s="6">
        <v>58</v>
      </c>
      <c r="C11926" s="6">
        <v>3</v>
      </c>
      <c r="D11926" s="6">
        <v>62</v>
      </c>
      <c r="E11926" s="6" t="s">
        <v>18130</v>
      </c>
      <c r="H11926" s="7">
        <f>IF('Раздел 2.14.1.3'!P44&gt;='Раздел 2.14.1.3'!R44,0,1)</f>
        <v>0</v>
      </c>
    </row>
    <row r="11927" spans="1:8" x14ac:dyDescent="0.2">
      <c r="A11927" s="6">
        <f t="shared" si="175"/>
        <v>609562</v>
      </c>
      <c r="B11927" s="6">
        <v>58</v>
      </c>
      <c r="C11927" s="6">
        <v>3</v>
      </c>
      <c r="D11927" s="6">
        <v>63</v>
      </c>
      <c r="E11927" s="6" t="s">
        <v>18131</v>
      </c>
      <c r="H11927" s="7">
        <f>IF('Раздел 2.14.1.3'!P45&gt;='Раздел 2.14.1.3'!R45,0,1)</f>
        <v>0</v>
      </c>
    </row>
    <row r="11928" spans="1:8" x14ac:dyDescent="0.2">
      <c r="A11928" s="6">
        <f t="shared" si="175"/>
        <v>609562</v>
      </c>
      <c r="B11928" s="6">
        <v>58</v>
      </c>
      <c r="C11928" s="6">
        <v>3</v>
      </c>
      <c r="D11928" s="6">
        <v>64</v>
      </c>
      <c r="E11928" s="6" t="s">
        <v>18165</v>
      </c>
      <c r="H11928" s="7">
        <f>IF('Раздел 2.14.1.3'!P46&gt;='Раздел 2.14.1.3'!R46,0,1)</f>
        <v>0</v>
      </c>
    </row>
    <row r="11929" spans="1:8" x14ac:dyDescent="0.2">
      <c r="A11929" s="6">
        <f t="shared" si="175"/>
        <v>609562</v>
      </c>
      <c r="B11929" s="6">
        <v>58</v>
      </c>
      <c r="C11929" s="6">
        <v>3</v>
      </c>
      <c r="D11929" s="6">
        <v>65</v>
      </c>
      <c r="E11929" s="6" t="s">
        <v>18166</v>
      </c>
      <c r="H11929" s="7">
        <f>IF('Раздел 2.14.1.3'!P47&gt;='Раздел 2.14.1.3'!R47,0,1)</f>
        <v>0</v>
      </c>
    </row>
    <row r="11930" spans="1:8" x14ac:dyDescent="0.2">
      <c r="A11930" s="6">
        <f t="shared" si="175"/>
        <v>609562</v>
      </c>
      <c r="B11930" s="6">
        <v>58</v>
      </c>
      <c r="C11930" s="6">
        <v>3</v>
      </c>
      <c r="D11930" s="6">
        <v>66</v>
      </c>
      <c r="E11930" s="6" t="s">
        <v>18167</v>
      </c>
      <c r="H11930" s="7">
        <f>IF('Раздел 2.14.1.3'!P48&gt;='Раздел 2.14.1.3'!R48,0,1)</f>
        <v>0</v>
      </c>
    </row>
    <row r="11931" spans="1:8" x14ac:dyDescent="0.2">
      <c r="A11931" s="6">
        <f t="shared" si="175"/>
        <v>609562</v>
      </c>
      <c r="B11931" s="6">
        <v>58</v>
      </c>
      <c r="C11931" s="119">
        <v>3</v>
      </c>
      <c r="D11931" s="119">
        <v>67</v>
      </c>
      <c r="E11931" s="119" t="s">
        <v>18168</v>
      </c>
      <c r="F11931" s="119"/>
      <c r="G11931" s="119"/>
      <c r="H11931" s="119">
        <f>IF('Раздел 2.14.1.3'!P49&gt;='Раздел 2.14.1.3'!R49,0,1)</f>
        <v>0</v>
      </c>
    </row>
    <row r="11932" spans="1:8" x14ac:dyDescent="0.2">
      <c r="A11932" s="6">
        <f t="shared" si="175"/>
        <v>609562</v>
      </c>
      <c r="B11932" s="6">
        <v>58</v>
      </c>
      <c r="C11932" s="125">
        <v>4</v>
      </c>
      <c r="D11932" s="125">
        <v>68</v>
      </c>
      <c r="E11932" s="6" t="s">
        <v>18169</v>
      </c>
      <c r="H11932" s="6">
        <f>IF('Раздел 2.14.1.3'!S21&gt;='Раздел 2.14.1.3'!T21,0,1)</f>
        <v>0</v>
      </c>
    </row>
    <row r="11933" spans="1:8" x14ac:dyDescent="0.2">
      <c r="A11933" s="6">
        <f t="shared" si="175"/>
        <v>609562</v>
      </c>
      <c r="B11933" s="6">
        <v>58</v>
      </c>
      <c r="C11933" s="7">
        <v>4</v>
      </c>
      <c r="D11933" s="7">
        <v>69</v>
      </c>
      <c r="E11933" s="6" t="s">
        <v>18170</v>
      </c>
      <c r="H11933" s="6">
        <f>IF('Раздел 2.14.1.3'!S22&gt;='Раздел 2.14.1.3'!T22,0,1)</f>
        <v>0</v>
      </c>
    </row>
    <row r="11934" spans="1:8" x14ac:dyDescent="0.2">
      <c r="A11934" s="6">
        <f t="shared" si="175"/>
        <v>609562</v>
      </c>
      <c r="B11934" s="6">
        <v>58</v>
      </c>
      <c r="C11934" s="7">
        <v>4</v>
      </c>
      <c r="D11934" s="7">
        <v>70</v>
      </c>
      <c r="E11934" s="6" t="s">
        <v>17315</v>
      </c>
      <c r="H11934" s="6">
        <f>IF('Раздел 2.14.1.3'!S23&gt;='Раздел 2.14.1.3'!T23,0,1)</f>
        <v>0</v>
      </c>
    </row>
    <row r="11935" spans="1:8" x14ac:dyDescent="0.2">
      <c r="A11935" s="6">
        <f t="shared" si="175"/>
        <v>609562</v>
      </c>
      <c r="B11935" s="6">
        <v>58</v>
      </c>
      <c r="C11935" s="7">
        <v>4</v>
      </c>
      <c r="D11935" s="7">
        <v>71</v>
      </c>
      <c r="E11935" s="6" t="s">
        <v>17316</v>
      </c>
      <c r="H11935" s="6">
        <f>IF('Раздел 2.14.1.3'!S24&gt;='Раздел 2.14.1.3'!T24,0,1)</f>
        <v>0</v>
      </c>
    </row>
    <row r="11936" spans="1:8" x14ac:dyDescent="0.2">
      <c r="A11936" s="6">
        <f t="shared" si="175"/>
        <v>609562</v>
      </c>
      <c r="B11936" s="6">
        <v>58</v>
      </c>
      <c r="C11936" s="7">
        <v>4</v>
      </c>
      <c r="D11936" s="7">
        <v>72</v>
      </c>
      <c r="E11936" s="6" t="s">
        <v>17317</v>
      </c>
      <c r="H11936" s="6">
        <f>IF('Раздел 2.14.1.3'!S25&gt;='Раздел 2.14.1.3'!T25,0,1)</f>
        <v>0</v>
      </c>
    </row>
    <row r="11937" spans="1:8" x14ac:dyDescent="0.2">
      <c r="A11937" s="6">
        <f t="shared" si="175"/>
        <v>609562</v>
      </c>
      <c r="B11937" s="6">
        <v>58</v>
      </c>
      <c r="C11937" s="7">
        <v>4</v>
      </c>
      <c r="D11937" s="7">
        <v>73</v>
      </c>
      <c r="E11937" s="6" t="s">
        <v>17318</v>
      </c>
      <c r="H11937" s="6">
        <f>IF('Раздел 2.14.1.3'!S26&gt;='Раздел 2.14.1.3'!T26,0,1)</f>
        <v>0</v>
      </c>
    </row>
    <row r="11938" spans="1:8" x14ac:dyDescent="0.2">
      <c r="A11938" s="6">
        <f t="shared" si="175"/>
        <v>609562</v>
      </c>
      <c r="B11938" s="6">
        <v>58</v>
      </c>
      <c r="C11938" s="7">
        <v>4</v>
      </c>
      <c r="D11938" s="7">
        <v>74</v>
      </c>
      <c r="E11938" s="6" t="s">
        <v>17319</v>
      </c>
      <c r="H11938" s="6">
        <f>IF('Раздел 2.14.1.3'!S27&gt;='Раздел 2.14.1.3'!T27,0,1)</f>
        <v>0</v>
      </c>
    </row>
    <row r="11939" spans="1:8" x14ac:dyDescent="0.2">
      <c r="A11939" s="6">
        <f t="shared" si="175"/>
        <v>609562</v>
      </c>
      <c r="B11939" s="6">
        <v>58</v>
      </c>
      <c r="C11939" s="7">
        <v>4</v>
      </c>
      <c r="D11939" s="7">
        <v>75</v>
      </c>
      <c r="E11939" s="6" t="s">
        <v>17320</v>
      </c>
      <c r="H11939" s="6">
        <f>IF('Раздел 2.14.1.3'!S28&gt;='Раздел 2.14.1.3'!T28,0,1)</f>
        <v>0</v>
      </c>
    </row>
    <row r="11940" spans="1:8" x14ac:dyDescent="0.2">
      <c r="A11940" s="6">
        <f t="shared" si="175"/>
        <v>609562</v>
      </c>
      <c r="B11940" s="6">
        <v>58</v>
      </c>
      <c r="C11940" s="7">
        <v>4</v>
      </c>
      <c r="D11940" s="7">
        <v>76</v>
      </c>
      <c r="E11940" s="6" t="s">
        <v>17321</v>
      </c>
      <c r="H11940" s="6">
        <f>IF('Раздел 2.14.1.3'!S29&gt;='Раздел 2.14.1.3'!T29,0,1)</f>
        <v>0</v>
      </c>
    </row>
    <row r="11941" spans="1:8" x14ac:dyDescent="0.2">
      <c r="A11941" s="6">
        <f t="shared" si="175"/>
        <v>609562</v>
      </c>
      <c r="B11941" s="6">
        <v>58</v>
      </c>
      <c r="C11941" s="7">
        <v>4</v>
      </c>
      <c r="D11941" s="7">
        <v>77</v>
      </c>
      <c r="E11941" s="6" t="s">
        <v>18951</v>
      </c>
      <c r="H11941" s="6">
        <f>IF('Раздел 2.14.1.3'!S30&gt;='Раздел 2.14.1.3'!T30,0,1)</f>
        <v>0</v>
      </c>
    </row>
    <row r="11942" spans="1:8" x14ac:dyDescent="0.2">
      <c r="A11942" s="6">
        <f t="shared" si="175"/>
        <v>609562</v>
      </c>
      <c r="B11942" s="6">
        <v>58</v>
      </c>
      <c r="C11942" s="7">
        <v>4</v>
      </c>
      <c r="D11942" s="7">
        <v>78</v>
      </c>
      <c r="E11942" s="6" t="s">
        <v>18952</v>
      </c>
      <c r="H11942" s="6">
        <f>IF('Раздел 2.14.1.3'!S31&gt;='Раздел 2.14.1.3'!T31,0,1)</f>
        <v>0</v>
      </c>
    </row>
    <row r="11943" spans="1:8" x14ac:dyDescent="0.2">
      <c r="A11943" s="6">
        <f t="shared" si="175"/>
        <v>609562</v>
      </c>
      <c r="B11943" s="6">
        <v>58</v>
      </c>
      <c r="C11943" s="7">
        <v>4</v>
      </c>
      <c r="D11943" s="7">
        <v>79</v>
      </c>
      <c r="E11943" s="6" t="s">
        <v>18953</v>
      </c>
      <c r="H11943" s="6">
        <f>IF('Раздел 2.14.1.3'!S32&gt;='Раздел 2.14.1.3'!T32,0,1)</f>
        <v>0</v>
      </c>
    </row>
    <row r="11944" spans="1:8" x14ac:dyDescent="0.2">
      <c r="A11944" s="6">
        <f t="shared" si="175"/>
        <v>609562</v>
      </c>
      <c r="B11944" s="6">
        <v>58</v>
      </c>
      <c r="C11944" s="7">
        <v>4</v>
      </c>
      <c r="D11944" s="7">
        <v>80</v>
      </c>
      <c r="E11944" s="6" t="s">
        <v>18954</v>
      </c>
      <c r="H11944" s="6">
        <f>IF('Раздел 2.14.1.3'!S33&gt;='Раздел 2.14.1.3'!T33,0,1)</f>
        <v>0</v>
      </c>
    </row>
    <row r="11945" spans="1:8" x14ac:dyDescent="0.2">
      <c r="A11945" s="6">
        <f t="shared" si="175"/>
        <v>609562</v>
      </c>
      <c r="B11945" s="6">
        <v>58</v>
      </c>
      <c r="C11945" s="7">
        <v>4</v>
      </c>
      <c r="D11945" s="7">
        <v>81</v>
      </c>
      <c r="E11945" s="6" t="s">
        <v>18955</v>
      </c>
      <c r="H11945" s="6">
        <f>IF('Раздел 2.14.1.3'!S34&gt;='Раздел 2.14.1.3'!T34,0,1)</f>
        <v>0</v>
      </c>
    </row>
    <row r="11946" spans="1:8" x14ac:dyDescent="0.2">
      <c r="A11946" s="6">
        <f t="shared" si="175"/>
        <v>609562</v>
      </c>
      <c r="B11946" s="6">
        <v>58</v>
      </c>
      <c r="C11946" s="7">
        <v>4</v>
      </c>
      <c r="D11946" s="7">
        <v>82</v>
      </c>
      <c r="E11946" s="6" t="s">
        <v>18956</v>
      </c>
      <c r="H11946" s="6">
        <f>IF('Раздел 2.14.1.3'!S35&gt;='Раздел 2.14.1.3'!T35,0,1)</f>
        <v>0</v>
      </c>
    </row>
    <row r="11947" spans="1:8" x14ac:dyDescent="0.2">
      <c r="A11947" s="6">
        <f t="shared" si="175"/>
        <v>609562</v>
      </c>
      <c r="B11947" s="6">
        <v>58</v>
      </c>
      <c r="C11947" s="7">
        <v>4</v>
      </c>
      <c r="D11947" s="7">
        <v>83</v>
      </c>
      <c r="E11947" s="6" t="s">
        <v>18957</v>
      </c>
      <c r="H11947" s="6">
        <f>IF('Раздел 2.14.1.3'!S36&gt;='Раздел 2.14.1.3'!T36,0,1)</f>
        <v>0</v>
      </c>
    </row>
    <row r="11948" spans="1:8" x14ac:dyDescent="0.2">
      <c r="A11948" s="6">
        <f t="shared" si="175"/>
        <v>609562</v>
      </c>
      <c r="B11948" s="6">
        <v>58</v>
      </c>
      <c r="C11948" s="7">
        <v>4</v>
      </c>
      <c r="D11948" s="7">
        <v>84</v>
      </c>
      <c r="E11948" s="6" t="s">
        <v>18958</v>
      </c>
      <c r="H11948" s="6">
        <f>IF('Раздел 2.14.1.3'!S37&gt;='Раздел 2.14.1.3'!T37,0,1)</f>
        <v>0</v>
      </c>
    </row>
    <row r="11949" spans="1:8" x14ac:dyDescent="0.2">
      <c r="A11949" s="6">
        <f t="shared" si="175"/>
        <v>609562</v>
      </c>
      <c r="B11949" s="6">
        <v>58</v>
      </c>
      <c r="C11949" s="7">
        <v>4</v>
      </c>
      <c r="D11949" s="7">
        <v>85</v>
      </c>
      <c r="E11949" s="6" t="s">
        <v>18959</v>
      </c>
      <c r="H11949" s="6">
        <f>IF('Раздел 2.14.1.3'!S38&gt;='Раздел 2.14.1.3'!T38,0,1)</f>
        <v>0</v>
      </c>
    </row>
    <row r="11950" spans="1:8" x14ac:dyDescent="0.2">
      <c r="A11950" s="6">
        <f t="shared" si="175"/>
        <v>609562</v>
      </c>
      <c r="B11950" s="6">
        <v>58</v>
      </c>
      <c r="C11950" s="7">
        <v>4</v>
      </c>
      <c r="D11950" s="7">
        <v>86</v>
      </c>
      <c r="E11950" s="6" t="s">
        <v>18960</v>
      </c>
      <c r="H11950" s="6">
        <f>IF('Раздел 2.14.1.3'!S39&gt;='Раздел 2.14.1.3'!T39,0,1)</f>
        <v>0</v>
      </c>
    </row>
    <row r="11951" spans="1:8" x14ac:dyDescent="0.2">
      <c r="A11951" s="6">
        <f t="shared" si="175"/>
        <v>609562</v>
      </c>
      <c r="B11951" s="6">
        <v>58</v>
      </c>
      <c r="C11951" s="7">
        <v>4</v>
      </c>
      <c r="D11951" s="7">
        <v>87</v>
      </c>
      <c r="E11951" s="6" t="s">
        <v>18961</v>
      </c>
      <c r="H11951" s="6">
        <f>IF('Раздел 2.14.1.3'!S40&gt;='Раздел 2.14.1.3'!T40,0,1)</f>
        <v>0</v>
      </c>
    </row>
    <row r="11952" spans="1:8" x14ac:dyDescent="0.2">
      <c r="A11952" s="6">
        <f t="shared" si="175"/>
        <v>609562</v>
      </c>
      <c r="B11952" s="6">
        <v>58</v>
      </c>
      <c r="C11952" s="7">
        <v>4</v>
      </c>
      <c r="D11952" s="7">
        <v>88</v>
      </c>
      <c r="E11952" s="6" t="s">
        <v>18962</v>
      </c>
      <c r="H11952" s="6">
        <f>IF('Раздел 2.14.1.3'!S41&gt;='Раздел 2.14.1.3'!T41,0,1)</f>
        <v>0</v>
      </c>
    </row>
    <row r="11953" spans="1:8" x14ac:dyDescent="0.2">
      <c r="A11953" s="6">
        <f t="shared" si="175"/>
        <v>609562</v>
      </c>
      <c r="B11953" s="6">
        <v>58</v>
      </c>
      <c r="C11953" s="7">
        <v>4</v>
      </c>
      <c r="D11953" s="7">
        <v>89</v>
      </c>
      <c r="E11953" s="6" t="s">
        <v>18963</v>
      </c>
      <c r="H11953" s="6">
        <f>IF('Раздел 2.14.1.3'!S42&gt;='Раздел 2.14.1.3'!T42,0,1)</f>
        <v>0</v>
      </c>
    </row>
    <row r="11954" spans="1:8" x14ac:dyDescent="0.2">
      <c r="A11954" s="6">
        <f t="shared" si="175"/>
        <v>609562</v>
      </c>
      <c r="B11954" s="6">
        <v>58</v>
      </c>
      <c r="C11954" s="7">
        <v>4</v>
      </c>
      <c r="D11954" s="7">
        <v>90</v>
      </c>
      <c r="E11954" s="6" t="s">
        <v>18964</v>
      </c>
      <c r="H11954" s="6">
        <f>IF('Раздел 2.14.1.3'!S43&gt;='Раздел 2.14.1.3'!T43,0,1)</f>
        <v>0</v>
      </c>
    </row>
    <row r="11955" spans="1:8" x14ac:dyDescent="0.2">
      <c r="A11955" s="6">
        <f t="shared" si="175"/>
        <v>609562</v>
      </c>
      <c r="B11955" s="6">
        <v>58</v>
      </c>
      <c r="C11955" s="7">
        <v>4</v>
      </c>
      <c r="D11955" s="7">
        <v>91</v>
      </c>
      <c r="E11955" s="6" t="s">
        <v>18171</v>
      </c>
      <c r="H11955" s="6">
        <f>IF('Раздел 2.14.1.3'!S44&gt;='Раздел 2.14.1.3'!T44,0,1)</f>
        <v>0</v>
      </c>
    </row>
    <row r="11956" spans="1:8" x14ac:dyDescent="0.2">
      <c r="A11956" s="6">
        <f t="shared" si="175"/>
        <v>609562</v>
      </c>
      <c r="B11956" s="6">
        <v>58</v>
      </c>
      <c r="C11956" s="7">
        <v>4</v>
      </c>
      <c r="D11956" s="7">
        <v>92</v>
      </c>
      <c r="E11956" s="6" t="s">
        <v>18172</v>
      </c>
      <c r="H11956" s="6">
        <f>IF('Раздел 2.14.1.3'!S45&gt;='Раздел 2.14.1.3'!T45,0,1)</f>
        <v>0</v>
      </c>
    </row>
    <row r="11957" spans="1:8" x14ac:dyDescent="0.2">
      <c r="A11957" s="6">
        <f t="shared" si="175"/>
        <v>609562</v>
      </c>
      <c r="B11957" s="6">
        <v>58</v>
      </c>
      <c r="C11957" s="7">
        <v>4</v>
      </c>
      <c r="D11957" s="7">
        <v>93</v>
      </c>
      <c r="E11957" s="6" t="s">
        <v>18173</v>
      </c>
      <c r="H11957" s="6">
        <f>IF('Раздел 2.14.1.3'!S46&gt;='Раздел 2.14.1.3'!T46,0,1)</f>
        <v>0</v>
      </c>
    </row>
    <row r="11958" spans="1:8" x14ac:dyDescent="0.2">
      <c r="A11958" s="6">
        <f t="shared" si="175"/>
        <v>609562</v>
      </c>
      <c r="B11958" s="6">
        <v>58</v>
      </c>
      <c r="C11958" s="7">
        <v>4</v>
      </c>
      <c r="D11958" s="7">
        <v>94</v>
      </c>
      <c r="E11958" s="6" t="s">
        <v>18174</v>
      </c>
      <c r="H11958" s="6">
        <f>IF('Раздел 2.14.1.3'!S47&gt;='Раздел 2.14.1.3'!T47,0,1)</f>
        <v>0</v>
      </c>
    </row>
    <row r="11959" spans="1:8" x14ac:dyDescent="0.2">
      <c r="A11959" s="6">
        <f t="shared" si="175"/>
        <v>609562</v>
      </c>
      <c r="B11959" s="6">
        <v>58</v>
      </c>
      <c r="C11959" s="7">
        <v>4</v>
      </c>
      <c r="D11959" s="7">
        <v>95</v>
      </c>
      <c r="E11959" s="6" t="s">
        <v>18175</v>
      </c>
      <c r="H11959" s="6">
        <f>IF('Раздел 2.14.1.3'!S48&gt;='Раздел 2.14.1.3'!T48,0,1)</f>
        <v>0</v>
      </c>
    </row>
    <row r="11960" spans="1:8" x14ac:dyDescent="0.2">
      <c r="A11960" s="6">
        <f t="shared" si="175"/>
        <v>609562</v>
      </c>
      <c r="B11960" s="6">
        <v>58</v>
      </c>
      <c r="C11960" s="119">
        <v>4</v>
      </c>
      <c r="D11960" s="119">
        <v>96</v>
      </c>
      <c r="E11960" s="119" t="s">
        <v>18176</v>
      </c>
      <c r="F11960" s="119"/>
      <c r="G11960" s="119"/>
      <c r="H11960" s="119">
        <f>IF('Раздел 2.14.1.3'!S49&gt;='Раздел 2.14.1.3'!T49,0,1)</f>
        <v>0</v>
      </c>
    </row>
    <row r="11961" spans="1:8" x14ac:dyDescent="0.2">
      <c r="A11961" s="6">
        <f t="shared" si="175"/>
        <v>609562</v>
      </c>
      <c r="B11961" s="6">
        <v>58</v>
      </c>
      <c r="C11961" s="125">
        <v>5</v>
      </c>
      <c r="D11961" s="125">
        <v>97</v>
      </c>
      <c r="E11961" s="6" t="s">
        <v>18177</v>
      </c>
      <c r="H11961" s="6">
        <f>IF('Раздел 2.14.1.3'!S21&gt;='Раздел 2.14.1.3'!U21,0,1)</f>
        <v>0</v>
      </c>
    </row>
    <row r="11962" spans="1:8" x14ac:dyDescent="0.2">
      <c r="A11962" s="6">
        <f t="shared" si="175"/>
        <v>609562</v>
      </c>
      <c r="B11962" s="6">
        <v>58</v>
      </c>
      <c r="C11962" s="7">
        <v>5</v>
      </c>
      <c r="D11962" s="7">
        <v>98</v>
      </c>
      <c r="E11962" s="6" t="s">
        <v>18178</v>
      </c>
      <c r="H11962" s="6">
        <f>IF('Раздел 2.14.1.3'!S22&gt;='Раздел 2.14.1.3'!U22,0,1)</f>
        <v>0</v>
      </c>
    </row>
    <row r="11963" spans="1:8" x14ac:dyDescent="0.2">
      <c r="A11963" s="6">
        <f t="shared" si="175"/>
        <v>609562</v>
      </c>
      <c r="B11963" s="6">
        <v>58</v>
      </c>
      <c r="C11963" s="7">
        <v>5</v>
      </c>
      <c r="D11963" s="7">
        <v>99</v>
      </c>
      <c r="E11963" s="6" t="s">
        <v>18179</v>
      </c>
      <c r="H11963" s="6">
        <f>IF('Раздел 2.14.1.3'!S23&gt;='Раздел 2.14.1.3'!U23,0,1)</f>
        <v>0</v>
      </c>
    </row>
    <row r="11964" spans="1:8" x14ac:dyDescent="0.2">
      <c r="A11964" s="6">
        <f t="shared" si="175"/>
        <v>609562</v>
      </c>
      <c r="B11964" s="6">
        <v>58</v>
      </c>
      <c r="C11964" s="7">
        <v>5</v>
      </c>
      <c r="D11964" s="7">
        <v>100</v>
      </c>
      <c r="E11964" s="6" t="s">
        <v>18180</v>
      </c>
      <c r="H11964" s="6">
        <f>IF('Раздел 2.14.1.3'!S24&gt;='Раздел 2.14.1.3'!U24,0,1)</f>
        <v>0</v>
      </c>
    </row>
    <row r="11965" spans="1:8" x14ac:dyDescent="0.2">
      <c r="A11965" s="6">
        <f t="shared" si="175"/>
        <v>609562</v>
      </c>
      <c r="B11965" s="6">
        <v>58</v>
      </c>
      <c r="C11965" s="7">
        <v>5</v>
      </c>
      <c r="D11965" s="7">
        <v>101</v>
      </c>
      <c r="E11965" s="6" t="s">
        <v>18181</v>
      </c>
      <c r="H11965" s="6">
        <f>IF('Раздел 2.14.1.3'!S25&gt;='Раздел 2.14.1.3'!U25,0,1)</f>
        <v>0</v>
      </c>
    </row>
    <row r="11966" spans="1:8" x14ac:dyDescent="0.2">
      <c r="A11966" s="6">
        <f t="shared" si="175"/>
        <v>609562</v>
      </c>
      <c r="B11966" s="6">
        <v>58</v>
      </c>
      <c r="C11966" s="7">
        <v>5</v>
      </c>
      <c r="D11966" s="7">
        <v>102</v>
      </c>
      <c r="E11966" s="6" t="s">
        <v>18182</v>
      </c>
      <c r="H11966" s="6">
        <f>IF('Раздел 2.14.1.3'!S26&gt;='Раздел 2.14.1.3'!U26,0,1)</f>
        <v>0</v>
      </c>
    </row>
    <row r="11967" spans="1:8" x14ac:dyDescent="0.2">
      <c r="A11967" s="6">
        <f t="shared" si="175"/>
        <v>609562</v>
      </c>
      <c r="B11967" s="6">
        <v>58</v>
      </c>
      <c r="C11967" s="7">
        <v>5</v>
      </c>
      <c r="D11967" s="7">
        <v>103</v>
      </c>
      <c r="E11967" s="6" t="s">
        <v>17322</v>
      </c>
      <c r="H11967" s="6">
        <f>IF('Раздел 2.14.1.3'!S27&gt;='Раздел 2.14.1.3'!U27,0,1)</f>
        <v>0</v>
      </c>
    </row>
    <row r="11968" spans="1:8" x14ac:dyDescent="0.2">
      <c r="A11968" s="6">
        <f t="shared" si="175"/>
        <v>609562</v>
      </c>
      <c r="B11968" s="6">
        <v>58</v>
      </c>
      <c r="C11968" s="7">
        <v>5</v>
      </c>
      <c r="D11968" s="7">
        <v>104</v>
      </c>
      <c r="E11968" s="6" t="s">
        <v>17323</v>
      </c>
      <c r="H11968" s="6">
        <f>IF('Раздел 2.14.1.3'!S28&gt;='Раздел 2.14.1.3'!U28,0,1)</f>
        <v>0</v>
      </c>
    </row>
    <row r="11969" spans="1:8" x14ac:dyDescent="0.2">
      <c r="A11969" s="6">
        <f t="shared" si="175"/>
        <v>609562</v>
      </c>
      <c r="B11969" s="6">
        <v>58</v>
      </c>
      <c r="C11969" s="7">
        <v>5</v>
      </c>
      <c r="D11969" s="7">
        <v>105</v>
      </c>
      <c r="E11969" s="6" t="s">
        <v>17324</v>
      </c>
      <c r="H11969" s="6">
        <f>IF('Раздел 2.14.1.3'!S29&gt;='Раздел 2.14.1.3'!U29,0,1)</f>
        <v>0</v>
      </c>
    </row>
    <row r="11970" spans="1:8" x14ac:dyDescent="0.2">
      <c r="A11970" s="6">
        <f t="shared" si="175"/>
        <v>609562</v>
      </c>
      <c r="B11970" s="6">
        <v>58</v>
      </c>
      <c r="C11970" s="7">
        <v>5</v>
      </c>
      <c r="D11970" s="7">
        <v>106</v>
      </c>
      <c r="E11970" s="6" t="s">
        <v>17325</v>
      </c>
      <c r="H11970" s="6">
        <f>IF('Раздел 2.14.1.3'!S30&gt;='Раздел 2.14.1.3'!U30,0,1)</f>
        <v>0</v>
      </c>
    </row>
    <row r="11971" spans="1:8" x14ac:dyDescent="0.2">
      <c r="A11971" s="6">
        <f t="shared" si="175"/>
        <v>609562</v>
      </c>
      <c r="B11971" s="6">
        <v>58</v>
      </c>
      <c r="C11971" s="7">
        <v>5</v>
      </c>
      <c r="D11971" s="7">
        <v>107</v>
      </c>
      <c r="E11971" s="6" t="s">
        <v>18187</v>
      </c>
      <c r="H11971" s="6">
        <f>IF('Раздел 2.14.1.3'!S31&gt;='Раздел 2.14.1.3'!U31,0,1)</f>
        <v>0</v>
      </c>
    </row>
    <row r="11972" spans="1:8" x14ac:dyDescent="0.2">
      <c r="A11972" s="6">
        <f t="shared" si="175"/>
        <v>609562</v>
      </c>
      <c r="B11972" s="6">
        <v>58</v>
      </c>
      <c r="C11972" s="7">
        <v>5</v>
      </c>
      <c r="D11972" s="7">
        <v>108</v>
      </c>
      <c r="E11972" s="6" t="s">
        <v>14962</v>
      </c>
      <c r="H11972" s="6">
        <f>IF('Раздел 2.14.1.3'!S32&gt;='Раздел 2.14.1.3'!U32,0,1)</f>
        <v>0</v>
      </c>
    </row>
    <row r="11973" spans="1:8" x14ac:dyDescent="0.2">
      <c r="A11973" s="6">
        <f t="shared" si="175"/>
        <v>609562</v>
      </c>
      <c r="B11973" s="6">
        <v>58</v>
      </c>
      <c r="C11973" s="7">
        <v>5</v>
      </c>
      <c r="D11973" s="7">
        <v>109</v>
      </c>
      <c r="E11973" s="6" t="s">
        <v>14963</v>
      </c>
      <c r="H11973" s="6">
        <f>IF('Раздел 2.14.1.3'!S33&gt;='Раздел 2.14.1.3'!U33,0,1)</f>
        <v>0</v>
      </c>
    </row>
    <row r="11974" spans="1:8" x14ac:dyDescent="0.2">
      <c r="A11974" s="6">
        <f t="shared" si="175"/>
        <v>609562</v>
      </c>
      <c r="B11974" s="6">
        <v>58</v>
      </c>
      <c r="C11974" s="7">
        <v>5</v>
      </c>
      <c r="D11974" s="7">
        <v>110</v>
      </c>
      <c r="E11974" s="6" t="s">
        <v>14964</v>
      </c>
      <c r="H11974" s="6">
        <f>IF('Раздел 2.14.1.3'!S34&gt;='Раздел 2.14.1.3'!U34,0,1)</f>
        <v>0</v>
      </c>
    </row>
    <row r="11975" spans="1:8" x14ac:dyDescent="0.2">
      <c r="A11975" s="6">
        <f t="shared" si="175"/>
        <v>609562</v>
      </c>
      <c r="B11975" s="6">
        <v>58</v>
      </c>
      <c r="C11975" s="7">
        <v>5</v>
      </c>
      <c r="D11975" s="7">
        <v>111</v>
      </c>
      <c r="E11975" s="6" t="s">
        <v>14965</v>
      </c>
      <c r="H11975" s="6">
        <f>IF('Раздел 2.14.1.3'!S35&gt;='Раздел 2.14.1.3'!U35,0,1)</f>
        <v>0</v>
      </c>
    </row>
    <row r="11976" spans="1:8" x14ac:dyDescent="0.2">
      <c r="A11976" s="6">
        <f t="shared" si="175"/>
        <v>609562</v>
      </c>
      <c r="B11976" s="6">
        <v>58</v>
      </c>
      <c r="C11976" s="7">
        <v>5</v>
      </c>
      <c r="D11976" s="7">
        <v>112</v>
      </c>
      <c r="E11976" s="6" t="s">
        <v>14966</v>
      </c>
      <c r="H11976" s="6">
        <f>IF('Раздел 2.14.1.3'!S36&gt;='Раздел 2.14.1.3'!U36,0,1)</f>
        <v>0</v>
      </c>
    </row>
    <row r="11977" spans="1:8" x14ac:dyDescent="0.2">
      <c r="A11977" s="6">
        <f t="shared" si="175"/>
        <v>609562</v>
      </c>
      <c r="B11977" s="6">
        <v>58</v>
      </c>
      <c r="C11977" s="7">
        <v>5</v>
      </c>
      <c r="D11977" s="7">
        <v>113</v>
      </c>
      <c r="E11977" s="6" t="s">
        <v>14967</v>
      </c>
      <c r="H11977" s="6">
        <f>IF('Раздел 2.14.1.3'!S37&gt;='Раздел 2.14.1.3'!U37,0,1)</f>
        <v>0</v>
      </c>
    </row>
    <row r="11978" spans="1:8" x14ac:dyDescent="0.2">
      <c r="A11978" s="6">
        <f t="shared" ref="A11978:A12041" si="176">P_3</f>
        <v>609562</v>
      </c>
      <c r="B11978" s="6">
        <v>58</v>
      </c>
      <c r="C11978" s="7">
        <v>5</v>
      </c>
      <c r="D11978" s="7">
        <v>114</v>
      </c>
      <c r="E11978" s="6" t="s">
        <v>14968</v>
      </c>
      <c r="H11978" s="6">
        <f>IF('Раздел 2.14.1.3'!S38&gt;='Раздел 2.14.1.3'!U38,0,1)</f>
        <v>0</v>
      </c>
    </row>
    <row r="11979" spans="1:8" x14ac:dyDescent="0.2">
      <c r="A11979" s="6">
        <f t="shared" si="176"/>
        <v>609562</v>
      </c>
      <c r="B11979" s="6">
        <v>58</v>
      </c>
      <c r="C11979" s="7">
        <v>5</v>
      </c>
      <c r="D11979" s="7">
        <v>115</v>
      </c>
      <c r="E11979" s="6" t="s">
        <v>14969</v>
      </c>
      <c r="H11979" s="6">
        <f>IF('Раздел 2.14.1.3'!S39&gt;='Раздел 2.14.1.3'!U39,0,1)</f>
        <v>0</v>
      </c>
    </row>
    <row r="11980" spans="1:8" x14ac:dyDescent="0.2">
      <c r="A11980" s="6">
        <f t="shared" si="176"/>
        <v>609562</v>
      </c>
      <c r="B11980" s="6">
        <v>58</v>
      </c>
      <c r="C11980" s="7">
        <v>5</v>
      </c>
      <c r="D11980" s="7">
        <v>116</v>
      </c>
      <c r="E11980" s="6" t="s">
        <v>14970</v>
      </c>
      <c r="H11980" s="6">
        <f>IF('Раздел 2.14.1.3'!S40&gt;='Раздел 2.14.1.3'!U40,0,1)</f>
        <v>0</v>
      </c>
    </row>
    <row r="11981" spans="1:8" x14ac:dyDescent="0.2">
      <c r="A11981" s="6">
        <f t="shared" si="176"/>
        <v>609562</v>
      </c>
      <c r="B11981" s="6">
        <v>58</v>
      </c>
      <c r="C11981" s="7">
        <v>5</v>
      </c>
      <c r="D11981" s="7">
        <v>117</v>
      </c>
      <c r="E11981" s="6" t="s">
        <v>14971</v>
      </c>
      <c r="H11981" s="6">
        <f>IF('Раздел 2.14.1.3'!S41&gt;='Раздел 2.14.1.3'!U41,0,1)</f>
        <v>0</v>
      </c>
    </row>
    <row r="11982" spans="1:8" x14ac:dyDescent="0.2">
      <c r="A11982" s="6">
        <f t="shared" si="176"/>
        <v>609562</v>
      </c>
      <c r="B11982" s="6">
        <v>58</v>
      </c>
      <c r="C11982" s="7">
        <v>5</v>
      </c>
      <c r="D11982" s="7">
        <v>118</v>
      </c>
      <c r="E11982" s="6" t="s">
        <v>14972</v>
      </c>
      <c r="H11982" s="6">
        <f>IF('Раздел 2.14.1.3'!S42&gt;='Раздел 2.14.1.3'!U42,0,1)</f>
        <v>0</v>
      </c>
    </row>
    <row r="11983" spans="1:8" x14ac:dyDescent="0.2">
      <c r="A11983" s="6">
        <f t="shared" si="176"/>
        <v>609562</v>
      </c>
      <c r="B11983" s="6">
        <v>58</v>
      </c>
      <c r="C11983" s="7">
        <v>5</v>
      </c>
      <c r="D11983" s="7">
        <v>119</v>
      </c>
      <c r="E11983" s="6" t="s">
        <v>14973</v>
      </c>
      <c r="H11983" s="6">
        <f>IF('Раздел 2.14.1.3'!S43&gt;='Раздел 2.14.1.3'!U43,0,1)</f>
        <v>0</v>
      </c>
    </row>
    <row r="11984" spans="1:8" x14ac:dyDescent="0.2">
      <c r="A11984" s="6">
        <f t="shared" si="176"/>
        <v>609562</v>
      </c>
      <c r="B11984" s="6">
        <v>58</v>
      </c>
      <c r="C11984" s="7">
        <v>5</v>
      </c>
      <c r="D11984" s="7">
        <v>120</v>
      </c>
      <c r="E11984" s="6" t="s">
        <v>14974</v>
      </c>
      <c r="H11984" s="6">
        <f>IF('Раздел 2.14.1.3'!S44&gt;='Раздел 2.14.1.3'!U44,0,1)</f>
        <v>0</v>
      </c>
    </row>
    <row r="11985" spans="1:8" x14ac:dyDescent="0.2">
      <c r="A11985" s="6">
        <f t="shared" si="176"/>
        <v>609562</v>
      </c>
      <c r="B11985" s="6">
        <v>58</v>
      </c>
      <c r="C11985" s="7">
        <v>5</v>
      </c>
      <c r="D11985" s="7">
        <v>121</v>
      </c>
      <c r="E11985" s="6" t="s">
        <v>14975</v>
      </c>
      <c r="H11985" s="6">
        <f>IF('Раздел 2.14.1.3'!S45&gt;='Раздел 2.14.1.3'!U45,0,1)</f>
        <v>0</v>
      </c>
    </row>
    <row r="11986" spans="1:8" x14ac:dyDescent="0.2">
      <c r="A11986" s="6">
        <f t="shared" si="176"/>
        <v>609562</v>
      </c>
      <c r="B11986" s="6">
        <v>58</v>
      </c>
      <c r="C11986" s="7">
        <v>5</v>
      </c>
      <c r="D11986" s="7">
        <v>122</v>
      </c>
      <c r="E11986" s="6" t="s">
        <v>14976</v>
      </c>
      <c r="H11986" s="6">
        <f>IF('Раздел 2.14.1.3'!S46&gt;='Раздел 2.14.1.3'!U46,0,1)</f>
        <v>0</v>
      </c>
    </row>
    <row r="11987" spans="1:8" x14ac:dyDescent="0.2">
      <c r="A11987" s="6">
        <f t="shared" si="176"/>
        <v>609562</v>
      </c>
      <c r="B11987" s="6">
        <v>58</v>
      </c>
      <c r="C11987" s="7">
        <v>5</v>
      </c>
      <c r="D11987" s="7">
        <v>123</v>
      </c>
      <c r="E11987" s="6" t="s">
        <v>14977</v>
      </c>
      <c r="H11987" s="6">
        <f>IF('Раздел 2.14.1.3'!S47&gt;='Раздел 2.14.1.3'!U47,0,1)</f>
        <v>0</v>
      </c>
    </row>
    <row r="11988" spans="1:8" x14ac:dyDescent="0.2">
      <c r="A11988" s="6">
        <f t="shared" si="176"/>
        <v>609562</v>
      </c>
      <c r="B11988" s="6">
        <v>58</v>
      </c>
      <c r="C11988" s="7">
        <v>5</v>
      </c>
      <c r="D11988" s="7">
        <v>124</v>
      </c>
      <c r="E11988" s="6" t="s">
        <v>14978</v>
      </c>
      <c r="H11988" s="6">
        <f>IF('Раздел 2.14.1.3'!S48&gt;='Раздел 2.14.1.3'!U48,0,1)</f>
        <v>0</v>
      </c>
    </row>
    <row r="11989" spans="1:8" x14ac:dyDescent="0.2">
      <c r="A11989" s="6">
        <f t="shared" si="176"/>
        <v>609562</v>
      </c>
      <c r="B11989" s="6">
        <v>58</v>
      </c>
      <c r="C11989" s="119">
        <v>5</v>
      </c>
      <c r="D11989" s="119">
        <v>125</v>
      </c>
      <c r="E11989" s="119" t="s">
        <v>14979</v>
      </c>
      <c r="F11989" s="119"/>
      <c r="G11989" s="119"/>
      <c r="H11989" s="119">
        <f>IF('Раздел 2.14.1.3'!S49&gt;='Раздел 2.14.1.3'!U49,0,1)</f>
        <v>0</v>
      </c>
    </row>
    <row r="11990" spans="1:8" x14ac:dyDescent="0.2">
      <c r="A11990" s="6">
        <f t="shared" si="176"/>
        <v>609562</v>
      </c>
      <c r="B11990" s="6">
        <v>58</v>
      </c>
      <c r="C11990" s="125">
        <v>6</v>
      </c>
      <c r="D11990" s="125">
        <v>126</v>
      </c>
      <c r="E11990" s="6" t="s">
        <v>17358</v>
      </c>
      <c r="F11990" s="125"/>
      <c r="G11990" s="125"/>
      <c r="H11990" s="125">
        <f>IF('Раздел 2.14.1.3'!V21&gt;='Раздел 2.14.1.3'!W21,0,1)</f>
        <v>0</v>
      </c>
    </row>
    <row r="11991" spans="1:8" x14ac:dyDescent="0.2">
      <c r="A11991" s="6">
        <f t="shared" si="176"/>
        <v>609562</v>
      </c>
      <c r="B11991" s="6">
        <v>58</v>
      </c>
      <c r="C11991" s="7">
        <v>6</v>
      </c>
      <c r="D11991" s="7">
        <v>127</v>
      </c>
      <c r="E11991" s="6" t="s">
        <v>17359</v>
      </c>
      <c r="F11991" s="7"/>
      <c r="G11991" s="7"/>
      <c r="H11991" s="7">
        <f>IF('Раздел 2.14.1.3'!V22&gt;='Раздел 2.14.1.3'!W22,0,1)</f>
        <v>0</v>
      </c>
    </row>
    <row r="11992" spans="1:8" x14ac:dyDescent="0.2">
      <c r="A11992" s="6">
        <f t="shared" si="176"/>
        <v>609562</v>
      </c>
      <c r="B11992" s="6">
        <v>58</v>
      </c>
      <c r="C11992" s="7">
        <v>6</v>
      </c>
      <c r="D11992" s="7">
        <v>128</v>
      </c>
      <c r="E11992" s="6" t="s">
        <v>17360</v>
      </c>
      <c r="F11992" s="7"/>
      <c r="G11992" s="7"/>
      <c r="H11992" s="7">
        <f>IF('Раздел 2.14.1.3'!V23&gt;='Раздел 2.14.1.3'!W23,0,1)</f>
        <v>0</v>
      </c>
    </row>
    <row r="11993" spans="1:8" x14ac:dyDescent="0.2">
      <c r="A11993" s="6">
        <f t="shared" si="176"/>
        <v>609562</v>
      </c>
      <c r="B11993" s="6">
        <v>58</v>
      </c>
      <c r="C11993" s="7">
        <v>6</v>
      </c>
      <c r="D11993" s="7">
        <v>129</v>
      </c>
      <c r="E11993" s="6" t="s">
        <v>17361</v>
      </c>
      <c r="F11993" s="7"/>
      <c r="G11993" s="7"/>
      <c r="H11993" s="7">
        <f>IF('Раздел 2.14.1.3'!V24&gt;='Раздел 2.14.1.3'!W24,0,1)</f>
        <v>0</v>
      </c>
    </row>
    <row r="11994" spans="1:8" x14ac:dyDescent="0.2">
      <c r="A11994" s="6">
        <f t="shared" si="176"/>
        <v>609562</v>
      </c>
      <c r="B11994" s="6">
        <v>58</v>
      </c>
      <c r="C11994" s="7">
        <v>6</v>
      </c>
      <c r="D11994" s="7">
        <v>130</v>
      </c>
      <c r="E11994" s="6" t="s">
        <v>17362</v>
      </c>
      <c r="F11994" s="7"/>
      <c r="G11994" s="7"/>
      <c r="H11994" s="7">
        <f>IF('Раздел 2.14.1.3'!V25&gt;='Раздел 2.14.1.3'!W25,0,1)</f>
        <v>0</v>
      </c>
    </row>
    <row r="11995" spans="1:8" x14ac:dyDescent="0.2">
      <c r="A11995" s="6">
        <f t="shared" si="176"/>
        <v>609562</v>
      </c>
      <c r="B11995" s="6">
        <v>58</v>
      </c>
      <c r="C11995" s="7">
        <v>6</v>
      </c>
      <c r="D11995" s="7">
        <v>131</v>
      </c>
      <c r="E11995" s="6" t="s">
        <v>17363</v>
      </c>
      <c r="F11995" s="7"/>
      <c r="G11995" s="7"/>
      <c r="H11995" s="7">
        <f>IF('Раздел 2.14.1.3'!V26&gt;='Раздел 2.14.1.3'!W26,0,1)</f>
        <v>0</v>
      </c>
    </row>
    <row r="11996" spans="1:8" x14ac:dyDescent="0.2">
      <c r="A11996" s="6">
        <f t="shared" si="176"/>
        <v>609562</v>
      </c>
      <c r="B11996" s="6">
        <v>58</v>
      </c>
      <c r="C11996" s="7">
        <v>6</v>
      </c>
      <c r="D11996" s="7">
        <v>132</v>
      </c>
      <c r="E11996" s="6" t="s">
        <v>17364</v>
      </c>
      <c r="F11996" s="7"/>
      <c r="G11996" s="7"/>
      <c r="H11996" s="7">
        <f>IF('Раздел 2.14.1.3'!V27&gt;='Раздел 2.14.1.3'!W27,0,1)</f>
        <v>0</v>
      </c>
    </row>
    <row r="11997" spans="1:8" x14ac:dyDescent="0.2">
      <c r="A11997" s="6">
        <f t="shared" si="176"/>
        <v>609562</v>
      </c>
      <c r="B11997" s="6">
        <v>58</v>
      </c>
      <c r="C11997" s="7">
        <v>6</v>
      </c>
      <c r="D11997" s="7">
        <v>133</v>
      </c>
      <c r="E11997" s="6" t="s">
        <v>17365</v>
      </c>
      <c r="F11997" s="7"/>
      <c r="G11997" s="7"/>
      <c r="H11997" s="7">
        <f>IF('Раздел 2.14.1.3'!V28&gt;='Раздел 2.14.1.3'!W28,0,1)</f>
        <v>0</v>
      </c>
    </row>
    <row r="11998" spans="1:8" x14ac:dyDescent="0.2">
      <c r="A11998" s="6">
        <f t="shared" si="176"/>
        <v>609562</v>
      </c>
      <c r="B11998" s="6">
        <v>58</v>
      </c>
      <c r="C11998" s="7">
        <v>6</v>
      </c>
      <c r="D11998" s="7">
        <v>134</v>
      </c>
      <c r="E11998" s="6" t="s">
        <v>17366</v>
      </c>
      <c r="F11998" s="7"/>
      <c r="G11998" s="7"/>
      <c r="H11998" s="7">
        <f>IF('Раздел 2.14.1.3'!V29&gt;='Раздел 2.14.1.3'!W29,0,1)</f>
        <v>0</v>
      </c>
    </row>
    <row r="11999" spans="1:8" x14ac:dyDescent="0.2">
      <c r="A11999" s="6">
        <f t="shared" si="176"/>
        <v>609562</v>
      </c>
      <c r="B11999" s="6">
        <v>58</v>
      </c>
      <c r="C11999" s="7">
        <v>6</v>
      </c>
      <c r="D11999" s="7">
        <v>135</v>
      </c>
      <c r="E11999" s="6" t="s">
        <v>17367</v>
      </c>
      <c r="F11999" s="7"/>
      <c r="G11999" s="7"/>
      <c r="H11999" s="7">
        <f>IF('Раздел 2.14.1.3'!V30&gt;='Раздел 2.14.1.3'!W30,0,1)</f>
        <v>0</v>
      </c>
    </row>
    <row r="12000" spans="1:8" x14ac:dyDescent="0.2">
      <c r="A12000" s="6">
        <f t="shared" si="176"/>
        <v>609562</v>
      </c>
      <c r="B12000" s="6">
        <v>58</v>
      </c>
      <c r="C12000" s="7">
        <v>6</v>
      </c>
      <c r="D12000" s="7">
        <v>136</v>
      </c>
      <c r="E12000" s="6" t="s">
        <v>17368</v>
      </c>
      <c r="F12000" s="7"/>
      <c r="G12000" s="7"/>
      <c r="H12000" s="7">
        <f>IF('Раздел 2.14.1.3'!V31&gt;='Раздел 2.14.1.3'!W31,0,1)</f>
        <v>0</v>
      </c>
    </row>
    <row r="12001" spans="1:8" x14ac:dyDescent="0.2">
      <c r="A12001" s="6">
        <f t="shared" si="176"/>
        <v>609562</v>
      </c>
      <c r="B12001" s="6">
        <v>58</v>
      </c>
      <c r="C12001" s="7">
        <v>6</v>
      </c>
      <c r="D12001" s="7">
        <v>137</v>
      </c>
      <c r="E12001" s="6" t="s">
        <v>17369</v>
      </c>
      <c r="F12001" s="7"/>
      <c r="G12001" s="7"/>
      <c r="H12001" s="7">
        <f>IF('Раздел 2.14.1.3'!V32&gt;='Раздел 2.14.1.3'!W32,0,1)</f>
        <v>0</v>
      </c>
    </row>
    <row r="12002" spans="1:8" x14ac:dyDescent="0.2">
      <c r="A12002" s="6">
        <f t="shared" si="176"/>
        <v>609562</v>
      </c>
      <c r="B12002" s="6">
        <v>58</v>
      </c>
      <c r="C12002" s="7">
        <v>6</v>
      </c>
      <c r="D12002" s="7">
        <v>138</v>
      </c>
      <c r="E12002" s="6" t="s">
        <v>17370</v>
      </c>
      <c r="F12002" s="7"/>
      <c r="G12002" s="7"/>
      <c r="H12002" s="7">
        <f>IF('Раздел 2.14.1.3'!V33&gt;='Раздел 2.14.1.3'!W33,0,1)</f>
        <v>0</v>
      </c>
    </row>
    <row r="12003" spans="1:8" x14ac:dyDescent="0.2">
      <c r="A12003" s="6">
        <f t="shared" si="176"/>
        <v>609562</v>
      </c>
      <c r="B12003" s="6">
        <v>58</v>
      </c>
      <c r="C12003" s="7">
        <v>6</v>
      </c>
      <c r="D12003" s="7">
        <v>139</v>
      </c>
      <c r="E12003" s="6" t="s">
        <v>17371</v>
      </c>
      <c r="F12003" s="7"/>
      <c r="G12003" s="7"/>
      <c r="H12003" s="7">
        <f>IF('Раздел 2.14.1.3'!V34&gt;='Раздел 2.14.1.3'!W34,0,1)</f>
        <v>0</v>
      </c>
    </row>
    <row r="12004" spans="1:8" x14ac:dyDescent="0.2">
      <c r="A12004" s="6">
        <f t="shared" si="176"/>
        <v>609562</v>
      </c>
      <c r="B12004" s="6">
        <v>58</v>
      </c>
      <c r="C12004" s="7">
        <v>6</v>
      </c>
      <c r="D12004" s="7">
        <v>140</v>
      </c>
      <c r="E12004" s="6" t="s">
        <v>17372</v>
      </c>
      <c r="F12004" s="7"/>
      <c r="G12004" s="7"/>
      <c r="H12004" s="7">
        <f>IF('Раздел 2.14.1.3'!V35&gt;='Раздел 2.14.1.3'!W35,0,1)</f>
        <v>0</v>
      </c>
    </row>
    <row r="12005" spans="1:8" x14ac:dyDescent="0.2">
      <c r="A12005" s="6">
        <f t="shared" si="176"/>
        <v>609562</v>
      </c>
      <c r="B12005" s="6">
        <v>58</v>
      </c>
      <c r="C12005" s="7">
        <v>6</v>
      </c>
      <c r="D12005" s="7">
        <v>141</v>
      </c>
      <c r="E12005" s="6" t="s">
        <v>17373</v>
      </c>
      <c r="F12005" s="7"/>
      <c r="G12005" s="7"/>
      <c r="H12005" s="7">
        <f>IF('Раздел 2.14.1.3'!V36&gt;='Раздел 2.14.1.3'!W36,0,1)</f>
        <v>0</v>
      </c>
    </row>
    <row r="12006" spans="1:8" x14ac:dyDescent="0.2">
      <c r="A12006" s="6">
        <f t="shared" si="176"/>
        <v>609562</v>
      </c>
      <c r="B12006" s="6">
        <v>58</v>
      </c>
      <c r="C12006" s="7">
        <v>6</v>
      </c>
      <c r="D12006" s="7">
        <v>142</v>
      </c>
      <c r="E12006" s="6" t="s">
        <v>17374</v>
      </c>
      <c r="F12006" s="7"/>
      <c r="G12006" s="7"/>
      <c r="H12006" s="7">
        <f>IF('Раздел 2.14.1.3'!V37&gt;='Раздел 2.14.1.3'!W37,0,1)</f>
        <v>0</v>
      </c>
    </row>
    <row r="12007" spans="1:8" x14ac:dyDescent="0.2">
      <c r="A12007" s="6">
        <f t="shared" si="176"/>
        <v>609562</v>
      </c>
      <c r="B12007" s="6">
        <v>58</v>
      </c>
      <c r="C12007" s="7">
        <v>6</v>
      </c>
      <c r="D12007" s="7">
        <v>143</v>
      </c>
      <c r="E12007" s="6" t="s">
        <v>17375</v>
      </c>
      <c r="F12007" s="7"/>
      <c r="G12007" s="7"/>
      <c r="H12007" s="7">
        <f>IF('Раздел 2.14.1.3'!V38&gt;='Раздел 2.14.1.3'!W38,0,1)</f>
        <v>0</v>
      </c>
    </row>
    <row r="12008" spans="1:8" x14ac:dyDescent="0.2">
      <c r="A12008" s="6">
        <f t="shared" si="176"/>
        <v>609562</v>
      </c>
      <c r="B12008" s="6">
        <v>58</v>
      </c>
      <c r="C12008" s="7">
        <v>6</v>
      </c>
      <c r="D12008" s="7">
        <v>144</v>
      </c>
      <c r="E12008" s="6" t="s">
        <v>18242</v>
      </c>
      <c r="F12008" s="7"/>
      <c r="G12008" s="7"/>
      <c r="H12008" s="7">
        <f>IF('Раздел 2.14.1.3'!V39&gt;='Раздел 2.14.1.3'!W39,0,1)</f>
        <v>0</v>
      </c>
    </row>
    <row r="12009" spans="1:8" x14ac:dyDescent="0.2">
      <c r="A12009" s="6">
        <f t="shared" si="176"/>
        <v>609562</v>
      </c>
      <c r="B12009" s="6">
        <v>58</v>
      </c>
      <c r="C12009" s="7">
        <v>6</v>
      </c>
      <c r="D12009" s="7">
        <v>145</v>
      </c>
      <c r="E12009" s="6" t="s">
        <v>18243</v>
      </c>
      <c r="F12009" s="7"/>
      <c r="G12009" s="7"/>
      <c r="H12009" s="7">
        <f>IF('Раздел 2.14.1.3'!V40&gt;='Раздел 2.14.1.3'!W40,0,1)</f>
        <v>0</v>
      </c>
    </row>
    <row r="12010" spans="1:8" x14ac:dyDescent="0.2">
      <c r="A12010" s="6">
        <f t="shared" si="176"/>
        <v>609562</v>
      </c>
      <c r="B12010" s="6">
        <v>58</v>
      </c>
      <c r="C12010" s="7">
        <v>6</v>
      </c>
      <c r="D12010" s="7">
        <v>146</v>
      </c>
      <c r="E12010" s="6" t="s">
        <v>18244</v>
      </c>
      <c r="F12010" s="7"/>
      <c r="G12010" s="7"/>
      <c r="H12010" s="7">
        <f>IF('Раздел 2.14.1.3'!V41&gt;='Раздел 2.14.1.3'!W41,0,1)</f>
        <v>0</v>
      </c>
    </row>
    <row r="12011" spans="1:8" x14ac:dyDescent="0.2">
      <c r="A12011" s="6">
        <f t="shared" si="176"/>
        <v>609562</v>
      </c>
      <c r="B12011" s="6">
        <v>58</v>
      </c>
      <c r="C12011" s="7">
        <v>6</v>
      </c>
      <c r="D12011" s="7">
        <v>147</v>
      </c>
      <c r="E12011" s="6" t="s">
        <v>18245</v>
      </c>
      <c r="F12011" s="7"/>
      <c r="G12011" s="7"/>
      <c r="H12011" s="7">
        <f>IF('Раздел 2.14.1.3'!V42&gt;='Раздел 2.14.1.3'!W42,0,1)</f>
        <v>0</v>
      </c>
    </row>
    <row r="12012" spans="1:8" x14ac:dyDescent="0.2">
      <c r="A12012" s="6">
        <f t="shared" si="176"/>
        <v>609562</v>
      </c>
      <c r="B12012" s="6">
        <v>58</v>
      </c>
      <c r="C12012" s="7">
        <v>6</v>
      </c>
      <c r="D12012" s="7">
        <v>148</v>
      </c>
      <c r="E12012" s="6" t="s">
        <v>18246</v>
      </c>
      <c r="F12012" s="7"/>
      <c r="G12012" s="7"/>
      <c r="H12012" s="7">
        <f>IF('Раздел 2.14.1.3'!V43&gt;='Раздел 2.14.1.3'!W43,0,1)</f>
        <v>0</v>
      </c>
    </row>
    <row r="12013" spans="1:8" x14ac:dyDescent="0.2">
      <c r="A12013" s="6">
        <f t="shared" si="176"/>
        <v>609562</v>
      </c>
      <c r="B12013" s="6">
        <v>58</v>
      </c>
      <c r="C12013" s="7">
        <v>6</v>
      </c>
      <c r="D12013" s="7">
        <v>149</v>
      </c>
      <c r="E12013" s="6" t="s">
        <v>18247</v>
      </c>
      <c r="F12013" s="7"/>
      <c r="G12013" s="7"/>
      <c r="H12013" s="7">
        <f>IF('Раздел 2.14.1.3'!V44&gt;='Раздел 2.14.1.3'!W44,0,1)</f>
        <v>0</v>
      </c>
    </row>
    <row r="12014" spans="1:8" x14ac:dyDescent="0.2">
      <c r="A12014" s="6">
        <f t="shared" si="176"/>
        <v>609562</v>
      </c>
      <c r="B12014" s="6">
        <v>58</v>
      </c>
      <c r="C12014" s="7">
        <v>6</v>
      </c>
      <c r="D12014" s="7">
        <v>150</v>
      </c>
      <c r="E12014" s="6" t="s">
        <v>18248</v>
      </c>
      <c r="F12014" s="7"/>
      <c r="G12014" s="7"/>
      <c r="H12014" s="7">
        <f>IF('Раздел 2.14.1.3'!V45&gt;='Раздел 2.14.1.3'!W45,0,1)</f>
        <v>0</v>
      </c>
    </row>
    <row r="12015" spans="1:8" x14ac:dyDescent="0.2">
      <c r="A12015" s="6">
        <f t="shared" si="176"/>
        <v>609562</v>
      </c>
      <c r="B12015" s="6">
        <v>58</v>
      </c>
      <c r="C12015" s="7">
        <v>6</v>
      </c>
      <c r="D12015" s="7">
        <v>151</v>
      </c>
      <c r="E12015" s="6" t="s">
        <v>18249</v>
      </c>
      <c r="F12015" s="7"/>
      <c r="G12015" s="7"/>
      <c r="H12015" s="7">
        <f>IF('Раздел 2.14.1.3'!V46&gt;='Раздел 2.14.1.3'!W46,0,1)</f>
        <v>0</v>
      </c>
    </row>
    <row r="12016" spans="1:8" x14ac:dyDescent="0.2">
      <c r="A12016" s="6">
        <f t="shared" si="176"/>
        <v>609562</v>
      </c>
      <c r="B12016" s="6">
        <v>58</v>
      </c>
      <c r="C12016" s="7">
        <v>6</v>
      </c>
      <c r="D12016" s="7">
        <v>152</v>
      </c>
      <c r="E12016" s="6" t="s">
        <v>18224</v>
      </c>
      <c r="F12016" s="7"/>
      <c r="G12016" s="7"/>
      <c r="H12016" s="7">
        <f>IF('Раздел 2.14.1.3'!V47&gt;='Раздел 2.14.1.3'!W47,0,1)</f>
        <v>0</v>
      </c>
    </row>
    <row r="12017" spans="1:8" x14ac:dyDescent="0.2">
      <c r="A12017" s="6">
        <f t="shared" si="176"/>
        <v>609562</v>
      </c>
      <c r="B12017" s="6">
        <v>58</v>
      </c>
      <c r="C12017" s="7">
        <v>6</v>
      </c>
      <c r="D12017" s="7">
        <v>153</v>
      </c>
      <c r="E12017" s="6" t="s">
        <v>18225</v>
      </c>
      <c r="F12017" s="7"/>
      <c r="G12017" s="7"/>
      <c r="H12017" s="7">
        <f>IF('Раздел 2.14.1.3'!V48&gt;='Раздел 2.14.1.3'!W48,0,1)</f>
        <v>0</v>
      </c>
    </row>
    <row r="12018" spans="1:8" x14ac:dyDescent="0.2">
      <c r="A12018" s="6">
        <f t="shared" si="176"/>
        <v>609562</v>
      </c>
      <c r="B12018" s="6">
        <v>58</v>
      </c>
      <c r="C12018" s="119">
        <v>6</v>
      </c>
      <c r="D12018" s="119">
        <v>154</v>
      </c>
      <c r="E12018" s="119" t="s">
        <v>18226</v>
      </c>
      <c r="F12018" s="119"/>
      <c r="G12018" s="119"/>
      <c r="H12018" s="119">
        <f>IF('Раздел 2.14.1.3'!V49&gt;='Раздел 2.14.1.3'!W49,0,1)</f>
        <v>0</v>
      </c>
    </row>
    <row r="12019" spans="1:8" x14ac:dyDescent="0.2">
      <c r="A12019" s="6">
        <f t="shared" si="176"/>
        <v>609562</v>
      </c>
      <c r="B12019" s="6">
        <v>58</v>
      </c>
      <c r="C12019" s="125">
        <v>7</v>
      </c>
      <c r="D12019" s="125">
        <v>155</v>
      </c>
      <c r="E12019" s="6" t="s">
        <v>18227</v>
      </c>
      <c r="H12019" s="6">
        <f>IF('Раздел 2.14.1.3'!V21&gt;='Раздел 2.14.1.3'!X21,0,1)</f>
        <v>0</v>
      </c>
    </row>
    <row r="12020" spans="1:8" x14ac:dyDescent="0.2">
      <c r="A12020" s="6">
        <f t="shared" si="176"/>
        <v>609562</v>
      </c>
      <c r="B12020" s="6">
        <v>58</v>
      </c>
      <c r="C12020" s="7">
        <v>7</v>
      </c>
      <c r="D12020" s="7">
        <v>156</v>
      </c>
      <c r="E12020" s="6" t="s">
        <v>18228</v>
      </c>
      <c r="H12020" s="6">
        <f>IF('Раздел 2.14.1.3'!V22&gt;='Раздел 2.14.1.3'!X22,0,1)</f>
        <v>0</v>
      </c>
    </row>
    <row r="12021" spans="1:8" x14ac:dyDescent="0.2">
      <c r="A12021" s="6">
        <f t="shared" si="176"/>
        <v>609562</v>
      </c>
      <c r="B12021" s="6">
        <v>58</v>
      </c>
      <c r="C12021" s="7">
        <v>7</v>
      </c>
      <c r="D12021" s="7">
        <v>157</v>
      </c>
      <c r="E12021" s="6" t="s">
        <v>15666</v>
      </c>
      <c r="H12021" s="6">
        <f>IF('Раздел 2.14.1.3'!V23&gt;='Раздел 2.14.1.3'!X23,0,1)</f>
        <v>0</v>
      </c>
    </row>
    <row r="12022" spans="1:8" x14ac:dyDescent="0.2">
      <c r="A12022" s="6">
        <f t="shared" si="176"/>
        <v>609562</v>
      </c>
      <c r="B12022" s="6">
        <v>58</v>
      </c>
      <c r="C12022" s="7">
        <v>7</v>
      </c>
      <c r="D12022" s="7">
        <v>158</v>
      </c>
      <c r="E12022" s="6" t="s">
        <v>15667</v>
      </c>
      <c r="H12022" s="6">
        <f>IF('Раздел 2.14.1.3'!V24&gt;='Раздел 2.14.1.3'!X24,0,1)</f>
        <v>0</v>
      </c>
    </row>
    <row r="12023" spans="1:8" x14ac:dyDescent="0.2">
      <c r="A12023" s="6">
        <f t="shared" si="176"/>
        <v>609562</v>
      </c>
      <c r="B12023" s="6">
        <v>58</v>
      </c>
      <c r="C12023" s="7">
        <v>7</v>
      </c>
      <c r="D12023" s="7">
        <v>159</v>
      </c>
      <c r="E12023" s="6" t="s">
        <v>15668</v>
      </c>
      <c r="H12023" s="6">
        <f>IF('Раздел 2.14.1.3'!V25&gt;='Раздел 2.14.1.3'!X25,0,1)</f>
        <v>0</v>
      </c>
    </row>
    <row r="12024" spans="1:8" x14ac:dyDescent="0.2">
      <c r="A12024" s="6">
        <f t="shared" si="176"/>
        <v>609562</v>
      </c>
      <c r="B12024" s="6">
        <v>58</v>
      </c>
      <c r="C12024" s="7">
        <v>7</v>
      </c>
      <c r="D12024" s="7">
        <v>160</v>
      </c>
      <c r="E12024" s="6" t="s">
        <v>15669</v>
      </c>
      <c r="H12024" s="6">
        <f>IF('Раздел 2.14.1.3'!V26&gt;='Раздел 2.14.1.3'!X26,0,1)</f>
        <v>0</v>
      </c>
    </row>
    <row r="12025" spans="1:8" x14ac:dyDescent="0.2">
      <c r="A12025" s="6">
        <f t="shared" si="176"/>
        <v>609562</v>
      </c>
      <c r="B12025" s="6">
        <v>58</v>
      </c>
      <c r="C12025" s="7">
        <v>7</v>
      </c>
      <c r="D12025" s="7">
        <v>161</v>
      </c>
      <c r="E12025" s="6" t="s">
        <v>15670</v>
      </c>
      <c r="H12025" s="6">
        <f>IF('Раздел 2.14.1.3'!V27&gt;='Раздел 2.14.1.3'!X27,0,1)</f>
        <v>0</v>
      </c>
    </row>
    <row r="12026" spans="1:8" x14ac:dyDescent="0.2">
      <c r="A12026" s="6">
        <f t="shared" si="176"/>
        <v>609562</v>
      </c>
      <c r="B12026" s="6">
        <v>58</v>
      </c>
      <c r="C12026" s="7">
        <v>7</v>
      </c>
      <c r="D12026" s="7">
        <v>162</v>
      </c>
      <c r="E12026" s="6" t="s">
        <v>15671</v>
      </c>
      <c r="H12026" s="6">
        <f>IF('Раздел 2.14.1.3'!V28&gt;='Раздел 2.14.1.3'!X28,0,1)</f>
        <v>0</v>
      </c>
    </row>
    <row r="12027" spans="1:8" x14ac:dyDescent="0.2">
      <c r="A12027" s="6">
        <f t="shared" si="176"/>
        <v>609562</v>
      </c>
      <c r="B12027" s="6">
        <v>58</v>
      </c>
      <c r="C12027" s="7">
        <v>7</v>
      </c>
      <c r="D12027" s="7">
        <v>163</v>
      </c>
      <c r="E12027" s="6" t="s">
        <v>15672</v>
      </c>
      <c r="H12027" s="6">
        <f>IF('Раздел 2.14.1.3'!V29&gt;='Раздел 2.14.1.3'!X29,0,1)</f>
        <v>0</v>
      </c>
    </row>
    <row r="12028" spans="1:8" x14ac:dyDescent="0.2">
      <c r="A12028" s="6">
        <f t="shared" si="176"/>
        <v>609562</v>
      </c>
      <c r="B12028" s="6">
        <v>58</v>
      </c>
      <c r="C12028" s="7">
        <v>7</v>
      </c>
      <c r="D12028" s="7">
        <v>164</v>
      </c>
      <c r="E12028" s="6" t="s">
        <v>15673</v>
      </c>
      <c r="H12028" s="6">
        <f>IF('Раздел 2.14.1.3'!V30&gt;='Раздел 2.14.1.3'!X30,0,1)</f>
        <v>0</v>
      </c>
    </row>
    <row r="12029" spans="1:8" x14ac:dyDescent="0.2">
      <c r="A12029" s="6">
        <f t="shared" si="176"/>
        <v>609562</v>
      </c>
      <c r="B12029" s="6">
        <v>58</v>
      </c>
      <c r="C12029" s="7">
        <v>7</v>
      </c>
      <c r="D12029" s="7">
        <v>165</v>
      </c>
      <c r="E12029" s="6" t="s">
        <v>15674</v>
      </c>
      <c r="H12029" s="6">
        <f>IF('Раздел 2.14.1.3'!V31&gt;='Раздел 2.14.1.3'!X31,0,1)</f>
        <v>0</v>
      </c>
    </row>
    <row r="12030" spans="1:8" x14ac:dyDescent="0.2">
      <c r="A12030" s="6">
        <f t="shared" si="176"/>
        <v>609562</v>
      </c>
      <c r="B12030" s="6">
        <v>58</v>
      </c>
      <c r="C12030" s="7">
        <v>7</v>
      </c>
      <c r="D12030" s="7">
        <v>166</v>
      </c>
      <c r="E12030" s="6" t="s">
        <v>15675</v>
      </c>
      <c r="H12030" s="6">
        <f>IF('Раздел 2.14.1.3'!V32&gt;='Раздел 2.14.1.3'!X32,0,1)</f>
        <v>0</v>
      </c>
    </row>
    <row r="12031" spans="1:8" x14ac:dyDescent="0.2">
      <c r="A12031" s="6">
        <f t="shared" si="176"/>
        <v>609562</v>
      </c>
      <c r="B12031" s="6">
        <v>58</v>
      </c>
      <c r="C12031" s="7">
        <v>7</v>
      </c>
      <c r="D12031" s="7">
        <v>167</v>
      </c>
      <c r="E12031" s="6" t="s">
        <v>15676</v>
      </c>
      <c r="H12031" s="6">
        <f>IF('Раздел 2.14.1.3'!V33&gt;='Раздел 2.14.1.3'!X33,0,1)</f>
        <v>0</v>
      </c>
    </row>
    <row r="12032" spans="1:8" x14ac:dyDescent="0.2">
      <c r="A12032" s="6">
        <f t="shared" si="176"/>
        <v>609562</v>
      </c>
      <c r="B12032" s="6">
        <v>58</v>
      </c>
      <c r="C12032" s="7">
        <v>7</v>
      </c>
      <c r="D12032" s="7">
        <v>168</v>
      </c>
      <c r="E12032" s="6" t="s">
        <v>15677</v>
      </c>
      <c r="H12032" s="6">
        <f>IF('Раздел 2.14.1.3'!V34&gt;='Раздел 2.14.1.3'!X34,0,1)</f>
        <v>0</v>
      </c>
    </row>
    <row r="12033" spans="1:8" x14ac:dyDescent="0.2">
      <c r="A12033" s="6">
        <f t="shared" si="176"/>
        <v>609562</v>
      </c>
      <c r="B12033" s="6">
        <v>58</v>
      </c>
      <c r="C12033" s="7">
        <v>7</v>
      </c>
      <c r="D12033" s="7">
        <v>169</v>
      </c>
      <c r="E12033" s="6" t="s">
        <v>15678</v>
      </c>
      <c r="H12033" s="6">
        <f>IF('Раздел 2.14.1.3'!V35&gt;='Раздел 2.14.1.3'!X35,0,1)</f>
        <v>0</v>
      </c>
    </row>
    <row r="12034" spans="1:8" x14ac:dyDescent="0.2">
      <c r="A12034" s="6">
        <f t="shared" si="176"/>
        <v>609562</v>
      </c>
      <c r="B12034" s="6">
        <v>58</v>
      </c>
      <c r="C12034" s="7">
        <v>7</v>
      </c>
      <c r="D12034" s="7">
        <v>170</v>
      </c>
      <c r="E12034" s="6" t="s">
        <v>15679</v>
      </c>
      <c r="H12034" s="6">
        <f>IF('Раздел 2.14.1.3'!V36&gt;='Раздел 2.14.1.3'!X36,0,1)</f>
        <v>0</v>
      </c>
    </row>
    <row r="12035" spans="1:8" x14ac:dyDescent="0.2">
      <c r="A12035" s="6">
        <f t="shared" si="176"/>
        <v>609562</v>
      </c>
      <c r="B12035" s="6">
        <v>58</v>
      </c>
      <c r="C12035" s="7">
        <v>7</v>
      </c>
      <c r="D12035" s="7">
        <v>171</v>
      </c>
      <c r="E12035" s="6" t="s">
        <v>15680</v>
      </c>
      <c r="H12035" s="6">
        <f>IF('Раздел 2.14.1.3'!V37&gt;='Раздел 2.14.1.3'!X37,0,1)</f>
        <v>0</v>
      </c>
    </row>
    <row r="12036" spans="1:8" x14ac:dyDescent="0.2">
      <c r="A12036" s="6">
        <f t="shared" si="176"/>
        <v>609562</v>
      </c>
      <c r="B12036" s="6">
        <v>58</v>
      </c>
      <c r="C12036" s="7">
        <v>7</v>
      </c>
      <c r="D12036" s="7">
        <v>172</v>
      </c>
      <c r="E12036" s="6" t="s">
        <v>15681</v>
      </c>
      <c r="H12036" s="6">
        <f>IF('Раздел 2.14.1.3'!V38&gt;='Раздел 2.14.1.3'!X38,0,1)</f>
        <v>0</v>
      </c>
    </row>
    <row r="12037" spans="1:8" x14ac:dyDescent="0.2">
      <c r="A12037" s="6">
        <f t="shared" si="176"/>
        <v>609562</v>
      </c>
      <c r="B12037" s="6">
        <v>58</v>
      </c>
      <c r="C12037" s="7">
        <v>7</v>
      </c>
      <c r="D12037" s="7">
        <v>173</v>
      </c>
      <c r="E12037" s="6" t="s">
        <v>15682</v>
      </c>
      <c r="H12037" s="6">
        <f>IF('Раздел 2.14.1.3'!V39&gt;='Раздел 2.14.1.3'!X39,0,1)</f>
        <v>0</v>
      </c>
    </row>
    <row r="12038" spans="1:8" x14ac:dyDescent="0.2">
      <c r="A12038" s="6">
        <f t="shared" si="176"/>
        <v>609562</v>
      </c>
      <c r="B12038" s="6">
        <v>58</v>
      </c>
      <c r="C12038" s="7">
        <v>7</v>
      </c>
      <c r="D12038" s="7">
        <v>174</v>
      </c>
      <c r="E12038" s="6" t="s">
        <v>17794</v>
      </c>
      <c r="H12038" s="6">
        <f>IF('Раздел 2.14.1.3'!V40&gt;='Раздел 2.14.1.3'!X40,0,1)</f>
        <v>0</v>
      </c>
    </row>
    <row r="12039" spans="1:8" x14ac:dyDescent="0.2">
      <c r="A12039" s="6">
        <f t="shared" si="176"/>
        <v>609562</v>
      </c>
      <c r="B12039" s="6">
        <v>58</v>
      </c>
      <c r="C12039" s="7">
        <v>7</v>
      </c>
      <c r="D12039" s="7">
        <v>175</v>
      </c>
      <c r="E12039" s="6" t="s">
        <v>17795</v>
      </c>
      <c r="H12039" s="6">
        <f>IF('Раздел 2.14.1.3'!V41&gt;='Раздел 2.14.1.3'!X41,0,1)</f>
        <v>0</v>
      </c>
    </row>
    <row r="12040" spans="1:8" x14ac:dyDescent="0.2">
      <c r="A12040" s="6">
        <f t="shared" si="176"/>
        <v>609562</v>
      </c>
      <c r="B12040" s="6">
        <v>58</v>
      </c>
      <c r="C12040" s="7">
        <v>7</v>
      </c>
      <c r="D12040" s="7">
        <v>176</v>
      </c>
      <c r="E12040" s="6" t="s">
        <v>17796</v>
      </c>
      <c r="H12040" s="6">
        <f>IF('Раздел 2.14.1.3'!V42&gt;='Раздел 2.14.1.3'!X42,0,1)</f>
        <v>0</v>
      </c>
    </row>
    <row r="12041" spans="1:8" x14ac:dyDescent="0.2">
      <c r="A12041" s="6">
        <f t="shared" si="176"/>
        <v>609562</v>
      </c>
      <c r="B12041" s="6">
        <v>58</v>
      </c>
      <c r="C12041" s="7">
        <v>7</v>
      </c>
      <c r="D12041" s="7">
        <v>177</v>
      </c>
      <c r="E12041" s="6" t="s">
        <v>17797</v>
      </c>
      <c r="H12041" s="6">
        <f>IF('Раздел 2.14.1.3'!V43&gt;='Раздел 2.14.1.3'!X43,0,1)</f>
        <v>0</v>
      </c>
    </row>
    <row r="12042" spans="1:8" x14ac:dyDescent="0.2">
      <c r="A12042" s="6">
        <f t="shared" ref="A12042:A12047" si="177">P_3</f>
        <v>609562</v>
      </c>
      <c r="B12042" s="6">
        <v>58</v>
      </c>
      <c r="C12042" s="7">
        <v>7</v>
      </c>
      <c r="D12042" s="7">
        <v>178</v>
      </c>
      <c r="E12042" s="6" t="s">
        <v>17798</v>
      </c>
      <c r="H12042" s="6">
        <f>IF('Раздел 2.14.1.3'!V44&gt;='Раздел 2.14.1.3'!X44,0,1)</f>
        <v>0</v>
      </c>
    </row>
    <row r="12043" spans="1:8" x14ac:dyDescent="0.2">
      <c r="A12043" s="6">
        <f t="shared" si="177"/>
        <v>609562</v>
      </c>
      <c r="B12043" s="6">
        <v>58</v>
      </c>
      <c r="C12043" s="7">
        <v>7</v>
      </c>
      <c r="D12043" s="7">
        <v>179</v>
      </c>
      <c r="E12043" s="6" t="s">
        <v>17799</v>
      </c>
      <c r="H12043" s="6">
        <f>IF('Раздел 2.14.1.3'!V45&gt;='Раздел 2.14.1.3'!X45,0,1)</f>
        <v>0</v>
      </c>
    </row>
    <row r="12044" spans="1:8" x14ac:dyDescent="0.2">
      <c r="A12044" s="6">
        <f t="shared" si="177"/>
        <v>609562</v>
      </c>
      <c r="B12044" s="6">
        <v>58</v>
      </c>
      <c r="C12044" s="7">
        <v>7</v>
      </c>
      <c r="D12044" s="7">
        <v>180</v>
      </c>
      <c r="E12044" s="6" t="s">
        <v>17800</v>
      </c>
      <c r="H12044" s="6">
        <f>IF('Раздел 2.14.1.3'!V46&gt;='Раздел 2.14.1.3'!X46,0,1)</f>
        <v>0</v>
      </c>
    </row>
    <row r="12045" spans="1:8" x14ac:dyDescent="0.2">
      <c r="A12045" s="6">
        <f t="shared" si="177"/>
        <v>609562</v>
      </c>
      <c r="B12045" s="6">
        <v>58</v>
      </c>
      <c r="C12045" s="7">
        <v>7</v>
      </c>
      <c r="D12045" s="7">
        <v>181</v>
      </c>
      <c r="E12045" s="6" t="s">
        <v>17801</v>
      </c>
      <c r="H12045" s="6">
        <f>IF('Раздел 2.14.1.3'!V47&gt;='Раздел 2.14.1.3'!X47,0,1)</f>
        <v>0</v>
      </c>
    </row>
    <row r="12046" spans="1:8" x14ac:dyDescent="0.2">
      <c r="A12046" s="6">
        <f t="shared" si="177"/>
        <v>609562</v>
      </c>
      <c r="B12046" s="6">
        <v>58</v>
      </c>
      <c r="C12046" s="7">
        <v>7</v>
      </c>
      <c r="D12046" s="7">
        <v>182</v>
      </c>
      <c r="E12046" s="6" t="s">
        <v>17802</v>
      </c>
      <c r="H12046" s="6">
        <f>IF('Раздел 2.14.1.3'!V48&gt;='Раздел 2.14.1.3'!X48,0,1)</f>
        <v>0</v>
      </c>
    </row>
    <row r="12047" spans="1:8" x14ac:dyDescent="0.2">
      <c r="A12047" s="6">
        <f t="shared" si="177"/>
        <v>609562</v>
      </c>
      <c r="B12047" s="119">
        <v>58</v>
      </c>
      <c r="C12047" s="119">
        <v>7</v>
      </c>
      <c r="D12047" s="119">
        <v>183</v>
      </c>
      <c r="E12047" s="119" t="s">
        <v>17803</v>
      </c>
      <c r="F12047" s="119"/>
      <c r="G12047" s="119"/>
      <c r="H12047" s="119">
        <f>IF('Раздел 2.14.1.3'!V49&gt;='Раздел 2.14.1.3'!X49,0,1)</f>
        <v>0</v>
      </c>
    </row>
    <row r="12048" spans="1:8" x14ac:dyDescent="0.2">
      <c r="A12048" s="117">
        <f t="shared" ref="A12048:A12114" si="178">P_3</f>
        <v>609562</v>
      </c>
      <c r="B12048" s="117">
        <v>59</v>
      </c>
      <c r="C12048" s="117">
        <v>0</v>
      </c>
      <c r="D12048" s="117">
        <v>0</v>
      </c>
      <c r="E12048" s="117" t="str">
        <f>CONCATENATE("Количество ошибок в разделе 2.14.2.1: ",H12048)</f>
        <v>Количество ошибок в разделе 2.14.2.1: 0</v>
      </c>
      <c r="F12048" s="117"/>
      <c r="G12048" s="117"/>
      <c r="H12048" s="117">
        <f>SUM(H12049:H12292)</f>
        <v>0</v>
      </c>
    </row>
    <row r="12049" spans="1:12" x14ac:dyDescent="0.2">
      <c r="A12049" s="6">
        <f t="shared" si="178"/>
        <v>609562</v>
      </c>
      <c r="B12049" s="6">
        <v>59</v>
      </c>
      <c r="C12049" s="6">
        <v>1</v>
      </c>
      <c r="D12049" s="6">
        <v>1</v>
      </c>
      <c r="E12049" s="6" t="s">
        <v>17804</v>
      </c>
      <c r="H12049" s="6">
        <f>IF('Раздел 2.14.2.1'!P21=SUM('Раздел 2.14.2.1'!P22:P49),0,1)</f>
        <v>0</v>
      </c>
    </row>
    <row r="12050" spans="1:12" x14ac:dyDescent="0.2">
      <c r="A12050" s="6">
        <f t="shared" si="178"/>
        <v>609562</v>
      </c>
      <c r="B12050" s="6">
        <v>59</v>
      </c>
      <c r="C12050" s="6">
        <v>1</v>
      </c>
      <c r="D12050" s="6">
        <v>2</v>
      </c>
      <c r="E12050" s="6" t="s">
        <v>18616</v>
      </c>
      <c r="H12050" s="6">
        <f>IF('Раздел 2.14.2.1'!Q21=SUM('Раздел 2.14.2.1'!Q22:Q49),0,1)</f>
        <v>0</v>
      </c>
    </row>
    <row r="12051" spans="1:12" x14ac:dyDescent="0.2">
      <c r="A12051" s="6">
        <f t="shared" si="178"/>
        <v>609562</v>
      </c>
      <c r="B12051" s="6">
        <v>59</v>
      </c>
      <c r="C12051" s="6">
        <v>1</v>
      </c>
      <c r="D12051" s="6">
        <v>3</v>
      </c>
      <c r="E12051" s="6" t="s">
        <v>18617</v>
      </c>
      <c r="H12051" s="6">
        <f>IF('Раздел 2.14.2.1'!R21=SUM('Раздел 2.14.2.1'!R22:R49),0,1)</f>
        <v>0</v>
      </c>
    </row>
    <row r="12052" spans="1:12" x14ac:dyDescent="0.2">
      <c r="A12052" s="6">
        <f t="shared" si="178"/>
        <v>609562</v>
      </c>
      <c r="B12052" s="6">
        <v>59</v>
      </c>
      <c r="C12052" s="6">
        <v>1</v>
      </c>
      <c r="D12052" s="6">
        <v>4</v>
      </c>
      <c r="E12052" s="6" t="s">
        <v>18618</v>
      </c>
      <c r="H12052" s="6">
        <f>IF('Раздел 2.14.2.1'!S21=SUM('Раздел 2.14.2.1'!S22:S49),0,1)</f>
        <v>0</v>
      </c>
    </row>
    <row r="12053" spans="1:12" x14ac:dyDescent="0.2">
      <c r="A12053" s="6">
        <f t="shared" si="178"/>
        <v>609562</v>
      </c>
      <c r="B12053" s="6">
        <v>59</v>
      </c>
      <c r="C12053" s="6">
        <v>1</v>
      </c>
      <c r="D12053" s="6">
        <v>5</v>
      </c>
      <c r="E12053" s="6" t="s">
        <v>18619</v>
      </c>
      <c r="H12053" s="6">
        <f>IF('Раздел 2.14.2.1'!T21=SUM('Раздел 2.14.2.1'!T22:T49),0,1)</f>
        <v>0</v>
      </c>
    </row>
    <row r="12054" spans="1:12" x14ac:dyDescent="0.2">
      <c r="A12054" s="6">
        <f t="shared" si="178"/>
        <v>609562</v>
      </c>
      <c r="B12054" s="6">
        <v>59</v>
      </c>
      <c r="C12054" s="6">
        <v>1</v>
      </c>
      <c r="D12054" s="6">
        <v>6</v>
      </c>
      <c r="E12054" s="6" t="s">
        <v>18620</v>
      </c>
      <c r="H12054" s="6">
        <f>IF('Раздел 2.14.2.1'!U21=SUM('Раздел 2.14.2.1'!U22:U49),0,1)</f>
        <v>0</v>
      </c>
    </row>
    <row r="12055" spans="1:12" x14ac:dyDescent="0.2">
      <c r="A12055" s="6">
        <f t="shared" si="178"/>
        <v>609562</v>
      </c>
      <c r="B12055" s="6">
        <v>59</v>
      </c>
      <c r="C12055" s="6">
        <v>1</v>
      </c>
      <c r="D12055" s="6">
        <v>7</v>
      </c>
      <c r="E12055" s="6" t="s">
        <v>18621</v>
      </c>
      <c r="H12055" s="6">
        <f>IF('Раздел 2.14.2.1'!V21=SUM('Раздел 2.14.2.1'!V22:V49),0,1)</f>
        <v>0</v>
      </c>
    </row>
    <row r="12056" spans="1:12" x14ac:dyDescent="0.2">
      <c r="A12056" s="6">
        <f t="shared" si="178"/>
        <v>609562</v>
      </c>
      <c r="B12056" s="6">
        <v>59</v>
      </c>
      <c r="C12056" s="7">
        <v>1</v>
      </c>
      <c r="D12056" s="7">
        <v>8</v>
      </c>
      <c r="E12056" s="7" t="s">
        <v>18622</v>
      </c>
      <c r="F12056" s="7"/>
      <c r="G12056" s="7"/>
      <c r="H12056" s="7">
        <f>IF('Раздел 2.14.2.1'!W21=SUM('Раздел 2.14.2.1'!W22:W49),0,1)</f>
        <v>0</v>
      </c>
    </row>
    <row r="12057" spans="1:12" x14ac:dyDescent="0.2">
      <c r="A12057" s="6">
        <f t="shared" si="178"/>
        <v>609562</v>
      </c>
      <c r="B12057" s="6">
        <v>59</v>
      </c>
      <c r="C12057" s="7">
        <v>1</v>
      </c>
      <c r="D12057" s="7">
        <v>9</v>
      </c>
      <c r="E12057" s="7" t="s">
        <v>18623</v>
      </c>
      <c r="F12057" s="7"/>
      <c r="G12057" s="7"/>
      <c r="H12057" s="7">
        <f>IF('Раздел 2.14.2.1'!X21=SUM('Раздел 2.14.2.1'!X22:X49),0,1)</f>
        <v>0</v>
      </c>
      <c r="L12057" s="7"/>
    </row>
    <row r="12058" spans="1:12" x14ac:dyDescent="0.2">
      <c r="A12058" s="6">
        <f t="shared" si="178"/>
        <v>609562</v>
      </c>
      <c r="B12058" s="6">
        <v>59</v>
      </c>
      <c r="C12058" s="7">
        <v>1</v>
      </c>
      <c r="D12058" s="7">
        <v>10</v>
      </c>
      <c r="E12058" s="7" t="s">
        <v>19572</v>
      </c>
      <c r="F12058" s="7"/>
      <c r="G12058" s="7"/>
      <c r="H12058" s="7">
        <f>IF('Раздел 2.14.2.1'!Y21=SUM('Раздел 2.14.2.1'!Y22:Y49),0,1)</f>
        <v>0</v>
      </c>
    </row>
    <row r="12059" spans="1:12" x14ac:dyDescent="0.2">
      <c r="A12059" s="6">
        <f t="shared" si="178"/>
        <v>609562</v>
      </c>
      <c r="B12059" s="6">
        <v>59</v>
      </c>
      <c r="C12059" s="7">
        <v>1</v>
      </c>
      <c r="D12059" s="7">
        <v>11</v>
      </c>
      <c r="E12059" s="7" t="s">
        <v>19573</v>
      </c>
      <c r="F12059" s="7"/>
      <c r="G12059" s="7"/>
      <c r="H12059" s="7">
        <f>IF('Раздел 2.14.2.1'!Z21=SUM('Раздел 2.14.2.1'!Z22:Z49),0,1)</f>
        <v>0</v>
      </c>
    </row>
    <row r="12060" spans="1:12" x14ac:dyDescent="0.2">
      <c r="A12060" s="6">
        <f t="shared" si="178"/>
        <v>609562</v>
      </c>
      <c r="B12060" s="6">
        <v>59</v>
      </c>
      <c r="C12060" s="119">
        <v>1</v>
      </c>
      <c r="D12060" s="119">
        <v>12</v>
      </c>
      <c r="E12060" s="119" t="s">
        <v>19574</v>
      </c>
      <c r="F12060" s="119"/>
      <c r="G12060" s="119"/>
      <c r="H12060" s="119">
        <f>IF('Раздел 2.14.2.1'!AA21=SUM('Раздел 2.14.2.1'!AA22:AA49),0,1)</f>
        <v>0</v>
      </c>
    </row>
    <row r="12061" spans="1:12" x14ac:dyDescent="0.2">
      <c r="A12061" s="6">
        <f t="shared" si="178"/>
        <v>609562</v>
      </c>
      <c r="B12061" s="6">
        <v>59</v>
      </c>
      <c r="C12061" s="6">
        <v>2</v>
      </c>
      <c r="D12061" s="7">
        <v>13</v>
      </c>
      <c r="E12061" s="6" t="s">
        <v>18624</v>
      </c>
      <c r="H12061" s="6">
        <f>IF('Раздел 2.14.2.1'!P21&gt;='Раздел 2.14.2.1'!Q21,0,1)</f>
        <v>0</v>
      </c>
    </row>
    <row r="12062" spans="1:12" x14ac:dyDescent="0.2">
      <c r="A12062" s="6">
        <f t="shared" si="178"/>
        <v>609562</v>
      </c>
      <c r="B12062" s="6">
        <v>59</v>
      </c>
      <c r="C12062" s="6">
        <v>2</v>
      </c>
      <c r="D12062" s="7">
        <v>14</v>
      </c>
      <c r="E12062" s="6" t="s">
        <v>18625</v>
      </c>
      <c r="H12062" s="6">
        <f>IF('Раздел 2.14.2.1'!P22&gt;='Раздел 2.14.2.1'!Q22,0,1)</f>
        <v>0</v>
      </c>
    </row>
    <row r="12063" spans="1:12" x14ac:dyDescent="0.2">
      <c r="A12063" s="6">
        <f t="shared" si="178"/>
        <v>609562</v>
      </c>
      <c r="B12063" s="6">
        <v>59</v>
      </c>
      <c r="C12063" s="6">
        <v>2</v>
      </c>
      <c r="D12063" s="7">
        <v>15</v>
      </c>
      <c r="E12063" s="6" t="s">
        <v>18626</v>
      </c>
      <c r="H12063" s="6">
        <f>IF('Раздел 2.14.2.1'!P23&gt;='Раздел 2.14.2.1'!Q23,0,1)</f>
        <v>0</v>
      </c>
    </row>
    <row r="12064" spans="1:12" x14ac:dyDescent="0.2">
      <c r="A12064" s="6">
        <f t="shared" si="178"/>
        <v>609562</v>
      </c>
      <c r="B12064" s="6">
        <v>59</v>
      </c>
      <c r="C12064" s="6">
        <v>2</v>
      </c>
      <c r="D12064" s="7">
        <v>16</v>
      </c>
      <c r="E12064" s="6" t="s">
        <v>18627</v>
      </c>
      <c r="H12064" s="6">
        <f>IF('Раздел 2.14.2.1'!P24&gt;='Раздел 2.14.2.1'!Q24,0,1)</f>
        <v>0</v>
      </c>
    </row>
    <row r="12065" spans="1:8" x14ac:dyDescent="0.2">
      <c r="A12065" s="6">
        <f t="shared" si="178"/>
        <v>609562</v>
      </c>
      <c r="B12065" s="6">
        <v>59</v>
      </c>
      <c r="C12065" s="6">
        <v>2</v>
      </c>
      <c r="D12065" s="7">
        <v>17</v>
      </c>
      <c r="E12065" s="6" t="s">
        <v>18628</v>
      </c>
      <c r="H12065" s="6">
        <f>IF('Раздел 2.14.2.1'!P25&gt;='Раздел 2.14.2.1'!Q25,0,1)</f>
        <v>0</v>
      </c>
    </row>
    <row r="12066" spans="1:8" x14ac:dyDescent="0.2">
      <c r="A12066" s="6">
        <f t="shared" si="178"/>
        <v>609562</v>
      </c>
      <c r="B12066" s="6">
        <v>59</v>
      </c>
      <c r="C12066" s="6">
        <v>2</v>
      </c>
      <c r="D12066" s="7">
        <v>18</v>
      </c>
      <c r="E12066" s="6" t="s">
        <v>18629</v>
      </c>
      <c r="H12066" s="6">
        <f>IF('Раздел 2.14.2.1'!P26&gt;='Раздел 2.14.2.1'!Q26,0,1)</f>
        <v>0</v>
      </c>
    </row>
    <row r="12067" spans="1:8" x14ac:dyDescent="0.2">
      <c r="A12067" s="6">
        <f t="shared" si="178"/>
        <v>609562</v>
      </c>
      <c r="B12067" s="6">
        <v>59</v>
      </c>
      <c r="C12067" s="6">
        <v>2</v>
      </c>
      <c r="D12067" s="7">
        <v>19</v>
      </c>
      <c r="E12067" s="6" t="s">
        <v>18630</v>
      </c>
      <c r="H12067" s="6">
        <f>IF('Раздел 2.14.2.1'!P27&gt;='Раздел 2.14.2.1'!Q27,0,1)</f>
        <v>0</v>
      </c>
    </row>
    <row r="12068" spans="1:8" x14ac:dyDescent="0.2">
      <c r="A12068" s="6">
        <f t="shared" si="178"/>
        <v>609562</v>
      </c>
      <c r="B12068" s="6">
        <v>59</v>
      </c>
      <c r="C12068" s="6">
        <v>2</v>
      </c>
      <c r="D12068" s="7">
        <v>20</v>
      </c>
      <c r="E12068" s="6" t="s">
        <v>18631</v>
      </c>
      <c r="H12068" s="6">
        <f>IF('Раздел 2.14.2.1'!P28&gt;='Раздел 2.14.2.1'!Q28,0,1)</f>
        <v>0</v>
      </c>
    </row>
    <row r="12069" spans="1:8" x14ac:dyDescent="0.2">
      <c r="A12069" s="6">
        <f t="shared" si="178"/>
        <v>609562</v>
      </c>
      <c r="B12069" s="6">
        <v>59</v>
      </c>
      <c r="C12069" s="6">
        <v>2</v>
      </c>
      <c r="D12069" s="7">
        <v>21</v>
      </c>
      <c r="E12069" s="6" t="s">
        <v>18632</v>
      </c>
      <c r="H12069" s="6">
        <f>IF('Раздел 2.14.2.1'!P29&gt;='Раздел 2.14.2.1'!Q29,0,1)</f>
        <v>0</v>
      </c>
    </row>
    <row r="12070" spans="1:8" x14ac:dyDescent="0.2">
      <c r="A12070" s="6">
        <f t="shared" si="178"/>
        <v>609562</v>
      </c>
      <c r="B12070" s="6">
        <v>59</v>
      </c>
      <c r="C12070" s="6">
        <v>2</v>
      </c>
      <c r="D12070" s="7">
        <v>22</v>
      </c>
      <c r="E12070" s="6" t="s">
        <v>19419</v>
      </c>
      <c r="H12070" s="6">
        <f>IF('Раздел 2.14.2.1'!P30&gt;='Раздел 2.14.2.1'!Q30,0,1)</f>
        <v>0</v>
      </c>
    </row>
    <row r="12071" spans="1:8" x14ac:dyDescent="0.2">
      <c r="A12071" s="6">
        <f t="shared" si="178"/>
        <v>609562</v>
      </c>
      <c r="B12071" s="6">
        <v>59</v>
      </c>
      <c r="C12071" s="6">
        <v>2</v>
      </c>
      <c r="D12071" s="7">
        <v>23</v>
      </c>
      <c r="E12071" s="6" t="s">
        <v>19420</v>
      </c>
      <c r="H12071" s="6">
        <f>IF('Раздел 2.14.2.1'!P31&gt;='Раздел 2.14.2.1'!Q31,0,1)</f>
        <v>0</v>
      </c>
    </row>
    <row r="12072" spans="1:8" x14ac:dyDescent="0.2">
      <c r="A12072" s="6">
        <f t="shared" si="178"/>
        <v>609562</v>
      </c>
      <c r="B12072" s="6">
        <v>59</v>
      </c>
      <c r="C12072" s="6">
        <v>2</v>
      </c>
      <c r="D12072" s="7">
        <v>24</v>
      </c>
      <c r="E12072" s="6" t="s">
        <v>19421</v>
      </c>
      <c r="H12072" s="6">
        <f>IF('Раздел 2.14.2.1'!P32&gt;='Раздел 2.14.2.1'!Q32,0,1)</f>
        <v>0</v>
      </c>
    </row>
    <row r="12073" spans="1:8" x14ac:dyDescent="0.2">
      <c r="A12073" s="6">
        <f t="shared" si="178"/>
        <v>609562</v>
      </c>
      <c r="B12073" s="6">
        <v>59</v>
      </c>
      <c r="C12073" s="6">
        <v>2</v>
      </c>
      <c r="D12073" s="7">
        <v>25</v>
      </c>
      <c r="E12073" s="6" t="s">
        <v>19422</v>
      </c>
      <c r="H12073" s="6">
        <f>IF('Раздел 2.14.2.1'!P33&gt;='Раздел 2.14.2.1'!Q33,0,1)</f>
        <v>0</v>
      </c>
    </row>
    <row r="12074" spans="1:8" x14ac:dyDescent="0.2">
      <c r="A12074" s="6">
        <f t="shared" si="178"/>
        <v>609562</v>
      </c>
      <c r="B12074" s="6">
        <v>59</v>
      </c>
      <c r="C12074" s="6">
        <v>2</v>
      </c>
      <c r="D12074" s="7">
        <v>26</v>
      </c>
      <c r="E12074" s="6" t="s">
        <v>19423</v>
      </c>
      <c r="H12074" s="6">
        <f>IF('Раздел 2.14.2.1'!P34&gt;='Раздел 2.14.2.1'!Q34,0,1)</f>
        <v>0</v>
      </c>
    </row>
    <row r="12075" spans="1:8" x14ac:dyDescent="0.2">
      <c r="A12075" s="6">
        <f t="shared" si="178"/>
        <v>609562</v>
      </c>
      <c r="B12075" s="6">
        <v>59</v>
      </c>
      <c r="C12075" s="6">
        <v>2</v>
      </c>
      <c r="D12075" s="7">
        <v>27</v>
      </c>
      <c r="E12075" s="6" t="s">
        <v>19424</v>
      </c>
      <c r="H12075" s="6">
        <f>IF('Раздел 2.14.2.1'!P35&gt;='Раздел 2.14.2.1'!Q35,0,1)</f>
        <v>0</v>
      </c>
    </row>
    <row r="12076" spans="1:8" x14ac:dyDescent="0.2">
      <c r="A12076" s="6">
        <f t="shared" si="178"/>
        <v>609562</v>
      </c>
      <c r="B12076" s="6">
        <v>59</v>
      </c>
      <c r="C12076" s="6">
        <v>2</v>
      </c>
      <c r="D12076" s="7">
        <v>28</v>
      </c>
      <c r="E12076" s="6" t="s">
        <v>19425</v>
      </c>
      <c r="H12076" s="6">
        <f>IF('Раздел 2.14.2.1'!P36&gt;='Раздел 2.14.2.1'!Q36,0,1)</f>
        <v>0</v>
      </c>
    </row>
    <row r="12077" spans="1:8" x14ac:dyDescent="0.2">
      <c r="A12077" s="6">
        <f t="shared" si="178"/>
        <v>609562</v>
      </c>
      <c r="B12077" s="6">
        <v>59</v>
      </c>
      <c r="C12077" s="6">
        <v>2</v>
      </c>
      <c r="D12077" s="7">
        <v>29</v>
      </c>
      <c r="E12077" s="6" t="s">
        <v>19426</v>
      </c>
      <c r="H12077" s="6">
        <f>IF('Раздел 2.14.2.1'!P37&gt;='Раздел 2.14.2.1'!Q37,0,1)</f>
        <v>0</v>
      </c>
    </row>
    <row r="12078" spans="1:8" x14ac:dyDescent="0.2">
      <c r="A12078" s="6">
        <f t="shared" si="178"/>
        <v>609562</v>
      </c>
      <c r="B12078" s="6">
        <v>59</v>
      </c>
      <c r="C12078" s="6">
        <v>2</v>
      </c>
      <c r="D12078" s="7">
        <v>30</v>
      </c>
      <c r="E12078" s="6" t="s">
        <v>19427</v>
      </c>
      <c r="H12078" s="6">
        <f>IF('Раздел 2.14.2.1'!P38&gt;='Раздел 2.14.2.1'!Q38,0,1)</f>
        <v>0</v>
      </c>
    </row>
    <row r="12079" spans="1:8" x14ac:dyDescent="0.2">
      <c r="A12079" s="6">
        <f t="shared" si="178"/>
        <v>609562</v>
      </c>
      <c r="B12079" s="6">
        <v>59</v>
      </c>
      <c r="C12079" s="6">
        <v>2</v>
      </c>
      <c r="D12079" s="7">
        <v>31</v>
      </c>
      <c r="E12079" s="6" t="s">
        <v>20182</v>
      </c>
      <c r="H12079" s="6">
        <f>IF('Раздел 2.14.2.1'!P39&gt;='Раздел 2.14.2.1'!Q39,0,1)</f>
        <v>0</v>
      </c>
    </row>
    <row r="12080" spans="1:8" x14ac:dyDescent="0.2">
      <c r="A12080" s="6">
        <f t="shared" si="178"/>
        <v>609562</v>
      </c>
      <c r="B12080" s="6">
        <v>59</v>
      </c>
      <c r="C12080" s="6">
        <v>2</v>
      </c>
      <c r="D12080" s="7">
        <v>32</v>
      </c>
      <c r="E12080" s="6" t="s">
        <v>20183</v>
      </c>
      <c r="H12080" s="6">
        <f>IF('Раздел 2.14.2.1'!P40&gt;='Раздел 2.14.2.1'!Q40,0,1)</f>
        <v>0</v>
      </c>
    </row>
    <row r="12081" spans="1:8" x14ac:dyDescent="0.2">
      <c r="A12081" s="6">
        <f t="shared" si="178"/>
        <v>609562</v>
      </c>
      <c r="B12081" s="6">
        <v>59</v>
      </c>
      <c r="C12081" s="6">
        <v>2</v>
      </c>
      <c r="D12081" s="7">
        <v>33</v>
      </c>
      <c r="E12081" s="6" t="s">
        <v>20184</v>
      </c>
      <c r="H12081" s="6">
        <f>IF('Раздел 2.14.2.1'!P41&gt;='Раздел 2.14.2.1'!Q41,0,1)</f>
        <v>0</v>
      </c>
    </row>
    <row r="12082" spans="1:8" x14ac:dyDescent="0.2">
      <c r="A12082" s="6">
        <f t="shared" si="178"/>
        <v>609562</v>
      </c>
      <c r="B12082" s="6">
        <v>59</v>
      </c>
      <c r="C12082" s="6">
        <v>2</v>
      </c>
      <c r="D12082" s="7">
        <v>34</v>
      </c>
      <c r="E12082" s="6" t="s">
        <v>20185</v>
      </c>
      <c r="H12082" s="6">
        <f>IF('Раздел 2.14.2.1'!P42&gt;='Раздел 2.14.2.1'!Q42,0,1)</f>
        <v>0</v>
      </c>
    </row>
    <row r="12083" spans="1:8" x14ac:dyDescent="0.2">
      <c r="A12083" s="6">
        <f t="shared" si="178"/>
        <v>609562</v>
      </c>
      <c r="B12083" s="6">
        <v>59</v>
      </c>
      <c r="C12083" s="6">
        <v>2</v>
      </c>
      <c r="D12083" s="7">
        <v>35</v>
      </c>
      <c r="E12083" s="6" t="s">
        <v>20186</v>
      </c>
      <c r="H12083" s="6">
        <f>IF('Раздел 2.14.2.1'!P43&gt;='Раздел 2.14.2.1'!Q43,0,1)</f>
        <v>0</v>
      </c>
    </row>
    <row r="12084" spans="1:8" x14ac:dyDescent="0.2">
      <c r="A12084" s="6">
        <f t="shared" si="178"/>
        <v>609562</v>
      </c>
      <c r="B12084" s="6">
        <v>59</v>
      </c>
      <c r="C12084" s="6">
        <v>2</v>
      </c>
      <c r="D12084" s="7">
        <v>36</v>
      </c>
      <c r="E12084" s="6" t="s">
        <v>20187</v>
      </c>
      <c r="H12084" s="6">
        <f>IF('Раздел 2.14.2.1'!P44&gt;='Раздел 2.14.2.1'!Q44,0,1)</f>
        <v>0</v>
      </c>
    </row>
    <row r="12085" spans="1:8" x14ac:dyDescent="0.2">
      <c r="A12085" s="6">
        <f t="shared" si="178"/>
        <v>609562</v>
      </c>
      <c r="B12085" s="6">
        <v>59</v>
      </c>
      <c r="C12085" s="6">
        <v>2</v>
      </c>
      <c r="D12085" s="7">
        <v>37</v>
      </c>
      <c r="E12085" s="6" t="s">
        <v>20188</v>
      </c>
      <c r="H12085" s="6">
        <f>IF('Раздел 2.14.2.1'!P45&gt;='Раздел 2.14.2.1'!Q45,0,1)</f>
        <v>0</v>
      </c>
    </row>
    <row r="12086" spans="1:8" x14ac:dyDescent="0.2">
      <c r="A12086" s="6">
        <f t="shared" si="178"/>
        <v>609562</v>
      </c>
      <c r="B12086" s="6">
        <v>59</v>
      </c>
      <c r="C12086" s="6">
        <v>2</v>
      </c>
      <c r="D12086" s="7">
        <v>38</v>
      </c>
      <c r="E12086" s="6" t="s">
        <v>20189</v>
      </c>
      <c r="H12086" s="6">
        <f>IF('Раздел 2.14.2.1'!P46&gt;='Раздел 2.14.2.1'!Q46,0,1)</f>
        <v>0</v>
      </c>
    </row>
    <row r="12087" spans="1:8" x14ac:dyDescent="0.2">
      <c r="A12087" s="6">
        <f t="shared" si="178"/>
        <v>609562</v>
      </c>
      <c r="B12087" s="6">
        <v>59</v>
      </c>
      <c r="C12087" s="6">
        <v>2</v>
      </c>
      <c r="D12087" s="7">
        <v>39</v>
      </c>
      <c r="E12087" s="6" t="s">
        <v>20190</v>
      </c>
      <c r="H12087" s="6">
        <f>IF('Раздел 2.14.2.1'!P47&gt;='Раздел 2.14.2.1'!Q47,0,1)</f>
        <v>0</v>
      </c>
    </row>
    <row r="12088" spans="1:8" x14ac:dyDescent="0.2">
      <c r="A12088" s="6">
        <f t="shared" si="178"/>
        <v>609562</v>
      </c>
      <c r="B12088" s="6">
        <v>59</v>
      </c>
      <c r="C12088" s="6">
        <v>2</v>
      </c>
      <c r="D12088" s="7">
        <v>40</v>
      </c>
      <c r="E12088" s="6" t="s">
        <v>20191</v>
      </c>
      <c r="H12088" s="6">
        <f>IF('Раздел 2.14.2.1'!P48&gt;='Раздел 2.14.2.1'!Q48,0,1)</f>
        <v>0</v>
      </c>
    </row>
    <row r="12089" spans="1:8" x14ac:dyDescent="0.2">
      <c r="A12089" s="6">
        <f t="shared" si="178"/>
        <v>609562</v>
      </c>
      <c r="B12089" s="6">
        <v>59</v>
      </c>
      <c r="C12089" s="119">
        <v>2</v>
      </c>
      <c r="D12089" s="119">
        <v>41</v>
      </c>
      <c r="E12089" s="119" t="s">
        <v>20192</v>
      </c>
      <c r="F12089" s="119"/>
      <c r="G12089" s="119"/>
      <c r="H12089" s="119">
        <f>IF('Раздел 2.14.2.1'!P49&gt;='Раздел 2.14.2.1'!Q49,0,1)</f>
        <v>0</v>
      </c>
    </row>
    <row r="12090" spans="1:8" x14ac:dyDescent="0.2">
      <c r="A12090" s="6">
        <f t="shared" si="178"/>
        <v>609562</v>
      </c>
      <c r="B12090" s="6">
        <v>59</v>
      </c>
      <c r="C12090" s="6">
        <v>3</v>
      </c>
      <c r="D12090" s="7">
        <v>42</v>
      </c>
      <c r="E12090" s="6" t="s">
        <v>20193</v>
      </c>
      <c r="H12090" s="125">
        <f>IF('Раздел 2.14.2.1'!P21&gt;='Раздел 2.14.2.1'!R21,0,1)</f>
        <v>0</v>
      </c>
    </row>
    <row r="12091" spans="1:8" x14ac:dyDescent="0.2">
      <c r="A12091" s="6">
        <f t="shared" si="178"/>
        <v>609562</v>
      </c>
      <c r="B12091" s="6">
        <v>59</v>
      </c>
      <c r="C12091" s="6">
        <v>3</v>
      </c>
      <c r="D12091" s="7">
        <v>43</v>
      </c>
      <c r="E12091" s="6" t="s">
        <v>20194</v>
      </c>
      <c r="H12091" s="7">
        <f>IF('Раздел 2.14.2.1'!P22&gt;='Раздел 2.14.2.1'!R22,0,1)</f>
        <v>0</v>
      </c>
    </row>
    <row r="12092" spans="1:8" x14ac:dyDescent="0.2">
      <c r="A12092" s="6">
        <f t="shared" si="178"/>
        <v>609562</v>
      </c>
      <c r="B12092" s="6">
        <v>59</v>
      </c>
      <c r="C12092" s="6">
        <v>3</v>
      </c>
      <c r="D12092" s="7">
        <v>44</v>
      </c>
      <c r="E12092" s="6" t="s">
        <v>20195</v>
      </c>
      <c r="H12092" s="7">
        <f>IF('Раздел 2.14.2.1'!P23&gt;='Раздел 2.14.2.1'!R23,0,1)</f>
        <v>0</v>
      </c>
    </row>
    <row r="12093" spans="1:8" x14ac:dyDescent="0.2">
      <c r="A12093" s="6">
        <f t="shared" si="178"/>
        <v>609562</v>
      </c>
      <c r="B12093" s="6">
        <v>59</v>
      </c>
      <c r="C12093" s="6">
        <v>3</v>
      </c>
      <c r="D12093" s="7">
        <v>45</v>
      </c>
      <c r="E12093" s="6" t="s">
        <v>20196</v>
      </c>
      <c r="H12093" s="7">
        <f>IF('Раздел 2.14.2.1'!P24&gt;='Раздел 2.14.2.1'!R24,0,1)</f>
        <v>0</v>
      </c>
    </row>
    <row r="12094" spans="1:8" x14ac:dyDescent="0.2">
      <c r="A12094" s="6">
        <f t="shared" si="178"/>
        <v>609562</v>
      </c>
      <c r="B12094" s="6">
        <v>59</v>
      </c>
      <c r="C12094" s="6">
        <v>3</v>
      </c>
      <c r="D12094" s="7">
        <v>46</v>
      </c>
      <c r="E12094" s="6" t="s">
        <v>19441</v>
      </c>
      <c r="H12094" s="7">
        <f>IF('Раздел 2.14.2.1'!P25&gt;='Раздел 2.14.2.1'!R25,0,1)</f>
        <v>0</v>
      </c>
    </row>
    <row r="12095" spans="1:8" x14ac:dyDescent="0.2">
      <c r="A12095" s="6">
        <f t="shared" si="178"/>
        <v>609562</v>
      </c>
      <c r="B12095" s="6">
        <v>59</v>
      </c>
      <c r="C12095" s="6">
        <v>3</v>
      </c>
      <c r="D12095" s="7">
        <v>47</v>
      </c>
      <c r="E12095" s="6" t="s">
        <v>19442</v>
      </c>
      <c r="H12095" s="7">
        <f>IF('Раздел 2.14.2.1'!P26&gt;='Раздел 2.14.2.1'!R26,0,1)</f>
        <v>0</v>
      </c>
    </row>
    <row r="12096" spans="1:8" x14ac:dyDescent="0.2">
      <c r="A12096" s="6">
        <f t="shared" si="178"/>
        <v>609562</v>
      </c>
      <c r="B12096" s="6">
        <v>59</v>
      </c>
      <c r="C12096" s="6">
        <v>3</v>
      </c>
      <c r="D12096" s="7">
        <v>48</v>
      </c>
      <c r="E12096" s="6" t="s">
        <v>19443</v>
      </c>
      <c r="H12096" s="7">
        <f>IF('Раздел 2.14.2.1'!P27&gt;='Раздел 2.14.2.1'!R27,0,1)</f>
        <v>0</v>
      </c>
    </row>
    <row r="12097" spans="1:8" x14ac:dyDescent="0.2">
      <c r="A12097" s="6">
        <f t="shared" si="178"/>
        <v>609562</v>
      </c>
      <c r="B12097" s="6">
        <v>59</v>
      </c>
      <c r="C12097" s="6">
        <v>3</v>
      </c>
      <c r="D12097" s="7">
        <v>49</v>
      </c>
      <c r="E12097" s="6" t="s">
        <v>19444</v>
      </c>
      <c r="H12097" s="7">
        <f>IF('Раздел 2.14.2.1'!P28&gt;='Раздел 2.14.2.1'!R28,0,1)</f>
        <v>0</v>
      </c>
    </row>
    <row r="12098" spans="1:8" x14ac:dyDescent="0.2">
      <c r="A12098" s="6">
        <f t="shared" si="178"/>
        <v>609562</v>
      </c>
      <c r="B12098" s="6">
        <v>59</v>
      </c>
      <c r="C12098" s="6">
        <v>3</v>
      </c>
      <c r="D12098" s="7">
        <v>50</v>
      </c>
      <c r="E12098" s="6" t="s">
        <v>19445</v>
      </c>
      <c r="H12098" s="7">
        <f>IF('Раздел 2.14.2.1'!P29&gt;='Раздел 2.14.2.1'!R29,0,1)</f>
        <v>0</v>
      </c>
    </row>
    <row r="12099" spans="1:8" x14ac:dyDescent="0.2">
      <c r="A12099" s="6">
        <f t="shared" si="178"/>
        <v>609562</v>
      </c>
      <c r="B12099" s="6">
        <v>59</v>
      </c>
      <c r="C12099" s="6">
        <v>3</v>
      </c>
      <c r="D12099" s="7">
        <v>51</v>
      </c>
      <c r="E12099" s="6" t="s">
        <v>19446</v>
      </c>
      <c r="H12099" s="7">
        <f>IF('Раздел 2.14.2.1'!P30&gt;='Раздел 2.14.2.1'!R30,0,1)</f>
        <v>0</v>
      </c>
    </row>
    <row r="12100" spans="1:8" x14ac:dyDescent="0.2">
      <c r="A12100" s="6">
        <f t="shared" si="178"/>
        <v>609562</v>
      </c>
      <c r="B12100" s="6">
        <v>59</v>
      </c>
      <c r="C12100" s="6">
        <v>3</v>
      </c>
      <c r="D12100" s="7">
        <v>52</v>
      </c>
      <c r="E12100" s="6" t="s">
        <v>19447</v>
      </c>
      <c r="H12100" s="7">
        <f>IF('Раздел 2.14.2.1'!P31&gt;='Раздел 2.14.2.1'!R31,0,1)</f>
        <v>0</v>
      </c>
    </row>
    <row r="12101" spans="1:8" x14ac:dyDescent="0.2">
      <c r="A12101" s="6">
        <f t="shared" si="178"/>
        <v>609562</v>
      </c>
      <c r="B12101" s="6">
        <v>59</v>
      </c>
      <c r="C12101" s="6">
        <v>3</v>
      </c>
      <c r="D12101" s="7">
        <v>53</v>
      </c>
      <c r="E12101" s="6" t="s">
        <v>19448</v>
      </c>
      <c r="H12101" s="7">
        <f>IF('Раздел 2.14.2.1'!P32&gt;='Раздел 2.14.2.1'!R32,0,1)</f>
        <v>0</v>
      </c>
    </row>
    <row r="12102" spans="1:8" x14ac:dyDescent="0.2">
      <c r="A12102" s="6">
        <f t="shared" si="178"/>
        <v>609562</v>
      </c>
      <c r="B12102" s="6">
        <v>59</v>
      </c>
      <c r="C12102" s="6">
        <v>3</v>
      </c>
      <c r="D12102" s="7">
        <v>54</v>
      </c>
      <c r="E12102" s="6" t="s">
        <v>19449</v>
      </c>
      <c r="H12102" s="7">
        <f>IF('Раздел 2.14.2.1'!P33&gt;='Раздел 2.14.2.1'!R33,0,1)</f>
        <v>0</v>
      </c>
    </row>
    <row r="12103" spans="1:8" x14ac:dyDescent="0.2">
      <c r="A12103" s="6">
        <f t="shared" si="178"/>
        <v>609562</v>
      </c>
      <c r="B12103" s="6">
        <v>59</v>
      </c>
      <c r="C12103" s="6">
        <v>3</v>
      </c>
      <c r="D12103" s="7">
        <v>55</v>
      </c>
      <c r="E12103" s="6" t="s">
        <v>19450</v>
      </c>
      <c r="H12103" s="7">
        <f>IF('Раздел 2.14.2.1'!P34&gt;='Раздел 2.14.2.1'!R34,0,1)</f>
        <v>0</v>
      </c>
    </row>
    <row r="12104" spans="1:8" x14ac:dyDescent="0.2">
      <c r="A12104" s="6">
        <f t="shared" si="178"/>
        <v>609562</v>
      </c>
      <c r="B12104" s="6">
        <v>59</v>
      </c>
      <c r="C12104" s="6">
        <v>3</v>
      </c>
      <c r="D12104" s="7">
        <v>56</v>
      </c>
      <c r="E12104" s="6" t="s">
        <v>19451</v>
      </c>
      <c r="H12104" s="7">
        <f>IF('Раздел 2.14.2.1'!P35&gt;='Раздел 2.14.2.1'!R35,0,1)</f>
        <v>0</v>
      </c>
    </row>
    <row r="12105" spans="1:8" x14ac:dyDescent="0.2">
      <c r="A12105" s="6">
        <f t="shared" si="178"/>
        <v>609562</v>
      </c>
      <c r="B12105" s="6">
        <v>59</v>
      </c>
      <c r="C12105" s="6">
        <v>3</v>
      </c>
      <c r="D12105" s="7">
        <v>57</v>
      </c>
      <c r="E12105" s="6" t="s">
        <v>19452</v>
      </c>
      <c r="H12105" s="7">
        <f>IF('Раздел 2.14.2.1'!P36&gt;='Раздел 2.14.2.1'!R36,0,1)</f>
        <v>0</v>
      </c>
    </row>
    <row r="12106" spans="1:8" x14ac:dyDescent="0.2">
      <c r="A12106" s="6">
        <f t="shared" si="178"/>
        <v>609562</v>
      </c>
      <c r="B12106" s="6">
        <v>59</v>
      </c>
      <c r="C12106" s="6">
        <v>3</v>
      </c>
      <c r="D12106" s="7">
        <v>58</v>
      </c>
      <c r="E12106" s="6" t="s">
        <v>19453</v>
      </c>
      <c r="H12106" s="7">
        <f>IF('Раздел 2.14.2.1'!P37&gt;='Раздел 2.14.2.1'!R37,0,1)</f>
        <v>0</v>
      </c>
    </row>
    <row r="12107" spans="1:8" x14ac:dyDescent="0.2">
      <c r="A12107" s="6">
        <f t="shared" si="178"/>
        <v>609562</v>
      </c>
      <c r="B12107" s="6">
        <v>59</v>
      </c>
      <c r="C12107" s="6">
        <v>3</v>
      </c>
      <c r="D12107" s="7">
        <v>59</v>
      </c>
      <c r="E12107" s="6" t="s">
        <v>19454</v>
      </c>
      <c r="H12107" s="7">
        <f>IF('Раздел 2.14.2.1'!P38&gt;='Раздел 2.14.2.1'!R38,0,1)</f>
        <v>0</v>
      </c>
    </row>
    <row r="12108" spans="1:8" x14ac:dyDescent="0.2">
      <c r="A12108" s="6">
        <f t="shared" si="178"/>
        <v>609562</v>
      </c>
      <c r="B12108" s="6">
        <v>59</v>
      </c>
      <c r="C12108" s="6">
        <v>3</v>
      </c>
      <c r="D12108" s="7">
        <v>60</v>
      </c>
      <c r="E12108" s="6" t="s">
        <v>19455</v>
      </c>
      <c r="H12108" s="7">
        <f>IF('Раздел 2.14.2.1'!P39&gt;='Раздел 2.14.2.1'!R39,0,1)</f>
        <v>0</v>
      </c>
    </row>
    <row r="12109" spans="1:8" x14ac:dyDescent="0.2">
      <c r="A12109" s="6">
        <f t="shared" si="178"/>
        <v>609562</v>
      </c>
      <c r="B12109" s="6">
        <v>59</v>
      </c>
      <c r="C12109" s="6">
        <v>3</v>
      </c>
      <c r="D12109" s="7">
        <v>61</v>
      </c>
      <c r="E12109" s="6" t="s">
        <v>19391</v>
      </c>
      <c r="H12109" s="7">
        <f>IF('Раздел 2.14.2.1'!P40&gt;='Раздел 2.14.2.1'!R40,0,1)</f>
        <v>0</v>
      </c>
    </row>
    <row r="12110" spans="1:8" x14ac:dyDescent="0.2">
      <c r="A12110" s="6">
        <f t="shared" si="178"/>
        <v>609562</v>
      </c>
      <c r="B12110" s="6">
        <v>59</v>
      </c>
      <c r="C12110" s="6">
        <v>3</v>
      </c>
      <c r="D12110" s="7">
        <v>62</v>
      </c>
      <c r="E12110" s="6" t="s">
        <v>19392</v>
      </c>
      <c r="H12110" s="7">
        <f>IF('Раздел 2.14.2.1'!P41&gt;='Раздел 2.14.2.1'!R41,0,1)</f>
        <v>0</v>
      </c>
    </row>
    <row r="12111" spans="1:8" x14ac:dyDescent="0.2">
      <c r="A12111" s="6">
        <f t="shared" si="178"/>
        <v>609562</v>
      </c>
      <c r="B12111" s="6">
        <v>59</v>
      </c>
      <c r="C12111" s="6">
        <v>3</v>
      </c>
      <c r="D12111" s="7">
        <v>63</v>
      </c>
      <c r="E12111" s="6" t="s">
        <v>19393</v>
      </c>
      <c r="H12111" s="7">
        <f>IF('Раздел 2.14.2.1'!P42&gt;='Раздел 2.14.2.1'!R42,0,1)</f>
        <v>0</v>
      </c>
    </row>
    <row r="12112" spans="1:8" x14ac:dyDescent="0.2">
      <c r="A12112" s="6">
        <f t="shared" si="178"/>
        <v>609562</v>
      </c>
      <c r="B12112" s="6">
        <v>59</v>
      </c>
      <c r="C12112" s="6">
        <v>3</v>
      </c>
      <c r="D12112" s="7">
        <v>64</v>
      </c>
      <c r="E12112" s="6" t="s">
        <v>19394</v>
      </c>
      <c r="H12112" s="7">
        <f>IF('Раздел 2.14.2.1'!P43&gt;='Раздел 2.14.2.1'!R43,0,1)</f>
        <v>0</v>
      </c>
    </row>
    <row r="12113" spans="1:8" x14ac:dyDescent="0.2">
      <c r="A12113" s="6">
        <f t="shared" si="178"/>
        <v>609562</v>
      </c>
      <c r="B12113" s="6">
        <v>59</v>
      </c>
      <c r="C12113" s="6">
        <v>3</v>
      </c>
      <c r="D12113" s="7">
        <v>65</v>
      </c>
      <c r="E12113" s="6" t="s">
        <v>19395</v>
      </c>
      <c r="H12113" s="7">
        <f>IF('Раздел 2.14.2.1'!P44&gt;='Раздел 2.14.2.1'!R44,0,1)</f>
        <v>0</v>
      </c>
    </row>
    <row r="12114" spans="1:8" x14ac:dyDescent="0.2">
      <c r="A12114" s="6">
        <f t="shared" si="178"/>
        <v>609562</v>
      </c>
      <c r="B12114" s="6">
        <v>59</v>
      </c>
      <c r="C12114" s="6">
        <v>3</v>
      </c>
      <c r="D12114" s="7">
        <v>66</v>
      </c>
      <c r="E12114" s="6" t="s">
        <v>19396</v>
      </c>
      <c r="H12114" s="7">
        <f>IF('Раздел 2.14.2.1'!P45&gt;='Раздел 2.14.2.1'!R45,0,1)</f>
        <v>0</v>
      </c>
    </row>
    <row r="12115" spans="1:8" x14ac:dyDescent="0.2">
      <c r="A12115" s="6">
        <f t="shared" ref="A12115:A12178" si="179">P_3</f>
        <v>609562</v>
      </c>
      <c r="B12115" s="6">
        <v>59</v>
      </c>
      <c r="C12115" s="6">
        <v>3</v>
      </c>
      <c r="D12115" s="7">
        <v>67</v>
      </c>
      <c r="E12115" s="6" t="s">
        <v>19397</v>
      </c>
      <c r="H12115" s="7">
        <f>IF('Раздел 2.14.2.1'!P46&gt;='Раздел 2.14.2.1'!R46,0,1)</f>
        <v>0</v>
      </c>
    </row>
    <row r="12116" spans="1:8" x14ac:dyDescent="0.2">
      <c r="A12116" s="6">
        <f t="shared" si="179"/>
        <v>609562</v>
      </c>
      <c r="B12116" s="6">
        <v>59</v>
      </c>
      <c r="C12116" s="6">
        <v>3</v>
      </c>
      <c r="D12116" s="7">
        <v>68</v>
      </c>
      <c r="E12116" s="6" t="s">
        <v>19398</v>
      </c>
      <c r="H12116" s="7">
        <f>IF('Раздел 2.14.2.1'!P47&gt;='Раздел 2.14.2.1'!R47,0,1)</f>
        <v>0</v>
      </c>
    </row>
    <row r="12117" spans="1:8" x14ac:dyDescent="0.2">
      <c r="A12117" s="6">
        <f t="shared" si="179"/>
        <v>609562</v>
      </c>
      <c r="B12117" s="6">
        <v>59</v>
      </c>
      <c r="C12117" s="6">
        <v>3</v>
      </c>
      <c r="D12117" s="7">
        <v>69</v>
      </c>
      <c r="E12117" s="6" t="s">
        <v>19399</v>
      </c>
      <c r="H12117" s="7">
        <f>IF('Раздел 2.14.2.1'!P48&gt;='Раздел 2.14.2.1'!R48,0,1)</f>
        <v>0</v>
      </c>
    </row>
    <row r="12118" spans="1:8" x14ac:dyDescent="0.2">
      <c r="A12118" s="6">
        <f t="shared" si="179"/>
        <v>609562</v>
      </c>
      <c r="B12118" s="6">
        <v>59</v>
      </c>
      <c r="C12118" s="119">
        <v>3</v>
      </c>
      <c r="D12118" s="119">
        <v>70</v>
      </c>
      <c r="E12118" s="119" t="s">
        <v>19400</v>
      </c>
      <c r="F12118" s="119"/>
      <c r="G12118" s="119"/>
      <c r="H12118" s="119">
        <f>IF('Раздел 2.14.2.1'!P49&gt;='Раздел 2.14.2.1'!R49,0,1)</f>
        <v>0</v>
      </c>
    </row>
    <row r="12119" spans="1:8" x14ac:dyDescent="0.2">
      <c r="A12119" s="6">
        <f t="shared" si="179"/>
        <v>609562</v>
      </c>
      <c r="B12119" s="6">
        <v>59</v>
      </c>
      <c r="C12119" s="125">
        <v>4</v>
      </c>
      <c r="D12119" s="7">
        <v>71</v>
      </c>
      <c r="E12119" s="6" t="s">
        <v>19401</v>
      </c>
      <c r="H12119" s="6">
        <f>IF('Раздел 2.14.2.1'!S21&gt;='Раздел 2.14.2.1'!T21,0,1)</f>
        <v>0</v>
      </c>
    </row>
    <row r="12120" spans="1:8" x14ac:dyDescent="0.2">
      <c r="A12120" s="6">
        <f t="shared" si="179"/>
        <v>609562</v>
      </c>
      <c r="B12120" s="6">
        <v>59</v>
      </c>
      <c r="C12120" s="7">
        <v>4</v>
      </c>
      <c r="D12120" s="7">
        <v>72</v>
      </c>
      <c r="E12120" s="6" t="s">
        <v>19402</v>
      </c>
      <c r="H12120" s="6">
        <f>IF('Раздел 2.14.2.1'!S22&gt;='Раздел 2.14.2.1'!T22,0,1)</f>
        <v>0</v>
      </c>
    </row>
    <row r="12121" spans="1:8" x14ac:dyDescent="0.2">
      <c r="A12121" s="6">
        <f t="shared" si="179"/>
        <v>609562</v>
      </c>
      <c r="B12121" s="6">
        <v>59</v>
      </c>
      <c r="C12121" s="7">
        <v>4</v>
      </c>
      <c r="D12121" s="7">
        <v>73</v>
      </c>
      <c r="E12121" s="6" t="s">
        <v>19403</v>
      </c>
      <c r="H12121" s="6">
        <f>IF('Раздел 2.14.2.1'!S23&gt;='Раздел 2.14.2.1'!T23,0,1)</f>
        <v>0</v>
      </c>
    </row>
    <row r="12122" spans="1:8" x14ac:dyDescent="0.2">
      <c r="A12122" s="6">
        <f t="shared" si="179"/>
        <v>609562</v>
      </c>
      <c r="B12122" s="6">
        <v>59</v>
      </c>
      <c r="C12122" s="7">
        <v>4</v>
      </c>
      <c r="D12122" s="7">
        <v>74</v>
      </c>
      <c r="E12122" s="6" t="s">
        <v>19404</v>
      </c>
      <c r="H12122" s="6">
        <f>IF('Раздел 2.14.2.1'!S24&gt;='Раздел 2.14.2.1'!T24,0,1)</f>
        <v>0</v>
      </c>
    </row>
    <row r="12123" spans="1:8" x14ac:dyDescent="0.2">
      <c r="A12123" s="6">
        <f t="shared" si="179"/>
        <v>609562</v>
      </c>
      <c r="B12123" s="6">
        <v>59</v>
      </c>
      <c r="C12123" s="7">
        <v>4</v>
      </c>
      <c r="D12123" s="7">
        <v>75</v>
      </c>
      <c r="E12123" s="6" t="s">
        <v>19358</v>
      </c>
      <c r="H12123" s="6">
        <f>IF('Раздел 2.14.2.1'!S25&gt;='Раздел 2.14.2.1'!T25,0,1)</f>
        <v>0</v>
      </c>
    </row>
    <row r="12124" spans="1:8" x14ac:dyDescent="0.2">
      <c r="A12124" s="6">
        <f t="shared" si="179"/>
        <v>609562</v>
      </c>
      <c r="B12124" s="6">
        <v>59</v>
      </c>
      <c r="C12124" s="7">
        <v>4</v>
      </c>
      <c r="D12124" s="7">
        <v>76</v>
      </c>
      <c r="E12124" s="6" t="s">
        <v>19359</v>
      </c>
      <c r="H12124" s="6">
        <f>IF('Раздел 2.14.2.1'!S26&gt;='Раздел 2.14.2.1'!T26,0,1)</f>
        <v>0</v>
      </c>
    </row>
    <row r="12125" spans="1:8" x14ac:dyDescent="0.2">
      <c r="A12125" s="6">
        <f t="shared" si="179"/>
        <v>609562</v>
      </c>
      <c r="B12125" s="6">
        <v>59</v>
      </c>
      <c r="C12125" s="7">
        <v>4</v>
      </c>
      <c r="D12125" s="7">
        <v>77</v>
      </c>
      <c r="E12125" s="6" t="s">
        <v>19360</v>
      </c>
      <c r="H12125" s="6">
        <f>IF('Раздел 2.14.2.1'!S27&gt;='Раздел 2.14.2.1'!T27,0,1)</f>
        <v>0</v>
      </c>
    </row>
    <row r="12126" spans="1:8" x14ac:dyDescent="0.2">
      <c r="A12126" s="6">
        <f t="shared" si="179"/>
        <v>609562</v>
      </c>
      <c r="B12126" s="6">
        <v>59</v>
      </c>
      <c r="C12126" s="7">
        <v>4</v>
      </c>
      <c r="D12126" s="7">
        <v>78</v>
      </c>
      <c r="E12126" s="6" t="s">
        <v>19361</v>
      </c>
      <c r="H12126" s="6">
        <f>IF('Раздел 2.14.2.1'!S28&gt;='Раздел 2.14.2.1'!T28,0,1)</f>
        <v>0</v>
      </c>
    </row>
    <row r="12127" spans="1:8" x14ac:dyDescent="0.2">
      <c r="A12127" s="6">
        <f t="shared" si="179"/>
        <v>609562</v>
      </c>
      <c r="B12127" s="6">
        <v>59</v>
      </c>
      <c r="C12127" s="7">
        <v>4</v>
      </c>
      <c r="D12127" s="7">
        <v>79</v>
      </c>
      <c r="E12127" s="6" t="s">
        <v>19362</v>
      </c>
      <c r="H12127" s="6">
        <f>IF('Раздел 2.14.2.1'!S29&gt;='Раздел 2.14.2.1'!T29,0,1)</f>
        <v>0</v>
      </c>
    </row>
    <row r="12128" spans="1:8" x14ac:dyDescent="0.2">
      <c r="A12128" s="6">
        <f t="shared" si="179"/>
        <v>609562</v>
      </c>
      <c r="B12128" s="6">
        <v>59</v>
      </c>
      <c r="C12128" s="7">
        <v>4</v>
      </c>
      <c r="D12128" s="7">
        <v>80</v>
      </c>
      <c r="E12128" s="6" t="s">
        <v>19363</v>
      </c>
      <c r="H12128" s="6">
        <f>IF('Раздел 2.14.2.1'!S30&gt;='Раздел 2.14.2.1'!T30,0,1)</f>
        <v>0</v>
      </c>
    </row>
    <row r="12129" spans="1:8" x14ac:dyDescent="0.2">
      <c r="A12129" s="6">
        <f t="shared" si="179"/>
        <v>609562</v>
      </c>
      <c r="B12129" s="6">
        <v>59</v>
      </c>
      <c r="C12129" s="7">
        <v>4</v>
      </c>
      <c r="D12129" s="7">
        <v>81</v>
      </c>
      <c r="E12129" s="6" t="s">
        <v>19364</v>
      </c>
      <c r="H12129" s="6">
        <f>IF('Раздел 2.14.2.1'!S31&gt;='Раздел 2.14.2.1'!T31,0,1)</f>
        <v>0</v>
      </c>
    </row>
    <row r="12130" spans="1:8" x14ac:dyDescent="0.2">
      <c r="A12130" s="6">
        <f t="shared" si="179"/>
        <v>609562</v>
      </c>
      <c r="B12130" s="6">
        <v>59</v>
      </c>
      <c r="C12130" s="7">
        <v>4</v>
      </c>
      <c r="D12130" s="7">
        <v>82</v>
      </c>
      <c r="E12130" s="6" t="s">
        <v>19365</v>
      </c>
      <c r="H12130" s="6">
        <f>IF('Раздел 2.14.2.1'!S32&gt;='Раздел 2.14.2.1'!T32,0,1)</f>
        <v>0</v>
      </c>
    </row>
    <row r="12131" spans="1:8" x14ac:dyDescent="0.2">
      <c r="A12131" s="6">
        <f t="shared" si="179"/>
        <v>609562</v>
      </c>
      <c r="B12131" s="6">
        <v>59</v>
      </c>
      <c r="C12131" s="7">
        <v>4</v>
      </c>
      <c r="D12131" s="7">
        <v>83</v>
      </c>
      <c r="E12131" s="6" t="s">
        <v>19366</v>
      </c>
      <c r="H12131" s="6">
        <f>IF('Раздел 2.14.2.1'!S33&gt;='Раздел 2.14.2.1'!T33,0,1)</f>
        <v>0</v>
      </c>
    </row>
    <row r="12132" spans="1:8" x14ac:dyDescent="0.2">
      <c r="A12132" s="6">
        <f t="shared" si="179"/>
        <v>609562</v>
      </c>
      <c r="B12132" s="6">
        <v>59</v>
      </c>
      <c r="C12132" s="7">
        <v>4</v>
      </c>
      <c r="D12132" s="7">
        <v>84</v>
      </c>
      <c r="E12132" s="6" t="s">
        <v>19367</v>
      </c>
      <c r="H12132" s="6">
        <f>IF('Раздел 2.14.2.1'!S34&gt;='Раздел 2.14.2.1'!T34,0,1)</f>
        <v>0</v>
      </c>
    </row>
    <row r="12133" spans="1:8" x14ac:dyDescent="0.2">
      <c r="A12133" s="6">
        <f t="shared" si="179"/>
        <v>609562</v>
      </c>
      <c r="B12133" s="6">
        <v>59</v>
      </c>
      <c r="C12133" s="7">
        <v>4</v>
      </c>
      <c r="D12133" s="7">
        <v>85</v>
      </c>
      <c r="E12133" s="6" t="s">
        <v>19368</v>
      </c>
      <c r="H12133" s="6">
        <f>IF('Раздел 2.14.2.1'!S35&gt;='Раздел 2.14.2.1'!T35,0,1)</f>
        <v>0</v>
      </c>
    </row>
    <row r="12134" spans="1:8" x14ac:dyDescent="0.2">
      <c r="A12134" s="6">
        <f t="shared" si="179"/>
        <v>609562</v>
      </c>
      <c r="B12134" s="6">
        <v>59</v>
      </c>
      <c r="C12134" s="7">
        <v>4</v>
      </c>
      <c r="D12134" s="7">
        <v>86</v>
      </c>
      <c r="E12134" s="6" t="s">
        <v>19369</v>
      </c>
      <c r="H12134" s="6">
        <f>IF('Раздел 2.14.2.1'!S36&gt;='Раздел 2.14.2.1'!T36,0,1)</f>
        <v>0</v>
      </c>
    </row>
    <row r="12135" spans="1:8" x14ac:dyDescent="0.2">
      <c r="A12135" s="6">
        <f t="shared" si="179"/>
        <v>609562</v>
      </c>
      <c r="B12135" s="6">
        <v>59</v>
      </c>
      <c r="C12135" s="7">
        <v>4</v>
      </c>
      <c r="D12135" s="7">
        <v>87</v>
      </c>
      <c r="E12135" s="6" t="s">
        <v>19370</v>
      </c>
      <c r="H12135" s="6">
        <f>IF('Раздел 2.14.2.1'!S37&gt;='Раздел 2.14.2.1'!T37,0,1)</f>
        <v>0</v>
      </c>
    </row>
    <row r="12136" spans="1:8" x14ac:dyDescent="0.2">
      <c r="A12136" s="6">
        <f t="shared" si="179"/>
        <v>609562</v>
      </c>
      <c r="B12136" s="6">
        <v>59</v>
      </c>
      <c r="C12136" s="7">
        <v>4</v>
      </c>
      <c r="D12136" s="7">
        <v>88</v>
      </c>
      <c r="E12136" s="6" t="s">
        <v>19371</v>
      </c>
      <c r="H12136" s="6">
        <f>IF('Раздел 2.14.2.1'!S38&gt;='Раздел 2.14.2.1'!T38,0,1)</f>
        <v>0</v>
      </c>
    </row>
    <row r="12137" spans="1:8" x14ac:dyDescent="0.2">
      <c r="A12137" s="6">
        <f t="shared" si="179"/>
        <v>609562</v>
      </c>
      <c r="B12137" s="6">
        <v>59</v>
      </c>
      <c r="C12137" s="7">
        <v>4</v>
      </c>
      <c r="D12137" s="7">
        <v>89</v>
      </c>
      <c r="E12137" s="6" t="s">
        <v>19372</v>
      </c>
      <c r="H12137" s="6">
        <f>IF('Раздел 2.14.2.1'!S39&gt;='Раздел 2.14.2.1'!T39,0,1)</f>
        <v>0</v>
      </c>
    </row>
    <row r="12138" spans="1:8" x14ac:dyDescent="0.2">
      <c r="A12138" s="6">
        <f t="shared" si="179"/>
        <v>609562</v>
      </c>
      <c r="B12138" s="6">
        <v>59</v>
      </c>
      <c r="C12138" s="7">
        <v>4</v>
      </c>
      <c r="D12138" s="7">
        <v>90</v>
      </c>
      <c r="E12138" s="6" t="s">
        <v>19373</v>
      </c>
      <c r="H12138" s="6">
        <f>IF('Раздел 2.14.2.1'!S40&gt;='Раздел 2.14.2.1'!T40,0,1)</f>
        <v>0</v>
      </c>
    </row>
    <row r="12139" spans="1:8" x14ac:dyDescent="0.2">
      <c r="A12139" s="6">
        <f t="shared" si="179"/>
        <v>609562</v>
      </c>
      <c r="B12139" s="6">
        <v>59</v>
      </c>
      <c r="C12139" s="7">
        <v>4</v>
      </c>
      <c r="D12139" s="7">
        <v>91</v>
      </c>
      <c r="E12139" s="6" t="s">
        <v>19374</v>
      </c>
      <c r="H12139" s="6">
        <f>IF('Раздел 2.14.2.1'!S41&gt;='Раздел 2.14.2.1'!T41,0,1)</f>
        <v>0</v>
      </c>
    </row>
    <row r="12140" spans="1:8" x14ac:dyDescent="0.2">
      <c r="A12140" s="6">
        <f t="shared" si="179"/>
        <v>609562</v>
      </c>
      <c r="B12140" s="6">
        <v>59</v>
      </c>
      <c r="C12140" s="7">
        <v>4</v>
      </c>
      <c r="D12140" s="7">
        <v>92</v>
      </c>
      <c r="E12140" s="6" t="s">
        <v>19375</v>
      </c>
      <c r="H12140" s="6">
        <f>IF('Раздел 2.14.2.1'!S42&gt;='Раздел 2.14.2.1'!T42,0,1)</f>
        <v>0</v>
      </c>
    </row>
    <row r="12141" spans="1:8" x14ac:dyDescent="0.2">
      <c r="A12141" s="6">
        <f t="shared" si="179"/>
        <v>609562</v>
      </c>
      <c r="B12141" s="6">
        <v>59</v>
      </c>
      <c r="C12141" s="7">
        <v>4</v>
      </c>
      <c r="D12141" s="7">
        <v>93</v>
      </c>
      <c r="E12141" s="6" t="s">
        <v>19381</v>
      </c>
      <c r="H12141" s="6">
        <f>IF('Раздел 2.14.2.1'!S43&gt;='Раздел 2.14.2.1'!T43,0,1)</f>
        <v>0</v>
      </c>
    </row>
    <row r="12142" spans="1:8" x14ac:dyDescent="0.2">
      <c r="A12142" s="6">
        <f t="shared" si="179"/>
        <v>609562</v>
      </c>
      <c r="B12142" s="6">
        <v>59</v>
      </c>
      <c r="C12142" s="7">
        <v>4</v>
      </c>
      <c r="D12142" s="7">
        <v>94</v>
      </c>
      <c r="E12142" s="6" t="s">
        <v>19382</v>
      </c>
      <c r="H12142" s="6">
        <f>IF('Раздел 2.14.2.1'!S44&gt;='Раздел 2.14.2.1'!T44,0,1)</f>
        <v>0</v>
      </c>
    </row>
    <row r="12143" spans="1:8" x14ac:dyDescent="0.2">
      <c r="A12143" s="6">
        <f t="shared" si="179"/>
        <v>609562</v>
      </c>
      <c r="B12143" s="6">
        <v>59</v>
      </c>
      <c r="C12143" s="7">
        <v>4</v>
      </c>
      <c r="D12143" s="7">
        <v>95</v>
      </c>
      <c r="E12143" s="6" t="s">
        <v>19383</v>
      </c>
      <c r="H12143" s="6">
        <f>IF('Раздел 2.14.2.1'!S45&gt;='Раздел 2.14.2.1'!T45,0,1)</f>
        <v>0</v>
      </c>
    </row>
    <row r="12144" spans="1:8" x14ac:dyDescent="0.2">
      <c r="A12144" s="6">
        <f t="shared" si="179"/>
        <v>609562</v>
      </c>
      <c r="B12144" s="6">
        <v>59</v>
      </c>
      <c r="C12144" s="7">
        <v>4</v>
      </c>
      <c r="D12144" s="7">
        <v>96</v>
      </c>
      <c r="E12144" s="6" t="s">
        <v>19384</v>
      </c>
      <c r="H12144" s="6">
        <f>IF('Раздел 2.14.2.1'!S46&gt;='Раздел 2.14.2.1'!T46,0,1)</f>
        <v>0</v>
      </c>
    </row>
    <row r="12145" spans="1:8" x14ac:dyDescent="0.2">
      <c r="A12145" s="6">
        <f t="shared" si="179"/>
        <v>609562</v>
      </c>
      <c r="B12145" s="6">
        <v>59</v>
      </c>
      <c r="C12145" s="7">
        <v>4</v>
      </c>
      <c r="D12145" s="7">
        <v>97</v>
      </c>
      <c r="E12145" s="6" t="s">
        <v>19385</v>
      </c>
      <c r="H12145" s="6">
        <f>IF('Раздел 2.14.2.1'!S47&gt;='Раздел 2.14.2.1'!T47,0,1)</f>
        <v>0</v>
      </c>
    </row>
    <row r="12146" spans="1:8" x14ac:dyDescent="0.2">
      <c r="A12146" s="6">
        <f t="shared" si="179"/>
        <v>609562</v>
      </c>
      <c r="B12146" s="6">
        <v>59</v>
      </c>
      <c r="C12146" s="7">
        <v>4</v>
      </c>
      <c r="D12146" s="7">
        <v>98</v>
      </c>
      <c r="E12146" s="6" t="s">
        <v>19386</v>
      </c>
      <c r="H12146" s="6">
        <f>IF('Раздел 2.14.2.1'!S48&gt;='Раздел 2.14.2.1'!T48,0,1)</f>
        <v>0</v>
      </c>
    </row>
    <row r="12147" spans="1:8" x14ac:dyDescent="0.2">
      <c r="A12147" s="6">
        <f t="shared" si="179"/>
        <v>609562</v>
      </c>
      <c r="B12147" s="6">
        <v>59</v>
      </c>
      <c r="C12147" s="119">
        <v>4</v>
      </c>
      <c r="D12147" s="119">
        <v>99</v>
      </c>
      <c r="E12147" s="119" t="s">
        <v>19387</v>
      </c>
      <c r="F12147" s="119"/>
      <c r="G12147" s="119"/>
      <c r="H12147" s="119">
        <f>IF('Раздел 2.14.2.1'!S49&gt;='Раздел 2.14.2.1'!T49,0,1)</f>
        <v>0</v>
      </c>
    </row>
    <row r="12148" spans="1:8" x14ac:dyDescent="0.2">
      <c r="A12148" s="6">
        <f t="shared" si="179"/>
        <v>609562</v>
      </c>
      <c r="B12148" s="6">
        <v>59</v>
      </c>
      <c r="C12148" s="125">
        <v>5</v>
      </c>
      <c r="D12148" s="7">
        <v>100</v>
      </c>
      <c r="E12148" s="6" t="s">
        <v>19388</v>
      </c>
      <c r="H12148" s="6">
        <f>IF('Раздел 2.14.2.1'!S21&gt;='Раздел 2.14.2.1'!U21,0,1)</f>
        <v>0</v>
      </c>
    </row>
    <row r="12149" spans="1:8" x14ac:dyDescent="0.2">
      <c r="A12149" s="6">
        <f t="shared" si="179"/>
        <v>609562</v>
      </c>
      <c r="B12149" s="6">
        <v>59</v>
      </c>
      <c r="C12149" s="7">
        <v>5</v>
      </c>
      <c r="D12149" s="7">
        <v>101</v>
      </c>
      <c r="E12149" s="6" t="s">
        <v>20151</v>
      </c>
      <c r="H12149" s="6">
        <f>IF('Раздел 2.14.2.1'!S22&gt;='Раздел 2.14.2.1'!U22,0,1)</f>
        <v>0</v>
      </c>
    </row>
    <row r="12150" spans="1:8" x14ac:dyDescent="0.2">
      <c r="A12150" s="6">
        <f t="shared" si="179"/>
        <v>609562</v>
      </c>
      <c r="B12150" s="6">
        <v>59</v>
      </c>
      <c r="C12150" s="7">
        <v>5</v>
      </c>
      <c r="D12150" s="7">
        <v>102</v>
      </c>
      <c r="E12150" s="6" t="s">
        <v>20152</v>
      </c>
      <c r="H12150" s="6">
        <f>IF('Раздел 2.14.2.1'!S23&gt;='Раздел 2.14.2.1'!U23,0,1)</f>
        <v>0</v>
      </c>
    </row>
    <row r="12151" spans="1:8" x14ac:dyDescent="0.2">
      <c r="A12151" s="6">
        <f t="shared" si="179"/>
        <v>609562</v>
      </c>
      <c r="B12151" s="6">
        <v>59</v>
      </c>
      <c r="C12151" s="7">
        <v>5</v>
      </c>
      <c r="D12151" s="7">
        <v>103</v>
      </c>
      <c r="E12151" s="6" t="s">
        <v>20153</v>
      </c>
      <c r="H12151" s="6">
        <f>IF('Раздел 2.14.2.1'!S24&gt;='Раздел 2.14.2.1'!U24,0,1)</f>
        <v>0</v>
      </c>
    </row>
    <row r="12152" spans="1:8" x14ac:dyDescent="0.2">
      <c r="A12152" s="6">
        <f t="shared" si="179"/>
        <v>609562</v>
      </c>
      <c r="B12152" s="6">
        <v>59</v>
      </c>
      <c r="C12152" s="7">
        <v>5</v>
      </c>
      <c r="D12152" s="7">
        <v>104</v>
      </c>
      <c r="E12152" s="6" t="s">
        <v>20154</v>
      </c>
      <c r="H12152" s="6">
        <f>IF('Раздел 2.14.2.1'!S25&gt;='Раздел 2.14.2.1'!U25,0,1)</f>
        <v>0</v>
      </c>
    </row>
    <row r="12153" spans="1:8" x14ac:dyDescent="0.2">
      <c r="A12153" s="6">
        <f t="shared" si="179"/>
        <v>609562</v>
      </c>
      <c r="B12153" s="6">
        <v>59</v>
      </c>
      <c r="C12153" s="7">
        <v>5</v>
      </c>
      <c r="D12153" s="7">
        <v>105</v>
      </c>
      <c r="E12153" s="6" t="s">
        <v>20155</v>
      </c>
      <c r="H12153" s="6">
        <f>IF('Раздел 2.14.2.1'!S26&gt;='Раздел 2.14.2.1'!U26,0,1)</f>
        <v>0</v>
      </c>
    </row>
    <row r="12154" spans="1:8" x14ac:dyDescent="0.2">
      <c r="A12154" s="6">
        <f t="shared" si="179"/>
        <v>609562</v>
      </c>
      <c r="B12154" s="6">
        <v>59</v>
      </c>
      <c r="C12154" s="7">
        <v>5</v>
      </c>
      <c r="D12154" s="7">
        <v>106</v>
      </c>
      <c r="E12154" s="6" t="s">
        <v>20156</v>
      </c>
      <c r="H12154" s="6">
        <f>IF('Раздел 2.14.2.1'!S27&gt;='Раздел 2.14.2.1'!U27,0,1)</f>
        <v>0</v>
      </c>
    </row>
    <row r="12155" spans="1:8" x14ac:dyDescent="0.2">
      <c r="A12155" s="6">
        <f t="shared" si="179"/>
        <v>609562</v>
      </c>
      <c r="B12155" s="6">
        <v>59</v>
      </c>
      <c r="C12155" s="7">
        <v>5</v>
      </c>
      <c r="D12155" s="7">
        <v>107</v>
      </c>
      <c r="E12155" s="6" t="s">
        <v>20157</v>
      </c>
      <c r="H12155" s="6">
        <f>IF('Раздел 2.14.2.1'!S28&gt;='Раздел 2.14.2.1'!U28,0,1)</f>
        <v>0</v>
      </c>
    </row>
    <row r="12156" spans="1:8" x14ac:dyDescent="0.2">
      <c r="A12156" s="6">
        <f t="shared" si="179"/>
        <v>609562</v>
      </c>
      <c r="B12156" s="6">
        <v>59</v>
      </c>
      <c r="C12156" s="7">
        <v>5</v>
      </c>
      <c r="D12156" s="7">
        <v>108</v>
      </c>
      <c r="E12156" s="6" t="s">
        <v>20986</v>
      </c>
      <c r="H12156" s="6">
        <f>IF('Раздел 2.14.2.1'!S29&gt;='Раздел 2.14.2.1'!U29,0,1)</f>
        <v>0</v>
      </c>
    </row>
    <row r="12157" spans="1:8" x14ac:dyDescent="0.2">
      <c r="A12157" s="6">
        <f t="shared" si="179"/>
        <v>609562</v>
      </c>
      <c r="B12157" s="6">
        <v>59</v>
      </c>
      <c r="C12157" s="7">
        <v>5</v>
      </c>
      <c r="D12157" s="7">
        <v>109</v>
      </c>
      <c r="E12157" s="6" t="s">
        <v>20987</v>
      </c>
      <c r="H12157" s="6">
        <f>IF('Раздел 2.14.2.1'!S30&gt;='Раздел 2.14.2.1'!U30,0,1)</f>
        <v>0</v>
      </c>
    </row>
    <row r="12158" spans="1:8" x14ac:dyDescent="0.2">
      <c r="A12158" s="6">
        <f t="shared" si="179"/>
        <v>609562</v>
      </c>
      <c r="B12158" s="6">
        <v>59</v>
      </c>
      <c r="C12158" s="7">
        <v>5</v>
      </c>
      <c r="D12158" s="7">
        <v>110</v>
      </c>
      <c r="E12158" s="6" t="s">
        <v>20988</v>
      </c>
      <c r="H12158" s="6">
        <f>IF('Раздел 2.14.2.1'!S31&gt;='Раздел 2.14.2.1'!U31,0,1)</f>
        <v>0</v>
      </c>
    </row>
    <row r="12159" spans="1:8" x14ac:dyDescent="0.2">
      <c r="A12159" s="6">
        <f t="shared" si="179"/>
        <v>609562</v>
      </c>
      <c r="B12159" s="6">
        <v>59</v>
      </c>
      <c r="C12159" s="7">
        <v>5</v>
      </c>
      <c r="D12159" s="7">
        <v>111</v>
      </c>
      <c r="E12159" s="6" t="s">
        <v>20197</v>
      </c>
      <c r="H12159" s="6">
        <f>IF('Раздел 2.14.2.1'!S32&gt;='Раздел 2.14.2.1'!U32,0,1)</f>
        <v>0</v>
      </c>
    </row>
    <row r="12160" spans="1:8" x14ac:dyDescent="0.2">
      <c r="A12160" s="6">
        <f t="shared" si="179"/>
        <v>609562</v>
      </c>
      <c r="B12160" s="6">
        <v>59</v>
      </c>
      <c r="C12160" s="7">
        <v>5</v>
      </c>
      <c r="D12160" s="7">
        <v>112</v>
      </c>
      <c r="E12160" s="6" t="s">
        <v>20198</v>
      </c>
      <c r="H12160" s="6">
        <f>IF('Раздел 2.14.2.1'!S33&gt;='Раздел 2.14.2.1'!U33,0,1)</f>
        <v>0</v>
      </c>
    </row>
    <row r="12161" spans="1:8" x14ac:dyDescent="0.2">
      <c r="A12161" s="6">
        <f t="shared" si="179"/>
        <v>609562</v>
      </c>
      <c r="B12161" s="6">
        <v>59</v>
      </c>
      <c r="C12161" s="7">
        <v>5</v>
      </c>
      <c r="D12161" s="7">
        <v>113</v>
      </c>
      <c r="E12161" s="6" t="s">
        <v>20199</v>
      </c>
      <c r="H12161" s="6">
        <f>IF('Раздел 2.14.2.1'!S34&gt;='Раздел 2.14.2.1'!U34,0,1)</f>
        <v>0</v>
      </c>
    </row>
    <row r="12162" spans="1:8" x14ac:dyDescent="0.2">
      <c r="A12162" s="6">
        <f t="shared" si="179"/>
        <v>609562</v>
      </c>
      <c r="B12162" s="6">
        <v>59</v>
      </c>
      <c r="C12162" s="7">
        <v>5</v>
      </c>
      <c r="D12162" s="7">
        <v>114</v>
      </c>
      <c r="E12162" s="6" t="s">
        <v>20200</v>
      </c>
      <c r="H12162" s="6">
        <f>IF('Раздел 2.14.2.1'!S35&gt;='Раздел 2.14.2.1'!U35,0,1)</f>
        <v>0</v>
      </c>
    </row>
    <row r="12163" spans="1:8" x14ac:dyDescent="0.2">
      <c r="A12163" s="6">
        <f t="shared" si="179"/>
        <v>609562</v>
      </c>
      <c r="B12163" s="6">
        <v>59</v>
      </c>
      <c r="C12163" s="7">
        <v>5</v>
      </c>
      <c r="D12163" s="7">
        <v>115</v>
      </c>
      <c r="E12163" s="6" t="s">
        <v>20201</v>
      </c>
      <c r="H12163" s="6">
        <f>IF('Раздел 2.14.2.1'!S36&gt;='Раздел 2.14.2.1'!U36,0,1)</f>
        <v>0</v>
      </c>
    </row>
    <row r="12164" spans="1:8" x14ac:dyDescent="0.2">
      <c r="A12164" s="6">
        <f t="shared" si="179"/>
        <v>609562</v>
      </c>
      <c r="B12164" s="6">
        <v>59</v>
      </c>
      <c r="C12164" s="7">
        <v>5</v>
      </c>
      <c r="D12164" s="7">
        <v>116</v>
      </c>
      <c r="E12164" s="6" t="s">
        <v>20202</v>
      </c>
      <c r="H12164" s="6">
        <f>IF('Раздел 2.14.2.1'!S37&gt;='Раздел 2.14.2.1'!U37,0,1)</f>
        <v>0</v>
      </c>
    </row>
    <row r="12165" spans="1:8" x14ac:dyDescent="0.2">
      <c r="A12165" s="6">
        <f t="shared" si="179"/>
        <v>609562</v>
      </c>
      <c r="B12165" s="6">
        <v>59</v>
      </c>
      <c r="C12165" s="7">
        <v>5</v>
      </c>
      <c r="D12165" s="7">
        <v>117</v>
      </c>
      <c r="E12165" s="6" t="s">
        <v>20203</v>
      </c>
      <c r="H12165" s="6">
        <f>IF('Раздел 2.14.2.1'!S38&gt;='Раздел 2.14.2.1'!U38,0,1)</f>
        <v>0</v>
      </c>
    </row>
    <row r="12166" spans="1:8" x14ac:dyDescent="0.2">
      <c r="A12166" s="6">
        <f t="shared" si="179"/>
        <v>609562</v>
      </c>
      <c r="B12166" s="6">
        <v>59</v>
      </c>
      <c r="C12166" s="7">
        <v>5</v>
      </c>
      <c r="D12166" s="7">
        <v>118</v>
      </c>
      <c r="E12166" s="6" t="s">
        <v>20204</v>
      </c>
      <c r="H12166" s="6">
        <f>IF('Раздел 2.14.2.1'!S39&gt;='Раздел 2.14.2.1'!U39,0,1)</f>
        <v>0</v>
      </c>
    </row>
    <row r="12167" spans="1:8" x14ac:dyDescent="0.2">
      <c r="A12167" s="6">
        <f t="shared" si="179"/>
        <v>609562</v>
      </c>
      <c r="B12167" s="6">
        <v>59</v>
      </c>
      <c r="C12167" s="7">
        <v>5</v>
      </c>
      <c r="D12167" s="7">
        <v>119</v>
      </c>
      <c r="E12167" s="6" t="s">
        <v>20205</v>
      </c>
      <c r="H12167" s="6">
        <f>IF('Раздел 2.14.2.1'!S40&gt;='Раздел 2.14.2.1'!U40,0,1)</f>
        <v>0</v>
      </c>
    </row>
    <row r="12168" spans="1:8" x14ac:dyDescent="0.2">
      <c r="A12168" s="6">
        <f t="shared" si="179"/>
        <v>609562</v>
      </c>
      <c r="B12168" s="6">
        <v>59</v>
      </c>
      <c r="C12168" s="7">
        <v>5</v>
      </c>
      <c r="D12168" s="7">
        <v>120</v>
      </c>
      <c r="E12168" s="6" t="s">
        <v>20206</v>
      </c>
      <c r="H12168" s="6">
        <f>IF('Раздел 2.14.2.1'!S41&gt;='Раздел 2.14.2.1'!U41,0,1)</f>
        <v>0</v>
      </c>
    </row>
    <row r="12169" spans="1:8" x14ac:dyDescent="0.2">
      <c r="A12169" s="6">
        <f t="shared" si="179"/>
        <v>609562</v>
      </c>
      <c r="B12169" s="6">
        <v>59</v>
      </c>
      <c r="C12169" s="7">
        <v>5</v>
      </c>
      <c r="D12169" s="7">
        <v>121</v>
      </c>
      <c r="E12169" s="6" t="s">
        <v>20207</v>
      </c>
      <c r="H12169" s="6">
        <f>IF('Раздел 2.14.2.1'!S42&gt;='Раздел 2.14.2.1'!U42,0,1)</f>
        <v>0</v>
      </c>
    </row>
    <row r="12170" spans="1:8" x14ac:dyDescent="0.2">
      <c r="A12170" s="6">
        <f t="shared" si="179"/>
        <v>609562</v>
      </c>
      <c r="B12170" s="6">
        <v>59</v>
      </c>
      <c r="C12170" s="7">
        <v>5</v>
      </c>
      <c r="D12170" s="7">
        <v>122</v>
      </c>
      <c r="E12170" s="6" t="s">
        <v>20208</v>
      </c>
      <c r="H12170" s="6">
        <f>IF('Раздел 2.14.2.1'!S43&gt;='Раздел 2.14.2.1'!U43,0,1)</f>
        <v>0</v>
      </c>
    </row>
    <row r="12171" spans="1:8" x14ac:dyDescent="0.2">
      <c r="A12171" s="6">
        <f t="shared" si="179"/>
        <v>609562</v>
      </c>
      <c r="B12171" s="6">
        <v>59</v>
      </c>
      <c r="C12171" s="7">
        <v>5</v>
      </c>
      <c r="D12171" s="7">
        <v>123</v>
      </c>
      <c r="E12171" s="6" t="s">
        <v>20209</v>
      </c>
      <c r="H12171" s="6">
        <f>IF('Раздел 2.14.2.1'!S44&gt;='Раздел 2.14.2.1'!U44,0,1)</f>
        <v>0</v>
      </c>
    </row>
    <row r="12172" spans="1:8" x14ac:dyDescent="0.2">
      <c r="A12172" s="6">
        <f t="shared" si="179"/>
        <v>609562</v>
      </c>
      <c r="B12172" s="6">
        <v>59</v>
      </c>
      <c r="C12172" s="7">
        <v>5</v>
      </c>
      <c r="D12172" s="7">
        <v>124</v>
      </c>
      <c r="E12172" s="6" t="s">
        <v>20210</v>
      </c>
      <c r="H12172" s="6">
        <f>IF('Раздел 2.14.2.1'!S45&gt;='Раздел 2.14.2.1'!U45,0,1)</f>
        <v>0</v>
      </c>
    </row>
    <row r="12173" spans="1:8" x14ac:dyDescent="0.2">
      <c r="A12173" s="6">
        <f t="shared" si="179"/>
        <v>609562</v>
      </c>
      <c r="B12173" s="6">
        <v>59</v>
      </c>
      <c r="C12173" s="7">
        <v>5</v>
      </c>
      <c r="D12173" s="7">
        <v>125</v>
      </c>
      <c r="E12173" s="6" t="s">
        <v>20211</v>
      </c>
      <c r="H12173" s="6">
        <f>IF('Раздел 2.14.2.1'!S46&gt;='Раздел 2.14.2.1'!U46,0,1)</f>
        <v>0</v>
      </c>
    </row>
    <row r="12174" spans="1:8" x14ac:dyDescent="0.2">
      <c r="A12174" s="6">
        <f t="shared" si="179"/>
        <v>609562</v>
      </c>
      <c r="B12174" s="6">
        <v>59</v>
      </c>
      <c r="C12174" s="7">
        <v>5</v>
      </c>
      <c r="D12174" s="7">
        <v>126</v>
      </c>
      <c r="E12174" s="6" t="s">
        <v>20212</v>
      </c>
      <c r="H12174" s="6">
        <f>IF('Раздел 2.14.2.1'!S47&gt;='Раздел 2.14.2.1'!U47,0,1)</f>
        <v>0</v>
      </c>
    </row>
    <row r="12175" spans="1:8" x14ac:dyDescent="0.2">
      <c r="A12175" s="6">
        <f t="shared" si="179"/>
        <v>609562</v>
      </c>
      <c r="B12175" s="6">
        <v>59</v>
      </c>
      <c r="C12175" s="7">
        <v>5</v>
      </c>
      <c r="D12175" s="7">
        <v>127</v>
      </c>
      <c r="E12175" s="6" t="s">
        <v>20213</v>
      </c>
      <c r="H12175" s="6">
        <f>IF('Раздел 2.14.2.1'!S48&gt;='Раздел 2.14.2.1'!U48,0,1)</f>
        <v>0</v>
      </c>
    </row>
    <row r="12176" spans="1:8" x14ac:dyDescent="0.2">
      <c r="A12176" s="6">
        <f t="shared" si="179"/>
        <v>609562</v>
      </c>
      <c r="B12176" s="6">
        <v>59</v>
      </c>
      <c r="C12176" s="119">
        <v>5</v>
      </c>
      <c r="D12176" s="119">
        <v>128</v>
      </c>
      <c r="E12176" s="119" t="s">
        <v>20214</v>
      </c>
      <c r="F12176" s="119"/>
      <c r="G12176" s="119"/>
      <c r="H12176" s="119">
        <f>IF('Раздел 2.14.2.1'!S49&gt;='Раздел 2.14.2.1'!U49,0,1)</f>
        <v>0</v>
      </c>
    </row>
    <row r="12177" spans="1:8" x14ac:dyDescent="0.2">
      <c r="A12177" s="6">
        <f t="shared" si="179"/>
        <v>609562</v>
      </c>
      <c r="B12177" s="6">
        <v>59</v>
      </c>
      <c r="C12177" s="125">
        <v>6</v>
      </c>
      <c r="D12177" s="7">
        <v>129</v>
      </c>
      <c r="E12177" s="6" t="s">
        <v>20215</v>
      </c>
      <c r="F12177" s="125"/>
      <c r="G12177" s="125"/>
      <c r="H12177" s="125">
        <f>IF('Раздел 2.14.2.1'!V21&gt;='Раздел 2.14.2.1'!W21,0,1)</f>
        <v>0</v>
      </c>
    </row>
    <row r="12178" spans="1:8" x14ac:dyDescent="0.2">
      <c r="A12178" s="6">
        <f t="shared" si="179"/>
        <v>609562</v>
      </c>
      <c r="B12178" s="6">
        <v>59</v>
      </c>
      <c r="C12178" s="7">
        <v>6</v>
      </c>
      <c r="D12178" s="7">
        <v>130</v>
      </c>
      <c r="E12178" s="6" t="s">
        <v>20216</v>
      </c>
      <c r="F12178" s="7"/>
      <c r="G12178" s="7"/>
      <c r="H12178" s="7">
        <f>IF('Раздел 2.14.2.1'!V22&gt;='Раздел 2.14.2.1'!W22,0,1)</f>
        <v>0</v>
      </c>
    </row>
    <row r="12179" spans="1:8" x14ac:dyDescent="0.2">
      <c r="A12179" s="6">
        <f t="shared" ref="A12179:A12242" si="180">P_3</f>
        <v>609562</v>
      </c>
      <c r="B12179" s="6">
        <v>59</v>
      </c>
      <c r="C12179" s="7">
        <v>6</v>
      </c>
      <c r="D12179" s="7">
        <v>131</v>
      </c>
      <c r="E12179" s="6" t="s">
        <v>20217</v>
      </c>
      <c r="F12179" s="7"/>
      <c r="G12179" s="7"/>
      <c r="H12179" s="7">
        <f>IF('Раздел 2.14.2.1'!V23&gt;='Раздел 2.14.2.1'!W23,0,1)</f>
        <v>0</v>
      </c>
    </row>
    <row r="12180" spans="1:8" x14ac:dyDescent="0.2">
      <c r="A12180" s="6">
        <f t="shared" si="180"/>
        <v>609562</v>
      </c>
      <c r="B12180" s="6">
        <v>59</v>
      </c>
      <c r="C12180" s="7">
        <v>6</v>
      </c>
      <c r="D12180" s="7">
        <v>132</v>
      </c>
      <c r="E12180" s="6" t="s">
        <v>20218</v>
      </c>
      <c r="F12180" s="7"/>
      <c r="G12180" s="7"/>
      <c r="H12180" s="7">
        <f>IF('Раздел 2.14.2.1'!V24&gt;='Раздел 2.14.2.1'!W24,0,1)</f>
        <v>0</v>
      </c>
    </row>
    <row r="12181" spans="1:8" x14ac:dyDescent="0.2">
      <c r="A12181" s="6">
        <f t="shared" si="180"/>
        <v>609562</v>
      </c>
      <c r="B12181" s="6">
        <v>59</v>
      </c>
      <c r="C12181" s="7">
        <v>6</v>
      </c>
      <c r="D12181" s="7">
        <v>133</v>
      </c>
      <c r="E12181" s="6" t="s">
        <v>20219</v>
      </c>
      <c r="F12181" s="7"/>
      <c r="G12181" s="7"/>
      <c r="H12181" s="7">
        <f>IF('Раздел 2.14.2.1'!V25&gt;='Раздел 2.14.2.1'!W25,0,1)</f>
        <v>0</v>
      </c>
    </row>
    <row r="12182" spans="1:8" x14ac:dyDescent="0.2">
      <c r="A12182" s="6">
        <f t="shared" si="180"/>
        <v>609562</v>
      </c>
      <c r="B12182" s="6">
        <v>59</v>
      </c>
      <c r="C12182" s="7">
        <v>6</v>
      </c>
      <c r="D12182" s="7">
        <v>134</v>
      </c>
      <c r="E12182" s="6" t="s">
        <v>20220</v>
      </c>
      <c r="F12182" s="7"/>
      <c r="G12182" s="7"/>
      <c r="H12182" s="7">
        <f>IF('Раздел 2.14.2.1'!V26&gt;='Раздел 2.14.2.1'!W26,0,1)</f>
        <v>0</v>
      </c>
    </row>
    <row r="12183" spans="1:8" x14ac:dyDescent="0.2">
      <c r="A12183" s="6">
        <f t="shared" si="180"/>
        <v>609562</v>
      </c>
      <c r="B12183" s="6">
        <v>59</v>
      </c>
      <c r="C12183" s="7">
        <v>6</v>
      </c>
      <c r="D12183" s="7">
        <v>135</v>
      </c>
      <c r="E12183" s="6" t="s">
        <v>20221</v>
      </c>
      <c r="F12183" s="7"/>
      <c r="G12183" s="7"/>
      <c r="H12183" s="7">
        <f>IF('Раздел 2.14.2.1'!V27&gt;='Раздел 2.14.2.1'!W27,0,1)</f>
        <v>0</v>
      </c>
    </row>
    <row r="12184" spans="1:8" x14ac:dyDescent="0.2">
      <c r="A12184" s="6">
        <f t="shared" si="180"/>
        <v>609562</v>
      </c>
      <c r="B12184" s="6">
        <v>59</v>
      </c>
      <c r="C12184" s="7">
        <v>6</v>
      </c>
      <c r="D12184" s="7">
        <v>136</v>
      </c>
      <c r="E12184" s="6" t="s">
        <v>20222</v>
      </c>
      <c r="F12184" s="7"/>
      <c r="G12184" s="7"/>
      <c r="H12184" s="7">
        <f>IF('Раздел 2.14.2.1'!V28&gt;='Раздел 2.14.2.1'!W28,0,1)</f>
        <v>0</v>
      </c>
    </row>
    <row r="12185" spans="1:8" x14ac:dyDescent="0.2">
      <c r="A12185" s="6">
        <f t="shared" si="180"/>
        <v>609562</v>
      </c>
      <c r="B12185" s="6">
        <v>59</v>
      </c>
      <c r="C12185" s="7">
        <v>6</v>
      </c>
      <c r="D12185" s="7">
        <v>137</v>
      </c>
      <c r="E12185" s="6" t="s">
        <v>20223</v>
      </c>
      <c r="F12185" s="7"/>
      <c r="G12185" s="7"/>
      <c r="H12185" s="7">
        <f>IF('Раздел 2.14.2.1'!V29&gt;='Раздел 2.14.2.1'!W29,0,1)</f>
        <v>0</v>
      </c>
    </row>
    <row r="12186" spans="1:8" x14ac:dyDescent="0.2">
      <c r="A12186" s="6">
        <f t="shared" si="180"/>
        <v>609562</v>
      </c>
      <c r="B12186" s="6">
        <v>59</v>
      </c>
      <c r="C12186" s="7">
        <v>6</v>
      </c>
      <c r="D12186" s="7">
        <v>138</v>
      </c>
      <c r="E12186" s="6" t="s">
        <v>20224</v>
      </c>
      <c r="F12186" s="7"/>
      <c r="G12186" s="7"/>
      <c r="H12186" s="7">
        <f>IF('Раздел 2.14.2.1'!V30&gt;='Раздел 2.14.2.1'!W30,0,1)</f>
        <v>0</v>
      </c>
    </row>
    <row r="12187" spans="1:8" x14ac:dyDescent="0.2">
      <c r="A12187" s="6">
        <f t="shared" si="180"/>
        <v>609562</v>
      </c>
      <c r="B12187" s="6">
        <v>59</v>
      </c>
      <c r="C12187" s="7">
        <v>6</v>
      </c>
      <c r="D12187" s="7">
        <v>139</v>
      </c>
      <c r="E12187" s="6" t="s">
        <v>20225</v>
      </c>
      <c r="F12187" s="7"/>
      <c r="G12187" s="7"/>
      <c r="H12187" s="7">
        <f>IF('Раздел 2.14.2.1'!V31&gt;='Раздел 2.14.2.1'!W31,0,1)</f>
        <v>0</v>
      </c>
    </row>
    <row r="12188" spans="1:8" x14ac:dyDescent="0.2">
      <c r="A12188" s="6">
        <f t="shared" si="180"/>
        <v>609562</v>
      </c>
      <c r="B12188" s="6">
        <v>59</v>
      </c>
      <c r="C12188" s="7">
        <v>6</v>
      </c>
      <c r="D12188" s="7">
        <v>140</v>
      </c>
      <c r="E12188" s="6" t="s">
        <v>19462</v>
      </c>
      <c r="F12188" s="7"/>
      <c r="G12188" s="7"/>
      <c r="H12188" s="7">
        <f>IF('Раздел 2.14.2.1'!V32&gt;='Раздел 2.14.2.1'!W32,0,1)</f>
        <v>0</v>
      </c>
    </row>
    <row r="12189" spans="1:8" x14ac:dyDescent="0.2">
      <c r="A12189" s="6">
        <f t="shared" si="180"/>
        <v>609562</v>
      </c>
      <c r="B12189" s="6">
        <v>59</v>
      </c>
      <c r="C12189" s="7">
        <v>6</v>
      </c>
      <c r="D12189" s="7">
        <v>141</v>
      </c>
      <c r="E12189" s="6" t="s">
        <v>19463</v>
      </c>
      <c r="F12189" s="7"/>
      <c r="G12189" s="7"/>
      <c r="H12189" s="7">
        <f>IF('Раздел 2.14.2.1'!V33&gt;='Раздел 2.14.2.1'!W33,0,1)</f>
        <v>0</v>
      </c>
    </row>
    <row r="12190" spans="1:8" x14ac:dyDescent="0.2">
      <c r="A12190" s="6">
        <f t="shared" si="180"/>
        <v>609562</v>
      </c>
      <c r="B12190" s="6">
        <v>59</v>
      </c>
      <c r="C12190" s="7">
        <v>6</v>
      </c>
      <c r="D12190" s="7">
        <v>142</v>
      </c>
      <c r="E12190" s="6" t="s">
        <v>19464</v>
      </c>
      <c r="F12190" s="7"/>
      <c r="G12190" s="7"/>
      <c r="H12190" s="7">
        <f>IF('Раздел 2.14.2.1'!V34&gt;='Раздел 2.14.2.1'!W34,0,1)</f>
        <v>0</v>
      </c>
    </row>
    <row r="12191" spans="1:8" x14ac:dyDescent="0.2">
      <c r="A12191" s="6">
        <f t="shared" si="180"/>
        <v>609562</v>
      </c>
      <c r="B12191" s="6">
        <v>59</v>
      </c>
      <c r="C12191" s="7">
        <v>6</v>
      </c>
      <c r="D12191" s="7">
        <v>143</v>
      </c>
      <c r="E12191" s="6" t="s">
        <v>19465</v>
      </c>
      <c r="F12191" s="7"/>
      <c r="G12191" s="7"/>
      <c r="H12191" s="7">
        <f>IF('Раздел 2.14.2.1'!V35&gt;='Раздел 2.14.2.1'!W35,0,1)</f>
        <v>0</v>
      </c>
    </row>
    <row r="12192" spans="1:8" x14ac:dyDescent="0.2">
      <c r="A12192" s="6">
        <f t="shared" si="180"/>
        <v>609562</v>
      </c>
      <c r="B12192" s="6">
        <v>59</v>
      </c>
      <c r="C12192" s="7">
        <v>6</v>
      </c>
      <c r="D12192" s="7">
        <v>144</v>
      </c>
      <c r="E12192" s="6" t="s">
        <v>19466</v>
      </c>
      <c r="F12192" s="7"/>
      <c r="G12192" s="7"/>
      <c r="H12192" s="7">
        <f>IF('Раздел 2.14.2.1'!V36&gt;='Раздел 2.14.2.1'!W36,0,1)</f>
        <v>0</v>
      </c>
    </row>
    <row r="12193" spans="1:8" x14ac:dyDescent="0.2">
      <c r="A12193" s="6">
        <f t="shared" si="180"/>
        <v>609562</v>
      </c>
      <c r="B12193" s="6">
        <v>59</v>
      </c>
      <c r="C12193" s="7">
        <v>6</v>
      </c>
      <c r="D12193" s="7">
        <v>145</v>
      </c>
      <c r="E12193" s="6" t="s">
        <v>19467</v>
      </c>
      <c r="F12193" s="7"/>
      <c r="G12193" s="7"/>
      <c r="H12193" s="7">
        <f>IF('Раздел 2.14.2.1'!V37&gt;='Раздел 2.14.2.1'!W37,0,1)</f>
        <v>0</v>
      </c>
    </row>
    <row r="12194" spans="1:8" x14ac:dyDescent="0.2">
      <c r="A12194" s="6">
        <f t="shared" si="180"/>
        <v>609562</v>
      </c>
      <c r="B12194" s="6">
        <v>59</v>
      </c>
      <c r="C12194" s="7">
        <v>6</v>
      </c>
      <c r="D12194" s="7">
        <v>146</v>
      </c>
      <c r="E12194" s="6" t="s">
        <v>19468</v>
      </c>
      <c r="F12194" s="7"/>
      <c r="G12194" s="7"/>
      <c r="H12194" s="7">
        <f>IF('Раздел 2.14.2.1'!V38&gt;='Раздел 2.14.2.1'!W38,0,1)</f>
        <v>0</v>
      </c>
    </row>
    <row r="12195" spans="1:8" x14ac:dyDescent="0.2">
      <c r="A12195" s="6">
        <f t="shared" si="180"/>
        <v>609562</v>
      </c>
      <c r="B12195" s="6">
        <v>59</v>
      </c>
      <c r="C12195" s="7">
        <v>6</v>
      </c>
      <c r="D12195" s="7">
        <v>147</v>
      </c>
      <c r="E12195" s="6" t="s">
        <v>19469</v>
      </c>
      <c r="F12195" s="7"/>
      <c r="G12195" s="7"/>
      <c r="H12195" s="7">
        <f>IF('Раздел 2.14.2.1'!V39&gt;='Раздел 2.14.2.1'!W39,0,1)</f>
        <v>0</v>
      </c>
    </row>
    <row r="12196" spans="1:8" x14ac:dyDescent="0.2">
      <c r="A12196" s="6">
        <f t="shared" si="180"/>
        <v>609562</v>
      </c>
      <c r="B12196" s="6">
        <v>59</v>
      </c>
      <c r="C12196" s="7">
        <v>6</v>
      </c>
      <c r="D12196" s="7">
        <v>148</v>
      </c>
      <c r="E12196" s="6" t="s">
        <v>19470</v>
      </c>
      <c r="F12196" s="7"/>
      <c r="G12196" s="7"/>
      <c r="H12196" s="7">
        <f>IF('Раздел 2.14.2.1'!V40&gt;='Раздел 2.14.2.1'!W40,0,1)</f>
        <v>0</v>
      </c>
    </row>
    <row r="12197" spans="1:8" x14ac:dyDescent="0.2">
      <c r="A12197" s="6">
        <f t="shared" si="180"/>
        <v>609562</v>
      </c>
      <c r="B12197" s="6">
        <v>59</v>
      </c>
      <c r="C12197" s="7">
        <v>6</v>
      </c>
      <c r="D12197" s="7">
        <v>149</v>
      </c>
      <c r="E12197" s="6" t="s">
        <v>19471</v>
      </c>
      <c r="F12197" s="7"/>
      <c r="G12197" s="7"/>
      <c r="H12197" s="7">
        <f>IF('Раздел 2.14.2.1'!V41&gt;='Раздел 2.14.2.1'!W41,0,1)</f>
        <v>0</v>
      </c>
    </row>
    <row r="12198" spans="1:8" x14ac:dyDescent="0.2">
      <c r="A12198" s="6">
        <f t="shared" si="180"/>
        <v>609562</v>
      </c>
      <c r="B12198" s="6">
        <v>59</v>
      </c>
      <c r="C12198" s="7">
        <v>6</v>
      </c>
      <c r="D12198" s="7">
        <v>150</v>
      </c>
      <c r="E12198" s="6" t="s">
        <v>18690</v>
      </c>
      <c r="F12198" s="7"/>
      <c r="G12198" s="7"/>
      <c r="H12198" s="7">
        <f>IF('Раздел 2.14.2.1'!V42&gt;='Раздел 2.14.2.1'!W42,0,1)</f>
        <v>0</v>
      </c>
    </row>
    <row r="12199" spans="1:8" x14ac:dyDescent="0.2">
      <c r="A12199" s="6">
        <f t="shared" si="180"/>
        <v>609562</v>
      </c>
      <c r="B12199" s="6">
        <v>59</v>
      </c>
      <c r="C12199" s="7">
        <v>6</v>
      </c>
      <c r="D12199" s="7">
        <v>151</v>
      </c>
      <c r="E12199" s="6" t="s">
        <v>18691</v>
      </c>
      <c r="F12199" s="7"/>
      <c r="G12199" s="7"/>
      <c r="H12199" s="7">
        <f>IF('Раздел 2.14.2.1'!V43&gt;='Раздел 2.14.2.1'!W43,0,1)</f>
        <v>0</v>
      </c>
    </row>
    <row r="12200" spans="1:8" x14ac:dyDescent="0.2">
      <c r="A12200" s="6">
        <f t="shared" si="180"/>
        <v>609562</v>
      </c>
      <c r="B12200" s="6">
        <v>59</v>
      </c>
      <c r="C12200" s="7">
        <v>6</v>
      </c>
      <c r="D12200" s="7">
        <v>152</v>
      </c>
      <c r="E12200" s="6" t="s">
        <v>18692</v>
      </c>
      <c r="F12200" s="7"/>
      <c r="G12200" s="7"/>
      <c r="H12200" s="7">
        <f>IF('Раздел 2.14.2.1'!V44&gt;='Раздел 2.14.2.1'!W44,0,1)</f>
        <v>0</v>
      </c>
    </row>
    <row r="12201" spans="1:8" x14ac:dyDescent="0.2">
      <c r="A12201" s="6">
        <f t="shared" si="180"/>
        <v>609562</v>
      </c>
      <c r="B12201" s="6">
        <v>59</v>
      </c>
      <c r="C12201" s="7">
        <v>6</v>
      </c>
      <c r="D12201" s="7">
        <v>153</v>
      </c>
      <c r="E12201" s="6" t="s">
        <v>18696</v>
      </c>
      <c r="F12201" s="7"/>
      <c r="G12201" s="7"/>
      <c r="H12201" s="7">
        <f>IF('Раздел 2.14.2.1'!V45&gt;='Раздел 2.14.2.1'!W45,0,1)</f>
        <v>0</v>
      </c>
    </row>
    <row r="12202" spans="1:8" x14ac:dyDescent="0.2">
      <c r="A12202" s="6">
        <f t="shared" si="180"/>
        <v>609562</v>
      </c>
      <c r="B12202" s="6">
        <v>59</v>
      </c>
      <c r="C12202" s="7">
        <v>6</v>
      </c>
      <c r="D12202" s="7">
        <v>154</v>
      </c>
      <c r="E12202" s="6" t="s">
        <v>18697</v>
      </c>
      <c r="F12202" s="7"/>
      <c r="G12202" s="7"/>
      <c r="H12202" s="7">
        <f>IF('Раздел 2.14.2.1'!V46&gt;='Раздел 2.14.2.1'!W46,0,1)</f>
        <v>0</v>
      </c>
    </row>
    <row r="12203" spans="1:8" x14ac:dyDescent="0.2">
      <c r="A12203" s="6">
        <f t="shared" si="180"/>
        <v>609562</v>
      </c>
      <c r="B12203" s="6">
        <v>59</v>
      </c>
      <c r="C12203" s="7">
        <v>6</v>
      </c>
      <c r="D12203" s="7">
        <v>155</v>
      </c>
      <c r="E12203" s="6" t="s">
        <v>18698</v>
      </c>
      <c r="F12203" s="7"/>
      <c r="G12203" s="7"/>
      <c r="H12203" s="7">
        <f>IF('Раздел 2.14.2.1'!V47&gt;='Раздел 2.14.2.1'!W47,0,1)</f>
        <v>0</v>
      </c>
    </row>
    <row r="12204" spans="1:8" x14ac:dyDescent="0.2">
      <c r="A12204" s="6">
        <f t="shared" si="180"/>
        <v>609562</v>
      </c>
      <c r="B12204" s="6">
        <v>59</v>
      </c>
      <c r="C12204" s="7">
        <v>6</v>
      </c>
      <c r="D12204" s="7">
        <v>156</v>
      </c>
      <c r="E12204" s="6" t="s">
        <v>18699</v>
      </c>
      <c r="F12204" s="7"/>
      <c r="G12204" s="7"/>
      <c r="H12204" s="7">
        <f>IF('Раздел 2.14.2.1'!V48&gt;='Раздел 2.14.2.1'!W48,0,1)</f>
        <v>0</v>
      </c>
    </row>
    <row r="12205" spans="1:8" x14ac:dyDescent="0.2">
      <c r="A12205" s="6">
        <f t="shared" si="180"/>
        <v>609562</v>
      </c>
      <c r="B12205" s="6">
        <v>59</v>
      </c>
      <c r="C12205" s="119">
        <v>6</v>
      </c>
      <c r="D12205" s="119">
        <v>157</v>
      </c>
      <c r="E12205" s="119" t="s">
        <v>18700</v>
      </c>
      <c r="F12205" s="119"/>
      <c r="G12205" s="119"/>
      <c r="H12205" s="119">
        <f>IF('Раздел 2.14.2.1'!V49&gt;='Раздел 2.14.2.1'!W49,0,1)</f>
        <v>0</v>
      </c>
    </row>
    <row r="12206" spans="1:8" x14ac:dyDescent="0.2">
      <c r="A12206" s="6">
        <f t="shared" si="180"/>
        <v>609562</v>
      </c>
      <c r="B12206" s="6">
        <v>59</v>
      </c>
      <c r="C12206" s="125">
        <v>7</v>
      </c>
      <c r="D12206" s="7">
        <v>158</v>
      </c>
      <c r="E12206" s="6" t="s">
        <v>18701</v>
      </c>
      <c r="H12206" s="6">
        <f>IF('Раздел 2.14.2.1'!V21&gt;='Раздел 2.14.2.1'!X21,0,1)</f>
        <v>0</v>
      </c>
    </row>
    <row r="12207" spans="1:8" x14ac:dyDescent="0.2">
      <c r="A12207" s="6">
        <f t="shared" si="180"/>
        <v>609562</v>
      </c>
      <c r="B12207" s="6">
        <v>59</v>
      </c>
      <c r="C12207" s="7">
        <v>7</v>
      </c>
      <c r="D12207" s="7">
        <v>159</v>
      </c>
      <c r="E12207" s="6" t="s">
        <v>18702</v>
      </c>
      <c r="H12207" s="6">
        <f>IF('Раздел 2.14.2.1'!V22&gt;='Раздел 2.14.2.1'!X22,0,1)</f>
        <v>0</v>
      </c>
    </row>
    <row r="12208" spans="1:8" x14ac:dyDescent="0.2">
      <c r="A12208" s="6">
        <f t="shared" si="180"/>
        <v>609562</v>
      </c>
      <c r="B12208" s="6">
        <v>59</v>
      </c>
      <c r="C12208" s="7">
        <v>7</v>
      </c>
      <c r="D12208" s="7">
        <v>160</v>
      </c>
      <c r="E12208" s="6" t="s">
        <v>18703</v>
      </c>
      <c r="H12208" s="6">
        <f>IF('Раздел 2.14.2.1'!V23&gt;='Раздел 2.14.2.1'!X23,0,1)</f>
        <v>0</v>
      </c>
    </row>
    <row r="12209" spans="1:8" x14ac:dyDescent="0.2">
      <c r="A12209" s="6">
        <f t="shared" si="180"/>
        <v>609562</v>
      </c>
      <c r="B12209" s="6">
        <v>59</v>
      </c>
      <c r="C12209" s="7">
        <v>7</v>
      </c>
      <c r="D12209" s="7">
        <v>161</v>
      </c>
      <c r="E12209" s="6" t="s">
        <v>19482</v>
      </c>
      <c r="H12209" s="6">
        <f>IF('Раздел 2.14.2.1'!V24&gt;='Раздел 2.14.2.1'!X24,0,1)</f>
        <v>0</v>
      </c>
    </row>
    <row r="12210" spans="1:8" x14ac:dyDescent="0.2">
      <c r="A12210" s="6">
        <f t="shared" si="180"/>
        <v>609562</v>
      </c>
      <c r="B12210" s="6">
        <v>59</v>
      </c>
      <c r="C12210" s="7">
        <v>7</v>
      </c>
      <c r="D12210" s="7">
        <v>162</v>
      </c>
      <c r="E12210" s="6" t="s">
        <v>19483</v>
      </c>
      <c r="H12210" s="6">
        <f>IF('Раздел 2.14.2.1'!V25&gt;='Раздел 2.14.2.1'!X25,0,1)</f>
        <v>0</v>
      </c>
    </row>
    <row r="12211" spans="1:8" x14ac:dyDescent="0.2">
      <c r="A12211" s="6">
        <f t="shared" si="180"/>
        <v>609562</v>
      </c>
      <c r="B12211" s="6">
        <v>59</v>
      </c>
      <c r="C12211" s="7">
        <v>7</v>
      </c>
      <c r="D12211" s="7">
        <v>163</v>
      </c>
      <c r="E12211" s="6" t="s">
        <v>20243</v>
      </c>
      <c r="H12211" s="6">
        <f>IF('Раздел 2.14.2.1'!V26&gt;='Раздел 2.14.2.1'!X26,0,1)</f>
        <v>0</v>
      </c>
    </row>
    <row r="12212" spans="1:8" x14ac:dyDescent="0.2">
      <c r="A12212" s="6">
        <f t="shared" si="180"/>
        <v>609562</v>
      </c>
      <c r="B12212" s="6">
        <v>59</v>
      </c>
      <c r="C12212" s="7">
        <v>7</v>
      </c>
      <c r="D12212" s="7">
        <v>164</v>
      </c>
      <c r="E12212" s="6" t="s">
        <v>20244</v>
      </c>
      <c r="H12212" s="6">
        <f>IF('Раздел 2.14.2.1'!V27&gt;='Раздел 2.14.2.1'!X27,0,1)</f>
        <v>0</v>
      </c>
    </row>
    <row r="12213" spans="1:8" x14ac:dyDescent="0.2">
      <c r="A12213" s="6">
        <f t="shared" si="180"/>
        <v>609562</v>
      </c>
      <c r="B12213" s="6">
        <v>59</v>
      </c>
      <c r="C12213" s="7">
        <v>7</v>
      </c>
      <c r="D12213" s="7">
        <v>165</v>
      </c>
      <c r="E12213" s="6" t="s">
        <v>18777</v>
      </c>
      <c r="H12213" s="6">
        <f>IF('Раздел 2.14.2.1'!V28&gt;='Раздел 2.14.2.1'!X28,0,1)</f>
        <v>0</v>
      </c>
    </row>
    <row r="12214" spans="1:8" x14ac:dyDescent="0.2">
      <c r="A12214" s="6">
        <f t="shared" si="180"/>
        <v>609562</v>
      </c>
      <c r="B12214" s="6">
        <v>59</v>
      </c>
      <c r="C12214" s="7">
        <v>7</v>
      </c>
      <c r="D12214" s="7">
        <v>166</v>
      </c>
      <c r="E12214" s="6" t="s">
        <v>18778</v>
      </c>
      <c r="H12214" s="6">
        <f>IF('Раздел 2.14.2.1'!V29&gt;='Раздел 2.14.2.1'!X29,0,1)</f>
        <v>0</v>
      </c>
    </row>
    <row r="12215" spans="1:8" x14ac:dyDescent="0.2">
      <c r="A12215" s="6">
        <f t="shared" si="180"/>
        <v>609562</v>
      </c>
      <c r="B12215" s="6">
        <v>59</v>
      </c>
      <c r="C12215" s="7">
        <v>7</v>
      </c>
      <c r="D12215" s="7">
        <v>167</v>
      </c>
      <c r="E12215" s="6" t="s">
        <v>18779</v>
      </c>
      <c r="H12215" s="6">
        <f>IF('Раздел 2.14.2.1'!V30&gt;='Раздел 2.14.2.1'!X30,0,1)</f>
        <v>0</v>
      </c>
    </row>
    <row r="12216" spans="1:8" x14ac:dyDescent="0.2">
      <c r="A12216" s="6">
        <f t="shared" si="180"/>
        <v>609562</v>
      </c>
      <c r="B12216" s="6">
        <v>59</v>
      </c>
      <c r="C12216" s="7">
        <v>7</v>
      </c>
      <c r="D12216" s="7">
        <v>168</v>
      </c>
      <c r="E12216" s="6" t="s">
        <v>18780</v>
      </c>
      <c r="H12216" s="6">
        <f>IF('Раздел 2.14.2.1'!V31&gt;='Раздел 2.14.2.1'!X31,0,1)</f>
        <v>0</v>
      </c>
    </row>
    <row r="12217" spans="1:8" x14ac:dyDescent="0.2">
      <c r="A12217" s="6">
        <f t="shared" si="180"/>
        <v>609562</v>
      </c>
      <c r="B12217" s="6">
        <v>59</v>
      </c>
      <c r="C12217" s="7">
        <v>7</v>
      </c>
      <c r="D12217" s="7">
        <v>169</v>
      </c>
      <c r="E12217" s="6" t="s">
        <v>18781</v>
      </c>
      <c r="H12217" s="6">
        <f>IF('Раздел 2.14.2.1'!V32&gt;='Раздел 2.14.2.1'!X32,0,1)</f>
        <v>0</v>
      </c>
    </row>
    <row r="12218" spans="1:8" x14ac:dyDescent="0.2">
      <c r="A12218" s="6">
        <f t="shared" si="180"/>
        <v>609562</v>
      </c>
      <c r="B12218" s="6">
        <v>59</v>
      </c>
      <c r="C12218" s="7">
        <v>7</v>
      </c>
      <c r="D12218" s="7">
        <v>170</v>
      </c>
      <c r="E12218" s="6" t="s">
        <v>18782</v>
      </c>
      <c r="H12218" s="6">
        <f>IF('Раздел 2.14.2.1'!V33&gt;='Раздел 2.14.2.1'!X33,0,1)</f>
        <v>0</v>
      </c>
    </row>
    <row r="12219" spans="1:8" x14ac:dyDescent="0.2">
      <c r="A12219" s="6">
        <f t="shared" si="180"/>
        <v>609562</v>
      </c>
      <c r="B12219" s="6">
        <v>59</v>
      </c>
      <c r="C12219" s="7">
        <v>7</v>
      </c>
      <c r="D12219" s="7">
        <v>171</v>
      </c>
      <c r="E12219" s="6" t="s">
        <v>18783</v>
      </c>
      <c r="H12219" s="6">
        <f>IF('Раздел 2.14.2.1'!V34&gt;='Раздел 2.14.2.1'!X34,0,1)</f>
        <v>0</v>
      </c>
    </row>
    <row r="12220" spans="1:8" x14ac:dyDescent="0.2">
      <c r="A12220" s="6">
        <f t="shared" si="180"/>
        <v>609562</v>
      </c>
      <c r="B12220" s="6">
        <v>59</v>
      </c>
      <c r="C12220" s="7">
        <v>7</v>
      </c>
      <c r="D12220" s="7">
        <v>172</v>
      </c>
      <c r="E12220" s="6" t="s">
        <v>18784</v>
      </c>
      <c r="H12220" s="6">
        <f>IF('Раздел 2.14.2.1'!V35&gt;='Раздел 2.14.2.1'!X35,0,1)</f>
        <v>0</v>
      </c>
    </row>
    <row r="12221" spans="1:8" x14ac:dyDescent="0.2">
      <c r="A12221" s="6">
        <f t="shared" si="180"/>
        <v>609562</v>
      </c>
      <c r="B12221" s="6">
        <v>59</v>
      </c>
      <c r="C12221" s="7">
        <v>7</v>
      </c>
      <c r="D12221" s="7">
        <v>173</v>
      </c>
      <c r="E12221" s="6" t="s">
        <v>18785</v>
      </c>
      <c r="H12221" s="6">
        <f>IF('Раздел 2.14.2.1'!V36&gt;='Раздел 2.14.2.1'!X36,0,1)</f>
        <v>0</v>
      </c>
    </row>
    <row r="12222" spans="1:8" x14ac:dyDescent="0.2">
      <c r="A12222" s="6">
        <f t="shared" si="180"/>
        <v>609562</v>
      </c>
      <c r="B12222" s="6">
        <v>59</v>
      </c>
      <c r="C12222" s="7">
        <v>7</v>
      </c>
      <c r="D12222" s="7">
        <v>174</v>
      </c>
      <c r="E12222" s="6" t="s">
        <v>18786</v>
      </c>
      <c r="H12222" s="6">
        <f>IF('Раздел 2.14.2.1'!V37&gt;='Раздел 2.14.2.1'!X37,0,1)</f>
        <v>0</v>
      </c>
    </row>
    <row r="12223" spans="1:8" x14ac:dyDescent="0.2">
      <c r="A12223" s="6">
        <f t="shared" si="180"/>
        <v>609562</v>
      </c>
      <c r="B12223" s="6">
        <v>59</v>
      </c>
      <c r="C12223" s="7">
        <v>7</v>
      </c>
      <c r="D12223" s="7">
        <v>175</v>
      </c>
      <c r="E12223" s="6" t="s">
        <v>18787</v>
      </c>
      <c r="H12223" s="6">
        <f>IF('Раздел 2.14.2.1'!V38&gt;='Раздел 2.14.2.1'!X38,0,1)</f>
        <v>0</v>
      </c>
    </row>
    <row r="12224" spans="1:8" x14ac:dyDescent="0.2">
      <c r="A12224" s="6">
        <f t="shared" si="180"/>
        <v>609562</v>
      </c>
      <c r="B12224" s="6">
        <v>59</v>
      </c>
      <c r="C12224" s="7">
        <v>7</v>
      </c>
      <c r="D12224" s="7">
        <v>176</v>
      </c>
      <c r="E12224" s="6" t="s">
        <v>18788</v>
      </c>
      <c r="H12224" s="6">
        <f>IF('Раздел 2.14.2.1'!V39&gt;='Раздел 2.14.2.1'!X39,0,1)</f>
        <v>0</v>
      </c>
    </row>
    <row r="12225" spans="1:8" x14ac:dyDescent="0.2">
      <c r="A12225" s="6">
        <f t="shared" si="180"/>
        <v>609562</v>
      </c>
      <c r="B12225" s="6">
        <v>59</v>
      </c>
      <c r="C12225" s="7">
        <v>7</v>
      </c>
      <c r="D12225" s="7">
        <v>177</v>
      </c>
      <c r="E12225" s="6" t="s">
        <v>18789</v>
      </c>
      <c r="H12225" s="6">
        <f>IF('Раздел 2.14.2.1'!V40&gt;='Раздел 2.14.2.1'!X40,0,1)</f>
        <v>0</v>
      </c>
    </row>
    <row r="12226" spans="1:8" x14ac:dyDescent="0.2">
      <c r="A12226" s="6">
        <f t="shared" si="180"/>
        <v>609562</v>
      </c>
      <c r="B12226" s="6">
        <v>59</v>
      </c>
      <c r="C12226" s="7">
        <v>7</v>
      </c>
      <c r="D12226" s="7">
        <v>178</v>
      </c>
      <c r="E12226" s="6" t="s">
        <v>18790</v>
      </c>
      <c r="H12226" s="6">
        <f>IF('Раздел 2.14.2.1'!V41&gt;='Раздел 2.14.2.1'!X41,0,1)</f>
        <v>0</v>
      </c>
    </row>
    <row r="12227" spans="1:8" x14ac:dyDescent="0.2">
      <c r="A12227" s="6">
        <f t="shared" si="180"/>
        <v>609562</v>
      </c>
      <c r="B12227" s="6">
        <v>59</v>
      </c>
      <c r="C12227" s="7">
        <v>7</v>
      </c>
      <c r="D12227" s="7">
        <v>179</v>
      </c>
      <c r="E12227" s="6" t="s">
        <v>18791</v>
      </c>
      <c r="H12227" s="6">
        <f>IF('Раздел 2.14.2.1'!V42&gt;='Раздел 2.14.2.1'!X42,0,1)</f>
        <v>0</v>
      </c>
    </row>
    <row r="12228" spans="1:8" x14ac:dyDescent="0.2">
      <c r="A12228" s="6">
        <f t="shared" si="180"/>
        <v>609562</v>
      </c>
      <c r="B12228" s="6">
        <v>59</v>
      </c>
      <c r="C12228" s="7">
        <v>7</v>
      </c>
      <c r="D12228" s="7">
        <v>180</v>
      </c>
      <c r="E12228" s="6" t="s">
        <v>18792</v>
      </c>
      <c r="H12228" s="6">
        <f>IF('Раздел 2.14.2.1'!V43&gt;='Раздел 2.14.2.1'!X43,0,1)</f>
        <v>0</v>
      </c>
    </row>
    <row r="12229" spans="1:8" x14ac:dyDescent="0.2">
      <c r="A12229" s="6">
        <f t="shared" si="180"/>
        <v>609562</v>
      </c>
      <c r="B12229" s="6">
        <v>59</v>
      </c>
      <c r="C12229" s="7">
        <v>7</v>
      </c>
      <c r="D12229" s="7">
        <v>181</v>
      </c>
      <c r="E12229" s="6" t="s">
        <v>19566</v>
      </c>
      <c r="H12229" s="6">
        <f>IF('Раздел 2.14.2.1'!V44&gt;='Раздел 2.14.2.1'!X44,0,1)</f>
        <v>0</v>
      </c>
    </row>
    <row r="12230" spans="1:8" x14ac:dyDescent="0.2">
      <c r="A12230" s="6">
        <f t="shared" si="180"/>
        <v>609562</v>
      </c>
      <c r="B12230" s="6">
        <v>59</v>
      </c>
      <c r="C12230" s="7">
        <v>7</v>
      </c>
      <c r="D12230" s="7">
        <v>182</v>
      </c>
      <c r="E12230" s="6" t="s">
        <v>19567</v>
      </c>
      <c r="H12230" s="6">
        <f>IF('Раздел 2.14.2.1'!V45&gt;='Раздел 2.14.2.1'!X45,0,1)</f>
        <v>0</v>
      </c>
    </row>
    <row r="12231" spans="1:8" x14ac:dyDescent="0.2">
      <c r="A12231" s="6">
        <f t="shared" si="180"/>
        <v>609562</v>
      </c>
      <c r="B12231" s="6">
        <v>59</v>
      </c>
      <c r="C12231" s="7">
        <v>7</v>
      </c>
      <c r="D12231" s="7">
        <v>183</v>
      </c>
      <c r="E12231" s="6" t="s">
        <v>19568</v>
      </c>
      <c r="H12231" s="6">
        <f>IF('Раздел 2.14.2.1'!V46&gt;='Раздел 2.14.2.1'!X46,0,1)</f>
        <v>0</v>
      </c>
    </row>
    <row r="12232" spans="1:8" x14ac:dyDescent="0.2">
      <c r="A12232" s="6">
        <f t="shared" si="180"/>
        <v>609562</v>
      </c>
      <c r="B12232" s="6">
        <v>59</v>
      </c>
      <c r="C12232" s="7">
        <v>7</v>
      </c>
      <c r="D12232" s="7">
        <v>184</v>
      </c>
      <c r="E12232" s="6" t="s">
        <v>19569</v>
      </c>
      <c r="H12232" s="6">
        <f>IF('Раздел 2.14.2.1'!V47&gt;='Раздел 2.14.2.1'!X47,0,1)</f>
        <v>0</v>
      </c>
    </row>
    <row r="12233" spans="1:8" x14ac:dyDescent="0.2">
      <c r="A12233" s="6">
        <f t="shared" si="180"/>
        <v>609562</v>
      </c>
      <c r="B12233" s="6">
        <v>59</v>
      </c>
      <c r="C12233" s="7">
        <v>7</v>
      </c>
      <c r="D12233" s="7">
        <v>185</v>
      </c>
      <c r="E12233" s="6" t="s">
        <v>19570</v>
      </c>
      <c r="H12233" s="6">
        <f>IF('Раздел 2.14.2.1'!V48&gt;='Раздел 2.14.2.1'!X48,0,1)</f>
        <v>0</v>
      </c>
    </row>
    <row r="12234" spans="1:8" x14ac:dyDescent="0.2">
      <c r="A12234" s="6">
        <f t="shared" si="180"/>
        <v>609562</v>
      </c>
      <c r="B12234" s="6">
        <v>59</v>
      </c>
      <c r="C12234" s="119">
        <v>7</v>
      </c>
      <c r="D12234" s="119">
        <v>186</v>
      </c>
      <c r="E12234" s="119" t="s">
        <v>19571</v>
      </c>
      <c r="F12234" s="119"/>
      <c r="G12234" s="119"/>
      <c r="H12234" s="119">
        <f>IF('Раздел 2.14.2.1'!V49&gt;='Раздел 2.14.2.1'!X49,0,1)</f>
        <v>0</v>
      </c>
    </row>
    <row r="12235" spans="1:8" x14ac:dyDescent="0.2">
      <c r="A12235" s="6">
        <f t="shared" si="180"/>
        <v>609562</v>
      </c>
      <c r="B12235" s="6">
        <v>59</v>
      </c>
      <c r="C12235" s="6">
        <v>8</v>
      </c>
      <c r="D12235" s="7">
        <v>187</v>
      </c>
      <c r="E12235" s="6" t="s">
        <v>20755</v>
      </c>
      <c r="F12235" s="125"/>
      <c r="G12235" s="125"/>
      <c r="H12235" s="125">
        <f>IF('Раздел 2.14.2.1'!Y21&gt;='Раздел 2.14.2.1'!Z21,0,1)</f>
        <v>0</v>
      </c>
    </row>
    <row r="12236" spans="1:8" x14ac:dyDescent="0.2">
      <c r="A12236" s="6">
        <f t="shared" si="180"/>
        <v>609562</v>
      </c>
      <c r="B12236" s="6">
        <v>59</v>
      </c>
      <c r="C12236" s="6">
        <v>8</v>
      </c>
      <c r="D12236" s="7">
        <v>188</v>
      </c>
      <c r="E12236" s="6" t="s">
        <v>20756</v>
      </c>
      <c r="F12236" s="7"/>
      <c r="G12236" s="7"/>
      <c r="H12236" s="7">
        <f>IF('Раздел 2.14.2.1'!Y22&gt;='Раздел 2.14.2.1'!Z22,0,1)</f>
        <v>0</v>
      </c>
    </row>
    <row r="12237" spans="1:8" x14ac:dyDescent="0.2">
      <c r="A12237" s="6">
        <f t="shared" si="180"/>
        <v>609562</v>
      </c>
      <c r="B12237" s="6">
        <v>59</v>
      </c>
      <c r="C12237" s="6">
        <v>8</v>
      </c>
      <c r="D12237" s="7">
        <v>189</v>
      </c>
      <c r="E12237" s="6" t="s">
        <v>20757</v>
      </c>
      <c r="F12237" s="7"/>
      <c r="G12237" s="7"/>
      <c r="H12237" s="7">
        <f>IF('Раздел 2.14.2.1'!Y23&gt;='Раздел 2.14.2.1'!Z23,0,1)</f>
        <v>0</v>
      </c>
    </row>
    <row r="12238" spans="1:8" x14ac:dyDescent="0.2">
      <c r="A12238" s="6">
        <f t="shared" si="180"/>
        <v>609562</v>
      </c>
      <c r="B12238" s="6">
        <v>59</v>
      </c>
      <c r="C12238" s="6">
        <v>8</v>
      </c>
      <c r="D12238" s="7">
        <v>190</v>
      </c>
      <c r="E12238" s="6" t="s">
        <v>20758</v>
      </c>
      <c r="F12238" s="7"/>
      <c r="G12238" s="7"/>
      <c r="H12238" s="7">
        <f>IF('Раздел 2.14.2.1'!Y24&gt;='Раздел 2.14.2.1'!Z24,0,1)</f>
        <v>0</v>
      </c>
    </row>
    <row r="12239" spans="1:8" x14ac:dyDescent="0.2">
      <c r="A12239" s="6">
        <f t="shared" si="180"/>
        <v>609562</v>
      </c>
      <c r="B12239" s="6">
        <v>59</v>
      </c>
      <c r="C12239" s="6">
        <v>8</v>
      </c>
      <c r="D12239" s="7">
        <v>191</v>
      </c>
      <c r="E12239" s="6" t="s">
        <v>20759</v>
      </c>
      <c r="F12239" s="7"/>
      <c r="G12239" s="7"/>
      <c r="H12239" s="7">
        <f>IF('Раздел 2.14.2.1'!Y25&gt;='Раздел 2.14.2.1'!Z25,0,1)</f>
        <v>0</v>
      </c>
    </row>
    <row r="12240" spans="1:8" x14ac:dyDescent="0.2">
      <c r="A12240" s="6">
        <f t="shared" si="180"/>
        <v>609562</v>
      </c>
      <c r="B12240" s="6">
        <v>59</v>
      </c>
      <c r="C12240" s="6">
        <v>8</v>
      </c>
      <c r="D12240" s="7">
        <v>192</v>
      </c>
      <c r="E12240" s="6" t="s">
        <v>20760</v>
      </c>
      <c r="F12240" s="7"/>
      <c r="G12240" s="7"/>
      <c r="H12240" s="7">
        <f>IF('Раздел 2.14.2.1'!Y26&gt;='Раздел 2.14.2.1'!Z26,0,1)</f>
        <v>0</v>
      </c>
    </row>
    <row r="12241" spans="1:8" x14ac:dyDescent="0.2">
      <c r="A12241" s="6">
        <f t="shared" si="180"/>
        <v>609562</v>
      </c>
      <c r="B12241" s="6">
        <v>59</v>
      </c>
      <c r="C12241" s="6">
        <v>8</v>
      </c>
      <c r="D12241" s="7">
        <v>193</v>
      </c>
      <c r="E12241" s="6" t="s">
        <v>20761</v>
      </c>
      <c r="F12241" s="7"/>
      <c r="G12241" s="7"/>
      <c r="H12241" s="7">
        <f>IF('Раздел 2.14.2.1'!Y27&gt;='Раздел 2.14.2.1'!Z27,0,1)</f>
        <v>0</v>
      </c>
    </row>
    <row r="12242" spans="1:8" x14ac:dyDescent="0.2">
      <c r="A12242" s="6">
        <f t="shared" si="180"/>
        <v>609562</v>
      </c>
      <c r="B12242" s="6">
        <v>59</v>
      </c>
      <c r="C12242" s="6">
        <v>8</v>
      </c>
      <c r="D12242" s="7">
        <v>194</v>
      </c>
      <c r="E12242" s="6" t="s">
        <v>20762</v>
      </c>
      <c r="F12242" s="7"/>
      <c r="G12242" s="7"/>
      <c r="H12242" s="7">
        <f>IF('Раздел 2.14.2.1'!Y28&gt;='Раздел 2.14.2.1'!Z28,0,1)</f>
        <v>0</v>
      </c>
    </row>
    <row r="12243" spans="1:8" x14ac:dyDescent="0.2">
      <c r="A12243" s="6">
        <f t="shared" ref="A12243:A12306" si="181">P_3</f>
        <v>609562</v>
      </c>
      <c r="B12243" s="6">
        <v>59</v>
      </c>
      <c r="C12243" s="6">
        <v>8</v>
      </c>
      <c r="D12243" s="7">
        <v>195</v>
      </c>
      <c r="E12243" s="6" t="s">
        <v>21531</v>
      </c>
      <c r="F12243" s="7"/>
      <c r="G12243" s="7"/>
      <c r="H12243" s="7">
        <f>IF('Раздел 2.14.2.1'!Y29&gt;='Раздел 2.14.2.1'!Z29,0,1)</f>
        <v>0</v>
      </c>
    </row>
    <row r="12244" spans="1:8" x14ac:dyDescent="0.2">
      <c r="A12244" s="6">
        <f t="shared" si="181"/>
        <v>609562</v>
      </c>
      <c r="B12244" s="6">
        <v>59</v>
      </c>
      <c r="C12244" s="6">
        <v>8</v>
      </c>
      <c r="D12244" s="7">
        <v>196</v>
      </c>
      <c r="E12244" s="6" t="s">
        <v>21532</v>
      </c>
      <c r="F12244" s="7"/>
      <c r="G12244" s="7"/>
      <c r="H12244" s="7">
        <f>IF('Раздел 2.14.2.1'!Y30&gt;='Раздел 2.14.2.1'!Z30,0,1)</f>
        <v>0</v>
      </c>
    </row>
    <row r="12245" spans="1:8" x14ac:dyDescent="0.2">
      <c r="A12245" s="6">
        <f t="shared" si="181"/>
        <v>609562</v>
      </c>
      <c r="B12245" s="6">
        <v>59</v>
      </c>
      <c r="C12245" s="6">
        <v>8</v>
      </c>
      <c r="D12245" s="7">
        <v>197</v>
      </c>
      <c r="E12245" s="6" t="s">
        <v>21533</v>
      </c>
      <c r="F12245" s="7"/>
      <c r="G12245" s="7"/>
      <c r="H12245" s="7">
        <f>IF('Раздел 2.14.2.1'!Y31&gt;='Раздел 2.14.2.1'!Z31,0,1)</f>
        <v>0</v>
      </c>
    </row>
    <row r="12246" spans="1:8" x14ac:dyDescent="0.2">
      <c r="A12246" s="6">
        <f t="shared" si="181"/>
        <v>609562</v>
      </c>
      <c r="B12246" s="6">
        <v>59</v>
      </c>
      <c r="C12246" s="6">
        <v>8</v>
      </c>
      <c r="D12246" s="7">
        <v>198</v>
      </c>
      <c r="E12246" s="6" t="s">
        <v>21534</v>
      </c>
      <c r="F12246" s="7"/>
      <c r="G12246" s="7"/>
      <c r="H12246" s="7">
        <f>IF('Раздел 2.14.2.1'!Y32&gt;='Раздел 2.14.2.1'!Z32,0,1)</f>
        <v>0</v>
      </c>
    </row>
    <row r="12247" spans="1:8" x14ac:dyDescent="0.2">
      <c r="A12247" s="6">
        <f t="shared" si="181"/>
        <v>609562</v>
      </c>
      <c r="B12247" s="6">
        <v>59</v>
      </c>
      <c r="C12247" s="6">
        <v>8</v>
      </c>
      <c r="D12247" s="7">
        <v>199</v>
      </c>
      <c r="E12247" s="6" t="s">
        <v>19909</v>
      </c>
      <c r="F12247" s="7"/>
      <c r="G12247" s="7"/>
      <c r="H12247" s="7">
        <f>IF('Раздел 2.14.2.1'!Y33&gt;='Раздел 2.14.2.1'!Z33,0,1)</f>
        <v>0</v>
      </c>
    </row>
    <row r="12248" spans="1:8" x14ac:dyDescent="0.2">
      <c r="A12248" s="6">
        <f t="shared" si="181"/>
        <v>609562</v>
      </c>
      <c r="B12248" s="6">
        <v>59</v>
      </c>
      <c r="C12248" s="6">
        <v>8</v>
      </c>
      <c r="D12248" s="7">
        <v>200</v>
      </c>
      <c r="E12248" s="6" t="s">
        <v>21608</v>
      </c>
      <c r="F12248" s="7"/>
      <c r="G12248" s="7"/>
      <c r="H12248" s="7">
        <f>IF('Раздел 2.14.2.1'!Y34&gt;='Раздел 2.14.2.1'!Z34,0,1)</f>
        <v>0</v>
      </c>
    </row>
    <row r="12249" spans="1:8" x14ac:dyDescent="0.2">
      <c r="A12249" s="6">
        <f t="shared" si="181"/>
        <v>609562</v>
      </c>
      <c r="B12249" s="6">
        <v>59</v>
      </c>
      <c r="C12249" s="6">
        <v>8</v>
      </c>
      <c r="D12249" s="7">
        <v>201</v>
      </c>
      <c r="E12249" s="6" t="s">
        <v>21609</v>
      </c>
      <c r="F12249" s="7"/>
      <c r="G12249" s="7"/>
      <c r="H12249" s="7">
        <f>IF('Раздел 2.14.2.1'!Y35&gt;='Раздел 2.14.2.1'!Z35,0,1)</f>
        <v>0</v>
      </c>
    </row>
    <row r="12250" spans="1:8" x14ac:dyDescent="0.2">
      <c r="A12250" s="6">
        <f t="shared" si="181"/>
        <v>609562</v>
      </c>
      <c r="B12250" s="6">
        <v>59</v>
      </c>
      <c r="C12250" s="6">
        <v>8</v>
      </c>
      <c r="D12250" s="7">
        <v>202</v>
      </c>
      <c r="E12250" s="6" t="s">
        <v>21610</v>
      </c>
      <c r="F12250" s="7"/>
      <c r="G12250" s="7"/>
      <c r="H12250" s="7">
        <f>IF('Раздел 2.14.2.1'!Y36&gt;='Раздел 2.14.2.1'!Z36,0,1)</f>
        <v>0</v>
      </c>
    </row>
    <row r="12251" spans="1:8" x14ac:dyDescent="0.2">
      <c r="A12251" s="6">
        <f t="shared" si="181"/>
        <v>609562</v>
      </c>
      <c r="B12251" s="6">
        <v>59</v>
      </c>
      <c r="C12251" s="6">
        <v>8</v>
      </c>
      <c r="D12251" s="7">
        <v>203</v>
      </c>
      <c r="E12251" s="6" t="s">
        <v>19849</v>
      </c>
      <c r="F12251" s="7"/>
      <c r="G12251" s="7"/>
      <c r="H12251" s="7">
        <f>IF('Раздел 2.14.2.1'!Y37&gt;='Раздел 2.14.2.1'!Z37,0,1)</f>
        <v>0</v>
      </c>
    </row>
    <row r="12252" spans="1:8" x14ac:dyDescent="0.2">
      <c r="A12252" s="6">
        <f t="shared" si="181"/>
        <v>609562</v>
      </c>
      <c r="B12252" s="6">
        <v>59</v>
      </c>
      <c r="C12252" s="6">
        <v>8</v>
      </c>
      <c r="D12252" s="7">
        <v>204</v>
      </c>
      <c r="E12252" s="6" t="s">
        <v>19850</v>
      </c>
      <c r="F12252" s="7"/>
      <c r="G12252" s="7"/>
      <c r="H12252" s="7">
        <f>IF('Раздел 2.14.2.1'!Y38&gt;='Раздел 2.14.2.1'!Z38,0,1)</f>
        <v>0</v>
      </c>
    </row>
    <row r="12253" spans="1:8" x14ac:dyDescent="0.2">
      <c r="A12253" s="6">
        <f t="shared" si="181"/>
        <v>609562</v>
      </c>
      <c r="B12253" s="6">
        <v>59</v>
      </c>
      <c r="C12253" s="6">
        <v>8</v>
      </c>
      <c r="D12253" s="7">
        <v>205</v>
      </c>
      <c r="E12253" s="6" t="s">
        <v>20668</v>
      </c>
      <c r="F12253" s="7"/>
      <c r="G12253" s="7"/>
      <c r="H12253" s="7">
        <f>IF('Раздел 2.14.2.1'!Y39&gt;='Раздел 2.14.2.1'!Z39,0,1)</f>
        <v>0</v>
      </c>
    </row>
    <row r="12254" spans="1:8" x14ac:dyDescent="0.2">
      <c r="A12254" s="6">
        <f t="shared" si="181"/>
        <v>609562</v>
      </c>
      <c r="B12254" s="6">
        <v>59</v>
      </c>
      <c r="C12254" s="6">
        <v>8</v>
      </c>
      <c r="D12254" s="7">
        <v>206</v>
      </c>
      <c r="E12254" s="6" t="s">
        <v>20669</v>
      </c>
      <c r="F12254" s="7"/>
      <c r="G12254" s="7"/>
      <c r="H12254" s="7">
        <f>IF('Раздел 2.14.2.1'!Y40&gt;='Раздел 2.14.2.1'!Z40,0,1)</f>
        <v>0</v>
      </c>
    </row>
    <row r="12255" spans="1:8" x14ac:dyDescent="0.2">
      <c r="A12255" s="6">
        <f t="shared" si="181"/>
        <v>609562</v>
      </c>
      <c r="B12255" s="6">
        <v>59</v>
      </c>
      <c r="C12255" s="6">
        <v>8</v>
      </c>
      <c r="D12255" s="7">
        <v>207</v>
      </c>
      <c r="E12255" s="6" t="s">
        <v>20670</v>
      </c>
      <c r="F12255" s="7"/>
      <c r="G12255" s="7"/>
      <c r="H12255" s="7">
        <f>IF('Раздел 2.14.2.1'!Y41&gt;='Раздел 2.14.2.1'!Z41,0,1)</f>
        <v>0</v>
      </c>
    </row>
    <row r="12256" spans="1:8" x14ac:dyDescent="0.2">
      <c r="A12256" s="6">
        <f t="shared" si="181"/>
        <v>609562</v>
      </c>
      <c r="B12256" s="6">
        <v>59</v>
      </c>
      <c r="C12256" s="6">
        <v>8</v>
      </c>
      <c r="D12256" s="7">
        <v>208</v>
      </c>
      <c r="E12256" s="6" t="s">
        <v>20671</v>
      </c>
      <c r="F12256" s="7"/>
      <c r="G12256" s="7"/>
      <c r="H12256" s="7">
        <f>IF('Раздел 2.14.2.1'!Y42&gt;='Раздел 2.14.2.1'!Z42,0,1)</f>
        <v>0</v>
      </c>
    </row>
    <row r="12257" spans="1:8" x14ac:dyDescent="0.2">
      <c r="A12257" s="6">
        <f t="shared" si="181"/>
        <v>609562</v>
      </c>
      <c r="B12257" s="6">
        <v>59</v>
      </c>
      <c r="C12257" s="6">
        <v>8</v>
      </c>
      <c r="D12257" s="7">
        <v>209</v>
      </c>
      <c r="E12257" s="6" t="s">
        <v>20672</v>
      </c>
      <c r="F12257" s="7"/>
      <c r="G12257" s="7"/>
      <c r="H12257" s="7">
        <f>IF('Раздел 2.14.2.1'!Y43&gt;='Раздел 2.14.2.1'!Z43,0,1)</f>
        <v>0</v>
      </c>
    </row>
    <row r="12258" spans="1:8" x14ac:dyDescent="0.2">
      <c r="A12258" s="6">
        <f t="shared" si="181"/>
        <v>609562</v>
      </c>
      <c r="B12258" s="6">
        <v>59</v>
      </c>
      <c r="C12258" s="6">
        <v>8</v>
      </c>
      <c r="D12258" s="7">
        <v>210</v>
      </c>
      <c r="E12258" s="6" t="s">
        <v>20673</v>
      </c>
      <c r="F12258" s="7"/>
      <c r="G12258" s="7"/>
      <c r="H12258" s="7">
        <f>IF('Раздел 2.14.2.1'!Y44&gt;='Раздел 2.14.2.1'!Z44,0,1)</f>
        <v>0</v>
      </c>
    </row>
    <row r="12259" spans="1:8" x14ac:dyDescent="0.2">
      <c r="A12259" s="6">
        <f t="shared" si="181"/>
        <v>609562</v>
      </c>
      <c r="B12259" s="6">
        <v>59</v>
      </c>
      <c r="C12259" s="6">
        <v>8</v>
      </c>
      <c r="D12259" s="7">
        <v>211</v>
      </c>
      <c r="E12259" s="6" t="s">
        <v>20674</v>
      </c>
      <c r="F12259" s="7"/>
      <c r="G12259" s="7"/>
      <c r="H12259" s="7">
        <f>IF('Раздел 2.14.2.1'!Y45&gt;='Раздел 2.14.2.1'!Z45,0,1)</f>
        <v>0</v>
      </c>
    </row>
    <row r="12260" spans="1:8" x14ac:dyDescent="0.2">
      <c r="A12260" s="6">
        <f t="shared" si="181"/>
        <v>609562</v>
      </c>
      <c r="B12260" s="6">
        <v>59</v>
      </c>
      <c r="C12260" s="6">
        <v>8</v>
      </c>
      <c r="D12260" s="7">
        <v>212</v>
      </c>
      <c r="E12260" s="6" t="s">
        <v>20675</v>
      </c>
      <c r="F12260" s="7"/>
      <c r="G12260" s="7"/>
      <c r="H12260" s="7">
        <f>IF('Раздел 2.14.2.1'!Y46&gt;='Раздел 2.14.2.1'!Z46,0,1)</f>
        <v>0</v>
      </c>
    </row>
    <row r="12261" spans="1:8" x14ac:dyDescent="0.2">
      <c r="A12261" s="6">
        <f t="shared" si="181"/>
        <v>609562</v>
      </c>
      <c r="B12261" s="6">
        <v>59</v>
      </c>
      <c r="C12261" s="6">
        <v>8</v>
      </c>
      <c r="D12261" s="7">
        <v>213</v>
      </c>
      <c r="E12261" s="6" t="s">
        <v>20676</v>
      </c>
      <c r="F12261" s="7"/>
      <c r="G12261" s="7"/>
      <c r="H12261" s="7">
        <f>IF('Раздел 2.14.2.1'!Y47&gt;='Раздел 2.14.2.1'!Z47,0,1)</f>
        <v>0</v>
      </c>
    </row>
    <row r="12262" spans="1:8" x14ac:dyDescent="0.2">
      <c r="A12262" s="6">
        <f t="shared" si="181"/>
        <v>609562</v>
      </c>
      <c r="B12262" s="6">
        <v>59</v>
      </c>
      <c r="C12262" s="6">
        <v>8</v>
      </c>
      <c r="D12262" s="7">
        <v>214</v>
      </c>
      <c r="E12262" s="6" t="s">
        <v>20677</v>
      </c>
      <c r="F12262" s="7"/>
      <c r="G12262" s="7"/>
      <c r="H12262" s="7">
        <f>IF('Раздел 2.14.2.1'!Y48&gt;='Раздел 2.14.2.1'!Z48,0,1)</f>
        <v>0</v>
      </c>
    </row>
    <row r="12263" spans="1:8" x14ac:dyDescent="0.2">
      <c r="A12263" s="6">
        <f t="shared" si="181"/>
        <v>609562</v>
      </c>
      <c r="B12263" s="6">
        <v>59</v>
      </c>
      <c r="C12263" s="119">
        <v>8</v>
      </c>
      <c r="D12263" s="119">
        <v>215</v>
      </c>
      <c r="E12263" s="119" t="s">
        <v>20678</v>
      </c>
      <c r="F12263" s="119"/>
      <c r="G12263" s="119"/>
      <c r="H12263" s="119">
        <f>IF('Раздел 2.14.2.1'!Y49&gt;='Раздел 2.14.2.1'!Z49,0,1)</f>
        <v>0</v>
      </c>
    </row>
    <row r="12264" spans="1:8" x14ac:dyDescent="0.2">
      <c r="A12264" s="6">
        <f t="shared" si="181"/>
        <v>609562</v>
      </c>
      <c r="B12264" s="6">
        <v>59</v>
      </c>
      <c r="C12264" s="6">
        <v>9</v>
      </c>
      <c r="D12264" s="7">
        <v>216</v>
      </c>
      <c r="E12264" s="6" t="s">
        <v>20679</v>
      </c>
      <c r="H12264" s="6">
        <f>IF('Раздел 2.14.2.1'!Y21&gt;='Раздел 2.14.2.1'!AA21,0,1)</f>
        <v>0</v>
      </c>
    </row>
    <row r="12265" spans="1:8" x14ac:dyDescent="0.2">
      <c r="A12265" s="6">
        <f t="shared" si="181"/>
        <v>609562</v>
      </c>
      <c r="B12265" s="6">
        <v>59</v>
      </c>
      <c r="C12265" s="6">
        <v>9</v>
      </c>
      <c r="D12265" s="7">
        <v>217</v>
      </c>
      <c r="E12265" s="6" t="s">
        <v>19923</v>
      </c>
      <c r="H12265" s="6">
        <f>IF('Раздел 2.14.2.1'!Y22&gt;='Раздел 2.14.2.1'!AA22,0,1)</f>
        <v>0</v>
      </c>
    </row>
    <row r="12266" spans="1:8" x14ac:dyDescent="0.2">
      <c r="A12266" s="6">
        <f t="shared" si="181"/>
        <v>609562</v>
      </c>
      <c r="B12266" s="6">
        <v>59</v>
      </c>
      <c r="C12266" s="6">
        <v>9</v>
      </c>
      <c r="D12266" s="7">
        <v>218</v>
      </c>
      <c r="E12266" s="6" t="s">
        <v>19924</v>
      </c>
      <c r="H12266" s="6">
        <f>IF('Раздел 2.14.2.1'!Y23&gt;='Раздел 2.14.2.1'!AA23,0,1)</f>
        <v>0</v>
      </c>
    </row>
    <row r="12267" spans="1:8" x14ac:dyDescent="0.2">
      <c r="A12267" s="6">
        <f t="shared" si="181"/>
        <v>609562</v>
      </c>
      <c r="B12267" s="6">
        <v>59</v>
      </c>
      <c r="C12267" s="6">
        <v>9</v>
      </c>
      <c r="D12267" s="7">
        <v>219</v>
      </c>
      <c r="E12267" s="6" t="s">
        <v>19925</v>
      </c>
      <c r="H12267" s="6">
        <f>IF('Раздел 2.14.2.1'!Y24&gt;='Раздел 2.14.2.1'!AA24,0,1)</f>
        <v>0</v>
      </c>
    </row>
    <row r="12268" spans="1:8" x14ac:dyDescent="0.2">
      <c r="A12268" s="6">
        <f t="shared" si="181"/>
        <v>609562</v>
      </c>
      <c r="B12268" s="6">
        <v>59</v>
      </c>
      <c r="C12268" s="6">
        <v>9</v>
      </c>
      <c r="D12268" s="7">
        <v>220</v>
      </c>
      <c r="E12268" s="6" t="s">
        <v>19926</v>
      </c>
      <c r="H12268" s="6">
        <f>IF('Раздел 2.14.2.1'!Y25&gt;='Раздел 2.14.2.1'!AA25,0,1)</f>
        <v>0</v>
      </c>
    </row>
    <row r="12269" spans="1:8" x14ac:dyDescent="0.2">
      <c r="A12269" s="6">
        <f t="shared" si="181"/>
        <v>609562</v>
      </c>
      <c r="B12269" s="6">
        <v>59</v>
      </c>
      <c r="C12269" s="6">
        <v>9</v>
      </c>
      <c r="D12269" s="7">
        <v>221</v>
      </c>
      <c r="E12269" s="6" t="s">
        <v>19927</v>
      </c>
      <c r="H12269" s="6">
        <f>IF('Раздел 2.14.2.1'!Y26&gt;='Раздел 2.14.2.1'!AA26,0,1)</f>
        <v>0</v>
      </c>
    </row>
    <row r="12270" spans="1:8" x14ac:dyDescent="0.2">
      <c r="A12270" s="6">
        <f t="shared" si="181"/>
        <v>609562</v>
      </c>
      <c r="B12270" s="6">
        <v>59</v>
      </c>
      <c r="C12270" s="6">
        <v>9</v>
      </c>
      <c r="D12270" s="7">
        <v>222</v>
      </c>
      <c r="E12270" s="6" t="s">
        <v>19928</v>
      </c>
      <c r="H12270" s="6">
        <f>IF('Раздел 2.14.2.1'!Y27&gt;='Раздел 2.14.2.1'!AA27,0,1)</f>
        <v>0</v>
      </c>
    </row>
    <row r="12271" spans="1:8" x14ac:dyDescent="0.2">
      <c r="A12271" s="6">
        <f t="shared" si="181"/>
        <v>609562</v>
      </c>
      <c r="B12271" s="6">
        <v>59</v>
      </c>
      <c r="C12271" s="6">
        <v>9</v>
      </c>
      <c r="D12271" s="7">
        <v>223</v>
      </c>
      <c r="E12271" s="6" t="s">
        <v>19929</v>
      </c>
      <c r="H12271" s="6">
        <f>IF('Раздел 2.14.2.1'!Y28&gt;='Раздел 2.14.2.1'!AA28,0,1)</f>
        <v>0</v>
      </c>
    </row>
    <row r="12272" spans="1:8" x14ac:dyDescent="0.2">
      <c r="A12272" s="6">
        <f t="shared" si="181"/>
        <v>609562</v>
      </c>
      <c r="B12272" s="6">
        <v>59</v>
      </c>
      <c r="C12272" s="6">
        <v>9</v>
      </c>
      <c r="D12272" s="7">
        <v>224</v>
      </c>
      <c r="E12272" s="6" t="s">
        <v>19930</v>
      </c>
      <c r="H12272" s="6">
        <f>IF('Раздел 2.14.2.1'!Y29&gt;='Раздел 2.14.2.1'!AA29,0,1)</f>
        <v>0</v>
      </c>
    </row>
    <row r="12273" spans="1:8" x14ac:dyDescent="0.2">
      <c r="A12273" s="6">
        <f t="shared" si="181"/>
        <v>609562</v>
      </c>
      <c r="B12273" s="6">
        <v>59</v>
      </c>
      <c r="C12273" s="6">
        <v>9</v>
      </c>
      <c r="D12273" s="7">
        <v>225</v>
      </c>
      <c r="E12273" s="6" t="s">
        <v>19931</v>
      </c>
      <c r="H12273" s="6">
        <f>IF('Раздел 2.14.2.1'!Y30&gt;='Раздел 2.14.2.1'!AA30,0,1)</f>
        <v>0</v>
      </c>
    </row>
    <row r="12274" spans="1:8" x14ac:dyDescent="0.2">
      <c r="A12274" s="6">
        <f t="shared" si="181"/>
        <v>609562</v>
      </c>
      <c r="B12274" s="6">
        <v>59</v>
      </c>
      <c r="C12274" s="6">
        <v>9</v>
      </c>
      <c r="D12274" s="7">
        <v>226</v>
      </c>
      <c r="E12274" s="6" t="s">
        <v>19932</v>
      </c>
      <c r="H12274" s="6">
        <f>IF('Раздел 2.14.2.1'!Y31&gt;='Раздел 2.14.2.1'!AA31,0,1)</f>
        <v>0</v>
      </c>
    </row>
    <row r="12275" spans="1:8" x14ac:dyDescent="0.2">
      <c r="A12275" s="6">
        <f t="shared" si="181"/>
        <v>609562</v>
      </c>
      <c r="B12275" s="6">
        <v>59</v>
      </c>
      <c r="C12275" s="6">
        <v>9</v>
      </c>
      <c r="D12275" s="7">
        <v>227</v>
      </c>
      <c r="E12275" s="6" t="s">
        <v>19933</v>
      </c>
      <c r="H12275" s="6">
        <f>IF('Раздел 2.14.2.1'!Y32&gt;='Раздел 2.14.2.1'!AA32,0,1)</f>
        <v>0</v>
      </c>
    </row>
    <row r="12276" spans="1:8" x14ac:dyDescent="0.2">
      <c r="A12276" s="6">
        <f t="shared" si="181"/>
        <v>609562</v>
      </c>
      <c r="B12276" s="6">
        <v>59</v>
      </c>
      <c r="C12276" s="6">
        <v>9</v>
      </c>
      <c r="D12276" s="7">
        <v>228</v>
      </c>
      <c r="E12276" s="6" t="s">
        <v>19934</v>
      </c>
      <c r="H12276" s="6">
        <f>IF('Раздел 2.14.2.1'!Y33&gt;='Раздел 2.14.2.1'!AA33,0,1)</f>
        <v>0</v>
      </c>
    </row>
    <row r="12277" spans="1:8" x14ac:dyDescent="0.2">
      <c r="A12277" s="6">
        <f t="shared" si="181"/>
        <v>609562</v>
      </c>
      <c r="B12277" s="6">
        <v>59</v>
      </c>
      <c r="C12277" s="6">
        <v>9</v>
      </c>
      <c r="D12277" s="7">
        <v>229</v>
      </c>
      <c r="E12277" s="6" t="s">
        <v>19935</v>
      </c>
      <c r="H12277" s="6">
        <f>IF('Раздел 2.14.2.1'!Y34&gt;='Раздел 2.14.2.1'!AA34,0,1)</f>
        <v>0</v>
      </c>
    </row>
    <row r="12278" spans="1:8" x14ac:dyDescent="0.2">
      <c r="A12278" s="6">
        <f t="shared" si="181"/>
        <v>609562</v>
      </c>
      <c r="B12278" s="6">
        <v>59</v>
      </c>
      <c r="C12278" s="6">
        <v>9</v>
      </c>
      <c r="D12278" s="7">
        <v>230</v>
      </c>
      <c r="E12278" s="6" t="s">
        <v>19936</v>
      </c>
      <c r="H12278" s="6">
        <f>IF('Раздел 2.14.2.1'!Y35&gt;='Раздел 2.14.2.1'!AA35,0,1)</f>
        <v>0</v>
      </c>
    </row>
    <row r="12279" spans="1:8" x14ac:dyDescent="0.2">
      <c r="A12279" s="6">
        <f t="shared" si="181"/>
        <v>609562</v>
      </c>
      <c r="B12279" s="6">
        <v>59</v>
      </c>
      <c r="C12279" s="6">
        <v>9</v>
      </c>
      <c r="D12279" s="7">
        <v>231</v>
      </c>
      <c r="E12279" s="6" t="s">
        <v>19937</v>
      </c>
      <c r="H12279" s="6">
        <f>IF('Раздел 2.14.2.1'!Y36&gt;='Раздел 2.14.2.1'!AA36,0,1)</f>
        <v>0</v>
      </c>
    </row>
    <row r="12280" spans="1:8" x14ac:dyDescent="0.2">
      <c r="A12280" s="6">
        <f t="shared" si="181"/>
        <v>609562</v>
      </c>
      <c r="B12280" s="6">
        <v>59</v>
      </c>
      <c r="C12280" s="6">
        <v>9</v>
      </c>
      <c r="D12280" s="7">
        <v>232</v>
      </c>
      <c r="E12280" s="6" t="s">
        <v>19938</v>
      </c>
      <c r="H12280" s="6">
        <f>IF('Раздел 2.14.2.1'!Y37&gt;='Раздел 2.14.2.1'!AA37,0,1)</f>
        <v>0</v>
      </c>
    </row>
    <row r="12281" spans="1:8" x14ac:dyDescent="0.2">
      <c r="A12281" s="6">
        <f t="shared" si="181"/>
        <v>609562</v>
      </c>
      <c r="B12281" s="6">
        <v>59</v>
      </c>
      <c r="C12281" s="6">
        <v>9</v>
      </c>
      <c r="D12281" s="7">
        <v>233</v>
      </c>
      <c r="E12281" s="6" t="s">
        <v>19939</v>
      </c>
      <c r="H12281" s="6">
        <f>IF('Раздел 2.14.2.1'!Y38&gt;='Раздел 2.14.2.1'!AA38,0,1)</f>
        <v>0</v>
      </c>
    </row>
    <row r="12282" spans="1:8" x14ac:dyDescent="0.2">
      <c r="A12282" s="6">
        <f t="shared" si="181"/>
        <v>609562</v>
      </c>
      <c r="B12282" s="6">
        <v>59</v>
      </c>
      <c r="C12282" s="6">
        <v>9</v>
      </c>
      <c r="D12282" s="7">
        <v>234</v>
      </c>
      <c r="E12282" s="6" t="s">
        <v>19940</v>
      </c>
      <c r="H12282" s="6">
        <f>IF('Раздел 2.14.2.1'!Y39&gt;='Раздел 2.14.2.1'!AA39,0,1)</f>
        <v>0</v>
      </c>
    </row>
    <row r="12283" spans="1:8" x14ac:dyDescent="0.2">
      <c r="A12283" s="6">
        <f t="shared" si="181"/>
        <v>609562</v>
      </c>
      <c r="B12283" s="6">
        <v>59</v>
      </c>
      <c r="C12283" s="6">
        <v>9</v>
      </c>
      <c r="D12283" s="7">
        <v>235</v>
      </c>
      <c r="E12283" s="6" t="s">
        <v>20719</v>
      </c>
      <c r="H12283" s="6">
        <f>IF('Раздел 2.14.2.1'!Y40&gt;='Раздел 2.14.2.1'!AA40,0,1)</f>
        <v>0</v>
      </c>
    </row>
    <row r="12284" spans="1:8" x14ac:dyDescent="0.2">
      <c r="A12284" s="6">
        <f t="shared" si="181"/>
        <v>609562</v>
      </c>
      <c r="B12284" s="6">
        <v>59</v>
      </c>
      <c r="C12284" s="6">
        <v>9</v>
      </c>
      <c r="D12284" s="7">
        <v>236</v>
      </c>
      <c r="E12284" s="6" t="s">
        <v>20720</v>
      </c>
      <c r="H12284" s="6">
        <f>IF('Раздел 2.14.2.1'!Y41&gt;='Раздел 2.14.2.1'!AA41,0,1)</f>
        <v>0</v>
      </c>
    </row>
    <row r="12285" spans="1:8" x14ac:dyDescent="0.2">
      <c r="A12285" s="6">
        <f t="shared" si="181"/>
        <v>609562</v>
      </c>
      <c r="B12285" s="6">
        <v>59</v>
      </c>
      <c r="C12285" s="6">
        <v>9</v>
      </c>
      <c r="D12285" s="7">
        <v>237</v>
      </c>
      <c r="E12285" s="6" t="s">
        <v>20721</v>
      </c>
      <c r="H12285" s="6">
        <f>IF('Раздел 2.14.2.1'!Y42&gt;='Раздел 2.14.2.1'!AA42,0,1)</f>
        <v>0</v>
      </c>
    </row>
    <row r="12286" spans="1:8" x14ac:dyDescent="0.2">
      <c r="A12286" s="6">
        <f t="shared" si="181"/>
        <v>609562</v>
      </c>
      <c r="B12286" s="6">
        <v>59</v>
      </c>
      <c r="C12286" s="6">
        <v>9</v>
      </c>
      <c r="D12286" s="7">
        <v>238</v>
      </c>
      <c r="E12286" s="6" t="s">
        <v>20722</v>
      </c>
      <c r="H12286" s="6">
        <f>IF('Раздел 2.14.2.1'!Y43&gt;='Раздел 2.14.2.1'!AA43,0,1)</f>
        <v>0</v>
      </c>
    </row>
    <row r="12287" spans="1:8" x14ac:dyDescent="0.2">
      <c r="A12287" s="6">
        <f t="shared" si="181"/>
        <v>609562</v>
      </c>
      <c r="B12287" s="6">
        <v>59</v>
      </c>
      <c r="C12287" s="6">
        <v>9</v>
      </c>
      <c r="D12287" s="7">
        <v>239</v>
      </c>
      <c r="E12287" s="6" t="s">
        <v>20723</v>
      </c>
      <c r="H12287" s="6">
        <f>IF('Раздел 2.14.2.1'!Y44&gt;='Раздел 2.14.2.1'!AA44,0,1)</f>
        <v>0</v>
      </c>
    </row>
    <row r="12288" spans="1:8" x14ac:dyDescent="0.2">
      <c r="A12288" s="6">
        <f t="shared" si="181"/>
        <v>609562</v>
      </c>
      <c r="B12288" s="6">
        <v>59</v>
      </c>
      <c r="C12288" s="6">
        <v>9</v>
      </c>
      <c r="D12288" s="7">
        <v>240</v>
      </c>
      <c r="E12288" s="6" t="s">
        <v>20724</v>
      </c>
      <c r="H12288" s="6">
        <f>IF('Раздел 2.14.2.1'!Y45&gt;='Раздел 2.14.2.1'!AA45,0,1)</f>
        <v>0</v>
      </c>
    </row>
    <row r="12289" spans="1:8" x14ac:dyDescent="0.2">
      <c r="A12289" s="6">
        <f t="shared" si="181"/>
        <v>609562</v>
      </c>
      <c r="B12289" s="6">
        <v>59</v>
      </c>
      <c r="C12289" s="6">
        <v>9</v>
      </c>
      <c r="D12289" s="7">
        <v>241</v>
      </c>
      <c r="E12289" s="6" t="s">
        <v>20725</v>
      </c>
      <c r="H12289" s="6">
        <f>IF('Раздел 2.14.2.1'!Y46&gt;='Раздел 2.14.2.1'!AA46,0,1)</f>
        <v>0</v>
      </c>
    </row>
    <row r="12290" spans="1:8" x14ac:dyDescent="0.2">
      <c r="A12290" s="6">
        <f t="shared" si="181"/>
        <v>609562</v>
      </c>
      <c r="B12290" s="6">
        <v>59</v>
      </c>
      <c r="C12290" s="6">
        <v>9</v>
      </c>
      <c r="D12290" s="7">
        <v>242</v>
      </c>
      <c r="E12290" s="6" t="s">
        <v>20726</v>
      </c>
      <c r="H12290" s="6">
        <f>IF('Раздел 2.14.2.1'!Y47&gt;='Раздел 2.14.2.1'!AA47,0,1)</f>
        <v>0</v>
      </c>
    </row>
    <row r="12291" spans="1:8" x14ac:dyDescent="0.2">
      <c r="A12291" s="6">
        <f t="shared" si="181"/>
        <v>609562</v>
      </c>
      <c r="B12291" s="7">
        <v>59</v>
      </c>
      <c r="C12291" s="7">
        <v>9</v>
      </c>
      <c r="D12291" s="7">
        <v>243</v>
      </c>
      <c r="E12291" s="7" t="s">
        <v>20727</v>
      </c>
      <c r="H12291" s="6">
        <f>IF('Раздел 2.14.2.1'!Y48&gt;='Раздел 2.14.2.1'!AA48,0,1)</f>
        <v>0</v>
      </c>
    </row>
    <row r="12292" spans="1:8" x14ac:dyDescent="0.2">
      <c r="A12292" s="6">
        <f t="shared" si="181"/>
        <v>609562</v>
      </c>
      <c r="B12292" s="119">
        <v>59</v>
      </c>
      <c r="C12292" s="119">
        <v>9</v>
      </c>
      <c r="D12292" s="119">
        <v>244</v>
      </c>
      <c r="E12292" s="119" t="s">
        <v>20728</v>
      </c>
      <c r="F12292" s="119"/>
      <c r="G12292" s="119"/>
      <c r="H12292" s="119">
        <f>IF('Раздел 2.14.2.1'!Y49&gt;='Раздел 2.14.2.1'!AA49,0,1)</f>
        <v>0</v>
      </c>
    </row>
    <row r="12293" spans="1:8" x14ac:dyDescent="0.2">
      <c r="A12293" s="117">
        <f t="shared" si="181"/>
        <v>609562</v>
      </c>
      <c r="B12293" s="117">
        <v>60</v>
      </c>
      <c r="C12293" s="117">
        <v>0</v>
      </c>
      <c r="D12293" s="117">
        <v>0</v>
      </c>
      <c r="E12293" s="117" t="str">
        <f>CONCATENATE("Количество ошибок в разделе 2.14.2.2: ",H12293)</f>
        <v>Количество ошибок в разделе 2.14.2.2: 0</v>
      </c>
      <c r="F12293" s="117"/>
      <c r="G12293" s="117"/>
      <c r="H12293" s="117">
        <f>SUM(H12294:H12537)</f>
        <v>0</v>
      </c>
    </row>
    <row r="12294" spans="1:8" x14ac:dyDescent="0.2">
      <c r="A12294" s="6">
        <f t="shared" si="181"/>
        <v>609562</v>
      </c>
      <c r="B12294" s="6">
        <v>60</v>
      </c>
      <c r="C12294" s="6">
        <v>1</v>
      </c>
      <c r="D12294" s="6">
        <v>1</v>
      </c>
      <c r="E12294" s="6" t="s">
        <v>20729</v>
      </c>
      <c r="H12294" s="6">
        <f>IF('Раздел 2.14.2.2'!P21=SUM('Раздел 2.14.2.2'!P22:P49),0,1)</f>
        <v>0</v>
      </c>
    </row>
    <row r="12295" spans="1:8" x14ac:dyDescent="0.2">
      <c r="A12295" s="6">
        <f t="shared" si="181"/>
        <v>609562</v>
      </c>
      <c r="B12295" s="6">
        <v>60</v>
      </c>
      <c r="C12295" s="6">
        <v>1</v>
      </c>
      <c r="D12295" s="6">
        <v>2</v>
      </c>
      <c r="E12295" s="6" t="s">
        <v>20730</v>
      </c>
      <c r="H12295" s="6">
        <f>IF('Раздел 2.14.2.2'!Q21=SUM('Раздел 2.14.2.2'!Q22:Q49),0,1)</f>
        <v>0</v>
      </c>
    </row>
    <row r="12296" spans="1:8" x14ac:dyDescent="0.2">
      <c r="A12296" s="6">
        <f t="shared" si="181"/>
        <v>609562</v>
      </c>
      <c r="B12296" s="6">
        <v>60</v>
      </c>
      <c r="C12296" s="6">
        <v>1</v>
      </c>
      <c r="D12296" s="6">
        <v>3</v>
      </c>
      <c r="E12296" s="6" t="s">
        <v>20731</v>
      </c>
      <c r="H12296" s="6">
        <f>IF('Раздел 2.14.2.2'!R21=SUM('Раздел 2.14.2.2'!R22:R49),0,1)</f>
        <v>0</v>
      </c>
    </row>
    <row r="12297" spans="1:8" x14ac:dyDescent="0.2">
      <c r="A12297" s="6">
        <f t="shared" si="181"/>
        <v>609562</v>
      </c>
      <c r="B12297" s="6">
        <v>60</v>
      </c>
      <c r="C12297" s="6">
        <v>1</v>
      </c>
      <c r="D12297" s="6">
        <v>4</v>
      </c>
      <c r="E12297" s="6" t="s">
        <v>19273</v>
      </c>
      <c r="H12297" s="6">
        <f>IF('Раздел 2.14.2.2'!S21=SUM('Раздел 2.14.2.2'!S22:S49),0,1)</f>
        <v>0</v>
      </c>
    </row>
    <row r="12298" spans="1:8" x14ac:dyDescent="0.2">
      <c r="A12298" s="6">
        <f t="shared" si="181"/>
        <v>609562</v>
      </c>
      <c r="B12298" s="6">
        <v>60</v>
      </c>
      <c r="C12298" s="6">
        <v>1</v>
      </c>
      <c r="D12298" s="6">
        <v>5</v>
      </c>
      <c r="E12298" s="6" t="s">
        <v>19274</v>
      </c>
      <c r="H12298" s="6">
        <f>IF('Раздел 2.14.2.2'!T21=SUM('Раздел 2.14.2.2'!T22:T49),0,1)</f>
        <v>0</v>
      </c>
    </row>
    <row r="12299" spans="1:8" x14ac:dyDescent="0.2">
      <c r="A12299" s="6">
        <f t="shared" si="181"/>
        <v>609562</v>
      </c>
      <c r="B12299" s="6">
        <v>60</v>
      </c>
      <c r="C12299" s="6">
        <v>1</v>
      </c>
      <c r="D12299" s="6">
        <v>6</v>
      </c>
      <c r="E12299" s="6" t="s">
        <v>19275</v>
      </c>
      <c r="H12299" s="6">
        <f>IF('Раздел 2.14.2.2'!U21=SUM('Раздел 2.14.2.2'!U22:U49),0,1)</f>
        <v>0</v>
      </c>
    </row>
    <row r="12300" spans="1:8" x14ac:dyDescent="0.2">
      <c r="A12300" s="6">
        <f t="shared" si="181"/>
        <v>609562</v>
      </c>
      <c r="B12300" s="6">
        <v>60</v>
      </c>
      <c r="C12300" s="6">
        <v>1</v>
      </c>
      <c r="D12300" s="6">
        <v>7</v>
      </c>
      <c r="E12300" s="6" t="s">
        <v>19276</v>
      </c>
      <c r="H12300" s="6">
        <f>IF('Раздел 2.14.2.2'!V21=SUM('Раздел 2.14.2.2'!V22:V49),0,1)</f>
        <v>0</v>
      </c>
    </row>
    <row r="12301" spans="1:8" x14ac:dyDescent="0.2">
      <c r="A12301" s="6">
        <f t="shared" si="181"/>
        <v>609562</v>
      </c>
      <c r="B12301" s="6">
        <v>60</v>
      </c>
      <c r="C12301" s="7">
        <v>1</v>
      </c>
      <c r="D12301" s="7">
        <v>8</v>
      </c>
      <c r="E12301" s="7" t="s">
        <v>19277</v>
      </c>
      <c r="F12301" s="7"/>
      <c r="G12301" s="7"/>
      <c r="H12301" s="7">
        <f>IF('Раздел 2.14.2.2'!W21=SUM('Раздел 2.14.2.2'!W22:W49),0,1)</f>
        <v>0</v>
      </c>
    </row>
    <row r="12302" spans="1:8" x14ac:dyDescent="0.2">
      <c r="A12302" s="6">
        <f t="shared" si="181"/>
        <v>609562</v>
      </c>
      <c r="B12302" s="6">
        <v>60</v>
      </c>
      <c r="C12302" s="7">
        <v>1</v>
      </c>
      <c r="D12302" s="7">
        <v>9</v>
      </c>
      <c r="E12302" s="7" t="s">
        <v>19278</v>
      </c>
      <c r="F12302" s="7"/>
      <c r="G12302" s="7"/>
      <c r="H12302" s="7">
        <f>IF('Раздел 2.14.2.2'!X21=SUM('Раздел 2.14.2.2'!X22:X49),0,1)</f>
        <v>0</v>
      </c>
    </row>
    <row r="12303" spans="1:8" x14ac:dyDescent="0.2">
      <c r="A12303" s="6">
        <f t="shared" si="181"/>
        <v>609562</v>
      </c>
      <c r="B12303" s="6">
        <v>60</v>
      </c>
      <c r="C12303" s="7">
        <v>1</v>
      </c>
      <c r="D12303" s="7">
        <v>10</v>
      </c>
      <c r="E12303" s="7" t="s">
        <v>19279</v>
      </c>
      <c r="F12303" s="7"/>
      <c r="G12303" s="7"/>
      <c r="H12303" s="7">
        <f>IF('Раздел 2.14.2.2'!Y21=SUM('Раздел 2.14.2.2'!Y22:Y49),0,1)</f>
        <v>0</v>
      </c>
    </row>
    <row r="12304" spans="1:8" x14ac:dyDescent="0.2">
      <c r="A12304" s="6">
        <f t="shared" si="181"/>
        <v>609562</v>
      </c>
      <c r="B12304" s="6">
        <v>60</v>
      </c>
      <c r="C12304" s="7">
        <v>1</v>
      </c>
      <c r="D12304" s="7">
        <v>11</v>
      </c>
      <c r="E12304" s="7" t="s">
        <v>19280</v>
      </c>
      <c r="F12304" s="7"/>
      <c r="G12304" s="7"/>
      <c r="H12304" s="7">
        <f>IF('Раздел 2.14.2.2'!Z21=SUM('Раздел 2.14.2.2'!Z22:Z49),0,1)</f>
        <v>0</v>
      </c>
    </row>
    <row r="12305" spans="1:8" x14ac:dyDescent="0.2">
      <c r="A12305" s="6">
        <f t="shared" si="181"/>
        <v>609562</v>
      </c>
      <c r="B12305" s="6">
        <v>60</v>
      </c>
      <c r="C12305" s="119">
        <v>1</v>
      </c>
      <c r="D12305" s="119">
        <v>12</v>
      </c>
      <c r="E12305" s="119" t="s">
        <v>19281</v>
      </c>
      <c r="F12305" s="119"/>
      <c r="G12305" s="119"/>
      <c r="H12305" s="119">
        <f>IF('Раздел 2.14.2.2'!AA21=SUM('Раздел 2.14.2.2'!AA22:AA49),0,1)</f>
        <v>0</v>
      </c>
    </row>
    <row r="12306" spans="1:8" x14ac:dyDescent="0.2">
      <c r="A12306" s="6">
        <f t="shared" si="181"/>
        <v>609562</v>
      </c>
      <c r="B12306" s="6">
        <v>60</v>
      </c>
      <c r="C12306" s="6">
        <v>2</v>
      </c>
      <c r="D12306" s="7">
        <v>13</v>
      </c>
      <c r="E12306" s="6" t="s">
        <v>19282</v>
      </c>
      <c r="H12306" s="6">
        <f>IF('Раздел 2.14.2.2'!P21&gt;='Раздел 2.14.2.2'!Q21,0,1)</f>
        <v>0</v>
      </c>
    </row>
    <row r="12307" spans="1:8" x14ac:dyDescent="0.2">
      <c r="A12307" s="6">
        <f t="shared" ref="A12307:A12373" si="182">P_3</f>
        <v>609562</v>
      </c>
      <c r="B12307" s="6">
        <v>60</v>
      </c>
      <c r="C12307" s="6">
        <v>2</v>
      </c>
      <c r="D12307" s="7">
        <v>14</v>
      </c>
      <c r="E12307" s="6" t="s">
        <v>19283</v>
      </c>
      <c r="H12307" s="6">
        <f>IF('Раздел 2.14.2.2'!P22&gt;='Раздел 2.14.2.2'!Q22,0,1)</f>
        <v>0</v>
      </c>
    </row>
    <row r="12308" spans="1:8" x14ac:dyDescent="0.2">
      <c r="A12308" s="6">
        <f t="shared" si="182"/>
        <v>609562</v>
      </c>
      <c r="B12308" s="6">
        <v>60</v>
      </c>
      <c r="C12308" s="6">
        <v>2</v>
      </c>
      <c r="D12308" s="7">
        <v>15</v>
      </c>
      <c r="E12308" s="6" t="s">
        <v>19284</v>
      </c>
      <c r="H12308" s="6">
        <f>IF('Раздел 2.14.2.2'!P23&gt;='Раздел 2.14.2.2'!Q23,0,1)</f>
        <v>0</v>
      </c>
    </row>
    <row r="12309" spans="1:8" x14ac:dyDescent="0.2">
      <c r="A12309" s="6">
        <f t="shared" si="182"/>
        <v>609562</v>
      </c>
      <c r="B12309" s="6">
        <v>60</v>
      </c>
      <c r="C12309" s="6">
        <v>2</v>
      </c>
      <c r="D12309" s="7">
        <v>16</v>
      </c>
      <c r="E12309" s="6" t="s">
        <v>19285</v>
      </c>
      <c r="H12309" s="6">
        <f>IF('Раздел 2.14.2.2'!P24&gt;='Раздел 2.14.2.2'!Q24,0,1)</f>
        <v>0</v>
      </c>
    </row>
    <row r="12310" spans="1:8" x14ac:dyDescent="0.2">
      <c r="A12310" s="6">
        <f t="shared" si="182"/>
        <v>609562</v>
      </c>
      <c r="B12310" s="6">
        <v>60</v>
      </c>
      <c r="C12310" s="6">
        <v>2</v>
      </c>
      <c r="D12310" s="7">
        <v>17</v>
      </c>
      <c r="E12310" s="6" t="s">
        <v>19286</v>
      </c>
      <c r="H12310" s="6">
        <f>IF('Раздел 2.14.2.2'!P25&gt;='Раздел 2.14.2.2'!Q25,0,1)</f>
        <v>0</v>
      </c>
    </row>
    <row r="12311" spans="1:8" x14ac:dyDescent="0.2">
      <c r="A12311" s="6">
        <f t="shared" si="182"/>
        <v>609562</v>
      </c>
      <c r="B12311" s="6">
        <v>60</v>
      </c>
      <c r="C12311" s="6">
        <v>2</v>
      </c>
      <c r="D12311" s="7">
        <v>18</v>
      </c>
      <c r="E12311" s="6" t="s">
        <v>19287</v>
      </c>
      <c r="H12311" s="6">
        <f>IF('Раздел 2.14.2.2'!P26&gt;='Раздел 2.14.2.2'!Q26,0,1)</f>
        <v>0</v>
      </c>
    </row>
    <row r="12312" spans="1:8" x14ac:dyDescent="0.2">
      <c r="A12312" s="6">
        <f t="shared" si="182"/>
        <v>609562</v>
      </c>
      <c r="B12312" s="6">
        <v>60</v>
      </c>
      <c r="C12312" s="6">
        <v>2</v>
      </c>
      <c r="D12312" s="7">
        <v>19</v>
      </c>
      <c r="E12312" s="6" t="s">
        <v>19288</v>
      </c>
      <c r="H12312" s="6">
        <f>IF('Раздел 2.14.2.2'!P27&gt;='Раздел 2.14.2.2'!Q27,0,1)</f>
        <v>0</v>
      </c>
    </row>
    <row r="12313" spans="1:8" x14ac:dyDescent="0.2">
      <c r="A12313" s="6">
        <f t="shared" si="182"/>
        <v>609562</v>
      </c>
      <c r="B12313" s="6">
        <v>60</v>
      </c>
      <c r="C12313" s="6">
        <v>2</v>
      </c>
      <c r="D12313" s="7">
        <v>20</v>
      </c>
      <c r="E12313" s="6" t="s">
        <v>19289</v>
      </c>
      <c r="H12313" s="6">
        <f>IF('Раздел 2.14.2.2'!P28&gt;='Раздел 2.14.2.2'!Q28,0,1)</f>
        <v>0</v>
      </c>
    </row>
    <row r="12314" spans="1:8" x14ac:dyDescent="0.2">
      <c r="A12314" s="6">
        <f t="shared" si="182"/>
        <v>609562</v>
      </c>
      <c r="B12314" s="6">
        <v>60</v>
      </c>
      <c r="C12314" s="6">
        <v>2</v>
      </c>
      <c r="D12314" s="7">
        <v>21</v>
      </c>
      <c r="E12314" s="6" t="s">
        <v>19290</v>
      </c>
      <c r="H12314" s="6">
        <f>IF('Раздел 2.14.2.2'!P29&gt;='Раздел 2.14.2.2'!Q29,0,1)</f>
        <v>0</v>
      </c>
    </row>
    <row r="12315" spans="1:8" x14ac:dyDescent="0.2">
      <c r="A12315" s="6">
        <f t="shared" si="182"/>
        <v>609562</v>
      </c>
      <c r="B12315" s="6">
        <v>60</v>
      </c>
      <c r="C12315" s="6">
        <v>2</v>
      </c>
      <c r="D12315" s="7">
        <v>22</v>
      </c>
      <c r="E12315" s="6" t="s">
        <v>19291</v>
      </c>
      <c r="H12315" s="6">
        <f>IF('Раздел 2.14.2.2'!P30&gt;='Раздел 2.14.2.2'!Q30,0,1)</f>
        <v>0</v>
      </c>
    </row>
    <row r="12316" spans="1:8" x14ac:dyDescent="0.2">
      <c r="A12316" s="6">
        <f t="shared" si="182"/>
        <v>609562</v>
      </c>
      <c r="B12316" s="6">
        <v>60</v>
      </c>
      <c r="C12316" s="6">
        <v>2</v>
      </c>
      <c r="D12316" s="7">
        <v>23</v>
      </c>
      <c r="E12316" s="6" t="s">
        <v>19292</v>
      </c>
      <c r="H12316" s="6">
        <f>IF('Раздел 2.14.2.2'!P31&gt;='Раздел 2.14.2.2'!Q31,0,1)</f>
        <v>0</v>
      </c>
    </row>
    <row r="12317" spans="1:8" x14ac:dyDescent="0.2">
      <c r="A12317" s="6">
        <f t="shared" si="182"/>
        <v>609562</v>
      </c>
      <c r="B12317" s="6">
        <v>60</v>
      </c>
      <c r="C12317" s="6">
        <v>2</v>
      </c>
      <c r="D12317" s="7">
        <v>24</v>
      </c>
      <c r="E12317" s="6" t="s">
        <v>19293</v>
      </c>
      <c r="H12317" s="6">
        <f>IF('Раздел 2.14.2.2'!P32&gt;='Раздел 2.14.2.2'!Q32,0,1)</f>
        <v>0</v>
      </c>
    </row>
    <row r="12318" spans="1:8" x14ac:dyDescent="0.2">
      <c r="A12318" s="6">
        <f t="shared" si="182"/>
        <v>609562</v>
      </c>
      <c r="B12318" s="6">
        <v>60</v>
      </c>
      <c r="C12318" s="6">
        <v>2</v>
      </c>
      <c r="D12318" s="7">
        <v>25</v>
      </c>
      <c r="E12318" s="6" t="s">
        <v>19294</v>
      </c>
      <c r="H12318" s="6">
        <f>IF('Раздел 2.14.2.2'!P33&gt;='Раздел 2.14.2.2'!Q33,0,1)</f>
        <v>0</v>
      </c>
    </row>
    <row r="12319" spans="1:8" x14ac:dyDescent="0.2">
      <c r="A12319" s="6">
        <f t="shared" si="182"/>
        <v>609562</v>
      </c>
      <c r="B12319" s="6">
        <v>60</v>
      </c>
      <c r="C12319" s="6">
        <v>2</v>
      </c>
      <c r="D12319" s="7">
        <v>26</v>
      </c>
      <c r="E12319" s="6" t="s">
        <v>19295</v>
      </c>
      <c r="H12319" s="6">
        <f>IF('Раздел 2.14.2.2'!P34&gt;='Раздел 2.14.2.2'!Q34,0,1)</f>
        <v>0</v>
      </c>
    </row>
    <row r="12320" spans="1:8" x14ac:dyDescent="0.2">
      <c r="A12320" s="6">
        <f t="shared" si="182"/>
        <v>609562</v>
      </c>
      <c r="B12320" s="6">
        <v>60</v>
      </c>
      <c r="C12320" s="6">
        <v>2</v>
      </c>
      <c r="D12320" s="7">
        <v>27</v>
      </c>
      <c r="E12320" s="6" t="s">
        <v>19296</v>
      </c>
      <c r="H12320" s="6">
        <f>IF('Раздел 2.14.2.2'!P35&gt;='Раздел 2.14.2.2'!Q35,0,1)</f>
        <v>0</v>
      </c>
    </row>
    <row r="12321" spans="1:8" x14ac:dyDescent="0.2">
      <c r="A12321" s="6">
        <f t="shared" si="182"/>
        <v>609562</v>
      </c>
      <c r="B12321" s="6">
        <v>60</v>
      </c>
      <c r="C12321" s="6">
        <v>2</v>
      </c>
      <c r="D12321" s="7">
        <v>28</v>
      </c>
      <c r="E12321" s="6" t="s">
        <v>19297</v>
      </c>
      <c r="H12321" s="6">
        <f>IF('Раздел 2.14.2.2'!P36&gt;='Раздел 2.14.2.2'!Q36,0,1)</f>
        <v>0</v>
      </c>
    </row>
    <row r="12322" spans="1:8" x14ac:dyDescent="0.2">
      <c r="A12322" s="6">
        <f t="shared" si="182"/>
        <v>609562</v>
      </c>
      <c r="B12322" s="6">
        <v>60</v>
      </c>
      <c r="C12322" s="6">
        <v>2</v>
      </c>
      <c r="D12322" s="7">
        <v>29</v>
      </c>
      <c r="E12322" s="6" t="s">
        <v>19298</v>
      </c>
      <c r="H12322" s="6">
        <f>IF('Раздел 2.14.2.2'!P37&gt;='Раздел 2.14.2.2'!Q37,0,1)</f>
        <v>0</v>
      </c>
    </row>
    <row r="12323" spans="1:8" x14ac:dyDescent="0.2">
      <c r="A12323" s="6">
        <f t="shared" si="182"/>
        <v>609562</v>
      </c>
      <c r="B12323" s="6">
        <v>60</v>
      </c>
      <c r="C12323" s="6">
        <v>2</v>
      </c>
      <c r="D12323" s="7">
        <v>30</v>
      </c>
      <c r="E12323" s="6" t="s">
        <v>19299</v>
      </c>
      <c r="H12323" s="6">
        <f>IF('Раздел 2.14.2.2'!P38&gt;='Раздел 2.14.2.2'!Q38,0,1)</f>
        <v>0</v>
      </c>
    </row>
    <row r="12324" spans="1:8" x14ac:dyDescent="0.2">
      <c r="A12324" s="6">
        <f t="shared" si="182"/>
        <v>609562</v>
      </c>
      <c r="B12324" s="6">
        <v>60</v>
      </c>
      <c r="C12324" s="6">
        <v>2</v>
      </c>
      <c r="D12324" s="7">
        <v>31</v>
      </c>
      <c r="E12324" s="6" t="s">
        <v>19300</v>
      </c>
      <c r="H12324" s="6">
        <f>IF('Раздел 2.14.2.2'!P39&gt;='Раздел 2.14.2.2'!Q39,0,1)</f>
        <v>0</v>
      </c>
    </row>
    <row r="12325" spans="1:8" x14ac:dyDescent="0.2">
      <c r="A12325" s="6">
        <f t="shared" si="182"/>
        <v>609562</v>
      </c>
      <c r="B12325" s="6">
        <v>60</v>
      </c>
      <c r="C12325" s="6">
        <v>2</v>
      </c>
      <c r="D12325" s="7">
        <v>32</v>
      </c>
      <c r="E12325" s="6" t="s">
        <v>19301</v>
      </c>
      <c r="H12325" s="6">
        <f>IF('Раздел 2.14.2.2'!P40&gt;='Раздел 2.14.2.2'!Q40,0,1)</f>
        <v>0</v>
      </c>
    </row>
    <row r="12326" spans="1:8" x14ac:dyDescent="0.2">
      <c r="A12326" s="6">
        <f t="shared" si="182"/>
        <v>609562</v>
      </c>
      <c r="B12326" s="6">
        <v>60</v>
      </c>
      <c r="C12326" s="6">
        <v>2</v>
      </c>
      <c r="D12326" s="7">
        <v>33</v>
      </c>
      <c r="E12326" s="6" t="s">
        <v>18525</v>
      </c>
      <c r="H12326" s="6">
        <f>IF('Раздел 2.14.2.2'!P41&gt;='Раздел 2.14.2.2'!Q41,0,1)</f>
        <v>0</v>
      </c>
    </row>
    <row r="12327" spans="1:8" x14ac:dyDescent="0.2">
      <c r="A12327" s="6">
        <f t="shared" si="182"/>
        <v>609562</v>
      </c>
      <c r="B12327" s="6">
        <v>60</v>
      </c>
      <c r="C12327" s="6">
        <v>2</v>
      </c>
      <c r="D12327" s="7">
        <v>34</v>
      </c>
      <c r="E12327" s="6" t="s">
        <v>18526</v>
      </c>
      <c r="H12327" s="6">
        <f>IF('Раздел 2.14.2.2'!P42&gt;='Раздел 2.14.2.2'!Q42,0,1)</f>
        <v>0</v>
      </c>
    </row>
    <row r="12328" spans="1:8" x14ac:dyDescent="0.2">
      <c r="A12328" s="6">
        <f t="shared" si="182"/>
        <v>609562</v>
      </c>
      <c r="B12328" s="6">
        <v>60</v>
      </c>
      <c r="C12328" s="6">
        <v>2</v>
      </c>
      <c r="D12328" s="7">
        <v>35</v>
      </c>
      <c r="E12328" s="6" t="s">
        <v>18527</v>
      </c>
      <c r="H12328" s="6">
        <f>IF('Раздел 2.14.2.2'!P43&gt;='Раздел 2.14.2.2'!Q43,0,1)</f>
        <v>0</v>
      </c>
    </row>
    <row r="12329" spans="1:8" x14ac:dyDescent="0.2">
      <c r="A12329" s="6">
        <f t="shared" si="182"/>
        <v>609562</v>
      </c>
      <c r="B12329" s="6">
        <v>60</v>
      </c>
      <c r="C12329" s="6">
        <v>2</v>
      </c>
      <c r="D12329" s="7">
        <v>36</v>
      </c>
      <c r="E12329" s="6" t="s">
        <v>18528</v>
      </c>
      <c r="H12329" s="6">
        <f>IF('Раздел 2.14.2.2'!P44&gt;='Раздел 2.14.2.2'!Q44,0,1)</f>
        <v>0</v>
      </c>
    </row>
    <row r="12330" spans="1:8" x14ac:dyDescent="0.2">
      <c r="A12330" s="6">
        <f t="shared" si="182"/>
        <v>609562</v>
      </c>
      <c r="B12330" s="6">
        <v>60</v>
      </c>
      <c r="C12330" s="6">
        <v>2</v>
      </c>
      <c r="D12330" s="7">
        <v>37</v>
      </c>
      <c r="E12330" s="6" t="s">
        <v>18529</v>
      </c>
      <c r="H12330" s="6">
        <f>IF('Раздел 2.14.2.2'!P45&gt;='Раздел 2.14.2.2'!Q45,0,1)</f>
        <v>0</v>
      </c>
    </row>
    <row r="12331" spans="1:8" x14ac:dyDescent="0.2">
      <c r="A12331" s="6">
        <f t="shared" si="182"/>
        <v>609562</v>
      </c>
      <c r="B12331" s="6">
        <v>60</v>
      </c>
      <c r="C12331" s="6">
        <v>2</v>
      </c>
      <c r="D12331" s="7">
        <v>38</v>
      </c>
      <c r="E12331" s="6" t="s">
        <v>18543</v>
      </c>
      <c r="H12331" s="6">
        <f>IF('Раздел 2.14.2.2'!P46&gt;='Раздел 2.14.2.2'!Q46,0,1)</f>
        <v>0</v>
      </c>
    </row>
    <row r="12332" spans="1:8" x14ac:dyDescent="0.2">
      <c r="A12332" s="6">
        <f t="shared" si="182"/>
        <v>609562</v>
      </c>
      <c r="B12332" s="6">
        <v>60</v>
      </c>
      <c r="C12332" s="6">
        <v>2</v>
      </c>
      <c r="D12332" s="7">
        <v>39</v>
      </c>
      <c r="E12332" s="6" t="s">
        <v>18544</v>
      </c>
      <c r="H12332" s="6">
        <f>IF('Раздел 2.14.2.2'!P47&gt;='Раздел 2.14.2.2'!Q47,0,1)</f>
        <v>0</v>
      </c>
    </row>
    <row r="12333" spans="1:8" x14ac:dyDescent="0.2">
      <c r="A12333" s="6">
        <f t="shared" si="182"/>
        <v>609562</v>
      </c>
      <c r="B12333" s="6">
        <v>60</v>
      </c>
      <c r="C12333" s="6">
        <v>2</v>
      </c>
      <c r="D12333" s="7">
        <v>40</v>
      </c>
      <c r="E12333" s="6" t="s">
        <v>18545</v>
      </c>
      <c r="H12333" s="6">
        <f>IF('Раздел 2.14.2.2'!P48&gt;='Раздел 2.14.2.2'!Q48,0,1)</f>
        <v>0</v>
      </c>
    </row>
    <row r="12334" spans="1:8" x14ac:dyDescent="0.2">
      <c r="A12334" s="6">
        <f t="shared" si="182"/>
        <v>609562</v>
      </c>
      <c r="B12334" s="6">
        <v>60</v>
      </c>
      <c r="C12334" s="119">
        <v>2</v>
      </c>
      <c r="D12334" s="119">
        <v>41</v>
      </c>
      <c r="E12334" s="119" t="s">
        <v>18546</v>
      </c>
      <c r="F12334" s="119"/>
      <c r="G12334" s="119"/>
      <c r="H12334" s="119">
        <f>IF('Раздел 2.14.2.2'!P49&gt;='Раздел 2.14.2.2'!Q49,0,1)</f>
        <v>0</v>
      </c>
    </row>
    <row r="12335" spans="1:8" x14ac:dyDescent="0.2">
      <c r="A12335" s="6">
        <f t="shared" si="182"/>
        <v>609562</v>
      </c>
      <c r="B12335" s="6">
        <v>60</v>
      </c>
      <c r="C12335" s="6">
        <v>3</v>
      </c>
      <c r="D12335" s="7">
        <v>42</v>
      </c>
      <c r="E12335" s="6" t="s">
        <v>18547</v>
      </c>
      <c r="H12335" s="125">
        <f>IF('Раздел 2.14.2.2'!P21&gt;='Раздел 2.14.2.2'!R21,0,1)</f>
        <v>0</v>
      </c>
    </row>
    <row r="12336" spans="1:8" x14ac:dyDescent="0.2">
      <c r="A12336" s="6">
        <f t="shared" si="182"/>
        <v>609562</v>
      </c>
      <c r="B12336" s="6">
        <v>60</v>
      </c>
      <c r="C12336" s="6">
        <v>3</v>
      </c>
      <c r="D12336" s="7">
        <v>43</v>
      </c>
      <c r="E12336" s="6" t="s">
        <v>18548</v>
      </c>
      <c r="H12336" s="7">
        <f>IF('Раздел 2.14.2.2'!P22&gt;='Раздел 2.14.2.2'!R22,0,1)</f>
        <v>0</v>
      </c>
    </row>
    <row r="12337" spans="1:8" x14ac:dyDescent="0.2">
      <c r="A12337" s="6">
        <f t="shared" si="182"/>
        <v>609562</v>
      </c>
      <c r="B12337" s="6">
        <v>60</v>
      </c>
      <c r="C12337" s="6">
        <v>3</v>
      </c>
      <c r="D12337" s="7">
        <v>44</v>
      </c>
      <c r="E12337" s="6" t="s">
        <v>18549</v>
      </c>
      <c r="H12337" s="7">
        <f>IF('Раздел 2.14.2.2'!P23&gt;='Раздел 2.14.2.2'!R23,0,1)</f>
        <v>0</v>
      </c>
    </row>
    <row r="12338" spans="1:8" x14ac:dyDescent="0.2">
      <c r="A12338" s="6">
        <f t="shared" si="182"/>
        <v>609562</v>
      </c>
      <c r="B12338" s="6">
        <v>60</v>
      </c>
      <c r="C12338" s="6">
        <v>3</v>
      </c>
      <c r="D12338" s="7">
        <v>45</v>
      </c>
      <c r="E12338" s="6" t="s">
        <v>18550</v>
      </c>
      <c r="H12338" s="7">
        <f>IF('Раздел 2.14.2.2'!P24&gt;='Раздел 2.14.2.2'!R24,0,1)</f>
        <v>0</v>
      </c>
    </row>
    <row r="12339" spans="1:8" x14ac:dyDescent="0.2">
      <c r="A12339" s="6">
        <f t="shared" si="182"/>
        <v>609562</v>
      </c>
      <c r="B12339" s="6">
        <v>60</v>
      </c>
      <c r="C12339" s="6">
        <v>3</v>
      </c>
      <c r="D12339" s="7">
        <v>46</v>
      </c>
      <c r="E12339" s="6" t="s">
        <v>18551</v>
      </c>
      <c r="H12339" s="7">
        <f>IF('Раздел 2.14.2.2'!P25&gt;='Раздел 2.14.2.2'!R25,0,1)</f>
        <v>0</v>
      </c>
    </row>
    <row r="12340" spans="1:8" x14ac:dyDescent="0.2">
      <c r="A12340" s="6">
        <f t="shared" si="182"/>
        <v>609562</v>
      </c>
      <c r="B12340" s="6">
        <v>60</v>
      </c>
      <c r="C12340" s="6">
        <v>3</v>
      </c>
      <c r="D12340" s="7">
        <v>47</v>
      </c>
      <c r="E12340" s="6" t="s">
        <v>18552</v>
      </c>
      <c r="H12340" s="7">
        <f>IF('Раздел 2.14.2.2'!P26&gt;='Раздел 2.14.2.2'!R26,0,1)</f>
        <v>0</v>
      </c>
    </row>
    <row r="12341" spans="1:8" x14ac:dyDescent="0.2">
      <c r="A12341" s="6">
        <f t="shared" si="182"/>
        <v>609562</v>
      </c>
      <c r="B12341" s="6">
        <v>60</v>
      </c>
      <c r="C12341" s="6">
        <v>3</v>
      </c>
      <c r="D12341" s="7">
        <v>48</v>
      </c>
      <c r="E12341" s="6" t="s">
        <v>18553</v>
      </c>
      <c r="H12341" s="7">
        <f>IF('Раздел 2.14.2.2'!P27&gt;='Раздел 2.14.2.2'!R27,0,1)</f>
        <v>0</v>
      </c>
    </row>
    <row r="12342" spans="1:8" x14ac:dyDescent="0.2">
      <c r="A12342" s="6">
        <f t="shared" si="182"/>
        <v>609562</v>
      </c>
      <c r="B12342" s="6">
        <v>60</v>
      </c>
      <c r="C12342" s="6">
        <v>3</v>
      </c>
      <c r="D12342" s="7">
        <v>49</v>
      </c>
      <c r="E12342" s="6" t="s">
        <v>18554</v>
      </c>
      <c r="H12342" s="7">
        <f>IF('Раздел 2.14.2.2'!P28&gt;='Раздел 2.14.2.2'!R28,0,1)</f>
        <v>0</v>
      </c>
    </row>
    <row r="12343" spans="1:8" x14ac:dyDescent="0.2">
      <c r="A12343" s="6">
        <f t="shared" si="182"/>
        <v>609562</v>
      </c>
      <c r="B12343" s="6">
        <v>60</v>
      </c>
      <c r="C12343" s="6">
        <v>3</v>
      </c>
      <c r="D12343" s="7">
        <v>50</v>
      </c>
      <c r="E12343" s="6" t="s">
        <v>18555</v>
      </c>
      <c r="H12343" s="7">
        <f>IF('Раздел 2.14.2.2'!P29&gt;='Раздел 2.14.2.2'!R29,0,1)</f>
        <v>0</v>
      </c>
    </row>
    <row r="12344" spans="1:8" x14ac:dyDescent="0.2">
      <c r="A12344" s="6">
        <f t="shared" si="182"/>
        <v>609562</v>
      </c>
      <c r="B12344" s="6">
        <v>60</v>
      </c>
      <c r="C12344" s="6">
        <v>3</v>
      </c>
      <c r="D12344" s="7">
        <v>51</v>
      </c>
      <c r="E12344" s="6" t="s">
        <v>18556</v>
      </c>
      <c r="H12344" s="7">
        <f>IF('Раздел 2.14.2.2'!P30&gt;='Раздел 2.14.2.2'!R30,0,1)</f>
        <v>0</v>
      </c>
    </row>
    <row r="12345" spans="1:8" x14ac:dyDescent="0.2">
      <c r="A12345" s="6">
        <f t="shared" si="182"/>
        <v>609562</v>
      </c>
      <c r="B12345" s="6">
        <v>60</v>
      </c>
      <c r="C12345" s="6">
        <v>3</v>
      </c>
      <c r="D12345" s="7">
        <v>52</v>
      </c>
      <c r="E12345" s="6" t="s">
        <v>18557</v>
      </c>
      <c r="H12345" s="7">
        <f>IF('Раздел 2.14.2.2'!P31&gt;='Раздел 2.14.2.2'!R31,0,1)</f>
        <v>0</v>
      </c>
    </row>
    <row r="12346" spans="1:8" x14ac:dyDescent="0.2">
      <c r="A12346" s="6">
        <f t="shared" si="182"/>
        <v>609562</v>
      </c>
      <c r="B12346" s="6">
        <v>60</v>
      </c>
      <c r="C12346" s="6">
        <v>3</v>
      </c>
      <c r="D12346" s="7">
        <v>53</v>
      </c>
      <c r="E12346" s="6" t="s">
        <v>18558</v>
      </c>
      <c r="H12346" s="7">
        <f>IF('Раздел 2.14.2.2'!P32&gt;='Раздел 2.14.2.2'!R32,0,1)</f>
        <v>0</v>
      </c>
    </row>
    <row r="12347" spans="1:8" x14ac:dyDescent="0.2">
      <c r="A12347" s="6">
        <f t="shared" si="182"/>
        <v>609562</v>
      </c>
      <c r="B12347" s="6">
        <v>60</v>
      </c>
      <c r="C12347" s="6">
        <v>3</v>
      </c>
      <c r="D12347" s="7">
        <v>54</v>
      </c>
      <c r="E12347" s="6" t="s">
        <v>18559</v>
      </c>
      <c r="H12347" s="7">
        <f>IF('Раздел 2.14.2.2'!P33&gt;='Раздел 2.14.2.2'!R33,0,1)</f>
        <v>0</v>
      </c>
    </row>
    <row r="12348" spans="1:8" x14ac:dyDescent="0.2">
      <c r="A12348" s="6">
        <f t="shared" si="182"/>
        <v>609562</v>
      </c>
      <c r="B12348" s="6">
        <v>60</v>
      </c>
      <c r="C12348" s="6">
        <v>3</v>
      </c>
      <c r="D12348" s="7">
        <v>55</v>
      </c>
      <c r="E12348" s="6" t="s">
        <v>18560</v>
      </c>
      <c r="H12348" s="7">
        <f>IF('Раздел 2.14.2.2'!P34&gt;='Раздел 2.14.2.2'!R34,0,1)</f>
        <v>0</v>
      </c>
    </row>
    <row r="12349" spans="1:8" x14ac:dyDescent="0.2">
      <c r="A12349" s="6">
        <f t="shared" si="182"/>
        <v>609562</v>
      </c>
      <c r="B12349" s="6">
        <v>60</v>
      </c>
      <c r="C12349" s="6">
        <v>3</v>
      </c>
      <c r="D12349" s="7">
        <v>56</v>
      </c>
      <c r="E12349" s="6" t="s">
        <v>18561</v>
      </c>
      <c r="H12349" s="7">
        <f>IF('Раздел 2.14.2.2'!P35&gt;='Раздел 2.14.2.2'!R35,0,1)</f>
        <v>0</v>
      </c>
    </row>
    <row r="12350" spans="1:8" x14ac:dyDescent="0.2">
      <c r="A12350" s="6">
        <f t="shared" si="182"/>
        <v>609562</v>
      </c>
      <c r="B12350" s="6">
        <v>60</v>
      </c>
      <c r="C12350" s="6">
        <v>3</v>
      </c>
      <c r="D12350" s="7">
        <v>57</v>
      </c>
      <c r="E12350" s="6" t="s">
        <v>19326</v>
      </c>
      <c r="H12350" s="7">
        <f>IF('Раздел 2.14.2.2'!P36&gt;='Раздел 2.14.2.2'!R36,0,1)</f>
        <v>0</v>
      </c>
    </row>
    <row r="12351" spans="1:8" x14ac:dyDescent="0.2">
      <c r="A12351" s="6">
        <f t="shared" si="182"/>
        <v>609562</v>
      </c>
      <c r="B12351" s="6">
        <v>60</v>
      </c>
      <c r="C12351" s="6">
        <v>3</v>
      </c>
      <c r="D12351" s="7">
        <v>58</v>
      </c>
      <c r="E12351" s="6" t="s">
        <v>19327</v>
      </c>
      <c r="H12351" s="7">
        <f>IF('Раздел 2.14.2.2'!P37&gt;='Раздел 2.14.2.2'!R37,0,1)</f>
        <v>0</v>
      </c>
    </row>
    <row r="12352" spans="1:8" x14ac:dyDescent="0.2">
      <c r="A12352" s="6">
        <f t="shared" si="182"/>
        <v>609562</v>
      </c>
      <c r="B12352" s="6">
        <v>60</v>
      </c>
      <c r="C12352" s="6">
        <v>3</v>
      </c>
      <c r="D12352" s="7">
        <v>59</v>
      </c>
      <c r="E12352" s="6" t="s">
        <v>19328</v>
      </c>
      <c r="H12352" s="7">
        <f>IF('Раздел 2.14.2.2'!P38&gt;='Раздел 2.14.2.2'!R38,0,1)</f>
        <v>0</v>
      </c>
    </row>
    <row r="12353" spans="1:8" x14ac:dyDescent="0.2">
      <c r="A12353" s="6">
        <f t="shared" si="182"/>
        <v>609562</v>
      </c>
      <c r="B12353" s="6">
        <v>60</v>
      </c>
      <c r="C12353" s="6">
        <v>3</v>
      </c>
      <c r="D12353" s="7">
        <v>60</v>
      </c>
      <c r="E12353" s="6" t="s">
        <v>19329</v>
      </c>
      <c r="H12353" s="7">
        <f>IF('Раздел 2.14.2.2'!P39&gt;='Раздел 2.14.2.2'!R39,0,1)</f>
        <v>0</v>
      </c>
    </row>
    <row r="12354" spans="1:8" x14ac:dyDescent="0.2">
      <c r="A12354" s="6">
        <f t="shared" si="182"/>
        <v>609562</v>
      </c>
      <c r="B12354" s="6">
        <v>60</v>
      </c>
      <c r="C12354" s="6">
        <v>3</v>
      </c>
      <c r="D12354" s="7">
        <v>61</v>
      </c>
      <c r="E12354" s="6" t="s">
        <v>19330</v>
      </c>
      <c r="H12354" s="7">
        <f>IF('Раздел 2.14.2.2'!P40&gt;='Раздел 2.14.2.2'!R40,0,1)</f>
        <v>0</v>
      </c>
    </row>
    <row r="12355" spans="1:8" x14ac:dyDescent="0.2">
      <c r="A12355" s="6">
        <f t="shared" si="182"/>
        <v>609562</v>
      </c>
      <c r="B12355" s="6">
        <v>60</v>
      </c>
      <c r="C12355" s="6">
        <v>3</v>
      </c>
      <c r="D12355" s="7">
        <v>62</v>
      </c>
      <c r="E12355" s="6" t="s">
        <v>19331</v>
      </c>
      <c r="H12355" s="7">
        <f>IF('Раздел 2.14.2.2'!P41&gt;='Раздел 2.14.2.2'!R41,0,1)</f>
        <v>0</v>
      </c>
    </row>
    <row r="12356" spans="1:8" x14ac:dyDescent="0.2">
      <c r="A12356" s="6">
        <f t="shared" si="182"/>
        <v>609562</v>
      </c>
      <c r="B12356" s="6">
        <v>60</v>
      </c>
      <c r="C12356" s="6">
        <v>3</v>
      </c>
      <c r="D12356" s="7">
        <v>63</v>
      </c>
      <c r="E12356" s="6" t="s">
        <v>19332</v>
      </c>
      <c r="H12356" s="7">
        <f>IF('Раздел 2.14.2.2'!P42&gt;='Раздел 2.14.2.2'!R42,0,1)</f>
        <v>0</v>
      </c>
    </row>
    <row r="12357" spans="1:8" x14ac:dyDescent="0.2">
      <c r="A12357" s="6">
        <f t="shared" si="182"/>
        <v>609562</v>
      </c>
      <c r="B12357" s="6">
        <v>60</v>
      </c>
      <c r="C12357" s="6">
        <v>3</v>
      </c>
      <c r="D12357" s="7">
        <v>64</v>
      </c>
      <c r="E12357" s="6" t="s">
        <v>19333</v>
      </c>
      <c r="H12357" s="7">
        <f>IF('Раздел 2.14.2.2'!P43&gt;='Раздел 2.14.2.2'!R43,0,1)</f>
        <v>0</v>
      </c>
    </row>
    <row r="12358" spans="1:8" x14ac:dyDescent="0.2">
      <c r="A12358" s="6">
        <f t="shared" si="182"/>
        <v>609562</v>
      </c>
      <c r="B12358" s="6">
        <v>60</v>
      </c>
      <c r="C12358" s="6">
        <v>3</v>
      </c>
      <c r="D12358" s="7">
        <v>65</v>
      </c>
      <c r="E12358" s="6" t="s">
        <v>19334</v>
      </c>
      <c r="H12358" s="7">
        <f>IF('Раздел 2.14.2.2'!P44&gt;='Раздел 2.14.2.2'!R44,0,1)</f>
        <v>0</v>
      </c>
    </row>
    <row r="12359" spans="1:8" x14ac:dyDescent="0.2">
      <c r="A12359" s="6">
        <f t="shared" si="182"/>
        <v>609562</v>
      </c>
      <c r="B12359" s="6">
        <v>60</v>
      </c>
      <c r="C12359" s="6">
        <v>3</v>
      </c>
      <c r="D12359" s="7">
        <v>66</v>
      </c>
      <c r="E12359" s="6" t="s">
        <v>19335</v>
      </c>
      <c r="H12359" s="7">
        <f>IF('Раздел 2.14.2.2'!P45&gt;='Раздел 2.14.2.2'!R45,0,1)</f>
        <v>0</v>
      </c>
    </row>
    <row r="12360" spans="1:8" x14ac:dyDescent="0.2">
      <c r="A12360" s="6">
        <f t="shared" si="182"/>
        <v>609562</v>
      </c>
      <c r="B12360" s="6">
        <v>60</v>
      </c>
      <c r="C12360" s="6">
        <v>3</v>
      </c>
      <c r="D12360" s="7">
        <v>67</v>
      </c>
      <c r="E12360" s="6" t="s">
        <v>19336</v>
      </c>
      <c r="H12360" s="7">
        <f>IF('Раздел 2.14.2.2'!P46&gt;='Раздел 2.14.2.2'!R46,0,1)</f>
        <v>0</v>
      </c>
    </row>
    <row r="12361" spans="1:8" x14ac:dyDescent="0.2">
      <c r="A12361" s="6">
        <f t="shared" si="182"/>
        <v>609562</v>
      </c>
      <c r="B12361" s="6">
        <v>60</v>
      </c>
      <c r="C12361" s="6">
        <v>3</v>
      </c>
      <c r="D12361" s="7">
        <v>68</v>
      </c>
      <c r="E12361" s="6" t="s">
        <v>19337</v>
      </c>
      <c r="H12361" s="7">
        <f>IF('Раздел 2.14.2.2'!P47&gt;='Раздел 2.14.2.2'!R47,0,1)</f>
        <v>0</v>
      </c>
    </row>
    <row r="12362" spans="1:8" x14ac:dyDescent="0.2">
      <c r="A12362" s="6">
        <f t="shared" si="182"/>
        <v>609562</v>
      </c>
      <c r="B12362" s="6">
        <v>60</v>
      </c>
      <c r="C12362" s="6">
        <v>3</v>
      </c>
      <c r="D12362" s="7">
        <v>69</v>
      </c>
      <c r="E12362" s="6" t="s">
        <v>19338</v>
      </c>
      <c r="H12362" s="7">
        <f>IF('Раздел 2.14.2.2'!P48&gt;='Раздел 2.14.2.2'!R48,0,1)</f>
        <v>0</v>
      </c>
    </row>
    <row r="12363" spans="1:8" x14ac:dyDescent="0.2">
      <c r="A12363" s="6">
        <f t="shared" si="182"/>
        <v>609562</v>
      </c>
      <c r="B12363" s="6">
        <v>60</v>
      </c>
      <c r="C12363" s="119">
        <v>3</v>
      </c>
      <c r="D12363" s="119">
        <v>70</v>
      </c>
      <c r="E12363" s="119" t="s">
        <v>19339</v>
      </c>
      <c r="F12363" s="119"/>
      <c r="G12363" s="119"/>
      <c r="H12363" s="119">
        <f>IF('Раздел 2.14.2.2'!P49&gt;='Раздел 2.14.2.2'!R49,0,1)</f>
        <v>0</v>
      </c>
    </row>
    <row r="12364" spans="1:8" x14ac:dyDescent="0.2">
      <c r="A12364" s="6">
        <f t="shared" si="182"/>
        <v>609562</v>
      </c>
      <c r="B12364" s="6">
        <v>60</v>
      </c>
      <c r="C12364" s="125">
        <v>4</v>
      </c>
      <c r="D12364" s="7">
        <v>71</v>
      </c>
      <c r="E12364" s="6" t="s">
        <v>19340</v>
      </c>
      <c r="H12364" s="6">
        <f>IF('Раздел 2.14.2.2'!S21&gt;='Раздел 2.14.2.2'!T21,0,1)</f>
        <v>0</v>
      </c>
    </row>
    <row r="12365" spans="1:8" x14ac:dyDescent="0.2">
      <c r="A12365" s="6">
        <f t="shared" si="182"/>
        <v>609562</v>
      </c>
      <c r="B12365" s="6">
        <v>60</v>
      </c>
      <c r="C12365" s="7">
        <v>4</v>
      </c>
      <c r="D12365" s="7">
        <v>72</v>
      </c>
      <c r="E12365" s="6" t="s">
        <v>19341</v>
      </c>
      <c r="H12365" s="6">
        <f>IF('Раздел 2.14.2.2'!S22&gt;='Раздел 2.14.2.2'!T22,0,1)</f>
        <v>0</v>
      </c>
    </row>
    <row r="12366" spans="1:8" x14ac:dyDescent="0.2">
      <c r="A12366" s="6">
        <f t="shared" si="182"/>
        <v>609562</v>
      </c>
      <c r="B12366" s="6">
        <v>60</v>
      </c>
      <c r="C12366" s="7">
        <v>4</v>
      </c>
      <c r="D12366" s="7">
        <v>73</v>
      </c>
      <c r="E12366" s="6" t="s">
        <v>19342</v>
      </c>
      <c r="H12366" s="6">
        <f>IF('Раздел 2.14.2.2'!S23&gt;='Раздел 2.14.2.2'!T23,0,1)</f>
        <v>0</v>
      </c>
    </row>
    <row r="12367" spans="1:8" x14ac:dyDescent="0.2">
      <c r="A12367" s="6">
        <f t="shared" si="182"/>
        <v>609562</v>
      </c>
      <c r="B12367" s="6">
        <v>60</v>
      </c>
      <c r="C12367" s="7">
        <v>4</v>
      </c>
      <c r="D12367" s="7">
        <v>74</v>
      </c>
      <c r="E12367" s="6" t="s">
        <v>19343</v>
      </c>
      <c r="H12367" s="6">
        <f>IF('Раздел 2.14.2.2'!S24&gt;='Раздел 2.14.2.2'!T24,0,1)</f>
        <v>0</v>
      </c>
    </row>
    <row r="12368" spans="1:8" x14ac:dyDescent="0.2">
      <c r="A12368" s="6">
        <f t="shared" si="182"/>
        <v>609562</v>
      </c>
      <c r="B12368" s="6">
        <v>60</v>
      </c>
      <c r="C12368" s="7">
        <v>4</v>
      </c>
      <c r="D12368" s="7">
        <v>75</v>
      </c>
      <c r="E12368" s="6" t="s">
        <v>18568</v>
      </c>
      <c r="H12368" s="6">
        <f>IF('Раздел 2.14.2.2'!S25&gt;='Раздел 2.14.2.2'!T25,0,1)</f>
        <v>0</v>
      </c>
    </row>
    <row r="12369" spans="1:8" x14ac:dyDescent="0.2">
      <c r="A12369" s="6">
        <f t="shared" si="182"/>
        <v>609562</v>
      </c>
      <c r="B12369" s="6">
        <v>60</v>
      </c>
      <c r="C12369" s="7">
        <v>4</v>
      </c>
      <c r="D12369" s="7">
        <v>76</v>
      </c>
      <c r="E12369" s="6" t="s">
        <v>18569</v>
      </c>
      <c r="H12369" s="6">
        <f>IF('Раздел 2.14.2.2'!S26&gt;='Раздел 2.14.2.2'!T26,0,1)</f>
        <v>0</v>
      </c>
    </row>
    <row r="12370" spans="1:8" x14ac:dyDescent="0.2">
      <c r="A12370" s="6">
        <f t="shared" si="182"/>
        <v>609562</v>
      </c>
      <c r="B12370" s="6">
        <v>60</v>
      </c>
      <c r="C12370" s="7">
        <v>4</v>
      </c>
      <c r="D12370" s="7">
        <v>77</v>
      </c>
      <c r="E12370" s="6" t="s">
        <v>18570</v>
      </c>
      <c r="H12370" s="6">
        <f>IF('Раздел 2.14.2.2'!S27&gt;='Раздел 2.14.2.2'!T27,0,1)</f>
        <v>0</v>
      </c>
    </row>
    <row r="12371" spans="1:8" x14ac:dyDescent="0.2">
      <c r="A12371" s="6">
        <f t="shared" si="182"/>
        <v>609562</v>
      </c>
      <c r="B12371" s="6">
        <v>60</v>
      </c>
      <c r="C12371" s="7">
        <v>4</v>
      </c>
      <c r="D12371" s="7">
        <v>78</v>
      </c>
      <c r="E12371" s="6" t="s">
        <v>18571</v>
      </c>
      <c r="H12371" s="6">
        <f>IF('Раздел 2.14.2.2'!S28&gt;='Раздел 2.14.2.2'!T28,0,1)</f>
        <v>0</v>
      </c>
    </row>
    <row r="12372" spans="1:8" x14ac:dyDescent="0.2">
      <c r="A12372" s="6">
        <f t="shared" si="182"/>
        <v>609562</v>
      </c>
      <c r="B12372" s="6">
        <v>60</v>
      </c>
      <c r="C12372" s="7">
        <v>4</v>
      </c>
      <c r="D12372" s="7">
        <v>79</v>
      </c>
      <c r="E12372" s="6" t="s">
        <v>18572</v>
      </c>
      <c r="H12372" s="6">
        <f>IF('Раздел 2.14.2.2'!S29&gt;='Раздел 2.14.2.2'!T29,0,1)</f>
        <v>0</v>
      </c>
    </row>
    <row r="12373" spans="1:8" x14ac:dyDescent="0.2">
      <c r="A12373" s="6">
        <f t="shared" si="182"/>
        <v>609562</v>
      </c>
      <c r="B12373" s="6">
        <v>60</v>
      </c>
      <c r="C12373" s="7">
        <v>4</v>
      </c>
      <c r="D12373" s="7">
        <v>80</v>
      </c>
      <c r="E12373" s="6" t="s">
        <v>18573</v>
      </c>
      <c r="H12373" s="6">
        <f>IF('Раздел 2.14.2.2'!S30&gt;='Раздел 2.14.2.2'!T30,0,1)</f>
        <v>0</v>
      </c>
    </row>
    <row r="12374" spans="1:8" x14ac:dyDescent="0.2">
      <c r="A12374" s="6">
        <f t="shared" ref="A12374:A12437" si="183">P_3</f>
        <v>609562</v>
      </c>
      <c r="B12374" s="6">
        <v>60</v>
      </c>
      <c r="C12374" s="7">
        <v>4</v>
      </c>
      <c r="D12374" s="7">
        <v>81</v>
      </c>
      <c r="E12374" s="6" t="s">
        <v>18574</v>
      </c>
      <c r="H12374" s="6">
        <f>IF('Раздел 2.14.2.2'!S31&gt;='Раздел 2.14.2.2'!T31,0,1)</f>
        <v>0</v>
      </c>
    </row>
    <row r="12375" spans="1:8" x14ac:dyDescent="0.2">
      <c r="A12375" s="6">
        <f t="shared" si="183"/>
        <v>609562</v>
      </c>
      <c r="B12375" s="6">
        <v>60</v>
      </c>
      <c r="C12375" s="7">
        <v>4</v>
      </c>
      <c r="D12375" s="7">
        <v>82</v>
      </c>
      <c r="E12375" s="6" t="s">
        <v>18575</v>
      </c>
      <c r="H12375" s="6">
        <f>IF('Раздел 2.14.2.2'!S32&gt;='Раздел 2.14.2.2'!T32,0,1)</f>
        <v>0</v>
      </c>
    </row>
    <row r="12376" spans="1:8" x14ac:dyDescent="0.2">
      <c r="A12376" s="6">
        <f t="shared" si="183"/>
        <v>609562</v>
      </c>
      <c r="B12376" s="6">
        <v>60</v>
      </c>
      <c r="C12376" s="7">
        <v>4</v>
      </c>
      <c r="D12376" s="7">
        <v>83</v>
      </c>
      <c r="E12376" s="6" t="s">
        <v>18576</v>
      </c>
      <c r="H12376" s="6">
        <f>IF('Раздел 2.14.2.2'!S33&gt;='Раздел 2.14.2.2'!T33,0,1)</f>
        <v>0</v>
      </c>
    </row>
    <row r="12377" spans="1:8" x14ac:dyDescent="0.2">
      <c r="A12377" s="6">
        <f t="shared" si="183"/>
        <v>609562</v>
      </c>
      <c r="B12377" s="6">
        <v>60</v>
      </c>
      <c r="C12377" s="7">
        <v>4</v>
      </c>
      <c r="D12377" s="7">
        <v>84</v>
      </c>
      <c r="E12377" s="6" t="s">
        <v>18577</v>
      </c>
      <c r="H12377" s="6">
        <f>IF('Раздел 2.14.2.2'!S34&gt;='Раздел 2.14.2.2'!T34,0,1)</f>
        <v>0</v>
      </c>
    </row>
    <row r="12378" spans="1:8" x14ac:dyDescent="0.2">
      <c r="A12378" s="6">
        <f t="shared" si="183"/>
        <v>609562</v>
      </c>
      <c r="B12378" s="6">
        <v>60</v>
      </c>
      <c r="C12378" s="7">
        <v>4</v>
      </c>
      <c r="D12378" s="7">
        <v>85</v>
      </c>
      <c r="E12378" s="6" t="s">
        <v>16798</v>
      </c>
      <c r="H12378" s="6">
        <f>IF('Раздел 2.14.2.2'!S35&gt;='Раздел 2.14.2.2'!T35,0,1)</f>
        <v>0</v>
      </c>
    </row>
    <row r="12379" spans="1:8" x14ac:dyDescent="0.2">
      <c r="A12379" s="6">
        <f t="shared" si="183"/>
        <v>609562</v>
      </c>
      <c r="B12379" s="6">
        <v>60</v>
      </c>
      <c r="C12379" s="7">
        <v>4</v>
      </c>
      <c r="D12379" s="7">
        <v>86</v>
      </c>
      <c r="E12379" s="6" t="s">
        <v>16799</v>
      </c>
      <c r="H12379" s="6">
        <f>IF('Раздел 2.14.2.2'!S36&gt;='Раздел 2.14.2.2'!T36,0,1)</f>
        <v>0</v>
      </c>
    </row>
    <row r="12380" spans="1:8" x14ac:dyDescent="0.2">
      <c r="A12380" s="6">
        <f t="shared" si="183"/>
        <v>609562</v>
      </c>
      <c r="B12380" s="6">
        <v>60</v>
      </c>
      <c r="C12380" s="7">
        <v>4</v>
      </c>
      <c r="D12380" s="7">
        <v>87</v>
      </c>
      <c r="E12380" s="6" t="s">
        <v>16800</v>
      </c>
      <c r="H12380" s="6">
        <f>IF('Раздел 2.14.2.2'!S37&gt;='Раздел 2.14.2.2'!T37,0,1)</f>
        <v>0</v>
      </c>
    </row>
    <row r="12381" spans="1:8" x14ac:dyDescent="0.2">
      <c r="A12381" s="6">
        <f t="shared" si="183"/>
        <v>609562</v>
      </c>
      <c r="B12381" s="6">
        <v>60</v>
      </c>
      <c r="C12381" s="7">
        <v>4</v>
      </c>
      <c r="D12381" s="7">
        <v>88</v>
      </c>
      <c r="E12381" s="6" t="s">
        <v>16801</v>
      </c>
      <c r="H12381" s="6">
        <f>IF('Раздел 2.14.2.2'!S38&gt;='Раздел 2.14.2.2'!T38,0,1)</f>
        <v>0</v>
      </c>
    </row>
    <row r="12382" spans="1:8" x14ac:dyDescent="0.2">
      <c r="A12382" s="6">
        <f t="shared" si="183"/>
        <v>609562</v>
      </c>
      <c r="B12382" s="6">
        <v>60</v>
      </c>
      <c r="C12382" s="7">
        <v>4</v>
      </c>
      <c r="D12382" s="7">
        <v>89</v>
      </c>
      <c r="E12382" s="6" t="s">
        <v>16802</v>
      </c>
      <c r="H12382" s="6">
        <f>IF('Раздел 2.14.2.2'!S39&gt;='Раздел 2.14.2.2'!T39,0,1)</f>
        <v>0</v>
      </c>
    </row>
    <row r="12383" spans="1:8" x14ac:dyDescent="0.2">
      <c r="A12383" s="6">
        <f t="shared" si="183"/>
        <v>609562</v>
      </c>
      <c r="B12383" s="6">
        <v>60</v>
      </c>
      <c r="C12383" s="7">
        <v>4</v>
      </c>
      <c r="D12383" s="7">
        <v>90</v>
      </c>
      <c r="E12383" s="6" t="s">
        <v>16803</v>
      </c>
      <c r="H12383" s="6">
        <f>IF('Раздел 2.14.2.2'!S40&gt;='Раздел 2.14.2.2'!T40,0,1)</f>
        <v>0</v>
      </c>
    </row>
    <row r="12384" spans="1:8" x14ac:dyDescent="0.2">
      <c r="A12384" s="6">
        <f t="shared" si="183"/>
        <v>609562</v>
      </c>
      <c r="B12384" s="6">
        <v>60</v>
      </c>
      <c r="C12384" s="7">
        <v>4</v>
      </c>
      <c r="D12384" s="7">
        <v>91</v>
      </c>
      <c r="E12384" s="6" t="s">
        <v>16804</v>
      </c>
      <c r="H12384" s="6">
        <f>IF('Раздел 2.14.2.2'!S41&gt;='Раздел 2.14.2.2'!T41,0,1)</f>
        <v>0</v>
      </c>
    </row>
    <row r="12385" spans="1:8" x14ac:dyDescent="0.2">
      <c r="A12385" s="6">
        <f t="shared" si="183"/>
        <v>609562</v>
      </c>
      <c r="B12385" s="6">
        <v>60</v>
      </c>
      <c r="C12385" s="7">
        <v>4</v>
      </c>
      <c r="D12385" s="7">
        <v>92</v>
      </c>
      <c r="E12385" s="6" t="s">
        <v>16805</v>
      </c>
      <c r="H12385" s="6">
        <f>IF('Раздел 2.14.2.2'!S42&gt;='Раздел 2.14.2.2'!T42,0,1)</f>
        <v>0</v>
      </c>
    </row>
    <row r="12386" spans="1:8" x14ac:dyDescent="0.2">
      <c r="A12386" s="6">
        <f t="shared" si="183"/>
        <v>609562</v>
      </c>
      <c r="B12386" s="6">
        <v>60</v>
      </c>
      <c r="C12386" s="7">
        <v>4</v>
      </c>
      <c r="D12386" s="7">
        <v>93</v>
      </c>
      <c r="E12386" s="6" t="s">
        <v>16806</v>
      </c>
      <c r="H12386" s="6">
        <f>IF('Раздел 2.14.2.2'!S43&gt;='Раздел 2.14.2.2'!T43,0,1)</f>
        <v>0</v>
      </c>
    </row>
    <row r="12387" spans="1:8" x14ac:dyDescent="0.2">
      <c r="A12387" s="6">
        <f t="shared" si="183"/>
        <v>609562</v>
      </c>
      <c r="B12387" s="6">
        <v>60</v>
      </c>
      <c r="C12387" s="7">
        <v>4</v>
      </c>
      <c r="D12387" s="7">
        <v>94</v>
      </c>
      <c r="E12387" s="6" t="s">
        <v>16807</v>
      </c>
      <c r="H12387" s="6">
        <f>IF('Раздел 2.14.2.2'!S44&gt;='Раздел 2.14.2.2'!T44,0,1)</f>
        <v>0</v>
      </c>
    </row>
    <row r="12388" spans="1:8" x14ac:dyDescent="0.2">
      <c r="A12388" s="6">
        <f t="shared" si="183"/>
        <v>609562</v>
      </c>
      <c r="B12388" s="6">
        <v>60</v>
      </c>
      <c r="C12388" s="7">
        <v>4</v>
      </c>
      <c r="D12388" s="7">
        <v>95</v>
      </c>
      <c r="E12388" s="6" t="s">
        <v>16808</v>
      </c>
      <c r="H12388" s="6">
        <f>IF('Раздел 2.14.2.2'!S45&gt;='Раздел 2.14.2.2'!T45,0,1)</f>
        <v>0</v>
      </c>
    </row>
    <row r="12389" spans="1:8" x14ac:dyDescent="0.2">
      <c r="A12389" s="6">
        <f t="shared" si="183"/>
        <v>609562</v>
      </c>
      <c r="B12389" s="6">
        <v>60</v>
      </c>
      <c r="C12389" s="7">
        <v>4</v>
      </c>
      <c r="D12389" s="7">
        <v>96</v>
      </c>
      <c r="E12389" s="6" t="s">
        <v>16809</v>
      </c>
      <c r="H12389" s="6">
        <f>IF('Раздел 2.14.2.2'!S46&gt;='Раздел 2.14.2.2'!T46,0,1)</f>
        <v>0</v>
      </c>
    </row>
    <row r="12390" spans="1:8" x14ac:dyDescent="0.2">
      <c r="A12390" s="6">
        <f t="shared" si="183"/>
        <v>609562</v>
      </c>
      <c r="B12390" s="6">
        <v>60</v>
      </c>
      <c r="C12390" s="7">
        <v>4</v>
      </c>
      <c r="D12390" s="7">
        <v>97</v>
      </c>
      <c r="E12390" s="6" t="s">
        <v>16810</v>
      </c>
      <c r="H12390" s="6">
        <f>IF('Раздел 2.14.2.2'!S47&gt;='Раздел 2.14.2.2'!T47,0,1)</f>
        <v>0</v>
      </c>
    </row>
    <row r="12391" spans="1:8" x14ac:dyDescent="0.2">
      <c r="A12391" s="6">
        <f t="shared" si="183"/>
        <v>609562</v>
      </c>
      <c r="B12391" s="6">
        <v>60</v>
      </c>
      <c r="C12391" s="7">
        <v>4</v>
      </c>
      <c r="D12391" s="7">
        <v>98</v>
      </c>
      <c r="E12391" s="6" t="s">
        <v>16811</v>
      </c>
      <c r="H12391" s="6">
        <f>IF('Раздел 2.14.2.2'!S48&gt;='Раздел 2.14.2.2'!T48,0,1)</f>
        <v>0</v>
      </c>
    </row>
    <row r="12392" spans="1:8" x14ac:dyDescent="0.2">
      <c r="A12392" s="6">
        <f t="shared" si="183"/>
        <v>609562</v>
      </c>
      <c r="B12392" s="6">
        <v>60</v>
      </c>
      <c r="C12392" s="119">
        <v>4</v>
      </c>
      <c r="D12392" s="119">
        <v>99</v>
      </c>
      <c r="E12392" s="119" t="s">
        <v>16812</v>
      </c>
      <c r="F12392" s="119"/>
      <c r="G12392" s="119"/>
      <c r="H12392" s="119">
        <f>IF('Раздел 2.14.2.2'!S49&gt;='Раздел 2.14.2.2'!T49,0,1)</f>
        <v>0</v>
      </c>
    </row>
    <row r="12393" spans="1:8" x14ac:dyDescent="0.2">
      <c r="A12393" s="6">
        <f t="shared" si="183"/>
        <v>609562</v>
      </c>
      <c r="B12393" s="6">
        <v>60</v>
      </c>
      <c r="C12393" s="125">
        <v>5</v>
      </c>
      <c r="D12393" s="7">
        <v>100</v>
      </c>
      <c r="E12393" s="6" t="s">
        <v>16813</v>
      </c>
      <c r="H12393" s="6">
        <f>IF('Раздел 2.14.2.2'!S21&gt;='Раздел 2.14.2.2'!U21,0,1)</f>
        <v>0</v>
      </c>
    </row>
    <row r="12394" spans="1:8" x14ac:dyDescent="0.2">
      <c r="A12394" s="6">
        <f t="shared" si="183"/>
        <v>609562</v>
      </c>
      <c r="B12394" s="6">
        <v>60</v>
      </c>
      <c r="C12394" s="7">
        <v>5</v>
      </c>
      <c r="D12394" s="7">
        <v>101</v>
      </c>
      <c r="E12394" s="6" t="s">
        <v>15665</v>
      </c>
      <c r="H12394" s="6">
        <f>IF('Раздел 2.14.2.2'!S22&gt;='Раздел 2.14.2.2'!U22,0,1)</f>
        <v>0</v>
      </c>
    </row>
    <row r="12395" spans="1:8" x14ac:dyDescent="0.2">
      <c r="A12395" s="6">
        <f t="shared" si="183"/>
        <v>609562</v>
      </c>
      <c r="B12395" s="6">
        <v>60</v>
      </c>
      <c r="C12395" s="7">
        <v>5</v>
      </c>
      <c r="D12395" s="7">
        <v>102</v>
      </c>
      <c r="E12395" s="6" t="s">
        <v>16267</v>
      </c>
      <c r="H12395" s="6">
        <f>IF('Раздел 2.14.2.2'!S23&gt;='Раздел 2.14.2.2'!U23,0,1)</f>
        <v>0</v>
      </c>
    </row>
    <row r="12396" spans="1:8" x14ac:dyDescent="0.2">
      <c r="A12396" s="6">
        <f t="shared" si="183"/>
        <v>609562</v>
      </c>
      <c r="B12396" s="6">
        <v>60</v>
      </c>
      <c r="C12396" s="7">
        <v>5</v>
      </c>
      <c r="D12396" s="7">
        <v>103</v>
      </c>
      <c r="E12396" s="6" t="s">
        <v>16268</v>
      </c>
      <c r="H12396" s="6">
        <f>IF('Раздел 2.14.2.2'!S24&gt;='Раздел 2.14.2.2'!U24,0,1)</f>
        <v>0</v>
      </c>
    </row>
    <row r="12397" spans="1:8" x14ac:dyDescent="0.2">
      <c r="A12397" s="6">
        <f t="shared" si="183"/>
        <v>609562</v>
      </c>
      <c r="B12397" s="6">
        <v>60</v>
      </c>
      <c r="C12397" s="7">
        <v>5</v>
      </c>
      <c r="D12397" s="7">
        <v>104</v>
      </c>
      <c r="E12397" s="6" t="s">
        <v>18217</v>
      </c>
      <c r="H12397" s="6">
        <f>IF('Раздел 2.14.2.2'!S25&gt;='Раздел 2.14.2.2'!U25,0,1)</f>
        <v>0</v>
      </c>
    </row>
    <row r="12398" spans="1:8" x14ac:dyDescent="0.2">
      <c r="A12398" s="6">
        <f t="shared" si="183"/>
        <v>609562</v>
      </c>
      <c r="B12398" s="6">
        <v>60</v>
      </c>
      <c r="C12398" s="7">
        <v>5</v>
      </c>
      <c r="D12398" s="7">
        <v>105</v>
      </c>
      <c r="E12398" s="6" t="s">
        <v>18218</v>
      </c>
      <c r="H12398" s="6">
        <f>IF('Раздел 2.14.2.2'!S26&gt;='Раздел 2.14.2.2'!U26,0,1)</f>
        <v>0</v>
      </c>
    </row>
    <row r="12399" spans="1:8" x14ac:dyDescent="0.2">
      <c r="A12399" s="6">
        <f t="shared" si="183"/>
        <v>609562</v>
      </c>
      <c r="B12399" s="6">
        <v>60</v>
      </c>
      <c r="C12399" s="7">
        <v>5</v>
      </c>
      <c r="D12399" s="7">
        <v>106</v>
      </c>
      <c r="E12399" s="6" t="s">
        <v>18219</v>
      </c>
      <c r="H12399" s="6">
        <f>IF('Раздел 2.14.2.2'!S27&gt;='Раздел 2.14.2.2'!U27,0,1)</f>
        <v>0</v>
      </c>
    </row>
    <row r="12400" spans="1:8" x14ac:dyDescent="0.2">
      <c r="A12400" s="6">
        <f t="shared" si="183"/>
        <v>609562</v>
      </c>
      <c r="B12400" s="6">
        <v>60</v>
      </c>
      <c r="C12400" s="7">
        <v>5</v>
      </c>
      <c r="D12400" s="7">
        <v>107</v>
      </c>
      <c r="E12400" s="6" t="s">
        <v>18220</v>
      </c>
      <c r="H12400" s="6">
        <f>IF('Раздел 2.14.2.2'!S28&gt;='Раздел 2.14.2.2'!U28,0,1)</f>
        <v>0</v>
      </c>
    </row>
    <row r="12401" spans="1:8" x14ac:dyDescent="0.2">
      <c r="A12401" s="6">
        <f t="shared" si="183"/>
        <v>609562</v>
      </c>
      <c r="B12401" s="6">
        <v>60</v>
      </c>
      <c r="C12401" s="7">
        <v>5</v>
      </c>
      <c r="D12401" s="7">
        <v>108</v>
      </c>
      <c r="E12401" s="6" t="s">
        <v>18221</v>
      </c>
      <c r="H12401" s="6">
        <f>IF('Раздел 2.14.2.2'!S29&gt;='Раздел 2.14.2.2'!U29,0,1)</f>
        <v>0</v>
      </c>
    </row>
    <row r="12402" spans="1:8" x14ac:dyDescent="0.2">
      <c r="A12402" s="6">
        <f t="shared" si="183"/>
        <v>609562</v>
      </c>
      <c r="B12402" s="6">
        <v>60</v>
      </c>
      <c r="C12402" s="7">
        <v>5</v>
      </c>
      <c r="D12402" s="7">
        <v>109</v>
      </c>
      <c r="E12402" s="6" t="s">
        <v>18222</v>
      </c>
      <c r="H12402" s="6">
        <f>IF('Раздел 2.14.2.2'!S30&gt;='Раздел 2.14.2.2'!U30,0,1)</f>
        <v>0</v>
      </c>
    </row>
    <row r="12403" spans="1:8" x14ac:dyDescent="0.2">
      <c r="A12403" s="6">
        <f t="shared" si="183"/>
        <v>609562</v>
      </c>
      <c r="B12403" s="6">
        <v>60</v>
      </c>
      <c r="C12403" s="7">
        <v>5</v>
      </c>
      <c r="D12403" s="7">
        <v>110</v>
      </c>
      <c r="E12403" s="6" t="s">
        <v>18223</v>
      </c>
      <c r="H12403" s="6">
        <f>IF('Раздел 2.14.2.2'!S31&gt;='Раздел 2.14.2.2'!U31,0,1)</f>
        <v>0</v>
      </c>
    </row>
    <row r="12404" spans="1:8" x14ac:dyDescent="0.2">
      <c r="A12404" s="6">
        <f t="shared" si="183"/>
        <v>609562</v>
      </c>
      <c r="B12404" s="6">
        <v>60</v>
      </c>
      <c r="C12404" s="7">
        <v>5</v>
      </c>
      <c r="D12404" s="7">
        <v>111</v>
      </c>
      <c r="E12404" s="6" t="s">
        <v>18216</v>
      </c>
      <c r="H12404" s="6">
        <f>IF('Раздел 2.14.2.2'!S32&gt;='Раздел 2.14.2.2'!U32,0,1)</f>
        <v>0</v>
      </c>
    </row>
    <row r="12405" spans="1:8" x14ac:dyDescent="0.2">
      <c r="A12405" s="6">
        <f t="shared" si="183"/>
        <v>609562</v>
      </c>
      <c r="B12405" s="6">
        <v>60</v>
      </c>
      <c r="C12405" s="7">
        <v>5</v>
      </c>
      <c r="D12405" s="7">
        <v>112</v>
      </c>
      <c r="E12405" s="6" t="s">
        <v>19000</v>
      </c>
      <c r="H12405" s="6">
        <f>IF('Раздел 2.14.2.2'!S33&gt;='Раздел 2.14.2.2'!U33,0,1)</f>
        <v>0</v>
      </c>
    </row>
    <row r="12406" spans="1:8" x14ac:dyDescent="0.2">
      <c r="A12406" s="6">
        <f t="shared" si="183"/>
        <v>609562</v>
      </c>
      <c r="B12406" s="6">
        <v>60</v>
      </c>
      <c r="C12406" s="7">
        <v>5</v>
      </c>
      <c r="D12406" s="7">
        <v>113</v>
      </c>
      <c r="E12406" s="6" t="s">
        <v>19001</v>
      </c>
      <c r="H12406" s="6">
        <f>IF('Раздел 2.14.2.2'!S34&gt;='Раздел 2.14.2.2'!U34,0,1)</f>
        <v>0</v>
      </c>
    </row>
    <row r="12407" spans="1:8" x14ac:dyDescent="0.2">
      <c r="A12407" s="6">
        <f t="shared" si="183"/>
        <v>609562</v>
      </c>
      <c r="B12407" s="6">
        <v>60</v>
      </c>
      <c r="C12407" s="7">
        <v>5</v>
      </c>
      <c r="D12407" s="7">
        <v>114</v>
      </c>
      <c r="E12407" s="6" t="s">
        <v>19002</v>
      </c>
      <c r="H12407" s="6">
        <f>IF('Раздел 2.14.2.2'!S35&gt;='Раздел 2.14.2.2'!U35,0,1)</f>
        <v>0</v>
      </c>
    </row>
    <row r="12408" spans="1:8" x14ac:dyDescent="0.2">
      <c r="A12408" s="6">
        <f t="shared" si="183"/>
        <v>609562</v>
      </c>
      <c r="B12408" s="6">
        <v>60</v>
      </c>
      <c r="C12408" s="7">
        <v>5</v>
      </c>
      <c r="D12408" s="7">
        <v>115</v>
      </c>
      <c r="E12408" s="6" t="s">
        <v>19003</v>
      </c>
      <c r="H12408" s="6">
        <f>IF('Раздел 2.14.2.2'!S36&gt;='Раздел 2.14.2.2'!U36,0,1)</f>
        <v>0</v>
      </c>
    </row>
    <row r="12409" spans="1:8" x14ac:dyDescent="0.2">
      <c r="A12409" s="6">
        <f t="shared" si="183"/>
        <v>609562</v>
      </c>
      <c r="B12409" s="6">
        <v>60</v>
      </c>
      <c r="C12409" s="7">
        <v>5</v>
      </c>
      <c r="D12409" s="7">
        <v>116</v>
      </c>
      <c r="E12409" s="6" t="s">
        <v>19004</v>
      </c>
      <c r="H12409" s="6">
        <f>IF('Раздел 2.14.2.2'!S37&gt;='Раздел 2.14.2.2'!U37,0,1)</f>
        <v>0</v>
      </c>
    </row>
    <row r="12410" spans="1:8" x14ac:dyDescent="0.2">
      <c r="A12410" s="6">
        <f t="shared" si="183"/>
        <v>609562</v>
      </c>
      <c r="B12410" s="6">
        <v>60</v>
      </c>
      <c r="C12410" s="7">
        <v>5</v>
      </c>
      <c r="D12410" s="7">
        <v>117</v>
      </c>
      <c r="E12410" s="6" t="s">
        <v>19005</v>
      </c>
      <c r="H12410" s="6">
        <f>IF('Раздел 2.14.2.2'!S38&gt;='Раздел 2.14.2.2'!U38,0,1)</f>
        <v>0</v>
      </c>
    </row>
    <row r="12411" spans="1:8" x14ac:dyDescent="0.2">
      <c r="A12411" s="6">
        <f t="shared" si="183"/>
        <v>609562</v>
      </c>
      <c r="B12411" s="6">
        <v>60</v>
      </c>
      <c r="C12411" s="7">
        <v>5</v>
      </c>
      <c r="D12411" s="7">
        <v>118</v>
      </c>
      <c r="E12411" s="6" t="s">
        <v>19006</v>
      </c>
      <c r="H12411" s="6">
        <f>IF('Раздел 2.14.2.2'!S39&gt;='Раздел 2.14.2.2'!U39,0,1)</f>
        <v>0</v>
      </c>
    </row>
    <row r="12412" spans="1:8" x14ac:dyDescent="0.2">
      <c r="A12412" s="6">
        <f t="shared" si="183"/>
        <v>609562</v>
      </c>
      <c r="B12412" s="6">
        <v>60</v>
      </c>
      <c r="C12412" s="7">
        <v>5</v>
      </c>
      <c r="D12412" s="7">
        <v>119</v>
      </c>
      <c r="E12412" s="6" t="s">
        <v>19007</v>
      </c>
      <c r="H12412" s="6">
        <f>IF('Раздел 2.14.2.2'!S40&gt;='Раздел 2.14.2.2'!U40,0,1)</f>
        <v>0</v>
      </c>
    </row>
    <row r="12413" spans="1:8" x14ac:dyDescent="0.2">
      <c r="A12413" s="6">
        <f t="shared" si="183"/>
        <v>609562</v>
      </c>
      <c r="B12413" s="6">
        <v>60</v>
      </c>
      <c r="C12413" s="7">
        <v>5</v>
      </c>
      <c r="D12413" s="7">
        <v>120</v>
      </c>
      <c r="E12413" s="6" t="s">
        <v>19008</v>
      </c>
      <c r="H12413" s="6">
        <f>IF('Раздел 2.14.2.2'!S41&gt;='Раздел 2.14.2.2'!U41,0,1)</f>
        <v>0</v>
      </c>
    </row>
    <row r="12414" spans="1:8" x14ac:dyDescent="0.2">
      <c r="A12414" s="6">
        <f t="shared" si="183"/>
        <v>609562</v>
      </c>
      <c r="B12414" s="6">
        <v>60</v>
      </c>
      <c r="C12414" s="7">
        <v>5</v>
      </c>
      <c r="D12414" s="7">
        <v>121</v>
      </c>
      <c r="E12414" s="6" t="s">
        <v>19009</v>
      </c>
      <c r="H12414" s="6">
        <f>IF('Раздел 2.14.2.2'!S42&gt;='Раздел 2.14.2.2'!U42,0,1)</f>
        <v>0</v>
      </c>
    </row>
    <row r="12415" spans="1:8" x14ac:dyDescent="0.2">
      <c r="A12415" s="6">
        <f t="shared" si="183"/>
        <v>609562</v>
      </c>
      <c r="B12415" s="6">
        <v>60</v>
      </c>
      <c r="C12415" s="7">
        <v>5</v>
      </c>
      <c r="D12415" s="7">
        <v>122</v>
      </c>
      <c r="E12415" s="6" t="s">
        <v>19010</v>
      </c>
      <c r="H12415" s="6">
        <f>IF('Раздел 2.14.2.2'!S43&gt;='Раздел 2.14.2.2'!U43,0,1)</f>
        <v>0</v>
      </c>
    </row>
    <row r="12416" spans="1:8" x14ac:dyDescent="0.2">
      <c r="A12416" s="6">
        <f t="shared" si="183"/>
        <v>609562</v>
      </c>
      <c r="B12416" s="6">
        <v>60</v>
      </c>
      <c r="C12416" s="7">
        <v>5</v>
      </c>
      <c r="D12416" s="7">
        <v>123</v>
      </c>
      <c r="E12416" s="6" t="s">
        <v>19011</v>
      </c>
      <c r="H12416" s="6">
        <f>IF('Раздел 2.14.2.2'!S44&gt;='Раздел 2.14.2.2'!U44,0,1)</f>
        <v>0</v>
      </c>
    </row>
    <row r="12417" spans="1:8" x14ac:dyDescent="0.2">
      <c r="A12417" s="6">
        <f t="shared" si="183"/>
        <v>609562</v>
      </c>
      <c r="B12417" s="6">
        <v>60</v>
      </c>
      <c r="C12417" s="7">
        <v>5</v>
      </c>
      <c r="D12417" s="7">
        <v>124</v>
      </c>
      <c r="E12417" s="6" t="s">
        <v>19012</v>
      </c>
      <c r="H12417" s="6">
        <f>IF('Раздел 2.14.2.2'!S45&gt;='Раздел 2.14.2.2'!U45,0,1)</f>
        <v>0</v>
      </c>
    </row>
    <row r="12418" spans="1:8" x14ac:dyDescent="0.2">
      <c r="A12418" s="6">
        <f t="shared" si="183"/>
        <v>609562</v>
      </c>
      <c r="B12418" s="6">
        <v>60</v>
      </c>
      <c r="C12418" s="7">
        <v>5</v>
      </c>
      <c r="D12418" s="7">
        <v>125</v>
      </c>
      <c r="E12418" s="6" t="s">
        <v>19013</v>
      </c>
      <c r="H12418" s="6">
        <f>IF('Раздел 2.14.2.2'!S46&gt;='Раздел 2.14.2.2'!U46,0,1)</f>
        <v>0</v>
      </c>
    </row>
    <row r="12419" spans="1:8" x14ac:dyDescent="0.2">
      <c r="A12419" s="6">
        <f t="shared" si="183"/>
        <v>609562</v>
      </c>
      <c r="B12419" s="6">
        <v>60</v>
      </c>
      <c r="C12419" s="7">
        <v>5</v>
      </c>
      <c r="D12419" s="7">
        <v>126</v>
      </c>
      <c r="E12419" s="6" t="s">
        <v>19014</v>
      </c>
      <c r="H12419" s="6">
        <f>IF('Раздел 2.14.2.2'!S47&gt;='Раздел 2.14.2.2'!U47,0,1)</f>
        <v>0</v>
      </c>
    </row>
    <row r="12420" spans="1:8" x14ac:dyDescent="0.2">
      <c r="A12420" s="6">
        <f t="shared" si="183"/>
        <v>609562</v>
      </c>
      <c r="B12420" s="6">
        <v>60</v>
      </c>
      <c r="C12420" s="7">
        <v>5</v>
      </c>
      <c r="D12420" s="7">
        <v>127</v>
      </c>
      <c r="E12420" s="6" t="s">
        <v>19015</v>
      </c>
      <c r="H12420" s="6">
        <f>IF('Раздел 2.14.2.2'!S48&gt;='Раздел 2.14.2.2'!U48,0,1)</f>
        <v>0</v>
      </c>
    </row>
    <row r="12421" spans="1:8" x14ac:dyDescent="0.2">
      <c r="A12421" s="6">
        <f t="shared" si="183"/>
        <v>609562</v>
      </c>
      <c r="B12421" s="6">
        <v>60</v>
      </c>
      <c r="C12421" s="119">
        <v>5</v>
      </c>
      <c r="D12421" s="119">
        <v>128</v>
      </c>
      <c r="E12421" s="119" t="s">
        <v>19016</v>
      </c>
      <c r="F12421" s="119"/>
      <c r="G12421" s="119"/>
      <c r="H12421" s="119">
        <f>IF('Раздел 2.14.2.2'!S49&gt;='Раздел 2.14.2.2'!U49,0,1)</f>
        <v>0</v>
      </c>
    </row>
    <row r="12422" spans="1:8" x14ac:dyDescent="0.2">
      <c r="A12422" s="6">
        <f t="shared" si="183"/>
        <v>609562</v>
      </c>
      <c r="B12422" s="6">
        <v>60</v>
      </c>
      <c r="C12422" s="125">
        <v>6</v>
      </c>
      <c r="D12422" s="7">
        <v>129</v>
      </c>
      <c r="E12422" s="6" t="s">
        <v>19017</v>
      </c>
      <c r="F12422" s="125"/>
      <c r="G12422" s="125"/>
      <c r="H12422" s="125">
        <f>IF('Раздел 2.14.2.2'!V21&gt;='Раздел 2.14.2.2'!W21,0,1)</f>
        <v>0</v>
      </c>
    </row>
    <row r="12423" spans="1:8" x14ac:dyDescent="0.2">
      <c r="A12423" s="6">
        <f t="shared" si="183"/>
        <v>609562</v>
      </c>
      <c r="B12423" s="6">
        <v>60</v>
      </c>
      <c r="C12423" s="7">
        <v>6</v>
      </c>
      <c r="D12423" s="7">
        <v>130</v>
      </c>
      <c r="E12423" s="6" t="s">
        <v>19018</v>
      </c>
      <c r="F12423" s="7"/>
      <c r="G12423" s="7"/>
      <c r="H12423" s="7">
        <f>IF('Раздел 2.14.2.2'!V22&gt;='Раздел 2.14.2.2'!W22,0,1)</f>
        <v>0</v>
      </c>
    </row>
    <row r="12424" spans="1:8" x14ac:dyDescent="0.2">
      <c r="A12424" s="6">
        <f t="shared" si="183"/>
        <v>609562</v>
      </c>
      <c r="B12424" s="6">
        <v>60</v>
      </c>
      <c r="C12424" s="7">
        <v>6</v>
      </c>
      <c r="D12424" s="7">
        <v>131</v>
      </c>
      <c r="E12424" s="6" t="s">
        <v>19019</v>
      </c>
      <c r="F12424" s="7"/>
      <c r="G12424" s="7"/>
      <c r="H12424" s="7">
        <f>IF('Раздел 2.14.2.2'!V23&gt;='Раздел 2.14.2.2'!W23,0,1)</f>
        <v>0</v>
      </c>
    </row>
    <row r="12425" spans="1:8" x14ac:dyDescent="0.2">
      <c r="A12425" s="6">
        <f t="shared" si="183"/>
        <v>609562</v>
      </c>
      <c r="B12425" s="6">
        <v>60</v>
      </c>
      <c r="C12425" s="7">
        <v>6</v>
      </c>
      <c r="D12425" s="7">
        <v>132</v>
      </c>
      <c r="E12425" s="6" t="s">
        <v>19020</v>
      </c>
      <c r="F12425" s="7"/>
      <c r="G12425" s="7"/>
      <c r="H12425" s="7">
        <f>IF('Раздел 2.14.2.2'!V24&gt;='Раздел 2.14.2.2'!W24,0,1)</f>
        <v>0</v>
      </c>
    </row>
    <row r="12426" spans="1:8" x14ac:dyDescent="0.2">
      <c r="A12426" s="6">
        <f t="shared" si="183"/>
        <v>609562</v>
      </c>
      <c r="B12426" s="6">
        <v>60</v>
      </c>
      <c r="C12426" s="7">
        <v>6</v>
      </c>
      <c r="D12426" s="7">
        <v>133</v>
      </c>
      <c r="E12426" s="6" t="s">
        <v>19021</v>
      </c>
      <c r="F12426" s="7"/>
      <c r="G12426" s="7"/>
      <c r="H12426" s="7">
        <f>IF('Раздел 2.14.2.2'!V25&gt;='Раздел 2.14.2.2'!W25,0,1)</f>
        <v>0</v>
      </c>
    </row>
    <row r="12427" spans="1:8" x14ac:dyDescent="0.2">
      <c r="A12427" s="6">
        <f t="shared" si="183"/>
        <v>609562</v>
      </c>
      <c r="B12427" s="6">
        <v>60</v>
      </c>
      <c r="C12427" s="7">
        <v>6</v>
      </c>
      <c r="D12427" s="7">
        <v>134</v>
      </c>
      <c r="E12427" s="6" t="s">
        <v>19022</v>
      </c>
      <c r="F12427" s="7"/>
      <c r="G12427" s="7"/>
      <c r="H12427" s="7">
        <f>IF('Раздел 2.14.2.2'!V26&gt;='Раздел 2.14.2.2'!W26,0,1)</f>
        <v>0</v>
      </c>
    </row>
    <row r="12428" spans="1:8" x14ac:dyDescent="0.2">
      <c r="A12428" s="6">
        <f t="shared" si="183"/>
        <v>609562</v>
      </c>
      <c r="B12428" s="6">
        <v>60</v>
      </c>
      <c r="C12428" s="7">
        <v>6</v>
      </c>
      <c r="D12428" s="7">
        <v>135</v>
      </c>
      <c r="E12428" s="6" t="s">
        <v>19023</v>
      </c>
      <c r="F12428" s="7"/>
      <c r="G12428" s="7"/>
      <c r="H12428" s="7">
        <f>IF('Раздел 2.14.2.2'!V27&gt;='Раздел 2.14.2.2'!W27,0,1)</f>
        <v>0</v>
      </c>
    </row>
    <row r="12429" spans="1:8" x14ac:dyDescent="0.2">
      <c r="A12429" s="6">
        <f t="shared" si="183"/>
        <v>609562</v>
      </c>
      <c r="B12429" s="6">
        <v>60</v>
      </c>
      <c r="C12429" s="7">
        <v>6</v>
      </c>
      <c r="D12429" s="7">
        <v>136</v>
      </c>
      <c r="E12429" s="6" t="s">
        <v>19024</v>
      </c>
      <c r="F12429" s="7"/>
      <c r="G12429" s="7"/>
      <c r="H12429" s="7">
        <f>IF('Раздел 2.14.2.2'!V28&gt;='Раздел 2.14.2.2'!W28,0,1)</f>
        <v>0</v>
      </c>
    </row>
    <row r="12430" spans="1:8" x14ac:dyDescent="0.2">
      <c r="A12430" s="6">
        <f t="shared" si="183"/>
        <v>609562</v>
      </c>
      <c r="B12430" s="6">
        <v>60</v>
      </c>
      <c r="C12430" s="7">
        <v>6</v>
      </c>
      <c r="D12430" s="7">
        <v>137</v>
      </c>
      <c r="E12430" s="6" t="s">
        <v>19025</v>
      </c>
      <c r="F12430" s="7"/>
      <c r="G12430" s="7"/>
      <c r="H12430" s="7">
        <f>IF('Раздел 2.14.2.2'!V29&gt;='Раздел 2.14.2.2'!W29,0,1)</f>
        <v>0</v>
      </c>
    </row>
    <row r="12431" spans="1:8" x14ac:dyDescent="0.2">
      <c r="A12431" s="6">
        <f t="shared" si="183"/>
        <v>609562</v>
      </c>
      <c r="B12431" s="6">
        <v>60</v>
      </c>
      <c r="C12431" s="7">
        <v>6</v>
      </c>
      <c r="D12431" s="7">
        <v>138</v>
      </c>
      <c r="E12431" s="6" t="s">
        <v>19026</v>
      </c>
      <c r="F12431" s="7"/>
      <c r="G12431" s="7"/>
      <c r="H12431" s="7">
        <f>IF('Раздел 2.14.2.2'!V30&gt;='Раздел 2.14.2.2'!W30,0,1)</f>
        <v>0</v>
      </c>
    </row>
    <row r="12432" spans="1:8" x14ac:dyDescent="0.2">
      <c r="A12432" s="6">
        <f t="shared" si="183"/>
        <v>609562</v>
      </c>
      <c r="B12432" s="6">
        <v>60</v>
      </c>
      <c r="C12432" s="7">
        <v>6</v>
      </c>
      <c r="D12432" s="7">
        <v>139</v>
      </c>
      <c r="E12432" s="6" t="s">
        <v>19027</v>
      </c>
      <c r="F12432" s="7"/>
      <c r="G12432" s="7"/>
      <c r="H12432" s="7">
        <f>IF('Раздел 2.14.2.2'!V31&gt;='Раздел 2.14.2.2'!W31,0,1)</f>
        <v>0</v>
      </c>
    </row>
    <row r="12433" spans="1:8" x14ac:dyDescent="0.2">
      <c r="A12433" s="6">
        <f t="shared" si="183"/>
        <v>609562</v>
      </c>
      <c r="B12433" s="6">
        <v>60</v>
      </c>
      <c r="C12433" s="7">
        <v>6</v>
      </c>
      <c r="D12433" s="7">
        <v>140</v>
      </c>
      <c r="E12433" s="6" t="s">
        <v>19028</v>
      </c>
      <c r="F12433" s="7"/>
      <c r="G12433" s="7"/>
      <c r="H12433" s="7">
        <f>IF('Раздел 2.14.2.2'!V32&gt;='Раздел 2.14.2.2'!W32,0,1)</f>
        <v>0</v>
      </c>
    </row>
    <row r="12434" spans="1:8" x14ac:dyDescent="0.2">
      <c r="A12434" s="6">
        <f t="shared" si="183"/>
        <v>609562</v>
      </c>
      <c r="B12434" s="6">
        <v>60</v>
      </c>
      <c r="C12434" s="7">
        <v>6</v>
      </c>
      <c r="D12434" s="7">
        <v>141</v>
      </c>
      <c r="E12434" s="6" t="s">
        <v>19029</v>
      </c>
      <c r="F12434" s="7"/>
      <c r="G12434" s="7"/>
      <c r="H12434" s="7">
        <f>IF('Раздел 2.14.2.2'!V33&gt;='Раздел 2.14.2.2'!W33,0,1)</f>
        <v>0</v>
      </c>
    </row>
    <row r="12435" spans="1:8" x14ac:dyDescent="0.2">
      <c r="A12435" s="6">
        <f t="shared" si="183"/>
        <v>609562</v>
      </c>
      <c r="B12435" s="6">
        <v>60</v>
      </c>
      <c r="C12435" s="7">
        <v>6</v>
      </c>
      <c r="D12435" s="7">
        <v>142</v>
      </c>
      <c r="E12435" s="6" t="s">
        <v>19797</v>
      </c>
      <c r="F12435" s="7"/>
      <c r="G12435" s="7"/>
      <c r="H12435" s="7">
        <f>IF('Раздел 2.14.2.2'!V34&gt;='Раздел 2.14.2.2'!W34,0,1)</f>
        <v>0</v>
      </c>
    </row>
    <row r="12436" spans="1:8" x14ac:dyDescent="0.2">
      <c r="A12436" s="6">
        <f t="shared" si="183"/>
        <v>609562</v>
      </c>
      <c r="B12436" s="6">
        <v>60</v>
      </c>
      <c r="C12436" s="7">
        <v>6</v>
      </c>
      <c r="D12436" s="7">
        <v>143</v>
      </c>
      <c r="E12436" s="6" t="s">
        <v>19798</v>
      </c>
      <c r="F12436" s="7"/>
      <c r="G12436" s="7"/>
      <c r="H12436" s="7">
        <f>IF('Раздел 2.14.2.2'!V35&gt;='Раздел 2.14.2.2'!W35,0,1)</f>
        <v>0</v>
      </c>
    </row>
    <row r="12437" spans="1:8" x14ac:dyDescent="0.2">
      <c r="A12437" s="6">
        <f t="shared" si="183"/>
        <v>609562</v>
      </c>
      <c r="B12437" s="6">
        <v>60</v>
      </c>
      <c r="C12437" s="7">
        <v>6</v>
      </c>
      <c r="D12437" s="7">
        <v>144</v>
      </c>
      <c r="E12437" s="6" t="s">
        <v>19799</v>
      </c>
      <c r="F12437" s="7"/>
      <c r="G12437" s="7"/>
      <c r="H12437" s="7">
        <f>IF('Раздел 2.14.2.2'!V36&gt;='Раздел 2.14.2.2'!W36,0,1)</f>
        <v>0</v>
      </c>
    </row>
    <row r="12438" spans="1:8" x14ac:dyDescent="0.2">
      <c r="A12438" s="6">
        <f t="shared" ref="A12438:A12501" si="184">P_3</f>
        <v>609562</v>
      </c>
      <c r="B12438" s="6">
        <v>60</v>
      </c>
      <c r="C12438" s="7">
        <v>6</v>
      </c>
      <c r="D12438" s="7">
        <v>145</v>
      </c>
      <c r="E12438" s="6" t="s">
        <v>19800</v>
      </c>
      <c r="F12438" s="7"/>
      <c r="G12438" s="7"/>
      <c r="H12438" s="7">
        <f>IF('Раздел 2.14.2.2'!V37&gt;='Раздел 2.14.2.2'!W37,0,1)</f>
        <v>0</v>
      </c>
    </row>
    <row r="12439" spans="1:8" x14ac:dyDescent="0.2">
      <c r="A12439" s="6">
        <f t="shared" si="184"/>
        <v>609562</v>
      </c>
      <c r="B12439" s="6">
        <v>60</v>
      </c>
      <c r="C12439" s="7">
        <v>6</v>
      </c>
      <c r="D12439" s="7">
        <v>146</v>
      </c>
      <c r="E12439" s="6" t="s">
        <v>19801</v>
      </c>
      <c r="F12439" s="7"/>
      <c r="G12439" s="7"/>
      <c r="H12439" s="7">
        <f>IF('Раздел 2.14.2.2'!V38&gt;='Раздел 2.14.2.2'!W38,0,1)</f>
        <v>0</v>
      </c>
    </row>
    <row r="12440" spans="1:8" x14ac:dyDescent="0.2">
      <c r="A12440" s="6">
        <f t="shared" si="184"/>
        <v>609562</v>
      </c>
      <c r="B12440" s="6">
        <v>60</v>
      </c>
      <c r="C12440" s="7">
        <v>6</v>
      </c>
      <c r="D12440" s="7">
        <v>147</v>
      </c>
      <c r="E12440" s="6" t="s">
        <v>19802</v>
      </c>
      <c r="F12440" s="7"/>
      <c r="G12440" s="7"/>
      <c r="H12440" s="7">
        <f>IF('Раздел 2.14.2.2'!V39&gt;='Раздел 2.14.2.2'!W39,0,1)</f>
        <v>0</v>
      </c>
    </row>
    <row r="12441" spans="1:8" x14ac:dyDescent="0.2">
      <c r="A12441" s="6">
        <f t="shared" si="184"/>
        <v>609562</v>
      </c>
      <c r="B12441" s="6">
        <v>60</v>
      </c>
      <c r="C12441" s="7">
        <v>6</v>
      </c>
      <c r="D12441" s="7">
        <v>148</v>
      </c>
      <c r="E12441" s="6" t="s">
        <v>20575</v>
      </c>
      <c r="F12441" s="7"/>
      <c r="G12441" s="7"/>
      <c r="H12441" s="7">
        <f>IF('Раздел 2.14.2.2'!V40&gt;='Раздел 2.14.2.2'!W40,0,1)</f>
        <v>0</v>
      </c>
    </row>
    <row r="12442" spans="1:8" x14ac:dyDescent="0.2">
      <c r="A12442" s="6">
        <f t="shared" si="184"/>
        <v>609562</v>
      </c>
      <c r="B12442" s="6">
        <v>60</v>
      </c>
      <c r="C12442" s="7">
        <v>6</v>
      </c>
      <c r="D12442" s="7">
        <v>149</v>
      </c>
      <c r="E12442" s="6" t="s">
        <v>20576</v>
      </c>
      <c r="F12442" s="7"/>
      <c r="G12442" s="7"/>
      <c r="H12442" s="7">
        <f>IF('Раздел 2.14.2.2'!V41&gt;='Раздел 2.14.2.2'!W41,0,1)</f>
        <v>0</v>
      </c>
    </row>
    <row r="12443" spans="1:8" x14ac:dyDescent="0.2">
      <c r="A12443" s="6">
        <f t="shared" si="184"/>
        <v>609562</v>
      </c>
      <c r="B12443" s="6">
        <v>60</v>
      </c>
      <c r="C12443" s="7">
        <v>6</v>
      </c>
      <c r="D12443" s="7">
        <v>150</v>
      </c>
      <c r="E12443" s="6" t="s">
        <v>20577</v>
      </c>
      <c r="F12443" s="7"/>
      <c r="G12443" s="7"/>
      <c r="H12443" s="7">
        <f>IF('Раздел 2.14.2.2'!V42&gt;='Раздел 2.14.2.2'!W42,0,1)</f>
        <v>0</v>
      </c>
    </row>
    <row r="12444" spans="1:8" x14ac:dyDescent="0.2">
      <c r="A12444" s="6">
        <f t="shared" si="184"/>
        <v>609562</v>
      </c>
      <c r="B12444" s="6">
        <v>60</v>
      </c>
      <c r="C12444" s="7">
        <v>6</v>
      </c>
      <c r="D12444" s="7">
        <v>151</v>
      </c>
      <c r="E12444" s="6" t="s">
        <v>20578</v>
      </c>
      <c r="F12444" s="7"/>
      <c r="G12444" s="7"/>
      <c r="H12444" s="7">
        <f>IF('Раздел 2.14.2.2'!V43&gt;='Раздел 2.14.2.2'!W43,0,1)</f>
        <v>0</v>
      </c>
    </row>
    <row r="12445" spans="1:8" x14ac:dyDescent="0.2">
      <c r="A12445" s="6">
        <f t="shared" si="184"/>
        <v>609562</v>
      </c>
      <c r="B12445" s="6">
        <v>60</v>
      </c>
      <c r="C12445" s="7">
        <v>6</v>
      </c>
      <c r="D12445" s="7">
        <v>152</v>
      </c>
      <c r="E12445" s="6" t="s">
        <v>20579</v>
      </c>
      <c r="F12445" s="7"/>
      <c r="G12445" s="7"/>
      <c r="H12445" s="7">
        <f>IF('Раздел 2.14.2.2'!V44&gt;='Раздел 2.14.2.2'!W44,0,1)</f>
        <v>0</v>
      </c>
    </row>
    <row r="12446" spans="1:8" x14ac:dyDescent="0.2">
      <c r="A12446" s="6">
        <f t="shared" si="184"/>
        <v>609562</v>
      </c>
      <c r="B12446" s="6">
        <v>60</v>
      </c>
      <c r="C12446" s="7">
        <v>6</v>
      </c>
      <c r="D12446" s="7">
        <v>153</v>
      </c>
      <c r="E12446" s="6" t="s">
        <v>20580</v>
      </c>
      <c r="F12446" s="7"/>
      <c r="G12446" s="7"/>
      <c r="H12446" s="7">
        <f>IF('Раздел 2.14.2.2'!V45&gt;='Раздел 2.14.2.2'!W45,0,1)</f>
        <v>0</v>
      </c>
    </row>
    <row r="12447" spans="1:8" x14ac:dyDescent="0.2">
      <c r="A12447" s="6">
        <f t="shared" si="184"/>
        <v>609562</v>
      </c>
      <c r="B12447" s="6">
        <v>60</v>
      </c>
      <c r="C12447" s="7">
        <v>6</v>
      </c>
      <c r="D12447" s="7">
        <v>154</v>
      </c>
      <c r="E12447" s="6" t="s">
        <v>20581</v>
      </c>
      <c r="F12447" s="7"/>
      <c r="G12447" s="7"/>
      <c r="H12447" s="7">
        <f>IF('Раздел 2.14.2.2'!V46&gt;='Раздел 2.14.2.2'!W46,0,1)</f>
        <v>0</v>
      </c>
    </row>
    <row r="12448" spans="1:8" x14ac:dyDescent="0.2">
      <c r="A12448" s="6">
        <f t="shared" si="184"/>
        <v>609562</v>
      </c>
      <c r="B12448" s="6">
        <v>60</v>
      </c>
      <c r="C12448" s="7">
        <v>6</v>
      </c>
      <c r="D12448" s="7">
        <v>155</v>
      </c>
      <c r="E12448" s="6" t="s">
        <v>20582</v>
      </c>
      <c r="F12448" s="7"/>
      <c r="G12448" s="7"/>
      <c r="H12448" s="7">
        <f>IF('Раздел 2.14.2.2'!V47&gt;='Раздел 2.14.2.2'!W47,0,1)</f>
        <v>0</v>
      </c>
    </row>
    <row r="12449" spans="1:8" x14ac:dyDescent="0.2">
      <c r="A12449" s="6">
        <f t="shared" si="184"/>
        <v>609562</v>
      </c>
      <c r="B12449" s="6">
        <v>60</v>
      </c>
      <c r="C12449" s="7">
        <v>6</v>
      </c>
      <c r="D12449" s="7">
        <v>156</v>
      </c>
      <c r="E12449" s="6" t="s">
        <v>20583</v>
      </c>
      <c r="F12449" s="7"/>
      <c r="G12449" s="7"/>
      <c r="H12449" s="7">
        <f>IF('Раздел 2.14.2.2'!V48&gt;='Раздел 2.14.2.2'!W48,0,1)</f>
        <v>0</v>
      </c>
    </row>
    <row r="12450" spans="1:8" x14ac:dyDescent="0.2">
      <c r="A12450" s="6">
        <f t="shared" si="184"/>
        <v>609562</v>
      </c>
      <c r="B12450" s="6">
        <v>60</v>
      </c>
      <c r="C12450" s="119">
        <v>6</v>
      </c>
      <c r="D12450" s="119">
        <v>157</v>
      </c>
      <c r="E12450" s="119" t="s">
        <v>20584</v>
      </c>
      <c r="F12450" s="119"/>
      <c r="G12450" s="119"/>
      <c r="H12450" s="119">
        <f>IF('Раздел 2.14.2.2'!V49&gt;='Раздел 2.14.2.2'!W49,0,1)</f>
        <v>0</v>
      </c>
    </row>
    <row r="12451" spans="1:8" x14ac:dyDescent="0.2">
      <c r="A12451" s="6">
        <f t="shared" si="184"/>
        <v>609562</v>
      </c>
      <c r="B12451" s="6">
        <v>60</v>
      </c>
      <c r="C12451" s="125">
        <v>7</v>
      </c>
      <c r="D12451" s="7">
        <v>158</v>
      </c>
      <c r="E12451" s="6" t="s">
        <v>20585</v>
      </c>
      <c r="H12451" s="6">
        <f>IF('Раздел 2.14.2.2'!V21&gt;='Раздел 2.14.2.2'!X21,0,1)</f>
        <v>0</v>
      </c>
    </row>
    <row r="12452" spans="1:8" x14ac:dyDescent="0.2">
      <c r="A12452" s="6">
        <f t="shared" si="184"/>
        <v>609562</v>
      </c>
      <c r="B12452" s="6">
        <v>60</v>
      </c>
      <c r="C12452" s="7">
        <v>7</v>
      </c>
      <c r="D12452" s="7">
        <v>159</v>
      </c>
      <c r="E12452" s="6" t="s">
        <v>20586</v>
      </c>
      <c r="H12452" s="6">
        <f>IF('Раздел 2.14.2.2'!V22&gt;='Раздел 2.14.2.2'!X22,0,1)</f>
        <v>0</v>
      </c>
    </row>
    <row r="12453" spans="1:8" x14ac:dyDescent="0.2">
      <c r="A12453" s="6">
        <f t="shared" si="184"/>
        <v>609562</v>
      </c>
      <c r="B12453" s="6">
        <v>60</v>
      </c>
      <c r="C12453" s="7">
        <v>7</v>
      </c>
      <c r="D12453" s="7">
        <v>160</v>
      </c>
      <c r="E12453" s="6" t="s">
        <v>20587</v>
      </c>
      <c r="H12453" s="6">
        <f>IF('Раздел 2.14.2.2'!V23&gt;='Раздел 2.14.2.2'!X23,0,1)</f>
        <v>0</v>
      </c>
    </row>
    <row r="12454" spans="1:8" x14ac:dyDescent="0.2">
      <c r="A12454" s="6">
        <f t="shared" si="184"/>
        <v>609562</v>
      </c>
      <c r="B12454" s="6">
        <v>60</v>
      </c>
      <c r="C12454" s="7">
        <v>7</v>
      </c>
      <c r="D12454" s="7">
        <v>161</v>
      </c>
      <c r="E12454" s="6" t="s">
        <v>19819</v>
      </c>
      <c r="H12454" s="6">
        <f>IF('Раздел 2.14.2.2'!V24&gt;='Раздел 2.14.2.2'!X24,0,1)</f>
        <v>0</v>
      </c>
    </row>
    <row r="12455" spans="1:8" x14ac:dyDescent="0.2">
      <c r="A12455" s="6">
        <f t="shared" si="184"/>
        <v>609562</v>
      </c>
      <c r="B12455" s="6">
        <v>60</v>
      </c>
      <c r="C12455" s="7">
        <v>7</v>
      </c>
      <c r="D12455" s="7">
        <v>162</v>
      </c>
      <c r="E12455" s="6" t="s">
        <v>19820</v>
      </c>
      <c r="H12455" s="6">
        <f>IF('Раздел 2.14.2.2'!V25&gt;='Раздел 2.14.2.2'!X25,0,1)</f>
        <v>0</v>
      </c>
    </row>
    <row r="12456" spans="1:8" x14ac:dyDescent="0.2">
      <c r="A12456" s="6">
        <f t="shared" si="184"/>
        <v>609562</v>
      </c>
      <c r="B12456" s="6">
        <v>60</v>
      </c>
      <c r="C12456" s="7">
        <v>7</v>
      </c>
      <c r="D12456" s="7">
        <v>163</v>
      </c>
      <c r="E12456" s="6" t="s">
        <v>19821</v>
      </c>
      <c r="H12456" s="6">
        <f>IF('Раздел 2.14.2.2'!V26&gt;='Раздел 2.14.2.2'!X26,0,1)</f>
        <v>0</v>
      </c>
    </row>
    <row r="12457" spans="1:8" x14ac:dyDescent="0.2">
      <c r="A12457" s="6">
        <f t="shared" si="184"/>
        <v>609562</v>
      </c>
      <c r="B12457" s="6">
        <v>60</v>
      </c>
      <c r="C12457" s="7">
        <v>7</v>
      </c>
      <c r="D12457" s="7">
        <v>164</v>
      </c>
      <c r="E12457" s="6" t="s">
        <v>19822</v>
      </c>
      <c r="H12457" s="6">
        <f>IF('Раздел 2.14.2.2'!V27&gt;='Раздел 2.14.2.2'!X27,0,1)</f>
        <v>0</v>
      </c>
    </row>
    <row r="12458" spans="1:8" x14ac:dyDescent="0.2">
      <c r="A12458" s="6">
        <f t="shared" si="184"/>
        <v>609562</v>
      </c>
      <c r="B12458" s="6">
        <v>60</v>
      </c>
      <c r="C12458" s="7">
        <v>7</v>
      </c>
      <c r="D12458" s="7">
        <v>165</v>
      </c>
      <c r="E12458" s="6" t="s">
        <v>19823</v>
      </c>
      <c r="H12458" s="6">
        <f>IF('Раздел 2.14.2.2'!V28&gt;='Раздел 2.14.2.2'!X28,0,1)</f>
        <v>0</v>
      </c>
    </row>
    <row r="12459" spans="1:8" x14ac:dyDescent="0.2">
      <c r="A12459" s="6">
        <f t="shared" si="184"/>
        <v>609562</v>
      </c>
      <c r="B12459" s="6">
        <v>60</v>
      </c>
      <c r="C12459" s="7">
        <v>7</v>
      </c>
      <c r="D12459" s="7">
        <v>166</v>
      </c>
      <c r="E12459" s="6" t="s">
        <v>19824</v>
      </c>
      <c r="H12459" s="6">
        <f>IF('Раздел 2.14.2.2'!V29&gt;='Раздел 2.14.2.2'!X29,0,1)</f>
        <v>0</v>
      </c>
    </row>
    <row r="12460" spans="1:8" x14ac:dyDescent="0.2">
      <c r="A12460" s="6">
        <f t="shared" si="184"/>
        <v>609562</v>
      </c>
      <c r="B12460" s="6">
        <v>60</v>
      </c>
      <c r="C12460" s="7">
        <v>7</v>
      </c>
      <c r="D12460" s="7">
        <v>167</v>
      </c>
      <c r="E12460" s="6" t="s">
        <v>19825</v>
      </c>
      <c r="H12460" s="6">
        <f>IF('Раздел 2.14.2.2'!V30&gt;='Раздел 2.14.2.2'!X30,0,1)</f>
        <v>0</v>
      </c>
    </row>
    <row r="12461" spans="1:8" x14ac:dyDescent="0.2">
      <c r="A12461" s="6">
        <f t="shared" si="184"/>
        <v>609562</v>
      </c>
      <c r="B12461" s="6">
        <v>60</v>
      </c>
      <c r="C12461" s="7">
        <v>7</v>
      </c>
      <c r="D12461" s="7">
        <v>168</v>
      </c>
      <c r="E12461" s="6" t="s">
        <v>19771</v>
      </c>
      <c r="H12461" s="6">
        <f>IF('Раздел 2.14.2.2'!V31&gt;='Раздел 2.14.2.2'!X31,0,1)</f>
        <v>0</v>
      </c>
    </row>
    <row r="12462" spans="1:8" x14ac:dyDescent="0.2">
      <c r="A12462" s="6">
        <f t="shared" si="184"/>
        <v>609562</v>
      </c>
      <c r="B12462" s="6">
        <v>60</v>
      </c>
      <c r="C12462" s="7">
        <v>7</v>
      </c>
      <c r="D12462" s="7">
        <v>169</v>
      </c>
      <c r="E12462" s="6" t="s">
        <v>19772</v>
      </c>
      <c r="H12462" s="6">
        <f>IF('Раздел 2.14.2.2'!V32&gt;='Раздел 2.14.2.2'!X32,0,1)</f>
        <v>0</v>
      </c>
    </row>
    <row r="12463" spans="1:8" x14ac:dyDescent="0.2">
      <c r="A12463" s="6">
        <f t="shared" si="184"/>
        <v>609562</v>
      </c>
      <c r="B12463" s="6">
        <v>60</v>
      </c>
      <c r="C12463" s="7">
        <v>7</v>
      </c>
      <c r="D12463" s="7">
        <v>170</v>
      </c>
      <c r="E12463" s="6" t="s">
        <v>19773</v>
      </c>
      <c r="H12463" s="6">
        <f>IF('Раздел 2.14.2.2'!V33&gt;='Раздел 2.14.2.2'!X33,0,1)</f>
        <v>0</v>
      </c>
    </row>
    <row r="12464" spans="1:8" x14ac:dyDescent="0.2">
      <c r="A12464" s="6">
        <f t="shared" si="184"/>
        <v>609562</v>
      </c>
      <c r="B12464" s="6">
        <v>60</v>
      </c>
      <c r="C12464" s="7">
        <v>7</v>
      </c>
      <c r="D12464" s="7">
        <v>171</v>
      </c>
      <c r="E12464" s="6" t="s">
        <v>19774</v>
      </c>
      <c r="H12464" s="6">
        <f>IF('Раздел 2.14.2.2'!V34&gt;='Раздел 2.14.2.2'!X34,0,1)</f>
        <v>0</v>
      </c>
    </row>
    <row r="12465" spans="1:8" x14ac:dyDescent="0.2">
      <c r="A12465" s="6">
        <f t="shared" si="184"/>
        <v>609562</v>
      </c>
      <c r="B12465" s="6">
        <v>60</v>
      </c>
      <c r="C12465" s="7">
        <v>7</v>
      </c>
      <c r="D12465" s="7">
        <v>172</v>
      </c>
      <c r="E12465" s="6" t="s">
        <v>19775</v>
      </c>
      <c r="H12465" s="6">
        <f>IF('Раздел 2.14.2.2'!V35&gt;='Раздел 2.14.2.2'!X35,0,1)</f>
        <v>0</v>
      </c>
    </row>
    <row r="12466" spans="1:8" x14ac:dyDescent="0.2">
      <c r="A12466" s="6">
        <f t="shared" si="184"/>
        <v>609562</v>
      </c>
      <c r="B12466" s="6">
        <v>60</v>
      </c>
      <c r="C12466" s="7">
        <v>7</v>
      </c>
      <c r="D12466" s="7">
        <v>173</v>
      </c>
      <c r="E12466" s="6" t="s">
        <v>19776</v>
      </c>
      <c r="H12466" s="6">
        <f>IF('Раздел 2.14.2.2'!V36&gt;='Раздел 2.14.2.2'!X36,0,1)</f>
        <v>0</v>
      </c>
    </row>
    <row r="12467" spans="1:8" x14ac:dyDescent="0.2">
      <c r="A12467" s="6">
        <f t="shared" si="184"/>
        <v>609562</v>
      </c>
      <c r="B12467" s="6">
        <v>60</v>
      </c>
      <c r="C12467" s="7">
        <v>7</v>
      </c>
      <c r="D12467" s="7">
        <v>174</v>
      </c>
      <c r="E12467" s="6" t="s">
        <v>19777</v>
      </c>
      <c r="H12467" s="6">
        <f>IF('Раздел 2.14.2.2'!V37&gt;='Раздел 2.14.2.2'!X37,0,1)</f>
        <v>0</v>
      </c>
    </row>
    <row r="12468" spans="1:8" x14ac:dyDescent="0.2">
      <c r="A12468" s="6">
        <f t="shared" si="184"/>
        <v>609562</v>
      </c>
      <c r="B12468" s="6">
        <v>60</v>
      </c>
      <c r="C12468" s="7">
        <v>7</v>
      </c>
      <c r="D12468" s="7">
        <v>175</v>
      </c>
      <c r="E12468" s="6" t="s">
        <v>19778</v>
      </c>
      <c r="H12468" s="6">
        <f>IF('Раздел 2.14.2.2'!V38&gt;='Раздел 2.14.2.2'!X38,0,1)</f>
        <v>0</v>
      </c>
    </row>
    <row r="12469" spans="1:8" x14ac:dyDescent="0.2">
      <c r="A12469" s="6">
        <f t="shared" si="184"/>
        <v>609562</v>
      </c>
      <c r="B12469" s="6">
        <v>60</v>
      </c>
      <c r="C12469" s="7">
        <v>7</v>
      </c>
      <c r="D12469" s="7">
        <v>176</v>
      </c>
      <c r="E12469" s="6" t="s">
        <v>19779</v>
      </c>
      <c r="H12469" s="6">
        <f>IF('Раздел 2.14.2.2'!V39&gt;='Раздел 2.14.2.2'!X39,0,1)</f>
        <v>0</v>
      </c>
    </row>
    <row r="12470" spans="1:8" x14ac:dyDescent="0.2">
      <c r="A12470" s="6">
        <f t="shared" si="184"/>
        <v>609562</v>
      </c>
      <c r="B12470" s="6">
        <v>60</v>
      </c>
      <c r="C12470" s="7">
        <v>7</v>
      </c>
      <c r="D12470" s="7">
        <v>177</v>
      </c>
      <c r="E12470" s="6" t="s">
        <v>19780</v>
      </c>
      <c r="H12470" s="6">
        <f>IF('Раздел 2.14.2.2'!V40&gt;='Раздел 2.14.2.2'!X40,0,1)</f>
        <v>0</v>
      </c>
    </row>
    <row r="12471" spans="1:8" x14ac:dyDescent="0.2">
      <c r="A12471" s="6">
        <f t="shared" si="184"/>
        <v>609562</v>
      </c>
      <c r="B12471" s="6">
        <v>60</v>
      </c>
      <c r="C12471" s="7">
        <v>7</v>
      </c>
      <c r="D12471" s="7">
        <v>178</v>
      </c>
      <c r="E12471" s="6" t="s">
        <v>19781</v>
      </c>
      <c r="H12471" s="6">
        <f>IF('Раздел 2.14.2.2'!V41&gt;='Раздел 2.14.2.2'!X41,0,1)</f>
        <v>0</v>
      </c>
    </row>
    <row r="12472" spans="1:8" x14ac:dyDescent="0.2">
      <c r="A12472" s="6">
        <f t="shared" si="184"/>
        <v>609562</v>
      </c>
      <c r="B12472" s="6">
        <v>60</v>
      </c>
      <c r="C12472" s="7">
        <v>7</v>
      </c>
      <c r="D12472" s="7">
        <v>179</v>
      </c>
      <c r="E12472" s="6" t="s">
        <v>19782</v>
      </c>
      <c r="H12472" s="6">
        <f>IF('Раздел 2.14.2.2'!V42&gt;='Раздел 2.14.2.2'!X42,0,1)</f>
        <v>0</v>
      </c>
    </row>
    <row r="12473" spans="1:8" x14ac:dyDescent="0.2">
      <c r="A12473" s="6">
        <f t="shared" si="184"/>
        <v>609562</v>
      </c>
      <c r="B12473" s="6">
        <v>60</v>
      </c>
      <c r="C12473" s="7">
        <v>7</v>
      </c>
      <c r="D12473" s="7">
        <v>180</v>
      </c>
      <c r="E12473" s="6" t="s">
        <v>19783</v>
      </c>
      <c r="H12473" s="6">
        <f>IF('Раздел 2.14.2.2'!V43&gt;='Раздел 2.14.2.2'!X43,0,1)</f>
        <v>0</v>
      </c>
    </row>
    <row r="12474" spans="1:8" x14ac:dyDescent="0.2">
      <c r="A12474" s="6">
        <f t="shared" si="184"/>
        <v>609562</v>
      </c>
      <c r="B12474" s="6">
        <v>60</v>
      </c>
      <c r="C12474" s="7">
        <v>7</v>
      </c>
      <c r="D12474" s="7">
        <v>181</v>
      </c>
      <c r="E12474" s="6" t="s">
        <v>20501</v>
      </c>
      <c r="H12474" s="6">
        <f>IF('Раздел 2.14.2.2'!V44&gt;='Раздел 2.14.2.2'!X44,0,1)</f>
        <v>0</v>
      </c>
    </row>
    <row r="12475" spans="1:8" x14ac:dyDescent="0.2">
      <c r="A12475" s="6">
        <f t="shared" si="184"/>
        <v>609562</v>
      </c>
      <c r="B12475" s="6">
        <v>60</v>
      </c>
      <c r="C12475" s="7">
        <v>7</v>
      </c>
      <c r="D12475" s="7">
        <v>182</v>
      </c>
      <c r="E12475" s="6" t="s">
        <v>20502</v>
      </c>
      <c r="H12475" s="6">
        <f>IF('Раздел 2.14.2.2'!V45&gt;='Раздел 2.14.2.2'!X45,0,1)</f>
        <v>0</v>
      </c>
    </row>
    <row r="12476" spans="1:8" x14ac:dyDescent="0.2">
      <c r="A12476" s="6">
        <f t="shared" si="184"/>
        <v>609562</v>
      </c>
      <c r="B12476" s="6">
        <v>60</v>
      </c>
      <c r="C12476" s="7">
        <v>7</v>
      </c>
      <c r="D12476" s="7">
        <v>183</v>
      </c>
      <c r="E12476" s="6" t="s">
        <v>20503</v>
      </c>
      <c r="H12476" s="6">
        <f>IF('Раздел 2.14.2.2'!V46&gt;='Раздел 2.14.2.2'!X46,0,1)</f>
        <v>0</v>
      </c>
    </row>
    <row r="12477" spans="1:8" x14ac:dyDescent="0.2">
      <c r="A12477" s="6">
        <f t="shared" si="184"/>
        <v>609562</v>
      </c>
      <c r="B12477" s="6">
        <v>60</v>
      </c>
      <c r="C12477" s="7">
        <v>7</v>
      </c>
      <c r="D12477" s="7">
        <v>184</v>
      </c>
      <c r="E12477" s="6" t="s">
        <v>20504</v>
      </c>
      <c r="H12477" s="6">
        <f>IF('Раздел 2.14.2.2'!V47&gt;='Раздел 2.14.2.2'!X47,0,1)</f>
        <v>0</v>
      </c>
    </row>
    <row r="12478" spans="1:8" x14ac:dyDescent="0.2">
      <c r="A12478" s="6">
        <f t="shared" si="184"/>
        <v>609562</v>
      </c>
      <c r="B12478" s="6">
        <v>60</v>
      </c>
      <c r="C12478" s="7">
        <v>7</v>
      </c>
      <c r="D12478" s="7">
        <v>185</v>
      </c>
      <c r="E12478" s="6" t="s">
        <v>20505</v>
      </c>
      <c r="H12478" s="6">
        <f>IF('Раздел 2.14.2.2'!V48&gt;='Раздел 2.14.2.2'!X48,0,1)</f>
        <v>0</v>
      </c>
    </row>
    <row r="12479" spans="1:8" x14ac:dyDescent="0.2">
      <c r="A12479" s="6">
        <f t="shared" si="184"/>
        <v>609562</v>
      </c>
      <c r="B12479" s="6">
        <v>60</v>
      </c>
      <c r="C12479" s="119">
        <v>7</v>
      </c>
      <c r="D12479" s="119">
        <v>186</v>
      </c>
      <c r="E12479" s="119" t="s">
        <v>20506</v>
      </c>
      <c r="F12479" s="119"/>
      <c r="G12479" s="119"/>
      <c r="H12479" s="119">
        <f>IF('Раздел 2.14.2.2'!V49&gt;='Раздел 2.14.2.2'!X49,0,1)</f>
        <v>0</v>
      </c>
    </row>
    <row r="12480" spans="1:8" x14ac:dyDescent="0.2">
      <c r="A12480" s="6">
        <f t="shared" si="184"/>
        <v>609562</v>
      </c>
      <c r="B12480" s="6">
        <v>60</v>
      </c>
      <c r="C12480" s="6">
        <v>8</v>
      </c>
      <c r="D12480" s="7">
        <v>187</v>
      </c>
      <c r="E12480" s="6" t="s">
        <v>20507</v>
      </c>
      <c r="F12480" s="125"/>
      <c r="G12480" s="125"/>
      <c r="H12480" s="125">
        <f>IF('Раздел 2.14.2.2'!Y21&gt;='Раздел 2.14.2.2'!Z21,0,1)</f>
        <v>0</v>
      </c>
    </row>
    <row r="12481" spans="1:8" x14ac:dyDescent="0.2">
      <c r="A12481" s="6">
        <f t="shared" si="184"/>
        <v>609562</v>
      </c>
      <c r="B12481" s="6">
        <v>60</v>
      </c>
      <c r="C12481" s="6">
        <v>8</v>
      </c>
      <c r="D12481" s="7">
        <v>188</v>
      </c>
      <c r="E12481" s="6" t="s">
        <v>20508</v>
      </c>
      <c r="F12481" s="7"/>
      <c r="G12481" s="7"/>
      <c r="H12481" s="7">
        <f>IF('Раздел 2.14.2.2'!Y22&gt;='Раздел 2.14.2.2'!Z22,0,1)</f>
        <v>0</v>
      </c>
    </row>
    <row r="12482" spans="1:8" x14ac:dyDescent="0.2">
      <c r="A12482" s="6">
        <f t="shared" si="184"/>
        <v>609562</v>
      </c>
      <c r="B12482" s="6">
        <v>60</v>
      </c>
      <c r="C12482" s="6">
        <v>8</v>
      </c>
      <c r="D12482" s="7">
        <v>189</v>
      </c>
      <c r="E12482" s="6" t="s">
        <v>19740</v>
      </c>
      <c r="F12482" s="7"/>
      <c r="G12482" s="7"/>
      <c r="H12482" s="7">
        <f>IF('Раздел 2.14.2.2'!Y23&gt;='Раздел 2.14.2.2'!Z23,0,1)</f>
        <v>0</v>
      </c>
    </row>
    <row r="12483" spans="1:8" x14ac:dyDescent="0.2">
      <c r="A12483" s="6">
        <f t="shared" si="184"/>
        <v>609562</v>
      </c>
      <c r="B12483" s="6">
        <v>60</v>
      </c>
      <c r="C12483" s="6">
        <v>8</v>
      </c>
      <c r="D12483" s="7">
        <v>190</v>
      </c>
      <c r="E12483" s="6" t="s">
        <v>19741</v>
      </c>
      <c r="F12483" s="7"/>
      <c r="G12483" s="7"/>
      <c r="H12483" s="7">
        <f>IF('Раздел 2.14.2.2'!Y24&gt;='Раздел 2.14.2.2'!Z24,0,1)</f>
        <v>0</v>
      </c>
    </row>
    <row r="12484" spans="1:8" x14ac:dyDescent="0.2">
      <c r="A12484" s="6">
        <f t="shared" si="184"/>
        <v>609562</v>
      </c>
      <c r="B12484" s="6">
        <v>60</v>
      </c>
      <c r="C12484" s="6">
        <v>8</v>
      </c>
      <c r="D12484" s="7">
        <v>191</v>
      </c>
      <c r="E12484" s="6" t="s">
        <v>19742</v>
      </c>
      <c r="F12484" s="7"/>
      <c r="G12484" s="7"/>
      <c r="H12484" s="7">
        <f>IF('Раздел 2.14.2.2'!Y25&gt;='Раздел 2.14.2.2'!Z25,0,1)</f>
        <v>0</v>
      </c>
    </row>
    <row r="12485" spans="1:8" x14ac:dyDescent="0.2">
      <c r="A12485" s="6">
        <f t="shared" si="184"/>
        <v>609562</v>
      </c>
      <c r="B12485" s="6">
        <v>60</v>
      </c>
      <c r="C12485" s="6">
        <v>8</v>
      </c>
      <c r="D12485" s="7">
        <v>192</v>
      </c>
      <c r="E12485" s="6" t="s">
        <v>19743</v>
      </c>
      <c r="F12485" s="7"/>
      <c r="G12485" s="7"/>
      <c r="H12485" s="7">
        <f>IF('Раздел 2.14.2.2'!Y26&gt;='Раздел 2.14.2.2'!Z26,0,1)</f>
        <v>0</v>
      </c>
    </row>
    <row r="12486" spans="1:8" x14ac:dyDescent="0.2">
      <c r="A12486" s="6">
        <f t="shared" si="184"/>
        <v>609562</v>
      </c>
      <c r="B12486" s="6">
        <v>60</v>
      </c>
      <c r="C12486" s="6">
        <v>8</v>
      </c>
      <c r="D12486" s="7">
        <v>193</v>
      </c>
      <c r="E12486" s="6" t="s">
        <v>19744</v>
      </c>
      <c r="F12486" s="7"/>
      <c r="G12486" s="7"/>
      <c r="H12486" s="7">
        <f>IF('Раздел 2.14.2.2'!Y27&gt;='Раздел 2.14.2.2'!Z27,0,1)</f>
        <v>0</v>
      </c>
    </row>
    <row r="12487" spans="1:8" x14ac:dyDescent="0.2">
      <c r="A12487" s="6">
        <f t="shared" si="184"/>
        <v>609562</v>
      </c>
      <c r="B12487" s="6">
        <v>60</v>
      </c>
      <c r="C12487" s="6">
        <v>8</v>
      </c>
      <c r="D12487" s="7">
        <v>194</v>
      </c>
      <c r="E12487" s="6" t="s">
        <v>19745</v>
      </c>
      <c r="F12487" s="7"/>
      <c r="G12487" s="7"/>
      <c r="H12487" s="7">
        <f>IF('Раздел 2.14.2.2'!Y28&gt;='Раздел 2.14.2.2'!Z28,0,1)</f>
        <v>0</v>
      </c>
    </row>
    <row r="12488" spans="1:8" x14ac:dyDescent="0.2">
      <c r="A12488" s="6">
        <f t="shared" si="184"/>
        <v>609562</v>
      </c>
      <c r="B12488" s="6">
        <v>60</v>
      </c>
      <c r="C12488" s="6">
        <v>8</v>
      </c>
      <c r="D12488" s="7">
        <v>195</v>
      </c>
      <c r="E12488" s="6" t="s">
        <v>19746</v>
      </c>
      <c r="F12488" s="7"/>
      <c r="G12488" s="7"/>
      <c r="H12488" s="7">
        <f>IF('Раздел 2.14.2.2'!Y29&gt;='Раздел 2.14.2.2'!Z29,0,1)</f>
        <v>0</v>
      </c>
    </row>
    <row r="12489" spans="1:8" x14ac:dyDescent="0.2">
      <c r="A12489" s="6">
        <f t="shared" si="184"/>
        <v>609562</v>
      </c>
      <c r="B12489" s="6">
        <v>60</v>
      </c>
      <c r="C12489" s="6">
        <v>8</v>
      </c>
      <c r="D12489" s="7">
        <v>196</v>
      </c>
      <c r="E12489" s="6" t="s">
        <v>19747</v>
      </c>
      <c r="F12489" s="7"/>
      <c r="G12489" s="7"/>
      <c r="H12489" s="7">
        <f>IF('Раздел 2.14.2.2'!Y30&gt;='Раздел 2.14.2.2'!Z30,0,1)</f>
        <v>0</v>
      </c>
    </row>
    <row r="12490" spans="1:8" x14ac:dyDescent="0.2">
      <c r="A12490" s="6">
        <f t="shared" si="184"/>
        <v>609562</v>
      </c>
      <c r="B12490" s="6">
        <v>60</v>
      </c>
      <c r="C12490" s="6">
        <v>8</v>
      </c>
      <c r="D12490" s="7">
        <v>197</v>
      </c>
      <c r="E12490" s="6" t="s">
        <v>19748</v>
      </c>
      <c r="F12490" s="7"/>
      <c r="G12490" s="7"/>
      <c r="H12490" s="7">
        <f>IF('Раздел 2.14.2.2'!Y31&gt;='Раздел 2.14.2.2'!Z31,0,1)</f>
        <v>0</v>
      </c>
    </row>
    <row r="12491" spans="1:8" x14ac:dyDescent="0.2">
      <c r="A12491" s="6">
        <f t="shared" si="184"/>
        <v>609562</v>
      </c>
      <c r="B12491" s="6">
        <v>60</v>
      </c>
      <c r="C12491" s="6">
        <v>8</v>
      </c>
      <c r="D12491" s="7">
        <v>198</v>
      </c>
      <c r="E12491" s="6" t="s">
        <v>19749</v>
      </c>
      <c r="F12491" s="7"/>
      <c r="G12491" s="7"/>
      <c r="H12491" s="7">
        <f>IF('Раздел 2.14.2.2'!Y32&gt;='Раздел 2.14.2.2'!Z32,0,1)</f>
        <v>0</v>
      </c>
    </row>
    <row r="12492" spans="1:8" x14ac:dyDescent="0.2">
      <c r="A12492" s="6">
        <f t="shared" si="184"/>
        <v>609562</v>
      </c>
      <c r="B12492" s="6">
        <v>60</v>
      </c>
      <c r="C12492" s="6">
        <v>8</v>
      </c>
      <c r="D12492" s="7">
        <v>199</v>
      </c>
      <c r="E12492" s="6" t="s">
        <v>19750</v>
      </c>
      <c r="F12492" s="7"/>
      <c r="G12492" s="7"/>
      <c r="H12492" s="7">
        <f>IF('Раздел 2.14.2.2'!Y33&gt;='Раздел 2.14.2.2'!Z33,0,1)</f>
        <v>0</v>
      </c>
    </row>
    <row r="12493" spans="1:8" x14ac:dyDescent="0.2">
      <c r="A12493" s="6">
        <f t="shared" si="184"/>
        <v>609562</v>
      </c>
      <c r="B12493" s="6">
        <v>60</v>
      </c>
      <c r="C12493" s="6">
        <v>8</v>
      </c>
      <c r="D12493" s="7">
        <v>200</v>
      </c>
      <c r="E12493" s="6" t="s">
        <v>19751</v>
      </c>
      <c r="F12493" s="7"/>
      <c r="G12493" s="7"/>
      <c r="H12493" s="7">
        <f>IF('Раздел 2.14.2.2'!Y34&gt;='Раздел 2.14.2.2'!Z34,0,1)</f>
        <v>0</v>
      </c>
    </row>
    <row r="12494" spans="1:8" x14ac:dyDescent="0.2">
      <c r="A12494" s="6">
        <f t="shared" si="184"/>
        <v>609562</v>
      </c>
      <c r="B12494" s="6">
        <v>60</v>
      </c>
      <c r="C12494" s="6">
        <v>8</v>
      </c>
      <c r="D12494" s="7">
        <v>201</v>
      </c>
      <c r="E12494" s="6" t="s">
        <v>19752</v>
      </c>
      <c r="F12494" s="7"/>
      <c r="G12494" s="7"/>
      <c r="H12494" s="7">
        <f>IF('Раздел 2.14.2.2'!Y35&gt;='Раздел 2.14.2.2'!Z35,0,1)</f>
        <v>0</v>
      </c>
    </row>
    <row r="12495" spans="1:8" x14ac:dyDescent="0.2">
      <c r="A12495" s="6">
        <f t="shared" si="184"/>
        <v>609562</v>
      </c>
      <c r="B12495" s="6">
        <v>60</v>
      </c>
      <c r="C12495" s="6">
        <v>8</v>
      </c>
      <c r="D12495" s="7">
        <v>202</v>
      </c>
      <c r="E12495" s="6" t="s">
        <v>19758</v>
      </c>
      <c r="F12495" s="7"/>
      <c r="G12495" s="7"/>
      <c r="H12495" s="7">
        <f>IF('Раздел 2.14.2.2'!Y36&gt;='Раздел 2.14.2.2'!Z36,0,1)</f>
        <v>0</v>
      </c>
    </row>
    <row r="12496" spans="1:8" x14ac:dyDescent="0.2">
      <c r="A12496" s="6">
        <f t="shared" si="184"/>
        <v>609562</v>
      </c>
      <c r="B12496" s="6">
        <v>60</v>
      </c>
      <c r="C12496" s="6">
        <v>8</v>
      </c>
      <c r="D12496" s="7">
        <v>203</v>
      </c>
      <c r="E12496" s="6" t="s">
        <v>19759</v>
      </c>
      <c r="F12496" s="7"/>
      <c r="G12496" s="7"/>
      <c r="H12496" s="7">
        <f>IF('Раздел 2.14.2.2'!Y37&gt;='Раздел 2.14.2.2'!Z37,0,1)</f>
        <v>0</v>
      </c>
    </row>
    <row r="12497" spans="1:8" x14ac:dyDescent="0.2">
      <c r="A12497" s="6">
        <f t="shared" si="184"/>
        <v>609562</v>
      </c>
      <c r="B12497" s="6">
        <v>60</v>
      </c>
      <c r="C12497" s="6">
        <v>8</v>
      </c>
      <c r="D12497" s="7">
        <v>204</v>
      </c>
      <c r="E12497" s="6" t="s">
        <v>19760</v>
      </c>
      <c r="F12497" s="7"/>
      <c r="G12497" s="7"/>
      <c r="H12497" s="7">
        <f>IF('Раздел 2.14.2.2'!Y38&gt;='Раздел 2.14.2.2'!Z38,0,1)</f>
        <v>0</v>
      </c>
    </row>
    <row r="12498" spans="1:8" x14ac:dyDescent="0.2">
      <c r="A12498" s="6">
        <f t="shared" si="184"/>
        <v>609562</v>
      </c>
      <c r="B12498" s="6">
        <v>60</v>
      </c>
      <c r="C12498" s="6">
        <v>8</v>
      </c>
      <c r="D12498" s="7">
        <v>205</v>
      </c>
      <c r="E12498" s="6" t="s">
        <v>19761</v>
      </c>
      <c r="F12498" s="7"/>
      <c r="G12498" s="7"/>
      <c r="H12498" s="7">
        <f>IF('Раздел 2.14.2.2'!Y39&gt;='Раздел 2.14.2.2'!Z39,0,1)</f>
        <v>0</v>
      </c>
    </row>
    <row r="12499" spans="1:8" x14ac:dyDescent="0.2">
      <c r="A12499" s="6">
        <f t="shared" si="184"/>
        <v>609562</v>
      </c>
      <c r="B12499" s="6">
        <v>60</v>
      </c>
      <c r="C12499" s="6">
        <v>8</v>
      </c>
      <c r="D12499" s="7">
        <v>206</v>
      </c>
      <c r="E12499" s="6" t="s">
        <v>19762</v>
      </c>
      <c r="F12499" s="7"/>
      <c r="G12499" s="7"/>
      <c r="H12499" s="7">
        <f>IF('Раздел 2.14.2.2'!Y40&gt;='Раздел 2.14.2.2'!Z40,0,1)</f>
        <v>0</v>
      </c>
    </row>
    <row r="12500" spans="1:8" x14ac:dyDescent="0.2">
      <c r="A12500" s="6">
        <f t="shared" si="184"/>
        <v>609562</v>
      </c>
      <c r="B12500" s="6">
        <v>60</v>
      </c>
      <c r="C12500" s="6">
        <v>8</v>
      </c>
      <c r="D12500" s="7">
        <v>207</v>
      </c>
      <c r="E12500" s="6" t="s">
        <v>19763</v>
      </c>
      <c r="F12500" s="7"/>
      <c r="G12500" s="7"/>
      <c r="H12500" s="7">
        <f>IF('Раздел 2.14.2.2'!Y41&gt;='Раздел 2.14.2.2'!Z41,0,1)</f>
        <v>0</v>
      </c>
    </row>
    <row r="12501" spans="1:8" x14ac:dyDescent="0.2">
      <c r="A12501" s="6">
        <f t="shared" si="184"/>
        <v>609562</v>
      </c>
      <c r="B12501" s="6">
        <v>60</v>
      </c>
      <c r="C12501" s="6">
        <v>8</v>
      </c>
      <c r="D12501" s="7">
        <v>208</v>
      </c>
      <c r="E12501" s="6" t="s">
        <v>19764</v>
      </c>
      <c r="F12501" s="7"/>
      <c r="G12501" s="7"/>
      <c r="H12501" s="7">
        <f>IF('Раздел 2.14.2.2'!Y42&gt;='Раздел 2.14.2.2'!Z42,0,1)</f>
        <v>0</v>
      </c>
    </row>
    <row r="12502" spans="1:8" x14ac:dyDescent="0.2">
      <c r="A12502" s="6">
        <f t="shared" ref="A12502:A12565" si="185">P_3</f>
        <v>609562</v>
      </c>
      <c r="B12502" s="6">
        <v>60</v>
      </c>
      <c r="C12502" s="6">
        <v>8</v>
      </c>
      <c r="D12502" s="7">
        <v>209</v>
      </c>
      <c r="E12502" s="6" t="s">
        <v>19765</v>
      </c>
      <c r="F12502" s="7"/>
      <c r="G12502" s="7"/>
      <c r="H12502" s="7">
        <f>IF('Раздел 2.14.2.2'!Y43&gt;='Раздел 2.14.2.2'!Z43,0,1)</f>
        <v>0</v>
      </c>
    </row>
    <row r="12503" spans="1:8" x14ac:dyDescent="0.2">
      <c r="A12503" s="6">
        <f t="shared" si="185"/>
        <v>609562</v>
      </c>
      <c r="B12503" s="6">
        <v>60</v>
      </c>
      <c r="C12503" s="6">
        <v>8</v>
      </c>
      <c r="D12503" s="7">
        <v>210</v>
      </c>
      <c r="E12503" s="6" t="s">
        <v>19766</v>
      </c>
      <c r="F12503" s="7"/>
      <c r="G12503" s="7"/>
      <c r="H12503" s="7">
        <f>IF('Раздел 2.14.2.2'!Y44&gt;='Раздел 2.14.2.2'!Z44,0,1)</f>
        <v>0</v>
      </c>
    </row>
    <row r="12504" spans="1:8" x14ac:dyDescent="0.2">
      <c r="A12504" s="6">
        <f t="shared" si="185"/>
        <v>609562</v>
      </c>
      <c r="B12504" s="6">
        <v>60</v>
      </c>
      <c r="C12504" s="6">
        <v>8</v>
      </c>
      <c r="D12504" s="7">
        <v>211</v>
      </c>
      <c r="E12504" s="6" t="s">
        <v>19767</v>
      </c>
      <c r="F12504" s="7"/>
      <c r="G12504" s="7"/>
      <c r="H12504" s="7">
        <f>IF('Раздел 2.14.2.2'!Y45&gt;='Раздел 2.14.2.2'!Z45,0,1)</f>
        <v>0</v>
      </c>
    </row>
    <row r="12505" spans="1:8" x14ac:dyDescent="0.2">
      <c r="A12505" s="6">
        <f t="shared" si="185"/>
        <v>609562</v>
      </c>
      <c r="B12505" s="6">
        <v>60</v>
      </c>
      <c r="C12505" s="6">
        <v>8</v>
      </c>
      <c r="D12505" s="7">
        <v>212</v>
      </c>
      <c r="E12505" s="6" t="s">
        <v>20531</v>
      </c>
      <c r="F12505" s="7"/>
      <c r="G12505" s="7"/>
      <c r="H12505" s="7">
        <f>IF('Раздел 2.14.2.2'!Y46&gt;='Раздел 2.14.2.2'!Z46,0,1)</f>
        <v>0</v>
      </c>
    </row>
    <row r="12506" spans="1:8" x14ac:dyDescent="0.2">
      <c r="A12506" s="6">
        <f t="shared" si="185"/>
        <v>609562</v>
      </c>
      <c r="B12506" s="6">
        <v>60</v>
      </c>
      <c r="C12506" s="6">
        <v>8</v>
      </c>
      <c r="D12506" s="7">
        <v>213</v>
      </c>
      <c r="E12506" s="6" t="s">
        <v>20532</v>
      </c>
      <c r="F12506" s="7"/>
      <c r="G12506" s="7"/>
      <c r="H12506" s="7">
        <f>IF('Раздел 2.14.2.2'!Y47&gt;='Раздел 2.14.2.2'!Z47,0,1)</f>
        <v>0</v>
      </c>
    </row>
    <row r="12507" spans="1:8" x14ac:dyDescent="0.2">
      <c r="A12507" s="6">
        <f t="shared" si="185"/>
        <v>609562</v>
      </c>
      <c r="B12507" s="6">
        <v>60</v>
      </c>
      <c r="C12507" s="6">
        <v>8</v>
      </c>
      <c r="D12507" s="7">
        <v>214</v>
      </c>
      <c r="E12507" s="6" t="s">
        <v>21368</v>
      </c>
      <c r="F12507" s="7"/>
      <c r="G12507" s="7"/>
      <c r="H12507" s="7">
        <f>IF('Раздел 2.14.2.2'!Y48&gt;='Раздел 2.14.2.2'!Z48,0,1)</f>
        <v>0</v>
      </c>
    </row>
    <row r="12508" spans="1:8" x14ac:dyDescent="0.2">
      <c r="A12508" s="6">
        <f t="shared" si="185"/>
        <v>609562</v>
      </c>
      <c r="B12508" s="6">
        <v>60</v>
      </c>
      <c r="C12508" s="119">
        <v>8</v>
      </c>
      <c r="D12508" s="119">
        <v>215</v>
      </c>
      <c r="E12508" s="119" t="s">
        <v>21369</v>
      </c>
      <c r="F12508" s="119"/>
      <c r="G12508" s="119"/>
      <c r="H12508" s="119">
        <f>IF('Раздел 2.14.2.2'!Y49&gt;='Раздел 2.14.2.2'!Z49,0,1)</f>
        <v>0</v>
      </c>
    </row>
    <row r="12509" spans="1:8" x14ac:dyDescent="0.2">
      <c r="A12509" s="6">
        <f t="shared" si="185"/>
        <v>609562</v>
      </c>
      <c r="B12509" s="6">
        <v>60</v>
      </c>
      <c r="C12509" s="6">
        <v>9</v>
      </c>
      <c r="D12509" s="7">
        <v>216</v>
      </c>
      <c r="E12509" s="6" t="s">
        <v>21370</v>
      </c>
      <c r="H12509" s="6">
        <f>IF('Раздел 2.14.2.2'!Y21&gt;='Раздел 2.14.2.2'!AA21,0,1)</f>
        <v>0</v>
      </c>
    </row>
    <row r="12510" spans="1:8" x14ac:dyDescent="0.2">
      <c r="A12510" s="6">
        <f t="shared" si="185"/>
        <v>609562</v>
      </c>
      <c r="B12510" s="6">
        <v>60</v>
      </c>
      <c r="C12510" s="6">
        <v>9</v>
      </c>
      <c r="D12510" s="7">
        <v>217</v>
      </c>
      <c r="E12510" s="6" t="s">
        <v>21371</v>
      </c>
      <c r="H12510" s="6">
        <f>IF('Раздел 2.14.2.2'!Y22&gt;='Раздел 2.14.2.2'!AA22,0,1)</f>
        <v>0</v>
      </c>
    </row>
    <row r="12511" spans="1:8" x14ac:dyDescent="0.2">
      <c r="A12511" s="6">
        <f t="shared" si="185"/>
        <v>609562</v>
      </c>
      <c r="B12511" s="6">
        <v>60</v>
      </c>
      <c r="C12511" s="6">
        <v>9</v>
      </c>
      <c r="D12511" s="7">
        <v>218</v>
      </c>
      <c r="E12511" s="6" t="s">
        <v>20588</v>
      </c>
      <c r="H12511" s="6">
        <f>IF('Раздел 2.14.2.2'!Y23&gt;='Раздел 2.14.2.2'!AA23,0,1)</f>
        <v>0</v>
      </c>
    </row>
    <row r="12512" spans="1:8" x14ac:dyDescent="0.2">
      <c r="A12512" s="6">
        <f t="shared" si="185"/>
        <v>609562</v>
      </c>
      <c r="B12512" s="6">
        <v>60</v>
      </c>
      <c r="C12512" s="6">
        <v>9</v>
      </c>
      <c r="D12512" s="7">
        <v>219</v>
      </c>
      <c r="E12512" s="6" t="s">
        <v>20589</v>
      </c>
      <c r="H12512" s="6">
        <f>IF('Раздел 2.14.2.2'!Y24&gt;='Раздел 2.14.2.2'!AA24,0,1)</f>
        <v>0</v>
      </c>
    </row>
    <row r="12513" spans="1:8" x14ac:dyDescent="0.2">
      <c r="A12513" s="6">
        <f t="shared" si="185"/>
        <v>609562</v>
      </c>
      <c r="B12513" s="6">
        <v>60</v>
      </c>
      <c r="C12513" s="6">
        <v>9</v>
      </c>
      <c r="D12513" s="7">
        <v>220</v>
      </c>
      <c r="E12513" s="6" t="s">
        <v>20590</v>
      </c>
      <c r="H12513" s="6">
        <f>IF('Раздел 2.14.2.2'!Y25&gt;='Раздел 2.14.2.2'!AA25,0,1)</f>
        <v>0</v>
      </c>
    </row>
    <row r="12514" spans="1:8" x14ac:dyDescent="0.2">
      <c r="A12514" s="6">
        <f t="shared" si="185"/>
        <v>609562</v>
      </c>
      <c r="B12514" s="6">
        <v>60</v>
      </c>
      <c r="C12514" s="6">
        <v>9</v>
      </c>
      <c r="D12514" s="7">
        <v>221</v>
      </c>
      <c r="E12514" s="6" t="s">
        <v>20591</v>
      </c>
      <c r="H12514" s="6">
        <f>IF('Раздел 2.14.2.2'!Y26&gt;='Раздел 2.14.2.2'!AA26,0,1)</f>
        <v>0</v>
      </c>
    </row>
    <row r="12515" spans="1:8" x14ac:dyDescent="0.2">
      <c r="A12515" s="6">
        <f t="shared" si="185"/>
        <v>609562</v>
      </c>
      <c r="B12515" s="6">
        <v>60</v>
      </c>
      <c r="C12515" s="6">
        <v>9</v>
      </c>
      <c r="D12515" s="7">
        <v>222</v>
      </c>
      <c r="E12515" s="6" t="s">
        <v>20592</v>
      </c>
      <c r="H12515" s="6">
        <f>IF('Раздел 2.14.2.2'!Y27&gt;='Раздел 2.14.2.2'!AA27,0,1)</f>
        <v>0</v>
      </c>
    </row>
    <row r="12516" spans="1:8" x14ac:dyDescent="0.2">
      <c r="A12516" s="6">
        <f t="shared" si="185"/>
        <v>609562</v>
      </c>
      <c r="B12516" s="6">
        <v>60</v>
      </c>
      <c r="C12516" s="6">
        <v>9</v>
      </c>
      <c r="D12516" s="7">
        <v>223</v>
      </c>
      <c r="E12516" s="6" t="s">
        <v>20593</v>
      </c>
      <c r="H12516" s="6">
        <f>IF('Раздел 2.14.2.2'!Y28&gt;='Раздел 2.14.2.2'!AA28,0,1)</f>
        <v>0</v>
      </c>
    </row>
    <row r="12517" spans="1:8" x14ac:dyDescent="0.2">
      <c r="A12517" s="6">
        <f t="shared" si="185"/>
        <v>609562</v>
      </c>
      <c r="B12517" s="6">
        <v>60</v>
      </c>
      <c r="C12517" s="6">
        <v>9</v>
      </c>
      <c r="D12517" s="7">
        <v>224</v>
      </c>
      <c r="E12517" s="6" t="s">
        <v>20594</v>
      </c>
      <c r="H12517" s="6">
        <f>IF('Раздел 2.14.2.2'!Y29&gt;='Раздел 2.14.2.2'!AA29,0,1)</f>
        <v>0</v>
      </c>
    </row>
    <row r="12518" spans="1:8" x14ac:dyDescent="0.2">
      <c r="A12518" s="6">
        <f t="shared" si="185"/>
        <v>609562</v>
      </c>
      <c r="B12518" s="6">
        <v>60</v>
      </c>
      <c r="C12518" s="6">
        <v>9</v>
      </c>
      <c r="D12518" s="7">
        <v>225</v>
      </c>
      <c r="E12518" s="6" t="s">
        <v>20595</v>
      </c>
      <c r="H12518" s="6">
        <f>IF('Раздел 2.14.2.2'!Y30&gt;='Раздел 2.14.2.2'!AA30,0,1)</f>
        <v>0</v>
      </c>
    </row>
    <row r="12519" spans="1:8" x14ac:dyDescent="0.2">
      <c r="A12519" s="6">
        <f t="shared" si="185"/>
        <v>609562</v>
      </c>
      <c r="B12519" s="6">
        <v>60</v>
      </c>
      <c r="C12519" s="6">
        <v>9</v>
      </c>
      <c r="D12519" s="7">
        <v>226</v>
      </c>
      <c r="E12519" s="6" t="s">
        <v>20596</v>
      </c>
      <c r="H12519" s="6">
        <f>IF('Раздел 2.14.2.2'!Y31&gt;='Раздел 2.14.2.2'!AA31,0,1)</f>
        <v>0</v>
      </c>
    </row>
    <row r="12520" spans="1:8" x14ac:dyDescent="0.2">
      <c r="A12520" s="6">
        <f t="shared" si="185"/>
        <v>609562</v>
      </c>
      <c r="B12520" s="6">
        <v>60</v>
      </c>
      <c r="C12520" s="6">
        <v>9</v>
      </c>
      <c r="D12520" s="7">
        <v>227</v>
      </c>
      <c r="E12520" s="6" t="s">
        <v>20597</v>
      </c>
      <c r="H12520" s="6">
        <f>IF('Раздел 2.14.2.2'!Y32&gt;='Раздел 2.14.2.2'!AA32,0,1)</f>
        <v>0</v>
      </c>
    </row>
    <row r="12521" spans="1:8" x14ac:dyDescent="0.2">
      <c r="A12521" s="6">
        <f t="shared" si="185"/>
        <v>609562</v>
      </c>
      <c r="B12521" s="6">
        <v>60</v>
      </c>
      <c r="C12521" s="6">
        <v>9</v>
      </c>
      <c r="D12521" s="7">
        <v>228</v>
      </c>
      <c r="E12521" s="6" t="s">
        <v>20598</v>
      </c>
      <c r="H12521" s="6">
        <f>IF('Раздел 2.14.2.2'!Y33&gt;='Раздел 2.14.2.2'!AA33,0,1)</f>
        <v>0</v>
      </c>
    </row>
    <row r="12522" spans="1:8" x14ac:dyDescent="0.2">
      <c r="A12522" s="6">
        <f t="shared" si="185"/>
        <v>609562</v>
      </c>
      <c r="B12522" s="6">
        <v>60</v>
      </c>
      <c r="C12522" s="6">
        <v>9</v>
      </c>
      <c r="D12522" s="7">
        <v>229</v>
      </c>
      <c r="E12522" s="6" t="s">
        <v>20599</v>
      </c>
      <c r="H12522" s="6">
        <f>IF('Раздел 2.14.2.2'!Y34&gt;='Раздел 2.14.2.2'!AA34,0,1)</f>
        <v>0</v>
      </c>
    </row>
    <row r="12523" spans="1:8" x14ac:dyDescent="0.2">
      <c r="A12523" s="6">
        <f t="shared" si="185"/>
        <v>609562</v>
      </c>
      <c r="B12523" s="6">
        <v>60</v>
      </c>
      <c r="C12523" s="6">
        <v>9</v>
      </c>
      <c r="D12523" s="7">
        <v>230</v>
      </c>
      <c r="E12523" s="6" t="s">
        <v>20600</v>
      </c>
      <c r="H12523" s="6">
        <f>IF('Раздел 2.14.2.2'!Y35&gt;='Раздел 2.14.2.2'!AA35,0,1)</f>
        <v>0</v>
      </c>
    </row>
    <row r="12524" spans="1:8" x14ac:dyDescent="0.2">
      <c r="A12524" s="6">
        <f t="shared" si="185"/>
        <v>609562</v>
      </c>
      <c r="B12524" s="6">
        <v>60</v>
      </c>
      <c r="C12524" s="6">
        <v>9</v>
      </c>
      <c r="D12524" s="7">
        <v>231</v>
      </c>
      <c r="E12524" s="6" t="s">
        <v>20601</v>
      </c>
      <c r="H12524" s="6">
        <f>IF('Раздел 2.14.2.2'!Y36&gt;='Раздел 2.14.2.2'!AA36,0,1)</f>
        <v>0</v>
      </c>
    </row>
    <row r="12525" spans="1:8" x14ac:dyDescent="0.2">
      <c r="A12525" s="6">
        <f t="shared" si="185"/>
        <v>609562</v>
      </c>
      <c r="B12525" s="6">
        <v>60</v>
      </c>
      <c r="C12525" s="6">
        <v>9</v>
      </c>
      <c r="D12525" s="7">
        <v>232</v>
      </c>
      <c r="E12525" s="6" t="s">
        <v>20602</v>
      </c>
      <c r="H12525" s="6">
        <f>IF('Раздел 2.14.2.2'!Y37&gt;='Раздел 2.14.2.2'!AA37,0,1)</f>
        <v>0</v>
      </c>
    </row>
    <row r="12526" spans="1:8" x14ac:dyDescent="0.2">
      <c r="A12526" s="6">
        <f t="shared" si="185"/>
        <v>609562</v>
      </c>
      <c r="B12526" s="6">
        <v>60</v>
      </c>
      <c r="C12526" s="6">
        <v>9</v>
      </c>
      <c r="D12526" s="7">
        <v>233</v>
      </c>
      <c r="E12526" s="6" t="s">
        <v>20603</v>
      </c>
      <c r="H12526" s="6">
        <f>IF('Раздел 2.14.2.2'!Y38&gt;='Раздел 2.14.2.2'!AA38,0,1)</f>
        <v>0</v>
      </c>
    </row>
    <row r="12527" spans="1:8" x14ac:dyDescent="0.2">
      <c r="A12527" s="6">
        <f t="shared" si="185"/>
        <v>609562</v>
      </c>
      <c r="B12527" s="6">
        <v>60</v>
      </c>
      <c r="C12527" s="6">
        <v>9</v>
      </c>
      <c r="D12527" s="7">
        <v>234</v>
      </c>
      <c r="E12527" s="6" t="s">
        <v>20604</v>
      </c>
      <c r="H12527" s="6">
        <f>IF('Раздел 2.14.2.2'!Y39&gt;='Раздел 2.14.2.2'!AA39,0,1)</f>
        <v>0</v>
      </c>
    </row>
    <row r="12528" spans="1:8" x14ac:dyDescent="0.2">
      <c r="A12528" s="6">
        <f t="shared" si="185"/>
        <v>609562</v>
      </c>
      <c r="B12528" s="6">
        <v>60</v>
      </c>
      <c r="C12528" s="6">
        <v>9</v>
      </c>
      <c r="D12528" s="7">
        <v>235</v>
      </c>
      <c r="E12528" s="6" t="s">
        <v>20605</v>
      </c>
      <c r="H12528" s="6">
        <f>IF('Раздел 2.14.2.2'!Y40&gt;='Раздел 2.14.2.2'!AA40,0,1)</f>
        <v>0</v>
      </c>
    </row>
    <row r="12529" spans="1:8" x14ac:dyDescent="0.2">
      <c r="A12529" s="6">
        <f t="shared" si="185"/>
        <v>609562</v>
      </c>
      <c r="B12529" s="6">
        <v>60</v>
      </c>
      <c r="C12529" s="6">
        <v>9</v>
      </c>
      <c r="D12529" s="7">
        <v>236</v>
      </c>
      <c r="E12529" s="6" t="s">
        <v>20606</v>
      </c>
      <c r="H12529" s="6">
        <f>IF('Раздел 2.14.2.2'!Y41&gt;='Раздел 2.14.2.2'!AA41,0,1)</f>
        <v>0</v>
      </c>
    </row>
    <row r="12530" spans="1:8" x14ac:dyDescent="0.2">
      <c r="A12530" s="6">
        <f t="shared" si="185"/>
        <v>609562</v>
      </c>
      <c r="B12530" s="6">
        <v>60</v>
      </c>
      <c r="C12530" s="6">
        <v>9</v>
      </c>
      <c r="D12530" s="7">
        <v>237</v>
      </c>
      <c r="E12530" s="6" t="s">
        <v>20607</v>
      </c>
      <c r="H12530" s="6">
        <f>IF('Раздел 2.14.2.2'!Y42&gt;='Раздел 2.14.2.2'!AA42,0,1)</f>
        <v>0</v>
      </c>
    </row>
    <row r="12531" spans="1:8" x14ac:dyDescent="0.2">
      <c r="A12531" s="6">
        <f t="shared" si="185"/>
        <v>609562</v>
      </c>
      <c r="B12531" s="6">
        <v>60</v>
      </c>
      <c r="C12531" s="6">
        <v>9</v>
      </c>
      <c r="D12531" s="7">
        <v>238</v>
      </c>
      <c r="E12531" s="6" t="s">
        <v>20608</v>
      </c>
      <c r="H12531" s="6">
        <f>IF('Раздел 2.14.2.2'!Y43&gt;='Раздел 2.14.2.2'!AA43,0,1)</f>
        <v>0</v>
      </c>
    </row>
    <row r="12532" spans="1:8" x14ac:dyDescent="0.2">
      <c r="A12532" s="6">
        <f t="shared" si="185"/>
        <v>609562</v>
      </c>
      <c r="B12532" s="6">
        <v>60</v>
      </c>
      <c r="C12532" s="6">
        <v>9</v>
      </c>
      <c r="D12532" s="7">
        <v>239</v>
      </c>
      <c r="E12532" s="6" t="s">
        <v>20609</v>
      </c>
      <c r="H12532" s="6">
        <f>IF('Раздел 2.14.2.2'!Y44&gt;='Раздел 2.14.2.2'!AA44,0,1)</f>
        <v>0</v>
      </c>
    </row>
    <row r="12533" spans="1:8" x14ac:dyDescent="0.2">
      <c r="A12533" s="6">
        <f t="shared" si="185"/>
        <v>609562</v>
      </c>
      <c r="B12533" s="6">
        <v>60</v>
      </c>
      <c r="C12533" s="6">
        <v>9</v>
      </c>
      <c r="D12533" s="7">
        <v>240</v>
      </c>
      <c r="E12533" s="6" t="s">
        <v>20610</v>
      </c>
      <c r="H12533" s="6">
        <f>IF('Раздел 2.14.2.2'!Y45&gt;='Раздел 2.14.2.2'!AA45,0,1)</f>
        <v>0</v>
      </c>
    </row>
    <row r="12534" spans="1:8" x14ac:dyDescent="0.2">
      <c r="A12534" s="6">
        <f t="shared" si="185"/>
        <v>609562</v>
      </c>
      <c r="B12534" s="6">
        <v>60</v>
      </c>
      <c r="C12534" s="6">
        <v>9</v>
      </c>
      <c r="D12534" s="7">
        <v>241</v>
      </c>
      <c r="E12534" s="6" t="s">
        <v>20611</v>
      </c>
      <c r="H12534" s="6">
        <f>IF('Раздел 2.14.2.2'!Y46&gt;='Раздел 2.14.2.2'!AA46,0,1)</f>
        <v>0</v>
      </c>
    </row>
    <row r="12535" spans="1:8" x14ac:dyDescent="0.2">
      <c r="A12535" s="6">
        <f t="shared" si="185"/>
        <v>609562</v>
      </c>
      <c r="B12535" s="6">
        <v>60</v>
      </c>
      <c r="C12535" s="6">
        <v>9</v>
      </c>
      <c r="D12535" s="7">
        <v>242</v>
      </c>
      <c r="E12535" s="6" t="s">
        <v>20612</v>
      </c>
      <c r="H12535" s="6">
        <f>IF('Раздел 2.14.2.2'!Y47&gt;='Раздел 2.14.2.2'!AA47,0,1)</f>
        <v>0</v>
      </c>
    </row>
    <row r="12536" spans="1:8" x14ac:dyDescent="0.2">
      <c r="A12536" s="6">
        <f t="shared" si="185"/>
        <v>609562</v>
      </c>
      <c r="B12536" s="7">
        <v>60</v>
      </c>
      <c r="C12536" s="7">
        <v>9</v>
      </c>
      <c r="D12536" s="7">
        <v>243</v>
      </c>
      <c r="E12536" s="7" t="s">
        <v>20613</v>
      </c>
      <c r="H12536" s="6">
        <f>IF('Раздел 2.14.2.2'!Y48&gt;='Раздел 2.14.2.2'!AA48,0,1)</f>
        <v>0</v>
      </c>
    </row>
    <row r="12537" spans="1:8" x14ac:dyDescent="0.2">
      <c r="A12537" s="6">
        <f t="shared" si="185"/>
        <v>609562</v>
      </c>
      <c r="B12537" s="119">
        <v>60</v>
      </c>
      <c r="C12537" s="119">
        <v>9</v>
      </c>
      <c r="D12537" s="119">
        <v>244</v>
      </c>
      <c r="E12537" s="119" t="s">
        <v>20614</v>
      </c>
      <c r="F12537" s="119"/>
      <c r="G12537" s="119"/>
      <c r="H12537" s="119">
        <f>IF('Раздел 2.14.2.2'!Y49&gt;='Раздел 2.14.2.2'!AA49,0,1)</f>
        <v>0</v>
      </c>
    </row>
    <row r="12538" spans="1:8" x14ac:dyDescent="0.2">
      <c r="A12538" s="117">
        <f t="shared" si="185"/>
        <v>609562</v>
      </c>
      <c r="B12538" s="117">
        <v>61</v>
      </c>
      <c r="C12538" s="117">
        <v>0</v>
      </c>
      <c r="D12538" s="117">
        <v>0</v>
      </c>
      <c r="E12538" s="117" t="str">
        <f>CONCATENATE("Количество ошибок в разделе 2.14.2.3: ",H12538)</f>
        <v>Количество ошибок в разделе 2.14.2.3: 0</v>
      </c>
      <c r="F12538" s="117"/>
      <c r="G12538" s="117"/>
      <c r="H12538" s="117">
        <f>SUM(H12539:H12782)</f>
        <v>0</v>
      </c>
    </row>
    <row r="12539" spans="1:8" x14ac:dyDescent="0.2">
      <c r="A12539" s="6">
        <f t="shared" si="185"/>
        <v>609562</v>
      </c>
      <c r="B12539" s="6">
        <v>61</v>
      </c>
      <c r="C12539" s="6">
        <v>1</v>
      </c>
      <c r="D12539" s="6">
        <v>1</v>
      </c>
      <c r="E12539" s="6" t="s">
        <v>20615</v>
      </c>
      <c r="H12539" s="6">
        <f>IF('Раздел 2.14.2.3'!P21=SUM('Раздел 2.14.2.3'!P22:P49),0,1)</f>
        <v>0</v>
      </c>
    </row>
    <row r="12540" spans="1:8" x14ac:dyDescent="0.2">
      <c r="A12540" s="6">
        <f t="shared" si="185"/>
        <v>609562</v>
      </c>
      <c r="B12540" s="6">
        <v>61</v>
      </c>
      <c r="C12540" s="6">
        <v>1</v>
      </c>
      <c r="D12540" s="6">
        <v>2</v>
      </c>
      <c r="E12540" s="6" t="s">
        <v>20616</v>
      </c>
      <c r="H12540" s="6">
        <f>IF('Раздел 2.14.2.3'!Q21=SUM('Раздел 2.14.2.3'!Q22:Q49),0,1)</f>
        <v>0</v>
      </c>
    </row>
    <row r="12541" spans="1:8" x14ac:dyDescent="0.2">
      <c r="A12541" s="6">
        <f t="shared" si="185"/>
        <v>609562</v>
      </c>
      <c r="B12541" s="6">
        <v>61</v>
      </c>
      <c r="C12541" s="6">
        <v>1</v>
      </c>
      <c r="D12541" s="6">
        <v>3</v>
      </c>
      <c r="E12541" s="6" t="s">
        <v>19842</v>
      </c>
      <c r="H12541" s="6">
        <f>IF('Раздел 2.14.2.3'!R21=SUM('Раздел 2.14.2.3'!R22:R49),0,1)</f>
        <v>0</v>
      </c>
    </row>
    <row r="12542" spans="1:8" x14ac:dyDescent="0.2">
      <c r="A12542" s="6">
        <f t="shared" si="185"/>
        <v>609562</v>
      </c>
      <c r="B12542" s="6">
        <v>61</v>
      </c>
      <c r="C12542" s="6">
        <v>1</v>
      </c>
      <c r="D12542" s="6">
        <v>4</v>
      </c>
      <c r="E12542" s="6" t="s">
        <v>19843</v>
      </c>
      <c r="H12542" s="6">
        <f>IF('Раздел 2.14.2.3'!S21=SUM('Раздел 2.14.2.3'!S22:S49),0,1)</f>
        <v>0</v>
      </c>
    </row>
    <row r="12543" spans="1:8" x14ac:dyDescent="0.2">
      <c r="A12543" s="6">
        <f t="shared" si="185"/>
        <v>609562</v>
      </c>
      <c r="B12543" s="6">
        <v>61</v>
      </c>
      <c r="C12543" s="6">
        <v>1</v>
      </c>
      <c r="D12543" s="6">
        <v>5</v>
      </c>
      <c r="E12543" s="6" t="s">
        <v>19844</v>
      </c>
      <c r="H12543" s="6">
        <f>IF('Раздел 2.14.2.3'!T21=SUM('Раздел 2.14.2.3'!T22:T49),0,1)</f>
        <v>0</v>
      </c>
    </row>
    <row r="12544" spans="1:8" x14ac:dyDescent="0.2">
      <c r="A12544" s="6">
        <f t="shared" si="185"/>
        <v>609562</v>
      </c>
      <c r="B12544" s="6">
        <v>61</v>
      </c>
      <c r="C12544" s="6">
        <v>1</v>
      </c>
      <c r="D12544" s="6">
        <v>6</v>
      </c>
      <c r="E12544" s="6" t="s">
        <v>19845</v>
      </c>
      <c r="H12544" s="6">
        <f>IF('Раздел 2.14.2.3'!U21=SUM('Раздел 2.14.2.3'!U22:U49),0,1)</f>
        <v>0</v>
      </c>
    </row>
    <row r="12545" spans="1:8" x14ac:dyDescent="0.2">
      <c r="A12545" s="6">
        <f t="shared" si="185"/>
        <v>609562</v>
      </c>
      <c r="B12545" s="6">
        <v>61</v>
      </c>
      <c r="C12545" s="6">
        <v>1</v>
      </c>
      <c r="D12545" s="6">
        <v>7</v>
      </c>
      <c r="E12545" s="6" t="s">
        <v>19846</v>
      </c>
      <c r="H12545" s="6">
        <f>IF('Раздел 2.14.2.3'!V21=SUM('Раздел 2.14.2.3'!V22:V49),0,1)</f>
        <v>0</v>
      </c>
    </row>
    <row r="12546" spans="1:8" x14ac:dyDescent="0.2">
      <c r="A12546" s="6">
        <f t="shared" si="185"/>
        <v>609562</v>
      </c>
      <c r="B12546" s="6">
        <v>61</v>
      </c>
      <c r="C12546" s="7">
        <v>1</v>
      </c>
      <c r="D12546" s="7">
        <v>8</v>
      </c>
      <c r="E12546" s="7" t="s">
        <v>19847</v>
      </c>
      <c r="F12546" s="7"/>
      <c r="G12546" s="7"/>
      <c r="H12546" s="7">
        <f>IF('Раздел 2.14.2.3'!W21=SUM('Раздел 2.14.2.3'!W22:W49),0,1)</f>
        <v>0</v>
      </c>
    </row>
    <row r="12547" spans="1:8" x14ac:dyDescent="0.2">
      <c r="A12547" s="6">
        <f t="shared" si="185"/>
        <v>609562</v>
      </c>
      <c r="B12547" s="6">
        <v>61</v>
      </c>
      <c r="C12547" s="7">
        <v>1</v>
      </c>
      <c r="D12547" s="7">
        <v>9</v>
      </c>
      <c r="E12547" s="7" t="s">
        <v>19848</v>
      </c>
      <c r="F12547" s="7"/>
      <c r="G12547" s="7"/>
      <c r="H12547" s="7">
        <f>IF('Раздел 2.14.2.3'!X21=SUM('Раздел 2.14.2.3'!X22:X49),0,1)</f>
        <v>0</v>
      </c>
    </row>
    <row r="12548" spans="1:8" x14ac:dyDescent="0.2">
      <c r="A12548" s="6">
        <f t="shared" si="185"/>
        <v>609562</v>
      </c>
      <c r="B12548" s="6">
        <v>61</v>
      </c>
      <c r="C12548" s="7">
        <v>1</v>
      </c>
      <c r="D12548" s="7">
        <v>10</v>
      </c>
      <c r="E12548" s="7" t="s">
        <v>19082</v>
      </c>
      <c r="F12548" s="7"/>
      <c r="G12548" s="7"/>
      <c r="H12548" s="7">
        <f>IF('Раздел 2.14.2.3'!Y21=SUM('Раздел 2.14.2.3'!Y22:Y49),0,1)</f>
        <v>0</v>
      </c>
    </row>
    <row r="12549" spans="1:8" x14ac:dyDescent="0.2">
      <c r="A12549" s="6">
        <f t="shared" si="185"/>
        <v>609562</v>
      </c>
      <c r="B12549" s="6">
        <v>61</v>
      </c>
      <c r="C12549" s="7">
        <v>1</v>
      </c>
      <c r="D12549" s="7">
        <v>11</v>
      </c>
      <c r="E12549" s="7" t="s">
        <v>19083</v>
      </c>
      <c r="F12549" s="7"/>
      <c r="G12549" s="7"/>
      <c r="H12549" s="7">
        <f>IF('Раздел 2.14.2.3'!Z21=SUM('Раздел 2.14.2.3'!Z22:Z49),0,1)</f>
        <v>0</v>
      </c>
    </row>
    <row r="12550" spans="1:8" x14ac:dyDescent="0.2">
      <c r="A12550" s="6">
        <f t="shared" si="185"/>
        <v>609562</v>
      </c>
      <c r="B12550" s="6">
        <v>61</v>
      </c>
      <c r="C12550" s="119">
        <v>1</v>
      </c>
      <c r="D12550" s="119">
        <v>12</v>
      </c>
      <c r="E12550" s="119" t="s">
        <v>18304</v>
      </c>
      <c r="F12550" s="119"/>
      <c r="G12550" s="119"/>
      <c r="H12550" s="119">
        <f>IF('Раздел 2.14.2.3'!AA21=SUM('Раздел 2.14.2.3'!AA22:AA49),0,1)</f>
        <v>0</v>
      </c>
    </row>
    <row r="12551" spans="1:8" x14ac:dyDescent="0.2">
      <c r="A12551" s="6">
        <f t="shared" si="185"/>
        <v>609562</v>
      </c>
      <c r="B12551" s="6">
        <v>61</v>
      </c>
      <c r="C12551" s="6">
        <v>2</v>
      </c>
      <c r="D12551" s="7">
        <v>13</v>
      </c>
      <c r="E12551" s="6" t="s">
        <v>19851</v>
      </c>
      <c r="H12551" s="6">
        <f>IF('Раздел 2.14.2.3'!P21&gt;='Раздел 2.14.2.3'!Q21,0,1)</f>
        <v>0</v>
      </c>
    </row>
    <row r="12552" spans="1:8" x14ac:dyDescent="0.2">
      <c r="A12552" s="6">
        <f t="shared" si="185"/>
        <v>609562</v>
      </c>
      <c r="B12552" s="6">
        <v>61</v>
      </c>
      <c r="C12552" s="6">
        <v>2</v>
      </c>
      <c r="D12552" s="7">
        <v>14</v>
      </c>
      <c r="E12552" s="6" t="s">
        <v>19084</v>
      </c>
      <c r="H12552" s="6">
        <f>IF('Раздел 2.14.2.3'!P22&gt;='Раздел 2.14.2.3'!Q22,0,1)</f>
        <v>0</v>
      </c>
    </row>
    <row r="12553" spans="1:8" x14ac:dyDescent="0.2">
      <c r="A12553" s="6">
        <f t="shared" si="185"/>
        <v>609562</v>
      </c>
      <c r="B12553" s="6">
        <v>61</v>
      </c>
      <c r="C12553" s="6">
        <v>2</v>
      </c>
      <c r="D12553" s="7">
        <v>15</v>
      </c>
      <c r="E12553" s="6" t="s">
        <v>19085</v>
      </c>
      <c r="H12553" s="6">
        <f>IF('Раздел 2.14.2.3'!P23&gt;='Раздел 2.14.2.3'!Q23,0,1)</f>
        <v>0</v>
      </c>
    </row>
    <row r="12554" spans="1:8" x14ac:dyDescent="0.2">
      <c r="A12554" s="6">
        <f t="shared" si="185"/>
        <v>609562</v>
      </c>
      <c r="B12554" s="6">
        <v>61</v>
      </c>
      <c r="C12554" s="6">
        <v>2</v>
      </c>
      <c r="D12554" s="7">
        <v>16</v>
      </c>
      <c r="E12554" s="6" t="s">
        <v>19086</v>
      </c>
      <c r="H12554" s="6">
        <f>IF('Раздел 2.14.2.3'!P24&gt;='Раздел 2.14.2.3'!Q24,0,1)</f>
        <v>0</v>
      </c>
    </row>
    <row r="12555" spans="1:8" x14ac:dyDescent="0.2">
      <c r="A12555" s="6">
        <f t="shared" si="185"/>
        <v>609562</v>
      </c>
      <c r="B12555" s="6">
        <v>61</v>
      </c>
      <c r="C12555" s="6">
        <v>2</v>
      </c>
      <c r="D12555" s="7">
        <v>17</v>
      </c>
      <c r="E12555" s="6" t="s">
        <v>19087</v>
      </c>
      <c r="H12555" s="6">
        <f>IF('Раздел 2.14.2.3'!P25&gt;='Раздел 2.14.2.3'!Q25,0,1)</f>
        <v>0</v>
      </c>
    </row>
    <row r="12556" spans="1:8" x14ac:dyDescent="0.2">
      <c r="A12556" s="6">
        <f t="shared" si="185"/>
        <v>609562</v>
      </c>
      <c r="B12556" s="6">
        <v>61</v>
      </c>
      <c r="C12556" s="6">
        <v>2</v>
      </c>
      <c r="D12556" s="7">
        <v>18</v>
      </c>
      <c r="E12556" s="6" t="s">
        <v>19088</v>
      </c>
      <c r="H12556" s="6">
        <f>IF('Раздел 2.14.2.3'!P26&gt;='Раздел 2.14.2.3'!Q26,0,1)</f>
        <v>0</v>
      </c>
    </row>
    <row r="12557" spans="1:8" x14ac:dyDescent="0.2">
      <c r="A12557" s="6">
        <f t="shared" si="185"/>
        <v>609562</v>
      </c>
      <c r="B12557" s="6">
        <v>61</v>
      </c>
      <c r="C12557" s="6">
        <v>2</v>
      </c>
      <c r="D12557" s="7">
        <v>19</v>
      </c>
      <c r="E12557" s="6" t="s">
        <v>19089</v>
      </c>
      <c r="H12557" s="6">
        <f>IF('Раздел 2.14.2.3'!P27&gt;='Раздел 2.14.2.3'!Q27,0,1)</f>
        <v>0</v>
      </c>
    </row>
    <row r="12558" spans="1:8" x14ac:dyDescent="0.2">
      <c r="A12558" s="6">
        <f t="shared" si="185"/>
        <v>609562</v>
      </c>
      <c r="B12558" s="6">
        <v>61</v>
      </c>
      <c r="C12558" s="6">
        <v>2</v>
      </c>
      <c r="D12558" s="7">
        <v>20</v>
      </c>
      <c r="E12558" s="6" t="s">
        <v>19090</v>
      </c>
      <c r="H12558" s="6">
        <f>IF('Раздел 2.14.2.3'!P28&gt;='Раздел 2.14.2.3'!Q28,0,1)</f>
        <v>0</v>
      </c>
    </row>
    <row r="12559" spans="1:8" x14ac:dyDescent="0.2">
      <c r="A12559" s="6">
        <f t="shared" si="185"/>
        <v>609562</v>
      </c>
      <c r="B12559" s="6">
        <v>61</v>
      </c>
      <c r="C12559" s="6">
        <v>2</v>
      </c>
      <c r="D12559" s="7">
        <v>21</v>
      </c>
      <c r="E12559" s="6" t="s">
        <v>19091</v>
      </c>
      <c r="H12559" s="6">
        <f>IF('Раздел 2.14.2.3'!P29&gt;='Раздел 2.14.2.3'!Q29,0,1)</f>
        <v>0</v>
      </c>
    </row>
    <row r="12560" spans="1:8" x14ac:dyDescent="0.2">
      <c r="A12560" s="6">
        <f t="shared" si="185"/>
        <v>609562</v>
      </c>
      <c r="B12560" s="6">
        <v>61</v>
      </c>
      <c r="C12560" s="6">
        <v>2</v>
      </c>
      <c r="D12560" s="7">
        <v>22</v>
      </c>
      <c r="E12560" s="6" t="s">
        <v>19860</v>
      </c>
      <c r="H12560" s="6">
        <f>IF('Раздел 2.14.2.3'!P30&gt;='Раздел 2.14.2.3'!Q30,0,1)</f>
        <v>0</v>
      </c>
    </row>
    <row r="12561" spans="1:8" x14ac:dyDescent="0.2">
      <c r="A12561" s="6">
        <f t="shared" si="185"/>
        <v>609562</v>
      </c>
      <c r="B12561" s="6">
        <v>61</v>
      </c>
      <c r="C12561" s="6">
        <v>2</v>
      </c>
      <c r="D12561" s="7">
        <v>23</v>
      </c>
      <c r="E12561" s="6" t="s">
        <v>19861</v>
      </c>
      <c r="H12561" s="6">
        <f>IF('Раздел 2.14.2.3'!P31&gt;='Раздел 2.14.2.3'!Q31,0,1)</f>
        <v>0</v>
      </c>
    </row>
    <row r="12562" spans="1:8" x14ac:dyDescent="0.2">
      <c r="A12562" s="6">
        <f t="shared" si="185"/>
        <v>609562</v>
      </c>
      <c r="B12562" s="6">
        <v>61</v>
      </c>
      <c r="C12562" s="6">
        <v>2</v>
      </c>
      <c r="D12562" s="7">
        <v>24</v>
      </c>
      <c r="E12562" s="6" t="s">
        <v>20643</v>
      </c>
      <c r="H12562" s="6">
        <f>IF('Раздел 2.14.2.3'!P32&gt;='Раздел 2.14.2.3'!Q32,0,1)</f>
        <v>0</v>
      </c>
    </row>
    <row r="12563" spans="1:8" x14ac:dyDescent="0.2">
      <c r="A12563" s="6">
        <f t="shared" si="185"/>
        <v>609562</v>
      </c>
      <c r="B12563" s="6">
        <v>61</v>
      </c>
      <c r="C12563" s="6">
        <v>2</v>
      </c>
      <c r="D12563" s="7">
        <v>25</v>
      </c>
      <c r="E12563" s="6" t="s">
        <v>19151</v>
      </c>
      <c r="H12563" s="6">
        <f>IF('Раздел 2.14.2.3'!P33&gt;='Раздел 2.14.2.3'!Q33,0,1)</f>
        <v>0</v>
      </c>
    </row>
    <row r="12564" spans="1:8" x14ac:dyDescent="0.2">
      <c r="A12564" s="6">
        <f t="shared" si="185"/>
        <v>609562</v>
      </c>
      <c r="B12564" s="6">
        <v>61</v>
      </c>
      <c r="C12564" s="6">
        <v>2</v>
      </c>
      <c r="D12564" s="7">
        <v>26</v>
      </c>
      <c r="E12564" s="6" t="s">
        <v>19152</v>
      </c>
      <c r="H12564" s="6">
        <f>IF('Раздел 2.14.2.3'!P34&gt;='Раздел 2.14.2.3'!Q34,0,1)</f>
        <v>0</v>
      </c>
    </row>
    <row r="12565" spans="1:8" x14ac:dyDescent="0.2">
      <c r="A12565" s="6">
        <f t="shared" si="185"/>
        <v>609562</v>
      </c>
      <c r="B12565" s="6">
        <v>61</v>
      </c>
      <c r="C12565" s="6">
        <v>2</v>
      </c>
      <c r="D12565" s="7">
        <v>27</v>
      </c>
      <c r="E12565" s="6" t="s">
        <v>19153</v>
      </c>
      <c r="H12565" s="6">
        <f>IF('Раздел 2.14.2.3'!P35&gt;='Раздел 2.14.2.3'!Q35,0,1)</f>
        <v>0</v>
      </c>
    </row>
    <row r="12566" spans="1:8" x14ac:dyDescent="0.2">
      <c r="A12566" s="6">
        <f t="shared" ref="A12566:A12632" si="186">P_3</f>
        <v>609562</v>
      </c>
      <c r="B12566" s="6">
        <v>61</v>
      </c>
      <c r="C12566" s="6">
        <v>2</v>
      </c>
      <c r="D12566" s="7">
        <v>28</v>
      </c>
      <c r="E12566" s="6" t="s">
        <v>19154</v>
      </c>
      <c r="H12566" s="6">
        <f>IF('Раздел 2.14.2.3'!P36&gt;='Раздел 2.14.2.3'!Q36,0,1)</f>
        <v>0</v>
      </c>
    </row>
    <row r="12567" spans="1:8" x14ac:dyDescent="0.2">
      <c r="A12567" s="6">
        <f t="shared" si="186"/>
        <v>609562</v>
      </c>
      <c r="B12567" s="6">
        <v>61</v>
      </c>
      <c r="C12567" s="6">
        <v>2</v>
      </c>
      <c r="D12567" s="7">
        <v>29</v>
      </c>
      <c r="E12567" s="6" t="s">
        <v>19155</v>
      </c>
      <c r="H12567" s="6">
        <f>IF('Раздел 2.14.2.3'!P37&gt;='Раздел 2.14.2.3'!Q37,0,1)</f>
        <v>0</v>
      </c>
    </row>
    <row r="12568" spans="1:8" x14ac:dyDescent="0.2">
      <c r="A12568" s="6">
        <f t="shared" si="186"/>
        <v>609562</v>
      </c>
      <c r="B12568" s="6">
        <v>61</v>
      </c>
      <c r="C12568" s="6">
        <v>2</v>
      </c>
      <c r="D12568" s="7">
        <v>30</v>
      </c>
      <c r="E12568" s="6" t="s">
        <v>19156</v>
      </c>
      <c r="H12568" s="6">
        <f>IF('Раздел 2.14.2.3'!P38&gt;='Раздел 2.14.2.3'!Q38,0,1)</f>
        <v>0</v>
      </c>
    </row>
    <row r="12569" spans="1:8" x14ac:dyDescent="0.2">
      <c r="A12569" s="6">
        <f t="shared" si="186"/>
        <v>609562</v>
      </c>
      <c r="B12569" s="6">
        <v>61</v>
      </c>
      <c r="C12569" s="6">
        <v>2</v>
      </c>
      <c r="D12569" s="7">
        <v>31</v>
      </c>
      <c r="E12569" s="6" t="s">
        <v>19157</v>
      </c>
      <c r="H12569" s="6">
        <f>IF('Раздел 2.14.2.3'!P39&gt;='Раздел 2.14.2.3'!Q39,0,1)</f>
        <v>0</v>
      </c>
    </row>
    <row r="12570" spans="1:8" x14ac:dyDescent="0.2">
      <c r="A12570" s="6">
        <f t="shared" si="186"/>
        <v>609562</v>
      </c>
      <c r="B12570" s="6">
        <v>61</v>
      </c>
      <c r="C12570" s="6">
        <v>2</v>
      </c>
      <c r="D12570" s="7">
        <v>32</v>
      </c>
      <c r="E12570" s="6" t="s">
        <v>19158</v>
      </c>
      <c r="H12570" s="6">
        <f>IF('Раздел 2.14.2.3'!P40&gt;='Раздел 2.14.2.3'!Q40,0,1)</f>
        <v>0</v>
      </c>
    </row>
    <row r="12571" spans="1:8" x14ac:dyDescent="0.2">
      <c r="A12571" s="6">
        <f t="shared" si="186"/>
        <v>609562</v>
      </c>
      <c r="B12571" s="6">
        <v>61</v>
      </c>
      <c r="C12571" s="6">
        <v>2</v>
      </c>
      <c r="D12571" s="7">
        <v>33</v>
      </c>
      <c r="E12571" s="6" t="s">
        <v>19159</v>
      </c>
      <c r="H12571" s="6">
        <f>IF('Раздел 2.14.2.3'!P41&gt;='Раздел 2.14.2.3'!Q41,0,1)</f>
        <v>0</v>
      </c>
    </row>
    <row r="12572" spans="1:8" x14ac:dyDescent="0.2">
      <c r="A12572" s="6">
        <f t="shared" si="186"/>
        <v>609562</v>
      </c>
      <c r="B12572" s="6">
        <v>61</v>
      </c>
      <c r="C12572" s="6">
        <v>2</v>
      </c>
      <c r="D12572" s="7">
        <v>34</v>
      </c>
      <c r="E12572" s="6" t="s">
        <v>19160</v>
      </c>
      <c r="H12572" s="6">
        <f>IF('Раздел 2.14.2.3'!P42&gt;='Раздел 2.14.2.3'!Q42,0,1)</f>
        <v>0</v>
      </c>
    </row>
    <row r="12573" spans="1:8" x14ac:dyDescent="0.2">
      <c r="A12573" s="6">
        <f t="shared" si="186"/>
        <v>609562</v>
      </c>
      <c r="B12573" s="6">
        <v>61</v>
      </c>
      <c r="C12573" s="6">
        <v>2</v>
      </c>
      <c r="D12573" s="7">
        <v>35</v>
      </c>
      <c r="E12573" s="6" t="s">
        <v>19161</v>
      </c>
      <c r="H12573" s="6">
        <f>IF('Раздел 2.14.2.3'!P43&gt;='Раздел 2.14.2.3'!Q43,0,1)</f>
        <v>0</v>
      </c>
    </row>
    <row r="12574" spans="1:8" x14ac:dyDescent="0.2">
      <c r="A12574" s="6">
        <f t="shared" si="186"/>
        <v>609562</v>
      </c>
      <c r="B12574" s="6">
        <v>61</v>
      </c>
      <c r="C12574" s="6">
        <v>2</v>
      </c>
      <c r="D12574" s="7">
        <v>36</v>
      </c>
      <c r="E12574" s="6" t="s">
        <v>19162</v>
      </c>
      <c r="H12574" s="6">
        <f>IF('Раздел 2.14.2.3'!P44&gt;='Раздел 2.14.2.3'!Q44,0,1)</f>
        <v>0</v>
      </c>
    </row>
    <row r="12575" spans="1:8" x14ac:dyDescent="0.2">
      <c r="A12575" s="6">
        <f t="shared" si="186"/>
        <v>609562</v>
      </c>
      <c r="B12575" s="6">
        <v>61</v>
      </c>
      <c r="C12575" s="6">
        <v>2</v>
      </c>
      <c r="D12575" s="7">
        <v>37</v>
      </c>
      <c r="E12575" s="6" t="s">
        <v>19163</v>
      </c>
      <c r="H12575" s="6">
        <f>IF('Раздел 2.14.2.3'!P45&gt;='Раздел 2.14.2.3'!Q45,0,1)</f>
        <v>0</v>
      </c>
    </row>
    <row r="12576" spans="1:8" x14ac:dyDescent="0.2">
      <c r="A12576" s="6">
        <f t="shared" si="186"/>
        <v>609562</v>
      </c>
      <c r="B12576" s="6">
        <v>61</v>
      </c>
      <c r="C12576" s="6">
        <v>2</v>
      </c>
      <c r="D12576" s="7">
        <v>38</v>
      </c>
      <c r="E12576" s="6" t="s">
        <v>19164</v>
      </c>
      <c r="H12576" s="6">
        <f>IF('Раздел 2.14.2.3'!P46&gt;='Раздел 2.14.2.3'!Q46,0,1)</f>
        <v>0</v>
      </c>
    </row>
    <row r="12577" spans="1:8" x14ac:dyDescent="0.2">
      <c r="A12577" s="6">
        <f t="shared" si="186"/>
        <v>609562</v>
      </c>
      <c r="B12577" s="6">
        <v>61</v>
      </c>
      <c r="C12577" s="6">
        <v>2</v>
      </c>
      <c r="D12577" s="7">
        <v>39</v>
      </c>
      <c r="E12577" s="6" t="s">
        <v>19165</v>
      </c>
      <c r="H12577" s="6">
        <f>IF('Раздел 2.14.2.3'!P47&gt;='Раздел 2.14.2.3'!Q47,0,1)</f>
        <v>0</v>
      </c>
    </row>
    <row r="12578" spans="1:8" x14ac:dyDescent="0.2">
      <c r="A12578" s="6">
        <f t="shared" si="186"/>
        <v>609562</v>
      </c>
      <c r="B12578" s="6">
        <v>61</v>
      </c>
      <c r="C12578" s="6">
        <v>2</v>
      </c>
      <c r="D12578" s="7">
        <v>40</v>
      </c>
      <c r="E12578" s="6" t="s">
        <v>19166</v>
      </c>
      <c r="H12578" s="6">
        <f>IF('Раздел 2.14.2.3'!P48&gt;='Раздел 2.14.2.3'!Q48,0,1)</f>
        <v>0</v>
      </c>
    </row>
    <row r="12579" spans="1:8" x14ac:dyDescent="0.2">
      <c r="A12579" s="6">
        <f t="shared" si="186"/>
        <v>609562</v>
      </c>
      <c r="B12579" s="6">
        <v>61</v>
      </c>
      <c r="C12579" s="119">
        <v>2</v>
      </c>
      <c r="D12579" s="119">
        <v>41</v>
      </c>
      <c r="E12579" s="119" t="s">
        <v>19167</v>
      </c>
      <c r="F12579" s="119"/>
      <c r="G12579" s="119"/>
      <c r="H12579" s="119">
        <f>IF('Раздел 2.14.2.3'!P49&gt;='Раздел 2.14.2.3'!Q49,0,1)</f>
        <v>0</v>
      </c>
    </row>
    <row r="12580" spans="1:8" x14ac:dyDescent="0.2">
      <c r="A12580" s="6">
        <f t="shared" si="186"/>
        <v>609562</v>
      </c>
      <c r="B12580" s="6">
        <v>61</v>
      </c>
      <c r="C12580" s="6">
        <v>3</v>
      </c>
      <c r="D12580" s="7">
        <v>42</v>
      </c>
      <c r="E12580" s="6" t="s">
        <v>19168</v>
      </c>
      <c r="H12580" s="125">
        <f>IF('Раздел 2.14.2.3'!P21&gt;='Раздел 2.14.2.3'!R21,0,1)</f>
        <v>0</v>
      </c>
    </row>
    <row r="12581" spans="1:8" x14ac:dyDescent="0.2">
      <c r="A12581" s="6">
        <f t="shared" si="186"/>
        <v>609562</v>
      </c>
      <c r="B12581" s="6">
        <v>61</v>
      </c>
      <c r="C12581" s="6">
        <v>3</v>
      </c>
      <c r="D12581" s="7">
        <v>43</v>
      </c>
      <c r="E12581" s="6" t="s">
        <v>19169</v>
      </c>
      <c r="H12581" s="7">
        <f>IF('Раздел 2.14.2.3'!P22&gt;='Раздел 2.14.2.3'!R22,0,1)</f>
        <v>0</v>
      </c>
    </row>
    <row r="12582" spans="1:8" x14ac:dyDescent="0.2">
      <c r="A12582" s="6">
        <f t="shared" si="186"/>
        <v>609562</v>
      </c>
      <c r="B12582" s="6">
        <v>61</v>
      </c>
      <c r="C12582" s="6">
        <v>3</v>
      </c>
      <c r="D12582" s="7">
        <v>44</v>
      </c>
      <c r="E12582" s="6" t="s">
        <v>19170</v>
      </c>
      <c r="H12582" s="7">
        <f>IF('Раздел 2.14.2.3'!P23&gt;='Раздел 2.14.2.3'!R23,0,1)</f>
        <v>0</v>
      </c>
    </row>
    <row r="12583" spans="1:8" x14ac:dyDescent="0.2">
      <c r="A12583" s="6">
        <f t="shared" si="186"/>
        <v>609562</v>
      </c>
      <c r="B12583" s="6">
        <v>61</v>
      </c>
      <c r="C12583" s="6">
        <v>3</v>
      </c>
      <c r="D12583" s="7">
        <v>45</v>
      </c>
      <c r="E12583" s="6" t="s">
        <v>19171</v>
      </c>
      <c r="H12583" s="7">
        <f>IF('Раздел 2.14.2.3'!P24&gt;='Раздел 2.14.2.3'!R24,0,1)</f>
        <v>0</v>
      </c>
    </row>
    <row r="12584" spans="1:8" x14ac:dyDescent="0.2">
      <c r="A12584" s="6">
        <f t="shared" si="186"/>
        <v>609562</v>
      </c>
      <c r="B12584" s="6">
        <v>61</v>
      </c>
      <c r="C12584" s="6">
        <v>3</v>
      </c>
      <c r="D12584" s="7">
        <v>46</v>
      </c>
      <c r="E12584" s="6" t="s">
        <v>19172</v>
      </c>
      <c r="H12584" s="7">
        <f>IF('Раздел 2.14.2.3'!P25&gt;='Раздел 2.14.2.3'!R25,0,1)</f>
        <v>0</v>
      </c>
    </row>
    <row r="12585" spans="1:8" x14ac:dyDescent="0.2">
      <c r="A12585" s="6">
        <f t="shared" si="186"/>
        <v>609562</v>
      </c>
      <c r="B12585" s="6">
        <v>61</v>
      </c>
      <c r="C12585" s="6">
        <v>3</v>
      </c>
      <c r="D12585" s="7">
        <v>47</v>
      </c>
      <c r="E12585" s="6" t="s">
        <v>19173</v>
      </c>
      <c r="H12585" s="7">
        <f>IF('Раздел 2.14.2.3'!P26&gt;='Раздел 2.14.2.3'!R26,0,1)</f>
        <v>0</v>
      </c>
    </row>
    <row r="12586" spans="1:8" x14ac:dyDescent="0.2">
      <c r="A12586" s="6">
        <f t="shared" si="186"/>
        <v>609562</v>
      </c>
      <c r="B12586" s="6">
        <v>61</v>
      </c>
      <c r="C12586" s="6">
        <v>3</v>
      </c>
      <c r="D12586" s="7">
        <v>48</v>
      </c>
      <c r="E12586" s="6" t="s">
        <v>19174</v>
      </c>
      <c r="H12586" s="7">
        <f>IF('Раздел 2.14.2.3'!P27&gt;='Раздел 2.14.2.3'!R27,0,1)</f>
        <v>0</v>
      </c>
    </row>
    <row r="12587" spans="1:8" x14ac:dyDescent="0.2">
      <c r="A12587" s="6">
        <f t="shared" si="186"/>
        <v>609562</v>
      </c>
      <c r="B12587" s="6">
        <v>61</v>
      </c>
      <c r="C12587" s="6">
        <v>3</v>
      </c>
      <c r="D12587" s="7">
        <v>49</v>
      </c>
      <c r="E12587" s="6" t="s">
        <v>19175</v>
      </c>
      <c r="H12587" s="7">
        <f>IF('Раздел 2.14.2.3'!P28&gt;='Раздел 2.14.2.3'!R28,0,1)</f>
        <v>0</v>
      </c>
    </row>
    <row r="12588" spans="1:8" x14ac:dyDescent="0.2">
      <c r="A12588" s="6">
        <f t="shared" si="186"/>
        <v>609562</v>
      </c>
      <c r="B12588" s="6">
        <v>61</v>
      </c>
      <c r="C12588" s="6">
        <v>3</v>
      </c>
      <c r="D12588" s="7">
        <v>50</v>
      </c>
      <c r="E12588" s="6" t="s">
        <v>19176</v>
      </c>
      <c r="H12588" s="7">
        <f>IF('Раздел 2.14.2.3'!P29&gt;='Раздел 2.14.2.3'!R29,0,1)</f>
        <v>0</v>
      </c>
    </row>
    <row r="12589" spans="1:8" x14ac:dyDescent="0.2">
      <c r="A12589" s="6">
        <f t="shared" si="186"/>
        <v>609562</v>
      </c>
      <c r="B12589" s="6">
        <v>61</v>
      </c>
      <c r="C12589" s="6">
        <v>3</v>
      </c>
      <c r="D12589" s="7">
        <v>51</v>
      </c>
      <c r="E12589" s="6" t="s">
        <v>19941</v>
      </c>
      <c r="H12589" s="7">
        <f>IF('Раздел 2.14.2.3'!P30&gt;='Раздел 2.14.2.3'!R30,0,1)</f>
        <v>0</v>
      </c>
    </row>
    <row r="12590" spans="1:8" x14ac:dyDescent="0.2">
      <c r="A12590" s="6">
        <f t="shared" si="186"/>
        <v>609562</v>
      </c>
      <c r="B12590" s="6">
        <v>61</v>
      </c>
      <c r="C12590" s="6">
        <v>3</v>
      </c>
      <c r="D12590" s="7">
        <v>52</v>
      </c>
      <c r="E12590" s="6" t="s">
        <v>19942</v>
      </c>
      <c r="H12590" s="7">
        <f>IF('Раздел 2.14.2.3'!P31&gt;='Раздел 2.14.2.3'!R31,0,1)</f>
        <v>0</v>
      </c>
    </row>
    <row r="12591" spans="1:8" x14ac:dyDescent="0.2">
      <c r="A12591" s="6">
        <f t="shared" si="186"/>
        <v>609562</v>
      </c>
      <c r="B12591" s="6">
        <v>61</v>
      </c>
      <c r="C12591" s="6">
        <v>3</v>
      </c>
      <c r="D12591" s="7">
        <v>53</v>
      </c>
      <c r="E12591" s="6" t="s">
        <v>19945</v>
      </c>
      <c r="H12591" s="7">
        <f>IF('Раздел 2.14.2.3'!P32&gt;='Раздел 2.14.2.3'!R32,0,1)</f>
        <v>0</v>
      </c>
    </row>
    <row r="12592" spans="1:8" x14ac:dyDescent="0.2">
      <c r="A12592" s="6">
        <f t="shared" si="186"/>
        <v>609562</v>
      </c>
      <c r="B12592" s="6">
        <v>61</v>
      </c>
      <c r="C12592" s="6">
        <v>3</v>
      </c>
      <c r="D12592" s="7">
        <v>54</v>
      </c>
      <c r="E12592" s="6" t="s">
        <v>19946</v>
      </c>
      <c r="H12592" s="7">
        <f>IF('Раздел 2.14.2.3'!P33&gt;='Раздел 2.14.2.3'!R33,0,1)</f>
        <v>0</v>
      </c>
    </row>
    <row r="12593" spans="1:8" x14ac:dyDescent="0.2">
      <c r="A12593" s="6">
        <f t="shared" si="186"/>
        <v>609562</v>
      </c>
      <c r="B12593" s="6">
        <v>61</v>
      </c>
      <c r="C12593" s="6">
        <v>3</v>
      </c>
      <c r="D12593" s="7">
        <v>55</v>
      </c>
      <c r="E12593" s="6" t="s">
        <v>19947</v>
      </c>
      <c r="H12593" s="7">
        <f>IF('Раздел 2.14.2.3'!P34&gt;='Раздел 2.14.2.3'!R34,0,1)</f>
        <v>0</v>
      </c>
    </row>
    <row r="12594" spans="1:8" x14ac:dyDescent="0.2">
      <c r="A12594" s="6">
        <f t="shared" si="186"/>
        <v>609562</v>
      </c>
      <c r="B12594" s="6">
        <v>61</v>
      </c>
      <c r="C12594" s="6">
        <v>3</v>
      </c>
      <c r="D12594" s="7">
        <v>56</v>
      </c>
      <c r="E12594" s="6" t="s">
        <v>19948</v>
      </c>
      <c r="H12594" s="7">
        <f>IF('Раздел 2.14.2.3'!P35&gt;='Раздел 2.14.2.3'!R35,0,1)</f>
        <v>0</v>
      </c>
    </row>
    <row r="12595" spans="1:8" x14ac:dyDescent="0.2">
      <c r="A12595" s="6">
        <f t="shared" si="186"/>
        <v>609562</v>
      </c>
      <c r="B12595" s="6">
        <v>61</v>
      </c>
      <c r="C12595" s="6">
        <v>3</v>
      </c>
      <c r="D12595" s="7">
        <v>57</v>
      </c>
      <c r="E12595" s="6" t="s">
        <v>19949</v>
      </c>
      <c r="H12595" s="7">
        <f>IF('Раздел 2.14.2.3'!P36&gt;='Раздел 2.14.2.3'!R36,0,1)</f>
        <v>0</v>
      </c>
    </row>
    <row r="12596" spans="1:8" x14ac:dyDescent="0.2">
      <c r="A12596" s="6">
        <f t="shared" si="186"/>
        <v>609562</v>
      </c>
      <c r="B12596" s="6">
        <v>61</v>
      </c>
      <c r="C12596" s="6">
        <v>3</v>
      </c>
      <c r="D12596" s="7">
        <v>58</v>
      </c>
      <c r="E12596" s="6" t="s">
        <v>19950</v>
      </c>
      <c r="H12596" s="7">
        <f>IF('Раздел 2.14.2.3'!P37&gt;='Раздел 2.14.2.3'!R37,0,1)</f>
        <v>0</v>
      </c>
    </row>
    <row r="12597" spans="1:8" x14ac:dyDescent="0.2">
      <c r="A12597" s="6">
        <f t="shared" si="186"/>
        <v>609562</v>
      </c>
      <c r="B12597" s="6">
        <v>61</v>
      </c>
      <c r="C12597" s="6">
        <v>3</v>
      </c>
      <c r="D12597" s="7">
        <v>59</v>
      </c>
      <c r="E12597" s="6" t="s">
        <v>19951</v>
      </c>
      <c r="H12597" s="7">
        <f>IF('Раздел 2.14.2.3'!P38&gt;='Раздел 2.14.2.3'!R38,0,1)</f>
        <v>0</v>
      </c>
    </row>
    <row r="12598" spans="1:8" x14ac:dyDescent="0.2">
      <c r="A12598" s="6">
        <f t="shared" si="186"/>
        <v>609562</v>
      </c>
      <c r="B12598" s="6">
        <v>61</v>
      </c>
      <c r="C12598" s="6">
        <v>3</v>
      </c>
      <c r="D12598" s="7">
        <v>60</v>
      </c>
      <c r="E12598" s="6" t="s">
        <v>19952</v>
      </c>
      <c r="H12598" s="7">
        <f>IF('Раздел 2.14.2.3'!P39&gt;='Раздел 2.14.2.3'!R39,0,1)</f>
        <v>0</v>
      </c>
    </row>
    <row r="12599" spans="1:8" x14ac:dyDescent="0.2">
      <c r="A12599" s="6">
        <f t="shared" si="186"/>
        <v>609562</v>
      </c>
      <c r="B12599" s="6">
        <v>61</v>
      </c>
      <c r="C12599" s="6">
        <v>3</v>
      </c>
      <c r="D12599" s="7">
        <v>61</v>
      </c>
      <c r="E12599" s="6" t="s">
        <v>19953</v>
      </c>
      <c r="H12599" s="7">
        <f>IF('Раздел 2.14.2.3'!P40&gt;='Раздел 2.14.2.3'!R40,0,1)</f>
        <v>0</v>
      </c>
    </row>
    <row r="12600" spans="1:8" x14ac:dyDescent="0.2">
      <c r="A12600" s="6">
        <f t="shared" si="186"/>
        <v>609562</v>
      </c>
      <c r="B12600" s="6">
        <v>61</v>
      </c>
      <c r="C12600" s="6">
        <v>3</v>
      </c>
      <c r="D12600" s="7">
        <v>62</v>
      </c>
      <c r="E12600" s="6" t="s">
        <v>19954</v>
      </c>
      <c r="H12600" s="7">
        <f>IF('Раздел 2.14.2.3'!P41&gt;='Раздел 2.14.2.3'!R41,0,1)</f>
        <v>0</v>
      </c>
    </row>
    <row r="12601" spans="1:8" x14ac:dyDescent="0.2">
      <c r="A12601" s="6">
        <f t="shared" si="186"/>
        <v>609562</v>
      </c>
      <c r="B12601" s="6">
        <v>61</v>
      </c>
      <c r="C12601" s="6">
        <v>3</v>
      </c>
      <c r="D12601" s="7">
        <v>63</v>
      </c>
      <c r="E12601" s="6" t="s">
        <v>19955</v>
      </c>
      <c r="H12601" s="7">
        <f>IF('Раздел 2.14.2.3'!P42&gt;='Раздел 2.14.2.3'!R42,0,1)</f>
        <v>0</v>
      </c>
    </row>
    <row r="12602" spans="1:8" x14ac:dyDescent="0.2">
      <c r="A12602" s="6">
        <f t="shared" si="186"/>
        <v>609562</v>
      </c>
      <c r="B12602" s="6">
        <v>61</v>
      </c>
      <c r="C12602" s="6">
        <v>3</v>
      </c>
      <c r="D12602" s="7">
        <v>64</v>
      </c>
      <c r="E12602" s="6" t="s">
        <v>19956</v>
      </c>
      <c r="H12602" s="7">
        <f>IF('Раздел 2.14.2.3'!P43&gt;='Раздел 2.14.2.3'!R43,0,1)</f>
        <v>0</v>
      </c>
    </row>
    <row r="12603" spans="1:8" x14ac:dyDescent="0.2">
      <c r="A12603" s="6">
        <f t="shared" si="186"/>
        <v>609562</v>
      </c>
      <c r="B12603" s="6">
        <v>61</v>
      </c>
      <c r="C12603" s="6">
        <v>3</v>
      </c>
      <c r="D12603" s="7">
        <v>65</v>
      </c>
      <c r="E12603" s="6" t="s">
        <v>19957</v>
      </c>
      <c r="H12603" s="7">
        <f>IF('Раздел 2.14.2.3'!P44&gt;='Раздел 2.14.2.3'!R44,0,1)</f>
        <v>0</v>
      </c>
    </row>
    <row r="12604" spans="1:8" x14ac:dyDescent="0.2">
      <c r="A12604" s="6">
        <f t="shared" si="186"/>
        <v>609562</v>
      </c>
      <c r="B12604" s="6">
        <v>61</v>
      </c>
      <c r="C12604" s="6">
        <v>3</v>
      </c>
      <c r="D12604" s="7">
        <v>66</v>
      </c>
      <c r="E12604" s="6" t="s">
        <v>19958</v>
      </c>
      <c r="H12604" s="7">
        <f>IF('Раздел 2.14.2.3'!P45&gt;='Раздел 2.14.2.3'!R45,0,1)</f>
        <v>0</v>
      </c>
    </row>
    <row r="12605" spans="1:8" x14ac:dyDescent="0.2">
      <c r="A12605" s="6">
        <f t="shared" si="186"/>
        <v>609562</v>
      </c>
      <c r="B12605" s="6">
        <v>61</v>
      </c>
      <c r="C12605" s="6">
        <v>3</v>
      </c>
      <c r="D12605" s="7">
        <v>67</v>
      </c>
      <c r="E12605" s="6" t="s">
        <v>19959</v>
      </c>
      <c r="H12605" s="7">
        <f>IF('Раздел 2.14.2.3'!P46&gt;='Раздел 2.14.2.3'!R46,0,1)</f>
        <v>0</v>
      </c>
    </row>
    <row r="12606" spans="1:8" x14ac:dyDescent="0.2">
      <c r="A12606" s="6">
        <f t="shared" si="186"/>
        <v>609562</v>
      </c>
      <c r="B12606" s="6">
        <v>61</v>
      </c>
      <c r="C12606" s="6">
        <v>3</v>
      </c>
      <c r="D12606" s="7">
        <v>68</v>
      </c>
      <c r="E12606" s="6" t="s">
        <v>19960</v>
      </c>
      <c r="H12606" s="7">
        <f>IF('Раздел 2.14.2.3'!P47&gt;='Раздел 2.14.2.3'!R47,0,1)</f>
        <v>0</v>
      </c>
    </row>
    <row r="12607" spans="1:8" x14ac:dyDescent="0.2">
      <c r="A12607" s="6">
        <f t="shared" si="186"/>
        <v>609562</v>
      </c>
      <c r="B12607" s="6">
        <v>61</v>
      </c>
      <c r="C12607" s="6">
        <v>3</v>
      </c>
      <c r="D12607" s="7">
        <v>69</v>
      </c>
      <c r="E12607" s="6" t="s">
        <v>19961</v>
      </c>
      <c r="H12607" s="7">
        <f>IF('Раздел 2.14.2.3'!P48&gt;='Раздел 2.14.2.3'!R48,0,1)</f>
        <v>0</v>
      </c>
    </row>
    <row r="12608" spans="1:8" x14ac:dyDescent="0.2">
      <c r="A12608" s="6">
        <f t="shared" si="186"/>
        <v>609562</v>
      </c>
      <c r="B12608" s="6">
        <v>61</v>
      </c>
      <c r="C12608" s="119">
        <v>3</v>
      </c>
      <c r="D12608" s="119">
        <v>70</v>
      </c>
      <c r="E12608" s="119" t="s">
        <v>19962</v>
      </c>
      <c r="F12608" s="119"/>
      <c r="G12608" s="119"/>
      <c r="H12608" s="119">
        <f>IF('Раздел 2.14.2.3'!P49&gt;='Раздел 2.14.2.3'!R49,0,1)</f>
        <v>0</v>
      </c>
    </row>
    <row r="12609" spans="1:8" x14ac:dyDescent="0.2">
      <c r="A12609" s="6">
        <f t="shared" si="186"/>
        <v>609562</v>
      </c>
      <c r="B12609" s="6">
        <v>61</v>
      </c>
      <c r="C12609" s="125">
        <v>4</v>
      </c>
      <c r="D12609" s="7">
        <v>71</v>
      </c>
      <c r="E12609" s="6" t="s">
        <v>20737</v>
      </c>
      <c r="H12609" s="6">
        <f>IF('Раздел 2.14.2.3'!S21&gt;='Раздел 2.14.2.3'!T21,0,1)</f>
        <v>0</v>
      </c>
    </row>
    <row r="12610" spans="1:8" x14ac:dyDescent="0.2">
      <c r="A12610" s="6">
        <f t="shared" si="186"/>
        <v>609562</v>
      </c>
      <c r="B12610" s="6">
        <v>61</v>
      </c>
      <c r="C12610" s="7">
        <v>4</v>
      </c>
      <c r="D12610" s="7">
        <v>72</v>
      </c>
      <c r="E12610" s="6" t="s">
        <v>20738</v>
      </c>
      <c r="H12610" s="6">
        <f>IF('Раздел 2.14.2.3'!S22&gt;='Раздел 2.14.2.3'!T22,0,1)</f>
        <v>0</v>
      </c>
    </row>
    <row r="12611" spans="1:8" x14ac:dyDescent="0.2">
      <c r="A12611" s="6">
        <f t="shared" si="186"/>
        <v>609562</v>
      </c>
      <c r="B12611" s="6">
        <v>61</v>
      </c>
      <c r="C12611" s="7">
        <v>4</v>
      </c>
      <c r="D12611" s="7">
        <v>73</v>
      </c>
      <c r="E12611" s="6" t="s">
        <v>20739</v>
      </c>
      <c r="H12611" s="6">
        <f>IF('Раздел 2.14.2.3'!S23&gt;='Раздел 2.14.2.3'!T23,0,1)</f>
        <v>0</v>
      </c>
    </row>
    <row r="12612" spans="1:8" x14ac:dyDescent="0.2">
      <c r="A12612" s="6">
        <f t="shared" si="186"/>
        <v>609562</v>
      </c>
      <c r="B12612" s="6">
        <v>61</v>
      </c>
      <c r="C12612" s="7">
        <v>4</v>
      </c>
      <c r="D12612" s="7">
        <v>74</v>
      </c>
      <c r="E12612" s="6" t="s">
        <v>20740</v>
      </c>
      <c r="H12612" s="6">
        <f>IF('Раздел 2.14.2.3'!S24&gt;='Раздел 2.14.2.3'!T24,0,1)</f>
        <v>0</v>
      </c>
    </row>
    <row r="12613" spans="1:8" x14ac:dyDescent="0.2">
      <c r="A12613" s="6">
        <f t="shared" si="186"/>
        <v>609562</v>
      </c>
      <c r="B12613" s="6">
        <v>61</v>
      </c>
      <c r="C12613" s="7">
        <v>4</v>
      </c>
      <c r="D12613" s="7">
        <v>75</v>
      </c>
      <c r="E12613" s="6" t="s">
        <v>20741</v>
      </c>
      <c r="H12613" s="6">
        <f>IF('Раздел 2.14.2.3'!S25&gt;='Раздел 2.14.2.3'!T25,0,1)</f>
        <v>0</v>
      </c>
    </row>
    <row r="12614" spans="1:8" x14ac:dyDescent="0.2">
      <c r="A12614" s="6">
        <f t="shared" si="186"/>
        <v>609562</v>
      </c>
      <c r="B12614" s="6">
        <v>61</v>
      </c>
      <c r="C12614" s="7">
        <v>4</v>
      </c>
      <c r="D12614" s="7">
        <v>76</v>
      </c>
      <c r="E12614" s="6" t="s">
        <v>20742</v>
      </c>
      <c r="H12614" s="6">
        <f>IF('Раздел 2.14.2.3'!S26&gt;='Раздел 2.14.2.3'!T26,0,1)</f>
        <v>0</v>
      </c>
    </row>
    <row r="12615" spans="1:8" x14ac:dyDescent="0.2">
      <c r="A12615" s="6">
        <f t="shared" si="186"/>
        <v>609562</v>
      </c>
      <c r="B12615" s="6">
        <v>61</v>
      </c>
      <c r="C12615" s="7">
        <v>4</v>
      </c>
      <c r="D12615" s="7">
        <v>77</v>
      </c>
      <c r="E12615" s="6" t="s">
        <v>20743</v>
      </c>
      <c r="H12615" s="6">
        <f>IF('Раздел 2.14.2.3'!S27&gt;='Раздел 2.14.2.3'!T27,0,1)</f>
        <v>0</v>
      </c>
    </row>
    <row r="12616" spans="1:8" x14ac:dyDescent="0.2">
      <c r="A12616" s="6">
        <f t="shared" si="186"/>
        <v>609562</v>
      </c>
      <c r="B12616" s="6">
        <v>61</v>
      </c>
      <c r="C12616" s="7">
        <v>4</v>
      </c>
      <c r="D12616" s="7">
        <v>78</v>
      </c>
      <c r="E12616" s="6" t="s">
        <v>20744</v>
      </c>
      <c r="H12616" s="6">
        <f>IF('Раздел 2.14.2.3'!S28&gt;='Раздел 2.14.2.3'!T28,0,1)</f>
        <v>0</v>
      </c>
    </row>
    <row r="12617" spans="1:8" x14ac:dyDescent="0.2">
      <c r="A12617" s="6">
        <f t="shared" si="186"/>
        <v>609562</v>
      </c>
      <c r="B12617" s="6">
        <v>61</v>
      </c>
      <c r="C12617" s="7">
        <v>4</v>
      </c>
      <c r="D12617" s="7">
        <v>79</v>
      </c>
      <c r="E12617" s="6" t="s">
        <v>20745</v>
      </c>
      <c r="H12617" s="6">
        <f>IF('Раздел 2.14.2.3'!S29&gt;='Раздел 2.14.2.3'!T29,0,1)</f>
        <v>0</v>
      </c>
    </row>
    <row r="12618" spans="1:8" x14ac:dyDescent="0.2">
      <c r="A12618" s="6">
        <f t="shared" si="186"/>
        <v>609562</v>
      </c>
      <c r="B12618" s="6">
        <v>61</v>
      </c>
      <c r="C12618" s="7">
        <v>4</v>
      </c>
      <c r="D12618" s="7">
        <v>80</v>
      </c>
      <c r="E12618" s="6" t="s">
        <v>20746</v>
      </c>
      <c r="H12618" s="6">
        <f>IF('Раздел 2.14.2.3'!S30&gt;='Раздел 2.14.2.3'!T30,0,1)</f>
        <v>0</v>
      </c>
    </row>
    <row r="12619" spans="1:8" x14ac:dyDescent="0.2">
      <c r="A12619" s="6">
        <f t="shared" si="186"/>
        <v>609562</v>
      </c>
      <c r="B12619" s="6">
        <v>61</v>
      </c>
      <c r="C12619" s="7">
        <v>4</v>
      </c>
      <c r="D12619" s="7">
        <v>81</v>
      </c>
      <c r="E12619" s="6" t="s">
        <v>20747</v>
      </c>
      <c r="H12619" s="6">
        <f>IF('Раздел 2.14.2.3'!S31&gt;='Раздел 2.14.2.3'!T31,0,1)</f>
        <v>0</v>
      </c>
    </row>
    <row r="12620" spans="1:8" x14ac:dyDescent="0.2">
      <c r="A12620" s="6">
        <f t="shared" si="186"/>
        <v>609562</v>
      </c>
      <c r="B12620" s="6">
        <v>61</v>
      </c>
      <c r="C12620" s="7">
        <v>4</v>
      </c>
      <c r="D12620" s="7">
        <v>82</v>
      </c>
      <c r="E12620" s="6" t="s">
        <v>20748</v>
      </c>
      <c r="H12620" s="6">
        <f>IF('Раздел 2.14.2.3'!S32&gt;='Раздел 2.14.2.3'!T32,0,1)</f>
        <v>0</v>
      </c>
    </row>
    <row r="12621" spans="1:8" x14ac:dyDescent="0.2">
      <c r="A12621" s="6">
        <f t="shared" si="186"/>
        <v>609562</v>
      </c>
      <c r="B12621" s="6">
        <v>61</v>
      </c>
      <c r="C12621" s="7">
        <v>4</v>
      </c>
      <c r="D12621" s="7">
        <v>83</v>
      </c>
      <c r="E12621" s="6" t="s">
        <v>20749</v>
      </c>
      <c r="H12621" s="6">
        <f>IF('Раздел 2.14.2.3'!S33&gt;='Раздел 2.14.2.3'!T33,0,1)</f>
        <v>0</v>
      </c>
    </row>
    <row r="12622" spans="1:8" x14ac:dyDescent="0.2">
      <c r="A12622" s="6">
        <f t="shared" si="186"/>
        <v>609562</v>
      </c>
      <c r="B12622" s="6">
        <v>61</v>
      </c>
      <c r="C12622" s="7">
        <v>4</v>
      </c>
      <c r="D12622" s="7">
        <v>84</v>
      </c>
      <c r="E12622" s="6" t="s">
        <v>20750</v>
      </c>
      <c r="H12622" s="6">
        <f>IF('Раздел 2.14.2.3'!S34&gt;='Раздел 2.14.2.3'!T34,0,1)</f>
        <v>0</v>
      </c>
    </row>
    <row r="12623" spans="1:8" x14ac:dyDescent="0.2">
      <c r="A12623" s="6">
        <f t="shared" si="186"/>
        <v>609562</v>
      </c>
      <c r="B12623" s="6">
        <v>61</v>
      </c>
      <c r="C12623" s="7">
        <v>4</v>
      </c>
      <c r="D12623" s="7">
        <v>85</v>
      </c>
      <c r="E12623" s="6" t="s">
        <v>20751</v>
      </c>
      <c r="H12623" s="6">
        <f>IF('Раздел 2.14.2.3'!S35&gt;='Раздел 2.14.2.3'!T35,0,1)</f>
        <v>0</v>
      </c>
    </row>
    <row r="12624" spans="1:8" x14ac:dyDescent="0.2">
      <c r="A12624" s="6">
        <f t="shared" si="186"/>
        <v>609562</v>
      </c>
      <c r="B12624" s="6">
        <v>61</v>
      </c>
      <c r="C12624" s="7">
        <v>4</v>
      </c>
      <c r="D12624" s="7">
        <v>86</v>
      </c>
      <c r="E12624" s="6" t="s">
        <v>20752</v>
      </c>
      <c r="H12624" s="6">
        <f>IF('Раздел 2.14.2.3'!S36&gt;='Раздел 2.14.2.3'!T36,0,1)</f>
        <v>0</v>
      </c>
    </row>
    <row r="12625" spans="1:8" x14ac:dyDescent="0.2">
      <c r="A12625" s="6">
        <f t="shared" si="186"/>
        <v>609562</v>
      </c>
      <c r="B12625" s="6">
        <v>61</v>
      </c>
      <c r="C12625" s="7">
        <v>4</v>
      </c>
      <c r="D12625" s="7">
        <v>87</v>
      </c>
      <c r="E12625" s="6" t="s">
        <v>20753</v>
      </c>
      <c r="H12625" s="6">
        <f>IF('Раздел 2.14.2.3'!S37&gt;='Раздел 2.14.2.3'!T37,0,1)</f>
        <v>0</v>
      </c>
    </row>
    <row r="12626" spans="1:8" x14ac:dyDescent="0.2">
      <c r="A12626" s="6">
        <f t="shared" si="186"/>
        <v>609562</v>
      </c>
      <c r="B12626" s="6">
        <v>61</v>
      </c>
      <c r="C12626" s="7">
        <v>4</v>
      </c>
      <c r="D12626" s="7">
        <v>88</v>
      </c>
      <c r="E12626" s="6" t="s">
        <v>20754</v>
      </c>
      <c r="H12626" s="6">
        <f>IF('Раздел 2.14.2.3'!S38&gt;='Раздел 2.14.2.3'!T38,0,1)</f>
        <v>0</v>
      </c>
    </row>
    <row r="12627" spans="1:8" x14ac:dyDescent="0.2">
      <c r="A12627" s="6">
        <f t="shared" si="186"/>
        <v>609562</v>
      </c>
      <c r="B12627" s="6">
        <v>61</v>
      </c>
      <c r="C12627" s="7">
        <v>4</v>
      </c>
      <c r="D12627" s="7">
        <v>89</v>
      </c>
      <c r="E12627" s="6" t="s">
        <v>20300</v>
      </c>
      <c r="H12627" s="6">
        <f>IF('Раздел 2.14.2.3'!S39&gt;='Раздел 2.14.2.3'!T39,0,1)</f>
        <v>0</v>
      </c>
    </row>
    <row r="12628" spans="1:8" x14ac:dyDescent="0.2">
      <c r="A12628" s="6">
        <f t="shared" si="186"/>
        <v>609562</v>
      </c>
      <c r="B12628" s="6">
        <v>61</v>
      </c>
      <c r="C12628" s="7">
        <v>4</v>
      </c>
      <c r="D12628" s="7">
        <v>90</v>
      </c>
      <c r="E12628" s="6" t="s">
        <v>20301</v>
      </c>
      <c r="H12628" s="6">
        <f>IF('Раздел 2.14.2.3'!S40&gt;='Раздел 2.14.2.3'!T40,0,1)</f>
        <v>0</v>
      </c>
    </row>
    <row r="12629" spans="1:8" x14ac:dyDescent="0.2">
      <c r="A12629" s="6">
        <f t="shared" si="186"/>
        <v>609562</v>
      </c>
      <c r="B12629" s="6">
        <v>61</v>
      </c>
      <c r="C12629" s="7">
        <v>4</v>
      </c>
      <c r="D12629" s="7">
        <v>91</v>
      </c>
      <c r="E12629" s="6" t="s">
        <v>20302</v>
      </c>
      <c r="H12629" s="6">
        <f>IF('Раздел 2.14.2.3'!S41&gt;='Раздел 2.14.2.3'!T41,0,1)</f>
        <v>0</v>
      </c>
    </row>
    <row r="12630" spans="1:8" x14ac:dyDescent="0.2">
      <c r="A12630" s="6">
        <f t="shared" si="186"/>
        <v>609562</v>
      </c>
      <c r="B12630" s="6">
        <v>61</v>
      </c>
      <c r="C12630" s="7">
        <v>4</v>
      </c>
      <c r="D12630" s="7">
        <v>92</v>
      </c>
      <c r="E12630" s="6" t="s">
        <v>20303</v>
      </c>
      <c r="H12630" s="6">
        <f>IF('Раздел 2.14.2.3'!S42&gt;='Раздел 2.14.2.3'!T42,0,1)</f>
        <v>0</v>
      </c>
    </row>
    <row r="12631" spans="1:8" x14ac:dyDescent="0.2">
      <c r="A12631" s="6">
        <f t="shared" si="186"/>
        <v>609562</v>
      </c>
      <c r="B12631" s="6">
        <v>61</v>
      </c>
      <c r="C12631" s="7">
        <v>4</v>
      </c>
      <c r="D12631" s="7">
        <v>93</v>
      </c>
      <c r="E12631" s="6" t="s">
        <v>20304</v>
      </c>
      <c r="H12631" s="6">
        <f>IF('Раздел 2.14.2.3'!S43&gt;='Раздел 2.14.2.3'!T43,0,1)</f>
        <v>0</v>
      </c>
    </row>
    <row r="12632" spans="1:8" x14ac:dyDescent="0.2">
      <c r="A12632" s="6">
        <f t="shared" si="186"/>
        <v>609562</v>
      </c>
      <c r="B12632" s="6">
        <v>61</v>
      </c>
      <c r="C12632" s="7">
        <v>4</v>
      </c>
      <c r="D12632" s="7">
        <v>94</v>
      </c>
      <c r="E12632" s="6" t="s">
        <v>20305</v>
      </c>
      <c r="H12632" s="6">
        <f>IF('Раздел 2.14.2.3'!S44&gt;='Раздел 2.14.2.3'!T44,0,1)</f>
        <v>0</v>
      </c>
    </row>
    <row r="12633" spans="1:8" x14ac:dyDescent="0.2">
      <c r="A12633" s="6">
        <f t="shared" ref="A12633:A12696" si="187">P_3</f>
        <v>609562</v>
      </c>
      <c r="B12633" s="6">
        <v>61</v>
      </c>
      <c r="C12633" s="7">
        <v>4</v>
      </c>
      <c r="D12633" s="7">
        <v>95</v>
      </c>
      <c r="E12633" s="6" t="s">
        <v>20306</v>
      </c>
      <c r="H12633" s="6">
        <f>IF('Раздел 2.14.2.3'!S45&gt;='Раздел 2.14.2.3'!T45,0,1)</f>
        <v>0</v>
      </c>
    </row>
    <row r="12634" spans="1:8" x14ac:dyDescent="0.2">
      <c r="A12634" s="6">
        <f t="shared" si="187"/>
        <v>609562</v>
      </c>
      <c r="B12634" s="6">
        <v>61</v>
      </c>
      <c r="C12634" s="7">
        <v>4</v>
      </c>
      <c r="D12634" s="7">
        <v>96</v>
      </c>
      <c r="E12634" s="6" t="s">
        <v>20307</v>
      </c>
      <c r="H12634" s="6">
        <f>IF('Раздел 2.14.2.3'!S46&gt;='Раздел 2.14.2.3'!T46,0,1)</f>
        <v>0</v>
      </c>
    </row>
    <row r="12635" spans="1:8" x14ac:dyDescent="0.2">
      <c r="A12635" s="6">
        <f t="shared" si="187"/>
        <v>609562</v>
      </c>
      <c r="B12635" s="6">
        <v>61</v>
      </c>
      <c r="C12635" s="7">
        <v>4</v>
      </c>
      <c r="D12635" s="7">
        <v>97</v>
      </c>
      <c r="E12635" s="6" t="s">
        <v>20308</v>
      </c>
      <c r="H12635" s="6">
        <f>IF('Раздел 2.14.2.3'!S47&gt;='Раздел 2.14.2.3'!T47,0,1)</f>
        <v>0</v>
      </c>
    </row>
    <row r="12636" spans="1:8" x14ac:dyDescent="0.2">
      <c r="A12636" s="6">
        <f t="shared" si="187"/>
        <v>609562</v>
      </c>
      <c r="B12636" s="6">
        <v>61</v>
      </c>
      <c r="C12636" s="7">
        <v>4</v>
      </c>
      <c r="D12636" s="7">
        <v>98</v>
      </c>
      <c r="E12636" s="6" t="s">
        <v>20309</v>
      </c>
      <c r="H12636" s="6">
        <f>IF('Раздел 2.14.2.3'!S48&gt;='Раздел 2.14.2.3'!T48,0,1)</f>
        <v>0</v>
      </c>
    </row>
    <row r="12637" spans="1:8" x14ac:dyDescent="0.2">
      <c r="A12637" s="6">
        <f t="shared" si="187"/>
        <v>609562</v>
      </c>
      <c r="B12637" s="6">
        <v>61</v>
      </c>
      <c r="C12637" s="119">
        <v>4</v>
      </c>
      <c r="D12637" s="119">
        <v>99</v>
      </c>
      <c r="E12637" s="119" t="s">
        <v>20310</v>
      </c>
      <c r="F12637" s="119"/>
      <c r="G12637" s="119"/>
      <c r="H12637" s="119">
        <f>IF('Раздел 2.14.2.3'!S49&gt;='Раздел 2.14.2.3'!T49,0,1)</f>
        <v>0</v>
      </c>
    </row>
    <row r="12638" spans="1:8" x14ac:dyDescent="0.2">
      <c r="A12638" s="6">
        <f t="shared" si="187"/>
        <v>609562</v>
      </c>
      <c r="B12638" s="6">
        <v>61</v>
      </c>
      <c r="C12638" s="125">
        <v>5</v>
      </c>
      <c r="D12638" s="7">
        <v>100</v>
      </c>
      <c r="E12638" s="6" t="s">
        <v>20311</v>
      </c>
      <c r="H12638" s="6">
        <f>IF('Раздел 2.14.2.3'!S21&gt;='Раздел 2.14.2.3'!U21,0,1)</f>
        <v>0</v>
      </c>
    </row>
    <row r="12639" spans="1:8" x14ac:dyDescent="0.2">
      <c r="A12639" s="6">
        <f t="shared" si="187"/>
        <v>609562</v>
      </c>
      <c r="B12639" s="6">
        <v>61</v>
      </c>
      <c r="C12639" s="7">
        <v>5</v>
      </c>
      <c r="D12639" s="7">
        <v>101</v>
      </c>
      <c r="E12639" s="6" t="s">
        <v>20312</v>
      </c>
      <c r="H12639" s="6">
        <f>IF('Раздел 2.14.2.3'!S22&gt;='Раздел 2.14.2.3'!U22,0,1)</f>
        <v>0</v>
      </c>
    </row>
    <row r="12640" spans="1:8" x14ac:dyDescent="0.2">
      <c r="A12640" s="6">
        <f t="shared" si="187"/>
        <v>609562</v>
      </c>
      <c r="B12640" s="6">
        <v>61</v>
      </c>
      <c r="C12640" s="7">
        <v>5</v>
      </c>
      <c r="D12640" s="7">
        <v>102</v>
      </c>
      <c r="E12640" s="6" t="s">
        <v>20313</v>
      </c>
      <c r="H12640" s="6">
        <f>IF('Раздел 2.14.2.3'!S23&gt;='Раздел 2.14.2.3'!U23,0,1)</f>
        <v>0</v>
      </c>
    </row>
    <row r="12641" spans="1:8" x14ac:dyDescent="0.2">
      <c r="A12641" s="6">
        <f t="shared" si="187"/>
        <v>609562</v>
      </c>
      <c r="B12641" s="6">
        <v>61</v>
      </c>
      <c r="C12641" s="7">
        <v>5</v>
      </c>
      <c r="D12641" s="7">
        <v>103</v>
      </c>
      <c r="E12641" s="6" t="s">
        <v>20314</v>
      </c>
      <c r="H12641" s="6">
        <f>IF('Раздел 2.14.2.3'!S24&gt;='Раздел 2.14.2.3'!U24,0,1)</f>
        <v>0</v>
      </c>
    </row>
    <row r="12642" spans="1:8" x14ac:dyDescent="0.2">
      <c r="A12642" s="6">
        <f t="shared" si="187"/>
        <v>609562</v>
      </c>
      <c r="B12642" s="6">
        <v>61</v>
      </c>
      <c r="C12642" s="7">
        <v>5</v>
      </c>
      <c r="D12642" s="7">
        <v>104</v>
      </c>
      <c r="E12642" s="6" t="s">
        <v>20315</v>
      </c>
      <c r="H12642" s="6">
        <f>IF('Раздел 2.14.2.3'!S25&gt;='Раздел 2.14.2.3'!U25,0,1)</f>
        <v>0</v>
      </c>
    </row>
    <row r="12643" spans="1:8" x14ac:dyDescent="0.2">
      <c r="A12643" s="6">
        <f t="shared" si="187"/>
        <v>609562</v>
      </c>
      <c r="B12643" s="6">
        <v>61</v>
      </c>
      <c r="C12643" s="7">
        <v>5</v>
      </c>
      <c r="D12643" s="7">
        <v>105</v>
      </c>
      <c r="E12643" s="6" t="s">
        <v>20316</v>
      </c>
      <c r="H12643" s="6">
        <f>IF('Раздел 2.14.2.3'!S26&gt;='Раздел 2.14.2.3'!U26,0,1)</f>
        <v>0</v>
      </c>
    </row>
    <row r="12644" spans="1:8" x14ac:dyDescent="0.2">
      <c r="A12644" s="6">
        <f t="shared" si="187"/>
        <v>609562</v>
      </c>
      <c r="B12644" s="6">
        <v>61</v>
      </c>
      <c r="C12644" s="7">
        <v>5</v>
      </c>
      <c r="D12644" s="7">
        <v>106</v>
      </c>
      <c r="E12644" s="6" t="s">
        <v>20317</v>
      </c>
      <c r="H12644" s="6">
        <f>IF('Раздел 2.14.2.3'!S27&gt;='Раздел 2.14.2.3'!U27,0,1)</f>
        <v>0</v>
      </c>
    </row>
    <row r="12645" spans="1:8" x14ac:dyDescent="0.2">
      <c r="A12645" s="6">
        <f t="shared" si="187"/>
        <v>609562</v>
      </c>
      <c r="B12645" s="6">
        <v>61</v>
      </c>
      <c r="C12645" s="7">
        <v>5</v>
      </c>
      <c r="D12645" s="7">
        <v>107</v>
      </c>
      <c r="E12645" s="6" t="s">
        <v>21773</v>
      </c>
      <c r="H12645" s="6">
        <f>IF('Раздел 2.14.2.3'!S28&gt;='Раздел 2.14.2.3'!U28,0,1)</f>
        <v>0</v>
      </c>
    </row>
    <row r="12646" spans="1:8" x14ac:dyDescent="0.2">
      <c r="A12646" s="6">
        <f t="shared" si="187"/>
        <v>609562</v>
      </c>
      <c r="B12646" s="6">
        <v>61</v>
      </c>
      <c r="C12646" s="7">
        <v>5</v>
      </c>
      <c r="D12646" s="7">
        <v>108</v>
      </c>
      <c r="E12646" s="6" t="s">
        <v>21774</v>
      </c>
      <c r="H12646" s="6">
        <f>IF('Раздел 2.14.2.3'!S29&gt;='Раздел 2.14.2.3'!U29,0,1)</f>
        <v>0</v>
      </c>
    </row>
    <row r="12647" spans="1:8" x14ac:dyDescent="0.2">
      <c r="A12647" s="6">
        <f t="shared" si="187"/>
        <v>609562</v>
      </c>
      <c r="B12647" s="6">
        <v>61</v>
      </c>
      <c r="C12647" s="7">
        <v>5</v>
      </c>
      <c r="D12647" s="7">
        <v>109</v>
      </c>
      <c r="E12647" s="6" t="s">
        <v>21775</v>
      </c>
      <c r="H12647" s="6">
        <f>IF('Раздел 2.14.2.3'!S30&gt;='Раздел 2.14.2.3'!U30,0,1)</f>
        <v>0</v>
      </c>
    </row>
    <row r="12648" spans="1:8" x14ac:dyDescent="0.2">
      <c r="A12648" s="6">
        <f t="shared" si="187"/>
        <v>609562</v>
      </c>
      <c r="B12648" s="6">
        <v>61</v>
      </c>
      <c r="C12648" s="7">
        <v>5</v>
      </c>
      <c r="D12648" s="7">
        <v>110</v>
      </c>
      <c r="E12648" s="6" t="s">
        <v>21010</v>
      </c>
      <c r="H12648" s="6">
        <f>IF('Раздел 2.14.2.3'!S31&gt;='Раздел 2.14.2.3'!U31,0,1)</f>
        <v>0</v>
      </c>
    </row>
    <row r="12649" spans="1:8" x14ac:dyDescent="0.2">
      <c r="A12649" s="6">
        <f t="shared" si="187"/>
        <v>609562</v>
      </c>
      <c r="B12649" s="6">
        <v>61</v>
      </c>
      <c r="C12649" s="7">
        <v>5</v>
      </c>
      <c r="D12649" s="7">
        <v>111</v>
      </c>
      <c r="E12649" s="6" t="s">
        <v>20249</v>
      </c>
      <c r="H12649" s="6">
        <f>IF('Раздел 2.14.2.3'!S32&gt;='Раздел 2.14.2.3'!U32,0,1)</f>
        <v>0</v>
      </c>
    </row>
    <row r="12650" spans="1:8" x14ac:dyDescent="0.2">
      <c r="A12650" s="6">
        <f t="shared" si="187"/>
        <v>609562</v>
      </c>
      <c r="B12650" s="6">
        <v>61</v>
      </c>
      <c r="C12650" s="7">
        <v>5</v>
      </c>
      <c r="D12650" s="7">
        <v>112</v>
      </c>
      <c r="E12650" s="6" t="s">
        <v>20250</v>
      </c>
      <c r="H12650" s="6">
        <f>IF('Раздел 2.14.2.3'!S33&gt;='Раздел 2.14.2.3'!U33,0,1)</f>
        <v>0</v>
      </c>
    </row>
    <row r="12651" spans="1:8" x14ac:dyDescent="0.2">
      <c r="A12651" s="6">
        <f t="shared" si="187"/>
        <v>609562</v>
      </c>
      <c r="B12651" s="6">
        <v>61</v>
      </c>
      <c r="C12651" s="7">
        <v>5</v>
      </c>
      <c r="D12651" s="7">
        <v>113</v>
      </c>
      <c r="E12651" s="6" t="s">
        <v>20251</v>
      </c>
      <c r="H12651" s="6">
        <f>IF('Раздел 2.14.2.3'!S34&gt;='Раздел 2.14.2.3'!U34,0,1)</f>
        <v>0</v>
      </c>
    </row>
    <row r="12652" spans="1:8" x14ac:dyDescent="0.2">
      <c r="A12652" s="6">
        <f t="shared" si="187"/>
        <v>609562</v>
      </c>
      <c r="B12652" s="6">
        <v>61</v>
      </c>
      <c r="C12652" s="7">
        <v>5</v>
      </c>
      <c r="D12652" s="7">
        <v>114</v>
      </c>
      <c r="E12652" s="6" t="s">
        <v>20252</v>
      </c>
      <c r="H12652" s="6">
        <f>IF('Раздел 2.14.2.3'!S35&gt;='Раздел 2.14.2.3'!U35,0,1)</f>
        <v>0</v>
      </c>
    </row>
    <row r="12653" spans="1:8" x14ac:dyDescent="0.2">
      <c r="A12653" s="6">
        <f t="shared" si="187"/>
        <v>609562</v>
      </c>
      <c r="B12653" s="6">
        <v>61</v>
      </c>
      <c r="C12653" s="7">
        <v>5</v>
      </c>
      <c r="D12653" s="7">
        <v>115</v>
      </c>
      <c r="E12653" s="6" t="s">
        <v>20253</v>
      </c>
      <c r="H12653" s="6">
        <f>IF('Раздел 2.14.2.3'!S36&gt;='Раздел 2.14.2.3'!U36,0,1)</f>
        <v>0</v>
      </c>
    </row>
    <row r="12654" spans="1:8" x14ac:dyDescent="0.2">
      <c r="A12654" s="6">
        <f t="shared" si="187"/>
        <v>609562</v>
      </c>
      <c r="B12654" s="6">
        <v>61</v>
      </c>
      <c r="C12654" s="7">
        <v>5</v>
      </c>
      <c r="D12654" s="7">
        <v>116</v>
      </c>
      <c r="E12654" s="6" t="s">
        <v>20254</v>
      </c>
      <c r="H12654" s="6">
        <f>IF('Раздел 2.14.2.3'!S37&gt;='Раздел 2.14.2.3'!U37,0,1)</f>
        <v>0</v>
      </c>
    </row>
    <row r="12655" spans="1:8" x14ac:dyDescent="0.2">
      <c r="A12655" s="6">
        <f t="shared" si="187"/>
        <v>609562</v>
      </c>
      <c r="B12655" s="6">
        <v>61</v>
      </c>
      <c r="C12655" s="7">
        <v>5</v>
      </c>
      <c r="D12655" s="7">
        <v>117</v>
      </c>
      <c r="E12655" s="6" t="s">
        <v>20255</v>
      </c>
      <c r="H12655" s="6">
        <f>IF('Раздел 2.14.2.3'!S38&gt;='Раздел 2.14.2.3'!U38,0,1)</f>
        <v>0</v>
      </c>
    </row>
    <row r="12656" spans="1:8" x14ac:dyDescent="0.2">
      <c r="A12656" s="6">
        <f t="shared" si="187"/>
        <v>609562</v>
      </c>
      <c r="B12656" s="6">
        <v>61</v>
      </c>
      <c r="C12656" s="7">
        <v>5</v>
      </c>
      <c r="D12656" s="7">
        <v>118</v>
      </c>
      <c r="E12656" s="6" t="s">
        <v>20256</v>
      </c>
      <c r="H12656" s="6">
        <f>IF('Раздел 2.14.2.3'!S39&gt;='Раздел 2.14.2.3'!U39,0,1)</f>
        <v>0</v>
      </c>
    </row>
    <row r="12657" spans="1:8" x14ac:dyDescent="0.2">
      <c r="A12657" s="6">
        <f t="shared" si="187"/>
        <v>609562</v>
      </c>
      <c r="B12657" s="6">
        <v>61</v>
      </c>
      <c r="C12657" s="7">
        <v>5</v>
      </c>
      <c r="D12657" s="7">
        <v>119</v>
      </c>
      <c r="E12657" s="6" t="s">
        <v>20257</v>
      </c>
      <c r="H12657" s="6">
        <f>IF('Раздел 2.14.2.3'!S40&gt;='Раздел 2.14.2.3'!U40,0,1)</f>
        <v>0</v>
      </c>
    </row>
    <row r="12658" spans="1:8" x14ac:dyDescent="0.2">
      <c r="A12658" s="6">
        <f t="shared" si="187"/>
        <v>609562</v>
      </c>
      <c r="B12658" s="6">
        <v>61</v>
      </c>
      <c r="C12658" s="7">
        <v>5</v>
      </c>
      <c r="D12658" s="7">
        <v>120</v>
      </c>
      <c r="E12658" s="6" t="s">
        <v>20258</v>
      </c>
      <c r="H12658" s="6">
        <f>IF('Раздел 2.14.2.3'!S41&gt;='Раздел 2.14.2.3'!U41,0,1)</f>
        <v>0</v>
      </c>
    </row>
    <row r="12659" spans="1:8" x14ac:dyDescent="0.2">
      <c r="A12659" s="6">
        <f t="shared" si="187"/>
        <v>609562</v>
      </c>
      <c r="B12659" s="6">
        <v>61</v>
      </c>
      <c r="C12659" s="7">
        <v>5</v>
      </c>
      <c r="D12659" s="7">
        <v>121</v>
      </c>
      <c r="E12659" s="6" t="s">
        <v>20259</v>
      </c>
      <c r="H12659" s="6">
        <f>IF('Раздел 2.14.2.3'!S42&gt;='Раздел 2.14.2.3'!U42,0,1)</f>
        <v>0</v>
      </c>
    </row>
    <row r="12660" spans="1:8" x14ac:dyDescent="0.2">
      <c r="A12660" s="6">
        <f t="shared" si="187"/>
        <v>609562</v>
      </c>
      <c r="B12660" s="6">
        <v>61</v>
      </c>
      <c r="C12660" s="7">
        <v>5</v>
      </c>
      <c r="D12660" s="7">
        <v>122</v>
      </c>
      <c r="E12660" s="6" t="s">
        <v>19498</v>
      </c>
      <c r="H12660" s="6">
        <f>IF('Раздел 2.14.2.3'!S43&gt;='Раздел 2.14.2.3'!U43,0,1)</f>
        <v>0</v>
      </c>
    </row>
    <row r="12661" spans="1:8" x14ac:dyDescent="0.2">
      <c r="A12661" s="6">
        <f t="shared" si="187"/>
        <v>609562</v>
      </c>
      <c r="B12661" s="6">
        <v>61</v>
      </c>
      <c r="C12661" s="7">
        <v>5</v>
      </c>
      <c r="D12661" s="7">
        <v>123</v>
      </c>
      <c r="E12661" s="6" t="s">
        <v>19499</v>
      </c>
      <c r="H12661" s="6">
        <f>IF('Раздел 2.14.2.3'!S44&gt;='Раздел 2.14.2.3'!U44,0,1)</f>
        <v>0</v>
      </c>
    </row>
    <row r="12662" spans="1:8" x14ac:dyDescent="0.2">
      <c r="A12662" s="6">
        <f t="shared" si="187"/>
        <v>609562</v>
      </c>
      <c r="B12662" s="6">
        <v>61</v>
      </c>
      <c r="C12662" s="7">
        <v>5</v>
      </c>
      <c r="D12662" s="7">
        <v>124</v>
      </c>
      <c r="E12662" s="6" t="s">
        <v>19500</v>
      </c>
      <c r="H12662" s="6">
        <f>IF('Раздел 2.14.2.3'!S45&gt;='Раздел 2.14.2.3'!U45,0,1)</f>
        <v>0</v>
      </c>
    </row>
    <row r="12663" spans="1:8" x14ac:dyDescent="0.2">
      <c r="A12663" s="6">
        <f t="shared" si="187"/>
        <v>609562</v>
      </c>
      <c r="B12663" s="6">
        <v>61</v>
      </c>
      <c r="C12663" s="7">
        <v>5</v>
      </c>
      <c r="D12663" s="7">
        <v>125</v>
      </c>
      <c r="E12663" s="6" t="s">
        <v>19501</v>
      </c>
      <c r="H12663" s="6">
        <f>IF('Раздел 2.14.2.3'!S46&gt;='Раздел 2.14.2.3'!U46,0,1)</f>
        <v>0</v>
      </c>
    </row>
    <row r="12664" spans="1:8" x14ac:dyDescent="0.2">
      <c r="A12664" s="6">
        <f t="shared" si="187"/>
        <v>609562</v>
      </c>
      <c r="B12664" s="6">
        <v>61</v>
      </c>
      <c r="C12664" s="7">
        <v>5</v>
      </c>
      <c r="D12664" s="7">
        <v>126</v>
      </c>
      <c r="E12664" s="6" t="s">
        <v>21079</v>
      </c>
      <c r="H12664" s="6">
        <f>IF('Раздел 2.14.2.3'!S47&gt;='Раздел 2.14.2.3'!U47,0,1)</f>
        <v>0</v>
      </c>
    </row>
    <row r="12665" spans="1:8" x14ac:dyDescent="0.2">
      <c r="A12665" s="6">
        <f t="shared" si="187"/>
        <v>609562</v>
      </c>
      <c r="B12665" s="6">
        <v>61</v>
      </c>
      <c r="C12665" s="7">
        <v>5</v>
      </c>
      <c r="D12665" s="7">
        <v>127</v>
      </c>
      <c r="E12665" s="6" t="s">
        <v>21080</v>
      </c>
      <c r="H12665" s="6">
        <f>IF('Раздел 2.14.2.3'!S48&gt;='Раздел 2.14.2.3'!U48,0,1)</f>
        <v>0</v>
      </c>
    </row>
    <row r="12666" spans="1:8" x14ac:dyDescent="0.2">
      <c r="A12666" s="6">
        <f t="shared" si="187"/>
        <v>609562</v>
      </c>
      <c r="B12666" s="6">
        <v>61</v>
      </c>
      <c r="C12666" s="119">
        <v>5</v>
      </c>
      <c r="D12666" s="119">
        <v>128</v>
      </c>
      <c r="E12666" s="119" t="s">
        <v>21081</v>
      </c>
      <c r="F12666" s="119"/>
      <c r="G12666" s="119"/>
      <c r="H12666" s="119">
        <f>IF('Раздел 2.14.2.3'!S49&gt;='Раздел 2.14.2.3'!U49,0,1)</f>
        <v>0</v>
      </c>
    </row>
    <row r="12667" spans="1:8" x14ac:dyDescent="0.2">
      <c r="A12667" s="6">
        <f t="shared" si="187"/>
        <v>609562</v>
      </c>
      <c r="B12667" s="6">
        <v>61</v>
      </c>
      <c r="C12667" s="125">
        <v>6</v>
      </c>
      <c r="D12667" s="7">
        <v>129</v>
      </c>
      <c r="E12667" s="6" t="s">
        <v>21082</v>
      </c>
      <c r="F12667" s="125"/>
      <c r="G12667" s="125"/>
      <c r="H12667" s="125">
        <f>IF('Раздел 2.14.2.3'!V21&gt;='Раздел 2.14.2.3'!W21,0,1)</f>
        <v>0</v>
      </c>
    </row>
    <row r="12668" spans="1:8" x14ac:dyDescent="0.2">
      <c r="A12668" s="6">
        <f t="shared" si="187"/>
        <v>609562</v>
      </c>
      <c r="B12668" s="6">
        <v>61</v>
      </c>
      <c r="C12668" s="7">
        <v>6</v>
      </c>
      <c r="D12668" s="7">
        <v>130</v>
      </c>
      <c r="E12668" s="6" t="s">
        <v>21083</v>
      </c>
      <c r="F12668" s="7"/>
      <c r="G12668" s="7"/>
      <c r="H12668" s="7">
        <f>IF('Раздел 2.14.2.3'!V22&gt;='Раздел 2.14.2.3'!W22,0,1)</f>
        <v>0</v>
      </c>
    </row>
    <row r="12669" spans="1:8" x14ac:dyDescent="0.2">
      <c r="A12669" s="6">
        <f t="shared" si="187"/>
        <v>609562</v>
      </c>
      <c r="B12669" s="6">
        <v>61</v>
      </c>
      <c r="C12669" s="7">
        <v>6</v>
      </c>
      <c r="D12669" s="7">
        <v>131</v>
      </c>
      <c r="E12669" s="6" t="s">
        <v>21084</v>
      </c>
      <c r="F12669" s="7"/>
      <c r="G12669" s="7"/>
      <c r="H12669" s="7">
        <f>IF('Раздел 2.14.2.3'!V23&gt;='Раздел 2.14.2.3'!W23,0,1)</f>
        <v>0</v>
      </c>
    </row>
    <row r="12670" spans="1:8" x14ac:dyDescent="0.2">
      <c r="A12670" s="6">
        <f t="shared" si="187"/>
        <v>609562</v>
      </c>
      <c r="B12670" s="6">
        <v>61</v>
      </c>
      <c r="C12670" s="7">
        <v>6</v>
      </c>
      <c r="D12670" s="7">
        <v>132</v>
      </c>
      <c r="E12670" s="6" t="s">
        <v>21085</v>
      </c>
      <c r="F12670" s="7"/>
      <c r="G12670" s="7"/>
      <c r="H12670" s="7">
        <f>IF('Раздел 2.14.2.3'!V24&gt;='Раздел 2.14.2.3'!W24,0,1)</f>
        <v>0</v>
      </c>
    </row>
    <row r="12671" spans="1:8" x14ac:dyDescent="0.2">
      <c r="A12671" s="6">
        <f t="shared" si="187"/>
        <v>609562</v>
      </c>
      <c r="B12671" s="6">
        <v>61</v>
      </c>
      <c r="C12671" s="7">
        <v>6</v>
      </c>
      <c r="D12671" s="7">
        <v>133</v>
      </c>
      <c r="E12671" s="6" t="s">
        <v>21086</v>
      </c>
      <c r="F12671" s="7"/>
      <c r="G12671" s="7"/>
      <c r="H12671" s="7">
        <f>IF('Раздел 2.14.2.3'!V25&gt;='Раздел 2.14.2.3'!W25,0,1)</f>
        <v>0</v>
      </c>
    </row>
    <row r="12672" spans="1:8" x14ac:dyDescent="0.2">
      <c r="A12672" s="6">
        <f t="shared" si="187"/>
        <v>609562</v>
      </c>
      <c r="B12672" s="6">
        <v>61</v>
      </c>
      <c r="C12672" s="7">
        <v>6</v>
      </c>
      <c r="D12672" s="7">
        <v>134</v>
      </c>
      <c r="E12672" s="6" t="s">
        <v>21087</v>
      </c>
      <c r="F12672" s="7"/>
      <c r="G12672" s="7"/>
      <c r="H12672" s="7">
        <f>IF('Раздел 2.14.2.3'!V26&gt;='Раздел 2.14.2.3'!W26,0,1)</f>
        <v>0</v>
      </c>
    </row>
    <row r="12673" spans="1:8" x14ac:dyDescent="0.2">
      <c r="A12673" s="6">
        <f t="shared" si="187"/>
        <v>609562</v>
      </c>
      <c r="B12673" s="6">
        <v>61</v>
      </c>
      <c r="C12673" s="7">
        <v>6</v>
      </c>
      <c r="D12673" s="7">
        <v>135</v>
      </c>
      <c r="E12673" s="6" t="s">
        <v>21088</v>
      </c>
      <c r="F12673" s="7"/>
      <c r="G12673" s="7"/>
      <c r="H12673" s="7">
        <f>IF('Раздел 2.14.2.3'!V27&gt;='Раздел 2.14.2.3'!W27,0,1)</f>
        <v>0</v>
      </c>
    </row>
    <row r="12674" spans="1:8" x14ac:dyDescent="0.2">
      <c r="A12674" s="6">
        <f t="shared" si="187"/>
        <v>609562</v>
      </c>
      <c r="B12674" s="6">
        <v>61</v>
      </c>
      <c r="C12674" s="7">
        <v>6</v>
      </c>
      <c r="D12674" s="7">
        <v>136</v>
      </c>
      <c r="E12674" s="6" t="s">
        <v>21089</v>
      </c>
      <c r="F12674" s="7"/>
      <c r="G12674" s="7"/>
      <c r="H12674" s="7">
        <f>IF('Раздел 2.14.2.3'!V28&gt;='Раздел 2.14.2.3'!W28,0,1)</f>
        <v>0</v>
      </c>
    </row>
    <row r="12675" spans="1:8" x14ac:dyDescent="0.2">
      <c r="A12675" s="6">
        <f t="shared" si="187"/>
        <v>609562</v>
      </c>
      <c r="B12675" s="6">
        <v>61</v>
      </c>
      <c r="C12675" s="7">
        <v>6</v>
      </c>
      <c r="D12675" s="7">
        <v>137</v>
      </c>
      <c r="E12675" s="6" t="s">
        <v>21090</v>
      </c>
      <c r="F12675" s="7"/>
      <c r="G12675" s="7"/>
      <c r="H12675" s="7">
        <f>IF('Раздел 2.14.2.3'!V29&gt;='Раздел 2.14.2.3'!W29,0,1)</f>
        <v>0</v>
      </c>
    </row>
    <row r="12676" spans="1:8" x14ac:dyDescent="0.2">
      <c r="A12676" s="6">
        <f t="shared" si="187"/>
        <v>609562</v>
      </c>
      <c r="B12676" s="6">
        <v>61</v>
      </c>
      <c r="C12676" s="7">
        <v>6</v>
      </c>
      <c r="D12676" s="7">
        <v>138</v>
      </c>
      <c r="E12676" s="6" t="s">
        <v>21091</v>
      </c>
      <c r="F12676" s="7"/>
      <c r="G12676" s="7"/>
      <c r="H12676" s="7">
        <f>IF('Раздел 2.14.2.3'!V30&gt;='Раздел 2.14.2.3'!W30,0,1)</f>
        <v>0</v>
      </c>
    </row>
    <row r="12677" spans="1:8" x14ac:dyDescent="0.2">
      <c r="A12677" s="6">
        <f t="shared" si="187"/>
        <v>609562</v>
      </c>
      <c r="B12677" s="6">
        <v>61</v>
      </c>
      <c r="C12677" s="7">
        <v>6</v>
      </c>
      <c r="D12677" s="7">
        <v>139</v>
      </c>
      <c r="E12677" s="6" t="s">
        <v>21092</v>
      </c>
      <c r="F12677" s="7"/>
      <c r="G12677" s="7"/>
      <c r="H12677" s="7">
        <f>IF('Раздел 2.14.2.3'!V31&gt;='Раздел 2.14.2.3'!W31,0,1)</f>
        <v>0</v>
      </c>
    </row>
    <row r="12678" spans="1:8" x14ac:dyDescent="0.2">
      <c r="A12678" s="6">
        <f t="shared" si="187"/>
        <v>609562</v>
      </c>
      <c r="B12678" s="6">
        <v>61</v>
      </c>
      <c r="C12678" s="7">
        <v>6</v>
      </c>
      <c r="D12678" s="7">
        <v>140</v>
      </c>
      <c r="E12678" s="6" t="s">
        <v>21093</v>
      </c>
      <c r="F12678" s="7"/>
      <c r="G12678" s="7"/>
      <c r="H12678" s="7">
        <f>IF('Раздел 2.14.2.3'!V32&gt;='Раздел 2.14.2.3'!W32,0,1)</f>
        <v>0</v>
      </c>
    </row>
    <row r="12679" spans="1:8" x14ac:dyDescent="0.2">
      <c r="A12679" s="6">
        <f t="shared" si="187"/>
        <v>609562</v>
      </c>
      <c r="B12679" s="6">
        <v>61</v>
      </c>
      <c r="C12679" s="7">
        <v>6</v>
      </c>
      <c r="D12679" s="7">
        <v>141</v>
      </c>
      <c r="E12679" s="6" t="s">
        <v>21094</v>
      </c>
      <c r="F12679" s="7"/>
      <c r="G12679" s="7"/>
      <c r="H12679" s="7">
        <f>IF('Раздел 2.14.2.3'!V33&gt;='Раздел 2.14.2.3'!W33,0,1)</f>
        <v>0</v>
      </c>
    </row>
    <row r="12680" spans="1:8" x14ac:dyDescent="0.2">
      <c r="A12680" s="6">
        <f t="shared" si="187"/>
        <v>609562</v>
      </c>
      <c r="B12680" s="6">
        <v>61</v>
      </c>
      <c r="C12680" s="7">
        <v>6</v>
      </c>
      <c r="D12680" s="7">
        <v>142</v>
      </c>
      <c r="E12680" s="6" t="s">
        <v>21095</v>
      </c>
      <c r="F12680" s="7"/>
      <c r="G12680" s="7"/>
      <c r="H12680" s="7">
        <f>IF('Раздел 2.14.2.3'!V34&gt;='Раздел 2.14.2.3'!W34,0,1)</f>
        <v>0</v>
      </c>
    </row>
    <row r="12681" spans="1:8" x14ac:dyDescent="0.2">
      <c r="A12681" s="6">
        <f t="shared" si="187"/>
        <v>609562</v>
      </c>
      <c r="B12681" s="6">
        <v>61</v>
      </c>
      <c r="C12681" s="7">
        <v>6</v>
      </c>
      <c r="D12681" s="7">
        <v>143</v>
      </c>
      <c r="E12681" s="6" t="s">
        <v>21096</v>
      </c>
      <c r="F12681" s="7"/>
      <c r="G12681" s="7"/>
      <c r="H12681" s="7">
        <f>IF('Раздел 2.14.2.3'!V35&gt;='Раздел 2.14.2.3'!W35,0,1)</f>
        <v>0</v>
      </c>
    </row>
    <row r="12682" spans="1:8" x14ac:dyDescent="0.2">
      <c r="A12682" s="6">
        <f t="shared" si="187"/>
        <v>609562</v>
      </c>
      <c r="B12682" s="6">
        <v>61</v>
      </c>
      <c r="C12682" s="7">
        <v>6</v>
      </c>
      <c r="D12682" s="7">
        <v>144</v>
      </c>
      <c r="E12682" s="6" t="s">
        <v>21097</v>
      </c>
      <c r="F12682" s="7"/>
      <c r="G12682" s="7"/>
      <c r="H12682" s="7">
        <f>IF('Раздел 2.14.2.3'!V36&gt;='Раздел 2.14.2.3'!W36,0,1)</f>
        <v>0</v>
      </c>
    </row>
    <row r="12683" spans="1:8" x14ac:dyDescent="0.2">
      <c r="A12683" s="6">
        <f t="shared" si="187"/>
        <v>609562</v>
      </c>
      <c r="B12683" s="6">
        <v>61</v>
      </c>
      <c r="C12683" s="7">
        <v>6</v>
      </c>
      <c r="D12683" s="7">
        <v>145</v>
      </c>
      <c r="E12683" s="6" t="s">
        <v>21098</v>
      </c>
      <c r="F12683" s="7"/>
      <c r="G12683" s="7"/>
      <c r="H12683" s="7">
        <f>IF('Раздел 2.14.2.3'!V37&gt;='Раздел 2.14.2.3'!W37,0,1)</f>
        <v>0</v>
      </c>
    </row>
    <row r="12684" spans="1:8" x14ac:dyDescent="0.2">
      <c r="A12684" s="6">
        <f t="shared" si="187"/>
        <v>609562</v>
      </c>
      <c r="B12684" s="6">
        <v>61</v>
      </c>
      <c r="C12684" s="7">
        <v>6</v>
      </c>
      <c r="D12684" s="7">
        <v>146</v>
      </c>
      <c r="E12684" s="6" t="s">
        <v>21099</v>
      </c>
      <c r="F12684" s="7"/>
      <c r="G12684" s="7"/>
      <c r="H12684" s="7">
        <f>IF('Раздел 2.14.2.3'!V38&gt;='Раздел 2.14.2.3'!W38,0,1)</f>
        <v>0</v>
      </c>
    </row>
    <row r="12685" spans="1:8" x14ac:dyDescent="0.2">
      <c r="A12685" s="6">
        <f t="shared" si="187"/>
        <v>609562</v>
      </c>
      <c r="B12685" s="6">
        <v>61</v>
      </c>
      <c r="C12685" s="7">
        <v>6</v>
      </c>
      <c r="D12685" s="7">
        <v>147</v>
      </c>
      <c r="E12685" s="6" t="s">
        <v>19516</v>
      </c>
      <c r="F12685" s="7"/>
      <c r="G12685" s="7"/>
      <c r="H12685" s="7">
        <f>IF('Раздел 2.14.2.3'!V39&gt;='Раздел 2.14.2.3'!W39,0,1)</f>
        <v>0</v>
      </c>
    </row>
    <row r="12686" spans="1:8" x14ac:dyDescent="0.2">
      <c r="A12686" s="6">
        <f t="shared" si="187"/>
        <v>609562</v>
      </c>
      <c r="B12686" s="6">
        <v>61</v>
      </c>
      <c r="C12686" s="7">
        <v>6</v>
      </c>
      <c r="D12686" s="7">
        <v>148</v>
      </c>
      <c r="E12686" s="6" t="s">
        <v>19517</v>
      </c>
      <c r="F12686" s="7"/>
      <c r="G12686" s="7"/>
      <c r="H12686" s="7">
        <f>IF('Раздел 2.14.2.3'!V40&gt;='Раздел 2.14.2.3'!W40,0,1)</f>
        <v>0</v>
      </c>
    </row>
    <row r="12687" spans="1:8" x14ac:dyDescent="0.2">
      <c r="A12687" s="6">
        <f t="shared" si="187"/>
        <v>609562</v>
      </c>
      <c r="B12687" s="6">
        <v>61</v>
      </c>
      <c r="C12687" s="7">
        <v>6</v>
      </c>
      <c r="D12687" s="7">
        <v>149</v>
      </c>
      <c r="E12687" s="6" t="s">
        <v>19518</v>
      </c>
      <c r="F12687" s="7"/>
      <c r="G12687" s="7"/>
      <c r="H12687" s="7">
        <f>IF('Раздел 2.14.2.3'!V41&gt;='Раздел 2.14.2.3'!W41,0,1)</f>
        <v>0</v>
      </c>
    </row>
    <row r="12688" spans="1:8" x14ac:dyDescent="0.2">
      <c r="A12688" s="6">
        <f t="shared" si="187"/>
        <v>609562</v>
      </c>
      <c r="B12688" s="6">
        <v>61</v>
      </c>
      <c r="C12688" s="7">
        <v>6</v>
      </c>
      <c r="D12688" s="7">
        <v>150</v>
      </c>
      <c r="E12688" s="6" t="s">
        <v>19519</v>
      </c>
      <c r="F12688" s="7"/>
      <c r="G12688" s="7"/>
      <c r="H12688" s="7">
        <f>IF('Раздел 2.14.2.3'!V42&gt;='Раздел 2.14.2.3'!W42,0,1)</f>
        <v>0</v>
      </c>
    </row>
    <row r="12689" spans="1:8" x14ac:dyDescent="0.2">
      <c r="A12689" s="6">
        <f t="shared" si="187"/>
        <v>609562</v>
      </c>
      <c r="B12689" s="6">
        <v>61</v>
      </c>
      <c r="C12689" s="7">
        <v>6</v>
      </c>
      <c r="D12689" s="7">
        <v>151</v>
      </c>
      <c r="E12689" s="6" t="s">
        <v>19520</v>
      </c>
      <c r="F12689" s="7"/>
      <c r="G12689" s="7"/>
      <c r="H12689" s="7">
        <f>IF('Раздел 2.14.2.3'!V43&gt;='Раздел 2.14.2.3'!W43,0,1)</f>
        <v>0</v>
      </c>
    </row>
    <row r="12690" spans="1:8" x14ac:dyDescent="0.2">
      <c r="A12690" s="6">
        <f t="shared" si="187"/>
        <v>609562</v>
      </c>
      <c r="B12690" s="6">
        <v>61</v>
      </c>
      <c r="C12690" s="7">
        <v>6</v>
      </c>
      <c r="D12690" s="7">
        <v>152</v>
      </c>
      <c r="E12690" s="6" t="s">
        <v>19521</v>
      </c>
      <c r="F12690" s="7"/>
      <c r="G12690" s="7"/>
      <c r="H12690" s="7">
        <f>IF('Раздел 2.14.2.3'!V44&gt;='Раздел 2.14.2.3'!W44,0,1)</f>
        <v>0</v>
      </c>
    </row>
    <row r="12691" spans="1:8" x14ac:dyDescent="0.2">
      <c r="A12691" s="6">
        <f t="shared" si="187"/>
        <v>609562</v>
      </c>
      <c r="B12691" s="6">
        <v>61</v>
      </c>
      <c r="C12691" s="7">
        <v>6</v>
      </c>
      <c r="D12691" s="7">
        <v>153</v>
      </c>
      <c r="E12691" s="6" t="s">
        <v>19522</v>
      </c>
      <c r="F12691" s="7"/>
      <c r="G12691" s="7"/>
      <c r="H12691" s="7">
        <f>IF('Раздел 2.14.2.3'!V45&gt;='Раздел 2.14.2.3'!W45,0,1)</f>
        <v>0</v>
      </c>
    </row>
    <row r="12692" spans="1:8" x14ac:dyDescent="0.2">
      <c r="A12692" s="6">
        <f t="shared" si="187"/>
        <v>609562</v>
      </c>
      <c r="B12692" s="6">
        <v>61</v>
      </c>
      <c r="C12692" s="7">
        <v>6</v>
      </c>
      <c r="D12692" s="7">
        <v>154</v>
      </c>
      <c r="E12692" s="6" t="s">
        <v>19523</v>
      </c>
      <c r="F12692" s="7"/>
      <c r="G12692" s="7"/>
      <c r="H12692" s="7">
        <f>IF('Раздел 2.14.2.3'!V46&gt;='Раздел 2.14.2.3'!W46,0,1)</f>
        <v>0</v>
      </c>
    </row>
    <row r="12693" spans="1:8" x14ac:dyDescent="0.2">
      <c r="A12693" s="6">
        <f t="shared" si="187"/>
        <v>609562</v>
      </c>
      <c r="B12693" s="6">
        <v>61</v>
      </c>
      <c r="C12693" s="7">
        <v>6</v>
      </c>
      <c r="D12693" s="7">
        <v>155</v>
      </c>
      <c r="E12693" s="6" t="s">
        <v>19524</v>
      </c>
      <c r="F12693" s="7"/>
      <c r="G12693" s="7"/>
      <c r="H12693" s="7">
        <f>IF('Раздел 2.14.2.3'!V47&gt;='Раздел 2.14.2.3'!W47,0,1)</f>
        <v>0</v>
      </c>
    </row>
    <row r="12694" spans="1:8" x14ac:dyDescent="0.2">
      <c r="A12694" s="6">
        <f t="shared" si="187"/>
        <v>609562</v>
      </c>
      <c r="B12694" s="6">
        <v>61</v>
      </c>
      <c r="C12694" s="7">
        <v>6</v>
      </c>
      <c r="D12694" s="7">
        <v>156</v>
      </c>
      <c r="E12694" s="6" t="s">
        <v>19525</v>
      </c>
      <c r="F12694" s="7"/>
      <c r="G12694" s="7"/>
      <c r="H12694" s="7">
        <f>IF('Раздел 2.14.2.3'!V48&gt;='Раздел 2.14.2.3'!W48,0,1)</f>
        <v>0</v>
      </c>
    </row>
    <row r="12695" spans="1:8" x14ac:dyDescent="0.2">
      <c r="A12695" s="6">
        <f t="shared" si="187"/>
        <v>609562</v>
      </c>
      <c r="B12695" s="6">
        <v>61</v>
      </c>
      <c r="C12695" s="119">
        <v>6</v>
      </c>
      <c r="D12695" s="119">
        <v>157</v>
      </c>
      <c r="E12695" s="119" t="s">
        <v>19526</v>
      </c>
      <c r="F12695" s="119"/>
      <c r="G12695" s="119"/>
      <c r="H12695" s="119">
        <f>IF('Раздел 2.14.2.3'!V49&gt;='Раздел 2.14.2.3'!W49,0,1)</f>
        <v>0</v>
      </c>
    </row>
    <row r="12696" spans="1:8" x14ac:dyDescent="0.2">
      <c r="A12696" s="6">
        <f t="shared" si="187"/>
        <v>609562</v>
      </c>
      <c r="B12696" s="6">
        <v>61</v>
      </c>
      <c r="C12696" s="125">
        <v>7</v>
      </c>
      <c r="D12696" s="7">
        <v>158</v>
      </c>
      <c r="E12696" s="6" t="s">
        <v>19527</v>
      </c>
      <c r="H12696" s="6">
        <f>IF('Раздел 2.14.2.3'!V21&gt;='Раздел 2.14.2.3'!X21,0,1)</f>
        <v>0</v>
      </c>
    </row>
    <row r="12697" spans="1:8" x14ac:dyDescent="0.2">
      <c r="A12697" s="6">
        <f t="shared" ref="A12697:A12760" si="188">P_3</f>
        <v>609562</v>
      </c>
      <c r="B12697" s="6">
        <v>61</v>
      </c>
      <c r="C12697" s="7">
        <v>7</v>
      </c>
      <c r="D12697" s="7">
        <v>159</v>
      </c>
      <c r="E12697" s="6" t="s">
        <v>19528</v>
      </c>
      <c r="H12697" s="6">
        <f>IF('Раздел 2.14.2.3'!V22&gt;='Раздел 2.14.2.3'!X22,0,1)</f>
        <v>0</v>
      </c>
    </row>
    <row r="12698" spans="1:8" x14ac:dyDescent="0.2">
      <c r="A12698" s="6">
        <f t="shared" si="188"/>
        <v>609562</v>
      </c>
      <c r="B12698" s="6">
        <v>61</v>
      </c>
      <c r="C12698" s="7">
        <v>7</v>
      </c>
      <c r="D12698" s="7">
        <v>160</v>
      </c>
      <c r="E12698" s="6" t="s">
        <v>19529</v>
      </c>
      <c r="H12698" s="6">
        <f>IF('Раздел 2.14.2.3'!V23&gt;='Раздел 2.14.2.3'!X23,0,1)</f>
        <v>0</v>
      </c>
    </row>
    <row r="12699" spans="1:8" x14ac:dyDescent="0.2">
      <c r="A12699" s="6">
        <f t="shared" si="188"/>
        <v>609562</v>
      </c>
      <c r="B12699" s="6">
        <v>61</v>
      </c>
      <c r="C12699" s="7">
        <v>7</v>
      </c>
      <c r="D12699" s="7">
        <v>161</v>
      </c>
      <c r="E12699" s="6" t="s">
        <v>19530</v>
      </c>
      <c r="H12699" s="6">
        <f>IF('Раздел 2.14.2.3'!V24&gt;='Раздел 2.14.2.3'!X24,0,1)</f>
        <v>0</v>
      </c>
    </row>
    <row r="12700" spans="1:8" x14ac:dyDescent="0.2">
      <c r="A12700" s="6">
        <f t="shared" si="188"/>
        <v>609562</v>
      </c>
      <c r="B12700" s="6">
        <v>61</v>
      </c>
      <c r="C12700" s="7">
        <v>7</v>
      </c>
      <c r="D12700" s="7">
        <v>162</v>
      </c>
      <c r="E12700" s="6" t="s">
        <v>19531</v>
      </c>
      <c r="H12700" s="6">
        <f>IF('Раздел 2.14.2.3'!V25&gt;='Раздел 2.14.2.3'!X25,0,1)</f>
        <v>0</v>
      </c>
    </row>
    <row r="12701" spans="1:8" x14ac:dyDescent="0.2">
      <c r="A12701" s="6">
        <f t="shared" si="188"/>
        <v>609562</v>
      </c>
      <c r="B12701" s="6">
        <v>61</v>
      </c>
      <c r="C12701" s="7">
        <v>7</v>
      </c>
      <c r="D12701" s="7">
        <v>163</v>
      </c>
      <c r="E12701" s="6" t="s">
        <v>19532</v>
      </c>
      <c r="H12701" s="6">
        <f>IF('Раздел 2.14.2.3'!V26&gt;='Раздел 2.14.2.3'!X26,0,1)</f>
        <v>0</v>
      </c>
    </row>
    <row r="12702" spans="1:8" x14ac:dyDescent="0.2">
      <c r="A12702" s="6">
        <f t="shared" si="188"/>
        <v>609562</v>
      </c>
      <c r="B12702" s="6">
        <v>61</v>
      </c>
      <c r="C12702" s="7">
        <v>7</v>
      </c>
      <c r="D12702" s="7">
        <v>164</v>
      </c>
      <c r="E12702" s="6" t="s">
        <v>19533</v>
      </c>
      <c r="H12702" s="6">
        <f>IF('Раздел 2.14.2.3'!V27&gt;='Раздел 2.14.2.3'!X27,0,1)</f>
        <v>0</v>
      </c>
    </row>
    <row r="12703" spans="1:8" x14ac:dyDescent="0.2">
      <c r="A12703" s="6">
        <f t="shared" si="188"/>
        <v>609562</v>
      </c>
      <c r="B12703" s="6">
        <v>61</v>
      </c>
      <c r="C12703" s="7">
        <v>7</v>
      </c>
      <c r="D12703" s="7">
        <v>165</v>
      </c>
      <c r="E12703" s="6" t="s">
        <v>19534</v>
      </c>
      <c r="H12703" s="6">
        <f>IF('Раздел 2.14.2.3'!V28&gt;='Раздел 2.14.2.3'!X28,0,1)</f>
        <v>0</v>
      </c>
    </row>
    <row r="12704" spans="1:8" x14ac:dyDescent="0.2">
      <c r="A12704" s="6">
        <f t="shared" si="188"/>
        <v>609562</v>
      </c>
      <c r="B12704" s="6">
        <v>61</v>
      </c>
      <c r="C12704" s="7">
        <v>7</v>
      </c>
      <c r="D12704" s="7">
        <v>166</v>
      </c>
      <c r="E12704" s="6" t="s">
        <v>19535</v>
      </c>
      <c r="H12704" s="6">
        <f>IF('Раздел 2.14.2.3'!V29&gt;='Раздел 2.14.2.3'!X29,0,1)</f>
        <v>0</v>
      </c>
    </row>
    <row r="12705" spans="1:8" x14ac:dyDescent="0.2">
      <c r="A12705" s="6">
        <f t="shared" si="188"/>
        <v>609562</v>
      </c>
      <c r="B12705" s="6">
        <v>61</v>
      </c>
      <c r="C12705" s="7">
        <v>7</v>
      </c>
      <c r="D12705" s="7">
        <v>167</v>
      </c>
      <c r="E12705" s="6" t="s">
        <v>19536</v>
      </c>
      <c r="H12705" s="6">
        <f>IF('Раздел 2.14.2.3'!V30&gt;='Раздел 2.14.2.3'!X30,0,1)</f>
        <v>0</v>
      </c>
    </row>
    <row r="12706" spans="1:8" x14ac:dyDescent="0.2">
      <c r="A12706" s="6">
        <f t="shared" si="188"/>
        <v>609562</v>
      </c>
      <c r="B12706" s="6">
        <v>61</v>
      </c>
      <c r="C12706" s="7">
        <v>7</v>
      </c>
      <c r="D12706" s="7">
        <v>168</v>
      </c>
      <c r="E12706" s="6" t="s">
        <v>19537</v>
      </c>
      <c r="H12706" s="6">
        <f>IF('Раздел 2.14.2.3'!V31&gt;='Раздел 2.14.2.3'!X31,0,1)</f>
        <v>0</v>
      </c>
    </row>
    <row r="12707" spans="1:8" x14ac:dyDescent="0.2">
      <c r="A12707" s="6">
        <f t="shared" si="188"/>
        <v>609562</v>
      </c>
      <c r="B12707" s="6">
        <v>61</v>
      </c>
      <c r="C12707" s="7">
        <v>7</v>
      </c>
      <c r="D12707" s="7">
        <v>169</v>
      </c>
      <c r="E12707" s="6" t="s">
        <v>19538</v>
      </c>
      <c r="H12707" s="6">
        <f>IF('Раздел 2.14.2.3'!V32&gt;='Раздел 2.14.2.3'!X32,0,1)</f>
        <v>0</v>
      </c>
    </row>
    <row r="12708" spans="1:8" x14ac:dyDescent="0.2">
      <c r="A12708" s="6">
        <f t="shared" si="188"/>
        <v>609562</v>
      </c>
      <c r="B12708" s="6">
        <v>61</v>
      </c>
      <c r="C12708" s="7">
        <v>7</v>
      </c>
      <c r="D12708" s="7">
        <v>170</v>
      </c>
      <c r="E12708" s="6" t="s">
        <v>19539</v>
      </c>
      <c r="H12708" s="6">
        <f>IF('Раздел 2.14.2.3'!V33&gt;='Раздел 2.14.2.3'!X33,0,1)</f>
        <v>0</v>
      </c>
    </row>
    <row r="12709" spans="1:8" x14ac:dyDescent="0.2">
      <c r="A12709" s="6">
        <f t="shared" si="188"/>
        <v>609562</v>
      </c>
      <c r="B12709" s="6">
        <v>61</v>
      </c>
      <c r="C12709" s="7">
        <v>7</v>
      </c>
      <c r="D12709" s="7">
        <v>171</v>
      </c>
      <c r="E12709" s="6" t="s">
        <v>19540</v>
      </c>
      <c r="H12709" s="6">
        <f>IF('Раздел 2.14.2.3'!V34&gt;='Раздел 2.14.2.3'!X34,0,1)</f>
        <v>0</v>
      </c>
    </row>
    <row r="12710" spans="1:8" x14ac:dyDescent="0.2">
      <c r="A12710" s="6">
        <f t="shared" si="188"/>
        <v>609562</v>
      </c>
      <c r="B12710" s="6">
        <v>61</v>
      </c>
      <c r="C12710" s="7">
        <v>7</v>
      </c>
      <c r="D12710" s="7">
        <v>172</v>
      </c>
      <c r="E12710" s="6" t="s">
        <v>19541</v>
      </c>
      <c r="H12710" s="6">
        <f>IF('Раздел 2.14.2.3'!V35&gt;='Раздел 2.14.2.3'!X35,0,1)</f>
        <v>0</v>
      </c>
    </row>
    <row r="12711" spans="1:8" x14ac:dyDescent="0.2">
      <c r="A12711" s="6">
        <f t="shared" si="188"/>
        <v>609562</v>
      </c>
      <c r="B12711" s="6">
        <v>61</v>
      </c>
      <c r="C12711" s="7">
        <v>7</v>
      </c>
      <c r="D12711" s="7">
        <v>173</v>
      </c>
      <c r="E12711" s="6" t="s">
        <v>19542</v>
      </c>
      <c r="H12711" s="6">
        <f>IF('Раздел 2.14.2.3'!V36&gt;='Раздел 2.14.2.3'!X36,0,1)</f>
        <v>0</v>
      </c>
    </row>
    <row r="12712" spans="1:8" x14ac:dyDescent="0.2">
      <c r="A12712" s="6">
        <f t="shared" si="188"/>
        <v>609562</v>
      </c>
      <c r="B12712" s="6">
        <v>61</v>
      </c>
      <c r="C12712" s="7">
        <v>7</v>
      </c>
      <c r="D12712" s="7">
        <v>174</v>
      </c>
      <c r="E12712" s="6" t="s">
        <v>19543</v>
      </c>
      <c r="H12712" s="6">
        <f>IF('Раздел 2.14.2.3'!V37&gt;='Раздел 2.14.2.3'!X37,0,1)</f>
        <v>0</v>
      </c>
    </row>
    <row r="12713" spans="1:8" x14ac:dyDescent="0.2">
      <c r="A12713" s="6">
        <f t="shared" si="188"/>
        <v>609562</v>
      </c>
      <c r="B12713" s="6">
        <v>61</v>
      </c>
      <c r="C12713" s="7">
        <v>7</v>
      </c>
      <c r="D12713" s="7">
        <v>175</v>
      </c>
      <c r="E12713" s="6" t="s">
        <v>19544</v>
      </c>
      <c r="H12713" s="6">
        <f>IF('Раздел 2.14.2.3'!V38&gt;='Раздел 2.14.2.3'!X38,0,1)</f>
        <v>0</v>
      </c>
    </row>
    <row r="12714" spans="1:8" x14ac:dyDescent="0.2">
      <c r="A12714" s="6">
        <f t="shared" si="188"/>
        <v>609562</v>
      </c>
      <c r="B12714" s="6">
        <v>61</v>
      </c>
      <c r="C12714" s="7">
        <v>7</v>
      </c>
      <c r="D12714" s="7">
        <v>176</v>
      </c>
      <c r="E12714" s="6" t="s">
        <v>19545</v>
      </c>
      <c r="H12714" s="6">
        <f>IF('Раздел 2.14.2.3'!V39&gt;='Раздел 2.14.2.3'!X39,0,1)</f>
        <v>0</v>
      </c>
    </row>
    <row r="12715" spans="1:8" x14ac:dyDescent="0.2">
      <c r="A12715" s="6">
        <f t="shared" si="188"/>
        <v>609562</v>
      </c>
      <c r="B12715" s="6">
        <v>61</v>
      </c>
      <c r="C12715" s="7">
        <v>7</v>
      </c>
      <c r="D12715" s="7">
        <v>177</v>
      </c>
      <c r="E12715" s="6" t="s">
        <v>19546</v>
      </c>
      <c r="H12715" s="6">
        <f>IF('Раздел 2.14.2.3'!V40&gt;='Раздел 2.14.2.3'!X40,0,1)</f>
        <v>0</v>
      </c>
    </row>
    <row r="12716" spans="1:8" x14ac:dyDescent="0.2">
      <c r="A12716" s="6">
        <f t="shared" si="188"/>
        <v>609562</v>
      </c>
      <c r="B12716" s="6">
        <v>61</v>
      </c>
      <c r="C12716" s="7">
        <v>7</v>
      </c>
      <c r="D12716" s="7">
        <v>178</v>
      </c>
      <c r="E12716" s="6" t="s">
        <v>19547</v>
      </c>
      <c r="H12716" s="6">
        <f>IF('Раздел 2.14.2.3'!V41&gt;='Раздел 2.14.2.3'!X41,0,1)</f>
        <v>0</v>
      </c>
    </row>
    <row r="12717" spans="1:8" x14ac:dyDescent="0.2">
      <c r="A12717" s="6">
        <f t="shared" si="188"/>
        <v>609562</v>
      </c>
      <c r="B12717" s="6">
        <v>61</v>
      </c>
      <c r="C12717" s="7">
        <v>7</v>
      </c>
      <c r="D12717" s="7">
        <v>179</v>
      </c>
      <c r="E12717" s="6" t="s">
        <v>19548</v>
      </c>
      <c r="H12717" s="6">
        <f>IF('Раздел 2.14.2.3'!V42&gt;='Раздел 2.14.2.3'!X42,0,1)</f>
        <v>0</v>
      </c>
    </row>
    <row r="12718" spans="1:8" x14ac:dyDescent="0.2">
      <c r="A12718" s="6">
        <f t="shared" si="188"/>
        <v>609562</v>
      </c>
      <c r="B12718" s="6">
        <v>61</v>
      </c>
      <c r="C12718" s="7">
        <v>7</v>
      </c>
      <c r="D12718" s="7">
        <v>180</v>
      </c>
      <c r="E12718" s="6" t="s">
        <v>19549</v>
      </c>
      <c r="H12718" s="6">
        <f>IF('Раздел 2.14.2.3'!V43&gt;='Раздел 2.14.2.3'!X43,0,1)</f>
        <v>0</v>
      </c>
    </row>
    <row r="12719" spans="1:8" x14ac:dyDescent="0.2">
      <c r="A12719" s="6">
        <f t="shared" si="188"/>
        <v>609562</v>
      </c>
      <c r="B12719" s="6">
        <v>61</v>
      </c>
      <c r="C12719" s="7">
        <v>7</v>
      </c>
      <c r="D12719" s="7">
        <v>181</v>
      </c>
      <c r="E12719" s="6" t="s">
        <v>19550</v>
      </c>
      <c r="H12719" s="6">
        <f>IF('Раздел 2.14.2.3'!V44&gt;='Раздел 2.14.2.3'!X44,0,1)</f>
        <v>0</v>
      </c>
    </row>
    <row r="12720" spans="1:8" x14ac:dyDescent="0.2">
      <c r="A12720" s="6">
        <f t="shared" si="188"/>
        <v>609562</v>
      </c>
      <c r="B12720" s="6">
        <v>61</v>
      </c>
      <c r="C12720" s="7">
        <v>7</v>
      </c>
      <c r="D12720" s="7">
        <v>182</v>
      </c>
      <c r="E12720" s="6" t="s">
        <v>19551</v>
      </c>
      <c r="H12720" s="6">
        <f>IF('Раздел 2.14.2.3'!V45&gt;='Раздел 2.14.2.3'!X45,0,1)</f>
        <v>0</v>
      </c>
    </row>
    <row r="12721" spans="1:8" x14ac:dyDescent="0.2">
      <c r="A12721" s="6">
        <f t="shared" si="188"/>
        <v>609562</v>
      </c>
      <c r="B12721" s="6">
        <v>61</v>
      </c>
      <c r="C12721" s="7">
        <v>7</v>
      </c>
      <c r="D12721" s="7">
        <v>183</v>
      </c>
      <c r="E12721" s="6" t="s">
        <v>19552</v>
      </c>
      <c r="H12721" s="6">
        <f>IF('Раздел 2.14.2.3'!V46&gt;='Раздел 2.14.2.3'!X46,0,1)</f>
        <v>0</v>
      </c>
    </row>
    <row r="12722" spans="1:8" x14ac:dyDescent="0.2">
      <c r="A12722" s="6">
        <f t="shared" si="188"/>
        <v>609562</v>
      </c>
      <c r="B12722" s="6">
        <v>61</v>
      </c>
      <c r="C12722" s="7">
        <v>7</v>
      </c>
      <c r="D12722" s="7">
        <v>184</v>
      </c>
      <c r="E12722" s="6" t="s">
        <v>19553</v>
      </c>
      <c r="H12722" s="6">
        <f>IF('Раздел 2.14.2.3'!V47&gt;='Раздел 2.14.2.3'!X47,0,1)</f>
        <v>0</v>
      </c>
    </row>
    <row r="12723" spans="1:8" x14ac:dyDescent="0.2">
      <c r="A12723" s="6">
        <f t="shared" si="188"/>
        <v>609562</v>
      </c>
      <c r="B12723" s="6">
        <v>61</v>
      </c>
      <c r="C12723" s="7">
        <v>7</v>
      </c>
      <c r="D12723" s="7">
        <v>185</v>
      </c>
      <c r="E12723" s="6" t="s">
        <v>19554</v>
      </c>
      <c r="H12723" s="6">
        <f>IF('Раздел 2.14.2.3'!V48&gt;='Раздел 2.14.2.3'!X48,0,1)</f>
        <v>0</v>
      </c>
    </row>
    <row r="12724" spans="1:8" x14ac:dyDescent="0.2">
      <c r="A12724" s="6">
        <f t="shared" si="188"/>
        <v>609562</v>
      </c>
      <c r="B12724" s="6">
        <v>61</v>
      </c>
      <c r="C12724" s="119">
        <v>7</v>
      </c>
      <c r="D12724" s="119">
        <v>186</v>
      </c>
      <c r="E12724" s="119" t="s">
        <v>19555</v>
      </c>
      <c r="F12724" s="119"/>
      <c r="G12724" s="119"/>
      <c r="H12724" s="119">
        <f>IF('Раздел 2.14.2.3'!V49&gt;='Раздел 2.14.2.3'!X49,0,1)</f>
        <v>0</v>
      </c>
    </row>
    <row r="12725" spans="1:8" x14ac:dyDescent="0.2">
      <c r="A12725" s="6">
        <f t="shared" si="188"/>
        <v>609562</v>
      </c>
      <c r="B12725" s="6">
        <v>61</v>
      </c>
      <c r="C12725" s="6">
        <v>8</v>
      </c>
      <c r="D12725" s="7">
        <v>187</v>
      </c>
      <c r="E12725" s="6" t="s">
        <v>19556</v>
      </c>
      <c r="F12725" s="125"/>
      <c r="G12725" s="125"/>
      <c r="H12725" s="125">
        <f>IF('Раздел 2.14.2.3'!Y21&gt;='Раздел 2.14.2.3'!Z21,0,1)</f>
        <v>0</v>
      </c>
    </row>
    <row r="12726" spans="1:8" x14ac:dyDescent="0.2">
      <c r="A12726" s="6">
        <f t="shared" si="188"/>
        <v>609562</v>
      </c>
      <c r="B12726" s="6">
        <v>61</v>
      </c>
      <c r="C12726" s="6">
        <v>8</v>
      </c>
      <c r="D12726" s="7">
        <v>188</v>
      </c>
      <c r="E12726" s="6" t="s">
        <v>19557</v>
      </c>
      <c r="F12726" s="7"/>
      <c r="G12726" s="7"/>
      <c r="H12726" s="7">
        <f>IF('Раздел 2.14.2.3'!Y22&gt;='Раздел 2.14.2.3'!Z22,0,1)</f>
        <v>0</v>
      </c>
    </row>
    <row r="12727" spans="1:8" x14ac:dyDescent="0.2">
      <c r="A12727" s="6">
        <f t="shared" si="188"/>
        <v>609562</v>
      </c>
      <c r="B12727" s="6">
        <v>61</v>
      </c>
      <c r="C12727" s="6">
        <v>8</v>
      </c>
      <c r="D12727" s="7">
        <v>189</v>
      </c>
      <c r="E12727" s="6" t="s">
        <v>19558</v>
      </c>
      <c r="F12727" s="7"/>
      <c r="G12727" s="7"/>
      <c r="H12727" s="7">
        <f>IF('Раздел 2.14.2.3'!Y23&gt;='Раздел 2.14.2.3'!Z23,0,1)</f>
        <v>0</v>
      </c>
    </row>
    <row r="12728" spans="1:8" x14ac:dyDescent="0.2">
      <c r="A12728" s="6">
        <f t="shared" si="188"/>
        <v>609562</v>
      </c>
      <c r="B12728" s="6">
        <v>61</v>
      </c>
      <c r="C12728" s="6">
        <v>8</v>
      </c>
      <c r="D12728" s="7">
        <v>190</v>
      </c>
      <c r="E12728" s="6" t="s">
        <v>19559</v>
      </c>
      <c r="F12728" s="7"/>
      <c r="G12728" s="7"/>
      <c r="H12728" s="7">
        <f>IF('Раздел 2.14.2.3'!Y24&gt;='Раздел 2.14.2.3'!Z24,0,1)</f>
        <v>0</v>
      </c>
    </row>
    <row r="12729" spans="1:8" x14ac:dyDescent="0.2">
      <c r="A12729" s="6">
        <f t="shared" si="188"/>
        <v>609562</v>
      </c>
      <c r="B12729" s="6">
        <v>61</v>
      </c>
      <c r="C12729" s="6">
        <v>8</v>
      </c>
      <c r="D12729" s="7">
        <v>191</v>
      </c>
      <c r="E12729" s="6" t="s">
        <v>19560</v>
      </c>
      <c r="F12729" s="7"/>
      <c r="G12729" s="7"/>
      <c r="H12729" s="7">
        <f>IF('Раздел 2.14.2.3'!Y25&gt;='Раздел 2.14.2.3'!Z25,0,1)</f>
        <v>0</v>
      </c>
    </row>
    <row r="12730" spans="1:8" x14ac:dyDescent="0.2">
      <c r="A12730" s="6">
        <f t="shared" si="188"/>
        <v>609562</v>
      </c>
      <c r="B12730" s="6">
        <v>61</v>
      </c>
      <c r="C12730" s="6">
        <v>8</v>
      </c>
      <c r="D12730" s="7">
        <v>192</v>
      </c>
      <c r="E12730" s="6" t="s">
        <v>20318</v>
      </c>
      <c r="F12730" s="7"/>
      <c r="G12730" s="7"/>
      <c r="H12730" s="7">
        <f>IF('Раздел 2.14.2.3'!Y26&gt;='Раздел 2.14.2.3'!Z26,0,1)</f>
        <v>0</v>
      </c>
    </row>
    <row r="12731" spans="1:8" x14ac:dyDescent="0.2">
      <c r="A12731" s="6">
        <f t="shared" si="188"/>
        <v>609562</v>
      </c>
      <c r="B12731" s="6">
        <v>61</v>
      </c>
      <c r="C12731" s="6">
        <v>8</v>
      </c>
      <c r="D12731" s="7">
        <v>193</v>
      </c>
      <c r="E12731" s="6" t="s">
        <v>20319</v>
      </c>
      <c r="F12731" s="7"/>
      <c r="G12731" s="7"/>
      <c r="H12731" s="7">
        <f>IF('Раздел 2.14.2.3'!Y27&gt;='Раздел 2.14.2.3'!Z27,0,1)</f>
        <v>0</v>
      </c>
    </row>
    <row r="12732" spans="1:8" x14ac:dyDescent="0.2">
      <c r="A12732" s="6">
        <f t="shared" si="188"/>
        <v>609562</v>
      </c>
      <c r="B12732" s="6">
        <v>61</v>
      </c>
      <c r="C12732" s="6">
        <v>8</v>
      </c>
      <c r="D12732" s="7">
        <v>194</v>
      </c>
      <c r="E12732" s="6" t="s">
        <v>20320</v>
      </c>
      <c r="F12732" s="7"/>
      <c r="G12732" s="7"/>
      <c r="H12732" s="7">
        <f>IF('Раздел 2.14.2.3'!Y28&gt;='Раздел 2.14.2.3'!Z28,0,1)</f>
        <v>0</v>
      </c>
    </row>
    <row r="12733" spans="1:8" x14ac:dyDescent="0.2">
      <c r="A12733" s="6">
        <f t="shared" si="188"/>
        <v>609562</v>
      </c>
      <c r="B12733" s="6">
        <v>61</v>
      </c>
      <c r="C12733" s="6">
        <v>8</v>
      </c>
      <c r="D12733" s="7">
        <v>195</v>
      </c>
      <c r="E12733" s="6" t="s">
        <v>21067</v>
      </c>
      <c r="F12733" s="7"/>
      <c r="G12733" s="7"/>
      <c r="H12733" s="7">
        <f>IF('Раздел 2.14.2.3'!Y29&gt;='Раздел 2.14.2.3'!Z29,0,1)</f>
        <v>0</v>
      </c>
    </row>
    <row r="12734" spans="1:8" x14ac:dyDescent="0.2">
      <c r="A12734" s="6">
        <f t="shared" si="188"/>
        <v>609562</v>
      </c>
      <c r="B12734" s="6">
        <v>61</v>
      </c>
      <c r="C12734" s="6">
        <v>8</v>
      </c>
      <c r="D12734" s="7">
        <v>196</v>
      </c>
      <c r="E12734" s="6" t="s">
        <v>21103</v>
      </c>
      <c r="F12734" s="7"/>
      <c r="G12734" s="7"/>
      <c r="H12734" s="7">
        <f>IF('Раздел 2.14.2.3'!Y30&gt;='Раздел 2.14.2.3'!Z30,0,1)</f>
        <v>0</v>
      </c>
    </row>
    <row r="12735" spans="1:8" x14ac:dyDescent="0.2">
      <c r="A12735" s="6">
        <f t="shared" si="188"/>
        <v>609562</v>
      </c>
      <c r="B12735" s="6">
        <v>61</v>
      </c>
      <c r="C12735" s="6">
        <v>8</v>
      </c>
      <c r="D12735" s="7">
        <v>197</v>
      </c>
      <c r="E12735" s="6" t="s">
        <v>21104</v>
      </c>
      <c r="F12735" s="7"/>
      <c r="G12735" s="7"/>
      <c r="H12735" s="7">
        <f>IF('Раздел 2.14.2.3'!Y31&gt;='Раздел 2.14.2.3'!Z31,0,1)</f>
        <v>0</v>
      </c>
    </row>
    <row r="12736" spans="1:8" x14ac:dyDescent="0.2">
      <c r="A12736" s="6">
        <f t="shared" si="188"/>
        <v>609562</v>
      </c>
      <c r="B12736" s="6">
        <v>61</v>
      </c>
      <c r="C12736" s="6">
        <v>8</v>
      </c>
      <c r="D12736" s="7">
        <v>198</v>
      </c>
      <c r="E12736" s="6" t="s">
        <v>21105</v>
      </c>
      <c r="F12736" s="7"/>
      <c r="G12736" s="7"/>
      <c r="H12736" s="7">
        <f>IF('Раздел 2.14.2.3'!Y32&gt;='Раздел 2.14.2.3'!Z32,0,1)</f>
        <v>0</v>
      </c>
    </row>
    <row r="12737" spans="1:8" x14ac:dyDescent="0.2">
      <c r="A12737" s="6">
        <f t="shared" si="188"/>
        <v>609562</v>
      </c>
      <c r="B12737" s="6">
        <v>61</v>
      </c>
      <c r="C12737" s="6">
        <v>8</v>
      </c>
      <c r="D12737" s="7">
        <v>199</v>
      </c>
      <c r="E12737" s="6" t="s">
        <v>21106</v>
      </c>
      <c r="F12737" s="7"/>
      <c r="G12737" s="7"/>
      <c r="H12737" s="7">
        <f>IF('Раздел 2.14.2.3'!Y33&gt;='Раздел 2.14.2.3'!Z33,0,1)</f>
        <v>0</v>
      </c>
    </row>
    <row r="12738" spans="1:8" x14ac:dyDescent="0.2">
      <c r="A12738" s="6">
        <f t="shared" si="188"/>
        <v>609562</v>
      </c>
      <c r="B12738" s="6">
        <v>61</v>
      </c>
      <c r="C12738" s="6">
        <v>8</v>
      </c>
      <c r="D12738" s="7">
        <v>200</v>
      </c>
      <c r="E12738" s="6" t="s">
        <v>21107</v>
      </c>
      <c r="F12738" s="7"/>
      <c r="G12738" s="7"/>
      <c r="H12738" s="7">
        <f>IF('Раздел 2.14.2.3'!Y34&gt;='Раздел 2.14.2.3'!Z34,0,1)</f>
        <v>0</v>
      </c>
    </row>
    <row r="12739" spans="1:8" x14ac:dyDescent="0.2">
      <c r="A12739" s="6">
        <f t="shared" si="188"/>
        <v>609562</v>
      </c>
      <c r="B12739" s="6">
        <v>61</v>
      </c>
      <c r="C12739" s="6">
        <v>8</v>
      </c>
      <c r="D12739" s="7">
        <v>201</v>
      </c>
      <c r="E12739" s="6" t="s">
        <v>21108</v>
      </c>
      <c r="F12739" s="7"/>
      <c r="G12739" s="7"/>
      <c r="H12739" s="7">
        <f>IF('Раздел 2.14.2.3'!Y35&gt;='Раздел 2.14.2.3'!Z35,0,1)</f>
        <v>0</v>
      </c>
    </row>
    <row r="12740" spans="1:8" x14ac:dyDescent="0.2">
      <c r="A12740" s="6">
        <f t="shared" si="188"/>
        <v>609562</v>
      </c>
      <c r="B12740" s="6">
        <v>61</v>
      </c>
      <c r="C12740" s="6">
        <v>8</v>
      </c>
      <c r="D12740" s="7">
        <v>202</v>
      </c>
      <c r="E12740" s="6" t="s">
        <v>21109</v>
      </c>
      <c r="F12740" s="7"/>
      <c r="G12740" s="7"/>
      <c r="H12740" s="7">
        <f>IF('Раздел 2.14.2.3'!Y36&gt;='Раздел 2.14.2.3'!Z36,0,1)</f>
        <v>0</v>
      </c>
    </row>
    <row r="12741" spans="1:8" x14ac:dyDescent="0.2">
      <c r="A12741" s="6">
        <f t="shared" si="188"/>
        <v>609562</v>
      </c>
      <c r="B12741" s="6">
        <v>61</v>
      </c>
      <c r="C12741" s="6">
        <v>8</v>
      </c>
      <c r="D12741" s="7">
        <v>203</v>
      </c>
      <c r="E12741" s="6" t="s">
        <v>21110</v>
      </c>
      <c r="F12741" s="7"/>
      <c r="G12741" s="7"/>
      <c r="H12741" s="7">
        <f>IF('Раздел 2.14.2.3'!Y37&gt;='Раздел 2.14.2.3'!Z37,0,1)</f>
        <v>0</v>
      </c>
    </row>
    <row r="12742" spans="1:8" x14ac:dyDescent="0.2">
      <c r="A12742" s="6">
        <f t="shared" si="188"/>
        <v>609562</v>
      </c>
      <c r="B12742" s="6">
        <v>61</v>
      </c>
      <c r="C12742" s="6">
        <v>8</v>
      </c>
      <c r="D12742" s="7">
        <v>204</v>
      </c>
      <c r="E12742" s="6" t="s">
        <v>21111</v>
      </c>
      <c r="F12742" s="7"/>
      <c r="G12742" s="7"/>
      <c r="H12742" s="7">
        <f>IF('Раздел 2.14.2.3'!Y38&gt;='Раздел 2.14.2.3'!Z38,0,1)</f>
        <v>0</v>
      </c>
    </row>
    <row r="12743" spans="1:8" x14ac:dyDescent="0.2">
      <c r="A12743" s="6">
        <f t="shared" si="188"/>
        <v>609562</v>
      </c>
      <c r="B12743" s="6">
        <v>61</v>
      </c>
      <c r="C12743" s="6">
        <v>8</v>
      </c>
      <c r="D12743" s="7">
        <v>205</v>
      </c>
      <c r="E12743" s="6" t="s">
        <v>21112</v>
      </c>
      <c r="F12743" s="7"/>
      <c r="G12743" s="7"/>
      <c r="H12743" s="7">
        <f>IF('Раздел 2.14.2.3'!Y39&gt;='Раздел 2.14.2.3'!Z39,0,1)</f>
        <v>0</v>
      </c>
    </row>
    <row r="12744" spans="1:8" x14ac:dyDescent="0.2">
      <c r="A12744" s="6">
        <f t="shared" si="188"/>
        <v>609562</v>
      </c>
      <c r="B12744" s="6">
        <v>61</v>
      </c>
      <c r="C12744" s="6">
        <v>8</v>
      </c>
      <c r="D12744" s="7">
        <v>206</v>
      </c>
      <c r="E12744" s="6" t="s">
        <v>21113</v>
      </c>
      <c r="F12744" s="7"/>
      <c r="G12744" s="7"/>
      <c r="H12744" s="7">
        <f>IF('Раздел 2.14.2.3'!Y40&gt;='Раздел 2.14.2.3'!Z40,0,1)</f>
        <v>0</v>
      </c>
    </row>
    <row r="12745" spans="1:8" x14ac:dyDescent="0.2">
      <c r="A12745" s="6">
        <f t="shared" si="188"/>
        <v>609562</v>
      </c>
      <c r="B12745" s="6">
        <v>61</v>
      </c>
      <c r="C12745" s="6">
        <v>8</v>
      </c>
      <c r="D12745" s="7">
        <v>207</v>
      </c>
      <c r="E12745" s="6" t="s">
        <v>21114</v>
      </c>
      <c r="F12745" s="7"/>
      <c r="G12745" s="7"/>
      <c r="H12745" s="7">
        <f>IF('Раздел 2.14.2.3'!Y41&gt;='Раздел 2.14.2.3'!Z41,0,1)</f>
        <v>0</v>
      </c>
    </row>
    <row r="12746" spans="1:8" x14ac:dyDescent="0.2">
      <c r="A12746" s="6">
        <f t="shared" si="188"/>
        <v>609562</v>
      </c>
      <c r="B12746" s="6">
        <v>61</v>
      </c>
      <c r="C12746" s="6">
        <v>8</v>
      </c>
      <c r="D12746" s="7">
        <v>208</v>
      </c>
      <c r="E12746" s="6" t="s">
        <v>21115</v>
      </c>
      <c r="F12746" s="7"/>
      <c r="G12746" s="7"/>
      <c r="H12746" s="7">
        <f>IF('Раздел 2.14.2.3'!Y42&gt;='Раздел 2.14.2.3'!Z42,0,1)</f>
        <v>0</v>
      </c>
    </row>
    <row r="12747" spans="1:8" x14ac:dyDescent="0.2">
      <c r="A12747" s="6">
        <f t="shared" si="188"/>
        <v>609562</v>
      </c>
      <c r="B12747" s="6">
        <v>61</v>
      </c>
      <c r="C12747" s="6">
        <v>8</v>
      </c>
      <c r="D12747" s="7">
        <v>209</v>
      </c>
      <c r="E12747" s="6" t="s">
        <v>21116</v>
      </c>
      <c r="F12747" s="7"/>
      <c r="G12747" s="7"/>
      <c r="H12747" s="7">
        <f>IF('Раздел 2.14.2.3'!Y43&gt;='Раздел 2.14.2.3'!Z43,0,1)</f>
        <v>0</v>
      </c>
    </row>
    <row r="12748" spans="1:8" x14ac:dyDescent="0.2">
      <c r="A12748" s="6">
        <f t="shared" si="188"/>
        <v>609562</v>
      </c>
      <c r="B12748" s="6">
        <v>61</v>
      </c>
      <c r="C12748" s="6">
        <v>8</v>
      </c>
      <c r="D12748" s="7">
        <v>210</v>
      </c>
      <c r="E12748" s="6" t="s">
        <v>21117</v>
      </c>
      <c r="F12748" s="7"/>
      <c r="G12748" s="7"/>
      <c r="H12748" s="7">
        <f>IF('Раздел 2.14.2.3'!Y44&gt;='Раздел 2.14.2.3'!Z44,0,1)</f>
        <v>0</v>
      </c>
    </row>
    <row r="12749" spans="1:8" x14ac:dyDescent="0.2">
      <c r="A12749" s="6">
        <f t="shared" si="188"/>
        <v>609562</v>
      </c>
      <c r="B12749" s="6">
        <v>61</v>
      </c>
      <c r="C12749" s="6">
        <v>8</v>
      </c>
      <c r="D12749" s="7">
        <v>211</v>
      </c>
      <c r="E12749" s="6" t="s">
        <v>21118</v>
      </c>
      <c r="F12749" s="7"/>
      <c r="G12749" s="7"/>
      <c r="H12749" s="7">
        <f>IF('Раздел 2.14.2.3'!Y45&gt;='Раздел 2.14.2.3'!Z45,0,1)</f>
        <v>0</v>
      </c>
    </row>
    <row r="12750" spans="1:8" x14ac:dyDescent="0.2">
      <c r="A12750" s="6">
        <f t="shared" si="188"/>
        <v>609562</v>
      </c>
      <c r="B12750" s="6">
        <v>61</v>
      </c>
      <c r="C12750" s="6">
        <v>8</v>
      </c>
      <c r="D12750" s="7">
        <v>212</v>
      </c>
      <c r="E12750" s="6" t="s">
        <v>21119</v>
      </c>
      <c r="F12750" s="7"/>
      <c r="G12750" s="7"/>
      <c r="H12750" s="7">
        <f>IF('Раздел 2.14.2.3'!Y46&gt;='Раздел 2.14.2.3'!Z46,0,1)</f>
        <v>0</v>
      </c>
    </row>
    <row r="12751" spans="1:8" x14ac:dyDescent="0.2">
      <c r="A12751" s="6">
        <f t="shared" si="188"/>
        <v>609562</v>
      </c>
      <c r="B12751" s="6">
        <v>61</v>
      </c>
      <c r="C12751" s="6">
        <v>8</v>
      </c>
      <c r="D12751" s="7">
        <v>213</v>
      </c>
      <c r="E12751" s="6" t="s">
        <v>20627</v>
      </c>
      <c r="F12751" s="7"/>
      <c r="G12751" s="7"/>
      <c r="H12751" s="7">
        <f>IF('Раздел 2.14.2.3'!Y47&gt;='Раздел 2.14.2.3'!Z47,0,1)</f>
        <v>0</v>
      </c>
    </row>
    <row r="12752" spans="1:8" x14ac:dyDescent="0.2">
      <c r="A12752" s="6">
        <f t="shared" si="188"/>
        <v>609562</v>
      </c>
      <c r="B12752" s="6">
        <v>61</v>
      </c>
      <c r="C12752" s="6">
        <v>8</v>
      </c>
      <c r="D12752" s="7">
        <v>214</v>
      </c>
      <c r="E12752" s="6" t="s">
        <v>20628</v>
      </c>
      <c r="F12752" s="7"/>
      <c r="G12752" s="7"/>
      <c r="H12752" s="7">
        <f>IF('Раздел 2.14.2.3'!Y48&gt;='Раздел 2.14.2.3'!Z48,0,1)</f>
        <v>0</v>
      </c>
    </row>
    <row r="12753" spans="1:8" x14ac:dyDescent="0.2">
      <c r="A12753" s="6">
        <f t="shared" si="188"/>
        <v>609562</v>
      </c>
      <c r="B12753" s="6">
        <v>61</v>
      </c>
      <c r="C12753" s="119">
        <v>8</v>
      </c>
      <c r="D12753" s="119">
        <v>215</v>
      </c>
      <c r="E12753" s="119" t="s">
        <v>20629</v>
      </c>
      <c r="F12753" s="119"/>
      <c r="G12753" s="119"/>
      <c r="H12753" s="119">
        <f>IF('Раздел 2.14.2.3'!Y49&gt;='Раздел 2.14.2.3'!Z49,0,1)</f>
        <v>0</v>
      </c>
    </row>
    <row r="12754" spans="1:8" x14ac:dyDescent="0.2">
      <c r="A12754" s="6">
        <f t="shared" si="188"/>
        <v>609562</v>
      </c>
      <c r="B12754" s="6">
        <v>61</v>
      </c>
      <c r="C12754" s="6">
        <v>9</v>
      </c>
      <c r="D12754" s="7">
        <v>216</v>
      </c>
      <c r="E12754" s="6" t="s">
        <v>20630</v>
      </c>
      <c r="H12754" s="6">
        <f>IF('Раздел 2.14.2.3'!Y21&gt;='Раздел 2.14.2.3'!AA21,0,1)</f>
        <v>0</v>
      </c>
    </row>
    <row r="12755" spans="1:8" x14ac:dyDescent="0.2">
      <c r="A12755" s="6">
        <f t="shared" si="188"/>
        <v>609562</v>
      </c>
      <c r="B12755" s="6">
        <v>61</v>
      </c>
      <c r="C12755" s="6">
        <v>9</v>
      </c>
      <c r="D12755" s="7">
        <v>217</v>
      </c>
      <c r="E12755" s="6" t="s">
        <v>20631</v>
      </c>
      <c r="H12755" s="6">
        <f>IF('Раздел 2.14.2.3'!Y22&gt;='Раздел 2.14.2.3'!AA22,0,1)</f>
        <v>0</v>
      </c>
    </row>
    <row r="12756" spans="1:8" x14ac:dyDescent="0.2">
      <c r="A12756" s="6">
        <f t="shared" si="188"/>
        <v>609562</v>
      </c>
      <c r="B12756" s="6">
        <v>61</v>
      </c>
      <c r="C12756" s="6">
        <v>9</v>
      </c>
      <c r="D12756" s="7">
        <v>218</v>
      </c>
      <c r="E12756" s="6" t="s">
        <v>20632</v>
      </c>
      <c r="H12756" s="6">
        <f>IF('Раздел 2.14.2.3'!Y23&gt;='Раздел 2.14.2.3'!AA23,0,1)</f>
        <v>0</v>
      </c>
    </row>
    <row r="12757" spans="1:8" x14ac:dyDescent="0.2">
      <c r="A12757" s="6">
        <f t="shared" si="188"/>
        <v>609562</v>
      </c>
      <c r="B12757" s="6">
        <v>61</v>
      </c>
      <c r="C12757" s="6">
        <v>9</v>
      </c>
      <c r="D12757" s="7">
        <v>219</v>
      </c>
      <c r="E12757" s="6" t="s">
        <v>20633</v>
      </c>
      <c r="H12757" s="6">
        <f>IF('Раздел 2.14.2.3'!Y24&gt;='Раздел 2.14.2.3'!AA24,0,1)</f>
        <v>0</v>
      </c>
    </row>
    <row r="12758" spans="1:8" x14ac:dyDescent="0.2">
      <c r="A12758" s="6">
        <f t="shared" si="188"/>
        <v>609562</v>
      </c>
      <c r="B12758" s="6">
        <v>61</v>
      </c>
      <c r="C12758" s="6">
        <v>9</v>
      </c>
      <c r="D12758" s="7">
        <v>220</v>
      </c>
      <c r="E12758" s="6" t="s">
        <v>20634</v>
      </c>
      <c r="H12758" s="6">
        <f>IF('Раздел 2.14.2.3'!Y25&gt;='Раздел 2.14.2.3'!AA25,0,1)</f>
        <v>0</v>
      </c>
    </row>
    <row r="12759" spans="1:8" x14ac:dyDescent="0.2">
      <c r="A12759" s="6">
        <f t="shared" si="188"/>
        <v>609562</v>
      </c>
      <c r="B12759" s="6">
        <v>61</v>
      </c>
      <c r="C12759" s="6">
        <v>9</v>
      </c>
      <c r="D12759" s="7">
        <v>221</v>
      </c>
      <c r="E12759" s="6" t="s">
        <v>20635</v>
      </c>
      <c r="H12759" s="6">
        <f>IF('Раздел 2.14.2.3'!Y26&gt;='Раздел 2.14.2.3'!AA26,0,1)</f>
        <v>0</v>
      </c>
    </row>
    <row r="12760" spans="1:8" x14ac:dyDescent="0.2">
      <c r="A12760" s="6">
        <f t="shared" si="188"/>
        <v>609562</v>
      </c>
      <c r="B12760" s="6">
        <v>61</v>
      </c>
      <c r="C12760" s="6">
        <v>9</v>
      </c>
      <c r="D12760" s="7">
        <v>222</v>
      </c>
      <c r="E12760" s="6" t="s">
        <v>20636</v>
      </c>
      <c r="H12760" s="6">
        <f>IF('Раздел 2.14.2.3'!Y27&gt;='Раздел 2.14.2.3'!AA27,0,1)</f>
        <v>0</v>
      </c>
    </row>
    <row r="12761" spans="1:8" x14ac:dyDescent="0.2">
      <c r="A12761" s="6">
        <f t="shared" ref="A12761:A12828" si="189">P_3</f>
        <v>609562</v>
      </c>
      <c r="B12761" s="6">
        <v>61</v>
      </c>
      <c r="C12761" s="6">
        <v>9</v>
      </c>
      <c r="D12761" s="7">
        <v>223</v>
      </c>
      <c r="E12761" s="6" t="s">
        <v>20637</v>
      </c>
      <c r="H12761" s="6">
        <f>IF('Раздел 2.14.2.3'!Y28&gt;='Раздел 2.14.2.3'!AA28,0,1)</f>
        <v>0</v>
      </c>
    </row>
    <row r="12762" spans="1:8" x14ac:dyDescent="0.2">
      <c r="A12762" s="6">
        <f t="shared" si="189"/>
        <v>609562</v>
      </c>
      <c r="B12762" s="6">
        <v>61</v>
      </c>
      <c r="C12762" s="6">
        <v>9</v>
      </c>
      <c r="D12762" s="7">
        <v>224</v>
      </c>
      <c r="E12762" s="6" t="s">
        <v>21687</v>
      </c>
      <c r="H12762" s="6">
        <f>IF('Раздел 2.14.2.3'!Y29&gt;='Раздел 2.14.2.3'!AA29,0,1)</f>
        <v>0</v>
      </c>
    </row>
    <row r="12763" spans="1:8" x14ac:dyDescent="0.2">
      <c r="A12763" s="6">
        <f t="shared" si="189"/>
        <v>609562</v>
      </c>
      <c r="B12763" s="6">
        <v>61</v>
      </c>
      <c r="C12763" s="6">
        <v>9</v>
      </c>
      <c r="D12763" s="7">
        <v>225</v>
      </c>
      <c r="E12763" s="6" t="s">
        <v>21688</v>
      </c>
      <c r="H12763" s="6">
        <f>IF('Раздел 2.14.2.3'!Y30&gt;='Раздел 2.14.2.3'!AA30,0,1)</f>
        <v>0</v>
      </c>
    </row>
    <row r="12764" spans="1:8" x14ac:dyDescent="0.2">
      <c r="A12764" s="6">
        <f t="shared" si="189"/>
        <v>609562</v>
      </c>
      <c r="B12764" s="6">
        <v>61</v>
      </c>
      <c r="C12764" s="6">
        <v>9</v>
      </c>
      <c r="D12764" s="7">
        <v>226</v>
      </c>
      <c r="E12764" s="6" t="s">
        <v>20909</v>
      </c>
      <c r="H12764" s="6">
        <f>IF('Раздел 2.14.2.3'!Y31&gt;='Раздел 2.14.2.3'!AA31,0,1)</f>
        <v>0</v>
      </c>
    </row>
    <row r="12765" spans="1:8" x14ac:dyDescent="0.2">
      <c r="A12765" s="6">
        <f t="shared" si="189"/>
        <v>609562</v>
      </c>
      <c r="B12765" s="6">
        <v>61</v>
      </c>
      <c r="C12765" s="6">
        <v>9</v>
      </c>
      <c r="D12765" s="7">
        <v>227</v>
      </c>
      <c r="E12765" s="6" t="s">
        <v>20910</v>
      </c>
      <c r="H12765" s="6">
        <f>IF('Раздел 2.14.2.3'!Y32&gt;='Раздел 2.14.2.3'!AA32,0,1)</f>
        <v>0</v>
      </c>
    </row>
    <row r="12766" spans="1:8" x14ac:dyDescent="0.2">
      <c r="A12766" s="6">
        <f t="shared" si="189"/>
        <v>609562</v>
      </c>
      <c r="B12766" s="6">
        <v>61</v>
      </c>
      <c r="C12766" s="6">
        <v>9</v>
      </c>
      <c r="D12766" s="7">
        <v>228</v>
      </c>
      <c r="E12766" s="6" t="s">
        <v>20911</v>
      </c>
      <c r="H12766" s="6">
        <f>IF('Раздел 2.14.2.3'!Y33&gt;='Раздел 2.14.2.3'!AA33,0,1)</f>
        <v>0</v>
      </c>
    </row>
    <row r="12767" spans="1:8" x14ac:dyDescent="0.2">
      <c r="A12767" s="6">
        <f t="shared" si="189"/>
        <v>609562</v>
      </c>
      <c r="B12767" s="6">
        <v>61</v>
      </c>
      <c r="C12767" s="6">
        <v>9</v>
      </c>
      <c r="D12767" s="7">
        <v>229</v>
      </c>
      <c r="E12767" s="6" t="s">
        <v>21412</v>
      </c>
      <c r="H12767" s="6">
        <f>IF('Раздел 2.14.2.3'!Y34&gt;='Раздел 2.14.2.3'!AA34,0,1)</f>
        <v>0</v>
      </c>
    </row>
    <row r="12768" spans="1:8" x14ac:dyDescent="0.2">
      <c r="A12768" s="6">
        <f t="shared" si="189"/>
        <v>609562</v>
      </c>
      <c r="B12768" s="6">
        <v>61</v>
      </c>
      <c r="C12768" s="6">
        <v>9</v>
      </c>
      <c r="D12768" s="7">
        <v>230</v>
      </c>
      <c r="E12768" s="6" t="s">
        <v>21413</v>
      </c>
      <c r="H12768" s="6">
        <f>IF('Раздел 2.14.2.3'!Y35&gt;='Раздел 2.14.2.3'!AA35,0,1)</f>
        <v>0</v>
      </c>
    </row>
    <row r="12769" spans="1:8" x14ac:dyDescent="0.2">
      <c r="A12769" s="6">
        <f t="shared" si="189"/>
        <v>609562</v>
      </c>
      <c r="B12769" s="6">
        <v>61</v>
      </c>
      <c r="C12769" s="6">
        <v>9</v>
      </c>
      <c r="D12769" s="7">
        <v>231</v>
      </c>
      <c r="E12769" s="6" t="s">
        <v>21414</v>
      </c>
      <c r="H12769" s="6">
        <f>IF('Раздел 2.14.2.3'!Y36&gt;='Раздел 2.14.2.3'!AA36,0,1)</f>
        <v>0</v>
      </c>
    </row>
    <row r="12770" spans="1:8" x14ac:dyDescent="0.2">
      <c r="A12770" s="6">
        <f t="shared" si="189"/>
        <v>609562</v>
      </c>
      <c r="B12770" s="6">
        <v>61</v>
      </c>
      <c r="C12770" s="6">
        <v>9</v>
      </c>
      <c r="D12770" s="7">
        <v>232</v>
      </c>
      <c r="E12770" s="6" t="s">
        <v>21415</v>
      </c>
      <c r="H12770" s="6">
        <f>IF('Раздел 2.14.2.3'!Y37&gt;='Раздел 2.14.2.3'!AA37,0,1)</f>
        <v>0</v>
      </c>
    </row>
    <row r="12771" spans="1:8" x14ac:dyDescent="0.2">
      <c r="A12771" s="6">
        <f t="shared" si="189"/>
        <v>609562</v>
      </c>
      <c r="B12771" s="6">
        <v>61</v>
      </c>
      <c r="C12771" s="6">
        <v>9</v>
      </c>
      <c r="D12771" s="7">
        <v>233</v>
      </c>
      <c r="E12771" s="6" t="s">
        <v>21416</v>
      </c>
      <c r="H12771" s="6">
        <f>IF('Раздел 2.14.2.3'!Y38&gt;='Раздел 2.14.2.3'!AA38,0,1)</f>
        <v>0</v>
      </c>
    </row>
    <row r="12772" spans="1:8" x14ac:dyDescent="0.2">
      <c r="A12772" s="6">
        <f t="shared" si="189"/>
        <v>609562</v>
      </c>
      <c r="B12772" s="6">
        <v>61</v>
      </c>
      <c r="C12772" s="6">
        <v>9</v>
      </c>
      <c r="D12772" s="7">
        <v>234</v>
      </c>
      <c r="E12772" s="6" t="s">
        <v>21417</v>
      </c>
      <c r="H12772" s="6">
        <f>IF('Раздел 2.14.2.3'!Y39&gt;='Раздел 2.14.2.3'!AA39,0,1)</f>
        <v>0</v>
      </c>
    </row>
    <row r="12773" spans="1:8" x14ac:dyDescent="0.2">
      <c r="A12773" s="6">
        <f t="shared" si="189"/>
        <v>609562</v>
      </c>
      <c r="B12773" s="6">
        <v>61</v>
      </c>
      <c r="C12773" s="6">
        <v>9</v>
      </c>
      <c r="D12773" s="7">
        <v>235</v>
      </c>
      <c r="E12773" s="6" t="s">
        <v>21418</v>
      </c>
      <c r="H12773" s="6">
        <f>IF('Раздел 2.14.2.3'!Y40&gt;='Раздел 2.14.2.3'!AA40,0,1)</f>
        <v>0</v>
      </c>
    </row>
    <row r="12774" spans="1:8" x14ac:dyDescent="0.2">
      <c r="A12774" s="6">
        <f t="shared" si="189"/>
        <v>609562</v>
      </c>
      <c r="B12774" s="6">
        <v>61</v>
      </c>
      <c r="C12774" s="6">
        <v>9</v>
      </c>
      <c r="D12774" s="7">
        <v>236</v>
      </c>
      <c r="E12774" s="6" t="s">
        <v>21419</v>
      </c>
      <c r="H12774" s="6">
        <f>IF('Раздел 2.14.2.3'!Y41&gt;='Раздел 2.14.2.3'!AA41,0,1)</f>
        <v>0</v>
      </c>
    </row>
    <row r="12775" spans="1:8" x14ac:dyDescent="0.2">
      <c r="A12775" s="6">
        <f t="shared" si="189"/>
        <v>609562</v>
      </c>
      <c r="B12775" s="6">
        <v>61</v>
      </c>
      <c r="C12775" s="6">
        <v>9</v>
      </c>
      <c r="D12775" s="7">
        <v>237</v>
      </c>
      <c r="E12775" s="6" t="s">
        <v>21420</v>
      </c>
      <c r="H12775" s="6">
        <f>IF('Раздел 2.14.2.3'!Y42&gt;='Раздел 2.14.2.3'!AA42,0,1)</f>
        <v>0</v>
      </c>
    </row>
    <row r="12776" spans="1:8" x14ac:dyDescent="0.2">
      <c r="A12776" s="6">
        <f t="shared" si="189"/>
        <v>609562</v>
      </c>
      <c r="B12776" s="6">
        <v>61</v>
      </c>
      <c r="C12776" s="6">
        <v>9</v>
      </c>
      <c r="D12776" s="7">
        <v>238</v>
      </c>
      <c r="E12776" s="6" t="s">
        <v>21181</v>
      </c>
      <c r="H12776" s="6">
        <f>IF('Раздел 2.14.2.3'!Y43&gt;='Раздел 2.14.2.3'!AA43,0,1)</f>
        <v>0</v>
      </c>
    </row>
    <row r="12777" spans="1:8" x14ac:dyDescent="0.2">
      <c r="A12777" s="6">
        <f t="shared" si="189"/>
        <v>609562</v>
      </c>
      <c r="B12777" s="6">
        <v>61</v>
      </c>
      <c r="C12777" s="6">
        <v>9</v>
      </c>
      <c r="D12777" s="7">
        <v>239</v>
      </c>
      <c r="E12777" s="6" t="s">
        <v>21182</v>
      </c>
      <c r="H12777" s="6">
        <f>IF('Раздел 2.14.2.3'!Y44&gt;='Раздел 2.14.2.3'!AA44,0,1)</f>
        <v>0</v>
      </c>
    </row>
    <row r="12778" spans="1:8" x14ac:dyDescent="0.2">
      <c r="A12778" s="6">
        <f t="shared" si="189"/>
        <v>609562</v>
      </c>
      <c r="B12778" s="6">
        <v>61</v>
      </c>
      <c r="C12778" s="6">
        <v>9</v>
      </c>
      <c r="D12778" s="7">
        <v>240</v>
      </c>
      <c r="E12778" s="6" t="s">
        <v>21183</v>
      </c>
      <c r="H12778" s="6">
        <f>IF('Раздел 2.14.2.3'!Y45&gt;='Раздел 2.14.2.3'!AA45,0,1)</f>
        <v>0</v>
      </c>
    </row>
    <row r="12779" spans="1:8" x14ac:dyDescent="0.2">
      <c r="A12779" s="6">
        <f t="shared" si="189"/>
        <v>609562</v>
      </c>
      <c r="B12779" s="6">
        <v>61</v>
      </c>
      <c r="C12779" s="6">
        <v>9</v>
      </c>
      <c r="D12779" s="7">
        <v>241</v>
      </c>
      <c r="E12779" s="6" t="s">
        <v>18933</v>
      </c>
      <c r="H12779" s="6">
        <f>IF('Раздел 2.14.2.3'!Y46&gt;='Раздел 2.14.2.3'!AA46,0,1)</f>
        <v>0</v>
      </c>
    </row>
    <row r="12780" spans="1:8" x14ac:dyDescent="0.2">
      <c r="A12780" s="6">
        <f t="shared" si="189"/>
        <v>609562</v>
      </c>
      <c r="B12780" s="6">
        <v>61</v>
      </c>
      <c r="C12780" s="6">
        <v>9</v>
      </c>
      <c r="D12780" s="7">
        <v>242</v>
      </c>
      <c r="E12780" s="6" t="s">
        <v>18934</v>
      </c>
      <c r="H12780" s="6">
        <f>IF('Раздел 2.14.2.3'!Y47&gt;='Раздел 2.14.2.3'!AA47,0,1)</f>
        <v>0</v>
      </c>
    </row>
    <row r="12781" spans="1:8" x14ac:dyDescent="0.2">
      <c r="A12781" s="6">
        <f t="shared" si="189"/>
        <v>609562</v>
      </c>
      <c r="B12781" s="7">
        <v>61</v>
      </c>
      <c r="C12781" s="7">
        <v>9</v>
      </c>
      <c r="D12781" s="7">
        <v>243</v>
      </c>
      <c r="E12781" s="7" t="s">
        <v>18935</v>
      </c>
      <c r="H12781" s="6">
        <f>IF('Раздел 2.14.2.3'!Y48&gt;='Раздел 2.14.2.3'!AA48,0,1)</f>
        <v>0</v>
      </c>
    </row>
    <row r="12782" spans="1:8" x14ac:dyDescent="0.2">
      <c r="A12782" s="6">
        <f t="shared" si="189"/>
        <v>609562</v>
      </c>
      <c r="B12782" s="119">
        <v>61</v>
      </c>
      <c r="C12782" s="119">
        <v>9</v>
      </c>
      <c r="D12782" s="119">
        <v>244</v>
      </c>
      <c r="E12782" s="119" t="s">
        <v>21146</v>
      </c>
      <c r="F12782" s="119"/>
      <c r="G12782" s="119"/>
      <c r="H12782" s="119">
        <f>IF('Раздел 2.14.2.3'!Y49&gt;='Раздел 2.14.2.3'!AA49,0,1)</f>
        <v>0</v>
      </c>
    </row>
    <row r="12783" spans="1:8" x14ac:dyDescent="0.2">
      <c r="A12783" s="117">
        <f t="shared" si="189"/>
        <v>609562</v>
      </c>
      <c r="B12783" s="117">
        <v>62</v>
      </c>
      <c r="C12783" s="117">
        <v>0</v>
      </c>
      <c r="D12783" s="117">
        <v>0</v>
      </c>
      <c r="E12783" s="117" t="str">
        <f>CONCATENATE("Количество ошибок в разделе 2.14.3.1: ",H12783)</f>
        <v>Количество ошибок в разделе 2.14.3.1: 0</v>
      </c>
      <c r="F12783" s="117"/>
      <c r="G12783" s="117"/>
      <c r="H12783" s="117">
        <f>SUM(H12784:H12786)</f>
        <v>0</v>
      </c>
    </row>
    <row r="12784" spans="1:8" x14ac:dyDescent="0.2">
      <c r="A12784" s="6">
        <f t="shared" si="189"/>
        <v>609562</v>
      </c>
      <c r="B12784" s="6">
        <v>62</v>
      </c>
      <c r="C12784" s="6">
        <v>1</v>
      </c>
      <c r="D12784" s="6">
        <v>1</v>
      </c>
      <c r="E12784" s="6" t="s">
        <v>21147</v>
      </c>
      <c r="H12784" s="6">
        <f>IF('Раздел 2.14.3.1'!P21=SUM('Раздел 2.14.3.1'!P22:P49),0,1)</f>
        <v>0</v>
      </c>
    </row>
    <row r="12785" spans="1:8" x14ac:dyDescent="0.2">
      <c r="A12785" s="6">
        <f t="shared" si="189"/>
        <v>609562</v>
      </c>
      <c r="B12785" s="6">
        <v>62</v>
      </c>
      <c r="C12785" s="6">
        <v>1</v>
      </c>
      <c r="D12785" s="6">
        <v>2</v>
      </c>
      <c r="E12785" s="6" t="s">
        <v>21148</v>
      </c>
      <c r="H12785" s="6">
        <f>IF('Раздел 2.14.3.1'!Q21=SUM('Раздел 2.14.3.1'!Q22:Q49),0,1)</f>
        <v>0</v>
      </c>
    </row>
    <row r="12786" spans="1:8" x14ac:dyDescent="0.2">
      <c r="A12786" s="6">
        <f t="shared" si="189"/>
        <v>609562</v>
      </c>
      <c r="B12786" s="119">
        <v>62</v>
      </c>
      <c r="C12786" s="119">
        <v>1</v>
      </c>
      <c r="D12786" s="119">
        <v>3</v>
      </c>
      <c r="E12786" s="119" t="s">
        <v>21149</v>
      </c>
      <c r="F12786" s="119"/>
      <c r="G12786" s="119"/>
      <c r="H12786" s="119">
        <f>IF('Раздел 2.14.3.1'!R21=SUM('Раздел 2.14.3.1'!R22:R49),0,1)</f>
        <v>0</v>
      </c>
    </row>
    <row r="12787" spans="1:8" x14ac:dyDescent="0.2">
      <c r="A12787" s="117">
        <f t="shared" si="189"/>
        <v>609562</v>
      </c>
      <c r="B12787" s="131">
        <v>63</v>
      </c>
      <c r="C12787" s="131">
        <v>0</v>
      </c>
      <c r="D12787" s="131">
        <v>0</v>
      </c>
      <c r="E12787" s="131" t="str">
        <f>CONCATENATE("Количество ошибок в разделе 2.14.3.2: ",H12787)</f>
        <v>Количество ошибок в разделе 2.14.3.2: 0</v>
      </c>
      <c r="F12787" s="131"/>
      <c r="G12787" s="131"/>
      <c r="H12787" s="131">
        <f>SUM(H12788:H12790)</f>
        <v>0</v>
      </c>
    </row>
    <row r="12788" spans="1:8" x14ac:dyDescent="0.2">
      <c r="A12788" s="6">
        <f t="shared" si="189"/>
        <v>609562</v>
      </c>
      <c r="B12788" s="7">
        <v>63</v>
      </c>
      <c r="C12788" s="7">
        <v>1</v>
      </c>
      <c r="D12788" s="7">
        <v>1</v>
      </c>
      <c r="E12788" s="7" t="s">
        <v>21150</v>
      </c>
      <c r="F12788" s="7"/>
      <c r="G12788" s="7"/>
      <c r="H12788" s="7">
        <f>IF('Раздел 2.14.3.2'!P21=SUM('Раздел 2.14.3.2'!P22:P49),0,1)</f>
        <v>0</v>
      </c>
    </row>
    <row r="12789" spans="1:8" x14ac:dyDescent="0.2">
      <c r="A12789" s="6">
        <f t="shared" si="189"/>
        <v>609562</v>
      </c>
      <c r="B12789" s="7">
        <v>63</v>
      </c>
      <c r="C12789" s="7">
        <v>1</v>
      </c>
      <c r="D12789" s="7">
        <v>2</v>
      </c>
      <c r="E12789" s="7" t="s">
        <v>21151</v>
      </c>
      <c r="F12789" s="7"/>
      <c r="G12789" s="7"/>
      <c r="H12789" s="7">
        <f>IF('Раздел 2.14.3.2'!Q21=SUM('Раздел 2.14.3.2'!Q22:Q49),0,1)</f>
        <v>0</v>
      </c>
    </row>
    <row r="12790" spans="1:8" x14ac:dyDescent="0.2">
      <c r="A12790" s="6">
        <f t="shared" si="189"/>
        <v>609562</v>
      </c>
      <c r="B12790" s="119">
        <v>63</v>
      </c>
      <c r="C12790" s="119">
        <v>1</v>
      </c>
      <c r="D12790" s="119">
        <v>3</v>
      </c>
      <c r="E12790" s="119" t="s">
        <v>21394</v>
      </c>
      <c r="F12790" s="119"/>
      <c r="G12790" s="119"/>
      <c r="H12790" s="119">
        <f>IF('Раздел 2.14.3.2'!R21=SUM('Раздел 2.14.3.2'!R22:R49),0,1)</f>
        <v>0</v>
      </c>
    </row>
    <row r="12791" spans="1:8" x14ac:dyDescent="0.2">
      <c r="A12791" s="117">
        <f t="shared" si="189"/>
        <v>609562</v>
      </c>
      <c r="B12791" s="131">
        <v>64</v>
      </c>
      <c r="C12791" s="131">
        <v>0</v>
      </c>
      <c r="D12791" s="131">
        <v>0</v>
      </c>
      <c r="E12791" s="131" t="str">
        <f>CONCATENATE("Количество ошибок в разделе 2.14.3.3: ",H12791)</f>
        <v>Количество ошибок в разделе 2.14.3.3: 0</v>
      </c>
      <c r="F12791" s="131"/>
      <c r="G12791" s="131"/>
      <c r="H12791" s="131">
        <f>SUM(H12792:H12794)</f>
        <v>0</v>
      </c>
    </row>
    <row r="12792" spans="1:8" x14ac:dyDescent="0.2">
      <c r="A12792" s="6">
        <f t="shared" si="189"/>
        <v>609562</v>
      </c>
      <c r="B12792" s="7">
        <v>64</v>
      </c>
      <c r="C12792" s="7">
        <v>1</v>
      </c>
      <c r="D12792" s="7">
        <v>1</v>
      </c>
      <c r="E12792" s="7" t="s">
        <v>21395</v>
      </c>
      <c r="F12792" s="7"/>
      <c r="G12792" s="7"/>
      <c r="H12792" s="7">
        <f>IF('Раздел 2.14.3.3'!P21=SUM('Раздел 2.14.3.3'!P22:P49),0,1)</f>
        <v>0</v>
      </c>
    </row>
    <row r="12793" spans="1:8" x14ac:dyDescent="0.2">
      <c r="A12793" s="6">
        <f t="shared" si="189"/>
        <v>609562</v>
      </c>
      <c r="B12793" s="7">
        <v>64</v>
      </c>
      <c r="C12793" s="7">
        <v>1</v>
      </c>
      <c r="D12793" s="7">
        <v>2</v>
      </c>
      <c r="E12793" s="7" t="s">
        <v>21396</v>
      </c>
      <c r="F12793" s="7"/>
      <c r="G12793" s="7"/>
      <c r="H12793" s="7">
        <f>IF('Раздел 2.14.3.3'!Q21=SUM('Раздел 2.14.3.3'!Q22:Q49),0,1)</f>
        <v>0</v>
      </c>
    </row>
    <row r="12794" spans="1:8" x14ac:dyDescent="0.2">
      <c r="A12794" s="6">
        <f t="shared" si="189"/>
        <v>609562</v>
      </c>
      <c r="B12794" s="119">
        <v>64</v>
      </c>
      <c r="C12794" s="119">
        <v>1</v>
      </c>
      <c r="D12794" s="119">
        <v>3</v>
      </c>
      <c r="E12794" s="119" t="s">
        <v>21397</v>
      </c>
      <c r="F12794" s="119"/>
      <c r="G12794" s="119"/>
      <c r="H12794" s="119">
        <f>IF('Раздел 2.14.3.3'!R21=SUM('Раздел 2.14.3.3'!R22:R49),0,1)</f>
        <v>0</v>
      </c>
    </row>
    <row r="12795" spans="1:8" x14ac:dyDescent="0.2">
      <c r="A12795" s="117">
        <f t="shared" si="189"/>
        <v>609562</v>
      </c>
      <c r="B12795" s="131">
        <v>65</v>
      </c>
      <c r="C12795" s="131">
        <v>0</v>
      </c>
      <c r="D12795" s="131">
        <v>0</v>
      </c>
      <c r="E12795" s="131" t="str">
        <f>CONCATENATE("Количество ошибок в разделе 2.14.3.4: ",H12795)</f>
        <v>Количество ошибок в разделе 2.14.3.4: 0</v>
      </c>
      <c r="F12795" s="131"/>
      <c r="G12795" s="131"/>
      <c r="H12795" s="131">
        <f>SUM(H12796:H12798)</f>
        <v>0</v>
      </c>
    </row>
    <row r="12796" spans="1:8" x14ac:dyDescent="0.2">
      <c r="A12796" s="6">
        <f t="shared" si="189"/>
        <v>609562</v>
      </c>
      <c r="B12796" s="7">
        <v>65</v>
      </c>
      <c r="C12796" s="7">
        <v>1</v>
      </c>
      <c r="D12796" s="7">
        <v>1</v>
      </c>
      <c r="E12796" s="7" t="s">
        <v>5349</v>
      </c>
      <c r="F12796" s="7"/>
      <c r="G12796" s="7"/>
      <c r="H12796" s="7">
        <f>IF('Раздел 2.14.3.4'!P21=SUM('Раздел 2.14.3.4'!P22:P49),0,1)</f>
        <v>0</v>
      </c>
    </row>
    <row r="12797" spans="1:8" x14ac:dyDescent="0.2">
      <c r="A12797" s="6">
        <f t="shared" si="189"/>
        <v>609562</v>
      </c>
      <c r="B12797" s="7">
        <v>65</v>
      </c>
      <c r="C12797" s="7">
        <v>1</v>
      </c>
      <c r="D12797" s="7">
        <v>2</v>
      </c>
      <c r="E12797" s="7" t="s">
        <v>5350</v>
      </c>
      <c r="F12797" s="7"/>
      <c r="G12797" s="7"/>
      <c r="H12797" s="7">
        <f>IF('Раздел 2.14.3.4'!Q21=SUM('Раздел 2.14.3.4'!Q22:Q49),0,1)</f>
        <v>0</v>
      </c>
    </row>
    <row r="12798" spans="1:8" x14ac:dyDescent="0.2">
      <c r="A12798" s="6">
        <f t="shared" si="189"/>
        <v>609562</v>
      </c>
      <c r="B12798" s="119">
        <v>65</v>
      </c>
      <c r="C12798" s="119">
        <v>1</v>
      </c>
      <c r="D12798" s="119">
        <v>3</v>
      </c>
      <c r="E12798" s="119" t="s">
        <v>5351</v>
      </c>
      <c r="F12798" s="119"/>
      <c r="G12798" s="119"/>
      <c r="H12798" s="119">
        <f>IF('Раздел 2.14.3.4'!R21=SUM('Раздел 2.14.3.4'!R22:R49),0,1)</f>
        <v>0</v>
      </c>
    </row>
    <row r="12799" spans="1:8" x14ac:dyDescent="0.2">
      <c r="A12799" s="117">
        <f t="shared" si="189"/>
        <v>609562</v>
      </c>
      <c r="B12799" s="117">
        <v>66</v>
      </c>
      <c r="C12799" s="117">
        <v>0</v>
      </c>
      <c r="D12799" s="117">
        <v>0</v>
      </c>
      <c r="E12799" s="117" t="str">
        <f>CONCATENATE("Количество ошибок в разделе 2.15.1: ",H12799)</f>
        <v>Количество ошибок в разделе 2.15.1: 0</v>
      </c>
      <c r="F12799" s="117"/>
      <c r="G12799" s="117"/>
      <c r="H12799" s="117">
        <f>SUM(H12800:H13133)</f>
        <v>0</v>
      </c>
    </row>
    <row r="12800" spans="1:8" x14ac:dyDescent="0.2">
      <c r="A12800" s="6">
        <f t="shared" si="189"/>
        <v>609562</v>
      </c>
      <c r="B12800" s="6">
        <v>66</v>
      </c>
      <c r="C12800" s="6">
        <v>1</v>
      </c>
      <c r="D12800" s="6">
        <v>1</v>
      </c>
      <c r="E12800" s="6" t="s">
        <v>21407</v>
      </c>
      <c r="H12800" s="6">
        <f>IF('Раздел 2.15.1'!P21=SUM('Раздел 2.15.1'!Q21:V21),0,1)</f>
        <v>0</v>
      </c>
    </row>
    <row r="12801" spans="1:8" x14ac:dyDescent="0.2">
      <c r="A12801" s="6">
        <f t="shared" si="189"/>
        <v>609562</v>
      </c>
      <c r="B12801" s="6">
        <v>66</v>
      </c>
      <c r="C12801" s="6">
        <v>1</v>
      </c>
      <c r="D12801" s="6">
        <v>2</v>
      </c>
      <c r="E12801" s="6" t="s">
        <v>21408</v>
      </c>
      <c r="H12801" s="6">
        <f>IF('Раздел 2.15.1'!P22=SUM('Раздел 2.15.1'!Q22:V22),0,1)</f>
        <v>0</v>
      </c>
    </row>
    <row r="12802" spans="1:8" x14ac:dyDescent="0.2">
      <c r="A12802" s="6">
        <f t="shared" si="189"/>
        <v>609562</v>
      </c>
      <c r="B12802" s="7">
        <v>66</v>
      </c>
      <c r="C12802" s="7">
        <v>1</v>
      </c>
      <c r="D12802" s="7">
        <v>3</v>
      </c>
      <c r="E12802" s="6" t="s">
        <v>21409</v>
      </c>
      <c r="F12802" s="7"/>
      <c r="G12802" s="7"/>
      <c r="H12802" s="6">
        <f>IF('Раздел 2.15.1'!P23=SUM('Раздел 2.15.1'!Q23:V23),0,1)</f>
        <v>0</v>
      </c>
    </row>
    <row r="12803" spans="1:8" x14ac:dyDescent="0.2">
      <c r="A12803" s="6">
        <f t="shared" si="189"/>
        <v>609562</v>
      </c>
      <c r="B12803" s="7">
        <v>66</v>
      </c>
      <c r="C12803" s="7">
        <v>1</v>
      </c>
      <c r="D12803" s="7">
        <v>4</v>
      </c>
      <c r="E12803" s="6" t="s">
        <v>21410</v>
      </c>
      <c r="H12803" s="6">
        <f>IF('Раздел 2.15.1'!P24=SUM('Раздел 2.15.1'!Q24:V24),0,1)</f>
        <v>0</v>
      </c>
    </row>
    <row r="12804" spans="1:8" x14ac:dyDescent="0.2">
      <c r="A12804" s="6">
        <f t="shared" si="189"/>
        <v>609562</v>
      </c>
      <c r="B12804" s="7">
        <v>66</v>
      </c>
      <c r="C12804" s="7">
        <v>1</v>
      </c>
      <c r="D12804" s="7">
        <v>5</v>
      </c>
      <c r="E12804" s="6" t="s">
        <v>21411</v>
      </c>
      <c r="H12804" s="6">
        <f>IF('Раздел 2.15.1'!P25=SUM('Раздел 2.15.1'!Q25:V25),0,1)</f>
        <v>0</v>
      </c>
    </row>
    <row r="12805" spans="1:8" x14ac:dyDescent="0.2">
      <c r="A12805" s="6">
        <f t="shared" si="189"/>
        <v>609562</v>
      </c>
      <c r="B12805" s="7">
        <v>66</v>
      </c>
      <c r="C12805" s="7">
        <v>1</v>
      </c>
      <c r="D12805" s="7">
        <v>6</v>
      </c>
      <c r="E12805" s="6" t="s">
        <v>21174</v>
      </c>
      <c r="H12805" s="6">
        <f>IF('Раздел 2.15.1'!P26=SUM('Раздел 2.15.1'!Q26:V26),0,1)</f>
        <v>0</v>
      </c>
    </row>
    <row r="12806" spans="1:8" x14ac:dyDescent="0.2">
      <c r="A12806" s="6">
        <f t="shared" si="189"/>
        <v>609562</v>
      </c>
      <c r="B12806" s="7">
        <v>66</v>
      </c>
      <c r="C12806" s="7">
        <v>1</v>
      </c>
      <c r="D12806" s="7">
        <v>7</v>
      </c>
      <c r="E12806" s="6" t="s">
        <v>21175</v>
      </c>
      <c r="H12806" s="6">
        <f>IF('Раздел 2.15.1'!P27=SUM('Раздел 2.15.1'!Q27:V27),0,1)</f>
        <v>0</v>
      </c>
    </row>
    <row r="12807" spans="1:8" x14ac:dyDescent="0.2">
      <c r="A12807" s="6">
        <f t="shared" si="189"/>
        <v>609562</v>
      </c>
      <c r="B12807" s="7">
        <v>66</v>
      </c>
      <c r="C12807" s="7">
        <v>1</v>
      </c>
      <c r="D12807" s="7">
        <v>8</v>
      </c>
      <c r="E12807" s="6" t="s">
        <v>21176</v>
      </c>
      <c r="H12807" s="6">
        <f>IF('Раздел 2.15.1'!P28=SUM('Раздел 2.15.1'!Q28:V28),0,1)</f>
        <v>0</v>
      </c>
    </row>
    <row r="12808" spans="1:8" x14ac:dyDescent="0.2">
      <c r="A12808" s="6">
        <f t="shared" si="189"/>
        <v>609562</v>
      </c>
      <c r="B12808" s="7">
        <v>66</v>
      </c>
      <c r="C12808" s="7">
        <v>1</v>
      </c>
      <c r="D12808" s="7">
        <v>9</v>
      </c>
      <c r="E12808" s="6" t="s">
        <v>21177</v>
      </c>
      <c r="H12808" s="6">
        <f>IF('Раздел 2.15.1'!P29=SUM('Раздел 2.15.1'!Q29:V29),0,1)</f>
        <v>0</v>
      </c>
    </row>
    <row r="12809" spans="1:8" x14ac:dyDescent="0.2">
      <c r="A12809" s="6">
        <f t="shared" si="189"/>
        <v>609562</v>
      </c>
      <c r="B12809" s="7">
        <v>66</v>
      </c>
      <c r="C12809" s="7">
        <v>1</v>
      </c>
      <c r="D12809" s="7">
        <v>10</v>
      </c>
      <c r="E12809" s="6" t="s">
        <v>21178</v>
      </c>
      <c r="H12809" s="6">
        <f>IF('Раздел 2.15.1'!P30=SUM('Раздел 2.15.1'!Q30:V30),0,1)</f>
        <v>0</v>
      </c>
    </row>
    <row r="12810" spans="1:8" x14ac:dyDescent="0.2">
      <c r="A12810" s="6">
        <f t="shared" si="189"/>
        <v>609562</v>
      </c>
      <c r="B12810" s="7">
        <v>66</v>
      </c>
      <c r="C12810" s="7">
        <v>1</v>
      </c>
      <c r="D12810" s="7">
        <v>11</v>
      </c>
      <c r="E12810" s="6" t="s">
        <v>21179</v>
      </c>
      <c r="H12810" s="6">
        <f>IF('Раздел 2.15.1'!P31=SUM('Раздел 2.15.1'!Q31:V31),0,1)</f>
        <v>0</v>
      </c>
    </row>
    <row r="12811" spans="1:8" x14ac:dyDescent="0.2">
      <c r="A12811" s="6">
        <f t="shared" si="189"/>
        <v>609562</v>
      </c>
      <c r="B12811" s="7">
        <v>66</v>
      </c>
      <c r="C12811" s="7">
        <v>1</v>
      </c>
      <c r="D12811" s="7">
        <v>12</v>
      </c>
      <c r="E12811" s="6" t="s">
        <v>21180</v>
      </c>
      <c r="H12811" s="6">
        <f>IF('Раздел 2.15.1'!P32=SUM('Раздел 2.15.1'!Q32:V32),0,1)</f>
        <v>0</v>
      </c>
    </row>
    <row r="12812" spans="1:8" x14ac:dyDescent="0.2">
      <c r="A12812" s="6">
        <f t="shared" si="189"/>
        <v>609562</v>
      </c>
      <c r="B12812" s="7">
        <v>66</v>
      </c>
      <c r="C12812" s="7">
        <v>1</v>
      </c>
      <c r="D12812" s="7">
        <v>13</v>
      </c>
      <c r="E12812" s="6" t="s">
        <v>18932</v>
      </c>
      <c r="H12812" s="6">
        <f>IF('Раздел 2.15.1'!P33=SUM('Раздел 2.15.1'!Q33:V33),0,1)</f>
        <v>0</v>
      </c>
    </row>
    <row r="12813" spans="1:8" x14ac:dyDescent="0.2">
      <c r="A12813" s="6">
        <f t="shared" si="189"/>
        <v>609562</v>
      </c>
      <c r="B12813" s="7">
        <v>66</v>
      </c>
      <c r="C12813" s="7">
        <v>1</v>
      </c>
      <c r="D12813" s="7">
        <v>14</v>
      </c>
      <c r="E12813" s="6" t="s">
        <v>18930</v>
      </c>
      <c r="H12813" s="6">
        <f>IF('Раздел 2.15.1'!P34=SUM('Раздел 2.15.1'!Q34:V34),0,1)</f>
        <v>0</v>
      </c>
    </row>
    <row r="12814" spans="1:8" x14ac:dyDescent="0.2">
      <c r="A12814" s="6">
        <f t="shared" si="189"/>
        <v>609562</v>
      </c>
      <c r="B12814" s="7">
        <v>66</v>
      </c>
      <c r="C12814" s="7">
        <v>1</v>
      </c>
      <c r="D12814" s="7">
        <v>15</v>
      </c>
      <c r="E12814" s="6" t="s">
        <v>18931</v>
      </c>
      <c r="H12814" s="6">
        <f>IF('Раздел 2.15.1'!P35=SUM('Раздел 2.15.1'!Q35:V35),0,1)</f>
        <v>0</v>
      </c>
    </row>
    <row r="12815" spans="1:8" x14ac:dyDescent="0.2">
      <c r="A12815" s="6">
        <f t="shared" si="189"/>
        <v>609562</v>
      </c>
      <c r="B12815" s="7">
        <v>66</v>
      </c>
      <c r="C12815" s="7">
        <v>1</v>
      </c>
      <c r="D12815" s="7">
        <v>16</v>
      </c>
      <c r="E12815" s="6" t="s">
        <v>18132</v>
      </c>
      <c r="H12815" s="6">
        <f>IF('Раздел 2.15.1'!P36=SUM('Раздел 2.15.1'!Q36:V36),0,1)</f>
        <v>0</v>
      </c>
    </row>
    <row r="12816" spans="1:8" x14ac:dyDescent="0.2">
      <c r="A12816" s="6">
        <f t="shared" si="189"/>
        <v>609562</v>
      </c>
      <c r="B12816" s="7">
        <v>66</v>
      </c>
      <c r="C12816" s="7">
        <v>1</v>
      </c>
      <c r="D12816" s="7">
        <v>17</v>
      </c>
      <c r="E12816" s="6" t="s">
        <v>18133</v>
      </c>
      <c r="H12816" s="6">
        <f>IF('Раздел 2.15.1'!P37=SUM('Раздел 2.15.1'!Q37:V37),0,1)</f>
        <v>0</v>
      </c>
    </row>
    <row r="12817" spans="1:8" x14ac:dyDescent="0.2">
      <c r="A12817" s="6">
        <f t="shared" si="189"/>
        <v>609562</v>
      </c>
      <c r="B12817" s="7">
        <v>66</v>
      </c>
      <c r="C12817" s="7">
        <v>1</v>
      </c>
      <c r="D12817" s="7">
        <v>18</v>
      </c>
      <c r="E12817" s="6" t="s">
        <v>18134</v>
      </c>
      <c r="H12817" s="6">
        <f>IF('Раздел 2.15.1'!P38=SUM('Раздел 2.15.1'!Q38:V38),0,1)</f>
        <v>0</v>
      </c>
    </row>
    <row r="12818" spans="1:8" x14ac:dyDescent="0.2">
      <c r="A12818" s="6">
        <f t="shared" si="189"/>
        <v>609562</v>
      </c>
      <c r="B12818" s="7">
        <v>66</v>
      </c>
      <c r="C12818" s="7">
        <v>1</v>
      </c>
      <c r="D12818" s="7">
        <v>19</v>
      </c>
      <c r="E12818" s="6" t="s">
        <v>18135</v>
      </c>
      <c r="H12818" s="6">
        <f>IF('Раздел 2.15.1'!P39=SUM('Раздел 2.15.1'!Q39:V39),0,1)</f>
        <v>0</v>
      </c>
    </row>
    <row r="12819" spans="1:8" x14ac:dyDescent="0.2">
      <c r="A12819" s="6">
        <f t="shared" si="189"/>
        <v>609562</v>
      </c>
      <c r="B12819" s="7">
        <v>66</v>
      </c>
      <c r="C12819" s="7">
        <v>1</v>
      </c>
      <c r="D12819" s="7">
        <v>20</v>
      </c>
      <c r="E12819" s="6" t="s">
        <v>18136</v>
      </c>
      <c r="H12819" s="6">
        <f>IF('Раздел 2.15.1'!P40=SUM('Раздел 2.15.1'!Q40:V40),0,1)</f>
        <v>0</v>
      </c>
    </row>
    <row r="12820" spans="1:8" x14ac:dyDescent="0.2">
      <c r="A12820" s="6">
        <f t="shared" si="189"/>
        <v>609562</v>
      </c>
      <c r="B12820" s="7">
        <v>66</v>
      </c>
      <c r="C12820" s="7">
        <v>1</v>
      </c>
      <c r="D12820" s="7">
        <v>21</v>
      </c>
      <c r="E12820" s="6" t="s">
        <v>18137</v>
      </c>
      <c r="H12820" s="6">
        <f>IF('Раздел 2.15.1'!P41=SUM('Раздел 2.15.1'!Q41:V41),0,1)</f>
        <v>0</v>
      </c>
    </row>
    <row r="12821" spans="1:8" x14ac:dyDescent="0.2">
      <c r="A12821" s="6">
        <f t="shared" si="189"/>
        <v>609562</v>
      </c>
      <c r="B12821" s="7">
        <v>66</v>
      </c>
      <c r="C12821" s="7">
        <v>1</v>
      </c>
      <c r="D12821" s="7">
        <v>22</v>
      </c>
      <c r="E12821" s="6" t="s">
        <v>18941</v>
      </c>
      <c r="H12821" s="6">
        <f>IF('Раздел 2.15.1'!P42=SUM('Раздел 2.15.1'!Q42:V42),0,1)</f>
        <v>0</v>
      </c>
    </row>
    <row r="12822" spans="1:8" x14ac:dyDescent="0.2">
      <c r="A12822" s="6">
        <f t="shared" si="189"/>
        <v>609562</v>
      </c>
      <c r="B12822" s="7">
        <v>66</v>
      </c>
      <c r="C12822" s="7">
        <v>1</v>
      </c>
      <c r="D12822" s="7">
        <v>23</v>
      </c>
      <c r="E12822" s="6" t="s">
        <v>18942</v>
      </c>
      <c r="H12822" s="6">
        <f>IF('Раздел 2.15.1'!P43=SUM('Раздел 2.15.1'!Q43:V43),0,1)</f>
        <v>0</v>
      </c>
    </row>
    <row r="12823" spans="1:8" x14ac:dyDescent="0.2">
      <c r="A12823" s="6">
        <f t="shared" si="189"/>
        <v>609562</v>
      </c>
      <c r="B12823" s="7">
        <v>66</v>
      </c>
      <c r="C12823" s="7">
        <v>1</v>
      </c>
      <c r="D12823" s="7">
        <v>24</v>
      </c>
      <c r="E12823" s="6" t="s">
        <v>18943</v>
      </c>
      <c r="H12823" s="6">
        <f>IF('Раздел 2.15.1'!P44=SUM('Раздел 2.15.1'!Q44:V44),0,1)</f>
        <v>0</v>
      </c>
    </row>
    <row r="12824" spans="1:8" x14ac:dyDescent="0.2">
      <c r="A12824" s="6">
        <f t="shared" si="189"/>
        <v>609562</v>
      </c>
      <c r="B12824" s="7">
        <v>66</v>
      </c>
      <c r="C12824" s="7">
        <v>1</v>
      </c>
      <c r="D12824" s="7">
        <v>25</v>
      </c>
      <c r="E12824" s="6" t="s">
        <v>18944</v>
      </c>
      <c r="H12824" s="6">
        <f>IF('Раздел 2.15.1'!P45=SUM('Раздел 2.15.1'!Q45:V45),0,1)</f>
        <v>0</v>
      </c>
    </row>
    <row r="12825" spans="1:8" x14ac:dyDescent="0.2">
      <c r="A12825" s="6">
        <f t="shared" si="189"/>
        <v>609562</v>
      </c>
      <c r="B12825" s="7">
        <v>66</v>
      </c>
      <c r="C12825" s="7">
        <v>1</v>
      </c>
      <c r="D12825" s="7">
        <v>26</v>
      </c>
      <c r="E12825" s="6" t="s">
        <v>18945</v>
      </c>
      <c r="H12825" s="6">
        <f>IF('Раздел 2.15.1'!P46=SUM('Раздел 2.15.1'!Q46:V46),0,1)</f>
        <v>0</v>
      </c>
    </row>
    <row r="12826" spans="1:8" x14ac:dyDescent="0.2">
      <c r="A12826" s="6">
        <f t="shared" si="189"/>
        <v>609562</v>
      </c>
      <c r="B12826" s="7">
        <v>66</v>
      </c>
      <c r="C12826" s="7">
        <v>1</v>
      </c>
      <c r="D12826" s="7">
        <v>27</v>
      </c>
      <c r="E12826" s="6" t="s">
        <v>18946</v>
      </c>
      <c r="H12826" s="6">
        <f>IF('Раздел 2.15.1'!P47=SUM('Раздел 2.15.1'!Q47:V47),0,1)</f>
        <v>0</v>
      </c>
    </row>
    <row r="12827" spans="1:8" x14ac:dyDescent="0.2">
      <c r="A12827" s="6">
        <f t="shared" si="189"/>
        <v>609562</v>
      </c>
      <c r="B12827" s="7">
        <v>66</v>
      </c>
      <c r="C12827" s="7">
        <v>1</v>
      </c>
      <c r="D12827" s="7">
        <v>28</v>
      </c>
      <c r="E12827" s="6" t="s">
        <v>18947</v>
      </c>
      <c r="H12827" s="6">
        <f>IF('Раздел 2.15.1'!P48=SUM('Раздел 2.15.1'!Q48:V48),0,1)</f>
        <v>0</v>
      </c>
    </row>
    <row r="12828" spans="1:8" x14ac:dyDescent="0.2">
      <c r="A12828" s="6">
        <f t="shared" si="189"/>
        <v>609562</v>
      </c>
      <c r="B12828" s="7">
        <v>66</v>
      </c>
      <c r="C12828" s="7">
        <v>1</v>
      </c>
      <c r="D12828" s="7">
        <v>29</v>
      </c>
      <c r="E12828" s="6" t="s">
        <v>18948</v>
      </c>
      <c r="H12828" s="6">
        <f>IF('Раздел 2.15.1'!P49=SUM('Раздел 2.15.1'!Q49:V49),0,1)</f>
        <v>0</v>
      </c>
    </row>
    <row r="12829" spans="1:8" x14ac:dyDescent="0.2">
      <c r="A12829" s="6">
        <f t="shared" ref="A12829:A12892" si="190">P_3</f>
        <v>609562</v>
      </c>
      <c r="B12829" s="7">
        <v>66</v>
      </c>
      <c r="C12829" s="7">
        <v>1</v>
      </c>
      <c r="D12829" s="7">
        <v>30</v>
      </c>
      <c r="E12829" s="6" t="s">
        <v>18949</v>
      </c>
      <c r="H12829" s="6">
        <f>IF('Раздел 2.15.1'!P50=SUM('Раздел 2.15.1'!Q50:V50),0,1)</f>
        <v>0</v>
      </c>
    </row>
    <row r="12830" spans="1:8" x14ac:dyDescent="0.2">
      <c r="A12830" s="6">
        <f t="shared" si="190"/>
        <v>609562</v>
      </c>
      <c r="B12830" s="7">
        <v>66</v>
      </c>
      <c r="C12830" s="7">
        <v>1</v>
      </c>
      <c r="D12830" s="7">
        <v>31</v>
      </c>
      <c r="E12830" s="6" t="s">
        <v>18950</v>
      </c>
      <c r="H12830" s="6">
        <f>IF('Раздел 2.15.1'!P51=SUM('Раздел 2.15.1'!Q51:V51),0,1)</f>
        <v>0</v>
      </c>
    </row>
    <row r="12831" spans="1:8" x14ac:dyDescent="0.2">
      <c r="A12831" s="6">
        <f t="shared" si="190"/>
        <v>609562</v>
      </c>
      <c r="B12831" s="7">
        <v>66</v>
      </c>
      <c r="C12831" s="7">
        <v>1</v>
      </c>
      <c r="D12831" s="7">
        <v>32</v>
      </c>
      <c r="E12831" s="6" t="s">
        <v>18937</v>
      </c>
      <c r="H12831" s="6">
        <f>IF('Раздел 2.15.1'!P52=SUM('Раздел 2.15.1'!Q52:V52),0,1)</f>
        <v>0</v>
      </c>
    </row>
    <row r="12832" spans="1:8" x14ac:dyDescent="0.2">
      <c r="A12832" s="6">
        <f t="shared" si="190"/>
        <v>609562</v>
      </c>
      <c r="B12832" s="7">
        <v>66</v>
      </c>
      <c r="C12832" s="7">
        <v>1</v>
      </c>
      <c r="D12832" s="7">
        <v>33</v>
      </c>
      <c r="E12832" s="6" t="s">
        <v>18938</v>
      </c>
      <c r="H12832" s="6">
        <f>IF('Раздел 2.15.1'!P53=SUM('Раздел 2.15.1'!Q53:V53),0,1)</f>
        <v>0</v>
      </c>
    </row>
    <row r="12833" spans="1:8" x14ac:dyDescent="0.2">
      <c r="A12833" s="6">
        <f t="shared" si="190"/>
        <v>609562</v>
      </c>
      <c r="B12833" s="7">
        <v>66</v>
      </c>
      <c r="C12833" s="7">
        <v>1</v>
      </c>
      <c r="D12833" s="7">
        <v>34</v>
      </c>
      <c r="E12833" s="6" t="s">
        <v>18939</v>
      </c>
      <c r="H12833" s="6">
        <f>IF('Раздел 2.15.1'!P54=SUM('Раздел 2.15.1'!Q54:V54),0,1)</f>
        <v>0</v>
      </c>
    </row>
    <row r="12834" spans="1:8" x14ac:dyDescent="0.2">
      <c r="A12834" s="6">
        <f t="shared" si="190"/>
        <v>609562</v>
      </c>
      <c r="B12834" s="7">
        <v>66</v>
      </c>
      <c r="C12834" s="7">
        <v>1</v>
      </c>
      <c r="D12834" s="7">
        <v>35</v>
      </c>
      <c r="E12834" s="6" t="s">
        <v>18940</v>
      </c>
      <c r="H12834" s="6">
        <f>IF('Раздел 2.15.1'!P55=SUM('Раздел 2.15.1'!Q55:V55),0,1)</f>
        <v>0</v>
      </c>
    </row>
    <row r="12835" spans="1:8" x14ac:dyDescent="0.2">
      <c r="A12835" s="6">
        <f t="shared" si="190"/>
        <v>609562</v>
      </c>
      <c r="B12835" s="7">
        <v>66</v>
      </c>
      <c r="C12835" s="7">
        <v>1</v>
      </c>
      <c r="D12835" s="7">
        <v>36</v>
      </c>
      <c r="E12835" s="6" t="s">
        <v>19706</v>
      </c>
      <c r="H12835" s="6">
        <f>IF('Раздел 2.15.1'!P56=SUM('Раздел 2.15.1'!Q56:V56),0,1)</f>
        <v>0</v>
      </c>
    </row>
    <row r="12836" spans="1:8" x14ac:dyDescent="0.2">
      <c r="A12836" s="6">
        <f t="shared" si="190"/>
        <v>609562</v>
      </c>
      <c r="B12836" s="7">
        <v>66</v>
      </c>
      <c r="C12836" s="7">
        <v>1</v>
      </c>
      <c r="D12836" s="7">
        <v>37</v>
      </c>
      <c r="E12836" s="6" t="s">
        <v>19707</v>
      </c>
      <c r="H12836" s="6">
        <f>IF('Раздел 2.15.1'!P57=SUM('Раздел 2.15.1'!Q57:V57),0,1)</f>
        <v>0</v>
      </c>
    </row>
    <row r="12837" spans="1:8" x14ac:dyDescent="0.2">
      <c r="A12837" s="6">
        <f t="shared" si="190"/>
        <v>609562</v>
      </c>
      <c r="B12837" s="7">
        <v>66</v>
      </c>
      <c r="C12837" s="7">
        <v>1</v>
      </c>
      <c r="D12837" s="7">
        <v>38</v>
      </c>
      <c r="E12837" s="6" t="s">
        <v>19708</v>
      </c>
      <c r="H12837" s="6">
        <f>IF('Раздел 2.15.1'!P58=SUM('Раздел 2.15.1'!Q58:V58),0,1)</f>
        <v>0</v>
      </c>
    </row>
    <row r="12838" spans="1:8" x14ac:dyDescent="0.2">
      <c r="A12838" s="6">
        <f t="shared" si="190"/>
        <v>609562</v>
      </c>
      <c r="B12838" s="7">
        <v>66</v>
      </c>
      <c r="C12838" s="7">
        <v>1</v>
      </c>
      <c r="D12838" s="7">
        <v>39</v>
      </c>
      <c r="E12838" s="6" t="s">
        <v>19709</v>
      </c>
      <c r="H12838" s="6">
        <f>IF('Раздел 2.15.1'!P59=SUM('Раздел 2.15.1'!Q59:V59),0,1)</f>
        <v>0</v>
      </c>
    </row>
    <row r="12839" spans="1:8" x14ac:dyDescent="0.2">
      <c r="A12839" s="6">
        <f t="shared" si="190"/>
        <v>609562</v>
      </c>
      <c r="B12839" s="7">
        <v>66</v>
      </c>
      <c r="C12839" s="7">
        <v>1</v>
      </c>
      <c r="D12839" s="7">
        <v>40</v>
      </c>
      <c r="E12839" s="6" t="s">
        <v>19710</v>
      </c>
      <c r="H12839" s="6">
        <f>IF('Раздел 2.15.1'!P60=SUM('Раздел 2.15.1'!Q60:V60),0,1)</f>
        <v>0</v>
      </c>
    </row>
    <row r="12840" spans="1:8" x14ac:dyDescent="0.2">
      <c r="A12840" s="6">
        <f t="shared" si="190"/>
        <v>609562</v>
      </c>
      <c r="B12840" s="7">
        <v>66</v>
      </c>
      <c r="C12840" s="7">
        <v>1</v>
      </c>
      <c r="D12840" s="7">
        <v>41</v>
      </c>
      <c r="E12840" s="6" t="s">
        <v>19711</v>
      </c>
      <c r="H12840" s="6">
        <f>IF('Раздел 2.15.1'!P61=SUM('Раздел 2.15.1'!Q61:V61),0,1)</f>
        <v>0</v>
      </c>
    </row>
    <row r="12841" spans="1:8" x14ac:dyDescent="0.2">
      <c r="A12841" s="6">
        <f t="shared" si="190"/>
        <v>609562</v>
      </c>
      <c r="B12841" s="7">
        <v>66</v>
      </c>
      <c r="C12841" s="7">
        <v>1</v>
      </c>
      <c r="D12841" s="7">
        <v>42</v>
      </c>
      <c r="E12841" s="6" t="s">
        <v>19712</v>
      </c>
      <c r="H12841" s="6">
        <f>IF('Раздел 2.15.1'!P62=SUM('Раздел 2.15.1'!Q62:V62),0,1)</f>
        <v>0</v>
      </c>
    </row>
    <row r="12842" spans="1:8" x14ac:dyDescent="0.2">
      <c r="A12842" s="6">
        <f t="shared" si="190"/>
        <v>609562</v>
      </c>
      <c r="B12842" s="7">
        <v>66</v>
      </c>
      <c r="C12842" s="7">
        <v>1</v>
      </c>
      <c r="D12842" s="7">
        <v>43</v>
      </c>
      <c r="E12842" s="6" t="s">
        <v>19713</v>
      </c>
      <c r="H12842" s="6">
        <f>IF('Раздел 2.15.1'!P63=SUM('Раздел 2.15.1'!Q63:V63),0,1)</f>
        <v>0</v>
      </c>
    </row>
    <row r="12843" spans="1:8" x14ac:dyDescent="0.2">
      <c r="A12843" s="6">
        <f t="shared" si="190"/>
        <v>609562</v>
      </c>
      <c r="B12843" s="7">
        <v>66</v>
      </c>
      <c r="C12843" s="7">
        <v>1</v>
      </c>
      <c r="D12843" s="7">
        <v>44</v>
      </c>
      <c r="E12843" s="6" t="s">
        <v>19714</v>
      </c>
      <c r="H12843" s="6">
        <f>IF('Раздел 2.15.1'!P64=SUM('Раздел 2.15.1'!Q64:V64),0,1)</f>
        <v>0</v>
      </c>
    </row>
    <row r="12844" spans="1:8" x14ac:dyDescent="0.2">
      <c r="A12844" s="6">
        <f t="shared" si="190"/>
        <v>609562</v>
      </c>
      <c r="B12844" s="7">
        <v>66</v>
      </c>
      <c r="C12844" s="7">
        <v>1</v>
      </c>
      <c r="D12844" s="7">
        <v>45</v>
      </c>
      <c r="E12844" s="6" t="s">
        <v>19715</v>
      </c>
      <c r="H12844" s="6">
        <f>IF('Раздел 2.15.1'!P65=SUM('Раздел 2.15.1'!Q65:V65),0,1)</f>
        <v>0</v>
      </c>
    </row>
    <row r="12845" spans="1:8" x14ac:dyDescent="0.2">
      <c r="A12845" s="6">
        <f t="shared" si="190"/>
        <v>609562</v>
      </c>
      <c r="B12845" s="7">
        <v>66</v>
      </c>
      <c r="C12845" s="7">
        <v>1</v>
      </c>
      <c r="D12845" s="7">
        <v>46</v>
      </c>
      <c r="E12845" s="6" t="s">
        <v>19716</v>
      </c>
      <c r="H12845" s="6">
        <f>IF('Раздел 2.15.1'!P66=SUM('Раздел 2.15.1'!Q66:V66),0,1)</f>
        <v>0</v>
      </c>
    </row>
    <row r="12846" spans="1:8" x14ac:dyDescent="0.2">
      <c r="A12846" s="6">
        <f t="shared" si="190"/>
        <v>609562</v>
      </c>
      <c r="B12846" s="7">
        <v>66</v>
      </c>
      <c r="C12846" s="7">
        <v>1</v>
      </c>
      <c r="D12846" s="7">
        <v>47</v>
      </c>
      <c r="E12846" s="6" t="s">
        <v>19717</v>
      </c>
      <c r="H12846" s="6">
        <f>IF('Раздел 2.15.1'!P67=SUM('Раздел 2.15.1'!Q67:V67),0,1)</f>
        <v>0</v>
      </c>
    </row>
    <row r="12847" spans="1:8" x14ac:dyDescent="0.2">
      <c r="A12847" s="6">
        <f t="shared" si="190"/>
        <v>609562</v>
      </c>
      <c r="B12847" s="7">
        <v>66</v>
      </c>
      <c r="C12847" s="7">
        <v>1</v>
      </c>
      <c r="D12847" s="7">
        <v>48</v>
      </c>
      <c r="E12847" s="6" t="s">
        <v>19718</v>
      </c>
      <c r="H12847" s="6">
        <f>IF('Раздел 2.15.1'!P68=SUM('Раздел 2.15.1'!Q68:V68),0,1)</f>
        <v>0</v>
      </c>
    </row>
    <row r="12848" spans="1:8" x14ac:dyDescent="0.2">
      <c r="A12848" s="6">
        <f t="shared" si="190"/>
        <v>609562</v>
      </c>
      <c r="B12848" s="7">
        <v>66</v>
      </c>
      <c r="C12848" s="7">
        <v>1</v>
      </c>
      <c r="D12848" s="7">
        <v>49</v>
      </c>
      <c r="E12848" s="6" t="s">
        <v>19719</v>
      </c>
      <c r="H12848" s="6">
        <f>IF('Раздел 2.15.1'!P69=SUM('Раздел 2.15.1'!Q69:V69),0,1)</f>
        <v>0</v>
      </c>
    </row>
    <row r="12849" spans="1:8" x14ac:dyDescent="0.2">
      <c r="A12849" s="6">
        <f t="shared" si="190"/>
        <v>609562</v>
      </c>
      <c r="B12849" s="7">
        <v>66</v>
      </c>
      <c r="C12849" s="7">
        <v>1</v>
      </c>
      <c r="D12849" s="7">
        <v>50</v>
      </c>
      <c r="E12849" s="6" t="s">
        <v>19720</v>
      </c>
      <c r="H12849" s="6">
        <f>IF('Раздел 2.15.1'!P70=SUM('Раздел 2.15.1'!Q70:V70),0,1)</f>
        <v>0</v>
      </c>
    </row>
    <row r="12850" spans="1:8" x14ac:dyDescent="0.2">
      <c r="A12850" s="6">
        <f t="shared" si="190"/>
        <v>609562</v>
      </c>
      <c r="B12850" s="7">
        <v>66</v>
      </c>
      <c r="C12850" s="7">
        <v>1</v>
      </c>
      <c r="D12850" s="7">
        <v>51</v>
      </c>
      <c r="E12850" s="6" t="s">
        <v>19721</v>
      </c>
      <c r="H12850" s="6">
        <f>IF('Раздел 2.15.1'!P71=SUM('Раздел 2.15.1'!Q71:V71),0,1)</f>
        <v>0</v>
      </c>
    </row>
    <row r="12851" spans="1:8" x14ac:dyDescent="0.2">
      <c r="A12851" s="6">
        <f t="shared" si="190"/>
        <v>609562</v>
      </c>
      <c r="B12851" s="7">
        <v>66</v>
      </c>
      <c r="C12851" s="7">
        <v>1</v>
      </c>
      <c r="D12851" s="7">
        <v>52</v>
      </c>
      <c r="E12851" s="6" t="s">
        <v>19722</v>
      </c>
      <c r="H12851" s="6">
        <f>IF('Раздел 2.15.1'!P72=SUM('Раздел 2.15.1'!Q72:V72),0,1)</f>
        <v>0</v>
      </c>
    </row>
    <row r="12852" spans="1:8" x14ac:dyDescent="0.2">
      <c r="A12852" s="6">
        <f t="shared" si="190"/>
        <v>609562</v>
      </c>
      <c r="B12852" s="7">
        <v>66</v>
      </c>
      <c r="C12852" s="7">
        <v>1</v>
      </c>
      <c r="D12852" s="7">
        <v>53</v>
      </c>
      <c r="E12852" s="6" t="s">
        <v>19723</v>
      </c>
      <c r="H12852" s="6">
        <f>IF('Раздел 2.15.1'!P73=SUM('Раздел 2.15.1'!Q73:V73),0,1)</f>
        <v>0</v>
      </c>
    </row>
    <row r="12853" spans="1:8" x14ac:dyDescent="0.2">
      <c r="A12853" s="6">
        <f t="shared" si="190"/>
        <v>609562</v>
      </c>
      <c r="B12853" s="7">
        <v>66</v>
      </c>
      <c r="C12853" s="7">
        <v>1</v>
      </c>
      <c r="D12853" s="7">
        <v>54</v>
      </c>
      <c r="E12853" s="6" t="s">
        <v>19724</v>
      </c>
      <c r="H12853" s="6">
        <f>IF('Раздел 2.15.1'!P74=SUM('Раздел 2.15.1'!Q74:V74),0,1)</f>
        <v>0</v>
      </c>
    </row>
    <row r="12854" spans="1:8" x14ac:dyDescent="0.2">
      <c r="A12854" s="6">
        <f t="shared" si="190"/>
        <v>609562</v>
      </c>
      <c r="B12854" s="7">
        <v>66</v>
      </c>
      <c r="C12854" s="7">
        <v>1</v>
      </c>
      <c r="D12854" s="7">
        <v>55</v>
      </c>
      <c r="E12854" s="6" t="s">
        <v>18188</v>
      </c>
      <c r="H12854" s="6">
        <f>IF('Раздел 2.15.1'!P75=SUM('Раздел 2.15.1'!Q75:V75),0,1)</f>
        <v>0</v>
      </c>
    </row>
    <row r="12855" spans="1:8" x14ac:dyDescent="0.2">
      <c r="A12855" s="6">
        <f t="shared" si="190"/>
        <v>609562</v>
      </c>
      <c r="B12855" s="7">
        <v>66</v>
      </c>
      <c r="C12855" s="7">
        <v>1</v>
      </c>
      <c r="D12855" s="7">
        <v>56</v>
      </c>
      <c r="E12855" s="6" t="s">
        <v>17340</v>
      </c>
      <c r="H12855" s="6">
        <f>IF('Раздел 2.15.1'!P76=SUM('Раздел 2.15.1'!Q76:V76),0,1)</f>
        <v>0</v>
      </c>
    </row>
    <row r="12856" spans="1:8" x14ac:dyDescent="0.2">
      <c r="A12856" s="6">
        <f t="shared" si="190"/>
        <v>609562</v>
      </c>
      <c r="B12856" s="7">
        <v>66</v>
      </c>
      <c r="C12856" s="7">
        <v>1</v>
      </c>
      <c r="D12856" s="7">
        <v>57</v>
      </c>
      <c r="E12856" s="6" t="s">
        <v>17341</v>
      </c>
      <c r="H12856" s="6">
        <f>IF('Раздел 2.15.1'!P77=SUM('Раздел 2.15.1'!Q77:V77),0,1)</f>
        <v>0</v>
      </c>
    </row>
    <row r="12857" spans="1:8" x14ac:dyDescent="0.2">
      <c r="A12857" s="6">
        <f t="shared" si="190"/>
        <v>609562</v>
      </c>
      <c r="B12857" s="7">
        <v>66</v>
      </c>
      <c r="C12857" s="7">
        <v>1</v>
      </c>
      <c r="D12857" s="7">
        <v>58</v>
      </c>
      <c r="E12857" s="6" t="s">
        <v>17342</v>
      </c>
      <c r="H12857" s="6">
        <f>IF('Раздел 2.15.1'!P78=SUM('Раздел 2.15.1'!Q78:V78),0,1)</f>
        <v>0</v>
      </c>
    </row>
    <row r="12858" spans="1:8" x14ac:dyDescent="0.2">
      <c r="A12858" s="6">
        <f t="shared" si="190"/>
        <v>609562</v>
      </c>
      <c r="B12858" s="7">
        <v>66</v>
      </c>
      <c r="C12858" s="7">
        <v>1</v>
      </c>
      <c r="D12858" s="7">
        <v>59</v>
      </c>
      <c r="E12858" s="6" t="s">
        <v>17343</v>
      </c>
      <c r="H12858" s="6">
        <f>IF('Раздел 2.15.1'!P79=SUM('Раздел 2.15.1'!Q79:V79),0,1)</f>
        <v>0</v>
      </c>
    </row>
    <row r="12859" spans="1:8" x14ac:dyDescent="0.2">
      <c r="A12859" s="6">
        <f t="shared" si="190"/>
        <v>609562</v>
      </c>
      <c r="B12859" s="7">
        <v>66</v>
      </c>
      <c r="C12859" s="7">
        <v>1</v>
      </c>
      <c r="D12859" s="7">
        <v>60</v>
      </c>
      <c r="E12859" s="7" t="s">
        <v>17344</v>
      </c>
      <c r="H12859" s="6">
        <f>IF('Раздел 2.15.1'!P80=SUM('Раздел 2.15.1'!Q80:V80),0,1)</f>
        <v>0</v>
      </c>
    </row>
    <row r="12860" spans="1:8" x14ac:dyDescent="0.2">
      <c r="A12860" s="6">
        <f t="shared" si="190"/>
        <v>609562</v>
      </c>
      <c r="B12860" s="7">
        <v>66</v>
      </c>
      <c r="C12860" s="7">
        <v>1</v>
      </c>
      <c r="D12860" s="7">
        <v>61</v>
      </c>
      <c r="E12860" s="7" t="s">
        <v>17345</v>
      </c>
      <c r="H12860" s="6">
        <f>IF('Раздел 2.15.1'!P81=SUM('Раздел 2.15.1'!Q81:V81),0,1)</f>
        <v>0</v>
      </c>
    </row>
    <row r="12861" spans="1:8" x14ac:dyDescent="0.2">
      <c r="A12861" s="6">
        <f t="shared" si="190"/>
        <v>609562</v>
      </c>
      <c r="B12861" s="7">
        <v>66</v>
      </c>
      <c r="C12861" s="7">
        <v>1</v>
      </c>
      <c r="D12861" s="7">
        <v>62</v>
      </c>
      <c r="E12861" s="7" t="s">
        <v>17346</v>
      </c>
      <c r="H12861" s="6">
        <f>IF('Раздел 2.15.1'!P82=SUM('Раздел 2.15.1'!Q82:V82),0,1)</f>
        <v>0</v>
      </c>
    </row>
    <row r="12862" spans="1:8" x14ac:dyDescent="0.2">
      <c r="A12862" s="6">
        <f t="shared" si="190"/>
        <v>609562</v>
      </c>
      <c r="B12862" s="7">
        <v>66</v>
      </c>
      <c r="C12862" s="7">
        <v>1</v>
      </c>
      <c r="D12862" s="7">
        <v>63</v>
      </c>
      <c r="E12862" s="7" t="s">
        <v>17347</v>
      </c>
      <c r="H12862" s="6">
        <f>IF('Раздел 2.15.1'!P83=SUM('Раздел 2.15.1'!Q83:V83),0,1)</f>
        <v>0</v>
      </c>
    </row>
    <row r="12863" spans="1:8" x14ac:dyDescent="0.2">
      <c r="A12863" s="6">
        <f t="shared" si="190"/>
        <v>609562</v>
      </c>
      <c r="B12863" s="7">
        <v>66</v>
      </c>
      <c r="C12863" s="7">
        <v>1</v>
      </c>
      <c r="D12863" s="7">
        <v>64</v>
      </c>
      <c r="E12863" s="7" t="s">
        <v>17348</v>
      </c>
      <c r="H12863" s="6">
        <f>IF('Раздел 2.15.1'!P84=SUM('Раздел 2.15.1'!Q84:V84),0,1)</f>
        <v>0</v>
      </c>
    </row>
    <row r="12864" spans="1:8" x14ac:dyDescent="0.2">
      <c r="A12864" s="6">
        <f t="shared" si="190"/>
        <v>609562</v>
      </c>
      <c r="B12864" s="7">
        <v>66</v>
      </c>
      <c r="C12864" s="7">
        <v>1</v>
      </c>
      <c r="D12864" s="7">
        <v>65</v>
      </c>
      <c r="E12864" s="7" t="s">
        <v>17349</v>
      </c>
      <c r="H12864" s="6">
        <f>IF('Раздел 2.15.1'!P85=SUM('Раздел 2.15.1'!Q85:V85),0,1)</f>
        <v>0</v>
      </c>
    </row>
    <row r="12865" spans="1:8" x14ac:dyDescent="0.2">
      <c r="A12865" s="6">
        <f t="shared" si="190"/>
        <v>609562</v>
      </c>
      <c r="B12865" s="7">
        <v>66</v>
      </c>
      <c r="C12865" s="7">
        <v>1</v>
      </c>
      <c r="D12865" s="7">
        <v>66</v>
      </c>
      <c r="E12865" s="7" t="s">
        <v>17350</v>
      </c>
      <c r="H12865" s="6">
        <f>IF('Раздел 2.15.1'!P86=SUM('Раздел 2.15.1'!Q86:V86),0,1)</f>
        <v>0</v>
      </c>
    </row>
    <row r="12866" spans="1:8" x14ac:dyDescent="0.2">
      <c r="A12866" s="6">
        <f t="shared" si="190"/>
        <v>609562</v>
      </c>
      <c r="B12866" s="7">
        <v>66</v>
      </c>
      <c r="C12866" s="7">
        <v>1</v>
      </c>
      <c r="D12866" s="7">
        <v>67</v>
      </c>
      <c r="E12866" s="7" t="s">
        <v>17351</v>
      </c>
      <c r="H12866" s="6">
        <f>IF('Раздел 2.15.1'!P87=SUM('Раздел 2.15.1'!Q87:V87),0,1)</f>
        <v>0</v>
      </c>
    </row>
    <row r="12867" spans="1:8" x14ac:dyDescent="0.2">
      <c r="A12867" s="6">
        <f t="shared" si="190"/>
        <v>609562</v>
      </c>
      <c r="B12867" s="7">
        <v>66</v>
      </c>
      <c r="C12867" s="7">
        <v>1</v>
      </c>
      <c r="D12867" s="7">
        <v>68</v>
      </c>
      <c r="E12867" s="7" t="s">
        <v>17352</v>
      </c>
      <c r="H12867" s="6">
        <f>IF('Раздел 2.15.1'!P88=SUM('Раздел 2.15.1'!Q88:V88),0,1)</f>
        <v>0</v>
      </c>
    </row>
    <row r="12868" spans="1:8" x14ac:dyDescent="0.2">
      <c r="A12868" s="6">
        <f t="shared" si="190"/>
        <v>609562</v>
      </c>
      <c r="B12868" s="7">
        <v>66</v>
      </c>
      <c r="C12868" s="7">
        <v>1</v>
      </c>
      <c r="D12868" s="7">
        <v>69</v>
      </c>
      <c r="E12868" s="7" t="s">
        <v>17353</v>
      </c>
      <c r="H12868" s="6">
        <f>IF('Раздел 2.15.1'!P89=SUM('Раздел 2.15.1'!Q89:V89),0,1)</f>
        <v>0</v>
      </c>
    </row>
    <row r="12869" spans="1:8" x14ac:dyDescent="0.2">
      <c r="A12869" s="6">
        <f t="shared" si="190"/>
        <v>609562</v>
      </c>
      <c r="B12869" s="7">
        <v>66</v>
      </c>
      <c r="C12869" s="7">
        <v>1</v>
      </c>
      <c r="D12869" s="7">
        <v>70</v>
      </c>
      <c r="E12869" s="7" t="s">
        <v>17354</v>
      </c>
      <c r="H12869" s="6">
        <f>IF('Раздел 2.15.1'!P90=SUM('Раздел 2.15.1'!Q90:V90),0,1)</f>
        <v>0</v>
      </c>
    </row>
    <row r="12870" spans="1:8" x14ac:dyDescent="0.2">
      <c r="A12870" s="6">
        <f t="shared" si="190"/>
        <v>609562</v>
      </c>
      <c r="B12870" s="7">
        <v>66</v>
      </c>
      <c r="C12870" s="7">
        <v>1</v>
      </c>
      <c r="D12870" s="7">
        <v>71</v>
      </c>
      <c r="E12870" s="7" t="s">
        <v>17355</v>
      </c>
      <c r="H12870" s="6">
        <f>IF('Раздел 2.15.1'!P91=SUM('Раздел 2.15.1'!Q91:V91),0,1)</f>
        <v>0</v>
      </c>
    </row>
    <row r="12871" spans="1:8" x14ac:dyDescent="0.2">
      <c r="A12871" s="6">
        <f t="shared" si="190"/>
        <v>609562</v>
      </c>
      <c r="B12871" s="7">
        <v>66</v>
      </c>
      <c r="C12871" s="7">
        <v>1</v>
      </c>
      <c r="D12871" s="7">
        <v>72</v>
      </c>
      <c r="E12871" s="7" t="s">
        <v>17356</v>
      </c>
      <c r="H12871" s="6">
        <f>IF('Раздел 2.15.1'!P92=SUM('Раздел 2.15.1'!Q92:V92),0,1)</f>
        <v>0</v>
      </c>
    </row>
    <row r="12872" spans="1:8" x14ac:dyDescent="0.2">
      <c r="A12872" s="6">
        <f t="shared" si="190"/>
        <v>609562</v>
      </c>
      <c r="B12872" s="7">
        <v>66</v>
      </c>
      <c r="C12872" s="7">
        <v>1</v>
      </c>
      <c r="D12872" s="7">
        <v>73</v>
      </c>
      <c r="E12872" s="7" t="s">
        <v>17357</v>
      </c>
      <c r="H12872" s="6">
        <f>IF('Раздел 2.15.1'!P93=SUM('Раздел 2.15.1'!Q93:V93),0,1)</f>
        <v>0</v>
      </c>
    </row>
    <row r="12873" spans="1:8" x14ac:dyDescent="0.2">
      <c r="A12873" s="6">
        <f t="shared" si="190"/>
        <v>609562</v>
      </c>
      <c r="B12873" s="7">
        <v>66</v>
      </c>
      <c r="C12873" s="7">
        <v>1</v>
      </c>
      <c r="D12873" s="7">
        <v>74</v>
      </c>
      <c r="E12873" s="7" t="s">
        <v>18209</v>
      </c>
      <c r="H12873" s="6">
        <f>IF('Раздел 2.15.1'!P94=SUM('Раздел 2.15.1'!Q94:V94),0,1)</f>
        <v>0</v>
      </c>
    </row>
    <row r="12874" spans="1:8" x14ac:dyDescent="0.2">
      <c r="A12874" s="6">
        <f t="shared" si="190"/>
        <v>609562</v>
      </c>
      <c r="B12874" s="7">
        <v>66</v>
      </c>
      <c r="C12874" s="7">
        <v>1</v>
      </c>
      <c r="D12874" s="7">
        <v>75</v>
      </c>
      <c r="E12874" s="7" t="s">
        <v>18210</v>
      </c>
      <c r="H12874" s="6">
        <f>IF('Раздел 2.15.1'!P95=SUM('Раздел 2.15.1'!Q95:V95),0,1)</f>
        <v>0</v>
      </c>
    </row>
    <row r="12875" spans="1:8" x14ac:dyDescent="0.2">
      <c r="A12875" s="6">
        <f t="shared" si="190"/>
        <v>609562</v>
      </c>
      <c r="B12875" s="7">
        <v>66</v>
      </c>
      <c r="C12875" s="7">
        <v>1</v>
      </c>
      <c r="D12875" s="7">
        <v>76</v>
      </c>
      <c r="E12875" s="7" t="s">
        <v>18211</v>
      </c>
      <c r="H12875" s="6">
        <f>IF('Раздел 2.15.1'!P96=SUM('Раздел 2.15.1'!Q96:V96),0,1)</f>
        <v>0</v>
      </c>
    </row>
    <row r="12876" spans="1:8" x14ac:dyDescent="0.2">
      <c r="A12876" s="6">
        <f t="shared" si="190"/>
        <v>609562</v>
      </c>
      <c r="B12876" s="7">
        <v>66</v>
      </c>
      <c r="C12876" s="7">
        <v>1</v>
      </c>
      <c r="D12876" s="7">
        <v>77</v>
      </c>
      <c r="E12876" s="7" t="s">
        <v>16260</v>
      </c>
      <c r="H12876" s="6">
        <f>IF('Раздел 2.15.1'!P97=SUM('Раздел 2.15.1'!Q97:V97),0,1)</f>
        <v>0</v>
      </c>
    </row>
    <row r="12877" spans="1:8" x14ac:dyDescent="0.2">
      <c r="A12877" s="6">
        <f t="shared" si="190"/>
        <v>609562</v>
      </c>
      <c r="B12877" s="7">
        <v>66</v>
      </c>
      <c r="C12877" s="7">
        <v>1</v>
      </c>
      <c r="D12877" s="7">
        <v>78</v>
      </c>
      <c r="E12877" s="7" t="s">
        <v>16261</v>
      </c>
      <c r="H12877" s="6">
        <f>IF('Раздел 2.15.1'!P98=SUM('Раздел 2.15.1'!Q98:V98),0,1)</f>
        <v>0</v>
      </c>
    </row>
    <row r="12878" spans="1:8" x14ac:dyDescent="0.2">
      <c r="A12878" s="6">
        <f t="shared" si="190"/>
        <v>609562</v>
      </c>
      <c r="B12878" s="7">
        <v>66</v>
      </c>
      <c r="C12878" s="7">
        <v>1</v>
      </c>
      <c r="D12878" s="7">
        <v>79</v>
      </c>
      <c r="E12878" s="7" t="s">
        <v>16262</v>
      </c>
      <c r="H12878" s="6">
        <f>IF('Раздел 2.15.1'!P99=SUM('Раздел 2.15.1'!Q99:V99),0,1)</f>
        <v>0</v>
      </c>
    </row>
    <row r="12879" spans="1:8" x14ac:dyDescent="0.2">
      <c r="A12879" s="6">
        <f t="shared" si="190"/>
        <v>609562</v>
      </c>
      <c r="B12879" s="7">
        <v>66</v>
      </c>
      <c r="C12879" s="7">
        <v>1</v>
      </c>
      <c r="D12879" s="7">
        <v>80</v>
      </c>
      <c r="E12879" s="7" t="s">
        <v>16263</v>
      </c>
      <c r="H12879" s="6">
        <f>IF('Раздел 2.15.1'!P100=SUM('Раздел 2.15.1'!Q100:V100),0,1)</f>
        <v>0</v>
      </c>
    </row>
    <row r="12880" spans="1:8" x14ac:dyDescent="0.2">
      <c r="A12880" s="6">
        <f t="shared" si="190"/>
        <v>609562</v>
      </c>
      <c r="B12880" s="7">
        <v>66</v>
      </c>
      <c r="C12880" s="7">
        <v>1</v>
      </c>
      <c r="D12880" s="7">
        <v>81</v>
      </c>
      <c r="E12880" s="7" t="s">
        <v>16264</v>
      </c>
      <c r="H12880" s="6">
        <f>IF('Раздел 2.15.1'!P101=SUM('Раздел 2.15.1'!Q101:V101),0,1)</f>
        <v>0</v>
      </c>
    </row>
    <row r="12881" spans="1:8" x14ac:dyDescent="0.2">
      <c r="A12881" s="6">
        <f t="shared" si="190"/>
        <v>609562</v>
      </c>
      <c r="B12881" s="7">
        <v>66</v>
      </c>
      <c r="C12881" s="7">
        <v>1</v>
      </c>
      <c r="D12881" s="7">
        <v>82</v>
      </c>
      <c r="E12881" s="7" t="s">
        <v>16265</v>
      </c>
      <c r="H12881" s="6">
        <f>IF('Раздел 2.15.1'!P102=SUM('Раздел 2.15.1'!Q102:V102),0,1)</f>
        <v>0</v>
      </c>
    </row>
    <row r="12882" spans="1:8" x14ac:dyDescent="0.2">
      <c r="A12882" s="6">
        <f t="shared" si="190"/>
        <v>609562</v>
      </c>
      <c r="B12882" s="7">
        <v>66</v>
      </c>
      <c r="C12882" s="7">
        <v>1</v>
      </c>
      <c r="D12882" s="7">
        <v>83</v>
      </c>
      <c r="E12882" s="7" t="s">
        <v>16266</v>
      </c>
      <c r="H12882" s="6">
        <f>IF('Раздел 2.15.1'!P103=SUM('Раздел 2.15.1'!Q103:V103),0,1)</f>
        <v>0</v>
      </c>
    </row>
    <row r="12883" spans="1:8" x14ac:dyDescent="0.2">
      <c r="A12883" s="6">
        <f t="shared" si="190"/>
        <v>609562</v>
      </c>
      <c r="B12883" s="7">
        <v>66</v>
      </c>
      <c r="C12883" s="7">
        <v>1</v>
      </c>
      <c r="D12883" s="7">
        <v>84</v>
      </c>
      <c r="E12883" s="7" t="s">
        <v>19346</v>
      </c>
      <c r="H12883" s="6">
        <f>IF('Раздел 2.15.1'!P104=SUM('Раздел 2.15.1'!Q104:V104),0,1)</f>
        <v>0</v>
      </c>
    </row>
    <row r="12884" spans="1:8" x14ac:dyDescent="0.2">
      <c r="A12884" s="6">
        <f t="shared" si="190"/>
        <v>609562</v>
      </c>
      <c r="B12884" s="7">
        <v>66</v>
      </c>
      <c r="C12884" s="7">
        <v>1</v>
      </c>
      <c r="D12884" s="7">
        <v>85</v>
      </c>
      <c r="E12884" s="7" t="s">
        <v>19347</v>
      </c>
      <c r="H12884" s="6">
        <f>IF('Раздел 2.15.1'!P105=SUM('Раздел 2.15.1'!Q105:V105),0,1)</f>
        <v>0</v>
      </c>
    </row>
    <row r="12885" spans="1:8" x14ac:dyDescent="0.2">
      <c r="A12885" s="6">
        <f t="shared" si="190"/>
        <v>609562</v>
      </c>
      <c r="B12885" s="7">
        <v>66</v>
      </c>
      <c r="C12885" s="7">
        <v>1</v>
      </c>
      <c r="D12885" s="7">
        <v>86</v>
      </c>
      <c r="E12885" s="7" t="s">
        <v>19348</v>
      </c>
      <c r="H12885" s="6">
        <f>IF('Раздел 2.15.1'!P106=SUM('Раздел 2.15.1'!Q106:V106),0,1)</f>
        <v>0</v>
      </c>
    </row>
    <row r="12886" spans="1:8" x14ac:dyDescent="0.2">
      <c r="A12886" s="6">
        <f t="shared" si="190"/>
        <v>609562</v>
      </c>
      <c r="B12886" s="7">
        <v>66</v>
      </c>
      <c r="C12886" s="7">
        <v>1</v>
      </c>
      <c r="D12886" s="7">
        <v>87</v>
      </c>
      <c r="E12886" s="7" t="s">
        <v>19349</v>
      </c>
      <c r="H12886" s="6">
        <f>IF('Раздел 2.15.1'!P107=SUM('Раздел 2.15.1'!Q107:V107),0,1)</f>
        <v>0</v>
      </c>
    </row>
    <row r="12887" spans="1:8" x14ac:dyDescent="0.2">
      <c r="A12887" s="6">
        <f t="shared" si="190"/>
        <v>609562</v>
      </c>
      <c r="B12887" s="7">
        <v>66</v>
      </c>
      <c r="C12887" s="7">
        <v>1</v>
      </c>
      <c r="D12887" s="7">
        <v>88</v>
      </c>
      <c r="E12887" s="7" t="s">
        <v>19350</v>
      </c>
      <c r="H12887" s="6">
        <f>IF('Раздел 2.15.1'!P108=SUM('Раздел 2.15.1'!Q108:V108),0,1)</f>
        <v>0</v>
      </c>
    </row>
    <row r="12888" spans="1:8" x14ac:dyDescent="0.2">
      <c r="A12888" s="6">
        <f t="shared" si="190"/>
        <v>609562</v>
      </c>
      <c r="B12888" s="7">
        <v>66</v>
      </c>
      <c r="C12888" s="7">
        <v>1</v>
      </c>
      <c r="D12888" s="7">
        <v>89</v>
      </c>
      <c r="E12888" s="7" t="s">
        <v>19351</v>
      </c>
      <c r="H12888" s="6">
        <f>IF('Раздел 2.15.1'!P109=SUM('Раздел 2.15.1'!Q109:V109),0,1)</f>
        <v>0</v>
      </c>
    </row>
    <row r="12889" spans="1:8" x14ac:dyDescent="0.2">
      <c r="A12889" s="6">
        <f t="shared" si="190"/>
        <v>609562</v>
      </c>
      <c r="B12889" s="7">
        <v>66</v>
      </c>
      <c r="C12889" s="7">
        <v>1</v>
      </c>
      <c r="D12889" s="7">
        <v>90</v>
      </c>
      <c r="E12889" s="7" t="s">
        <v>19352</v>
      </c>
      <c r="H12889" s="6">
        <f>IF('Раздел 2.15.1'!P110=SUM('Раздел 2.15.1'!Q110:V110),0,1)</f>
        <v>0</v>
      </c>
    </row>
    <row r="12890" spans="1:8" x14ac:dyDescent="0.2">
      <c r="A12890" s="6">
        <f t="shared" si="190"/>
        <v>609562</v>
      </c>
      <c r="B12890" s="7">
        <v>66</v>
      </c>
      <c r="C12890" s="7">
        <v>1</v>
      </c>
      <c r="D12890" s="7">
        <v>91</v>
      </c>
      <c r="E12890" s="7" t="s">
        <v>18578</v>
      </c>
      <c r="H12890" s="6">
        <f>IF('Раздел 2.15.1'!P111=SUM('Раздел 2.15.1'!Q111:V111),0,1)</f>
        <v>0</v>
      </c>
    </row>
    <row r="12891" spans="1:8" x14ac:dyDescent="0.2">
      <c r="A12891" s="6">
        <f t="shared" si="190"/>
        <v>609562</v>
      </c>
      <c r="B12891" s="7">
        <v>66</v>
      </c>
      <c r="C12891" s="7">
        <v>1</v>
      </c>
      <c r="D12891" s="7">
        <v>92</v>
      </c>
      <c r="E12891" s="7" t="s">
        <v>18579</v>
      </c>
      <c r="H12891" s="6">
        <f>IF('Раздел 2.15.1'!P112=SUM('Раздел 2.15.1'!Q112:V112),0,1)</f>
        <v>0</v>
      </c>
    </row>
    <row r="12892" spans="1:8" x14ac:dyDescent="0.2">
      <c r="A12892" s="6">
        <f t="shared" si="190"/>
        <v>609562</v>
      </c>
      <c r="B12892" s="7">
        <v>66</v>
      </c>
      <c r="C12892" s="7">
        <v>1</v>
      </c>
      <c r="D12892" s="7">
        <v>93</v>
      </c>
      <c r="E12892" s="7" t="s">
        <v>18580</v>
      </c>
      <c r="H12892" s="6">
        <f>IF('Раздел 2.15.1'!P113=SUM('Раздел 2.15.1'!Q113:V113),0,1)</f>
        <v>0</v>
      </c>
    </row>
    <row r="12893" spans="1:8" x14ac:dyDescent="0.2">
      <c r="A12893" s="6">
        <f t="shared" ref="A12893:A12956" si="191">P_3</f>
        <v>609562</v>
      </c>
      <c r="B12893" s="7">
        <v>66</v>
      </c>
      <c r="C12893" s="7">
        <v>1</v>
      </c>
      <c r="D12893" s="7">
        <v>94</v>
      </c>
      <c r="E12893" s="7" t="s">
        <v>18581</v>
      </c>
      <c r="H12893" s="6">
        <f>IF('Раздел 2.15.1'!P114=SUM('Раздел 2.15.1'!Q114:V114),0,1)</f>
        <v>0</v>
      </c>
    </row>
    <row r="12894" spans="1:8" x14ac:dyDescent="0.2">
      <c r="A12894" s="6">
        <f t="shared" si="191"/>
        <v>609562</v>
      </c>
      <c r="B12894" s="7">
        <v>66</v>
      </c>
      <c r="C12894" s="7">
        <v>1</v>
      </c>
      <c r="D12894" s="7">
        <v>95</v>
      </c>
      <c r="E12894" s="7" t="s">
        <v>19355</v>
      </c>
      <c r="H12894" s="6">
        <f>IF('Раздел 2.15.1'!P115=SUM('Раздел 2.15.1'!Q115:V115),0,1)</f>
        <v>0</v>
      </c>
    </row>
    <row r="12895" spans="1:8" x14ac:dyDescent="0.2">
      <c r="A12895" s="6">
        <f t="shared" si="191"/>
        <v>609562</v>
      </c>
      <c r="B12895" s="7">
        <v>66</v>
      </c>
      <c r="C12895" s="7">
        <v>1</v>
      </c>
      <c r="D12895" s="7">
        <v>96</v>
      </c>
      <c r="E12895" s="7" t="s">
        <v>19356</v>
      </c>
      <c r="H12895" s="6">
        <f>IF('Раздел 2.15.1'!P116=SUM('Раздел 2.15.1'!Q116:V116),0,1)</f>
        <v>0</v>
      </c>
    </row>
    <row r="12896" spans="1:8" x14ac:dyDescent="0.2">
      <c r="A12896" s="6">
        <f t="shared" si="191"/>
        <v>609562</v>
      </c>
      <c r="B12896" s="7">
        <v>66</v>
      </c>
      <c r="C12896" s="7">
        <v>1</v>
      </c>
      <c r="D12896" s="7">
        <v>97</v>
      </c>
      <c r="E12896" s="7" t="s">
        <v>18582</v>
      </c>
      <c r="H12896" s="6">
        <f>IF('Раздел 2.15.1'!P117=SUM('Раздел 2.15.1'!Q117:V117),0,1)</f>
        <v>0</v>
      </c>
    </row>
    <row r="12897" spans="1:8" x14ac:dyDescent="0.2">
      <c r="A12897" s="6">
        <f t="shared" si="191"/>
        <v>609562</v>
      </c>
      <c r="B12897" s="7">
        <v>66</v>
      </c>
      <c r="C12897" s="7">
        <v>1</v>
      </c>
      <c r="D12897" s="7">
        <v>98</v>
      </c>
      <c r="E12897" s="7" t="s">
        <v>18583</v>
      </c>
      <c r="H12897" s="6">
        <f>IF('Раздел 2.15.1'!P118=SUM('Раздел 2.15.1'!Q118:V118),0,1)</f>
        <v>0</v>
      </c>
    </row>
    <row r="12898" spans="1:8" x14ac:dyDescent="0.2">
      <c r="A12898" s="6">
        <f t="shared" si="191"/>
        <v>609562</v>
      </c>
      <c r="B12898" s="7">
        <v>66</v>
      </c>
      <c r="C12898" s="7">
        <v>1</v>
      </c>
      <c r="D12898" s="7">
        <v>99</v>
      </c>
      <c r="E12898" s="7" t="s">
        <v>18584</v>
      </c>
      <c r="H12898" s="6">
        <f>IF('Раздел 2.15.1'!P119=SUM('Раздел 2.15.1'!Q119:V119),0,1)</f>
        <v>0</v>
      </c>
    </row>
    <row r="12899" spans="1:8" x14ac:dyDescent="0.2">
      <c r="A12899" s="6">
        <f t="shared" si="191"/>
        <v>609562</v>
      </c>
      <c r="B12899" s="7">
        <v>66</v>
      </c>
      <c r="C12899" s="7">
        <v>1</v>
      </c>
      <c r="D12899" s="7">
        <v>100</v>
      </c>
      <c r="E12899" s="7" t="s">
        <v>18585</v>
      </c>
      <c r="H12899" s="6">
        <f>IF('Раздел 2.15.1'!P120=SUM('Раздел 2.15.1'!Q120:V120),0,1)</f>
        <v>0</v>
      </c>
    </row>
    <row r="12900" spans="1:8" x14ac:dyDescent="0.2">
      <c r="A12900" s="6">
        <f t="shared" si="191"/>
        <v>609562</v>
      </c>
      <c r="B12900" s="7">
        <v>66</v>
      </c>
      <c r="C12900" s="7">
        <v>1</v>
      </c>
      <c r="D12900" s="7">
        <v>101</v>
      </c>
      <c r="E12900" s="7" t="s">
        <v>18586</v>
      </c>
      <c r="H12900" s="6">
        <f>IF('Раздел 2.15.1'!P121=SUM('Раздел 2.15.1'!Q121:V121),0,1)</f>
        <v>0</v>
      </c>
    </row>
    <row r="12901" spans="1:8" x14ac:dyDescent="0.2">
      <c r="A12901" s="6">
        <f t="shared" si="191"/>
        <v>609562</v>
      </c>
      <c r="B12901" s="7">
        <v>66</v>
      </c>
      <c r="C12901" s="7">
        <v>1</v>
      </c>
      <c r="D12901" s="7">
        <v>102</v>
      </c>
      <c r="E12901" s="7" t="s">
        <v>18587</v>
      </c>
      <c r="H12901" s="6">
        <f>IF('Раздел 2.15.1'!P122=SUM('Раздел 2.15.1'!Q122:V122),0,1)</f>
        <v>0</v>
      </c>
    </row>
    <row r="12902" spans="1:8" x14ac:dyDescent="0.2">
      <c r="A12902" s="6">
        <f t="shared" si="191"/>
        <v>609562</v>
      </c>
      <c r="B12902" s="7">
        <v>66</v>
      </c>
      <c r="C12902" s="7">
        <v>1</v>
      </c>
      <c r="D12902" s="7">
        <v>103</v>
      </c>
      <c r="E12902" s="7" t="s">
        <v>18588</v>
      </c>
      <c r="H12902" s="6">
        <f>IF('Раздел 2.15.1'!P123=SUM('Раздел 2.15.1'!Q123:V123),0,1)</f>
        <v>0</v>
      </c>
    </row>
    <row r="12903" spans="1:8" x14ac:dyDescent="0.2">
      <c r="A12903" s="6">
        <f t="shared" si="191"/>
        <v>609562</v>
      </c>
      <c r="B12903" s="7">
        <v>66</v>
      </c>
      <c r="C12903" s="7">
        <v>1</v>
      </c>
      <c r="D12903" s="7">
        <v>104</v>
      </c>
      <c r="E12903" s="7" t="s">
        <v>18589</v>
      </c>
      <c r="H12903" s="6">
        <f>IF('Раздел 2.15.1'!P124=SUM('Раздел 2.15.1'!Q124:V124),0,1)</f>
        <v>0</v>
      </c>
    </row>
    <row r="12904" spans="1:8" x14ac:dyDescent="0.2">
      <c r="A12904" s="6">
        <f t="shared" si="191"/>
        <v>609562</v>
      </c>
      <c r="B12904" s="7">
        <v>66</v>
      </c>
      <c r="C12904" s="7">
        <v>1</v>
      </c>
      <c r="D12904" s="7">
        <v>105</v>
      </c>
      <c r="E12904" s="7" t="s">
        <v>18590</v>
      </c>
      <c r="H12904" s="6">
        <f>IF('Раздел 2.15.1'!P125=SUM('Раздел 2.15.1'!Q125:V125),0,1)</f>
        <v>0</v>
      </c>
    </row>
    <row r="12905" spans="1:8" x14ac:dyDescent="0.2">
      <c r="A12905" s="6">
        <f t="shared" si="191"/>
        <v>609562</v>
      </c>
      <c r="B12905" s="7">
        <v>66</v>
      </c>
      <c r="C12905" s="7">
        <v>1</v>
      </c>
      <c r="D12905" s="7">
        <v>106</v>
      </c>
      <c r="E12905" s="7" t="s">
        <v>18591</v>
      </c>
      <c r="H12905" s="6">
        <f>IF('Раздел 2.15.1'!P126=SUM('Раздел 2.15.1'!Q126:V126),0,1)</f>
        <v>0</v>
      </c>
    </row>
    <row r="12906" spans="1:8" x14ac:dyDescent="0.2">
      <c r="A12906" s="6">
        <f t="shared" si="191"/>
        <v>609562</v>
      </c>
      <c r="B12906" s="7">
        <v>66</v>
      </c>
      <c r="C12906" s="7">
        <v>1</v>
      </c>
      <c r="D12906" s="7">
        <v>107</v>
      </c>
      <c r="E12906" s="7" t="s">
        <v>18592</v>
      </c>
      <c r="H12906" s="6">
        <f>IF('Раздел 2.15.1'!P127=SUM('Раздел 2.15.1'!Q127:V127),0,1)</f>
        <v>0</v>
      </c>
    </row>
    <row r="12907" spans="1:8" x14ac:dyDescent="0.2">
      <c r="A12907" s="6">
        <f t="shared" si="191"/>
        <v>609562</v>
      </c>
      <c r="B12907" s="7">
        <v>66</v>
      </c>
      <c r="C12907" s="7">
        <v>1</v>
      </c>
      <c r="D12907" s="7">
        <v>108</v>
      </c>
      <c r="E12907" s="7" t="s">
        <v>18593</v>
      </c>
      <c r="H12907" s="6">
        <f>IF('Раздел 2.15.1'!P128=SUM('Раздел 2.15.1'!Q128:V128),0,1)</f>
        <v>0</v>
      </c>
    </row>
    <row r="12908" spans="1:8" x14ac:dyDescent="0.2">
      <c r="A12908" s="6">
        <f t="shared" si="191"/>
        <v>609562</v>
      </c>
      <c r="B12908" s="7">
        <v>66</v>
      </c>
      <c r="C12908" s="7">
        <v>1</v>
      </c>
      <c r="D12908" s="7">
        <v>109</v>
      </c>
      <c r="E12908" s="7" t="s">
        <v>18594</v>
      </c>
      <c r="H12908" s="6">
        <f>IF('Раздел 2.15.1'!P129=SUM('Раздел 2.15.1'!Q129:V129),0,1)</f>
        <v>0</v>
      </c>
    </row>
    <row r="12909" spans="1:8" x14ac:dyDescent="0.2">
      <c r="A12909" s="6">
        <f t="shared" si="191"/>
        <v>609562</v>
      </c>
      <c r="B12909" s="7">
        <v>66</v>
      </c>
      <c r="C12909" s="7">
        <v>1</v>
      </c>
      <c r="D12909" s="7">
        <v>110</v>
      </c>
      <c r="E12909" s="7" t="s">
        <v>18595</v>
      </c>
      <c r="H12909" s="6">
        <f>IF('Раздел 2.15.1'!P130=SUM('Раздел 2.15.1'!Q130:V130),0,1)</f>
        <v>0</v>
      </c>
    </row>
    <row r="12910" spans="1:8" x14ac:dyDescent="0.2">
      <c r="A12910" s="6">
        <f t="shared" si="191"/>
        <v>609562</v>
      </c>
      <c r="B12910" s="7">
        <v>66</v>
      </c>
      <c r="C12910" s="7">
        <v>1</v>
      </c>
      <c r="D12910" s="7">
        <v>111</v>
      </c>
      <c r="E12910" s="7" t="s">
        <v>18596</v>
      </c>
      <c r="H12910" s="6">
        <f>IF('Раздел 2.15.1'!P131=SUM('Раздел 2.15.1'!Q131:V131),0,1)</f>
        <v>0</v>
      </c>
    </row>
    <row r="12911" spans="1:8" x14ac:dyDescent="0.2">
      <c r="A12911" s="6">
        <f t="shared" si="191"/>
        <v>609562</v>
      </c>
      <c r="B12911" s="7">
        <v>66</v>
      </c>
      <c r="C12911" s="7">
        <v>1</v>
      </c>
      <c r="D12911" s="7">
        <v>112</v>
      </c>
      <c r="E12911" s="7" t="s">
        <v>18597</v>
      </c>
      <c r="H12911" s="6">
        <f>IF('Раздел 2.15.1'!P132=SUM('Раздел 2.15.1'!Q132:V132),0,1)</f>
        <v>0</v>
      </c>
    </row>
    <row r="12912" spans="1:8" x14ac:dyDescent="0.2">
      <c r="A12912" s="6">
        <f t="shared" si="191"/>
        <v>609562</v>
      </c>
      <c r="B12912" s="7">
        <v>66</v>
      </c>
      <c r="C12912" s="7">
        <v>1</v>
      </c>
      <c r="D12912" s="7">
        <v>113</v>
      </c>
      <c r="E12912" s="7" t="s">
        <v>18598</v>
      </c>
      <c r="H12912" s="6">
        <f>IF('Раздел 2.15.1'!P133=SUM('Раздел 2.15.1'!Q133:V133),0,1)</f>
        <v>0</v>
      </c>
    </row>
    <row r="12913" spans="1:8" x14ac:dyDescent="0.2">
      <c r="A12913" s="6">
        <f t="shared" si="191"/>
        <v>609562</v>
      </c>
      <c r="B12913" s="7">
        <v>66</v>
      </c>
      <c r="C12913" s="7">
        <v>1</v>
      </c>
      <c r="D12913" s="7">
        <v>114</v>
      </c>
      <c r="E12913" s="7" t="s">
        <v>18603</v>
      </c>
      <c r="H12913" s="6">
        <f>IF('Раздел 2.15.1'!P134=SUM('Раздел 2.15.1'!Q134:V134),0,1)</f>
        <v>0</v>
      </c>
    </row>
    <row r="12914" spans="1:8" x14ac:dyDescent="0.2">
      <c r="A12914" s="6">
        <f t="shared" si="191"/>
        <v>609562</v>
      </c>
      <c r="B12914" s="7">
        <v>66</v>
      </c>
      <c r="C12914" s="7">
        <v>1</v>
      </c>
      <c r="D12914" s="7">
        <v>115</v>
      </c>
      <c r="E12914" s="7" t="s">
        <v>18604</v>
      </c>
      <c r="H12914" s="6">
        <f>IF('Раздел 2.15.1'!P135=SUM('Раздел 2.15.1'!Q135:V135),0,1)</f>
        <v>0</v>
      </c>
    </row>
    <row r="12915" spans="1:8" x14ac:dyDescent="0.2">
      <c r="A12915" s="6">
        <f t="shared" si="191"/>
        <v>609562</v>
      </c>
      <c r="B12915" s="7">
        <v>66</v>
      </c>
      <c r="C12915" s="7">
        <v>1</v>
      </c>
      <c r="D12915" s="7">
        <v>116</v>
      </c>
      <c r="E12915" s="7" t="s">
        <v>18605</v>
      </c>
      <c r="H12915" s="6">
        <f>IF('Раздел 2.15.1'!P136=SUM('Раздел 2.15.1'!Q136:V136),0,1)</f>
        <v>0</v>
      </c>
    </row>
    <row r="12916" spans="1:8" x14ac:dyDescent="0.2">
      <c r="A12916" s="6">
        <f t="shared" si="191"/>
        <v>609562</v>
      </c>
      <c r="B12916" s="7">
        <v>66</v>
      </c>
      <c r="C12916" s="7">
        <v>1</v>
      </c>
      <c r="D12916" s="7">
        <v>117</v>
      </c>
      <c r="E12916" s="7" t="s">
        <v>18606</v>
      </c>
      <c r="H12916" s="6">
        <f>IF('Раздел 2.15.1'!P137=SUM('Раздел 2.15.1'!Q137:V137),0,1)</f>
        <v>0</v>
      </c>
    </row>
    <row r="12917" spans="1:8" x14ac:dyDescent="0.2">
      <c r="A12917" s="6">
        <f t="shared" si="191"/>
        <v>609562</v>
      </c>
      <c r="B12917" s="7">
        <v>66</v>
      </c>
      <c r="C12917" s="7">
        <v>1</v>
      </c>
      <c r="D12917" s="7">
        <v>118</v>
      </c>
      <c r="E12917" s="7" t="s">
        <v>18607</v>
      </c>
      <c r="H12917" s="6">
        <f>IF('Раздел 2.15.1'!P138=SUM('Раздел 2.15.1'!Q138:V138),0,1)</f>
        <v>0</v>
      </c>
    </row>
    <row r="12918" spans="1:8" x14ac:dyDescent="0.2">
      <c r="A12918" s="6">
        <f t="shared" si="191"/>
        <v>609562</v>
      </c>
      <c r="B12918" s="7">
        <v>66</v>
      </c>
      <c r="C12918" s="7">
        <v>1</v>
      </c>
      <c r="D12918" s="7">
        <v>119</v>
      </c>
      <c r="E12918" s="7" t="s">
        <v>18608</v>
      </c>
      <c r="H12918" s="6">
        <f>IF('Раздел 2.15.1'!P139=SUM('Раздел 2.15.1'!Q139:V139),0,1)</f>
        <v>0</v>
      </c>
    </row>
    <row r="12919" spans="1:8" x14ac:dyDescent="0.2">
      <c r="A12919" s="6">
        <f t="shared" si="191"/>
        <v>609562</v>
      </c>
      <c r="B12919" s="7">
        <v>66</v>
      </c>
      <c r="C12919" s="7">
        <v>1</v>
      </c>
      <c r="D12919" s="7">
        <v>120</v>
      </c>
      <c r="E12919" s="7" t="s">
        <v>19389</v>
      </c>
      <c r="H12919" s="6">
        <f>IF('Раздел 2.15.1'!P140=SUM('Раздел 2.15.1'!Q140:V140),0,1)</f>
        <v>0</v>
      </c>
    </row>
    <row r="12920" spans="1:8" x14ac:dyDescent="0.2">
      <c r="A12920" s="6">
        <f t="shared" si="191"/>
        <v>609562</v>
      </c>
      <c r="B12920" s="7">
        <v>66</v>
      </c>
      <c r="C12920" s="7">
        <v>1</v>
      </c>
      <c r="D12920" s="7">
        <v>121</v>
      </c>
      <c r="E12920" s="7" t="s">
        <v>19390</v>
      </c>
      <c r="H12920" s="6">
        <f>IF('Раздел 2.15.1'!P141=SUM('Раздел 2.15.1'!Q141:V141),0,1)</f>
        <v>0</v>
      </c>
    </row>
    <row r="12921" spans="1:8" x14ac:dyDescent="0.2">
      <c r="A12921" s="6">
        <f t="shared" si="191"/>
        <v>609562</v>
      </c>
      <c r="B12921" s="7">
        <v>66</v>
      </c>
      <c r="C12921" s="7">
        <v>1</v>
      </c>
      <c r="D12921" s="7">
        <v>122</v>
      </c>
      <c r="E12921" s="7" t="s">
        <v>19353</v>
      </c>
      <c r="H12921" s="6">
        <f>IF('Раздел 2.15.1'!P142=SUM('Раздел 2.15.1'!Q142:V142),0,1)</f>
        <v>0</v>
      </c>
    </row>
    <row r="12922" spans="1:8" x14ac:dyDescent="0.2">
      <c r="A12922" s="6">
        <f t="shared" si="191"/>
        <v>609562</v>
      </c>
      <c r="B12922" s="7">
        <v>66</v>
      </c>
      <c r="C12922" s="7">
        <v>1</v>
      </c>
      <c r="D12922" s="7">
        <v>123</v>
      </c>
      <c r="E12922" s="7" t="s">
        <v>19354</v>
      </c>
      <c r="H12922" s="6">
        <f>IF('Раздел 2.15.1'!P143=SUM('Раздел 2.15.1'!Q143:V143),0,1)</f>
        <v>0</v>
      </c>
    </row>
    <row r="12923" spans="1:8" x14ac:dyDescent="0.2">
      <c r="A12923" s="6">
        <f t="shared" si="191"/>
        <v>609562</v>
      </c>
      <c r="B12923" s="7">
        <v>66</v>
      </c>
      <c r="C12923" s="7">
        <v>1</v>
      </c>
      <c r="D12923" s="7">
        <v>124</v>
      </c>
      <c r="E12923" s="7" t="s">
        <v>20121</v>
      </c>
      <c r="H12923" s="6">
        <f>IF('Раздел 2.15.1'!P144=SUM('Раздел 2.15.1'!Q144:V144),0,1)</f>
        <v>0</v>
      </c>
    </row>
    <row r="12924" spans="1:8" x14ac:dyDescent="0.2">
      <c r="A12924" s="6">
        <f t="shared" si="191"/>
        <v>609562</v>
      </c>
      <c r="B12924" s="7">
        <v>66</v>
      </c>
      <c r="C12924" s="7">
        <v>1</v>
      </c>
      <c r="D12924" s="7">
        <v>125</v>
      </c>
      <c r="E12924" s="7" t="s">
        <v>20122</v>
      </c>
      <c r="H12924" s="6">
        <f>IF('Раздел 2.15.1'!P145=SUM('Раздел 2.15.1'!Q145:V145),0,1)</f>
        <v>0</v>
      </c>
    </row>
    <row r="12925" spans="1:8" x14ac:dyDescent="0.2">
      <c r="A12925" s="6">
        <f t="shared" si="191"/>
        <v>609562</v>
      </c>
      <c r="B12925" s="7">
        <v>66</v>
      </c>
      <c r="C12925" s="7">
        <v>1</v>
      </c>
      <c r="D12925" s="7">
        <v>126</v>
      </c>
      <c r="E12925" s="7" t="s">
        <v>20123</v>
      </c>
      <c r="H12925" s="6">
        <f>IF('Раздел 2.15.1'!P146=SUM('Раздел 2.15.1'!Q146:V146),0,1)</f>
        <v>0</v>
      </c>
    </row>
    <row r="12926" spans="1:8" x14ac:dyDescent="0.2">
      <c r="A12926" s="6">
        <f t="shared" si="191"/>
        <v>609562</v>
      </c>
      <c r="B12926" s="7">
        <v>66</v>
      </c>
      <c r="C12926" s="7">
        <v>1</v>
      </c>
      <c r="D12926" s="7">
        <v>127</v>
      </c>
      <c r="E12926" s="7" t="s">
        <v>20124</v>
      </c>
      <c r="H12926" s="6">
        <f>IF('Раздел 2.15.1'!P147=SUM('Раздел 2.15.1'!Q147:V147),0,1)</f>
        <v>0</v>
      </c>
    </row>
    <row r="12927" spans="1:8" x14ac:dyDescent="0.2">
      <c r="A12927" s="6">
        <f t="shared" si="191"/>
        <v>609562</v>
      </c>
      <c r="B12927" s="7">
        <v>66</v>
      </c>
      <c r="C12927" s="7">
        <v>1</v>
      </c>
      <c r="D12927" s="7">
        <v>128</v>
      </c>
      <c r="E12927" s="7" t="s">
        <v>19357</v>
      </c>
      <c r="H12927" s="6">
        <f>IF('Раздел 2.15.1'!P148=SUM('Раздел 2.15.1'!Q148:V148),0,1)</f>
        <v>0</v>
      </c>
    </row>
    <row r="12928" spans="1:8" x14ac:dyDescent="0.2">
      <c r="A12928" s="6">
        <f t="shared" si="191"/>
        <v>609562</v>
      </c>
      <c r="B12928" s="7">
        <v>66</v>
      </c>
      <c r="C12928" s="7">
        <v>1</v>
      </c>
      <c r="D12928" s="7">
        <v>129</v>
      </c>
      <c r="E12928" s="7" t="s">
        <v>20991</v>
      </c>
      <c r="H12928" s="6">
        <f>IF('Раздел 2.15.1'!P149=SUM('Раздел 2.15.1'!Q149:V149),0,1)</f>
        <v>0</v>
      </c>
    </row>
    <row r="12929" spans="1:8" x14ac:dyDescent="0.2">
      <c r="A12929" s="6">
        <f t="shared" si="191"/>
        <v>609562</v>
      </c>
      <c r="B12929" s="7">
        <v>66</v>
      </c>
      <c r="C12929" s="7">
        <v>1</v>
      </c>
      <c r="D12929" s="7">
        <v>130</v>
      </c>
      <c r="E12929" s="7" t="s">
        <v>20992</v>
      </c>
      <c r="H12929" s="6">
        <f>IF('Раздел 2.15.1'!P150=SUM('Раздел 2.15.1'!Q150:V150),0,1)</f>
        <v>0</v>
      </c>
    </row>
    <row r="12930" spans="1:8" x14ac:dyDescent="0.2">
      <c r="A12930" s="6">
        <f t="shared" si="191"/>
        <v>609562</v>
      </c>
      <c r="B12930" s="7">
        <v>66</v>
      </c>
      <c r="C12930" s="7">
        <v>1</v>
      </c>
      <c r="D12930" s="7">
        <v>131</v>
      </c>
      <c r="E12930" s="7" t="s">
        <v>20245</v>
      </c>
      <c r="H12930" s="6">
        <f>IF('Раздел 2.15.1'!P151=SUM('Раздел 2.15.1'!Q151:V151),0,1)</f>
        <v>0</v>
      </c>
    </row>
    <row r="12931" spans="1:8" x14ac:dyDescent="0.2">
      <c r="A12931" s="6">
        <f t="shared" si="191"/>
        <v>609562</v>
      </c>
      <c r="B12931" s="7">
        <v>66</v>
      </c>
      <c r="C12931" s="7">
        <v>1</v>
      </c>
      <c r="D12931" s="7">
        <v>132</v>
      </c>
      <c r="E12931" s="7" t="s">
        <v>20246</v>
      </c>
      <c r="H12931" s="6">
        <f>IF('Раздел 2.15.1'!P152=SUM('Раздел 2.15.1'!Q152:V152),0,1)</f>
        <v>0</v>
      </c>
    </row>
    <row r="12932" spans="1:8" x14ac:dyDescent="0.2">
      <c r="A12932" s="6">
        <f t="shared" si="191"/>
        <v>609562</v>
      </c>
      <c r="B12932" s="7">
        <v>66</v>
      </c>
      <c r="C12932" s="7">
        <v>1</v>
      </c>
      <c r="D12932" s="7">
        <v>133</v>
      </c>
      <c r="E12932" s="7" t="s">
        <v>20247</v>
      </c>
      <c r="H12932" s="6">
        <f>IF('Раздел 2.15.1'!P153=SUM('Раздел 2.15.1'!Q153:V153),0,1)</f>
        <v>0</v>
      </c>
    </row>
    <row r="12933" spans="1:8" x14ac:dyDescent="0.2">
      <c r="A12933" s="6">
        <f t="shared" si="191"/>
        <v>609562</v>
      </c>
      <c r="B12933" s="7">
        <v>66</v>
      </c>
      <c r="C12933" s="7">
        <v>1</v>
      </c>
      <c r="D12933" s="7">
        <v>134</v>
      </c>
      <c r="E12933" s="7" t="s">
        <v>20248</v>
      </c>
      <c r="H12933" s="6">
        <f>IF('Раздел 2.15.1'!P154=SUM('Раздел 2.15.1'!Q154:V154),0,1)</f>
        <v>0</v>
      </c>
    </row>
    <row r="12934" spans="1:8" x14ac:dyDescent="0.2">
      <c r="A12934" s="6">
        <f t="shared" si="191"/>
        <v>609562</v>
      </c>
      <c r="B12934" s="7">
        <v>66</v>
      </c>
      <c r="C12934" s="7">
        <v>1</v>
      </c>
      <c r="D12934" s="7">
        <v>135</v>
      </c>
      <c r="E12934" s="7" t="s">
        <v>19487</v>
      </c>
      <c r="H12934" s="6">
        <f>IF('Раздел 2.15.1'!P155=SUM('Раздел 2.15.1'!Q155:V155),0,1)</f>
        <v>0</v>
      </c>
    </row>
    <row r="12935" spans="1:8" x14ac:dyDescent="0.2">
      <c r="A12935" s="6">
        <f t="shared" si="191"/>
        <v>609562</v>
      </c>
      <c r="B12935" s="7">
        <v>66</v>
      </c>
      <c r="C12935" s="7">
        <v>1</v>
      </c>
      <c r="D12935" s="7">
        <v>136</v>
      </c>
      <c r="E12935" s="7" t="s">
        <v>19488</v>
      </c>
      <c r="H12935" s="6">
        <f>IF('Раздел 2.15.1'!P156=SUM('Раздел 2.15.1'!Q156:V156),0,1)</f>
        <v>0</v>
      </c>
    </row>
    <row r="12936" spans="1:8" x14ac:dyDescent="0.2">
      <c r="A12936" s="6">
        <f t="shared" si="191"/>
        <v>609562</v>
      </c>
      <c r="B12936" s="7">
        <v>66</v>
      </c>
      <c r="C12936" s="7">
        <v>1</v>
      </c>
      <c r="D12936" s="7">
        <v>137</v>
      </c>
      <c r="E12936" s="7" t="s">
        <v>19489</v>
      </c>
      <c r="H12936" s="6">
        <f>IF('Раздел 2.15.1'!P157=SUM('Раздел 2.15.1'!Q157:V157),0,1)</f>
        <v>0</v>
      </c>
    </row>
    <row r="12937" spans="1:8" x14ac:dyDescent="0.2">
      <c r="A12937" s="6">
        <f t="shared" si="191"/>
        <v>609562</v>
      </c>
      <c r="B12937" s="7">
        <v>66</v>
      </c>
      <c r="C12937" s="7">
        <v>1</v>
      </c>
      <c r="D12937" s="7">
        <v>138</v>
      </c>
      <c r="E12937" s="7" t="s">
        <v>19490</v>
      </c>
      <c r="H12937" s="6">
        <f>IF('Раздел 2.15.1'!P158=SUM('Раздел 2.15.1'!Q158:V158),0,1)</f>
        <v>0</v>
      </c>
    </row>
    <row r="12938" spans="1:8" x14ac:dyDescent="0.2">
      <c r="A12938" s="6">
        <f t="shared" si="191"/>
        <v>609562</v>
      </c>
      <c r="B12938" s="7">
        <v>66</v>
      </c>
      <c r="C12938" s="7">
        <v>1</v>
      </c>
      <c r="D12938" s="7">
        <v>139</v>
      </c>
      <c r="E12938" s="7" t="s">
        <v>19491</v>
      </c>
      <c r="H12938" s="6">
        <f>IF('Раздел 2.15.1'!P159=SUM('Раздел 2.15.1'!Q159:V159),0,1)</f>
        <v>0</v>
      </c>
    </row>
    <row r="12939" spans="1:8" x14ac:dyDescent="0.2">
      <c r="A12939" s="6">
        <f t="shared" si="191"/>
        <v>609562</v>
      </c>
      <c r="B12939" s="7">
        <v>66</v>
      </c>
      <c r="C12939" s="7">
        <v>1</v>
      </c>
      <c r="D12939" s="7">
        <v>140</v>
      </c>
      <c r="E12939" s="7" t="s">
        <v>19492</v>
      </c>
      <c r="H12939" s="6">
        <f>IF('Раздел 2.15.1'!P160=SUM('Раздел 2.15.1'!Q160:V160),0,1)</f>
        <v>0</v>
      </c>
    </row>
    <row r="12940" spans="1:8" x14ac:dyDescent="0.2">
      <c r="A12940" s="6">
        <f t="shared" si="191"/>
        <v>609562</v>
      </c>
      <c r="B12940" s="7">
        <v>66</v>
      </c>
      <c r="C12940" s="7">
        <v>1</v>
      </c>
      <c r="D12940" s="7">
        <v>141</v>
      </c>
      <c r="E12940" s="7" t="s">
        <v>19493</v>
      </c>
      <c r="H12940" s="6">
        <f>IF('Раздел 2.15.1'!P161=SUM('Раздел 2.15.1'!Q161:V161),0,1)</f>
        <v>0</v>
      </c>
    </row>
    <row r="12941" spans="1:8" x14ac:dyDescent="0.2">
      <c r="A12941" s="6">
        <f t="shared" si="191"/>
        <v>609562</v>
      </c>
      <c r="B12941" s="7">
        <v>66</v>
      </c>
      <c r="C12941" s="7">
        <v>1</v>
      </c>
      <c r="D12941" s="7">
        <v>142</v>
      </c>
      <c r="E12941" s="7" t="s">
        <v>19494</v>
      </c>
      <c r="H12941" s="6">
        <f>IF('Раздел 2.15.1'!P162=SUM('Раздел 2.15.1'!Q162:V162),0,1)</f>
        <v>0</v>
      </c>
    </row>
    <row r="12942" spans="1:8" x14ac:dyDescent="0.2">
      <c r="A12942" s="6">
        <f t="shared" si="191"/>
        <v>609562</v>
      </c>
      <c r="B12942" s="7">
        <v>66</v>
      </c>
      <c r="C12942" s="7">
        <v>1</v>
      </c>
      <c r="D12942" s="7">
        <v>143</v>
      </c>
      <c r="E12942" s="7" t="s">
        <v>19495</v>
      </c>
      <c r="H12942" s="6">
        <f>IF('Раздел 2.15.1'!P163=SUM('Раздел 2.15.1'!Q163:V163),0,1)</f>
        <v>0</v>
      </c>
    </row>
    <row r="12943" spans="1:8" x14ac:dyDescent="0.2">
      <c r="A12943" s="6">
        <f t="shared" si="191"/>
        <v>609562</v>
      </c>
      <c r="B12943" s="7">
        <v>66</v>
      </c>
      <c r="C12943" s="7">
        <v>1</v>
      </c>
      <c r="D12943" s="7">
        <v>144</v>
      </c>
      <c r="E12943" s="7" t="s">
        <v>19496</v>
      </c>
      <c r="H12943" s="6">
        <f>IF('Раздел 2.15.1'!P164=SUM('Раздел 2.15.1'!Q164:V164),0,1)</f>
        <v>0</v>
      </c>
    </row>
    <row r="12944" spans="1:8" x14ac:dyDescent="0.2">
      <c r="A12944" s="6">
        <f t="shared" si="191"/>
        <v>609562</v>
      </c>
      <c r="B12944" s="7">
        <v>66</v>
      </c>
      <c r="C12944" s="7">
        <v>1</v>
      </c>
      <c r="D12944" s="7">
        <v>145</v>
      </c>
      <c r="E12944" s="7" t="s">
        <v>19497</v>
      </c>
      <c r="H12944" s="6">
        <f>IF('Раздел 2.15.1'!P165=SUM('Раздел 2.15.1'!Q165:V165),0,1)</f>
        <v>0</v>
      </c>
    </row>
    <row r="12945" spans="1:8" x14ac:dyDescent="0.2">
      <c r="A12945" s="6">
        <f t="shared" si="191"/>
        <v>609562</v>
      </c>
      <c r="B12945" s="7">
        <v>66</v>
      </c>
      <c r="C12945" s="7">
        <v>1</v>
      </c>
      <c r="D12945" s="7">
        <v>146</v>
      </c>
      <c r="E12945" s="7" t="s">
        <v>18724</v>
      </c>
      <c r="H12945" s="6">
        <f>IF('Раздел 2.15.1'!P166=SUM('Раздел 2.15.1'!Q166:V166),0,1)</f>
        <v>0</v>
      </c>
    </row>
    <row r="12946" spans="1:8" x14ac:dyDescent="0.2">
      <c r="A12946" s="6">
        <f t="shared" si="191"/>
        <v>609562</v>
      </c>
      <c r="B12946" s="7">
        <v>66</v>
      </c>
      <c r="C12946" s="7">
        <v>1</v>
      </c>
      <c r="D12946" s="7">
        <v>147</v>
      </c>
      <c r="E12946" s="7" t="s">
        <v>18725</v>
      </c>
      <c r="H12946" s="6">
        <f>IF('Раздел 2.15.1'!P167=SUM('Раздел 2.15.1'!Q167:V167),0,1)</f>
        <v>0</v>
      </c>
    </row>
    <row r="12947" spans="1:8" x14ac:dyDescent="0.2">
      <c r="A12947" s="6">
        <f t="shared" si="191"/>
        <v>609562</v>
      </c>
      <c r="B12947" s="7">
        <v>66</v>
      </c>
      <c r="C12947" s="7">
        <v>1</v>
      </c>
      <c r="D12947" s="7">
        <v>148</v>
      </c>
      <c r="E12947" s="7" t="s">
        <v>19508</v>
      </c>
      <c r="H12947" s="6">
        <f>IF('Раздел 2.15.1'!P168=SUM('Раздел 2.15.1'!Q168:V168),0,1)</f>
        <v>0</v>
      </c>
    </row>
    <row r="12948" spans="1:8" x14ac:dyDescent="0.2">
      <c r="A12948" s="6">
        <f t="shared" si="191"/>
        <v>609562</v>
      </c>
      <c r="B12948" s="7">
        <v>66</v>
      </c>
      <c r="C12948" s="7">
        <v>1</v>
      </c>
      <c r="D12948" s="7">
        <v>149</v>
      </c>
      <c r="E12948" s="7" t="s">
        <v>19509</v>
      </c>
      <c r="H12948" s="6">
        <f>IF('Раздел 2.15.1'!P169=SUM('Раздел 2.15.1'!Q169:V169),0,1)</f>
        <v>0</v>
      </c>
    </row>
    <row r="12949" spans="1:8" x14ac:dyDescent="0.2">
      <c r="A12949" s="6">
        <f t="shared" si="191"/>
        <v>609562</v>
      </c>
      <c r="B12949" s="7">
        <v>66</v>
      </c>
      <c r="C12949" s="7">
        <v>1</v>
      </c>
      <c r="D12949" s="7">
        <v>150</v>
      </c>
      <c r="E12949" s="7" t="s">
        <v>19510</v>
      </c>
      <c r="H12949" s="6">
        <f>IF('Раздел 2.15.1'!P170=SUM('Раздел 2.15.1'!Q170:V170),0,1)</f>
        <v>0</v>
      </c>
    </row>
    <row r="12950" spans="1:8" x14ac:dyDescent="0.2">
      <c r="A12950" s="6">
        <f t="shared" si="191"/>
        <v>609562</v>
      </c>
      <c r="B12950" s="7">
        <v>66</v>
      </c>
      <c r="C12950" s="7">
        <v>1</v>
      </c>
      <c r="D12950" s="7">
        <v>151</v>
      </c>
      <c r="E12950" s="7" t="s">
        <v>19511</v>
      </c>
      <c r="H12950" s="6">
        <f>IF('Раздел 2.15.1'!P171=SUM('Раздел 2.15.1'!Q171:V171),0,1)</f>
        <v>0</v>
      </c>
    </row>
    <row r="12951" spans="1:8" x14ac:dyDescent="0.2">
      <c r="A12951" s="6">
        <f t="shared" si="191"/>
        <v>609562</v>
      </c>
      <c r="B12951" s="7">
        <v>66</v>
      </c>
      <c r="C12951" s="7">
        <v>1</v>
      </c>
      <c r="D12951" s="7">
        <v>152</v>
      </c>
      <c r="E12951" s="7" t="s">
        <v>19512</v>
      </c>
      <c r="H12951" s="6">
        <f>IF('Раздел 2.15.1'!P172=SUM('Раздел 2.15.1'!Q172:V172),0,1)</f>
        <v>0</v>
      </c>
    </row>
    <row r="12952" spans="1:8" x14ac:dyDescent="0.2">
      <c r="A12952" s="6">
        <f t="shared" si="191"/>
        <v>609562</v>
      </c>
      <c r="B12952" s="7">
        <v>66</v>
      </c>
      <c r="C12952" s="7">
        <v>1</v>
      </c>
      <c r="D12952" s="7">
        <v>153</v>
      </c>
      <c r="E12952" s="7" t="s">
        <v>19513</v>
      </c>
      <c r="H12952" s="6">
        <f>IF('Раздел 2.15.1'!P173=SUM('Раздел 2.15.1'!Q173:V173),0,1)</f>
        <v>0</v>
      </c>
    </row>
    <row r="12953" spans="1:8" x14ac:dyDescent="0.2">
      <c r="A12953" s="6">
        <f t="shared" si="191"/>
        <v>609562</v>
      </c>
      <c r="B12953" s="7">
        <v>66</v>
      </c>
      <c r="C12953" s="7">
        <v>1</v>
      </c>
      <c r="D12953" s="7">
        <v>154</v>
      </c>
      <c r="E12953" s="7" t="s">
        <v>20282</v>
      </c>
      <c r="H12953" s="6">
        <f>IF('Раздел 2.15.1'!P174=SUM('Раздел 2.15.1'!Q174:V174),0,1)</f>
        <v>0</v>
      </c>
    </row>
    <row r="12954" spans="1:8" x14ac:dyDescent="0.2">
      <c r="A12954" s="6">
        <f t="shared" si="191"/>
        <v>609562</v>
      </c>
      <c r="B12954" s="7">
        <v>66</v>
      </c>
      <c r="C12954" s="7">
        <v>1</v>
      </c>
      <c r="D12954" s="7">
        <v>155</v>
      </c>
      <c r="E12954" s="7" t="s">
        <v>20283</v>
      </c>
      <c r="H12954" s="6">
        <f>IF('Раздел 2.15.1'!P175=SUM('Раздел 2.15.1'!Q175:V175),0,1)</f>
        <v>0</v>
      </c>
    </row>
    <row r="12955" spans="1:8" x14ac:dyDescent="0.2">
      <c r="A12955" s="6">
        <f t="shared" si="191"/>
        <v>609562</v>
      </c>
      <c r="B12955" s="7">
        <v>66</v>
      </c>
      <c r="C12955" s="7">
        <v>1</v>
      </c>
      <c r="D12955" s="7">
        <v>156</v>
      </c>
      <c r="E12955" s="7" t="s">
        <v>20284</v>
      </c>
      <c r="H12955" s="6">
        <f>IF('Раздел 2.15.1'!P176=SUM('Раздел 2.15.1'!Q176:V176),0,1)</f>
        <v>0</v>
      </c>
    </row>
    <row r="12956" spans="1:8" x14ac:dyDescent="0.2">
      <c r="A12956" s="6">
        <f t="shared" si="191"/>
        <v>609562</v>
      </c>
      <c r="B12956" s="7">
        <v>66</v>
      </c>
      <c r="C12956" s="7">
        <v>1</v>
      </c>
      <c r="D12956" s="7">
        <v>157</v>
      </c>
      <c r="E12956" s="7" t="s">
        <v>20285</v>
      </c>
      <c r="H12956" s="6">
        <f>IF('Раздел 2.15.1'!P177=SUM('Раздел 2.15.1'!Q177:V177),0,1)</f>
        <v>0</v>
      </c>
    </row>
    <row r="12957" spans="1:8" x14ac:dyDescent="0.2">
      <c r="A12957" s="6">
        <f t="shared" ref="A12957:A13020" si="192">P_3</f>
        <v>609562</v>
      </c>
      <c r="B12957" s="7">
        <v>66</v>
      </c>
      <c r="C12957" s="7">
        <v>1</v>
      </c>
      <c r="D12957" s="7">
        <v>158</v>
      </c>
      <c r="E12957" s="7" t="s">
        <v>20286</v>
      </c>
      <c r="H12957" s="6">
        <f>IF('Раздел 2.15.1'!P178=SUM('Раздел 2.15.1'!Q178:V178),0,1)</f>
        <v>0</v>
      </c>
    </row>
    <row r="12958" spans="1:8" x14ac:dyDescent="0.2">
      <c r="A12958" s="6">
        <f t="shared" si="192"/>
        <v>609562</v>
      </c>
      <c r="B12958" s="7">
        <v>66</v>
      </c>
      <c r="C12958" s="7">
        <v>1</v>
      </c>
      <c r="D12958" s="7">
        <v>159</v>
      </c>
      <c r="E12958" s="7" t="s">
        <v>20287</v>
      </c>
      <c r="H12958" s="6">
        <f>IF('Раздел 2.15.1'!P179=SUM('Раздел 2.15.1'!Q179:V179),0,1)</f>
        <v>0</v>
      </c>
    </row>
    <row r="12959" spans="1:8" x14ac:dyDescent="0.2">
      <c r="A12959" s="6">
        <f t="shared" si="192"/>
        <v>609562</v>
      </c>
      <c r="B12959" s="7">
        <v>66</v>
      </c>
      <c r="C12959" s="7">
        <v>1</v>
      </c>
      <c r="D12959" s="7">
        <v>160</v>
      </c>
      <c r="E12959" s="7" t="s">
        <v>20288</v>
      </c>
      <c r="H12959" s="6">
        <f>IF('Раздел 2.15.1'!P180=SUM('Раздел 2.15.1'!Q180:V180),0,1)</f>
        <v>0</v>
      </c>
    </row>
    <row r="12960" spans="1:8" x14ac:dyDescent="0.2">
      <c r="A12960" s="6">
        <f t="shared" si="192"/>
        <v>609562</v>
      </c>
      <c r="B12960" s="7">
        <v>66</v>
      </c>
      <c r="C12960" s="7">
        <v>1</v>
      </c>
      <c r="D12960" s="7">
        <v>161</v>
      </c>
      <c r="E12960" s="7" t="s">
        <v>20289</v>
      </c>
      <c r="H12960" s="6">
        <f>IF('Раздел 2.15.1'!P181=SUM('Раздел 2.15.1'!Q181:V181),0,1)</f>
        <v>0</v>
      </c>
    </row>
    <row r="12961" spans="1:8" x14ac:dyDescent="0.2">
      <c r="A12961" s="6">
        <f t="shared" si="192"/>
        <v>609562</v>
      </c>
      <c r="B12961" s="7">
        <v>66</v>
      </c>
      <c r="C12961" s="7">
        <v>1</v>
      </c>
      <c r="D12961" s="7">
        <v>162</v>
      </c>
      <c r="E12961" s="7" t="s">
        <v>20290</v>
      </c>
      <c r="H12961" s="6">
        <f>IF('Раздел 2.15.1'!P182=SUM('Раздел 2.15.1'!Q182:V182),0,1)</f>
        <v>0</v>
      </c>
    </row>
    <row r="12962" spans="1:8" x14ac:dyDescent="0.2">
      <c r="A12962" s="6">
        <f t="shared" si="192"/>
        <v>609562</v>
      </c>
      <c r="B12962" s="7">
        <v>66</v>
      </c>
      <c r="C12962" s="7">
        <v>1</v>
      </c>
      <c r="D12962" s="7">
        <v>163</v>
      </c>
      <c r="E12962" s="7" t="s">
        <v>20291</v>
      </c>
      <c r="H12962" s="6">
        <f>IF('Раздел 2.15.1'!P183=SUM('Раздел 2.15.1'!Q183:V183),0,1)</f>
        <v>0</v>
      </c>
    </row>
    <row r="12963" spans="1:8" x14ac:dyDescent="0.2">
      <c r="A12963" s="6">
        <f t="shared" si="192"/>
        <v>609562</v>
      </c>
      <c r="B12963" s="7">
        <v>66</v>
      </c>
      <c r="C12963" s="7">
        <v>1</v>
      </c>
      <c r="D12963" s="7">
        <v>164</v>
      </c>
      <c r="E12963" s="7" t="s">
        <v>20292</v>
      </c>
      <c r="H12963" s="6">
        <f>IF('Раздел 2.15.1'!P184=SUM('Раздел 2.15.1'!Q184:V184),0,1)</f>
        <v>0</v>
      </c>
    </row>
    <row r="12964" spans="1:8" x14ac:dyDescent="0.2">
      <c r="A12964" s="6">
        <f t="shared" si="192"/>
        <v>609562</v>
      </c>
      <c r="B12964" s="7">
        <v>66</v>
      </c>
      <c r="C12964" s="7">
        <v>1</v>
      </c>
      <c r="D12964" s="7">
        <v>165</v>
      </c>
      <c r="E12964" s="7" t="s">
        <v>20293</v>
      </c>
      <c r="H12964" s="6">
        <f>IF('Раздел 2.15.1'!P185=SUM('Раздел 2.15.1'!Q185:V185),0,1)</f>
        <v>0</v>
      </c>
    </row>
    <row r="12965" spans="1:8" x14ac:dyDescent="0.2">
      <c r="A12965" s="6">
        <f t="shared" si="192"/>
        <v>609562</v>
      </c>
      <c r="B12965" s="7">
        <v>66</v>
      </c>
      <c r="C12965" s="7">
        <v>1</v>
      </c>
      <c r="D12965" s="7">
        <v>166</v>
      </c>
      <c r="E12965" s="7" t="s">
        <v>20294</v>
      </c>
      <c r="H12965" s="6">
        <f>IF('Раздел 2.15.1'!P186=SUM('Раздел 2.15.1'!Q186:V186),0,1)</f>
        <v>0</v>
      </c>
    </row>
    <row r="12966" spans="1:8" x14ac:dyDescent="0.2">
      <c r="A12966" s="6">
        <f t="shared" si="192"/>
        <v>609562</v>
      </c>
      <c r="B12966" s="7">
        <v>66</v>
      </c>
      <c r="C12966" s="119">
        <v>1</v>
      </c>
      <c r="D12966" s="119">
        <v>167</v>
      </c>
      <c r="E12966" s="119" t="s">
        <v>20295</v>
      </c>
      <c r="F12966" s="119"/>
      <c r="G12966" s="119"/>
      <c r="H12966" s="119">
        <f>IF('Раздел 2.15.1'!P187=SUM('Раздел 2.15.1'!Q187:V187),0,1)</f>
        <v>0</v>
      </c>
    </row>
    <row r="12967" spans="1:8" x14ac:dyDescent="0.2">
      <c r="A12967" s="6">
        <f t="shared" si="192"/>
        <v>609562</v>
      </c>
      <c r="B12967" s="7">
        <v>66</v>
      </c>
      <c r="C12967" s="6">
        <v>2</v>
      </c>
      <c r="D12967" s="7">
        <v>168</v>
      </c>
      <c r="E12967" s="6" t="s">
        <v>1097</v>
      </c>
      <c r="H12967" s="6">
        <f>IF('Раздел 2.15.1'!W21=SUM('Раздел 2.15.1'!X21:AA21),0,1)</f>
        <v>0</v>
      </c>
    </row>
    <row r="12968" spans="1:8" x14ac:dyDescent="0.2">
      <c r="A12968" s="6">
        <f t="shared" si="192"/>
        <v>609562</v>
      </c>
      <c r="B12968" s="7">
        <v>66</v>
      </c>
      <c r="C12968" s="6">
        <v>2</v>
      </c>
      <c r="D12968" s="7">
        <v>169</v>
      </c>
      <c r="E12968" s="6" t="s">
        <v>1098</v>
      </c>
      <c r="H12968" s="6">
        <f>IF('Раздел 2.15.1'!W22=SUM('Раздел 2.15.1'!X22:AA22),0,1)</f>
        <v>0</v>
      </c>
    </row>
    <row r="12969" spans="1:8" x14ac:dyDescent="0.2">
      <c r="A12969" s="6">
        <f t="shared" si="192"/>
        <v>609562</v>
      </c>
      <c r="B12969" s="7">
        <v>66</v>
      </c>
      <c r="C12969" s="6">
        <v>2</v>
      </c>
      <c r="D12969" s="7">
        <v>170</v>
      </c>
      <c r="E12969" s="6" t="s">
        <v>1099</v>
      </c>
      <c r="H12969" s="6">
        <f>IF('Раздел 2.15.1'!W23=SUM('Раздел 2.15.1'!X23:AA23),0,1)</f>
        <v>0</v>
      </c>
    </row>
    <row r="12970" spans="1:8" x14ac:dyDescent="0.2">
      <c r="A12970" s="6">
        <f t="shared" si="192"/>
        <v>609562</v>
      </c>
      <c r="B12970" s="7">
        <v>66</v>
      </c>
      <c r="C12970" s="6">
        <v>2</v>
      </c>
      <c r="D12970" s="7">
        <v>171</v>
      </c>
      <c r="E12970" s="6" t="s">
        <v>1100</v>
      </c>
      <c r="H12970" s="6">
        <f>IF('Раздел 2.15.1'!W24=SUM('Раздел 2.15.1'!X24:AA24),0,1)</f>
        <v>0</v>
      </c>
    </row>
    <row r="12971" spans="1:8" x14ac:dyDescent="0.2">
      <c r="A12971" s="6">
        <f t="shared" si="192"/>
        <v>609562</v>
      </c>
      <c r="B12971" s="7">
        <v>66</v>
      </c>
      <c r="C12971" s="6">
        <v>2</v>
      </c>
      <c r="D12971" s="7">
        <v>172</v>
      </c>
      <c r="E12971" s="6" t="s">
        <v>1101</v>
      </c>
      <c r="H12971" s="6">
        <f>IF('Раздел 2.15.1'!W25=SUM('Раздел 2.15.1'!X25:AA25),0,1)</f>
        <v>0</v>
      </c>
    </row>
    <row r="12972" spans="1:8" x14ac:dyDescent="0.2">
      <c r="A12972" s="6">
        <f t="shared" si="192"/>
        <v>609562</v>
      </c>
      <c r="B12972" s="7">
        <v>66</v>
      </c>
      <c r="C12972" s="6">
        <v>2</v>
      </c>
      <c r="D12972" s="7">
        <v>173</v>
      </c>
      <c r="E12972" s="6" t="s">
        <v>1102</v>
      </c>
      <c r="H12972" s="6">
        <f>IF('Раздел 2.15.1'!W26=SUM('Раздел 2.15.1'!X26:AA26),0,1)</f>
        <v>0</v>
      </c>
    </row>
    <row r="12973" spans="1:8" x14ac:dyDescent="0.2">
      <c r="A12973" s="6">
        <f t="shared" si="192"/>
        <v>609562</v>
      </c>
      <c r="B12973" s="7">
        <v>66</v>
      </c>
      <c r="C12973" s="6">
        <v>2</v>
      </c>
      <c r="D12973" s="7">
        <v>174</v>
      </c>
      <c r="E12973" s="6" t="s">
        <v>1103</v>
      </c>
      <c r="H12973" s="6">
        <f>IF('Раздел 2.15.1'!W27=SUM('Раздел 2.15.1'!X27:AA27),0,1)</f>
        <v>0</v>
      </c>
    </row>
    <row r="12974" spans="1:8" x14ac:dyDescent="0.2">
      <c r="A12974" s="6">
        <f t="shared" si="192"/>
        <v>609562</v>
      </c>
      <c r="B12974" s="7">
        <v>66</v>
      </c>
      <c r="C12974" s="6">
        <v>2</v>
      </c>
      <c r="D12974" s="7">
        <v>175</v>
      </c>
      <c r="E12974" s="6" t="s">
        <v>598</v>
      </c>
      <c r="H12974" s="6">
        <f>IF('Раздел 2.15.1'!W28=SUM('Раздел 2.15.1'!X28:AA28),0,1)</f>
        <v>0</v>
      </c>
    </row>
    <row r="12975" spans="1:8" x14ac:dyDescent="0.2">
      <c r="A12975" s="6">
        <f t="shared" si="192"/>
        <v>609562</v>
      </c>
      <c r="B12975" s="7">
        <v>66</v>
      </c>
      <c r="C12975" s="6">
        <v>2</v>
      </c>
      <c r="D12975" s="7">
        <v>176</v>
      </c>
      <c r="E12975" s="6" t="s">
        <v>599</v>
      </c>
      <c r="H12975" s="6">
        <f>IF('Раздел 2.15.1'!W29=SUM('Раздел 2.15.1'!X29:AA29),0,1)</f>
        <v>0</v>
      </c>
    </row>
    <row r="12976" spans="1:8" x14ac:dyDescent="0.2">
      <c r="A12976" s="6">
        <f t="shared" si="192"/>
        <v>609562</v>
      </c>
      <c r="B12976" s="7">
        <v>66</v>
      </c>
      <c r="C12976" s="6">
        <v>2</v>
      </c>
      <c r="D12976" s="7">
        <v>177</v>
      </c>
      <c r="E12976" s="6" t="s">
        <v>600</v>
      </c>
      <c r="H12976" s="6">
        <f>IF('Раздел 2.15.1'!W30=SUM('Раздел 2.15.1'!X30:AA30),0,1)</f>
        <v>0</v>
      </c>
    </row>
    <row r="12977" spans="1:8" x14ac:dyDescent="0.2">
      <c r="A12977" s="6">
        <f t="shared" si="192"/>
        <v>609562</v>
      </c>
      <c r="B12977" s="7">
        <v>66</v>
      </c>
      <c r="C12977" s="6">
        <v>2</v>
      </c>
      <c r="D12977" s="7">
        <v>178</v>
      </c>
      <c r="E12977" s="6" t="s">
        <v>601</v>
      </c>
      <c r="H12977" s="6">
        <f>IF('Раздел 2.15.1'!W31=SUM('Раздел 2.15.1'!X31:AA31),0,1)</f>
        <v>0</v>
      </c>
    </row>
    <row r="12978" spans="1:8" x14ac:dyDescent="0.2">
      <c r="A12978" s="6">
        <f t="shared" si="192"/>
        <v>609562</v>
      </c>
      <c r="B12978" s="7">
        <v>66</v>
      </c>
      <c r="C12978" s="6">
        <v>2</v>
      </c>
      <c r="D12978" s="7">
        <v>179</v>
      </c>
      <c r="E12978" s="6" t="s">
        <v>602</v>
      </c>
      <c r="H12978" s="6">
        <f>IF('Раздел 2.15.1'!W32=SUM('Раздел 2.15.1'!X32:AA32),0,1)</f>
        <v>0</v>
      </c>
    </row>
    <row r="12979" spans="1:8" x14ac:dyDescent="0.2">
      <c r="A12979" s="6">
        <f t="shared" si="192"/>
        <v>609562</v>
      </c>
      <c r="B12979" s="7">
        <v>66</v>
      </c>
      <c r="C12979" s="6">
        <v>2</v>
      </c>
      <c r="D12979" s="7">
        <v>180</v>
      </c>
      <c r="E12979" s="6" t="s">
        <v>603</v>
      </c>
      <c r="H12979" s="6">
        <f>IF('Раздел 2.15.1'!W33=SUM('Раздел 2.15.1'!X33:AA33),0,1)</f>
        <v>0</v>
      </c>
    </row>
    <row r="12980" spans="1:8" x14ac:dyDescent="0.2">
      <c r="A12980" s="6">
        <f t="shared" si="192"/>
        <v>609562</v>
      </c>
      <c r="B12980" s="7">
        <v>66</v>
      </c>
      <c r="C12980" s="6">
        <v>2</v>
      </c>
      <c r="D12980" s="7">
        <v>181</v>
      </c>
      <c r="E12980" s="6" t="s">
        <v>604</v>
      </c>
      <c r="H12980" s="6">
        <f>IF('Раздел 2.15.1'!W34=SUM('Раздел 2.15.1'!X34:AA34),0,1)</f>
        <v>0</v>
      </c>
    </row>
    <row r="12981" spans="1:8" x14ac:dyDescent="0.2">
      <c r="A12981" s="6">
        <f t="shared" si="192"/>
        <v>609562</v>
      </c>
      <c r="B12981" s="7">
        <v>66</v>
      </c>
      <c r="C12981" s="6">
        <v>2</v>
      </c>
      <c r="D12981" s="7">
        <v>182</v>
      </c>
      <c r="E12981" s="6" t="s">
        <v>605</v>
      </c>
      <c r="H12981" s="6">
        <f>IF('Раздел 2.15.1'!W35=SUM('Раздел 2.15.1'!X35:AA35),0,1)</f>
        <v>0</v>
      </c>
    </row>
    <row r="12982" spans="1:8" x14ac:dyDescent="0.2">
      <c r="A12982" s="6">
        <f t="shared" si="192"/>
        <v>609562</v>
      </c>
      <c r="B12982" s="7">
        <v>66</v>
      </c>
      <c r="C12982" s="6">
        <v>2</v>
      </c>
      <c r="D12982" s="7">
        <v>183</v>
      </c>
      <c r="E12982" s="6" t="s">
        <v>606</v>
      </c>
      <c r="H12982" s="6">
        <f>IF('Раздел 2.15.1'!W36=SUM('Раздел 2.15.1'!X36:AA36),0,1)</f>
        <v>0</v>
      </c>
    </row>
    <row r="12983" spans="1:8" x14ac:dyDescent="0.2">
      <c r="A12983" s="6">
        <f t="shared" si="192"/>
        <v>609562</v>
      </c>
      <c r="B12983" s="7">
        <v>66</v>
      </c>
      <c r="C12983" s="6">
        <v>2</v>
      </c>
      <c r="D12983" s="7">
        <v>184</v>
      </c>
      <c r="E12983" s="6" t="s">
        <v>607</v>
      </c>
      <c r="H12983" s="6">
        <f>IF('Раздел 2.15.1'!W37=SUM('Раздел 2.15.1'!X37:AA37),0,1)</f>
        <v>0</v>
      </c>
    </row>
    <row r="12984" spans="1:8" x14ac:dyDescent="0.2">
      <c r="A12984" s="6">
        <f t="shared" si="192"/>
        <v>609562</v>
      </c>
      <c r="B12984" s="7">
        <v>66</v>
      </c>
      <c r="C12984" s="6">
        <v>2</v>
      </c>
      <c r="D12984" s="7">
        <v>185</v>
      </c>
      <c r="E12984" s="6" t="s">
        <v>608</v>
      </c>
      <c r="H12984" s="6">
        <f>IF('Раздел 2.15.1'!W38=SUM('Раздел 2.15.1'!X38:AA38),0,1)</f>
        <v>0</v>
      </c>
    </row>
    <row r="12985" spans="1:8" x14ac:dyDescent="0.2">
      <c r="A12985" s="6">
        <f t="shared" si="192"/>
        <v>609562</v>
      </c>
      <c r="B12985" s="7">
        <v>66</v>
      </c>
      <c r="C12985" s="6">
        <v>2</v>
      </c>
      <c r="D12985" s="7">
        <v>186</v>
      </c>
      <c r="E12985" s="6" t="s">
        <v>609</v>
      </c>
      <c r="H12985" s="6">
        <f>IF('Раздел 2.15.1'!W39=SUM('Раздел 2.15.1'!X39:AA39),0,1)</f>
        <v>0</v>
      </c>
    </row>
    <row r="12986" spans="1:8" x14ac:dyDescent="0.2">
      <c r="A12986" s="6">
        <f t="shared" si="192"/>
        <v>609562</v>
      </c>
      <c r="B12986" s="7">
        <v>66</v>
      </c>
      <c r="C12986" s="6">
        <v>2</v>
      </c>
      <c r="D12986" s="7">
        <v>187</v>
      </c>
      <c r="E12986" s="6" t="s">
        <v>610</v>
      </c>
      <c r="H12986" s="6">
        <f>IF('Раздел 2.15.1'!W40=SUM('Раздел 2.15.1'!X40:AA40),0,1)</f>
        <v>0</v>
      </c>
    </row>
    <row r="12987" spans="1:8" x14ac:dyDescent="0.2">
      <c r="A12987" s="6">
        <f t="shared" si="192"/>
        <v>609562</v>
      </c>
      <c r="B12987" s="7">
        <v>66</v>
      </c>
      <c r="C12987" s="6">
        <v>2</v>
      </c>
      <c r="D12987" s="7">
        <v>188</v>
      </c>
      <c r="E12987" s="6" t="s">
        <v>611</v>
      </c>
      <c r="H12987" s="6">
        <f>IF('Раздел 2.15.1'!W41=SUM('Раздел 2.15.1'!X41:AA41),0,1)</f>
        <v>0</v>
      </c>
    </row>
    <row r="12988" spans="1:8" x14ac:dyDescent="0.2">
      <c r="A12988" s="6">
        <f t="shared" si="192"/>
        <v>609562</v>
      </c>
      <c r="B12988" s="7">
        <v>66</v>
      </c>
      <c r="C12988" s="6">
        <v>2</v>
      </c>
      <c r="D12988" s="7">
        <v>189</v>
      </c>
      <c r="E12988" s="6" t="s">
        <v>353</v>
      </c>
      <c r="H12988" s="6">
        <f>IF('Раздел 2.15.1'!W42=SUM('Раздел 2.15.1'!X42:AA42),0,1)</f>
        <v>0</v>
      </c>
    </row>
    <row r="12989" spans="1:8" x14ac:dyDescent="0.2">
      <c r="A12989" s="6">
        <f t="shared" si="192"/>
        <v>609562</v>
      </c>
      <c r="B12989" s="7">
        <v>66</v>
      </c>
      <c r="C12989" s="6">
        <v>2</v>
      </c>
      <c r="D12989" s="7">
        <v>190</v>
      </c>
      <c r="E12989" s="6" t="s">
        <v>354</v>
      </c>
      <c r="H12989" s="6">
        <f>IF('Раздел 2.15.1'!W43=SUM('Раздел 2.15.1'!X43:AA43),0,1)</f>
        <v>0</v>
      </c>
    </row>
    <row r="12990" spans="1:8" x14ac:dyDescent="0.2">
      <c r="A12990" s="6">
        <f t="shared" si="192"/>
        <v>609562</v>
      </c>
      <c r="B12990" s="7">
        <v>66</v>
      </c>
      <c r="C12990" s="6">
        <v>2</v>
      </c>
      <c r="D12990" s="7">
        <v>191</v>
      </c>
      <c r="E12990" s="6" t="s">
        <v>355</v>
      </c>
      <c r="H12990" s="6">
        <f>IF('Раздел 2.15.1'!W44=SUM('Раздел 2.15.1'!X44:AA44),0,1)</f>
        <v>0</v>
      </c>
    </row>
    <row r="12991" spans="1:8" x14ac:dyDescent="0.2">
      <c r="A12991" s="6">
        <f t="shared" si="192"/>
        <v>609562</v>
      </c>
      <c r="B12991" s="7">
        <v>66</v>
      </c>
      <c r="C12991" s="6">
        <v>2</v>
      </c>
      <c r="D12991" s="7">
        <v>192</v>
      </c>
      <c r="E12991" s="6" t="s">
        <v>356</v>
      </c>
      <c r="H12991" s="6">
        <f>IF('Раздел 2.15.1'!W45=SUM('Раздел 2.15.1'!X45:AA45),0,1)</f>
        <v>0</v>
      </c>
    </row>
    <row r="12992" spans="1:8" x14ac:dyDescent="0.2">
      <c r="A12992" s="6">
        <f t="shared" si="192"/>
        <v>609562</v>
      </c>
      <c r="B12992" s="7">
        <v>66</v>
      </c>
      <c r="C12992" s="6">
        <v>2</v>
      </c>
      <c r="D12992" s="7">
        <v>193</v>
      </c>
      <c r="E12992" s="6" t="s">
        <v>357</v>
      </c>
      <c r="H12992" s="6">
        <f>IF('Раздел 2.15.1'!W46=SUM('Раздел 2.15.1'!X46:AA46),0,1)</f>
        <v>0</v>
      </c>
    </row>
    <row r="12993" spans="1:8" x14ac:dyDescent="0.2">
      <c r="A12993" s="6">
        <f t="shared" si="192"/>
        <v>609562</v>
      </c>
      <c r="B12993" s="7">
        <v>66</v>
      </c>
      <c r="C12993" s="6">
        <v>2</v>
      </c>
      <c r="D12993" s="7">
        <v>194</v>
      </c>
      <c r="E12993" s="6" t="s">
        <v>358</v>
      </c>
      <c r="H12993" s="6">
        <f>IF('Раздел 2.15.1'!W47=SUM('Раздел 2.15.1'!X47:AA47),0,1)</f>
        <v>0</v>
      </c>
    </row>
    <row r="12994" spans="1:8" x14ac:dyDescent="0.2">
      <c r="A12994" s="6">
        <f t="shared" si="192"/>
        <v>609562</v>
      </c>
      <c r="B12994" s="7">
        <v>66</v>
      </c>
      <c r="C12994" s="6">
        <v>2</v>
      </c>
      <c r="D12994" s="7">
        <v>195</v>
      </c>
      <c r="E12994" s="6" t="s">
        <v>1347</v>
      </c>
      <c r="H12994" s="6">
        <f>IF('Раздел 2.15.1'!W48=SUM('Раздел 2.15.1'!X48:AA48),0,1)</f>
        <v>0</v>
      </c>
    </row>
    <row r="12995" spans="1:8" x14ac:dyDescent="0.2">
      <c r="A12995" s="6">
        <f t="shared" si="192"/>
        <v>609562</v>
      </c>
      <c r="B12995" s="7">
        <v>66</v>
      </c>
      <c r="C12995" s="6">
        <v>2</v>
      </c>
      <c r="D12995" s="7">
        <v>196</v>
      </c>
      <c r="E12995" s="6" t="s">
        <v>1348</v>
      </c>
      <c r="H12995" s="6">
        <f>IF('Раздел 2.15.1'!W49=SUM('Раздел 2.15.1'!X49:AA49),0,1)</f>
        <v>0</v>
      </c>
    </row>
    <row r="12996" spans="1:8" x14ac:dyDescent="0.2">
      <c r="A12996" s="6">
        <f t="shared" si="192"/>
        <v>609562</v>
      </c>
      <c r="B12996" s="7">
        <v>66</v>
      </c>
      <c r="C12996" s="6">
        <v>2</v>
      </c>
      <c r="D12996" s="7">
        <v>197</v>
      </c>
      <c r="E12996" s="6" t="s">
        <v>1349</v>
      </c>
      <c r="H12996" s="6">
        <f>IF('Раздел 2.15.1'!W50=SUM('Раздел 2.15.1'!X50:AA50),0,1)</f>
        <v>0</v>
      </c>
    </row>
    <row r="12997" spans="1:8" x14ac:dyDescent="0.2">
      <c r="A12997" s="6">
        <f t="shared" si="192"/>
        <v>609562</v>
      </c>
      <c r="B12997" s="7">
        <v>66</v>
      </c>
      <c r="C12997" s="6">
        <v>2</v>
      </c>
      <c r="D12997" s="7">
        <v>198</v>
      </c>
      <c r="E12997" s="6" t="s">
        <v>1350</v>
      </c>
      <c r="H12997" s="6">
        <f>IF('Раздел 2.15.1'!W51=SUM('Раздел 2.15.1'!X51:AA51),0,1)</f>
        <v>0</v>
      </c>
    </row>
    <row r="12998" spans="1:8" x14ac:dyDescent="0.2">
      <c r="A12998" s="6">
        <f t="shared" si="192"/>
        <v>609562</v>
      </c>
      <c r="B12998" s="7">
        <v>66</v>
      </c>
      <c r="C12998" s="6">
        <v>2</v>
      </c>
      <c r="D12998" s="7">
        <v>199</v>
      </c>
      <c r="E12998" s="6" t="s">
        <v>1351</v>
      </c>
      <c r="H12998" s="6">
        <f>IF('Раздел 2.15.1'!W52=SUM('Раздел 2.15.1'!X52:AA52),0,1)</f>
        <v>0</v>
      </c>
    </row>
    <row r="12999" spans="1:8" x14ac:dyDescent="0.2">
      <c r="A12999" s="6">
        <f t="shared" si="192"/>
        <v>609562</v>
      </c>
      <c r="B12999" s="7">
        <v>66</v>
      </c>
      <c r="C12999" s="6">
        <v>2</v>
      </c>
      <c r="D12999" s="7">
        <v>200</v>
      </c>
      <c r="E12999" s="6" t="s">
        <v>1352</v>
      </c>
      <c r="H12999" s="6">
        <f>IF('Раздел 2.15.1'!W53=SUM('Раздел 2.15.1'!X53:AA53),0,1)</f>
        <v>0</v>
      </c>
    </row>
    <row r="13000" spans="1:8" x14ac:dyDescent="0.2">
      <c r="A13000" s="6">
        <f t="shared" si="192"/>
        <v>609562</v>
      </c>
      <c r="B13000" s="7">
        <v>66</v>
      </c>
      <c r="C13000" s="6">
        <v>2</v>
      </c>
      <c r="D13000" s="7">
        <v>201</v>
      </c>
      <c r="E13000" s="6" t="s">
        <v>1353</v>
      </c>
      <c r="H13000" s="6">
        <f>IF('Раздел 2.15.1'!W54=SUM('Раздел 2.15.1'!X54:AA54),0,1)</f>
        <v>0</v>
      </c>
    </row>
    <row r="13001" spans="1:8" x14ac:dyDescent="0.2">
      <c r="A13001" s="6">
        <f t="shared" si="192"/>
        <v>609562</v>
      </c>
      <c r="B13001" s="7">
        <v>66</v>
      </c>
      <c r="C13001" s="6">
        <v>2</v>
      </c>
      <c r="D13001" s="7">
        <v>202</v>
      </c>
      <c r="E13001" s="6" t="s">
        <v>1354</v>
      </c>
      <c r="H13001" s="6">
        <f>IF('Раздел 2.15.1'!W55=SUM('Раздел 2.15.1'!X55:AA55),0,1)</f>
        <v>0</v>
      </c>
    </row>
    <row r="13002" spans="1:8" x14ac:dyDescent="0.2">
      <c r="A13002" s="6">
        <f t="shared" si="192"/>
        <v>609562</v>
      </c>
      <c r="B13002" s="7">
        <v>66</v>
      </c>
      <c r="C13002" s="6">
        <v>2</v>
      </c>
      <c r="D13002" s="7">
        <v>203</v>
      </c>
      <c r="E13002" s="6" t="s">
        <v>1355</v>
      </c>
      <c r="H13002" s="6">
        <f>IF('Раздел 2.15.1'!W56=SUM('Раздел 2.15.1'!X56:AA56),0,1)</f>
        <v>0</v>
      </c>
    </row>
    <row r="13003" spans="1:8" x14ac:dyDescent="0.2">
      <c r="A13003" s="6">
        <f t="shared" si="192"/>
        <v>609562</v>
      </c>
      <c r="B13003" s="7">
        <v>66</v>
      </c>
      <c r="C13003" s="6">
        <v>2</v>
      </c>
      <c r="D13003" s="7">
        <v>204</v>
      </c>
      <c r="E13003" s="6" t="s">
        <v>1356</v>
      </c>
      <c r="H13003" s="6">
        <f>IF('Раздел 2.15.1'!W57=SUM('Раздел 2.15.1'!X57:AA57),0,1)</f>
        <v>0</v>
      </c>
    </row>
    <row r="13004" spans="1:8" x14ac:dyDescent="0.2">
      <c r="A13004" s="6">
        <f t="shared" si="192"/>
        <v>609562</v>
      </c>
      <c r="B13004" s="7">
        <v>66</v>
      </c>
      <c r="C13004" s="6">
        <v>2</v>
      </c>
      <c r="D13004" s="7">
        <v>205</v>
      </c>
      <c r="E13004" s="6" t="s">
        <v>1357</v>
      </c>
      <c r="H13004" s="6">
        <f>IF('Раздел 2.15.1'!W58=SUM('Раздел 2.15.1'!X58:AA58),0,1)</f>
        <v>0</v>
      </c>
    </row>
    <row r="13005" spans="1:8" x14ac:dyDescent="0.2">
      <c r="A13005" s="6">
        <f t="shared" si="192"/>
        <v>609562</v>
      </c>
      <c r="B13005" s="7">
        <v>66</v>
      </c>
      <c r="C13005" s="6">
        <v>2</v>
      </c>
      <c r="D13005" s="7">
        <v>206</v>
      </c>
      <c r="E13005" s="6" t="s">
        <v>1358</v>
      </c>
      <c r="H13005" s="6">
        <f>IF('Раздел 2.15.1'!W59=SUM('Раздел 2.15.1'!X59:AA59),0,1)</f>
        <v>0</v>
      </c>
    </row>
    <row r="13006" spans="1:8" x14ac:dyDescent="0.2">
      <c r="A13006" s="6">
        <f t="shared" si="192"/>
        <v>609562</v>
      </c>
      <c r="B13006" s="7">
        <v>66</v>
      </c>
      <c r="C13006" s="6">
        <v>2</v>
      </c>
      <c r="D13006" s="7">
        <v>207</v>
      </c>
      <c r="E13006" s="6" t="s">
        <v>1359</v>
      </c>
      <c r="H13006" s="6">
        <f>IF('Раздел 2.15.1'!W60=SUM('Раздел 2.15.1'!X60:AA60),0,1)</f>
        <v>0</v>
      </c>
    </row>
    <row r="13007" spans="1:8" x14ac:dyDescent="0.2">
      <c r="A13007" s="6">
        <f t="shared" si="192"/>
        <v>609562</v>
      </c>
      <c r="B13007" s="7">
        <v>66</v>
      </c>
      <c r="C13007" s="6">
        <v>2</v>
      </c>
      <c r="D13007" s="7">
        <v>208</v>
      </c>
      <c r="E13007" s="6" t="s">
        <v>1360</v>
      </c>
      <c r="H13007" s="6">
        <f>IF('Раздел 2.15.1'!W61=SUM('Раздел 2.15.1'!X61:AA61),0,1)</f>
        <v>0</v>
      </c>
    </row>
    <row r="13008" spans="1:8" x14ac:dyDescent="0.2">
      <c r="A13008" s="6">
        <f t="shared" si="192"/>
        <v>609562</v>
      </c>
      <c r="B13008" s="7">
        <v>66</v>
      </c>
      <c r="C13008" s="6">
        <v>2</v>
      </c>
      <c r="D13008" s="7">
        <v>209</v>
      </c>
      <c r="E13008" s="6" t="s">
        <v>405</v>
      </c>
      <c r="H13008" s="6">
        <f>IF('Раздел 2.15.1'!W62=SUM('Раздел 2.15.1'!X62:AA62),0,1)</f>
        <v>0</v>
      </c>
    </row>
    <row r="13009" spans="1:8" x14ac:dyDescent="0.2">
      <c r="A13009" s="6">
        <f t="shared" si="192"/>
        <v>609562</v>
      </c>
      <c r="B13009" s="7">
        <v>66</v>
      </c>
      <c r="C13009" s="6">
        <v>2</v>
      </c>
      <c r="D13009" s="7">
        <v>210</v>
      </c>
      <c r="E13009" s="6" t="s">
        <v>406</v>
      </c>
      <c r="H13009" s="6">
        <f>IF('Раздел 2.15.1'!W63=SUM('Раздел 2.15.1'!X63:AA63),0,1)</f>
        <v>0</v>
      </c>
    </row>
    <row r="13010" spans="1:8" x14ac:dyDescent="0.2">
      <c r="A13010" s="6">
        <f t="shared" si="192"/>
        <v>609562</v>
      </c>
      <c r="B13010" s="7">
        <v>66</v>
      </c>
      <c r="C13010" s="6">
        <v>2</v>
      </c>
      <c r="D13010" s="7">
        <v>211</v>
      </c>
      <c r="E13010" s="6" t="s">
        <v>407</v>
      </c>
      <c r="H13010" s="6">
        <f>IF('Раздел 2.15.1'!W64=SUM('Раздел 2.15.1'!X64:AA64),0,1)</f>
        <v>0</v>
      </c>
    </row>
    <row r="13011" spans="1:8" x14ac:dyDescent="0.2">
      <c r="A13011" s="6">
        <f t="shared" si="192"/>
        <v>609562</v>
      </c>
      <c r="B13011" s="7">
        <v>66</v>
      </c>
      <c r="C13011" s="6">
        <v>2</v>
      </c>
      <c r="D13011" s="7">
        <v>212</v>
      </c>
      <c r="E13011" s="6" t="s">
        <v>408</v>
      </c>
      <c r="H13011" s="6">
        <f>IF('Раздел 2.15.1'!W65=SUM('Раздел 2.15.1'!X65:AA65),0,1)</f>
        <v>0</v>
      </c>
    </row>
    <row r="13012" spans="1:8" x14ac:dyDescent="0.2">
      <c r="A13012" s="6">
        <f t="shared" si="192"/>
        <v>609562</v>
      </c>
      <c r="B13012" s="7">
        <v>66</v>
      </c>
      <c r="C13012" s="6">
        <v>2</v>
      </c>
      <c r="D13012" s="7">
        <v>213</v>
      </c>
      <c r="E13012" s="6" t="s">
        <v>409</v>
      </c>
      <c r="H13012" s="6">
        <f>IF('Раздел 2.15.1'!W66=SUM('Раздел 2.15.1'!X66:AA66),0,1)</f>
        <v>0</v>
      </c>
    </row>
    <row r="13013" spans="1:8" x14ac:dyDescent="0.2">
      <c r="A13013" s="6">
        <f t="shared" si="192"/>
        <v>609562</v>
      </c>
      <c r="B13013" s="7">
        <v>66</v>
      </c>
      <c r="C13013" s="6">
        <v>2</v>
      </c>
      <c r="D13013" s="7">
        <v>214</v>
      </c>
      <c r="E13013" s="6" t="s">
        <v>410</v>
      </c>
      <c r="H13013" s="6">
        <f>IF('Раздел 2.15.1'!W67=SUM('Раздел 2.15.1'!X67:AA67),0,1)</f>
        <v>0</v>
      </c>
    </row>
    <row r="13014" spans="1:8" x14ac:dyDescent="0.2">
      <c r="A13014" s="6">
        <f t="shared" si="192"/>
        <v>609562</v>
      </c>
      <c r="B13014" s="7">
        <v>66</v>
      </c>
      <c r="C13014" s="6">
        <v>2</v>
      </c>
      <c r="D13014" s="7">
        <v>215</v>
      </c>
      <c r="E13014" s="6" t="s">
        <v>411</v>
      </c>
      <c r="H13014" s="6">
        <f>IF('Раздел 2.15.1'!W68=SUM('Раздел 2.15.1'!X68:AA68),0,1)</f>
        <v>0</v>
      </c>
    </row>
    <row r="13015" spans="1:8" x14ac:dyDescent="0.2">
      <c r="A13015" s="6">
        <f t="shared" si="192"/>
        <v>609562</v>
      </c>
      <c r="B13015" s="7">
        <v>66</v>
      </c>
      <c r="C13015" s="6">
        <v>2</v>
      </c>
      <c r="D13015" s="7">
        <v>216</v>
      </c>
      <c r="E13015" s="6" t="s">
        <v>412</v>
      </c>
      <c r="H13015" s="6">
        <f>IF('Раздел 2.15.1'!W69=SUM('Раздел 2.15.1'!X69:AA69),0,1)</f>
        <v>0</v>
      </c>
    </row>
    <row r="13016" spans="1:8" x14ac:dyDescent="0.2">
      <c r="A13016" s="6">
        <f t="shared" si="192"/>
        <v>609562</v>
      </c>
      <c r="B13016" s="7">
        <v>66</v>
      </c>
      <c r="C13016" s="6">
        <v>2</v>
      </c>
      <c r="D13016" s="7">
        <v>217</v>
      </c>
      <c r="E13016" s="6" t="s">
        <v>413</v>
      </c>
      <c r="H13016" s="6">
        <f>IF('Раздел 2.15.1'!W70=SUM('Раздел 2.15.1'!X70:AA70),0,1)</f>
        <v>0</v>
      </c>
    </row>
    <row r="13017" spans="1:8" x14ac:dyDescent="0.2">
      <c r="A13017" s="6">
        <f t="shared" si="192"/>
        <v>609562</v>
      </c>
      <c r="B13017" s="7">
        <v>66</v>
      </c>
      <c r="C13017" s="6">
        <v>2</v>
      </c>
      <c r="D13017" s="7">
        <v>218</v>
      </c>
      <c r="E13017" s="6" t="s">
        <v>414</v>
      </c>
      <c r="H13017" s="6">
        <f>IF('Раздел 2.15.1'!W71=SUM('Раздел 2.15.1'!X71:AA71),0,1)</f>
        <v>0</v>
      </c>
    </row>
    <row r="13018" spans="1:8" x14ac:dyDescent="0.2">
      <c r="A13018" s="6">
        <f t="shared" si="192"/>
        <v>609562</v>
      </c>
      <c r="B13018" s="7">
        <v>66</v>
      </c>
      <c r="C13018" s="6">
        <v>2</v>
      </c>
      <c r="D13018" s="7">
        <v>219</v>
      </c>
      <c r="E13018" s="6" t="s">
        <v>415</v>
      </c>
      <c r="H13018" s="6">
        <f>IF('Раздел 2.15.1'!W72=SUM('Раздел 2.15.1'!X72:AA72),0,1)</f>
        <v>0</v>
      </c>
    </row>
    <row r="13019" spans="1:8" x14ac:dyDescent="0.2">
      <c r="A13019" s="6">
        <f t="shared" si="192"/>
        <v>609562</v>
      </c>
      <c r="B13019" s="7">
        <v>66</v>
      </c>
      <c r="C13019" s="6">
        <v>2</v>
      </c>
      <c r="D13019" s="7">
        <v>220</v>
      </c>
      <c r="E13019" s="6" t="s">
        <v>416</v>
      </c>
      <c r="H13019" s="6">
        <f>IF('Раздел 2.15.1'!W73=SUM('Раздел 2.15.1'!X73:AA73),0,1)</f>
        <v>0</v>
      </c>
    </row>
    <row r="13020" spans="1:8" x14ac:dyDescent="0.2">
      <c r="A13020" s="6">
        <f t="shared" si="192"/>
        <v>609562</v>
      </c>
      <c r="B13020" s="7">
        <v>66</v>
      </c>
      <c r="C13020" s="6">
        <v>2</v>
      </c>
      <c r="D13020" s="7">
        <v>221</v>
      </c>
      <c r="E13020" s="6" t="s">
        <v>417</v>
      </c>
      <c r="H13020" s="6">
        <f>IF('Раздел 2.15.1'!W74=SUM('Раздел 2.15.1'!X74:AA74),0,1)</f>
        <v>0</v>
      </c>
    </row>
    <row r="13021" spans="1:8" x14ac:dyDescent="0.2">
      <c r="A13021" s="6">
        <f t="shared" ref="A13021:A13084" si="193">P_3</f>
        <v>609562</v>
      </c>
      <c r="B13021" s="7">
        <v>66</v>
      </c>
      <c r="C13021" s="6">
        <v>2</v>
      </c>
      <c r="D13021" s="7">
        <v>222</v>
      </c>
      <c r="E13021" s="6" t="s">
        <v>418</v>
      </c>
      <c r="H13021" s="6">
        <f>IF('Раздел 2.15.1'!W75=SUM('Раздел 2.15.1'!X75:AA75),0,1)</f>
        <v>0</v>
      </c>
    </row>
    <row r="13022" spans="1:8" x14ac:dyDescent="0.2">
      <c r="A13022" s="6">
        <f t="shared" si="193"/>
        <v>609562</v>
      </c>
      <c r="B13022" s="7">
        <v>66</v>
      </c>
      <c r="C13022" s="6">
        <v>2</v>
      </c>
      <c r="D13022" s="7">
        <v>223</v>
      </c>
      <c r="E13022" s="6" t="s">
        <v>419</v>
      </c>
      <c r="H13022" s="6">
        <f>IF('Раздел 2.15.1'!W76=SUM('Раздел 2.15.1'!X76:AA76),0,1)</f>
        <v>0</v>
      </c>
    </row>
    <row r="13023" spans="1:8" x14ac:dyDescent="0.2">
      <c r="A13023" s="6">
        <f t="shared" si="193"/>
        <v>609562</v>
      </c>
      <c r="B13023" s="7">
        <v>66</v>
      </c>
      <c r="C13023" s="6">
        <v>2</v>
      </c>
      <c r="D13023" s="7">
        <v>224</v>
      </c>
      <c r="E13023" s="6" t="s">
        <v>420</v>
      </c>
      <c r="H13023" s="6">
        <f>IF('Раздел 2.15.1'!W77=SUM('Раздел 2.15.1'!X77:AA77),0,1)</f>
        <v>0</v>
      </c>
    </row>
    <row r="13024" spans="1:8" x14ac:dyDescent="0.2">
      <c r="A13024" s="6">
        <f t="shared" si="193"/>
        <v>609562</v>
      </c>
      <c r="B13024" s="7">
        <v>66</v>
      </c>
      <c r="C13024" s="6">
        <v>2</v>
      </c>
      <c r="D13024" s="7">
        <v>225</v>
      </c>
      <c r="E13024" s="6" t="s">
        <v>194</v>
      </c>
      <c r="H13024" s="6">
        <f>IF('Раздел 2.15.1'!W78=SUM('Раздел 2.15.1'!X78:AA78),0,1)</f>
        <v>0</v>
      </c>
    </row>
    <row r="13025" spans="1:8" x14ac:dyDescent="0.2">
      <c r="A13025" s="6">
        <f t="shared" si="193"/>
        <v>609562</v>
      </c>
      <c r="B13025" s="7">
        <v>66</v>
      </c>
      <c r="C13025" s="6">
        <v>2</v>
      </c>
      <c r="D13025" s="7">
        <v>226</v>
      </c>
      <c r="E13025" s="6" t="s">
        <v>195</v>
      </c>
      <c r="H13025" s="6">
        <f>IF('Раздел 2.15.1'!W79=SUM('Раздел 2.15.1'!X79:AA79),0,1)</f>
        <v>0</v>
      </c>
    </row>
    <row r="13026" spans="1:8" x14ac:dyDescent="0.2">
      <c r="A13026" s="6">
        <f t="shared" si="193"/>
        <v>609562</v>
      </c>
      <c r="B13026" s="7">
        <v>66</v>
      </c>
      <c r="C13026" s="6">
        <v>2</v>
      </c>
      <c r="D13026" s="7">
        <v>227</v>
      </c>
      <c r="E13026" s="7" t="s">
        <v>196</v>
      </c>
      <c r="H13026" s="6">
        <f>IF('Раздел 2.15.1'!W80=SUM('Раздел 2.15.1'!X80:AA80),0,1)</f>
        <v>0</v>
      </c>
    </row>
    <row r="13027" spans="1:8" x14ac:dyDescent="0.2">
      <c r="A13027" s="6">
        <f t="shared" si="193"/>
        <v>609562</v>
      </c>
      <c r="B13027" s="7">
        <v>66</v>
      </c>
      <c r="C13027" s="6">
        <v>2</v>
      </c>
      <c r="D13027" s="7">
        <v>228</v>
      </c>
      <c r="E13027" s="7" t="s">
        <v>197</v>
      </c>
      <c r="H13027" s="6">
        <f>IF('Раздел 2.15.1'!W81=SUM('Раздел 2.15.1'!X81:AA81),0,1)</f>
        <v>0</v>
      </c>
    </row>
    <row r="13028" spans="1:8" x14ac:dyDescent="0.2">
      <c r="A13028" s="6">
        <f t="shared" si="193"/>
        <v>609562</v>
      </c>
      <c r="B13028" s="7">
        <v>66</v>
      </c>
      <c r="C13028" s="6">
        <v>2</v>
      </c>
      <c r="D13028" s="7">
        <v>229</v>
      </c>
      <c r="E13028" s="7" t="s">
        <v>198</v>
      </c>
      <c r="H13028" s="6">
        <f>IF('Раздел 2.15.1'!W82=SUM('Раздел 2.15.1'!X82:AA82),0,1)</f>
        <v>0</v>
      </c>
    </row>
    <row r="13029" spans="1:8" x14ac:dyDescent="0.2">
      <c r="A13029" s="6">
        <f t="shared" si="193"/>
        <v>609562</v>
      </c>
      <c r="B13029" s="7">
        <v>66</v>
      </c>
      <c r="C13029" s="6">
        <v>2</v>
      </c>
      <c r="D13029" s="7">
        <v>230</v>
      </c>
      <c r="E13029" s="7" t="s">
        <v>199</v>
      </c>
      <c r="H13029" s="6">
        <f>IF('Раздел 2.15.1'!W83=SUM('Раздел 2.15.1'!X83:AA83),0,1)</f>
        <v>0</v>
      </c>
    </row>
    <row r="13030" spans="1:8" x14ac:dyDescent="0.2">
      <c r="A13030" s="6">
        <f t="shared" si="193"/>
        <v>609562</v>
      </c>
      <c r="B13030" s="7">
        <v>66</v>
      </c>
      <c r="C13030" s="6">
        <v>2</v>
      </c>
      <c r="D13030" s="7">
        <v>231</v>
      </c>
      <c r="E13030" s="7" t="s">
        <v>200</v>
      </c>
      <c r="H13030" s="6">
        <f>IF('Раздел 2.15.1'!W84=SUM('Раздел 2.15.1'!X84:AA84),0,1)</f>
        <v>0</v>
      </c>
    </row>
    <row r="13031" spans="1:8" x14ac:dyDescent="0.2">
      <c r="A13031" s="6">
        <f t="shared" si="193"/>
        <v>609562</v>
      </c>
      <c r="B13031" s="7">
        <v>66</v>
      </c>
      <c r="C13031" s="6">
        <v>2</v>
      </c>
      <c r="D13031" s="7">
        <v>232</v>
      </c>
      <c r="E13031" s="7" t="s">
        <v>201</v>
      </c>
      <c r="H13031" s="6">
        <f>IF('Раздел 2.15.1'!W85=SUM('Раздел 2.15.1'!X85:AA85),0,1)</f>
        <v>0</v>
      </c>
    </row>
    <row r="13032" spans="1:8" x14ac:dyDescent="0.2">
      <c r="A13032" s="6">
        <f t="shared" si="193"/>
        <v>609562</v>
      </c>
      <c r="B13032" s="7">
        <v>66</v>
      </c>
      <c r="C13032" s="6">
        <v>2</v>
      </c>
      <c r="D13032" s="7">
        <v>233</v>
      </c>
      <c r="E13032" s="7" t="s">
        <v>202</v>
      </c>
      <c r="H13032" s="6">
        <f>IF('Раздел 2.15.1'!W86=SUM('Раздел 2.15.1'!X86:AA86),0,1)</f>
        <v>0</v>
      </c>
    </row>
    <row r="13033" spans="1:8" x14ac:dyDescent="0.2">
      <c r="A13033" s="6">
        <f t="shared" si="193"/>
        <v>609562</v>
      </c>
      <c r="B13033" s="7">
        <v>66</v>
      </c>
      <c r="C13033" s="6">
        <v>2</v>
      </c>
      <c r="D13033" s="7">
        <v>234</v>
      </c>
      <c r="E13033" s="7" t="s">
        <v>203</v>
      </c>
      <c r="H13033" s="6">
        <f>IF('Раздел 2.15.1'!W87=SUM('Раздел 2.15.1'!X87:AA87),0,1)</f>
        <v>0</v>
      </c>
    </row>
    <row r="13034" spans="1:8" x14ac:dyDescent="0.2">
      <c r="A13034" s="6">
        <f t="shared" si="193"/>
        <v>609562</v>
      </c>
      <c r="B13034" s="7">
        <v>66</v>
      </c>
      <c r="C13034" s="6">
        <v>2</v>
      </c>
      <c r="D13034" s="7">
        <v>235</v>
      </c>
      <c r="E13034" s="7" t="s">
        <v>204</v>
      </c>
      <c r="H13034" s="6">
        <f>IF('Раздел 2.15.1'!W88=SUM('Раздел 2.15.1'!X88:AA88),0,1)</f>
        <v>0</v>
      </c>
    </row>
    <row r="13035" spans="1:8" x14ac:dyDescent="0.2">
      <c r="A13035" s="6">
        <f t="shared" si="193"/>
        <v>609562</v>
      </c>
      <c r="B13035" s="7">
        <v>66</v>
      </c>
      <c r="C13035" s="6">
        <v>2</v>
      </c>
      <c r="D13035" s="7">
        <v>236</v>
      </c>
      <c r="E13035" s="7" t="s">
        <v>205</v>
      </c>
      <c r="H13035" s="6">
        <f>IF('Раздел 2.15.1'!W89=SUM('Раздел 2.15.1'!X89:AA89),0,1)</f>
        <v>0</v>
      </c>
    </row>
    <row r="13036" spans="1:8" x14ac:dyDescent="0.2">
      <c r="A13036" s="6">
        <f t="shared" si="193"/>
        <v>609562</v>
      </c>
      <c r="B13036" s="7">
        <v>66</v>
      </c>
      <c r="C13036" s="6">
        <v>2</v>
      </c>
      <c r="D13036" s="7">
        <v>237</v>
      </c>
      <c r="E13036" s="7" t="s">
        <v>206</v>
      </c>
      <c r="H13036" s="6">
        <f>IF('Раздел 2.15.1'!W90=SUM('Раздел 2.15.1'!X90:AA90),0,1)</f>
        <v>0</v>
      </c>
    </row>
    <row r="13037" spans="1:8" x14ac:dyDescent="0.2">
      <c r="A13037" s="6">
        <f t="shared" si="193"/>
        <v>609562</v>
      </c>
      <c r="B13037" s="7">
        <v>66</v>
      </c>
      <c r="C13037" s="6">
        <v>2</v>
      </c>
      <c r="D13037" s="7">
        <v>238</v>
      </c>
      <c r="E13037" s="7" t="s">
        <v>207</v>
      </c>
      <c r="H13037" s="6">
        <f>IF('Раздел 2.15.1'!W91=SUM('Раздел 2.15.1'!X91:AA91),0,1)</f>
        <v>0</v>
      </c>
    </row>
    <row r="13038" spans="1:8" x14ac:dyDescent="0.2">
      <c r="A13038" s="6">
        <f t="shared" si="193"/>
        <v>609562</v>
      </c>
      <c r="B13038" s="7">
        <v>66</v>
      </c>
      <c r="C13038" s="6">
        <v>2</v>
      </c>
      <c r="D13038" s="7">
        <v>239</v>
      </c>
      <c r="E13038" s="7" t="s">
        <v>208</v>
      </c>
      <c r="H13038" s="6">
        <f>IF('Раздел 2.15.1'!W92=SUM('Раздел 2.15.1'!X92:AA92),0,1)</f>
        <v>0</v>
      </c>
    </row>
    <row r="13039" spans="1:8" x14ac:dyDescent="0.2">
      <c r="A13039" s="6">
        <f t="shared" si="193"/>
        <v>609562</v>
      </c>
      <c r="B13039" s="7">
        <v>66</v>
      </c>
      <c r="C13039" s="6">
        <v>2</v>
      </c>
      <c r="D13039" s="7">
        <v>240</v>
      </c>
      <c r="E13039" s="7" t="s">
        <v>209</v>
      </c>
      <c r="H13039" s="6">
        <f>IF('Раздел 2.15.1'!W93=SUM('Раздел 2.15.1'!X93:AA93),0,1)</f>
        <v>0</v>
      </c>
    </row>
    <row r="13040" spans="1:8" x14ac:dyDescent="0.2">
      <c r="A13040" s="6">
        <f t="shared" si="193"/>
        <v>609562</v>
      </c>
      <c r="B13040" s="7">
        <v>66</v>
      </c>
      <c r="C13040" s="6">
        <v>2</v>
      </c>
      <c r="D13040" s="7">
        <v>241</v>
      </c>
      <c r="E13040" s="7" t="s">
        <v>210</v>
      </c>
      <c r="H13040" s="6">
        <f>IF('Раздел 2.15.1'!W94=SUM('Раздел 2.15.1'!X94:AA94),0,1)</f>
        <v>0</v>
      </c>
    </row>
    <row r="13041" spans="1:8" x14ac:dyDescent="0.2">
      <c r="A13041" s="6">
        <f t="shared" si="193"/>
        <v>609562</v>
      </c>
      <c r="B13041" s="7">
        <v>66</v>
      </c>
      <c r="C13041" s="6">
        <v>2</v>
      </c>
      <c r="D13041" s="7">
        <v>242</v>
      </c>
      <c r="E13041" s="7" t="s">
        <v>211</v>
      </c>
      <c r="H13041" s="6">
        <f>IF('Раздел 2.15.1'!W95=SUM('Раздел 2.15.1'!X95:AA95),0,1)</f>
        <v>0</v>
      </c>
    </row>
    <row r="13042" spans="1:8" x14ac:dyDescent="0.2">
      <c r="A13042" s="6">
        <f t="shared" si="193"/>
        <v>609562</v>
      </c>
      <c r="B13042" s="7">
        <v>66</v>
      </c>
      <c r="C13042" s="6">
        <v>2</v>
      </c>
      <c r="D13042" s="7">
        <v>243</v>
      </c>
      <c r="E13042" s="7" t="s">
        <v>212</v>
      </c>
      <c r="H13042" s="6">
        <f>IF('Раздел 2.15.1'!W96=SUM('Раздел 2.15.1'!X96:AA96),0,1)</f>
        <v>0</v>
      </c>
    </row>
    <row r="13043" spans="1:8" x14ac:dyDescent="0.2">
      <c r="A13043" s="6">
        <f t="shared" si="193"/>
        <v>609562</v>
      </c>
      <c r="B13043" s="7">
        <v>66</v>
      </c>
      <c r="C13043" s="6">
        <v>2</v>
      </c>
      <c r="D13043" s="7">
        <v>244</v>
      </c>
      <c r="E13043" s="7" t="s">
        <v>213</v>
      </c>
      <c r="H13043" s="6">
        <f>IF('Раздел 2.15.1'!W97=SUM('Раздел 2.15.1'!X97:AA97),0,1)</f>
        <v>0</v>
      </c>
    </row>
    <row r="13044" spans="1:8" x14ac:dyDescent="0.2">
      <c r="A13044" s="6">
        <f t="shared" si="193"/>
        <v>609562</v>
      </c>
      <c r="B13044" s="7">
        <v>66</v>
      </c>
      <c r="C13044" s="6">
        <v>2</v>
      </c>
      <c r="D13044" s="7">
        <v>245</v>
      </c>
      <c r="E13044" s="7" t="s">
        <v>214</v>
      </c>
      <c r="H13044" s="6">
        <f>IF('Раздел 2.15.1'!W98=SUM('Раздел 2.15.1'!X98:AA98),0,1)</f>
        <v>0</v>
      </c>
    </row>
    <row r="13045" spans="1:8" x14ac:dyDescent="0.2">
      <c r="A13045" s="6">
        <f t="shared" si="193"/>
        <v>609562</v>
      </c>
      <c r="B13045" s="7">
        <v>66</v>
      </c>
      <c r="C13045" s="6">
        <v>2</v>
      </c>
      <c r="D13045" s="7">
        <v>246</v>
      </c>
      <c r="E13045" s="7" t="s">
        <v>215</v>
      </c>
      <c r="H13045" s="6">
        <f>IF('Раздел 2.15.1'!W99=SUM('Раздел 2.15.1'!X99:AA99),0,1)</f>
        <v>0</v>
      </c>
    </row>
    <row r="13046" spans="1:8" x14ac:dyDescent="0.2">
      <c r="A13046" s="6">
        <f t="shared" si="193"/>
        <v>609562</v>
      </c>
      <c r="B13046" s="7">
        <v>66</v>
      </c>
      <c r="C13046" s="6">
        <v>2</v>
      </c>
      <c r="D13046" s="7">
        <v>247</v>
      </c>
      <c r="E13046" s="7" t="s">
        <v>216</v>
      </c>
      <c r="H13046" s="6">
        <f>IF('Раздел 2.15.1'!W100=SUM('Раздел 2.15.1'!X100:AA100),0,1)</f>
        <v>0</v>
      </c>
    </row>
    <row r="13047" spans="1:8" x14ac:dyDescent="0.2">
      <c r="A13047" s="6">
        <f t="shared" si="193"/>
        <v>609562</v>
      </c>
      <c r="B13047" s="7">
        <v>66</v>
      </c>
      <c r="C13047" s="6">
        <v>2</v>
      </c>
      <c r="D13047" s="7">
        <v>248</v>
      </c>
      <c r="E13047" s="7" t="s">
        <v>217</v>
      </c>
      <c r="H13047" s="6">
        <f>IF('Раздел 2.15.1'!W101=SUM('Раздел 2.15.1'!X101:AA101),0,1)</f>
        <v>0</v>
      </c>
    </row>
    <row r="13048" spans="1:8" x14ac:dyDescent="0.2">
      <c r="A13048" s="6">
        <f t="shared" si="193"/>
        <v>609562</v>
      </c>
      <c r="B13048" s="7">
        <v>66</v>
      </c>
      <c r="C13048" s="6">
        <v>2</v>
      </c>
      <c r="D13048" s="7">
        <v>249</v>
      </c>
      <c r="E13048" s="7" t="s">
        <v>218</v>
      </c>
      <c r="H13048" s="6">
        <f>IF('Раздел 2.15.1'!W102=SUM('Раздел 2.15.1'!X102:AA102),0,1)</f>
        <v>0</v>
      </c>
    </row>
    <row r="13049" spans="1:8" x14ac:dyDescent="0.2">
      <c r="A13049" s="6">
        <f t="shared" si="193"/>
        <v>609562</v>
      </c>
      <c r="B13049" s="7">
        <v>66</v>
      </c>
      <c r="C13049" s="6">
        <v>2</v>
      </c>
      <c r="D13049" s="7">
        <v>250</v>
      </c>
      <c r="E13049" s="7" t="s">
        <v>219</v>
      </c>
      <c r="H13049" s="6">
        <f>IF('Раздел 2.15.1'!W103=SUM('Раздел 2.15.1'!X103:AA103),0,1)</f>
        <v>0</v>
      </c>
    </row>
    <row r="13050" spans="1:8" x14ac:dyDescent="0.2">
      <c r="A13050" s="6">
        <f t="shared" si="193"/>
        <v>609562</v>
      </c>
      <c r="B13050" s="7">
        <v>66</v>
      </c>
      <c r="C13050" s="6">
        <v>2</v>
      </c>
      <c r="D13050" s="7">
        <v>251</v>
      </c>
      <c r="E13050" s="7" t="s">
        <v>220</v>
      </c>
      <c r="H13050" s="6">
        <f>IF('Раздел 2.15.1'!W104=SUM('Раздел 2.15.1'!X104:AA104),0,1)</f>
        <v>0</v>
      </c>
    </row>
    <row r="13051" spans="1:8" x14ac:dyDescent="0.2">
      <c r="A13051" s="6">
        <f t="shared" si="193"/>
        <v>609562</v>
      </c>
      <c r="B13051" s="7">
        <v>66</v>
      </c>
      <c r="C13051" s="6">
        <v>2</v>
      </c>
      <c r="D13051" s="7">
        <v>252</v>
      </c>
      <c r="E13051" s="7" t="s">
        <v>221</v>
      </c>
      <c r="H13051" s="6">
        <f>IF('Раздел 2.15.1'!W105=SUM('Раздел 2.15.1'!X105:AA105),0,1)</f>
        <v>0</v>
      </c>
    </row>
    <row r="13052" spans="1:8" x14ac:dyDescent="0.2">
      <c r="A13052" s="6">
        <f t="shared" si="193"/>
        <v>609562</v>
      </c>
      <c r="B13052" s="7">
        <v>66</v>
      </c>
      <c r="C13052" s="6">
        <v>2</v>
      </c>
      <c r="D13052" s="7">
        <v>253</v>
      </c>
      <c r="E13052" s="7" t="s">
        <v>938</v>
      </c>
      <c r="H13052" s="6">
        <f>IF('Раздел 2.15.1'!W106=SUM('Раздел 2.15.1'!X106:AA106),0,1)</f>
        <v>0</v>
      </c>
    </row>
    <row r="13053" spans="1:8" x14ac:dyDescent="0.2">
      <c r="A13053" s="6">
        <f t="shared" si="193"/>
        <v>609562</v>
      </c>
      <c r="B13053" s="7">
        <v>66</v>
      </c>
      <c r="C13053" s="6">
        <v>2</v>
      </c>
      <c r="D13053" s="7">
        <v>254</v>
      </c>
      <c r="E13053" s="7" t="s">
        <v>939</v>
      </c>
      <c r="H13053" s="6">
        <f>IF('Раздел 2.15.1'!W107=SUM('Раздел 2.15.1'!X107:AA107),0,1)</f>
        <v>0</v>
      </c>
    </row>
    <row r="13054" spans="1:8" x14ac:dyDescent="0.2">
      <c r="A13054" s="6">
        <f t="shared" si="193"/>
        <v>609562</v>
      </c>
      <c r="B13054" s="7">
        <v>66</v>
      </c>
      <c r="C13054" s="6">
        <v>2</v>
      </c>
      <c r="D13054" s="7">
        <v>255</v>
      </c>
      <c r="E13054" s="7" t="s">
        <v>940</v>
      </c>
      <c r="H13054" s="6">
        <f>IF('Раздел 2.15.1'!W108=SUM('Раздел 2.15.1'!X108:AA108),0,1)</f>
        <v>0</v>
      </c>
    </row>
    <row r="13055" spans="1:8" x14ac:dyDescent="0.2">
      <c r="A13055" s="6">
        <f t="shared" si="193"/>
        <v>609562</v>
      </c>
      <c r="B13055" s="7">
        <v>66</v>
      </c>
      <c r="C13055" s="6">
        <v>2</v>
      </c>
      <c r="D13055" s="7">
        <v>256</v>
      </c>
      <c r="E13055" s="7" t="s">
        <v>941</v>
      </c>
      <c r="H13055" s="6">
        <f>IF('Раздел 2.15.1'!W109=SUM('Раздел 2.15.1'!X109:AA109),0,1)</f>
        <v>0</v>
      </c>
    </row>
    <row r="13056" spans="1:8" x14ac:dyDescent="0.2">
      <c r="A13056" s="6">
        <f t="shared" si="193"/>
        <v>609562</v>
      </c>
      <c r="B13056" s="7">
        <v>66</v>
      </c>
      <c r="C13056" s="6">
        <v>2</v>
      </c>
      <c r="D13056" s="7">
        <v>257</v>
      </c>
      <c r="E13056" s="7" t="s">
        <v>942</v>
      </c>
      <c r="H13056" s="6">
        <f>IF('Раздел 2.15.1'!W110=SUM('Раздел 2.15.1'!X110:AA110),0,1)</f>
        <v>0</v>
      </c>
    </row>
    <row r="13057" spans="1:8" x14ac:dyDescent="0.2">
      <c r="A13057" s="6">
        <f t="shared" si="193"/>
        <v>609562</v>
      </c>
      <c r="B13057" s="7">
        <v>66</v>
      </c>
      <c r="C13057" s="6">
        <v>2</v>
      </c>
      <c r="D13057" s="7">
        <v>258</v>
      </c>
      <c r="E13057" s="7" t="s">
        <v>943</v>
      </c>
      <c r="H13057" s="6">
        <f>IF('Раздел 2.15.1'!W111=SUM('Раздел 2.15.1'!X111:AA111),0,1)</f>
        <v>0</v>
      </c>
    </row>
    <row r="13058" spans="1:8" x14ac:dyDescent="0.2">
      <c r="A13058" s="6">
        <f t="shared" si="193"/>
        <v>609562</v>
      </c>
      <c r="B13058" s="7">
        <v>66</v>
      </c>
      <c r="C13058" s="6">
        <v>2</v>
      </c>
      <c r="D13058" s="7">
        <v>259</v>
      </c>
      <c r="E13058" s="7" t="s">
        <v>944</v>
      </c>
      <c r="H13058" s="6">
        <f>IF('Раздел 2.15.1'!W112=SUM('Раздел 2.15.1'!X112:AA112),0,1)</f>
        <v>0</v>
      </c>
    </row>
    <row r="13059" spans="1:8" x14ac:dyDescent="0.2">
      <c r="A13059" s="6">
        <f t="shared" si="193"/>
        <v>609562</v>
      </c>
      <c r="B13059" s="7">
        <v>66</v>
      </c>
      <c r="C13059" s="6">
        <v>2</v>
      </c>
      <c r="D13059" s="7">
        <v>260</v>
      </c>
      <c r="E13059" s="7" t="s">
        <v>945</v>
      </c>
      <c r="H13059" s="6">
        <f>IF('Раздел 2.15.1'!W113=SUM('Раздел 2.15.1'!X113:AA113),0,1)</f>
        <v>0</v>
      </c>
    </row>
    <row r="13060" spans="1:8" x14ac:dyDescent="0.2">
      <c r="A13060" s="6">
        <f t="shared" si="193"/>
        <v>609562</v>
      </c>
      <c r="B13060" s="7">
        <v>66</v>
      </c>
      <c r="C13060" s="6">
        <v>2</v>
      </c>
      <c r="D13060" s="7">
        <v>261</v>
      </c>
      <c r="E13060" s="7" t="s">
        <v>946</v>
      </c>
      <c r="H13060" s="6">
        <f>IF('Раздел 2.15.1'!W114=SUM('Раздел 2.15.1'!X114:AA114),0,1)</f>
        <v>0</v>
      </c>
    </row>
    <row r="13061" spans="1:8" x14ac:dyDescent="0.2">
      <c r="A13061" s="6">
        <f t="shared" si="193"/>
        <v>609562</v>
      </c>
      <c r="B13061" s="7">
        <v>66</v>
      </c>
      <c r="C13061" s="6">
        <v>2</v>
      </c>
      <c r="D13061" s="7">
        <v>262</v>
      </c>
      <c r="E13061" s="7" t="s">
        <v>947</v>
      </c>
      <c r="H13061" s="6">
        <f>IF('Раздел 2.15.1'!W115=SUM('Раздел 2.15.1'!X115:AA115),0,1)</f>
        <v>0</v>
      </c>
    </row>
    <row r="13062" spans="1:8" x14ac:dyDescent="0.2">
      <c r="A13062" s="6">
        <f t="shared" si="193"/>
        <v>609562</v>
      </c>
      <c r="B13062" s="7">
        <v>66</v>
      </c>
      <c r="C13062" s="6">
        <v>2</v>
      </c>
      <c r="D13062" s="7">
        <v>263</v>
      </c>
      <c r="E13062" s="7" t="s">
        <v>948</v>
      </c>
      <c r="H13062" s="6">
        <f>IF('Раздел 2.15.1'!W116=SUM('Раздел 2.15.1'!X116:AA116),0,1)</f>
        <v>0</v>
      </c>
    </row>
    <row r="13063" spans="1:8" x14ac:dyDescent="0.2">
      <c r="A13063" s="6">
        <f t="shared" si="193"/>
        <v>609562</v>
      </c>
      <c r="B13063" s="7">
        <v>66</v>
      </c>
      <c r="C13063" s="6">
        <v>2</v>
      </c>
      <c r="D13063" s="7">
        <v>264</v>
      </c>
      <c r="E13063" s="7" t="s">
        <v>949</v>
      </c>
      <c r="H13063" s="6">
        <f>IF('Раздел 2.15.1'!W117=SUM('Раздел 2.15.1'!X117:AA117),0,1)</f>
        <v>0</v>
      </c>
    </row>
    <row r="13064" spans="1:8" x14ac:dyDescent="0.2">
      <c r="A13064" s="6">
        <f t="shared" si="193"/>
        <v>609562</v>
      </c>
      <c r="B13064" s="7">
        <v>66</v>
      </c>
      <c r="C13064" s="6">
        <v>2</v>
      </c>
      <c r="D13064" s="7">
        <v>265</v>
      </c>
      <c r="E13064" s="7" t="s">
        <v>950</v>
      </c>
      <c r="H13064" s="6">
        <f>IF('Раздел 2.15.1'!W118=SUM('Раздел 2.15.1'!X118:AA118),0,1)</f>
        <v>0</v>
      </c>
    </row>
    <row r="13065" spans="1:8" x14ac:dyDescent="0.2">
      <c r="A13065" s="6">
        <f t="shared" si="193"/>
        <v>609562</v>
      </c>
      <c r="B13065" s="7">
        <v>66</v>
      </c>
      <c r="C13065" s="6">
        <v>2</v>
      </c>
      <c r="D13065" s="7">
        <v>266</v>
      </c>
      <c r="E13065" s="7" t="s">
        <v>951</v>
      </c>
      <c r="H13065" s="6">
        <f>IF('Раздел 2.15.1'!W119=SUM('Раздел 2.15.1'!X119:AA119),0,1)</f>
        <v>0</v>
      </c>
    </row>
    <row r="13066" spans="1:8" x14ac:dyDescent="0.2">
      <c r="A13066" s="6">
        <f t="shared" si="193"/>
        <v>609562</v>
      </c>
      <c r="B13066" s="7">
        <v>66</v>
      </c>
      <c r="C13066" s="6">
        <v>2</v>
      </c>
      <c r="D13066" s="7">
        <v>267</v>
      </c>
      <c r="E13066" s="7" t="s">
        <v>952</v>
      </c>
      <c r="H13066" s="6">
        <f>IF('Раздел 2.15.1'!W120=SUM('Раздел 2.15.1'!X120:AA120),0,1)</f>
        <v>0</v>
      </c>
    </row>
    <row r="13067" spans="1:8" x14ac:dyDescent="0.2">
      <c r="A13067" s="6">
        <f t="shared" si="193"/>
        <v>609562</v>
      </c>
      <c r="B13067" s="7">
        <v>66</v>
      </c>
      <c r="C13067" s="6">
        <v>2</v>
      </c>
      <c r="D13067" s="7">
        <v>268</v>
      </c>
      <c r="E13067" s="7" t="s">
        <v>1398</v>
      </c>
      <c r="H13067" s="6">
        <f>IF('Раздел 2.15.1'!W121=SUM('Раздел 2.15.1'!X121:AA121),0,1)</f>
        <v>0</v>
      </c>
    </row>
    <row r="13068" spans="1:8" x14ac:dyDescent="0.2">
      <c r="A13068" s="6">
        <f t="shared" si="193"/>
        <v>609562</v>
      </c>
      <c r="B13068" s="7">
        <v>66</v>
      </c>
      <c r="C13068" s="6">
        <v>2</v>
      </c>
      <c r="D13068" s="7">
        <v>269</v>
      </c>
      <c r="E13068" s="7" t="s">
        <v>1399</v>
      </c>
      <c r="H13068" s="6">
        <f>IF('Раздел 2.15.1'!W122=SUM('Раздел 2.15.1'!X122:AA122),0,1)</f>
        <v>0</v>
      </c>
    </row>
    <row r="13069" spans="1:8" x14ac:dyDescent="0.2">
      <c r="A13069" s="6">
        <f t="shared" si="193"/>
        <v>609562</v>
      </c>
      <c r="B13069" s="7">
        <v>66</v>
      </c>
      <c r="C13069" s="6">
        <v>2</v>
      </c>
      <c r="D13069" s="7">
        <v>270</v>
      </c>
      <c r="E13069" s="7" t="s">
        <v>1400</v>
      </c>
      <c r="H13069" s="6">
        <f>IF('Раздел 2.15.1'!W123=SUM('Раздел 2.15.1'!X123:AA123),0,1)</f>
        <v>0</v>
      </c>
    </row>
    <row r="13070" spans="1:8" x14ac:dyDescent="0.2">
      <c r="A13070" s="6">
        <f t="shared" si="193"/>
        <v>609562</v>
      </c>
      <c r="B13070" s="7">
        <v>66</v>
      </c>
      <c r="C13070" s="6">
        <v>2</v>
      </c>
      <c r="D13070" s="7">
        <v>271</v>
      </c>
      <c r="E13070" s="7" t="s">
        <v>1401</v>
      </c>
      <c r="H13070" s="6">
        <f>IF('Раздел 2.15.1'!W124=SUM('Раздел 2.15.1'!X124:AA124),0,1)</f>
        <v>0</v>
      </c>
    </row>
    <row r="13071" spans="1:8" x14ac:dyDescent="0.2">
      <c r="A13071" s="6">
        <f t="shared" si="193"/>
        <v>609562</v>
      </c>
      <c r="B13071" s="7">
        <v>66</v>
      </c>
      <c r="C13071" s="6">
        <v>2</v>
      </c>
      <c r="D13071" s="7">
        <v>272</v>
      </c>
      <c r="E13071" s="7" t="s">
        <v>1402</v>
      </c>
      <c r="H13071" s="6">
        <f>IF('Раздел 2.15.1'!W125=SUM('Раздел 2.15.1'!X125:AA125),0,1)</f>
        <v>0</v>
      </c>
    </row>
    <row r="13072" spans="1:8" x14ac:dyDescent="0.2">
      <c r="A13072" s="6">
        <f t="shared" si="193"/>
        <v>609562</v>
      </c>
      <c r="B13072" s="7">
        <v>66</v>
      </c>
      <c r="C13072" s="6">
        <v>2</v>
      </c>
      <c r="D13072" s="7">
        <v>273</v>
      </c>
      <c r="E13072" s="7" t="s">
        <v>1403</v>
      </c>
      <c r="H13072" s="6">
        <f>IF('Раздел 2.15.1'!W126=SUM('Раздел 2.15.1'!X126:AA126),0,1)</f>
        <v>0</v>
      </c>
    </row>
    <row r="13073" spans="1:8" x14ac:dyDescent="0.2">
      <c r="A13073" s="6">
        <f t="shared" si="193"/>
        <v>609562</v>
      </c>
      <c r="B13073" s="7">
        <v>66</v>
      </c>
      <c r="C13073" s="6">
        <v>2</v>
      </c>
      <c r="D13073" s="7">
        <v>274</v>
      </c>
      <c r="E13073" s="7" t="s">
        <v>1404</v>
      </c>
      <c r="H13073" s="6">
        <f>IF('Раздел 2.15.1'!W127=SUM('Раздел 2.15.1'!X127:AA127),0,1)</f>
        <v>0</v>
      </c>
    </row>
    <row r="13074" spans="1:8" x14ac:dyDescent="0.2">
      <c r="A13074" s="6">
        <f t="shared" si="193"/>
        <v>609562</v>
      </c>
      <c r="B13074" s="7">
        <v>66</v>
      </c>
      <c r="C13074" s="6">
        <v>2</v>
      </c>
      <c r="D13074" s="7">
        <v>275</v>
      </c>
      <c r="E13074" s="7" t="s">
        <v>1405</v>
      </c>
      <c r="H13074" s="6">
        <f>IF('Раздел 2.15.1'!W128=SUM('Раздел 2.15.1'!X128:AA128),0,1)</f>
        <v>0</v>
      </c>
    </row>
    <row r="13075" spans="1:8" x14ac:dyDescent="0.2">
      <c r="A13075" s="6">
        <f t="shared" si="193"/>
        <v>609562</v>
      </c>
      <c r="B13075" s="7">
        <v>66</v>
      </c>
      <c r="C13075" s="6">
        <v>2</v>
      </c>
      <c r="D13075" s="7">
        <v>276</v>
      </c>
      <c r="E13075" s="7" t="s">
        <v>1406</v>
      </c>
      <c r="H13075" s="6">
        <f>IF('Раздел 2.15.1'!W129=SUM('Раздел 2.15.1'!X129:AA129),0,1)</f>
        <v>0</v>
      </c>
    </row>
    <row r="13076" spans="1:8" x14ac:dyDescent="0.2">
      <c r="A13076" s="6">
        <f t="shared" si="193"/>
        <v>609562</v>
      </c>
      <c r="B13076" s="7">
        <v>66</v>
      </c>
      <c r="C13076" s="6">
        <v>2</v>
      </c>
      <c r="D13076" s="7">
        <v>277</v>
      </c>
      <c r="E13076" s="7" t="s">
        <v>1407</v>
      </c>
      <c r="H13076" s="6">
        <f>IF('Раздел 2.15.1'!W130=SUM('Раздел 2.15.1'!X130:AA130),0,1)</f>
        <v>0</v>
      </c>
    </row>
    <row r="13077" spans="1:8" x14ac:dyDescent="0.2">
      <c r="A13077" s="6">
        <f t="shared" si="193"/>
        <v>609562</v>
      </c>
      <c r="B13077" s="7">
        <v>66</v>
      </c>
      <c r="C13077" s="6">
        <v>2</v>
      </c>
      <c r="D13077" s="7">
        <v>278</v>
      </c>
      <c r="E13077" s="7" t="s">
        <v>1408</v>
      </c>
      <c r="H13077" s="6">
        <f>IF('Раздел 2.15.1'!W131=SUM('Раздел 2.15.1'!X131:AA131),0,1)</f>
        <v>0</v>
      </c>
    </row>
    <row r="13078" spans="1:8" x14ac:dyDescent="0.2">
      <c r="A13078" s="6">
        <f t="shared" si="193"/>
        <v>609562</v>
      </c>
      <c r="B13078" s="7">
        <v>66</v>
      </c>
      <c r="C13078" s="6">
        <v>2</v>
      </c>
      <c r="D13078" s="7">
        <v>279</v>
      </c>
      <c r="E13078" s="7" t="s">
        <v>1409</v>
      </c>
      <c r="H13078" s="6">
        <f>IF('Раздел 2.15.1'!W132=SUM('Раздел 2.15.1'!X132:AA132),0,1)</f>
        <v>0</v>
      </c>
    </row>
    <row r="13079" spans="1:8" x14ac:dyDescent="0.2">
      <c r="A13079" s="6">
        <f t="shared" si="193"/>
        <v>609562</v>
      </c>
      <c r="B13079" s="7">
        <v>66</v>
      </c>
      <c r="C13079" s="6">
        <v>2</v>
      </c>
      <c r="D13079" s="7">
        <v>280</v>
      </c>
      <c r="E13079" s="7" t="s">
        <v>1410</v>
      </c>
      <c r="H13079" s="6">
        <f>IF('Раздел 2.15.1'!W133=SUM('Раздел 2.15.1'!X133:AA133),0,1)</f>
        <v>0</v>
      </c>
    </row>
    <row r="13080" spans="1:8" x14ac:dyDescent="0.2">
      <c r="A13080" s="6">
        <f t="shared" si="193"/>
        <v>609562</v>
      </c>
      <c r="B13080" s="7">
        <v>66</v>
      </c>
      <c r="C13080" s="6">
        <v>2</v>
      </c>
      <c r="D13080" s="7">
        <v>281</v>
      </c>
      <c r="E13080" s="7" t="s">
        <v>1411</v>
      </c>
      <c r="H13080" s="6">
        <f>IF('Раздел 2.15.1'!W134=SUM('Раздел 2.15.1'!X134:AA134),0,1)</f>
        <v>0</v>
      </c>
    </row>
    <row r="13081" spans="1:8" x14ac:dyDescent="0.2">
      <c r="A13081" s="6">
        <f t="shared" si="193"/>
        <v>609562</v>
      </c>
      <c r="B13081" s="7">
        <v>66</v>
      </c>
      <c r="C13081" s="6">
        <v>2</v>
      </c>
      <c r="D13081" s="7">
        <v>282</v>
      </c>
      <c r="E13081" s="7" t="s">
        <v>1412</v>
      </c>
      <c r="H13081" s="6">
        <f>IF('Раздел 2.15.1'!W135=SUM('Раздел 2.15.1'!X135:AA135),0,1)</f>
        <v>0</v>
      </c>
    </row>
    <row r="13082" spans="1:8" x14ac:dyDescent="0.2">
      <c r="A13082" s="6">
        <f t="shared" si="193"/>
        <v>609562</v>
      </c>
      <c r="B13082" s="7">
        <v>66</v>
      </c>
      <c r="C13082" s="6">
        <v>2</v>
      </c>
      <c r="D13082" s="7">
        <v>283</v>
      </c>
      <c r="E13082" s="7" t="s">
        <v>1413</v>
      </c>
      <c r="H13082" s="6">
        <f>IF('Раздел 2.15.1'!W136=SUM('Раздел 2.15.1'!X136:AA136),0,1)</f>
        <v>0</v>
      </c>
    </row>
    <row r="13083" spans="1:8" x14ac:dyDescent="0.2">
      <c r="A13083" s="6">
        <f t="shared" si="193"/>
        <v>609562</v>
      </c>
      <c r="B13083" s="7">
        <v>66</v>
      </c>
      <c r="C13083" s="6">
        <v>2</v>
      </c>
      <c r="D13083" s="7">
        <v>284</v>
      </c>
      <c r="E13083" s="7" t="s">
        <v>1414</v>
      </c>
      <c r="H13083" s="6">
        <f>IF('Раздел 2.15.1'!W137=SUM('Раздел 2.15.1'!X137:AA137),0,1)</f>
        <v>0</v>
      </c>
    </row>
    <row r="13084" spans="1:8" x14ac:dyDescent="0.2">
      <c r="A13084" s="6">
        <f t="shared" si="193"/>
        <v>609562</v>
      </c>
      <c r="B13084" s="7">
        <v>66</v>
      </c>
      <c r="C13084" s="6">
        <v>2</v>
      </c>
      <c r="D13084" s="7">
        <v>285</v>
      </c>
      <c r="E13084" s="7" t="s">
        <v>1415</v>
      </c>
      <c r="H13084" s="6">
        <f>IF('Раздел 2.15.1'!W138=SUM('Раздел 2.15.1'!X138:AA138),0,1)</f>
        <v>0</v>
      </c>
    </row>
    <row r="13085" spans="1:8" x14ac:dyDescent="0.2">
      <c r="A13085" s="6">
        <f t="shared" ref="A13085:A13148" si="194">P_3</f>
        <v>609562</v>
      </c>
      <c r="B13085" s="7">
        <v>66</v>
      </c>
      <c r="C13085" s="6">
        <v>2</v>
      </c>
      <c r="D13085" s="7">
        <v>286</v>
      </c>
      <c r="E13085" s="7" t="s">
        <v>1416</v>
      </c>
      <c r="H13085" s="6">
        <f>IF('Раздел 2.15.1'!W139=SUM('Раздел 2.15.1'!X139:AA139),0,1)</f>
        <v>0</v>
      </c>
    </row>
    <row r="13086" spans="1:8" x14ac:dyDescent="0.2">
      <c r="A13086" s="6">
        <f t="shared" si="194"/>
        <v>609562</v>
      </c>
      <c r="B13086" s="7">
        <v>66</v>
      </c>
      <c r="C13086" s="6">
        <v>2</v>
      </c>
      <c r="D13086" s="7">
        <v>287</v>
      </c>
      <c r="E13086" s="7" t="s">
        <v>1417</v>
      </c>
      <c r="H13086" s="6">
        <f>IF('Раздел 2.15.1'!W140=SUM('Раздел 2.15.1'!X140:AA140),0,1)</f>
        <v>0</v>
      </c>
    </row>
    <row r="13087" spans="1:8" x14ac:dyDescent="0.2">
      <c r="A13087" s="6">
        <f t="shared" si="194"/>
        <v>609562</v>
      </c>
      <c r="B13087" s="7">
        <v>66</v>
      </c>
      <c r="C13087" s="6">
        <v>2</v>
      </c>
      <c r="D13087" s="7">
        <v>288</v>
      </c>
      <c r="E13087" s="7" t="s">
        <v>1418</v>
      </c>
      <c r="H13087" s="6">
        <f>IF('Раздел 2.15.1'!W141=SUM('Раздел 2.15.1'!X141:AA141),0,1)</f>
        <v>0</v>
      </c>
    </row>
    <row r="13088" spans="1:8" x14ac:dyDescent="0.2">
      <c r="A13088" s="6">
        <f t="shared" si="194"/>
        <v>609562</v>
      </c>
      <c r="B13088" s="7">
        <v>66</v>
      </c>
      <c r="C13088" s="6">
        <v>2</v>
      </c>
      <c r="D13088" s="7">
        <v>289</v>
      </c>
      <c r="E13088" s="7" t="s">
        <v>1419</v>
      </c>
      <c r="H13088" s="6">
        <f>IF('Раздел 2.15.1'!W142=SUM('Раздел 2.15.1'!X142:AA142),0,1)</f>
        <v>0</v>
      </c>
    </row>
    <row r="13089" spans="1:8" x14ac:dyDescent="0.2">
      <c r="A13089" s="6">
        <f t="shared" si="194"/>
        <v>609562</v>
      </c>
      <c r="B13089" s="7">
        <v>66</v>
      </c>
      <c r="C13089" s="6">
        <v>2</v>
      </c>
      <c r="D13089" s="7">
        <v>290</v>
      </c>
      <c r="E13089" s="7" t="s">
        <v>1420</v>
      </c>
      <c r="H13089" s="6">
        <f>IF('Раздел 2.15.1'!W143=SUM('Раздел 2.15.1'!X143:AA143),0,1)</f>
        <v>0</v>
      </c>
    </row>
    <row r="13090" spans="1:8" x14ac:dyDescent="0.2">
      <c r="A13090" s="6">
        <f t="shared" si="194"/>
        <v>609562</v>
      </c>
      <c r="B13090" s="7">
        <v>66</v>
      </c>
      <c r="C13090" s="6">
        <v>2</v>
      </c>
      <c r="D13090" s="7">
        <v>291</v>
      </c>
      <c r="E13090" s="7" t="s">
        <v>1421</v>
      </c>
      <c r="H13090" s="6">
        <f>IF('Раздел 2.15.1'!W144=SUM('Раздел 2.15.1'!X144:AA144),0,1)</f>
        <v>0</v>
      </c>
    </row>
    <row r="13091" spans="1:8" x14ac:dyDescent="0.2">
      <c r="A13091" s="6">
        <f t="shared" si="194"/>
        <v>609562</v>
      </c>
      <c r="B13091" s="7">
        <v>66</v>
      </c>
      <c r="C13091" s="6">
        <v>2</v>
      </c>
      <c r="D13091" s="7">
        <v>292</v>
      </c>
      <c r="E13091" s="7" t="s">
        <v>1422</v>
      </c>
      <c r="H13091" s="6">
        <f>IF('Раздел 2.15.1'!W145=SUM('Раздел 2.15.1'!X145:AA145),0,1)</f>
        <v>0</v>
      </c>
    </row>
    <row r="13092" spans="1:8" x14ac:dyDescent="0.2">
      <c r="A13092" s="6">
        <f t="shared" si="194"/>
        <v>609562</v>
      </c>
      <c r="B13092" s="7">
        <v>66</v>
      </c>
      <c r="C13092" s="6">
        <v>2</v>
      </c>
      <c r="D13092" s="7">
        <v>293</v>
      </c>
      <c r="E13092" s="7" t="s">
        <v>1423</v>
      </c>
      <c r="H13092" s="6">
        <f>IF('Раздел 2.15.1'!W146=SUM('Раздел 2.15.1'!X146:AA146),0,1)</f>
        <v>0</v>
      </c>
    </row>
    <row r="13093" spans="1:8" x14ac:dyDescent="0.2">
      <c r="A13093" s="6">
        <f t="shared" si="194"/>
        <v>609562</v>
      </c>
      <c r="B13093" s="7">
        <v>66</v>
      </c>
      <c r="C13093" s="6">
        <v>2</v>
      </c>
      <c r="D13093" s="7">
        <v>294</v>
      </c>
      <c r="E13093" s="7" t="s">
        <v>1424</v>
      </c>
      <c r="H13093" s="6">
        <f>IF('Раздел 2.15.1'!W147=SUM('Раздел 2.15.1'!X147:AA147),0,1)</f>
        <v>0</v>
      </c>
    </row>
    <row r="13094" spans="1:8" x14ac:dyDescent="0.2">
      <c r="A13094" s="6">
        <f t="shared" si="194"/>
        <v>609562</v>
      </c>
      <c r="B13094" s="7">
        <v>66</v>
      </c>
      <c r="C13094" s="6">
        <v>2</v>
      </c>
      <c r="D13094" s="7">
        <v>295</v>
      </c>
      <c r="E13094" s="7" t="s">
        <v>1425</v>
      </c>
      <c r="H13094" s="6">
        <f>IF('Раздел 2.15.1'!W148=SUM('Раздел 2.15.1'!X148:AA148),0,1)</f>
        <v>0</v>
      </c>
    </row>
    <row r="13095" spans="1:8" x14ac:dyDescent="0.2">
      <c r="A13095" s="6">
        <f t="shared" si="194"/>
        <v>609562</v>
      </c>
      <c r="B13095" s="7">
        <v>66</v>
      </c>
      <c r="C13095" s="6">
        <v>2</v>
      </c>
      <c r="D13095" s="7">
        <v>296</v>
      </c>
      <c r="E13095" s="7" t="s">
        <v>1426</v>
      </c>
      <c r="H13095" s="6">
        <f>IF('Раздел 2.15.1'!W149=SUM('Раздел 2.15.1'!X149:AA149),0,1)</f>
        <v>0</v>
      </c>
    </row>
    <row r="13096" spans="1:8" x14ac:dyDescent="0.2">
      <c r="A13096" s="6">
        <f t="shared" si="194"/>
        <v>609562</v>
      </c>
      <c r="B13096" s="7">
        <v>66</v>
      </c>
      <c r="C13096" s="6">
        <v>2</v>
      </c>
      <c r="D13096" s="7">
        <v>297</v>
      </c>
      <c r="E13096" s="7" t="s">
        <v>1427</v>
      </c>
      <c r="H13096" s="6">
        <f>IF('Раздел 2.15.1'!W150=SUM('Раздел 2.15.1'!X150:AA150),0,1)</f>
        <v>0</v>
      </c>
    </row>
    <row r="13097" spans="1:8" x14ac:dyDescent="0.2">
      <c r="A13097" s="6">
        <f t="shared" si="194"/>
        <v>609562</v>
      </c>
      <c r="B13097" s="7">
        <v>66</v>
      </c>
      <c r="C13097" s="6">
        <v>2</v>
      </c>
      <c r="D13097" s="7">
        <v>298</v>
      </c>
      <c r="E13097" s="7" t="s">
        <v>1428</v>
      </c>
      <c r="H13097" s="6">
        <f>IF('Раздел 2.15.1'!W151=SUM('Раздел 2.15.1'!X151:AA151),0,1)</f>
        <v>0</v>
      </c>
    </row>
    <row r="13098" spans="1:8" x14ac:dyDescent="0.2">
      <c r="A13098" s="6">
        <f t="shared" si="194"/>
        <v>609562</v>
      </c>
      <c r="B13098" s="7">
        <v>66</v>
      </c>
      <c r="C13098" s="6">
        <v>2</v>
      </c>
      <c r="D13098" s="7">
        <v>299</v>
      </c>
      <c r="E13098" s="7" t="s">
        <v>1429</v>
      </c>
      <c r="H13098" s="6">
        <f>IF('Раздел 2.15.1'!W152=SUM('Раздел 2.15.1'!X152:AA152),0,1)</f>
        <v>0</v>
      </c>
    </row>
    <row r="13099" spans="1:8" x14ac:dyDescent="0.2">
      <c r="A13099" s="6">
        <f t="shared" si="194"/>
        <v>609562</v>
      </c>
      <c r="B13099" s="7">
        <v>66</v>
      </c>
      <c r="C13099" s="6">
        <v>2</v>
      </c>
      <c r="D13099" s="7">
        <v>300</v>
      </c>
      <c r="E13099" s="7" t="s">
        <v>686</v>
      </c>
      <c r="H13099" s="6">
        <f>IF('Раздел 2.15.1'!W153=SUM('Раздел 2.15.1'!X153:AA153),0,1)</f>
        <v>0</v>
      </c>
    </row>
    <row r="13100" spans="1:8" x14ac:dyDescent="0.2">
      <c r="A13100" s="6">
        <f t="shared" si="194"/>
        <v>609562</v>
      </c>
      <c r="B13100" s="7">
        <v>66</v>
      </c>
      <c r="C13100" s="6">
        <v>2</v>
      </c>
      <c r="D13100" s="7">
        <v>301</v>
      </c>
      <c r="E13100" s="7" t="s">
        <v>687</v>
      </c>
      <c r="H13100" s="6">
        <f>IF('Раздел 2.15.1'!W154=SUM('Раздел 2.15.1'!X154:AA154),0,1)</f>
        <v>0</v>
      </c>
    </row>
    <row r="13101" spans="1:8" x14ac:dyDescent="0.2">
      <c r="A13101" s="6">
        <f t="shared" si="194"/>
        <v>609562</v>
      </c>
      <c r="B13101" s="7">
        <v>66</v>
      </c>
      <c r="C13101" s="6">
        <v>2</v>
      </c>
      <c r="D13101" s="7">
        <v>302</v>
      </c>
      <c r="E13101" s="7" t="s">
        <v>688</v>
      </c>
      <c r="H13101" s="6">
        <f>IF('Раздел 2.15.1'!W155=SUM('Раздел 2.15.1'!X155:AA155),0,1)</f>
        <v>0</v>
      </c>
    </row>
    <row r="13102" spans="1:8" x14ac:dyDescent="0.2">
      <c r="A13102" s="6">
        <f t="shared" si="194"/>
        <v>609562</v>
      </c>
      <c r="B13102" s="7">
        <v>66</v>
      </c>
      <c r="C13102" s="6">
        <v>2</v>
      </c>
      <c r="D13102" s="7">
        <v>303</v>
      </c>
      <c r="E13102" s="7" t="s">
        <v>689</v>
      </c>
      <c r="H13102" s="6">
        <f>IF('Раздел 2.15.1'!W156=SUM('Раздел 2.15.1'!X156:AA156),0,1)</f>
        <v>0</v>
      </c>
    </row>
    <row r="13103" spans="1:8" x14ac:dyDescent="0.2">
      <c r="A13103" s="6">
        <f t="shared" si="194"/>
        <v>609562</v>
      </c>
      <c r="B13103" s="7">
        <v>66</v>
      </c>
      <c r="C13103" s="6">
        <v>2</v>
      </c>
      <c r="D13103" s="7">
        <v>304</v>
      </c>
      <c r="E13103" s="7" t="s">
        <v>690</v>
      </c>
      <c r="H13103" s="6">
        <f>IF('Раздел 2.15.1'!W157=SUM('Раздел 2.15.1'!X157:AA157),0,1)</f>
        <v>0</v>
      </c>
    </row>
    <row r="13104" spans="1:8" x14ac:dyDescent="0.2">
      <c r="A13104" s="6">
        <f t="shared" si="194"/>
        <v>609562</v>
      </c>
      <c r="B13104" s="7">
        <v>66</v>
      </c>
      <c r="C13104" s="6">
        <v>2</v>
      </c>
      <c r="D13104" s="7">
        <v>305</v>
      </c>
      <c r="E13104" s="7" t="s">
        <v>691</v>
      </c>
      <c r="H13104" s="6">
        <f>IF('Раздел 2.15.1'!W158=SUM('Раздел 2.15.1'!X158:AA158),0,1)</f>
        <v>0</v>
      </c>
    </row>
    <row r="13105" spans="1:8" x14ac:dyDescent="0.2">
      <c r="A13105" s="6">
        <f t="shared" si="194"/>
        <v>609562</v>
      </c>
      <c r="B13105" s="7">
        <v>66</v>
      </c>
      <c r="C13105" s="6">
        <v>2</v>
      </c>
      <c r="D13105" s="7">
        <v>306</v>
      </c>
      <c r="E13105" s="7" t="s">
        <v>692</v>
      </c>
      <c r="H13105" s="6">
        <f>IF('Раздел 2.15.1'!W159=SUM('Раздел 2.15.1'!X159:AA159),0,1)</f>
        <v>0</v>
      </c>
    </row>
    <row r="13106" spans="1:8" x14ac:dyDescent="0.2">
      <c r="A13106" s="6">
        <f t="shared" si="194"/>
        <v>609562</v>
      </c>
      <c r="B13106" s="7">
        <v>66</v>
      </c>
      <c r="C13106" s="6">
        <v>2</v>
      </c>
      <c r="D13106" s="7">
        <v>307</v>
      </c>
      <c r="E13106" s="7" t="s">
        <v>693</v>
      </c>
      <c r="H13106" s="6">
        <f>IF('Раздел 2.15.1'!W160=SUM('Раздел 2.15.1'!X160:AA160),0,1)</f>
        <v>0</v>
      </c>
    </row>
    <row r="13107" spans="1:8" x14ac:dyDescent="0.2">
      <c r="A13107" s="6">
        <f t="shared" si="194"/>
        <v>609562</v>
      </c>
      <c r="B13107" s="7">
        <v>66</v>
      </c>
      <c r="C13107" s="6">
        <v>2</v>
      </c>
      <c r="D13107" s="7">
        <v>308</v>
      </c>
      <c r="E13107" s="7" t="s">
        <v>694</v>
      </c>
      <c r="H13107" s="6">
        <f>IF('Раздел 2.15.1'!W161=SUM('Раздел 2.15.1'!X161:AA161),0,1)</f>
        <v>0</v>
      </c>
    </row>
    <row r="13108" spans="1:8" x14ac:dyDescent="0.2">
      <c r="A13108" s="6">
        <f t="shared" si="194"/>
        <v>609562</v>
      </c>
      <c r="B13108" s="7">
        <v>66</v>
      </c>
      <c r="C13108" s="6">
        <v>2</v>
      </c>
      <c r="D13108" s="7">
        <v>309</v>
      </c>
      <c r="E13108" s="7" t="s">
        <v>695</v>
      </c>
      <c r="H13108" s="6">
        <f>IF('Раздел 2.15.1'!W162=SUM('Раздел 2.15.1'!X162:AA162),0,1)</f>
        <v>0</v>
      </c>
    </row>
    <row r="13109" spans="1:8" x14ac:dyDescent="0.2">
      <c r="A13109" s="6">
        <f t="shared" si="194"/>
        <v>609562</v>
      </c>
      <c r="B13109" s="7">
        <v>66</v>
      </c>
      <c r="C13109" s="6">
        <v>2</v>
      </c>
      <c r="D13109" s="7">
        <v>310</v>
      </c>
      <c r="E13109" s="7" t="s">
        <v>696</v>
      </c>
      <c r="H13109" s="6">
        <f>IF('Раздел 2.15.1'!W163=SUM('Раздел 2.15.1'!X163:AA163),0,1)</f>
        <v>0</v>
      </c>
    </row>
    <row r="13110" spans="1:8" x14ac:dyDescent="0.2">
      <c r="A13110" s="6">
        <f t="shared" si="194"/>
        <v>609562</v>
      </c>
      <c r="B13110" s="7">
        <v>66</v>
      </c>
      <c r="C13110" s="6">
        <v>2</v>
      </c>
      <c r="D13110" s="7">
        <v>311</v>
      </c>
      <c r="E13110" s="7" t="s">
        <v>697</v>
      </c>
      <c r="H13110" s="6">
        <f>IF('Раздел 2.15.1'!W164=SUM('Раздел 2.15.1'!X164:AA164),0,1)</f>
        <v>0</v>
      </c>
    </row>
    <row r="13111" spans="1:8" x14ac:dyDescent="0.2">
      <c r="A13111" s="6">
        <f t="shared" si="194"/>
        <v>609562</v>
      </c>
      <c r="B13111" s="7">
        <v>66</v>
      </c>
      <c r="C13111" s="6">
        <v>2</v>
      </c>
      <c r="D13111" s="7">
        <v>312</v>
      </c>
      <c r="E13111" s="7" t="s">
        <v>698</v>
      </c>
      <c r="H13111" s="6">
        <f>IF('Раздел 2.15.1'!W165=SUM('Раздел 2.15.1'!X165:AA165),0,1)</f>
        <v>0</v>
      </c>
    </row>
    <row r="13112" spans="1:8" x14ac:dyDescent="0.2">
      <c r="A13112" s="6">
        <f t="shared" si="194"/>
        <v>609562</v>
      </c>
      <c r="B13112" s="7">
        <v>66</v>
      </c>
      <c r="C13112" s="6">
        <v>2</v>
      </c>
      <c r="D13112" s="7">
        <v>313</v>
      </c>
      <c r="E13112" s="7" t="s">
        <v>699</v>
      </c>
      <c r="H13112" s="6">
        <f>IF('Раздел 2.15.1'!W166=SUM('Раздел 2.15.1'!X166:AA166),0,1)</f>
        <v>0</v>
      </c>
    </row>
    <row r="13113" spans="1:8" x14ac:dyDescent="0.2">
      <c r="A13113" s="6">
        <f t="shared" si="194"/>
        <v>609562</v>
      </c>
      <c r="B13113" s="7">
        <v>66</v>
      </c>
      <c r="C13113" s="6">
        <v>2</v>
      </c>
      <c r="D13113" s="7">
        <v>314</v>
      </c>
      <c r="E13113" s="7" t="s">
        <v>700</v>
      </c>
      <c r="H13113" s="6">
        <f>IF('Раздел 2.15.1'!W167=SUM('Раздел 2.15.1'!X167:AA167),0,1)</f>
        <v>0</v>
      </c>
    </row>
    <row r="13114" spans="1:8" x14ac:dyDescent="0.2">
      <c r="A13114" s="6">
        <f t="shared" si="194"/>
        <v>609562</v>
      </c>
      <c r="B13114" s="7">
        <v>66</v>
      </c>
      <c r="C13114" s="6">
        <v>2</v>
      </c>
      <c r="D13114" s="7">
        <v>315</v>
      </c>
      <c r="E13114" s="7" t="s">
        <v>701</v>
      </c>
      <c r="H13114" s="6">
        <f>IF('Раздел 2.15.1'!W168=SUM('Раздел 2.15.1'!X168:AA168),0,1)</f>
        <v>0</v>
      </c>
    </row>
    <row r="13115" spans="1:8" x14ac:dyDescent="0.2">
      <c r="A13115" s="6">
        <f t="shared" si="194"/>
        <v>609562</v>
      </c>
      <c r="B13115" s="7">
        <v>66</v>
      </c>
      <c r="C13115" s="6">
        <v>2</v>
      </c>
      <c r="D13115" s="7">
        <v>316</v>
      </c>
      <c r="E13115" s="7" t="s">
        <v>702</v>
      </c>
      <c r="H13115" s="6">
        <f>IF('Раздел 2.15.1'!W169=SUM('Раздел 2.15.1'!X169:AA169),0,1)</f>
        <v>0</v>
      </c>
    </row>
    <row r="13116" spans="1:8" x14ac:dyDescent="0.2">
      <c r="A13116" s="6">
        <f t="shared" si="194"/>
        <v>609562</v>
      </c>
      <c r="B13116" s="7">
        <v>66</v>
      </c>
      <c r="C13116" s="6">
        <v>2</v>
      </c>
      <c r="D13116" s="7">
        <v>317</v>
      </c>
      <c r="E13116" s="7" t="s">
        <v>703</v>
      </c>
      <c r="H13116" s="6">
        <f>IF('Раздел 2.15.1'!W170=SUM('Раздел 2.15.1'!X170:AA170),0,1)</f>
        <v>0</v>
      </c>
    </row>
    <row r="13117" spans="1:8" x14ac:dyDescent="0.2">
      <c r="A13117" s="6">
        <f t="shared" si="194"/>
        <v>609562</v>
      </c>
      <c r="B13117" s="7">
        <v>66</v>
      </c>
      <c r="C13117" s="6">
        <v>2</v>
      </c>
      <c r="D13117" s="7">
        <v>318</v>
      </c>
      <c r="E13117" s="7" t="s">
        <v>704</v>
      </c>
      <c r="H13117" s="6">
        <f>IF('Раздел 2.15.1'!W171=SUM('Раздел 2.15.1'!X171:AA171),0,1)</f>
        <v>0</v>
      </c>
    </row>
    <row r="13118" spans="1:8" x14ac:dyDescent="0.2">
      <c r="A13118" s="6">
        <f t="shared" si="194"/>
        <v>609562</v>
      </c>
      <c r="B13118" s="7">
        <v>66</v>
      </c>
      <c r="C13118" s="6">
        <v>2</v>
      </c>
      <c r="D13118" s="7">
        <v>319</v>
      </c>
      <c r="E13118" s="7" t="s">
        <v>705</v>
      </c>
      <c r="H13118" s="6">
        <f>IF('Раздел 2.15.1'!W172=SUM('Раздел 2.15.1'!X172:AA172),0,1)</f>
        <v>0</v>
      </c>
    </row>
    <row r="13119" spans="1:8" x14ac:dyDescent="0.2">
      <c r="A13119" s="6">
        <f t="shared" si="194"/>
        <v>609562</v>
      </c>
      <c r="B13119" s="7">
        <v>66</v>
      </c>
      <c r="C13119" s="6">
        <v>2</v>
      </c>
      <c r="D13119" s="7">
        <v>320</v>
      </c>
      <c r="E13119" s="7" t="s">
        <v>706</v>
      </c>
      <c r="H13119" s="6">
        <f>IF('Раздел 2.15.1'!W173=SUM('Раздел 2.15.1'!X173:AA173),0,1)</f>
        <v>0</v>
      </c>
    </row>
    <row r="13120" spans="1:8" x14ac:dyDescent="0.2">
      <c r="A13120" s="6">
        <f t="shared" si="194"/>
        <v>609562</v>
      </c>
      <c r="B13120" s="7">
        <v>66</v>
      </c>
      <c r="C13120" s="6">
        <v>2</v>
      </c>
      <c r="D13120" s="7">
        <v>321</v>
      </c>
      <c r="E13120" s="7" t="s">
        <v>1484</v>
      </c>
      <c r="H13120" s="6">
        <f>IF('Раздел 2.15.1'!W174=SUM('Раздел 2.15.1'!X174:AA174),0,1)</f>
        <v>0</v>
      </c>
    </row>
    <row r="13121" spans="1:8" x14ac:dyDescent="0.2">
      <c r="A13121" s="6">
        <f t="shared" si="194"/>
        <v>609562</v>
      </c>
      <c r="B13121" s="7">
        <v>66</v>
      </c>
      <c r="C13121" s="6">
        <v>2</v>
      </c>
      <c r="D13121" s="7">
        <v>322</v>
      </c>
      <c r="E13121" s="7" t="s">
        <v>222</v>
      </c>
      <c r="H13121" s="6">
        <f>IF('Раздел 2.15.1'!W175=SUM('Раздел 2.15.1'!X175:AA175),0,1)</f>
        <v>0</v>
      </c>
    </row>
    <row r="13122" spans="1:8" x14ac:dyDescent="0.2">
      <c r="A13122" s="6">
        <f t="shared" si="194"/>
        <v>609562</v>
      </c>
      <c r="B13122" s="7">
        <v>66</v>
      </c>
      <c r="C13122" s="6">
        <v>2</v>
      </c>
      <c r="D13122" s="7">
        <v>323</v>
      </c>
      <c r="E13122" s="7" t="s">
        <v>223</v>
      </c>
      <c r="H13122" s="6">
        <f>IF('Раздел 2.15.1'!W176=SUM('Раздел 2.15.1'!X176:AA176),0,1)</f>
        <v>0</v>
      </c>
    </row>
    <row r="13123" spans="1:8" x14ac:dyDescent="0.2">
      <c r="A13123" s="6">
        <f t="shared" si="194"/>
        <v>609562</v>
      </c>
      <c r="B13123" s="7">
        <v>66</v>
      </c>
      <c r="C13123" s="6">
        <v>2</v>
      </c>
      <c r="D13123" s="7">
        <v>324</v>
      </c>
      <c r="E13123" s="7" t="s">
        <v>224</v>
      </c>
      <c r="H13123" s="6">
        <f>IF('Раздел 2.15.1'!W177=SUM('Раздел 2.15.1'!X177:AA177),0,1)</f>
        <v>0</v>
      </c>
    </row>
    <row r="13124" spans="1:8" x14ac:dyDescent="0.2">
      <c r="A13124" s="6">
        <f t="shared" si="194"/>
        <v>609562</v>
      </c>
      <c r="B13124" s="7">
        <v>66</v>
      </c>
      <c r="C13124" s="6">
        <v>2</v>
      </c>
      <c r="D13124" s="7">
        <v>325</v>
      </c>
      <c r="E13124" s="7" t="s">
        <v>225</v>
      </c>
      <c r="H13124" s="6">
        <f>IF('Раздел 2.15.1'!W178=SUM('Раздел 2.15.1'!X178:AA178),0,1)</f>
        <v>0</v>
      </c>
    </row>
    <row r="13125" spans="1:8" x14ac:dyDescent="0.2">
      <c r="A13125" s="6">
        <f t="shared" si="194"/>
        <v>609562</v>
      </c>
      <c r="B13125" s="7">
        <v>66</v>
      </c>
      <c r="C13125" s="6">
        <v>2</v>
      </c>
      <c r="D13125" s="7">
        <v>326</v>
      </c>
      <c r="E13125" s="7" t="s">
        <v>226</v>
      </c>
      <c r="H13125" s="6">
        <f>IF('Раздел 2.15.1'!W179=SUM('Раздел 2.15.1'!X179:AA179),0,1)</f>
        <v>0</v>
      </c>
    </row>
    <row r="13126" spans="1:8" x14ac:dyDescent="0.2">
      <c r="A13126" s="6">
        <f t="shared" si="194"/>
        <v>609562</v>
      </c>
      <c r="B13126" s="7">
        <v>66</v>
      </c>
      <c r="C13126" s="6">
        <v>2</v>
      </c>
      <c r="D13126" s="7">
        <v>327</v>
      </c>
      <c r="E13126" s="7" t="s">
        <v>227</v>
      </c>
      <c r="H13126" s="6">
        <f>IF('Раздел 2.15.1'!W180=SUM('Раздел 2.15.1'!X180:AA180),0,1)</f>
        <v>0</v>
      </c>
    </row>
    <row r="13127" spans="1:8" x14ac:dyDescent="0.2">
      <c r="A13127" s="6">
        <f t="shared" si="194"/>
        <v>609562</v>
      </c>
      <c r="B13127" s="7">
        <v>66</v>
      </c>
      <c r="C13127" s="6">
        <v>2</v>
      </c>
      <c r="D13127" s="7">
        <v>328</v>
      </c>
      <c r="E13127" s="7" t="s">
        <v>228</v>
      </c>
      <c r="H13127" s="6">
        <f>IF('Раздел 2.15.1'!W181=SUM('Раздел 2.15.1'!X181:AA181),0,1)</f>
        <v>0</v>
      </c>
    </row>
    <row r="13128" spans="1:8" x14ac:dyDescent="0.2">
      <c r="A13128" s="6">
        <f t="shared" si="194"/>
        <v>609562</v>
      </c>
      <c r="B13128" s="7">
        <v>66</v>
      </c>
      <c r="C13128" s="6">
        <v>2</v>
      </c>
      <c r="D13128" s="7">
        <v>329</v>
      </c>
      <c r="E13128" s="7" t="s">
        <v>229</v>
      </c>
      <c r="H13128" s="6">
        <f>IF('Раздел 2.15.1'!W182=SUM('Раздел 2.15.1'!X182:AA182),0,1)</f>
        <v>0</v>
      </c>
    </row>
    <row r="13129" spans="1:8" x14ac:dyDescent="0.2">
      <c r="A13129" s="6">
        <f t="shared" si="194"/>
        <v>609562</v>
      </c>
      <c r="B13129" s="7">
        <v>66</v>
      </c>
      <c r="C13129" s="6">
        <v>2</v>
      </c>
      <c r="D13129" s="7">
        <v>330</v>
      </c>
      <c r="E13129" s="7" t="s">
        <v>1017</v>
      </c>
      <c r="H13129" s="6">
        <f>IF('Раздел 2.15.1'!W183=SUM('Раздел 2.15.1'!X183:AA183),0,1)</f>
        <v>0</v>
      </c>
    </row>
    <row r="13130" spans="1:8" x14ac:dyDescent="0.2">
      <c r="A13130" s="6">
        <f t="shared" si="194"/>
        <v>609562</v>
      </c>
      <c r="B13130" s="7">
        <v>66</v>
      </c>
      <c r="C13130" s="6">
        <v>2</v>
      </c>
      <c r="D13130" s="7">
        <v>331</v>
      </c>
      <c r="E13130" s="7" t="s">
        <v>1018</v>
      </c>
      <c r="H13130" s="6">
        <f>IF('Раздел 2.15.1'!W184=SUM('Раздел 2.15.1'!X184:AA184),0,1)</f>
        <v>0</v>
      </c>
    </row>
    <row r="13131" spans="1:8" x14ac:dyDescent="0.2">
      <c r="A13131" s="6">
        <f t="shared" si="194"/>
        <v>609562</v>
      </c>
      <c r="B13131" s="7">
        <v>66</v>
      </c>
      <c r="C13131" s="6">
        <v>2</v>
      </c>
      <c r="D13131" s="7">
        <v>332</v>
      </c>
      <c r="E13131" s="7" t="s">
        <v>1019</v>
      </c>
      <c r="H13131" s="6">
        <f>IF('Раздел 2.15.1'!W185=SUM('Раздел 2.15.1'!X185:AA185),0,1)</f>
        <v>0</v>
      </c>
    </row>
    <row r="13132" spans="1:8" x14ac:dyDescent="0.2">
      <c r="A13132" s="6">
        <f t="shared" si="194"/>
        <v>609562</v>
      </c>
      <c r="B13132" s="7">
        <v>66</v>
      </c>
      <c r="C13132" s="6">
        <v>2</v>
      </c>
      <c r="D13132" s="7">
        <v>333</v>
      </c>
      <c r="E13132" s="7" t="s">
        <v>1020</v>
      </c>
      <c r="H13132" s="6">
        <f>IF('Раздел 2.15.1'!W186=SUM('Раздел 2.15.1'!X186:AA186),0,1)</f>
        <v>0</v>
      </c>
    </row>
    <row r="13133" spans="1:8" x14ac:dyDescent="0.2">
      <c r="A13133" s="6">
        <f t="shared" si="194"/>
        <v>609562</v>
      </c>
      <c r="B13133" s="119">
        <v>66</v>
      </c>
      <c r="C13133" s="119">
        <v>2</v>
      </c>
      <c r="D13133" s="119">
        <v>334</v>
      </c>
      <c r="E13133" s="119" t="s">
        <v>1021</v>
      </c>
      <c r="F13133" s="119"/>
      <c r="G13133" s="119"/>
      <c r="H13133" s="119">
        <f>IF('Раздел 2.15.1'!W187=SUM('Раздел 2.15.1'!X187:AA187),0,1)</f>
        <v>0</v>
      </c>
    </row>
    <row r="13134" spans="1:8" x14ac:dyDescent="0.2">
      <c r="A13134" s="117">
        <f t="shared" si="194"/>
        <v>609562</v>
      </c>
      <c r="B13134" s="117">
        <v>67</v>
      </c>
      <c r="C13134" s="117">
        <v>0</v>
      </c>
      <c r="D13134" s="117">
        <v>0</v>
      </c>
      <c r="E13134" s="117" t="str">
        <f>CONCATENATE("Количество ошибок в разделе 2.15.2: ",H13134)</f>
        <v>Количество ошибок в разделе 2.15.2: 0</v>
      </c>
      <c r="F13134" s="117"/>
      <c r="G13134" s="117"/>
      <c r="H13134" s="117">
        <f>SUM(H13135:H13468)</f>
        <v>0</v>
      </c>
    </row>
    <row r="13135" spans="1:8" x14ac:dyDescent="0.2">
      <c r="A13135" s="6">
        <f t="shared" si="194"/>
        <v>609562</v>
      </c>
      <c r="B13135" s="6">
        <v>67</v>
      </c>
      <c r="C13135" s="6">
        <v>1</v>
      </c>
      <c r="D13135" s="6">
        <v>1</v>
      </c>
      <c r="E13135" s="6" t="s">
        <v>20296</v>
      </c>
      <c r="H13135" s="6">
        <f>IF('Раздел 2.15.2'!P21=SUM('Раздел 2.15.2'!Q21:V21),0,1)</f>
        <v>0</v>
      </c>
    </row>
    <row r="13136" spans="1:8" x14ac:dyDescent="0.2">
      <c r="A13136" s="6">
        <f t="shared" si="194"/>
        <v>609562</v>
      </c>
      <c r="B13136" s="6">
        <v>67</v>
      </c>
      <c r="C13136" s="6">
        <v>1</v>
      </c>
      <c r="D13136" s="6">
        <v>2</v>
      </c>
      <c r="E13136" s="6" t="s">
        <v>20297</v>
      </c>
      <c r="H13136" s="6">
        <f>IF('Раздел 2.15.2'!P22=SUM('Раздел 2.15.2'!Q22:V22),0,1)</f>
        <v>0</v>
      </c>
    </row>
    <row r="13137" spans="1:8" x14ac:dyDescent="0.2">
      <c r="A13137" s="6">
        <f t="shared" si="194"/>
        <v>609562</v>
      </c>
      <c r="B13137" s="7">
        <v>67</v>
      </c>
      <c r="C13137" s="7">
        <v>1</v>
      </c>
      <c r="D13137" s="7">
        <v>3</v>
      </c>
      <c r="E13137" s="6" t="s">
        <v>20298</v>
      </c>
      <c r="F13137" s="7"/>
      <c r="G13137" s="7"/>
      <c r="H13137" s="6">
        <f>IF('Раздел 2.15.2'!P23=SUM('Раздел 2.15.2'!Q23:V23),0,1)</f>
        <v>0</v>
      </c>
    </row>
    <row r="13138" spans="1:8" x14ac:dyDescent="0.2">
      <c r="A13138" s="6">
        <f t="shared" si="194"/>
        <v>609562</v>
      </c>
      <c r="B13138" s="7">
        <v>67</v>
      </c>
      <c r="C13138" s="7">
        <v>1</v>
      </c>
      <c r="D13138" s="7">
        <v>4</v>
      </c>
      <c r="E13138" s="6" t="s">
        <v>20299</v>
      </c>
      <c r="H13138" s="6">
        <f>IF('Раздел 2.15.2'!P24=SUM('Раздел 2.15.2'!Q24:V24),0,1)</f>
        <v>0</v>
      </c>
    </row>
    <row r="13139" spans="1:8" x14ac:dyDescent="0.2">
      <c r="A13139" s="6">
        <f t="shared" si="194"/>
        <v>609562</v>
      </c>
      <c r="B13139" s="7">
        <v>67</v>
      </c>
      <c r="C13139" s="7">
        <v>1</v>
      </c>
      <c r="D13139" s="7">
        <v>5</v>
      </c>
      <c r="E13139" s="6" t="s">
        <v>19316</v>
      </c>
      <c r="H13139" s="6">
        <f>IF('Раздел 2.15.2'!P25=SUM('Раздел 2.15.2'!Q25:V25),0,1)</f>
        <v>0</v>
      </c>
    </row>
    <row r="13140" spans="1:8" x14ac:dyDescent="0.2">
      <c r="A13140" s="6">
        <f t="shared" si="194"/>
        <v>609562</v>
      </c>
      <c r="B13140" s="7">
        <v>67</v>
      </c>
      <c r="C13140" s="7">
        <v>1</v>
      </c>
      <c r="D13140" s="7">
        <v>6</v>
      </c>
      <c r="E13140" s="6" t="s">
        <v>19317</v>
      </c>
      <c r="H13140" s="6">
        <f>IF('Раздел 2.15.2'!P26=SUM('Раздел 2.15.2'!Q26:V26),0,1)</f>
        <v>0</v>
      </c>
    </row>
    <row r="13141" spans="1:8" x14ac:dyDescent="0.2">
      <c r="A13141" s="6">
        <f t="shared" si="194"/>
        <v>609562</v>
      </c>
      <c r="B13141" s="7">
        <v>67</v>
      </c>
      <c r="C13141" s="7">
        <v>1</v>
      </c>
      <c r="D13141" s="7">
        <v>7</v>
      </c>
      <c r="E13141" s="6" t="s">
        <v>19318</v>
      </c>
      <c r="H13141" s="6">
        <f>IF('Раздел 2.15.2'!P27=SUM('Раздел 2.15.2'!Q27:V27),0,1)</f>
        <v>0</v>
      </c>
    </row>
    <row r="13142" spans="1:8" x14ac:dyDescent="0.2">
      <c r="A13142" s="6">
        <f t="shared" si="194"/>
        <v>609562</v>
      </c>
      <c r="B13142" s="7">
        <v>67</v>
      </c>
      <c r="C13142" s="7">
        <v>1</v>
      </c>
      <c r="D13142" s="7">
        <v>8</v>
      </c>
      <c r="E13142" s="6" t="s">
        <v>20088</v>
      </c>
      <c r="H13142" s="6">
        <f>IF('Раздел 2.15.2'!P28=SUM('Раздел 2.15.2'!Q28:V28),0,1)</f>
        <v>0</v>
      </c>
    </row>
    <row r="13143" spans="1:8" x14ac:dyDescent="0.2">
      <c r="A13143" s="6">
        <f t="shared" si="194"/>
        <v>609562</v>
      </c>
      <c r="B13143" s="7">
        <v>67</v>
      </c>
      <c r="C13143" s="7">
        <v>1</v>
      </c>
      <c r="D13143" s="7">
        <v>9</v>
      </c>
      <c r="E13143" s="6" t="s">
        <v>20089</v>
      </c>
      <c r="H13143" s="6">
        <f>IF('Раздел 2.15.2'!P29=SUM('Раздел 2.15.2'!Q29:V29),0,1)</f>
        <v>0</v>
      </c>
    </row>
    <row r="13144" spans="1:8" x14ac:dyDescent="0.2">
      <c r="A13144" s="6">
        <f t="shared" si="194"/>
        <v>609562</v>
      </c>
      <c r="B13144" s="7">
        <v>67</v>
      </c>
      <c r="C13144" s="7">
        <v>1</v>
      </c>
      <c r="D13144" s="7">
        <v>10</v>
      </c>
      <c r="E13144" s="6" t="s">
        <v>20090</v>
      </c>
      <c r="H13144" s="6">
        <f>IF('Раздел 2.15.2'!P30=SUM('Раздел 2.15.2'!Q30:V30),0,1)</f>
        <v>0</v>
      </c>
    </row>
    <row r="13145" spans="1:8" x14ac:dyDescent="0.2">
      <c r="A13145" s="6">
        <f t="shared" si="194"/>
        <v>609562</v>
      </c>
      <c r="B13145" s="7">
        <v>67</v>
      </c>
      <c r="C13145" s="7">
        <v>1</v>
      </c>
      <c r="D13145" s="7">
        <v>11</v>
      </c>
      <c r="E13145" s="6" t="s">
        <v>20091</v>
      </c>
      <c r="H13145" s="6">
        <f>IF('Раздел 2.15.2'!P31=SUM('Раздел 2.15.2'!Q31:V31),0,1)</f>
        <v>0</v>
      </c>
    </row>
    <row r="13146" spans="1:8" x14ac:dyDescent="0.2">
      <c r="A13146" s="6">
        <f t="shared" si="194"/>
        <v>609562</v>
      </c>
      <c r="B13146" s="7">
        <v>67</v>
      </c>
      <c r="C13146" s="7">
        <v>1</v>
      </c>
      <c r="D13146" s="7">
        <v>12</v>
      </c>
      <c r="E13146" s="6" t="s">
        <v>20092</v>
      </c>
      <c r="H13146" s="6">
        <f>IF('Раздел 2.15.2'!P32=SUM('Раздел 2.15.2'!Q32:V32),0,1)</f>
        <v>0</v>
      </c>
    </row>
    <row r="13147" spans="1:8" x14ac:dyDescent="0.2">
      <c r="A13147" s="6">
        <f t="shared" si="194"/>
        <v>609562</v>
      </c>
      <c r="B13147" s="7">
        <v>67</v>
      </c>
      <c r="C13147" s="7">
        <v>1</v>
      </c>
      <c r="D13147" s="7">
        <v>13</v>
      </c>
      <c r="E13147" s="6" t="s">
        <v>20093</v>
      </c>
      <c r="H13147" s="6">
        <f>IF('Раздел 2.15.2'!P33=SUM('Раздел 2.15.2'!Q33:V33),0,1)</f>
        <v>0</v>
      </c>
    </row>
    <row r="13148" spans="1:8" x14ac:dyDescent="0.2">
      <c r="A13148" s="6">
        <f t="shared" si="194"/>
        <v>609562</v>
      </c>
      <c r="B13148" s="7">
        <v>67</v>
      </c>
      <c r="C13148" s="7">
        <v>1</v>
      </c>
      <c r="D13148" s="7">
        <v>14</v>
      </c>
      <c r="E13148" s="6" t="s">
        <v>20094</v>
      </c>
      <c r="H13148" s="6">
        <f>IF('Раздел 2.15.2'!P34=SUM('Раздел 2.15.2'!Q34:V34),0,1)</f>
        <v>0</v>
      </c>
    </row>
    <row r="13149" spans="1:8" x14ac:dyDescent="0.2">
      <c r="A13149" s="6">
        <f t="shared" ref="A13149:A13212" si="195">P_3</f>
        <v>609562</v>
      </c>
      <c r="B13149" s="7">
        <v>67</v>
      </c>
      <c r="C13149" s="7">
        <v>1</v>
      </c>
      <c r="D13149" s="7">
        <v>15</v>
      </c>
      <c r="E13149" s="6" t="s">
        <v>20095</v>
      </c>
      <c r="H13149" s="6">
        <f>IF('Раздел 2.15.2'!P35=SUM('Раздел 2.15.2'!Q35:V35),0,1)</f>
        <v>0</v>
      </c>
    </row>
    <row r="13150" spans="1:8" x14ac:dyDescent="0.2">
      <c r="A13150" s="6">
        <f t="shared" si="195"/>
        <v>609562</v>
      </c>
      <c r="B13150" s="7">
        <v>67</v>
      </c>
      <c r="C13150" s="7">
        <v>1</v>
      </c>
      <c r="D13150" s="7">
        <v>16</v>
      </c>
      <c r="E13150" s="6" t="s">
        <v>20096</v>
      </c>
      <c r="H13150" s="6">
        <f>IF('Раздел 2.15.2'!P36=SUM('Раздел 2.15.2'!Q36:V36),0,1)</f>
        <v>0</v>
      </c>
    </row>
    <row r="13151" spans="1:8" x14ac:dyDescent="0.2">
      <c r="A13151" s="6">
        <f t="shared" si="195"/>
        <v>609562</v>
      </c>
      <c r="B13151" s="7">
        <v>67</v>
      </c>
      <c r="C13151" s="7">
        <v>1</v>
      </c>
      <c r="D13151" s="7">
        <v>17</v>
      </c>
      <c r="E13151" s="6" t="s">
        <v>20097</v>
      </c>
      <c r="H13151" s="6">
        <f>IF('Раздел 2.15.2'!P37=SUM('Раздел 2.15.2'!Q37:V37),0,1)</f>
        <v>0</v>
      </c>
    </row>
    <row r="13152" spans="1:8" x14ac:dyDescent="0.2">
      <c r="A13152" s="6">
        <f t="shared" si="195"/>
        <v>609562</v>
      </c>
      <c r="B13152" s="7">
        <v>67</v>
      </c>
      <c r="C13152" s="7">
        <v>1</v>
      </c>
      <c r="D13152" s="7">
        <v>18</v>
      </c>
      <c r="E13152" s="6" t="s">
        <v>20098</v>
      </c>
      <c r="H13152" s="6">
        <f>IF('Раздел 2.15.2'!P38=SUM('Раздел 2.15.2'!Q38:V38),0,1)</f>
        <v>0</v>
      </c>
    </row>
    <row r="13153" spans="1:8" x14ac:dyDescent="0.2">
      <c r="A13153" s="6">
        <f t="shared" si="195"/>
        <v>609562</v>
      </c>
      <c r="B13153" s="7">
        <v>67</v>
      </c>
      <c r="C13153" s="7">
        <v>1</v>
      </c>
      <c r="D13153" s="7">
        <v>19</v>
      </c>
      <c r="E13153" s="6" t="s">
        <v>20099</v>
      </c>
      <c r="H13153" s="6">
        <f>IF('Раздел 2.15.2'!P39=SUM('Раздел 2.15.2'!Q39:V39),0,1)</f>
        <v>0</v>
      </c>
    </row>
    <row r="13154" spans="1:8" x14ac:dyDescent="0.2">
      <c r="A13154" s="6">
        <f t="shared" si="195"/>
        <v>609562</v>
      </c>
      <c r="B13154" s="7">
        <v>67</v>
      </c>
      <c r="C13154" s="7">
        <v>1</v>
      </c>
      <c r="D13154" s="7">
        <v>20</v>
      </c>
      <c r="E13154" s="6" t="s">
        <v>20100</v>
      </c>
      <c r="H13154" s="6">
        <f>IF('Раздел 2.15.2'!P40=SUM('Раздел 2.15.2'!Q40:V40),0,1)</f>
        <v>0</v>
      </c>
    </row>
    <row r="13155" spans="1:8" x14ac:dyDescent="0.2">
      <c r="A13155" s="6">
        <f t="shared" si="195"/>
        <v>609562</v>
      </c>
      <c r="B13155" s="7">
        <v>67</v>
      </c>
      <c r="C13155" s="7">
        <v>1</v>
      </c>
      <c r="D13155" s="7">
        <v>21</v>
      </c>
      <c r="E13155" s="6" t="s">
        <v>20101</v>
      </c>
      <c r="H13155" s="6">
        <f>IF('Раздел 2.15.2'!P41=SUM('Раздел 2.15.2'!Q41:V41),0,1)</f>
        <v>0</v>
      </c>
    </row>
    <row r="13156" spans="1:8" x14ac:dyDescent="0.2">
      <c r="A13156" s="6">
        <f t="shared" si="195"/>
        <v>609562</v>
      </c>
      <c r="B13156" s="7">
        <v>67</v>
      </c>
      <c r="C13156" s="7">
        <v>1</v>
      </c>
      <c r="D13156" s="7">
        <v>22</v>
      </c>
      <c r="E13156" s="6" t="s">
        <v>20102</v>
      </c>
      <c r="H13156" s="6">
        <f>IF('Раздел 2.15.2'!P42=SUM('Раздел 2.15.2'!Q42:V42),0,1)</f>
        <v>0</v>
      </c>
    </row>
    <row r="13157" spans="1:8" x14ac:dyDescent="0.2">
      <c r="A13157" s="6">
        <f t="shared" si="195"/>
        <v>609562</v>
      </c>
      <c r="B13157" s="7">
        <v>67</v>
      </c>
      <c r="C13157" s="7">
        <v>1</v>
      </c>
      <c r="D13157" s="7">
        <v>23</v>
      </c>
      <c r="E13157" s="6" t="s">
        <v>20103</v>
      </c>
      <c r="H13157" s="6">
        <f>IF('Раздел 2.15.2'!P43=SUM('Раздел 2.15.2'!Q43:V43),0,1)</f>
        <v>0</v>
      </c>
    </row>
    <row r="13158" spans="1:8" x14ac:dyDescent="0.2">
      <c r="A13158" s="6">
        <f t="shared" si="195"/>
        <v>609562</v>
      </c>
      <c r="B13158" s="7">
        <v>67</v>
      </c>
      <c r="C13158" s="7">
        <v>1</v>
      </c>
      <c r="D13158" s="7">
        <v>24</v>
      </c>
      <c r="E13158" s="6" t="s">
        <v>20104</v>
      </c>
      <c r="H13158" s="6">
        <f>IF('Раздел 2.15.2'!P44=SUM('Раздел 2.15.2'!Q44:V44),0,1)</f>
        <v>0</v>
      </c>
    </row>
    <row r="13159" spans="1:8" x14ac:dyDescent="0.2">
      <c r="A13159" s="6">
        <f t="shared" si="195"/>
        <v>609562</v>
      </c>
      <c r="B13159" s="7">
        <v>67</v>
      </c>
      <c r="C13159" s="7">
        <v>1</v>
      </c>
      <c r="D13159" s="7">
        <v>25</v>
      </c>
      <c r="E13159" s="6" t="s">
        <v>20105</v>
      </c>
      <c r="H13159" s="6">
        <f>IF('Раздел 2.15.2'!P45=SUM('Раздел 2.15.2'!Q45:V45),0,1)</f>
        <v>0</v>
      </c>
    </row>
    <row r="13160" spans="1:8" x14ac:dyDescent="0.2">
      <c r="A13160" s="6">
        <f t="shared" si="195"/>
        <v>609562</v>
      </c>
      <c r="B13160" s="7">
        <v>67</v>
      </c>
      <c r="C13160" s="7">
        <v>1</v>
      </c>
      <c r="D13160" s="7">
        <v>26</v>
      </c>
      <c r="E13160" s="6" t="s">
        <v>20106</v>
      </c>
      <c r="H13160" s="6">
        <f>IF('Раздел 2.15.2'!P46=SUM('Раздел 2.15.2'!Q46:V46),0,1)</f>
        <v>0</v>
      </c>
    </row>
    <row r="13161" spans="1:8" x14ac:dyDescent="0.2">
      <c r="A13161" s="6">
        <f t="shared" si="195"/>
        <v>609562</v>
      </c>
      <c r="B13161" s="7">
        <v>67</v>
      </c>
      <c r="C13161" s="7">
        <v>1</v>
      </c>
      <c r="D13161" s="7">
        <v>27</v>
      </c>
      <c r="E13161" s="6" t="s">
        <v>20107</v>
      </c>
      <c r="H13161" s="6">
        <f>IF('Раздел 2.15.2'!P47=SUM('Раздел 2.15.2'!Q47:V47),0,1)</f>
        <v>0</v>
      </c>
    </row>
    <row r="13162" spans="1:8" x14ac:dyDescent="0.2">
      <c r="A13162" s="6">
        <f t="shared" si="195"/>
        <v>609562</v>
      </c>
      <c r="B13162" s="7">
        <v>67</v>
      </c>
      <c r="C13162" s="7">
        <v>1</v>
      </c>
      <c r="D13162" s="7">
        <v>28</v>
      </c>
      <c r="E13162" s="6" t="s">
        <v>21184</v>
      </c>
      <c r="H13162" s="6">
        <f>IF('Раздел 2.15.2'!P48=SUM('Раздел 2.15.2'!Q48:V48),0,1)</f>
        <v>0</v>
      </c>
    </row>
    <row r="13163" spans="1:8" x14ac:dyDescent="0.2">
      <c r="A13163" s="6">
        <f t="shared" si="195"/>
        <v>609562</v>
      </c>
      <c r="B13163" s="7">
        <v>67</v>
      </c>
      <c r="C13163" s="7">
        <v>1</v>
      </c>
      <c r="D13163" s="7">
        <v>29</v>
      </c>
      <c r="E13163" s="6" t="s">
        <v>20402</v>
      </c>
      <c r="H13163" s="6">
        <f>IF('Раздел 2.15.2'!P49=SUM('Раздел 2.15.2'!Q49:V49),0,1)</f>
        <v>0</v>
      </c>
    </row>
    <row r="13164" spans="1:8" x14ac:dyDescent="0.2">
      <c r="A13164" s="6">
        <f t="shared" si="195"/>
        <v>609562</v>
      </c>
      <c r="B13164" s="7">
        <v>67</v>
      </c>
      <c r="C13164" s="7">
        <v>1</v>
      </c>
      <c r="D13164" s="7">
        <v>30</v>
      </c>
      <c r="E13164" s="6" t="s">
        <v>20403</v>
      </c>
      <c r="H13164" s="6">
        <f>IF('Раздел 2.15.2'!P50=SUM('Раздел 2.15.2'!Q50:V50),0,1)</f>
        <v>0</v>
      </c>
    </row>
    <row r="13165" spans="1:8" x14ac:dyDescent="0.2">
      <c r="A13165" s="6">
        <f t="shared" si="195"/>
        <v>609562</v>
      </c>
      <c r="B13165" s="7">
        <v>67</v>
      </c>
      <c r="C13165" s="7">
        <v>1</v>
      </c>
      <c r="D13165" s="7">
        <v>31</v>
      </c>
      <c r="E13165" s="6" t="s">
        <v>20404</v>
      </c>
      <c r="H13165" s="6">
        <f>IF('Раздел 2.15.2'!P51=SUM('Раздел 2.15.2'!Q51:V51),0,1)</f>
        <v>0</v>
      </c>
    </row>
    <row r="13166" spans="1:8" x14ac:dyDescent="0.2">
      <c r="A13166" s="6">
        <f t="shared" si="195"/>
        <v>609562</v>
      </c>
      <c r="B13166" s="7">
        <v>67</v>
      </c>
      <c r="C13166" s="7">
        <v>1</v>
      </c>
      <c r="D13166" s="7">
        <v>32</v>
      </c>
      <c r="E13166" s="6" t="s">
        <v>20405</v>
      </c>
      <c r="H13166" s="6">
        <f>IF('Раздел 2.15.2'!P52=SUM('Раздел 2.15.2'!Q52:V52),0,1)</f>
        <v>0</v>
      </c>
    </row>
    <row r="13167" spans="1:8" x14ac:dyDescent="0.2">
      <c r="A13167" s="6">
        <f t="shared" si="195"/>
        <v>609562</v>
      </c>
      <c r="B13167" s="7">
        <v>67</v>
      </c>
      <c r="C13167" s="7">
        <v>1</v>
      </c>
      <c r="D13167" s="7">
        <v>33</v>
      </c>
      <c r="E13167" s="6" t="s">
        <v>20406</v>
      </c>
      <c r="H13167" s="6">
        <f>IF('Раздел 2.15.2'!P53=SUM('Раздел 2.15.2'!Q53:V53),0,1)</f>
        <v>0</v>
      </c>
    </row>
    <row r="13168" spans="1:8" x14ac:dyDescent="0.2">
      <c r="A13168" s="6">
        <f t="shared" si="195"/>
        <v>609562</v>
      </c>
      <c r="B13168" s="7">
        <v>67</v>
      </c>
      <c r="C13168" s="7">
        <v>1</v>
      </c>
      <c r="D13168" s="7">
        <v>34</v>
      </c>
      <c r="E13168" s="6" t="s">
        <v>20407</v>
      </c>
      <c r="H13168" s="6">
        <f>IF('Раздел 2.15.2'!P54=SUM('Раздел 2.15.2'!Q54:V54),0,1)</f>
        <v>0</v>
      </c>
    </row>
    <row r="13169" spans="1:8" x14ac:dyDescent="0.2">
      <c r="A13169" s="6">
        <f t="shared" si="195"/>
        <v>609562</v>
      </c>
      <c r="B13169" s="7">
        <v>67</v>
      </c>
      <c r="C13169" s="7">
        <v>1</v>
      </c>
      <c r="D13169" s="7">
        <v>35</v>
      </c>
      <c r="E13169" s="6" t="s">
        <v>20408</v>
      </c>
      <c r="H13169" s="6">
        <f>IF('Раздел 2.15.2'!P55=SUM('Раздел 2.15.2'!Q55:V55),0,1)</f>
        <v>0</v>
      </c>
    </row>
    <row r="13170" spans="1:8" x14ac:dyDescent="0.2">
      <c r="A13170" s="6">
        <f t="shared" si="195"/>
        <v>609562</v>
      </c>
      <c r="B13170" s="7">
        <v>67</v>
      </c>
      <c r="C13170" s="7">
        <v>1</v>
      </c>
      <c r="D13170" s="7">
        <v>36</v>
      </c>
      <c r="E13170" s="6" t="s">
        <v>20409</v>
      </c>
      <c r="H13170" s="6">
        <f>IF('Раздел 2.15.2'!P56=SUM('Раздел 2.15.2'!Q56:V56),0,1)</f>
        <v>0</v>
      </c>
    </row>
    <row r="13171" spans="1:8" x14ac:dyDescent="0.2">
      <c r="A13171" s="6">
        <f t="shared" si="195"/>
        <v>609562</v>
      </c>
      <c r="B13171" s="7">
        <v>67</v>
      </c>
      <c r="C13171" s="7">
        <v>1</v>
      </c>
      <c r="D13171" s="7">
        <v>37</v>
      </c>
      <c r="E13171" s="6" t="s">
        <v>20410</v>
      </c>
      <c r="H13171" s="6">
        <f>IF('Раздел 2.15.2'!P57=SUM('Раздел 2.15.2'!Q57:V57),0,1)</f>
        <v>0</v>
      </c>
    </row>
    <row r="13172" spans="1:8" x14ac:dyDescent="0.2">
      <c r="A13172" s="6">
        <f t="shared" si="195"/>
        <v>609562</v>
      </c>
      <c r="B13172" s="7">
        <v>67</v>
      </c>
      <c r="C13172" s="7">
        <v>1</v>
      </c>
      <c r="D13172" s="7">
        <v>38</v>
      </c>
      <c r="E13172" s="6" t="s">
        <v>19662</v>
      </c>
      <c r="H13172" s="6">
        <f>IF('Раздел 2.15.2'!P58=SUM('Раздел 2.15.2'!Q58:V58),0,1)</f>
        <v>0</v>
      </c>
    </row>
    <row r="13173" spans="1:8" x14ac:dyDescent="0.2">
      <c r="A13173" s="6">
        <f t="shared" si="195"/>
        <v>609562</v>
      </c>
      <c r="B13173" s="7">
        <v>67</v>
      </c>
      <c r="C13173" s="7">
        <v>1</v>
      </c>
      <c r="D13173" s="7">
        <v>39</v>
      </c>
      <c r="E13173" s="6" t="s">
        <v>19663</v>
      </c>
      <c r="H13173" s="6">
        <f>IF('Раздел 2.15.2'!P59=SUM('Раздел 2.15.2'!Q59:V59),0,1)</f>
        <v>0</v>
      </c>
    </row>
    <row r="13174" spans="1:8" x14ac:dyDescent="0.2">
      <c r="A13174" s="6">
        <f t="shared" si="195"/>
        <v>609562</v>
      </c>
      <c r="B13174" s="7">
        <v>67</v>
      </c>
      <c r="C13174" s="7">
        <v>1</v>
      </c>
      <c r="D13174" s="7">
        <v>40</v>
      </c>
      <c r="E13174" s="6" t="s">
        <v>19664</v>
      </c>
      <c r="H13174" s="6">
        <f>IF('Раздел 2.15.2'!P60=SUM('Раздел 2.15.2'!Q60:V60),0,1)</f>
        <v>0</v>
      </c>
    </row>
    <row r="13175" spans="1:8" x14ac:dyDescent="0.2">
      <c r="A13175" s="6">
        <f t="shared" si="195"/>
        <v>609562</v>
      </c>
      <c r="B13175" s="7">
        <v>67</v>
      </c>
      <c r="C13175" s="7">
        <v>1</v>
      </c>
      <c r="D13175" s="7">
        <v>41</v>
      </c>
      <c r="E13175" s="6" t="s">
        <v>19665</v>
      </c>
      <c r="H13175" s="6">
        <f>IF('Раздел 2.15.2'!P61=SUM('Раздел 2.15.2'!Q61:V61),0,1)</f>
        <v>0</v>
      </c>
    </row>
    <row r="13176" spans="1:8" x14ac:dyDescent="0.2">
      <c r="A13176" s="6">
        <f t="shared" si="195"/>
        <v>609562</v>
      </c>
      <c r="B13176" s="7">
        <v>67</v>
      </c>
      <c r="C13176" s="7">
        <v>1</v>
      </c>
      <c r="D13176" s="7">
        <v>42</v>
      </c>
      <c r="E13176" s="6" t="s">
        <v>19666</v>
      </c>
      <c r="H13176" s="6">
        <f>IF('Раздел 2.15.2'!P62=SUM('Раздел 2.15.2'!Q62:V62),0,1)</f>
        <v>0</v>
      </c>
    </row>
    <row r="13177" spans="1:8" x14ac:dyDescent="0.2">
      <c r="A13177" s="6">
        <f t="shared" si="195"/>
        <v>609562</v>
      </c>
      <c r="B13177" s="7">
        <v>67</v>
      </c>
      <c r="C13177" s="7">
        <v>1</v>
      </c>
      <c r="D13177" s="7">
        <v>43</v>
      </c>
      <c r="E13177" s="6" t="s">
        <v>19667</v>
      </c>
      <c r="H13177" s="6">
        <f>IF('Раздел 2.15.2'!P63=SUM('Раздел 2.15.2'!Q63:V63),0,1)</f>
        <v>0</v>
      </c>
    </row>
    <row r="13178" spans="1:8" x14ac:dyDescent="0.2">
      <c r="A13178" s="6">
        <f t="shared" si="195"/>
        <v>609562</v>
      </c>
      <c r="B13178" s="7">
        <v>67</v>
      </c>
      <c r="C13178" s="7">
        <v>1</v>
      </c>
      <c r="D13178" s="7">
        <v>44</v>
      </c>
      <c r="E13178" s="6" t="s">
        <v>19668</v>
      </c>
      <c r="H13178" s="6">
        <f>IF('Раздел 2.15.2'!P64=SUM('Раздел 2.15.2'!Q64:V64),0,1)</f>
        <v>0</v>
      </c>
    </row>
    <row r="13179" spans="1:8" x14ac:dyDescent="0.2">
      <c r="A13179" s="6">
        <f t="shared" si="195"/>
        <v>609562</v>
      </c>
      <c r="B13179" s="7">
        <v>67</v>
      </c>
      <c r="C13179" s="7">
        <v>1</v>
      </c>
      <c r="D13179" s="7">
        <v>45</v>
      </c>
      <c r="E13179" s="6" t="s">
        <v>19669</v>
      </c>
      <c r="H13179" s="6">
        <f>IF('Раздел 2.15.2'!P65=SUM('Раздел 2.15.2'!Q65:V65),0,1)</f>
        <v>0</v>
      </c>
    </row>
    <row r="13180" spans="1:8" x14ac:dyDescent="0.2">
      <c r="A13180" s="6">
        <f t="shared" si="195"/>
        <v>609562</v>
      </c>
      <c r="B13180" s="7">
        <v>67</v>
      </c>
      <c r="C13180" s="7">
        <v>1</v>
      </c>
      <c r="D13180" s="7">
        <v>46</v>
      </c>
      <c r="E13180" s="6" t="s">
        <v>19670</v>
      </c>
      <c r="H13180" s="6">
        <f>IF('Раздел 2.15.2'!P66=SUM('Раздел 2.15.2'!Q66:V66),0,1)</f>
        <v>0</v>
      </c>
    </row>
    <row r="13181" spans="1:8" x14ac:dyDescent="0.2">
      <c r="A13181" s="6">
        <f t="shared" si="195"/>
        <v>609562</v>
      </c>
      <c r="B13181" s="7">
        <v>67</v>
      </c>
      <c r="C13181" s="7">
        <v>1</v>
      </c>
      <c r="D13181" s="7">
        <v>47</v>
      </c>
      <c r="E13181" s="6" t="s">
        <v>19671</v>
      </c>
      <c r="H13181" s="6">
        <f>IF('Раздел 2.15.2'!P67=SUM('Раздел 2.15.2'!Q67:V67),0,1)</f>
        <v>0</v>
      </c>
    </row>
    <row r="13182" spans="1:8" x14ac:dyDescent="0.2">
      <c r="A13182" s="6">
        <f t="shared" si="195"/>
        <v>609562</v>
      </c>
      <c r="B13182" s="7">
        <v>67</v>
      </c>
      <c r="C13182" s="7">
        <v>1</v>
      </c>
      <c r="D13182" s="7">
        <v>48</v>
      </c>
      <c r="E13182" s="6" t="s">
        <v>19672</v>
      </c>
      <c r="H13182" s="6">
        <f>IF('Раздел 2.15.2'!P68=SUM('Раздел 2.15.2'!Q68:V68),0,1)</f>
        <v>0</v>
      </c>
    </row>
    <row r="13183" spans="1:8" x14ac:dyDescent="0.2">
      <c r="A13183" s="6">
        <f t="shared" si="195"/>
        <v>609562</v>
      </c>
      <c r="B13183" s="7">
        <v>67</v>
      </c>
      <c r="C13183" s="7">
        <v>1</v>
      </c>
      <c r="D13183" s="7">
        <v>49</v>
      </c>
      <c r="E13183" s="6" t="s">
        <v>19673</v>
      </c>
      <c r="H13183" s="6">
        <f>IF('Раздел 2.15.2'!P69=SUM('Раздел 2.15.2'!Q69:V69),0,1)</f>
        <v>0</v>
      </c>
    </row>
    <row r="13184" spans="1:8" x14ac:dyDescent="0.2">
      <c r="A13184" s="6">
        <f t="shared" si="195"/>
        <v>609562</v>
      </c>
      <c r="B13184" s="7">
        <v>67</v>
      </c>
      <c r="C13184" s="7">
        <v>1</v>
      </c>
      <c r="D13184" s="7">
        <v>50</v>
      </c>
      <c r="E13184" s="6" t="s">
        <v>19674</v>
      </c>
      <c r="H13184" s="6">
        <f>IF('Раздел 2.15.2'!P70=SUM('Раздел 2.15.2'!Q70:V70),0,1)</f>
        <v>0</v>
      </c>
    </row>
    <row r="13185" spans="1:8" x14ac:dyDescent="0.2">
      <c r="A13185" s="6">
        <f t="shared" si="195"/>
        <v>609562</v>
      </c>
      <c r="B13185" s="7">
        <v>67</v>
      </c>
      <c r="C13185" s="7">
        <v>1</v>
      </c>
      <c r="D13185" s="7">
        <v>51</v>
      </c>
      <c r="E13185" s="6" t="s">
        <v>19675</v>
      </c>
      <c r="H13185" s="6">
        <f>IF('Раздел 2.15.2'!P71=SUM('Раздел 2.15.2'!Q71:V71),0,1)</f>
        <v>0</v>
      </c>
    </row>
    <row r="13186" spans="1:8" x14ac:dyDescent="0.2">
      <c r="A13186" s="6">
        <f t="shared" si="195"/>
        <v>609562</v>
      </c>
      <c r="B13186" s="7">
        <v>67</v>
      </c>
      <c r="C13186" s="7">
        <v>1</v>
      </c>
      <c r="D13186" s="7">
        <v>52</v>
      </c>
      <c r="E13186" s="6" t="s">
        <v>19676</v>
      </c>
      <c r="H13186" s="6">
        <f>IF('Раздел 2.15.2'!P72=SUM('Раздел 2.15.2'!Q72:V72),0,1)</f>
        <v>0</v>
      </c>
    </row>
    <row r="13187" spans="1:8" x14ac:dyDescent="0.2">
      <c r="A13187" s="6">
        <f t="shared" si="195"/>
        <v>609562</v>
      </c>
      <c r="B13187" s="7">
        <v>67</v>
      </c>
      <c r="C13187" s="7">
        <v>1</v>
      </c>
      <c r="D13187" s="7">
        <v>53</v>
      </c>
      <c r="E13187" s="6" t="s">
        <v>19677</v>
      </c>
      <c r="H13187" s="6">
        <f>IF('Раздел 2.15.2'!P73=SUM('Раздел 2.15.2'!Q73:V73),0,1)</f>
        <v>0</v>
      </c>
    </row>
    <row r="13188" spans="1:8" x14ac:dyDescent="0.2">
      <c r="A13188" s="6">
        <f t="shared" si="195"/>
        <v>609562</v>
      </c>
      <c r="B13188" s="7">
        <v>67</v>
      </c>
      <c r="C13188" s="7">
        <v>1</v>
      </c>
      <c r="D13188" s="7">
        <v>54</v>
      </c>
      <c r="E13188" s="6" t="s">
        <v>19678</v>
      </c>
      <c r="H13188" s="6">
        <f>IF('Раздел 2.15.2'!P74=SUM('Раздел 2.15.2'!Q74:V74),0,1)</f>
        <v>0</v>
      </c>
    </row>
    <row r="13189" spans="1:8" x14ac:dyDescent="0.2">
      <c r="A13189" s="6">
        <f t="shared" si="195"/>
        <v>609562</v>
      </c>
      <c r="B13189" s="7">
        <v>67</v>
      </c>
      <c r="C13189" s="7">
        <v>1</v>
      </c>
      <c r="D13189" s="7">
        <v>55</v>
      </c>
      <c r="E13189" s="6" t="s">
        <v>19679</v>
      </c>
      <c r="H13189" s="6">
        <f>IF('Раздел 2.15.2'!P75=SUM('Раздел 2.15.2'!Q75:V75),0,1)</f>
        <v>0</v>
      </c>
    </row>
    <row r="13190" spans="1:8" x14ac:dyDescent="0.2">
      <c r="A13190" s="6">
        <f t="shared" si="195"/>
        <v>609562</v>
      </c>
      <c r="B13190" s="7">
        <v>67</v>
      </c>
      <c r="C13190" s="7">
        <v>1</v>
      </c>
      <c r="D13190" s="7">
        <v>56</v>
      </c>
      <c r="E13190" s="6" t="s">
        <v>19680</v>
      </c>
      <c r="H13190" s="6">
        <f>IF('Раздел 2.15.2'!P76=SUM('Раздел 2.15.2'!Q76:V76),0,1)</f>
        <v>0</v>
      </c>
    </row>
    <row r="13191" spans="1:8" x14ac:dyDescent="0.2">
      <c r="A13191" s="6">
        <f t="shared" si="195"/>
        <v>609562</v>
      </c>
      <c r="B13191" s="7">
        <v>67</v>
      </c>
      <c r="C13191" s="7">
        <v>1</v>
      </c>
      <c r="D13191" s="7">
        <v>57</v>
      </c>
      <c r="E13191" s="6" t="s">
        <v>19681</v>
      </c>
      <c r="H13191" s="6">
        <f>IF('Раздел 2.15.2'!P77=SUM('Раздел 2.15.2'!Q77:V77),0,1)</f>
        <v>0</v>
      </c>
    </row>
    <row r="13192" spans="1:8" x14ac:dyDescent="0.2">
      <c r="A13192" s="6">
        <f t="shared" si="195"/>
        <v>609562</v>
      </c>
      <c r="B13192" s="7">
        <v>67</v>
      </c>
      <c r="C13192" s="7">
        <v>1</v>
      </c>
      <c r="D13192" s="7">
        <v>58</v>
      </c>
      <c r="E13192" s="6" t="s">
        <v>19682</v>
      </c>
      <c r="H13192" s="6">
        <f>IF('Раздел 2.15.2'!P78=SUM('Раздел 2.15.2'!Q78:V78),0,1)</f>
        <v>0</v>
      </c>
    </row>
    <row r="13193" spans="1:8" x14ac:dyDescent="0.2">
      <c r="A13193" s="6">
        <f t="shared" si="195"/>
        <v>609562</v>
      </c>
      <c r="B13193" s="7">
        <v>67</v>
      </c>
      <c r="C13193" s="7">
        <v>1</v>
      </c>
      <c r="D13193" s="7">
        <v>59</v>
      </c>
      <c r="E13193" s="6" t="s">
        <v>19683</v>
      </c>
      <c r="H13193" s="6">
        <f>IF('Раздел 2.15.2'!P79=SUM('Раздел 2.15.2'!Q79:V79),0,1)</f>
        <v>0</v>
      </c>
    </row>
    <row r="13194" spans="1:8" x14ac:dyDescent="0.2">
      <c r="A13194" s="6">
        <f t="shared" si="195"/>
        <v>609562</v>
      </c>
      <c r="B13194" s="7">
        <v>67</v>
      </c>
      <c r="C13194" s="7">
        <v>1</v>
      </c>
      <c r="D13194" s="7">
        <v>60</v>
      </c>
      <c r="E13194" s="7" t="s">
        <v>19684</v>
      </c>
      <c r="H13194" s="6">
        <f>IF('Раздел 2.15.2'!P80=SUM('Раздел 2.15.2'!Q80:V80),0,1)</f>
        <v>0</v>
      </c>
    </row>
    <row r="13195" spans="1:8" x14ac:dyDescent="0.2">
      <c r="A13195" s="6">
        <f t="shared" si="195"/>
        <v>609562</v>
      </c>
      <c r="B13195" s="7">
        <v>67</v>
      </c>
      <c r="C13195" s="7">
        <v>1</v>
      </c>
      <c r="D13195" s="7">
        <v>61</v>
      </c>
      <c r="E13195" s="7" t="s">
        <v>19685</v>
      </c>
      <c r="H13195" s="6">
        <f>IF('Раздел 2.15.2'!P81=SUM('Раздел 2.15.2'!Q81:V81),0,1)</f>
        <v>0</v>
      </c>
    </row>
    <row r="13196" spans="1:8" x14ac:dyDescent="0.2">
      <c r="A13196" s="6">
        <f t="shared" si="195"/>
        <v>609562</v>
      </c>
      <c r="B13196" s="7">
        <v>67</v>
      </c>
      <c r="C13196" s="7">
        <v>1</v>
      </c>
      <c r="D13196" s="7">
        <v>62</v>
      </c>
      <c r="E13196" s="7" t="s">
        <v>19686</v>
      </c>
      <c r="H13196" s="6">
        <f>IF('Раздел 2.15.2'!P82=SUM('Раздел 2.15.2'!Q82:V82),0,1)</f>
        <v>0</v>
      </c>
    </row>
    <row r="13197" spans="1:8" x14ac:dyDescent="0.2">
      <c r="A13197" s="6">
        <f t="shared" si="195"/>
        <v>609562</v>
      </c>
      <c r="B13197" s="7">
        <v>67</v>
      </c>
      <c r="C13197" s="7">
        <v>1</v>
      </c>
      <c r="D13197" s="7">
        <v>63</v>
      </c>
      <c r="E13197" s="7" t="s">
        <v>19687</v>
      </c>
      <c r="H13197" s="6">
        <f>IF('Раздел 2.15.2'!P83=SUM('Раздел 2.15.2'!Q83:V83),0,1)</f>
        <v>0</v>
      </c>
    </row>
    <row r="13198" spans="1:8" x14ac:dyDescent="0.2">
      <c r="A13198" s="6">
        <f t="shared" si="195"/>
        <v>609562</v>
      </c>
      <c r="B13198" s="7">
        <v>67</v>
      </c>
      <c r="C13198" s="7">
        <v>1</v>
      </c>
      <c r="D13198" s="7">
        <v>64</v>
      </c>
      <c r="E13198" s="7" t="s">
        <v>19688</v>
      </c>
      <c r="H13198" s="6">
        <f>IF('Раздел 2.15.2'!P84=SUM('Раздел 2.15.2'!Q84:V84),0,1)</f>
        <v>0</v>
      </c>
    </row>
    <row r="13199" spans="1:8" x14ac:dyDescent="0.2">
      <c r="A13199" s="6">
        <f t="shared" si="195"/>
        <v>609562</v>
      </c>
      <c r="B13199" s="7">
        <v>67</v>
      </c>
      <c r="C13199" s="7">
        <v>1</v>
      </c>
      <c r="D13199" s="7">
        <v>65</v>
      </c>
      <c r="E13199" s="7" t="s">
        <v>19689</v>
      </c>
      <c r="H13199" s="6">
        <f>IF('Раздел 2.15.2'!P85=SUM('Раздел 2.15.2'!Q85:V85),0,1)</f>
        <v>0</v>
      </c>
    </row>
    <row r="13200" spans="1:8" x14ac:dyDescent="0.2">
      <c r="A13200" s="6">
        <f t="shared" si="195"/>
        <v>609562</v>
      </c>
      <c r="B13200" s="7">
        <v>67</v>
      </c>
      <c r="C13200" s="7">
        <v>1</v>
      </c>
      <c r="D13200" s="7">
        <v>66</v>
      </c>
      <c r="E13200" s="7" t="s">
        <v>19690</v>
      </c>
      <c r="H13200" s="6">
        <f>IF('Раздел 2.15.2'!P86=SUM('Раздел 2.15.2'!Q86:V86),0,1)</f>
        <v>0</v>
      </c>
    </row>
    <row r="13201" spans="1:8" x14ac:dyDescent="0.2">
      <c r="A13201" s="6">
        <f t="shared" si="195"/>
        <v>609562</v>
      </c>
      <c r="B13201" s="7">
        <v>67</v>
      </c>
      <c r="C13201" s="7">
        <v>1</v>
      </c>
      <c r="D13201" s="7">
        <v>67</v>
      </c>
      <c r="E13201" s="7" t="s">
        <v>19691</v>
      </c>
      <c r="H13201" s="6">
        <f>IF('Раздел 2.15.2'!P87=SUM('Раздел 2.15.2'!Q87:V87),0,1)</f>
        <v>0</v>
      </c>
    </row>
    <row r="13202" spans="1:8" x14ac:dyDescent="0.2">
      <c r="A13202" s="6">
        <f t="shared" si="195"/>
        <v>609562</v>
      </c>
      <c r="B13202" s="7">
        <v>67</v>
      </c>
      <c r="C13202" s="7">
        <v>1</v>
      </c>
      <c r="D13202" s="7">
        <v>68</v>
      </c>
      <c r="E13202" s="7" t="s">
        <v>19692</v>
      </c>
      <c r="H13202" s="6">
        <f>IF('Раздел 2.15.2'!P88=SUM('Раздел 2.15.2'!Q88:V88),0,1)</f>
        <v>0</v>
      </c>
    </row>
    <row r="13203" spans="1:8" x14ac:dyDescent="0.2">
      <c r="A13203" s="6">
        <f t="shared" si="195"/>
        <v>609562</v>
      </c>
      <c r="B13203" s="7">
        <v>67</v>
      </c>
      <c r="C13203" s="7">
        <v>1</v>
      </c>
      <c r="D13203" s="7">
        <v>69</v>
      </c>
      <c r="E13203" s="7" t="s">
        <v>19693</v>
      </c>
      <c r="H13203" s="6">
        <f>IF('Раздел 2.15.2'!P89=SUM('Раздел 2.15.2'!Q89:V89),0,1)</f>
        <v>0</v>
      </c>
    </row>
    <row r="13204" spans="1:8" x14ac:dyDescent="0.2">
      <c r="A13204" s="6">
        <f t="shared" si="195"/>
        <v>609562</v>
      </c>
      <c r="B13204" s="7">
        <v>67</v>
      </c>
      <c r="C13204" s="7">
        <v>1</v>
      </c>
      <c r="D13204" s="7">
        <v>70</v>
      </c>
      <c r="E13204" s="7" t="s">
        <v>19694</v>
      </c>
      <c r="H13204" s="6">
        <f>IF('Раздел 2.15.2'!P90=SUM('Раздел 2.15.2'!Q90:V90),0,1)</f>
        <v>0</v>
      </c>
    </row>
    <row r="13205" spans="1:8" x14ac:dyDescent="0.2">
      <c r="A13205" s="6">
        <f t="shared" si="195"/>
        <v>609562</v>
      </c>
      <c r="B13205" s="7">
        <v>67</v>
      </c>
      <c r="C13205" s="7">
        <v>1</v>
      </c>
      <c r="D13205" s="7">
        <v>71</v>
      </c>
      <c r="E13205" s="7" t="s">
        <v>19695</v>
      </c>
      <c r="H13205" s="6">
        <f>IF('Раздел 2.15.2'!P91=SUM('Раздел 2.15.2'!Q91:V91),0,1)</f>
        <v>0</v>
      </c>
    </row>
    <row r="13206" spans="1:8" x14ac:dyDescent="0.2">
      <c r="A13206" s="6">
        <f t="shared" si="195"/>
        <v>609562</v>
      </c>
      <c r="B13206" s="7">
        <v>67</v>
      </c>
      <c r="C13206" s="7">
        <v>1</v>
      </c>
      <c r="D13206" s="7">
        <v>72</v>
      </c>
      <c r="E13206" s="7" t="s">
        <v>19696</v>
      </c>
      <c r="H13206" s="6">
        <f>IF('Раздел 2.15.2'!P92=SUM('Раздел 2.15.2'!Q92:V92),0,1)</f>
        <v>0</v>
      </c>
    </row>
    <row r="13207" spans="1:8" x14ac:dyDescent="0.2">
      <c r="A13207" s="6">
        <f t="shared" si="195"/>
        <v>609562</v>
      </c>
      <c r="B13207" s="7">
        <v>67</v>
      </c>
      <c r="C13207" s="7">
        <v>1</v>
      </c>
      <c r="D13207" s="7">
        <v>73</v>
      </c>
      <c r="E13207" s="7" t="s">
        <v>19697</v>
      </c>
      <c r="H13207" s="6">
        <f>IF('Раздел 2.15.2'!P93=SUM('Раздел 2.15.2'!Q93:V93),0,1)</f>
        <v>0</v>
      </c>
    </row>
    <row r="13208" spans="1:8" x14ac:dyDescent="0.2">
      <c r="A13208" s="6">
        <f t="shared" si="195"/>
        <v>609562</v>
      </c>
      <c r="B13208" s="7">
        <v>67</v>
      </c>
      <c r="C13208" s="7">
        <v>1</v>
      </c>
      <c r="D13208" s="7">
        <v>74</v>
      </c>
      <c r="E13208" s="7" t="s">
        <v>19698</v>
      </c>
      <c r="H13208" s="6">
        <f>IF('Раздел 2.15.2'!P94=SUM('Раздел 2.15.2'!Q94:V94),0,1)</f>
        <v>0</v>
      </c>
    </row>
    <row r="13209" spans="1:8" x14ac:dyDescent="0.2">
      <c r="A13209" s="6">
        <f t="shared" si="195"/>
        <v>609562</v>
      </c>
      <c r="B13209" s="7">
        <v>67</v>
      </c>
      <c r="C13209" s="7">
        <v>1</v>
      </c>
      <c r="D13209" s="7">
        <v>75</v>
      </c>
      <c r="E13209" s="7" t="s">
        <v>19699</v>
      </c>
      <c r="H13209" s="6">
        <f>IF('Раздел 2.15.2'!P95=SUM('Раздел 2.15.2'!Q95:V95),0,1)</f>
        <v>0</v>
      </c>
    </row>
    <row r="13210" spans="1:8" x14ac:dyDescent="0.2">
      <c r="A13210" s="6">
        <f t="shared" si="195"/>
        <v>609562</v>
      </c>
      <c r="B13210" s="7">
        <v>67</v>
      </c>
      <c r="C13210" s="7">
        <v>1</v>
      </c>
      <c r="D13210" s="7">
        <v>76</v>
      </c>
      <c r="E13210" s="7" t="s">
        <v>19700</v>
      </c>
      <c r="H13210" s="6">
        <f>IF('Раздел 2.15.2'!P96=SUM('Раздел 2.15.2'!Q96:V96),0,1)</f>
        <v>0</v>
      </c>
    </row>
    <row r="13211" spans="1:8" x14ac:dyDescent="0.2">
      <c r="A13211" s="6">
        <f t="shared" si="195"/>
        <v>609562</v>
      </c>
      <c r="B13211" s="7">
        <v>67</v>
      </c>
      <c r="C13211" s="7">
        <v>1</v>
      </c>
      <c r="D13211" s="7">
        <v>77</v>
      </c>
      <c r="E13211" s="7" t="s">
        <v>19701</v>
      </c>
      <c r="H13211" s="6">
        <f>IF('Раздел 2.15.2'!P97=SUM('Раздел 2.15.2'!Q97:V97),0,1)</f>
        <v>0</v>
      </c>
    </row>
    <row r="13212" spans="1:8" x14ac:dyDescent="0.2">
      <c r="A13212" s="6">
        <f t="shared" si="195"/>
        <v>609562</v>
      </c>
      <c r="B13212" s="7">
        <v>67</v>
      </c>
      <c r="C13212" s="7">
        <v>1</v>
      </c>
      <c r="D13212" s="7">
        <v>78</v>
      </c>
      <c r="E13212" s="7" t="s">
        <v>19702</v>
      </c>
      <c r="H13212" s="6">
        <f>IF('Раздел 2.15.2'!P98=SUM('Раздел 2.15.2'!Q98:V98),0,1)</f>
        <v>0</v>
      </c>
    </row>
    <row r="13213" spans="1:8" x14ac:dyDescent="0.2">
      <c r="A13213" s="6">
        <f t="shared" ref="A13213:A13276" si="196">P_3</f>
        <v>609562</v>
      </c>
      <c r="B13213" s="7">
        <v>67</v>
      </c>
      <c r="C13213" s="7">
        <v>1</v>
      </c>
      <c r="D13213" s="7">
        <v>79</v>
      </c>
      <c r="E13213" s="7" t="s">
        <v>19703</v>
      </c>
      <c r="H13213" s="6">
        <f>IF('Раздел 2.15.2'!P99=SUM('Раздел 2.15.2'!Q99:V99),0,1)</f>
        <v>0</v>
      </c>
    </row>
    <row r="13214" spans="1:8" x14ac:dyDescent="0.2">
      <c r="A13214" s="6">
        <f t="shared" si="196"/>
        <v>609562</v>
      </c>
      <c r="B13214" s="7">
        <v>67</v>
      </c>
      <c r="C13214" s="7">
        <v>1</v>
      </c>
      <c r="D13214" s="7">
        <v>80</v>
      </c>
      <c r="E13214" s="7" t="s">
        <v>19704</v>
      </c>
      <c r="H13214" s="6">
        <f>IF('Раздел 2.15.2'!P100=SUM('Раздел 2.15.2'!Q100:V100),0,1)</f>
        <v>0</v>
      </c>
    </row>
    <row r="13215" spans="1:8" x14ac:dyDescent="0.2">
      <c r="A13215" s="6">
        <f t="shared" si="196"/>
        <v>609562</v>
      </c>
      <c r="B13215" s="7">
        <v>67</v>
      </c>
      <c r="C13215" s="7">
        <v>1</v>
      </c>
      <c r="D13215" s="7">
        <v>81</v>
      </c>
      <c r="E13215" s="7" t="s">
        <v>19705</v>
      </c>
      <c r="H13215" s="6">
        <f>IF('Раздел 2.15.2'!P101=SUM('Раздел 2.15.2'!Q101:V101),0,1)</f>
        <v>0</v>
      </c>
    </row>
    <row r="13216" spans="1:8" x14ac:dyDescent="0.2">
      <c r="A13216" s="6">
        <f t="shared" si="196"/>
        <v>609562</v>
      </c>
      <c r="B13216" s="7">
        <v>67</v>
      </c>
      <c r="C13216" s="7">
        <v>1</v>
      </c>
      <c r="D13216" s="7">
        <v>82</v>
      </c>
      <c r="E13216" s="7" t="s">
        <v>20469</v>
      </c>
      <c r="H13216" s="6">
        <f>IF('Раздел 2.15.2'!P102=SUM('Раздел 2.15.2'!Q102:V102),0,1)</f>
        <v>0</v>
      </c>
    </row>
    <row r="13217" spans="1:8" x14ac:dyDescent="0.2">
      <c r="A13217" s="6">
        <f t="shared" si="196"/>
        <v>609562</v>
      </c>
      <c r="B13217" s="7">
        <v>67</v>
      </c>
      <c r="C13217" s="7">
        <v>1</v>
      </c>
      <c r="D13217" s="7">
        <v>83</v>
      </c>
      <c r="E13217" s="7" t="s">
        <v>20470</v>
      </c>
      <c r="H13217" s="6">
        <f>IF('Раздел 2.15.2'!P103=SUM('Раздел 2.15.2'!Q103:V103),0,1)</f>
        <v>0</v>
      </c>
    </row>
    <row r="13218" spans="1:8" x14ac:dyDescent="0.2">
      <c r="A13218" s="6">
        <f t="shared" si="196"/>
        <v>609562</v>
      </c>
      <c r="B13218" s="7">
        <v>67</v>
      </c>
      <c r="C13218" s="7">
        <v>1</v>
      </c>
      <c r="D13218" s="7">
        <v>84</v>
      </c>
      <c r="E13218" s="7" t="s">
        <v>20471</v>
      </c>
      <c r="H13218" s="6">
        <f>IF('Раздел 2.15.2'!P104=SUM('Раздел 2.15.2'!Q104:V104),0,1)</f>
        <v>0</v>
      </c>
    </row>
    <row r="13219" spans="1:8" x14ac:dyDescent="0.2">
      <c r="A13219" s="6">
        <f t="shared" si="196"/>
        <v>609562</v>
      </c>
      <c r="B13219" s="7">
        <v>67</v>
      </c>
      <c r="C13219" s="7">
        <v>1</v>
      </c>
      <c r="D13219" s="7">
        <v>85</v>
      </c>
      <c r="E13219" s="7" t="s">
        <v>20472</v>
      </c>
      <c r="H13219" s="6">
        <f>IF('Раздел 2.15.2'!P105=SUM('Раздел 2.15.2'!Q105:V105),0,1)</f>
        <v>0</v>
      </c>
    </row>
    <row r="13220" spans="1:8" x14ac:dyDescent="0.2">
      <c r="A13220" s="6">
        <f t="shared" si="196"/>
        <v>609562</v>
      </c>
      <c r="B13220" s="7">
        <v>67</v>
      </c>
      <c r="C13220" s="7">
        <v>1</v>
      </c>
      <c r="D13220" s="7">
        <v>86</v>
      </c>
      <c r="E13220" s="7" t="s">
        <v>20473</v>
      </c>
      <c r="H13220" s="6">
        <f>IF('Раздел 2.15.2'!P106=SUM('Раздел 2.15.2'!Q106:V106),0,1)</f>
        <v>0</v>
      </c>
    </row>
    <row r="13221" spans="1:8" x14ac:dyDescent="0.2">
      <c r="A13221" s="6">
        <f t="shared" si="196"/>
        <v>609562</v>
      </c>
      <c r="B13221" s="7">
        <v>67</v>
      </c>
      <c r="C13221" s="7">
        <v>1</v>
      </c>
      <c r="D13221" s="7">
        <v>87</v>
      </c>
      <c r="E13221" s="7" t="s">
        <v>20474</v>
      </c>
      <c r="H13221" s="6">
        <f>IF('Раздел 2.15.2'!P107=SUM('Раздел 2.15.2'!Q107:V107),0,1)</f>
        <v>0</v>
      </c>
    </row>
    <row r="13222" spans="1:8" x14ac:dyDescent="0.2">
      <c r="A13222" s="6">
        <f t="shared" si="196"/>
        <v>609562</v>
      </c>
      <c r="B13222" s="7">
        <v>67</v>
      </c>
      <c r="C13222" s="7">
        <v>1</v>
      </c>
      <c r="D13222" s="7">
        <v>88</v>
      </c>
      <c r="E13222" s="7" t="s">
        <v>20475</v>
      </c>
      <c r="H13222" s="6">
        <f>IF('Раздел 2.15.2'!P108=SUM('Раздел 2.15.2'!Q108:V108),0,1)</f>
        <v>0</v>
      </c>
    </row>
    <row r="13223" spans="1:8" x14ac:dyDescent="0.2">
      <c r="A13223" s="6">
        <f t="shared" si="196"/>
        <v>609562</v>
      </c>
      <c r="B13223" s="7">
        <v>67</v>
      </c>
      <c r="C13223" s="7">
        <v>1</v>
      </c>
      <c r="D13223" s="7">
        <v>89</v>
      </c>
      <c r="E13223" s="7" t="s">
        <v>20476</v>
      </c>
      <c r="H13223" s="6">
        <f>IF('Раздел 2.15.2'!P109=SUM('Раздел 2.15.2'!Q109:V109),0,1)</f>
        <v>0</v>
      </c>
    </row>
    <row r="13224" spans="1:8" x14ac:dyDescent="0.2">
      <c r="A13224" s="6">
        <f t="shared" si="196"/>
        <v>609562</v>
      </c>
      <c r="B13224" s="7">
        <v>67</v>
      </c>
      <c r="C13224" s="7">
        <v>1</v>
      </c>
      <c r="D13224" s="7">
        <v>90</v>
      </c>
      <c r="E13224" s="7" t="s">
        <v>20477</v>
      </c>
      <c r="H13224" s="6">
        <f>IF('Раздел 2.15.2'!P110=SUM('Раздел 2.15.2'!Q110:V110),0,1)</f>
        <v>0</v>
      </c>
    </row>
    <row r="13225" spans="1:8" x14ac:dyDescent="0.2">
      <c r="A13225" s="6">
        <f t="shared" si="196"/>
        <v>609562</v>
      </c>
      <c r="B13225" s="7">
        <v>67</v>
      </c>
      <c r="C13225" s="7">
        <v>1</v>
      </c>
      <c r="D13225" s="7">
        <v>91</v>
      </c>
      <c r="E13225" s="7" t="s">
        <v>20478</v>
      </c>
      <c r="H13225" s="6">
        <f>IF('Раздел 2.15.2'!P111=SUM('Раздел 2.15.2'!Q111:V111),0,1)</f>
        <v>0</v>
      </c>
    </row>
    <row r="13226" spans="1:8" x14ac:dyDescent="0.2">
      <c r="A13226" s="6">
        <f t="shared" si="196"/>
        <v>609562</v>
      </c>
      <c r="B13226" s="7">
        <v>67</v>
      </c>
      <c r="C13226" s="7">
        <v>1</v>
      </c>
      <c r="D13226" s="7">
        <v>92</v>
      </c>
      <c r="E13226" s="7" t="s">
        <v>20479</v>
      </c>
      <c r="H13226" s="6">
        <f>IF('Раздел 2.15.2'!P112=SUM('Раздел 2.15.2'!Q112:V112),0,1)</f>
        <v>0</v>
      </c>
    </row>
    <row r="13227" spans="1:8" x14ac:dyDescent="0.2">
      <c r="A13227" s="6">
        <f t="shared" si="196"/>
        <v>609562</v>
      </c>
      <c r="B13227" s="7">
        <v>67</v>
      </c>
      <c r="C13227" s="7">
        <v>1</v>
      </c>
      <c r="D13227" s="7">
        <v>93</v>
      </c>
      <c r="E13227" s="7" t="s">
        <v>20480</v>
      </c>
      <c r="H13227" s="6">
        <f>IF('Раздел 2.15.2'!P113=SUM('Раздел 2.15.2'!Q113:V113),0,1)</f>
        <v>0</v>
      </c>
    </row>
    <row r="13228" spans="1:8" x14ac:dyDescent="0.2">
      <c r="A13228" s="6">
        <f t="shared" si="196"/>
        <v>609562</v>
      </c>
      <c r="B13228" s="7">
        <v>67</v>
      </c>
      <c r="C13228" s="7">
        <v>1</v>
      </c>
      <c r="D13228" s="7">
        <v>94</v>
      </c>
      <c r="E13228" s="7" t="s">
        <v>20481</v>
      </c>
      <c r="H13228" s="6">
        <f>IF('Раздел 2.15.2'!P114=SUM('Раздел 2.15.2'!Q114:V114),0,1)</f>
        <v>0</v>
      </c>
    </row>
    <row r="13229" spans="1:8" x14ac:dyDescent="0.2">
      <c r="A13229" s="6">
        <f t="shared" si="196"/>
        <v>609562</v>
      </c>
      <c r="B13229" s="7">
        <v>67</v>
      </c>
      <c r="C13229" s="7">
        <v>1</v>
      </c>
      <c r="D13229" s="7">
        <v>95</v>
      </c>
      <c r="E13229" s="7" t="s">
        <v>20482</v>
      </c>
      <c r="H13229" s="6">
        <f>IF('Раздел 2.15.2'!P115=SUM('Раздел 2.15.2'!Q115:V115),0,1)</f>
        <v>0</v>
      </c>
    </row>
    <row r="13230" spans="1:8" x14ac:dyDescent="0.2">
      <c r="A13230" s="6">
        <f t="shared" si="196"/>
        <v>609562</v>
      </c>
      <c r="B13230" s="7">
        <v>67</v>
      </c>
      <c r="C13230" s="7">
        <v>1</v>
      </c>
      <c r="D13230" s="7">
        <v>96</v>
      </c>
      <c r="E13230" s="7" t="s">
        <v>20158</v>
      </c>
      <c r="H13230" s="6">
        <f>IF('Раздел 2.15.2'!P116=SUM('Раздел 2.15.2'!Q116:V116),0,1)</f>
        <v>0</v>
      </c>
    </row>
    <row r="13231" spans="1:8" x14ac:dyDescent="0.2">
      <c r="A13231" s="6">
        <f t="shared" si="196"/>
        <v>609562</v>
      </c>
      <c r="B13231" s="7">
        <v>67</v>
      </c>
      <c r="C13231" s="7">
        <v>1</v>
      </c>
      <c r="D13231" s="7">
        <v>97</v>
      </c>
      <c r="E13231" s="7" t="s">
        <v>20159</v>
      </c>
      <c r="H13231" s="6">
        <f>IF('Раздел 2.15.2'!P117=SUM('Раздел 2.15.2'!Q117:V117),0,1)</f>
        <v>0</v>
      </c>
    </row>
    <row r="13232" spans="1:8" x14ac:dyDescent="0.2">
      <c r="A13232" s="6">
        <f t="shared" si="196"/>
        <v>609562</v>
      </c>
      <c r="B13232" s="7">
        <v>67</v>
      </c>
      <c r="C13232" s="7">
        <v>1</v>
      </c>
      <c r="D13232" s="7">
        <v>98</v>
      </c>
      <c r="E13232" s="7" t="s">
        <v>20160</v>
      </c>
      <c r="H13232" s="6">
        <f>IF('Раздел 2.15.2'!P118=SUM('Раздел 2.15.2'!Q118:V118),0,1)</f>
        <v>0</v>
      </c>
    </row>
    <row r="13233" spans="1:8" x14ac:dyDescent="0.2">
      <c r="A13233" s="6">
        <f t="shared" si="196"/>
        <v>609562</v>
      </c>
      <c r="B13233" s="7">
        <v>67</v>
      </c>
      <c r="C13233" s="7">
        <v>1</v>
      </c>
      <c r="D13233" s="7">
        <v>99</v>
      </c>
      <c r="E13233" s="7" t="s">
        <v>20161</v>
      </c>
      <c r="H13233" s="6">
        <f>IF('Раздел 2.15.2'!P119=SUM('Раздел 2.15.2'!Q119:V119),0,1)</f>
        <v>0</v>
      </c>
    </row>
    <row r="13234" spans="1:8" x14ac:dyDescent="0.2">
      <c r="A13234" s="6">
        <f t="shared" si="196"/>
        <v>609562</v>
      </c>
      <c r="B13234" s="7">
        <v>67</v>
      </c>
      <c r="C13234" s="7">
        <v>1</v>
      </c>
      <c r="D13234" s="7">
        <v>100</v>
      </c>
      <c r="E13234" s="7" t="s">
        <v>20162</v>
      </c>
      <c r="H13234" s="6">
        <f>IF('Раздел 2.15.2'!P120=SUM('Раздел 2.15.2'!Q120:V120),0,1)</f>
        <v>0</v>
      </c>
    </row>
    <row r="13235" spans="1:8" x14ac:dyDescent="0.2">
      <c r="A13235" s="6">
        <f t="shared" si="196"/>
        <v>609562</v>
      </c>
      <c r="B13235" s="7">
        <v>67</v>
      </c>
      <c r="C13235" s="7">
        <v>1</v>
      </c>
      <c r="D13235" s="7">
        <v>101</v>
      </c>
      <c r="E13235" s="7" t="s">
        <v>20163</v>
      </c>
      <c r="H13235" s="6">
        <f>IF('Раздел 2.15.2'!P121=SUM('Раздел 2.15.2'!Q121:V121),0,1)</f>
        <v>0</v>
      </c>
    </row>
    <row r="13236" spans="1:8" x14ac:dyDescent="0.2">
      <c r="A13236" s="6">
        <f t="shared" si="196"/>
        <v>609562</v>
      </c>
      <c r="B13236" s="7">
        <v>67</v>
      </c>
      <c r="C13236" s="7">
        <v>1</v>
      </c>
      <c r="D13236" s="7">
        <v>102</v>
      </c>
      <c r="E13236" s="7" t="s">
        <v>20164</v>
      </c>
      <c r="H13236" s="6">
        <f>IF('Раздел 2.15.2'!P122=SUM('Раздел 2.15.2'!Q122:V122),0,1)</f>
        <v>0</v>
      </c>
    </row>
    <row r="13237" spans="1:8" x14ac:dyDescent="0.2">
      <c r="A13237" s="6">
        <f t="shared" si="196"/>
        <v>609562</v>
      </c>
      <c r="B13237" s="7">
        <v>67</v>
      </c>
      <c r="C13237" s="7">
        <v>1</v>
      </c>
      <c r="D13237" s="7">
        <v>103</v>
      </c>
      <c r="E13237" s="7" t="s">
        <v>20165</v>
      </c>
      <c r="H13237" s="6">
        <f>IF('Раздел 2.15.2'!P123=SUM('Раздел 2.15.2'!Q123:V123),0,1)</f>
        <v>0</v>
      </c>
    </row>
    <row r="13238" spans="1:8" x14ac:dyDescent="0.2">
      <c r="A13238" s="6">
        <f t="shared" si="196"/>
        <v>609562</v>
      </c>
      <c r="B13238" s="7">
        <v>67</v>
      </c>
      <c r="C13238" s="7">
        <v>1</v>
      </c>
      <c r="D13238" s="7">
        <v>104</v>
      </c>
      <c r="E13238" s="7" t="s">
        <v>20166</v>
      </c>
      <c r="H13238" s="6">
        <f>IF('Раздел 2.15.2'!P124=SUM('Раздел 2.15.2'!Q124:V124),0,1)</f>
        <v>0</v>
      </c>
    </row>
    <row r="13239" spans="1:8" x14ac:dyDescent="0.2">
      <c r="A13239" s="6">
        <f t="shared" si="196"/>
        <v>609562</v>
      </c>
      <c r="B13239" s="7">
        <v>67</v>
      </c>
      <c r="C13239" s="7">
        <v>1</v>
      </c>
      <c r="D13239" s="7">
        <v>105</v>
      </c>
      <c r="E13239" s="7" t="s">
        <v>20167</v>
      </c>
      <c r="H13239" s="6">
        <f>IF('Раздел 2.15.2'!P125=SUM('Раздел 2.15.2'!Q125:V125),0,1)</f>
        <v>0</v>
      </c>
    </row>
    <row r="13240" spans="1:8" x14ac:dyDescent="0.2">
      <c r="A13240" s="6">
        <f t="shared" si="196"/>
        <v>609562</v>
      </c>
      <c r="B13240" s="7">
        <v>67</v>
      </c>
      <c r="C13240" s="7">
        <v>1</v>
      </c>
      <c r="D13240" s="7">
        <v>106</v>
      </c>
      <c r="E13240" s="7" t="s">
        <v>20168</v>
      </c>
      <c r="H13240" s="6">
        <f>IF('Раздел 2.15.2'!P126=SUM('Раздел 2.15.2'!Q126:V126),0,1)</f>
        <v>0</v>
      </c>
    </row>
    <row r="13241" spans="1:8" x14ac:dyDescent="0.2">
      <c r="A13241" s="6">
        <f t="shared" si="196"/>
        <v>609562</v>
      </c>
      <c r="B13241" s="7">
        <v>67</v>
      </c>
      <c r="C13241" s="7">
        <v>1</v>
      </c>
      <c r="D13241" s="7">
        <v>107</v>
      </c>
      <c r="E13241" s="7" t="s">
        <v>20169</v>
      </c>
      <c r="H13241" s="6">
        <f>IF('Раздел 2.15.2'!P127=SUM('Раздел 2.15.2'!Q127:V127),0,1)</f>
        <v>0</v>
      </c>
    </row>
    <row r="13242" spans="1:8" x14ac:dyDescent="0.2">
      <c r="A13242" s="6">
        <f t="shared" si="196"/>
        <v>609562</v>
      </c>
      <c r="B13242" s="7">
        <v>67</v>
      </c>
      <c r="C13242" s="7">
        <v>1</v>
      </c>
      <c r="D13242" s="7">
        <v>108</v>
      </c>
      <c r="E13242" s="7" t="s">
        <v>20170</v>
      </c>
      <c r="H13242" s="6">
        <f>IF('Раздел 2.15.2'!P128=SUM('Раздел 2.15.2'!Q128:V128),0,1)</f>
        <v>0</v>
      </c>
    </row>
    <row r="13243" spans="1:8" x14ac:dyDescent="0.2">
      <c r="A13243" s="6">
        <f t="shared" si="196"/>
        <v>609562</v>
      </c>
      <c r="B13243" s="7">
        <v>67</v>
      </c>
      <c r="C13243" s="7">
        <v>1</v>
      </c>
      <c r="D13243" s="7">
        <v>109</v>
      </c>
      <c r="E13243" s="7" t="s">
        <v>20171</v>
      </c>
      <c r="H13243" s="6">
        <f>IF('Раздел 2.15.2'!P129=SUM('Раздел 2.15.2'!Q129:V129),0,1)</f>
        <v>0</v>
      </c>
    </row>
    <row r="13244" spans="1:8" x14ac:dyDescent="0.2">
      <c r="A13244" s="6">
        <f t="shared" si="196"/>
        <v>609562</v>
      </c>
      <c r="B13244" s="7">
        <v>67</v>
      </c>
      <c r="C13244" s="7">
        <v>1</v>
      </c>
      <c r="D13244" s="7">
        <v>110</v>
      </c>
      <c r="E13244" s="7" t="s">
        <v>20172</v>
      </c>
      <c r="H13244" s="6">
        <f>IF('Раздел 2.15.2'!P130=SUM('Раздел 2.15.2'!Q130:V130),0,1)</f>
        <v>0</v>
      </c>
    </row>
    <row r="13245" spans="1:8" x14ac:dyDescent="0.2">
      <c r="A13245" s="6">
        <f t="shared" si="196"/>
        <v>609562</v>
      </c>
      <c r="B13245" s="7">
        <v>67</v>
      </c>
      <c r="C13245" s="7">
        <v>1</v>
      </c>
      <c r="D13245" s="7">
        <v>111</v>
      </c>
      <c r="E13245" s="7" t="s">
        <v>20173</v>
      </c>
      <c r="H13245" s="6">
        <f>IF('Раздел 2.15.2'!P131=SUM('Раздел 2.15.2'!Q131:V131),0,1)</f>
        <v>0</v>
      </c>
    </row>
    <row r="13246" spans="1:8" x14ac:dyDescent="0.2">
      <c r="A13246" s="6">
        <f t="shared" si="196"/>
        <v>609562</v>
      </c>
      <c r="B13246" s="7">
        <v>67</v>
      </c>
      <c r="C13246" s="7">
        <v>1</v>
      </c>
      <c r="D13246" s="7">
        <v>112</v>
      </c>
      <c r="E13246" s="7" t="s">
        <v>20174</v>
      </c>
      <c r="H13246" s="6">
        <f>IF('Раздел 2.15.2'!P132=SUM('Раздел 2.15.2'!Q132:V132),0,1)</f>
        <v>0</v>
      </c>
    </row>
    <row r="13247" spans="1:8" x14ac:dyDescent="0.2">
      <c r="A13247" s="6">
        <f t="shared" si="196"/>
        <v>609562</v>
      </c>
      <c r="B13247" s="7">
        <v>67</v>
      </c>
      <c r="C13247" s="7">
        <v>1</v>
      </c>
      <c r="D13247" s="7">
        <v>113</v>
      </c>
      <c r="E13247" s="7" t="s">
        <v>20175</v>
      </c>
      <c r="H13247" s="6">
        <f>IF('Раздел 2.15.2'!P133=SUM('Раздел 2.15.2'!Q133:V133),0,1)</f>
        <v>0</v>
      </c>
    </row>
    <row r="13248" spans="1:8" x14ac:dyDescent="0.2">
      <c r="A13248" s="6">
        <f t="shared" si="196"/>
        <v>609562</v>
      </c>
      <c r="B13248" s="7">
        <v>67</v>
      </c>
      <c r="C13248" s="7">
        <v>1</v>
      </c>
      <c r="D13248" s="7">
        <v>114</v>
      </c>
      <c r="E13248" s="7" t="s">
        <v>20971</v>
      </c>
      <c r="H13248" s="6">
        <f>IF('Раздел 2.15.2'!P134=SUM('Раздел 2.15.2'!Q134:V134),0,1)</f>
        <v>0</v>
      </c>
    </row>
    <row r="13249" spans="1:8" x14ac:dyDescent="0.2">
      <c r="A13249" s="6">
        <f t="shared" si="196"/>
        <v>609562</v>
      </c>
      <c r="B13249" s="7">
        <v>67</v>
      </c>
      <c r="C13249" s="7">
        <v>1</v>
      </c>
      <c r="D13249" s="7">
        <v>115</v>
      </c>
      <c r="E13249" s="7" t="s">
        <v>20972</v>
      </c>
      <c r="H13249" s="6">
        <f>IF('Раздел 2.15.2'!P135=SUM('Раздел 2.15.2'!Q135:V135),0,1)</f>
        <v>0</v>
      </c>
    </row>
    <row r="13250" spans="1:8" x14ac:dyDescent="0.2">
      <c r="A13250" s="6">
        <f t="shared" si="196"/>
        <v>609562</v>
      </c>
      <c r="B13250" s="7">
        <v>67</v>
      </c>
      <c r="C13250" s="7">
        <v>1</v>
      </c>
      <c r="D13250" s="7">
        <v>116</v>
      </c>
      <c r="E13250" s="7" t="s">
        <v>20973</v>
      </c>
      <c r="H13250" s="6">
        <f>IF('Раздел 2.15.2'!P136=SUM('Раздел 2.15.2'!Q136:V136),0,1)</f>
        <v>0</v>
      </c>
    </row>
    <row r="13251" spans="1:8" x14ac:dyDescent="0.2">
      <c r="A13251" s="6">
        <f t="shared" si="196"/>
        <v>609562</v>
      </c>
      <c r="B13251" s="7">
        <v>67</v>
      </c>
      <c r="C13251" s="7">
        <v>1</v>
      </c>
      <c r="D13251" s="7">
        <v>117</v>
      </c>
      <c r="E13251" s="7" t="s">
        <v>20974</v>
      </c>
      <c r="H13251" s="6">
        <f>IF('Раздел 2.15.2'!P137=SUM('Раздел 2.15.2'!Q137:V137),0,1)</f>
        <v>0</v>
      </c>
    </row>
    <row r="13252" spans="1:8" x14ac:dyDescent="0.2">
      <c r="A13252" s="6">
        <f t="shared" si="196"/>
        <v>609562</v>
      </c>
      <c r="B13252" s="7">
        <v>67</v>
      </c>
      <c r="C13252" s="7">
        <v>1</v>
      </c>
      <c r="D13252" s="7">
        <v>118</v>
      </c>
      <c r="E13252" s="7" t="s">
        <v>20975</v>
      </c>
      <c r="H13252" s="6">
        <f>IF('Раздел 2.15.2'!P138=SUM('Раздел 2.15.2'!Q138:V138),0,1)</f>
        <v>0</v>
      </c>
    </row>
    <row r="13253" spans="1:8" x14ac:dyDescent="0.2">
      <c r="A13253" s="6">
        <f t="shared" si="196"/>
        <v>609562</v>
      </c>
      <c r="B13253" s="7">
        <v>67</v>
      </c>
      <c r="C13253" s="7">
        <v>1</v>
      </c>
      <c r="D13253" s="7">
        <v>119</v>
      </c>
      <c r="E13253" s="7" t="s">
        <v>21745</v>
      </c>
      <c r="H13253" s="6">
        <f>IF('Раздел 2.15.2'!P139=SUM('Раздел 2.15.2'!Q139:V139),0,1)</f>
        <v>0</v>
      </c>
    </row>
    <row r="13254" spans="1:8" x14ac:dyDescent="0.2">
      <c r="A13254" s="6">
        <f t="shared" si="196"/>
        <v>609562</v>
      </c>
      <c r="B13254" s="7">
        <v>67</v>
      </c>
      <c r="C13254" s="7">
        <v>1</v>
      </c>
      <c r="D13254" s="7">
        <v>120</v>
      </c>
      <c r="E13254" s="7" t="s">
        <v>21746</v>
      </c>
      <c r="H13254" s="6">
        <f>IF('Раздел 2.15.2'!P140=SUM('Раздел 2.15.2'!Q140:V140),0,1)</f>
        <v>0</v>
      </c>
    </row>
    <row r="13255" spans="1:8" x14ac:dyDescent="0.2">
      <c r="A13255" s="6">
        <f t="shared" si="196"/>
        <v>609562</v>
      </c>
      <c r="B13255" s="7">
        <v>67</v>
      </c>
      <c r="C13255" s="7">
        <v>1</v>
      </c>
      <c r="D13255" s="7">
        <v>121</v>
      </c>
      <c r="E13255" s="7" t="s">
        <v>21747</v>
      </c>
      <c r="H13255" s="6">
        <f>IF('Раздел 2.15.2'!P141=SUM('Раздел 2.15.2'!Q141:V141),0,1)</f>
        <v>0</v>
      </c>
    </row>
    <row r="13256" spans="1:8" x14ac:dyDescent="0.2">
      <c r="A13256" s="6">
        <f t="shared" si="196"/>
        <v>609562</v>
      </c>
      <c r="B13256" s="7">
        <v>67</v>
      </c>
      <c r="C13256" s="7">
        <v>1</v>
      </c>
      <c r="D13256" s="7">
        <v>122</v>
      </c>
      <c r="E13256" s="7" t="s">
        <v>21748</v>
      </c>
      <c r="H13256" s="6">
        <f>IF('Раздел 2.15.2'!P142=SUM('Раздел 2.15.2'!Q142:V142),0,1)</f>
        <v>0</v>
      </c>
    </row>
    <row r="13257" spans="1:8" x14ac:dyDescent="0.2">
      <c r="A13257" s="6">
        <f t="shared" si="196"/>
        <v>609562</v>
      </c>
      <c r="B13257" s="7">
        <v>67</v>
      </c>
      <c r="C13257" s="7">
        <v>1</v>
      </c>
      <c r="D13257" s="7">
        <v>123</v>
      </c>
      <c r="E13257" s="7" t="s">
        <v>21749</v>
      </c>
      <c r="H13257" s="6">
        <f>IF('Раздел 2.15.2'!P143=SUM('Раздел 2.15.2'!Q143:V143),0,1)</f>
        <v>0</v>
      </c>
    </row>
    <row r="13258" spans="1:8" x14ac:dyDescent="0.2">
      <c r="A13258" s="6">
        <f t="shared" si="196"/>
        <v>609562</v>
      </c>
      <c r="B13258" s="7">
        <v>67</v>
      </c>
      <c r="C13258" s="7">
        <v>1</v>
      </c>
      <c r="D13258" s="7">
        <v>124</v>
      </c>
      <c r="E13258" s="7" t="s">
        <v>21750</v>
      </c>
      <c r="H13258" s="6">
        <f>IF('Раздел 2.15.2'!P144=SUM('Раздел 2.15.2'!Q144:V144),0,1)</f>
        <v>0</v>
      </c>
    </row>
    <row r="13259" spans="1:8" x14ac:dyDescent="0.2">
      <c r="A13259" s="6">
        <f t="shared" si="196"/>
        <v>609562</v>
      </c>
      <c r="B13259" s="7">
        <v>67</v>
      </c>
      <c r="C13259" s="7">
        <v>1</v>
      </c>
      <c r="D13259" s="7">
        <v>125</v>
      </c>
      <c r="E13259" s="7" t="s">
        <v>21751</v>
      </c>
      <c r="H13259" s="6">
        <f>IF('Раздел 2.15.2'!P145=SUM('Раздел 2.15.2'!Q145:V145),0,1)</f>
        <v>0</v>
      </c>
    </row>
    <row r="13260" spans="1:8" x14ac:dyDescent="0.2">
      <c r="A13260" s="6">
        <f t="shared" si="196"/>
        <v>609562</v>
      </c>
      <c r="B13260" s="7">
        <v>67</v>
      </c>
      <c r="C13260" s="7">
        <v>1</v>
      </c>
      <c r="D13260" s="7">
        <v>126</v>
      </c>
      <c r="E13260" s="7" t="s">
        <v>21752</v>
      </c>
      <c r="H13260" s="6">
        <f>IF('Раздел 2.15.2'!P146=SUM('Раздел 2.15.2'!Q146:V146),0,1)</f>
        <v>0</v>
      </c>
    </row>
    <row r="13261" spans="1:8" x14ac:dyDescent="0.2">
      <c r="A13261" s="6">
        <f t="shared" si="196"/>
        <v>609562</v>
      </c>
      <c r="B13261" s="7">
        <v>67</v>
      </c>
      <c r="C13261" s="7">
        <v>1</v>
      </c>
      <c r="D13261" s="7">
        <v>127</v>
      </c>
      <c r="E13261" s="7" t="s">
        <v>17762</v>
      </c>
      <c r="H13261" s="6">
        <f>IF('Раздел 2.15.2'!P147=SUM('Раздел 2.15.2'!Q147:V147),0,1)</f>
        <v>0</v>
      </c>
    </row>
    <row r="13262" spans="1:8" x14ac:dyDescent="0.2">
      <c r="A13262" s="6">
        <f t="shared" si="196"/>
        <v>609562</v>
      </c>
      <c r="B13262" s="7">
        <v>67</v>
      </c>
      <c r="C13262" s="7">
        <v>1</v>
      </c>
      <c r="D13262" s="7">
        <v>128</v>
      </c>
      <c r="E13262" s="7" t="s">
        <v>17763</v>
      </c>
      <c r="H13262" s="6">
        <f>IF('Раздел 2.15.2'!P148=SUM('Раздел 2.15.2'!Q148:V148),0,1)</f>
        <v>0</v>
      </c>
    </row>
    <row r="13263" spans="1:8" x14ac:dyDescent="0.2">
      <c r="A13263" s="6">
        <f t="shared" si="196"/>
        <v>609562</v>
      </c>
      <c r="B13263" s="7">
        <v>67</v>
      </c>
      <c r="C13263" s="7">
        <v>1</v>
      </c>
      <c r="D13263" s="7">
        <v>129</v>
      </c>
      <c r="E13263" s="7" t="s">
        <v>17764</v>
      </c>
      <c r="H13263" s="6">
        <f>IF('Раздел 2.15.2'!P149=SUM('Раздел 2.15.2'!Q149:V149),0,1)</f>
        <v>0</v>
      </c>
    </row>
    <row r="13264" spans="1:8" x14ac:dyDescent="0.2">
      <c r="A13264" s="6">
        <f t="shared" si="196"/>
        <v>609562</v>
      </c>
      <c r="B13264" s="7">
        <v>67</v>
      </c>
      <c r="C13264" s="7">
        <v>1</v>
      </c>
      <c r="D13264" s="7">
        <v>130</v>
      </c>
      <c r="E13264" s="7" t="s">
        <v>17765</v>
      </c>
      <c r="H13264" s="6">
        <f>IF('Раздел 2.15.2'!P150=SUM('Раздел 2.15.2'!Q150:V150),0,1)</f>
        <v>0</v>
      </c>
    </row>
    <row r="13265" spans="1:8" x14ac:dyDescent="0.2">
      <c r="A13265" s="6">
        <f t="shared" si="196"/>
        <v>609562</v>
      </c>
      <c r="B13265" s="7">
        <v>67</v>
      </c>
      <c r="C13265" s="7">
        <v>1</v>
      </c>
      <c r="D13265" s="7">
        <v>131</v>
      </c>
      <c r="E13265" s="7" t="s">
        <v>17771</v>
      </c>
      <c r="H13265" s="6">
        <f>IF('Раздел 2.15.2'!P151=SUM('Раздел 2.15.2'!Q151:V151),0,1)</f>
        <v>0</v>
      </c>
    </row>
    <row r="13266" spans="1:8" x14ac:dyDescent="0.2">
      <c r="A13266" s="6">
        <f t="shared" si="196"/>
        <v>609562</v>
      </c>
      <c r="B13266" s="7">
        <v>67</v>
      </c>
      <c r="C13266" s="7">
        <v>1</v>
      </c>
      <c r="D13266" s="7">
        <v>132</v>
      </c>
      <c r="E13266" s="7" t="s">
        <v>17772</v>
      </c>
      <c r="H13266" s="6">
        <f>IF('Раздел 2.15.2'!P152=SUM('Раздел 2.15.2'!Q152:V152),0,1)</f>
        <v>0</v>
      </c>
    </row>
    <row r="13267" spans="1:8" x14ac:dyDescent="0.2">
      <c r="A13267" s="6">
        <f t="shared" si="196"/>
        <v>609562</v>
      </c>
      <c r="B13267" s="7">
        <v>67</v>
      </c>
      <c r="C13267" s="7">
        <v>1</v>
      </c>
      <c r="D13267" s="7">
        <v>133</v>
      </c>
      <c r="E13267" s="7" t="s">
        <v>17773</v>
      </c>
      <c r="H13267" s="6">
        <f>IF('Раздел 2.15.2'!P153=SUM('Раздел 2.15.2'!Q153:V153),0,1)</f>
        <v>0</v>
      </c>
    </row>
    <row r="13268" spans="1:8" x14ac:dyDescent="0.2">
      <c r="A13268" s="6">
        <f t="shared" si="196"/>
        <v>609562</v>
      </c>
      <c r="B13268" s="7">
        <v>67</v>
      </c>
      <c r="C13268" s="7">
        <v>1</v>
      </c>
      <c r="D13268" s="7">
        <v>134</v>
      </c>
      <c r="E13268" s="7" t="s">
        <v>17774</v>
      </c>
      <c r="H13268" s="6">
        <f>IF('Раздел 2.15.2'!P154=SUM('Раздел 2.15.2'!Q154:V154),0,1)</f>
        <v>0</v>
      </c>
    </row>
    <row r="13269" spans="1:8" x14ac:dyDescent="0.2">
      <c r="A13269" s="6">
        <f t="shared" si="196"/>
        <v>609562</v>
      </c>
      <c r="B13269" s="7">
        <v>67</v>
      </c>
      <c r="C13269" s="7">
        <v>1</v>
      </c>
      <c r="D13269" s="7">
        <v>135</v>
      </c>
      <c r="E13269" s="7" t="s">
        <v>17775</v>
      </c>
      <c r="H13269" s="6">
        <f>IF('Раздел 2.15.2'!P155=SUM('Раздел 2.15.2'!Q155:V155),0,1)</f>
        <v>0</v>
      </c>
    </row>
    <row r="13270" spans="1:8" x14ac:dyDescent="0.2">
      <c r="A13270" s="6">
        <f t="shared" si="196"/>
        <v>609562</v>
      </c>
      <c r="B13270" s="7">
        <v>67</v>
      </c>
      <c r="C13270" s="7">
        <v>1</v>
      </c>
      <c r="D13270" s="7">
        <v>136</v>
      </c>
      <c r="E13270" s="7" t="s">
        <v>17776</v>
      </c>
      <c r="H13270" s="6">
        <f>IF('Раздел 2.15.2'!P156=SUM('Раздел 2.15.2'!Q156:V156),0,1)</f>
        <v>0</v>
      </c>
    </row>
    <row r="13271" spans="1:8" x14ac:dyDescent="0.2">
      <c r="A13271" s="6">
        <f t="shared" si="196"/>
        <v>609562</v>
      </c>
      <c r="B13271" s="7">
        <v>67</v>
      </c>
      <c r="C13271" s="7">
        <v>1</v>
      </c>
      <c r="D13271" s="7">
        <v>137</v>
      </c>
      <c r="E13271" s="7" t="s">
        <v>17777</v>
      </c>
      <c r="H13271" s="6">
        <f>IF('Раздел 2.15.2'!P157=SUM('Раздел 2.15.2'!Q157:V157),0,1)</f>
        <v>0</v>
      </c>
    </row>
    <row r="13272" spans="1:8" x14ac:dyDescent="0.2">
      <c r="A13272" s="6">
        <f t="shared" si="196"/>
        <v>609562</v>
      </c>
      <c r="B13272" s="7">
        <v>67</v>
      </c>
      <c r="C13272" s="7">
        <v>1</v>
      </c>
      <c r="D13272" s="7">
        <v>138</v>
      </c>
      <c r="E13272" s="7" t="s">
        <v>17778</v>
      </c>
      <c r="H13272" s="6">
        <f>IF('Раздел 2.15.2'!P158=SUM('Раздел 2.15.2'!Q158:V158),0,1)</f>
        <v>0</v>
      </c>
    </row>
    <row r="13273" spans="1:8" x14ac:dyDescent="0.2">
      <c r="A13273" s="6">
        <f t="shared" si="196"/>
        <v>609562</v>
      </c>
      <c r="B13273" s="7">
        <v>67</v>
      </c>
      <c r="C13273" s="7">
        <v>1</v>
      </c>
      <c r="D13273" s="7">
        <v>139</v>
      </c>
      <c r="E13273" s="7" t="s">
        <v>17779</v>
      </c>
      <c r="H13273" s="6">
        <f>IF('Раздел 2.15.2'!P159=SUM('Раздел 2.15.2'!Q159:V159),0,1)</f>
        <v>0</v>
      </c>
    </row>
    <row r="13274" spans="1:8" x14ac:dyDescent="0.2">
      <c r="A13274" s="6">
        <f t="shared" si="196"/>
        <v>609562</v>
      </c>
      <c r="B13274" s="7">
        <v>67</v>
      </c>
      <c r="C13274" s="7">
        <v>1</v>
      </c>
      <c r="D13274" s="7">
        <v>140</v>
      </c>
      <c r="E13274" s="7" t="s">
        <v>17780</v>
      </c>
      <c r="H13274" s="6">
        <f>IF('Раздел 2.15.2'!P160=SUM('Раздел 2.15.2'!Q160:V160),0,1)</f>
        <v>0</v>
      </c>
    </row>
    <row r="13275" spans="1:8" x14ac:dyDescent="0.2">
      <c r="A13275" s="6">
        <f t="shared" si="196"/>
        <v>609562</v>
      </c>
      <c r="B13275" s="7">
        <v>67</v>
      </c>
      <c r="C13275" s="7">
        <v>1</v>
      </c>
      <c r="D13275" s="7">
        <v>141</v>
      </c>
      <c r="E13275" s="7" t="s">
        <v>17781</v>
      </c>
      <c r="H13275" s="6">
        <f>IF('Раздел 2.15.2'!P161=SUM('Раздел 2.15.2'!Q161:V161),0,1)</f>
        <v>0</v>
      </c>
    </row>
    <row r="13276" spans="1:8" x14ac:dyDescent="0.2">
      <c r="A13276" s="6">
        <f t="shared" si="196"/>
        <v>609562</v>
      </c>
      <c r="B13276" s="7">
        <v>67</v>
      </c>
      <c r="C13276" s="7">
        <v>1</v>
      </c>
      <c r="D13276" s="7">
        <v>142</v>
      </c>
      <c r="E13276" s="7" t="s">
        <v>17782</v>
      </c>
      <c r="H13276" s="6">
        <f>IF('Раздел 2.15.2'!P162=SUM('Раздел 2.15.2'!Q162:V162),0,1)</f>
        <v>0</v>
      </c>
    </row>
    <row r="13277" spans="1:8" x14ac:dyDescent="0.2">
      <c r="A13277" s="6">
        <f t="shared" ref="A13277:A13340" si="197">P_3</f>
        <v>609562</v>
      </c>
      <c r="B13277" s="7">
        <v>67</v>
      </c>
      <c r="C13277" s="7">
        <v>1</v>
      </c>
      <c r="D13277" s="7">
        <v>143</v>
      </c>
      <c r="E13277" s="7" t="s">
        <v>17783</v>
      </c>
      <c r="H13277" s="6">
        <f>IF('Раздел 2.15.2'!P163=SUM('Раздел 2.15.2'!Q163:V163),0,1)</f>
        <v>0</v>
      </c>
    </row>
    <row r="13278" spans="1:8" x14ac:dyDescent="0.2">
      <c r="A13278" s="6">
        <f t="shared" si="197"/>
        <v>609562</v>
      </c>
      <c r="B13278" s="7">
        <v>67</v>
      </c>
      <c r="C13278" s="7">
        <v>1</v>
      </c>
      <c r="D13278" s="7">
        <v>144</v>
      </c>
      <c r="E13278" s="7" t="s">
        <v>17784</v>
      </c>
      <c r="H13278" s="6">
        <f>IF('Раздел 2.15.2'!P164=SUM('Раздел 2.15.2'!Q164:V164),0,1)</f>
        <v>0</v>
      </c>
    </row>
    <row r="13279" spans="1:8" x14ac:dyDescent="0.2">
      <c r="A13279" s="6">
        <f t="shared" si="197"/>
        <v>609562</v>
      </c>
      <c r="B13279" s="7">
        <v>67</v>
      </c>
      <c r="C13279" s="7">
        <v>1</v>
      </c>
      <c r="D13279" s="7">
        <v>145</v>
      </c>
      <c r="E13279" s="7" t="s">
        <v>17785</v>
      </c>
      <c r="H13279" s="6">
        <f>IF('Раздел 2.15.2'!P165=SUM('Раздел 2.15.2'!Q165:V165),0,1)</f>
        <v>0</v>
      </c>
    </row>
    <row r="13280" spans="1:8" x14ac:dyDescent="0.2">
      <c r="A13280" s="6">
        <f t="shared" si="197"/>
        <v>609562</v>
      </c>
      <c r="B13280" s="7">
        <v>67</v>
      </c>
      <c r="C13280" s="7">
        <v>1</v>
      </c>
      <c r="D13280" s="7">
        <v>146</v>
      </c>
      <c r="E13280" s="7" t="s">
        <v>17786</v>
      </c>
      <c r="H13280" s="6">
        <f>IF('Раздел 2.15.2'!P166=SUM('Раздел 2.15.2'!Q166:V166),0,1)</f>
        <v>0</v>
      </c>
    </row>
    <row r="13281" spans="1:8" x14ac:dyDescent="0.2">
      <c r="A13281" s="6">
        <f t="shared" si="197"/>
        <v>609562</v>
      </c>
      <c r="B13281" s="7">
        <v>67</v>
      </c>
      <c r="C13281" s="7">
        <v>1</v>
      </c>
      <c r="D13281" s="7">
        <v>147</v>
      </c>
      <c r="E13281" s="7" t="s">
        <v>17787</v>
      </c>
      <c r="H13281" s="6">
        <f>IF('Раздел 2.15.2'!P167=SUM('Раздел 2.15.2'!Q167:V167),0,1)</f>
        <v>0</v>
      </c>
    </row>
    <row r="13282" spans="1:8" x14ac:dyDescent="0.2">
      <c r="A13282" s="6">
        <f t="shared" si="197"/>
        <v>609562</v>
      </c>
      <c r="B13282" s="7">
        <v>67</v>
      </c>
      <c r="C13282" s="7">
        <v>1</v>
      </c>
      <c r="D13282" s="7">
        <v>148</v>
      </c>
      <c r="E13282" s="7" t="s">
        <v>18599</v>
      </c>
      <c r="H13282" s="6">
        <f>IF('Раздел 2.15.2'!P168=SUM('Раздел 2.15.2'!Q168:V168),0,1)</f>
        <v>0</v>
      </c>
    </row>
    <row r="13283" spans="1:8" x14ac:dyDescent="0.2">
      <c r="A13283" s="6">
        <f t="shared" si="197"/>
        <v>609562</v>
      </c>
      <c r="B13283" s="7">
        <v>67</v>
      </c>
      <c r="C13283" s="7">
        <v>1</v>
      </c>
      <c r="D13283" s="7">
        <v>149</v>
      </c>
      <c r="E13283" s="7" t="s">
        <v>18600</v>
      </c>
      <c r="H13283" s="6">
        <f>IF('Раздел 2.15.2'!P169=SUM('Раздел 2.15.2'!Q169:V169),0,1)</f>
        <v>0</v>
      </c>
    </row>
    <row r="13284" spans="1:8" x14ac:dyDescent="0.2">
      <c r="A13284" s="6">
        <f t="shared" si="197"/>
        <v>609562</v>
      </c>
      <c r="B13284" s="7">
        <v>67</v>
      </c>
      <c r="C13284" s="7">
        <v>1</v>
      </c>
      <c r="D13284" s="7">
        <v>150</v>
      </c>
      <c r="E13284" s="7" t="s">
        <v>18601</v>
      </c>
      <c r="H13284" s="6">
        <f>IF('Раздел 2.15.2'!P170=SUM('Раздел 2.15.2'!Q170:V170),0,1)</f>
        <v>0</v>
      </c>
    </row>
    <row r="13285" spans="1:8" x14ac:dyDescent="0.2">
      <c r="A13285" s="6">
        <f t="shared" si="197"/>
        <v>609562</v>
      </c>
      <c r="B13285" s="7">
        <v>67</v>
      </c>
      <c r="C13285" s="7">
        <v>1</v>
      </c>
      <c r="D13285" s="7">
        <v>151</v>
      </c>
      <c r="E13285" s="7" t="s">
        <v>18602</v>
      </c>
      <c r="H13285" s="6">
        <f>IF('Раздел 2.15.2'!P171=SUM('Раздел 2.15.2'!Q171:V171),0,1)</f>
        <v>0</v>
      </c>
    </row>
    <row r="13286" spans="1:8" x14ac:dyDescent="0.2">
      <c r="A13286" s="6">
        <f t="shared" si="197"/>
        <v>609562</v>
      </c>
      <c r="B13286" s="7">
        <v>67</v>
      </c>
      <c r="C13286" s="7">
        <v>1</v>
      </c>
      <c r="D13286" s="7">
        <v>152</v>
      </c>
      <c r="E13286" s="7" t="s">
        <v>17788</v>
      </c>
      <c r="H13286" s="6">
        <f>IF('Раздел 2.15.2'!P172=SUM('Раздел 2.15.2'!Q172:V172),0,1)</f>
        <v>0</v>
      </c>
    </row>
    <row r="13287" spans="1:8" x14ac:dyDescent="0.2">
      <c r="A13287" s="6">
        <f t="shared" si="197"/>
        <v>609562</v>
      </c>
      <c r="B13287" s="7">
        <v>67</v>
      </c>
      <c r="C13287" s="7">
        <v>1</v>
      </c>
      <c r="D13287" s="7">
        <v>153</v>
      </c>
      <c r="E13287" s="7" t="s">
        <v>17789</v>
      </c>
      <c r="H13287" s="6">
        <f>IF('Раздел 2.15.2'!P173=SUM('Раздел 2.15.2'!Q173:V173),0,1)</f>
        <v>0</v>
      </c>
    </row>
    <row r="13288" spans="1:8" x14ac:dyDescent="0.2">
      <c r="A13288" s="6">
        <f t="shared" si="197"/>
        <v>609562</v>
      </c>
      <c r="B13288" s="7">
        <v>67</v>
      </c>
      <c r="C13288" s="7">
        <v>1</v>
      </c>
      <c r="D13288" s="7">
        <v>154</v>
      </c>
      <c r="E13288" s="7" t="s">
        <v>17790</v>
      </c>
      <c r="H13288" s="6">
        <f>IF('Раздел 2.15.2'!P174=SUM('Раздел 2.15.2'!Q174:V174),0,1)</f>
        <v>0</v>
      </c>
    </row>
    <row r="13289" spans="1:8" x14ac:dyDescent="0.2">
      <c r="A13289" s="6">
        <f t="shared" si="197"/>
        <v>609562</v>
      </c>
      <c r="B13289" s="7">
        <v>67</v>
      </c>
      <c r="C13289" s="7">
        <v>1</v>
      </c>
      <c r="D13289" s="7">
        <v>155</v>
      </c>
      <c r="E13289" s="7" t="s">
        <v>17791</v>
      </c>
      <c r="H13289" s="6">
        <f>IF('Раздел 2.15.2'!P175=SUM('Раздел 2.15.2'!Q175:V175),0,1)</f>
        <v>0</v>
      </c>
    </row>
    <row r="13290" spans="1:8" x14ac:dyDescent="0.2">
      <c r="A13290" s="6">
        <f t="shared" si="197"/>
        <v>609562</v>
      </c>
      <c r="B13290" s="7">
        <v>67</v>
      </c>
      <c r="C13290" s="7">
        <v>1</v>
      </c>
      <c r="D13290" s="7">
        <v>156</v>
      </c>
      <c r="E13290" s="7" t="s">
        <v>17792</v>
      </c>
      <c r="H13290" s="6">
        <f>IF('Раздел 2.15.2'!P176=SUM('Раздел 2.15.2'!Q176:V176),0,1)</f>
        <v>0</v>
      </c>
    </row>
    <row r="13291" spans="1:8" x14ac:dyDescent="0.2">
      <c r="A13291" s="6">
        <f t="shared" si="197"/>
        <v>609562</v>
      </c>
      <c r="B13291" s="7">
        <v>67</v>
      </c>
      <c r="C13291" s="7">
        <v>1</v>
      </c>
      <c r="D13291" s="7">
        <v>157</v>
      </c>
      <c r="E13291" s="7" t="s">
        <v>17793</v>
      </c>
      <c r="H13291" s="6">
        <f>IF('Раздел 2.15.2'!P177=SUM('Раздел 2.15.2'!Q177:V177),0,1)</f>
        <v>0</v>
      </c>
    </row>
    <row r="13292" spans="1:8" x14ac:dyDescent="0.2">
      <c r="A13292" s="6">
        <f t="shared" si="197"/>
        <v>609562</v>
      </c>
      <c r="B13292" s="7">
        <v>67</v>
      </c>
      <c r="C13292" s="7">
        <v>1</v>
      </c>
      <c r="D13292" s="7">
        <v>158</v>
      </c>
      <c r="E13292" s="7" t="s">
        <v>18609</v>
      </c>
      <c r="H13292" s="6">
        <f>IF('Раздел 2.15.2'!P178=SUM('Раздел 2.15.2'!Q178:V178),0,1)</f>
        <v>0</v>
      </c>
    </row>
    <row r="13293" spans="1:8" x14ac:dyDescent="0.2">
      <c r="A13293" s="6">
        <f t="shared" si="197"/>
        <v>609562</v>
      </c>
      <c r="B13293" s="7">
        <v>67</v>
      </c>
      <c r="C13293" s="7">
        <v>1</v>
      </c>
      <c r="D13293" s="7">
        <v>159</v>
      </c>
      <c r="E13293" s="7" t="s">
        <v>18610</v>
      </c>
      <c r="H13293" s="6">
        <f>IF('Раздел 2.15.2'!P179=SUM('Раздел 2.15.2'!Q179:V179),0,1)</f>
        <v>0</v>
      </c>
    </row>
    <row r="13294" spans="1:8" x14ac:dyDescent="0.2">
      <c r="A13294" s="6">
        <f t="shared" si="197"/>
        <v>609562</v>
      </c>
      <c r="B13294" s="7">
        <v>67</v>
      </c>
      <c r="C13294" s="7">
        <v>1</v>
      </c>
      <c r="D13294" s="7">
        <v>160</v>
      </c>
      <c r="E13294" s="7" t="s">
        <v>18611</v>
      </c>
      <c r="H13294" s="6">
        <f>IF('Раздел 2.15.2'!P180=SUM('Раздел 2.15.2'!Q180:V180),0,1)</f>
        <v>0</v>
      </c>
    </row>
    <row r="13295" spans="1:8" x14ac:dyDescent="0.2">
      <c r="A13295" s="6">
        <f t="shared" si="197"/>
        <v>609562</v>
      </c>
      <c r="B13295" s="7">
        <v>67</v>
      </c>
      <c r="C13295" s="7">
        <v>1</v>
      </c>
      <c r="D13295" s="7">
        <v>161</v>
      </c>
      <c r="E13295" s="7" t="s">
        <v>18612</v>
      </c>
      <c r="H13295" s="6">
        <f>IF('Раздел 2.15.2'!P181=SUM('Раздел 2.15.2'!Q181:V181),0,1)</f>
        <v>0</v>
      </c>
    </row>
    <row r="13296" spans="1:8" x14ac:dyDescent="0.2">
      <c r="A13296" s="6">
        <f t="shared" si="197"/>
        <v>609562</v>
      </c>
      <c r="B13296" s="7">
        <v>67</v>
      </c>
      <c r="C13296" s="7">
        <v>1</v>
      </c>
      <c r="D13296" s="7">
        <v>162</v>
      </c>
      <c r="E13296" s="7" t="s">
        <v>18613</v>
      </c>
      <c r="H13296" s="6">
        <f>IF('Раздел 2.15.2'!P182=SUM('Раздел 2.15.2'!Q182:V182),0,1)</f>
        <v>0</v>
      </c>
    </row>
    <row r="13297" spans="1:8" x14ac:dyDescent="0.2">
      <c r="A13297" s="6">
        <f t="shared" si="197"/>
        <v>609562</v>
      </c>
      <c r="B13297" s="7">
        <v>67</v>
      </c>
      <c r="C13297" s="7">
        <v>1</v>
      </c>
      <c r="D13297" s="7">
        <v>163</v>
      </c>
      <c r="E13297" s="7" t="s">
        <v>18614</v>
      </c>
      <c r="H13297" s="6">
        <f>IF('Раздел 2.15.2'!P183=SUM('Раздел 2.15.2'!Q183:V183),0,1)</f>
        <v>0</v>
      </c>
    </row>
    <row r="13298" spans="1:8" x14ac:dyDescent="0.2">
      <c r="A13298" s="6">
        <f t="shared" si="197"/>
        <v>609562</v>
      </c>
      <c r="B13298" s="7">
        <v>67</v>
      </c>
      <c r="C13298" s="7">
        <v>1</v>
      </c>
      <c r="D13298" s="7">
        <v>164</v>
      </c>
      <c r="E13298" s="7" t="s">
        <v>18615</v>
      </c>
      <c r="H13298" s="6">
        <f>IF('Раздел 2.15.2'!P184=SUM('Раздел 2.15.2'!Q184:V184),0,1)</f>
        <v>0</v>
      </c>
    </row>
    <row r="13299" spans="1:8" x14ac:dyDescent="0.2">
      <c r="A13299" s="6">
        <f t="shared" si="197"/>
        <v>609562</v>
      </c>
      <c r="B13299" s="7">
        <v>67</v>
      </c>
      <c r="C13299" s="7">
        <v>1</v>
      </c>
      <c r="D13299" s="7">
        <v>165</v>
      </c>
      <c r="E13299" s="7" t="s">
        <v>20108</v>
      </c>
      <c r="H13299" s="6">
        <f>IF('Раздел 2.15.2'!P185=SUM('Раздел 2.15.2'!Q185:V185),0,1)</f>
        <v>0</v>
      </c>
    </row>
    <row r="13300" spans="1:8" x14ac:dyDescent="0.2">
      <c r="A13300" s="6">
        <f t="shared" si="197"/>
        <v>609562</v>
      </c>
      <c r="B13300" s="7">
        <v>67</v>
      </c>
      <c r="C13300" s="7">
        <v>1</v>
      </c>
      <c r="D13300" s="7">
        <v>166</v>
      </c>
      <c r="E13300" s="7" t="s">
        <v>19344</v>
      </c>
      <c r="H13300" s="6">
        <f>IF('Раздел 2.15.2'!P186=SUM('Раздел 2.15.2'!Q186:V186),0,1)</f>
        <v>0</v>
      </c>
    </row>
    <row r="13301" spans="1:8" x14ac:dyDescent="0.2">
      <c r="A13301" s="6">
        <f t="shared" si="197"/>
        <v>609562</v>
      </c>
      <c r="B13301" s="7">
        <v>67</v>
      </c>
      <c r="C13301" s="119">
        <v>1</v>
      </c>
      <c r="D13301" s="119">
        <v>167</v>
      </c>
      <c r="E13301" s="119" t="s">
        <v>19345</v>
      </c>
      <c r="F13301" s="119"/>
      <c r="G13301" s="119"/>
      <c r="H13301" s="119">
        <f>IF('Раздел 2.15.2'!P187=SUM('Раздел 2.15.2'!Q187:V187),0,1)</f>
        <v>0</v>
      </c>
    </row>
    <row r="13302" spans="1:8" x14ac:dyDescent="0.2">
      <c r="A13302" s="6">
        <f t="shared" si="197"/>
        <v>609562</v>
      </c>
      <c r="B13302" s="7">
        <v>67</v>
      </c>
      <c r="C13302" s="6">
        <v>2</v>
      </c>
      <c r="D13302" s="7">
        <v>168</v>
      </c>
      <c r="E13302" s="6" t="s">
        <v>1022</v>
      </c>
      <c r="H13302" s="6">
        <f>IF('Раздел 2.15.2'!W21=SUM('Раздел 2.15.2'!X21:AA21),0,1)</f>
        <v>0</v>
      </c>
    </row>
    <row r="13303" spans="1:8" x14ac:dyDescent="0.2">
      <c r="A13303" s="6">
        <f t="shared" si="197"/>
        <v>609562</v>
      </c>
      <c r="B13303" s="7">
        <v>67</v>
      </c>
      <c r="C13303" s="6">
        <v>2</v>
      </c>
      <c r="D13303" s="7">
        <v>169</v>
      </c>
      <c r="E13303" s="6" t="s">
        <v>1023</v>
      </c>
      <c r="H13303" s="6">
        <f>IF('Раздел 2.15.2'!W22=SUM('Раздел 2.15.2'!X22:AA22),0,1)</f>
        <v>0</v>
      </c>
    </row>
    <row r="13304" spans="1:8" x14ac:dyDescent="0.2">
      <c r="A13304" s="6">
        <f t="shared" si="197"/>
        <v>609562</v>
      </c>
      <c r="B13304" s="7">
        <v>67</v>
      </c>
      <c r="C13304" s="6">
        <v>2</v>
      </c>
      <c r="D13304" s="7">
        <v>170</v>
      </c>
      <c r="E13304" s="6" t="s">
        <v>1024</v>
      </c>
      <c r="H13304" s="6">
        <f>IF('Раздел 2.15.2'!W23=SUM('Раздел 2.15.2'!X23:AA23),0,1)</f>
        <v>0</v>
      </c>
    </row>
    <row r="13305" spans="1:8" x14ac:dyDescent="0.2">
      <c r="A13305" s="6">
        <f t="shared" si="197"/>
        <v>609562</v>
      </c>
      <c r="B13305" s="7">
        <v>67</v>
      </c>
      <c r="C13305" s="6">
        <v>2</v>
      </c>
      <c r="D13305" s="7">
        <v>171</v>
      </c>
      <c r="E13305" s="6" t="s">
        <v>1025</v>
      </c>
      <c r="H13305" s="6">
        <f>IF('Раздел 2.15.2'!W24=SUM('Раздел 2.15.2'!X24:AA24),0,1)</f>
        <v>0</v>
      </c>
    </row>
    <row r="13306" spans="1:8" x14ac:dyDescent="0.2">
      <c r="A13306" s="6">
        <f t="shared" si="197"/>
        <v>609562</v>
      </c>
      <c r="B13306" s="7">
        <v>67</v>
      </c>
      <c r="C13306" s="6">
        <v>2</v>
      </c>
      <c r="D13306" s="7">
        <v>172</v>
      </c>
      <c r="E13306" s="6" t="s">
        <v>1026</v>
      </c>
      <c r="H13306" s="6">
        <f>IF('Раздел 2.15.2'!W25=SUM('Раздел 2.15.2'!X25:AA25),0,1)</f>
        <v>0</v>
      </c>
    </row>
    <row r="13307" spans="1:8" x14ac:dyDescent="0.2">
      <c r="A13307" s="6">
        <f t="shared" si="197"/>
        <v>609562</v>
      </c>
      <c r="B13307" s="7">
        <v>67</v>
      </c>
      <c r="C13307" s="6">
        <v>2</v>
      </c>
      <c r="D13307" s="7">
        <v>173</v>
      </c>
      <c r="E13307" s="6" t="s">
        <v>1027</v>
      </c>
      <c r="H13307" s="6">
        <f>IF('Раздел 2.15.2'!W26=SUM('Раздел 2.15.2'!X26:AA26),0,1)</f>
        <v>0</v>
      </c>
    </row>
    <row r="13308" spans="1:8" x14ac:dyDescent="0.2">
      <c r="A13308" s="6">
        <f t="shared" si="197"/>
        <v>609562</v>
      </c>
      <c r="B13308" s="7">
        <v>67</v>
      </c>
      <c r="C13308" s="6">
        <v>2</v>
      </c>
      <c r="D13308" s="7">
        <v>174</v>
      </c>
      <c r="E13308" s="6" t="s">
        <v>1028</v>
      </c>
      <c r="H13308" s="6">
        <f>IF('Раздел 2.15.2'!W27=SUM('Раздел 2.15.2'!X27:AA27),0,1)</f>
        <v>0</v>
      </c>
    </row>
    <row r="13309" spans="1:8" x14ac:dyDescent="0.2">
      <c r="A13309" s="6">
        <f t="shared" si="197"/>
        <v>609562</v>
      </c>
      <c r="B13309" s="7">
        <v>67</v>
      </c>
      <c r="C13309" s="6">
        <v>2</v>
      </c>
      <c r="D13309" s="7">
        <v>175</v>
      </c>
      <c r="E13309" s="6" t="s">
        <v>1029</v>
      </c>
      <c r="H13309" s="6">
        <f>IF('Раздел 2.15.2'!W28=SUM('Раздел 2.15.2'!X28:AA28),0,1)</f>
        <v>0</v>
      </c>
    </row>
    <row r="13310" spans="1:8" x14ac:dyDescent="0.2">
      <c r="A13310" s="6">
        <f t="shared" si="197"/>
        <v>609562</v>
      </c>
      <c r="B13310" s="7">
        <v>67</v>
      </c>
      <c r="C13310" s="6">
        <v>2</v>
      </c>
      <c r="D13310" s="7">
        <v>176</v>
      </c>
      <c r="E13310" s="6" t="s">
        <v>1030</v>
      </c>
      <c r="H13310" s="6">
        <f>IF('Раздел 2.15.2'!W29=SUM('Раздел 2.15.2'!X29:AA29),0,1)</f>
        <v>0</v>
      </c>
    </row>
    <row r="13311" spans="1:8" x14ac:dyDescent="0.2">
      <c r="A13311" s="6">
        <f t="shared" si="197"/>
        <v>609562</v>
      </c>
      <c r="B13311" s="7">
        <v>67</v>
      </c>
      <c r="C13311" s="6">
        <v>2</v>
      </c>
      <c r="D13311" s="7">
        <v>177</v>
      </c>
      <c r="E13311" s="6" t="s">
        <v>1031</v>
      </c>
      <c r="H13311" s="6">
        <f>IF('Раздел 2.15.2'!W30=SUM('Раздел 2.15.2'!X30:AA30),0,1)</f>
        <v>0</v>
      </c>
    </row>
    <row r="13312" spans="1:8" x14ac:dyDescent="0.2">
      <c r="A13312" s="6">
        <f t="shared" si="197"/>
        <v>609562</v>
      </c>
      <c r="B13312" s="7">
        <v>67</v>
      </c>
      <c r="C13312" s="6">
        <v>2</v>
      </c>
      <c r="D13312" s="7">
        <v>178</v>
      </c>
      <c r="E13312" s="6" t="s">
        <v>1032</v>
      </c>
      <c r="H13312" s="6">
        <f>IF('Раздел 2.15.2'!W31=SUM('Раздел 2.15.2'!X31:AA31),0,1)</f>
        <v>0</v>
      </c>
    </row>
    <row r="13313" spans="1:8" x14ac:dyDescent="0.2">
      <c r="A13313" s="6">
        <f t="shared" si="197"/>
        <v>609562</v>
      </c>
      <c r="B13313" s="7">
        <v>67</v>
      </c>
      <c r="C13313" s="6">
        <v>2</v>
      </c>
      <c r="D13313" s="7">
        <v>179</v>
      </c>
      <c r="E13313" s="6" t="s">
        <v>1033</v>
      </c>
      <c r="H13313" s="6">
        <f>IF('Раздел 2.15.2'!W32=SUM('Раздел 2.15.2'!X32:AA32),0,1)</f>
        <v>0</v>
      </c>
    </row>
    <row r="13314" spans="1:8" x14ac:dyDescent="0.2">
      <c r="A13314" s="6">
        <f t="shared" si="197"/>
        <v>609562</v>
      </c>
      <c r="B13314" s="7">
        <v>67</v>
      </c>
      <c r="C13314" s="6">
        <v>2</v>
      </c>
      <c r="D13314" s="7">
        <v>180</v>
      </c>
      <c r="E13314" s="6" t="s">
        <v>1034</v>
      </c>
      <c r="H13314" s="6">
        <f>IF('Раздел 2.15.2'!W33=SUM('Раздел 2.15.2'!X33:AA33),0,1)</f>
        <v>0</v>
      </c>
    </row>
    <row r="13315" spans="1:8" x14ac:dyDescent="0.2">
      <c r="A13315" s="6">
        <f t="shared" si="197"/>
        <v>609562</v>
      </c>
      <c r="B13315" s="7">
        <v>67</v>
      </c>
      <c r="C13315" s="6">
        <v>2</v>
      </c>
      <c r="D13315" s="7">
        <v>181</v>
      </c>
      <c r="E13315" s="6" t="s">
        <v>1035</v>
      </c>
      <c r="H13315" s="6">
        <f>IF('Раздел 2.15.2'!W34=SUM('Раздел 2.15.2'!X34:AA34),0,1)</f>
        <v>0</v>
      </c>
    </row>
    <row r="13316" spans="1:8" x14ac:dyDescent="0.2">
      <c r="A13316" s="6">
        <f t="shared" si="197"/>
        <v>609562</v>
      </c>
      <c r="B13316" s="7">
        <v>67</v>
      </c>
      <c r="C13316" s="6">
        <v>2</v>
      </c>
      <c r="D13316" s="7">
        <v>182</v>
      </c>
      <c r="E13316" s="6" t="s">
        <v>1036</v>
      </c>
      <c r="H13316" s="6">
        <f>IF('Раздел 2.15.2'!W35=SUM('Раздел 2.15.2'!X35:AA35),0,1)</f>
        <v>0</v>
      </c>
    </row>
    <row r="13317" spans="1:8" x14ac:dyDescent="0.2">
      <c r="A13317" s="6">
        <f t="shared" si="197"/>
        <v>609562</v>
      </c>
      <c r="B13317" s="7">
        <v>67</v>
      </c>
      <c r="C13317" s="6">
        <v>2</v>
      </c>
      <c r="D13317" s="7">
        <v>183</v>
      </c>
      <c r="E13317" s="6" t="s">
        <v>1037</v>
      </c>
      <c r="H13317" s="6">
        <f>IF('Раздел 2.15.2'!W36=SUM('Раздел 2.15.2'!X36:AA36),0,1)</f>
        <v>0</v>
      </c>
    </row>
    <row r="13318" spans="1:8" x14ac:dyDescent="0.2">
      <c r="A13318" s="6">
        <f t="shared" si="197"/>
        <v>609562</v>
      </c>
      <c r="B13318" s="7">
        <v>67</v>
      </c>
      <c r="C13318" s="6">
        <v>2</v>
      </c>
      <c r="D13318" s="7">
        <v>184</v>
      </c>
      <c r="E13318" s="6" t="s">
        <v>1038</v>
      </c>
      <c r="H13318" s="6">
        <f>IF('Раздел 2.15.2'!W37=SUM('Раздел 2.15.2'!X37:AA37),0,1)</f>
        <v>0</v>
      </c>
    </row>
    <row r="13319" spans="1:8" x14ac:dyDescent="0.2">
      <c r="A13319" s="6">
        <f t="shared" si="197"/>
        <v>609562</v>
      </c>
      <c r="B13319" s="7">
        <v>67</v>
      </c>
      <c r="C13319" s="6">
        <v>2</v>
      </c>
      <c r="D13319" s="7">
        <v>185</v>
      </c>
      <c r="E13319" s="6" t="s">
        <v>1039</v>
      </c>
      <c r="H13319" s="6">
        <f>IF('Раздел 2.15.2'!W38=SUM('Раздел 2.15.2'!X38:AA38),0,1)</f>
        <v>0</v>
      </c>
    </row>
    <row r="13320" spans="1:8" x14ac:dyDescent="0.2">
      <c r="A13320" s="6">
        <f t="shared" si="197"/>
        <v>609562</v>
      </c>
      <c r="B13320" s="7">
        <v>67</v>
      </c>
      <c r="C13320" s="6">
        <v>2</v>
      </c>
      <c r="D13320" s="7">
        <v>186</v>
      </c>
      <c r="E13320" s="6" t="s">
        <v>1040</v>
      </c>
      <c r="H13320" s="6">
        <f>IF('Раздел 2.15.2'!W39=SUM('Раздел 2.15.2'!X39:AA39),0,1)</f>
        <v>0</v>
      </c>
    </row>
    <row r="13321" spans="1:8" x14ac:dyDescent="0.2">
      <c r="A13321" s="6">
        <f t="shared" si="197"/>
        <v>609562</v>
      </c>
      <c r="B13321" s="7">
        <v>67</v>
      </c>
      <c r="C13321" s="6">
        <v>2</v>
      </c>
      <c r="D13321" s="7">
        <v>187</v>
      </c>
      <c r="E13321" s="6" t="s">
        <v>44</v>
      </c>
      <c r="H13321" s="6">
        <f>IF('Раздел 2.15.2'!W40=SUM('Раздел 2.15.2'!X40:AA40),0,1)</f>
        <v>0</v>
      </c>
    </row>
    <row r="13322" spans="1:8" x14ac:dyDescent="0.2">
      <c r="A13322" s="6">
        <f t="shared" si="197"/>
        <v>609562</v>
      </c>
      <c r="B13322" s="7">
        <v>67</v>
      </c>
      <c r="C13322" s="6">
        <v>2</v>
      </c>
      <c r="D13322" s="7">
        <v>188</v>
      </c>
      <c r="E13322" s="6" t="s">
        <v>45</v>
      </c>
      <c r="H13322" s="6">
        <f>IF('Раздел 2.15.2'!W41=SUM('Раздел 2.15.2'!X41:AA41),0,1)</f>
        <v>0</v>
      </c>
    </row>
    <row r="13323" spans="1:8" x14ac:dyDescent="0.2">
      <c r="A13323" s="6">
        <f t="shared" si="197"/>
        <v>609562</v>
      </c>
      <c r="B13323" s="7">
        <v>67</v>
      </c>
      <c r="C13323" s="6">
        <v>2</v>
      </c>
      <c r="D13323" s="7">
        <v>189</v>
      </c>
      <c r="E13323" s="6" t="s">
        <v>46</v>
      </c>
      <c r="H13323" s="6">
        <f>IF('Раздел 2.15.2'!W42=SUM('Раздел 2.15.2'!X42:AA42),0,1)</f>
        <v>0</v>
      </c>
    </row>
    <row r="13324" spans="1:8" x14ac:dyDescent="0.2">
      <c r="A13324" s="6">
        <f t="shared" si="197"/>
        <v>609562</v>
      </c>
      <c r="B13324" s="7">
        <v>67</v>
      </c>
      <c r="C13324" s="6">
        <v>2</v>
      </c>
      <c r="D13324" s="7">
        <v>190</v>
      </c>
      <c r="E13324" s="6" t="s">
        <v>47</v>
      </c>
      <c r="H13324" s="6">
        <f>IF('Раздел 2.15.2'!W43=SUM('Раздел 2.15.2'!X43:AA43),0,1)</f>
        <v>0</v>
      </c>
    </row>
    <row r="13325" spans="1:8" x14ac:dyDescent="0.2">
      <c r="A13325" s="6">
        <f t="shared" si="197"/>
        <v>609562</v>
      </c>
      <c r="B13325" s="7">
        <v>67</v>
      </c>
      <c r="C13325" s="6">
        <v>2</v>
      </c>
      <c r="D13325" s="7">
        <v>191</v>
      </c>
      <c r="E13325" s="6" t="s">
        <v>48</v>
      </c>
      <c r="H13325" s="6">
        <f>IF('Раздел 2.15.2'!W44=SUM('Раздел 2.15.2'!X44:AA44),0,1)</f>
        <v>0</v>
      </c>
    </row>
    <row r="13326" spans="1:8" x14ac:dyDescent="0.2">
      <c r="A13326" s="6">
        <f t="shared" si="197"/>
        <v>609562</v>
      </c>
      <c r="B13326" s="7">
        <v>67</v>
      </c>
      <c r="C13326" s="6">
        <v>2</v>
      </c>
      <c r="D13326" s="7">
        <v>192</v>
      </c>
      <c r="E13326" s="6" t="s">
        <v>49</v>
      </c>
      <c r="H13326" s="6">
        <f>IF('Раздел 2.15.2'!W45=SUM('Раздел 2.15.2'!X45:AA45),0,1)</f>
        <v>0</v>
      </c>
    </row>
    <row r="13327" spans="1:8" x14ac:dyDescent="0.2">
      <c r="A13327" s="6">
        <f t="shared" si="197"/>
        <v>609562</v>
      </c>
      <c r="B13327" s="7">
        <v>67</v>
      </c>
      <c r="C13327" s="6">
        <v>2</v>
      </c>
      <c r="D13327" s="7">
        <v>193</v>
      </c>
      <c r="E13327" s="6" t="s">
        <v>50</v>
      </c>
      <c r="H13327" s="6">
        <f>IF('Раздел 2.15.2'!W46=SUM('Раздел 2.15.2'!X46:AA46),0,1)</f>
        <v>0</v>
      </c>
    </row>
    <row r="13328" spans="1:8" x14ac:dyDescent="0.2">
      <c r="A13328" s="6">
        <f t="shared" si="197"/>
        <v>609562</v>
      </c>
      <c r="B13328" s="7">
        <v>67</v>
      </c>
      <c r="C13328" s="6">
        <v>2</v>
      </c>
      <c r="D13328" s="7">
        <v>194</v>
      </c>
      <c r="E13328" s="6" t="s">
        <v>51</v>
      </c>
      <c r="H13328" s="6">
        <f>IF('Раздел 2.15.2'!W47=SUM('Раздел 2.15.2'!X47:AA47),0,1)</f>
        <v>0</v>
      </c>
    </row>
    <row r="13329" spans="1:8" x14ac:dyDescent="0.2">
      <c r="A13329" s="6">
        <f t="shared" si="197"/>
        <v>609562</v>
      </c>
      <c r="B13329" s="7">
        <v>67</v>
      </c>
      <c r="C13329" s="6">
        <v>2</v>
      </c>
      <c r="D13329" s="7">
        <v>195</v>
      </c>
      <c r="E13329" s="6" t="s">
        <v>52</v>
      </c>
      <c r="H13329" s="6">
        <f>IF('Раздел 2.15.2'!W48=SUM('Раздел 2.15.2'!X48:AA48),0,1)</f>
        <v>0</v>
      </c>
    </row>
    <row r="13330" spans="1:8" x14ac:dyDescent="0.2">
      <c r="A13330" s="6">
        <f t="shared" si="197"/>
        <v>609562</v>
      </c>
      <c r="B13330" s="7">
        <v>67</v>
      </c>
      <c r="C13330" s="6">
        <v>2</v>
      </c>
      <c r="D13330" s="7">
        <v>196</v>
      </c>
      <c r="E13330" s="6" t="s">
        <v>53</v>
      </c>
      <c r="H13330" s="6">
        <f>IF('Раздел 2.15.2'!W49=SUM('Раздел 2.15.2'!X49:AA49),0,1)</f>
        <v>0</v>
      </c>
    </row>
    <row r="13331" spans="1:8" x14ac:dyDescent="0.2">
      <c r="A13331" s="6">
        <f t="shared" si="197"/>
        <v>609562</v>
      </c>
      <c r="B13331" s="7">
        <v>67</v>
      </c>
      <c r="C13331" s="6">
        <v>2</v>
      </c>
      <c r="D13331" s="7">
        <v>197</v>
      </c>
      <c r="E13331" s="6" t="s">
        <v>54</v>
      </c>
      <c r="H13331" s="6">
        <f>IF('Раздел 2.15.2'!W50=SUM('Раздел 2.15.2'!X50:AA50),0,1)</f>
        <v>0</v>
      </c>
    </row>
    <row r="13332" spans="1:8" x14ac:dyDescent="0.2">
      <c r="A13332" s="6">
        <f t="shared" si="197"/>
        <v>609562</v>
      </c>
      <c r="B13332" s="7">
        <v>67</v>
      </c>
      <c r="C13332" s="6">
        <v>2</v>
      </c>
      <c r="D13332" s="7">
        <v>198</v>
      </c>
      <c r="E13332" s="6" t="s">
        <v>55</v>
      </c>
      <c r="H13332" s="6">
        <f>IF('Раздел 2.15.2'!W51=SUM('Раздел 2.15.2'!X51:AA51),0,1)</f>
        <v>0</v>
      </c>
    </row>
    <row r="13333" spans="1:8" x14ac:dyDescent="0.2">
      <c r="A13333" s="6">
        <f t="shared" si="197"/>
        <v>609562</v>
      </c>
      <c r="B13333" s="7">
        <v>67</v>
      </c>
      <c r="C13333" s="6">
        <v>2</v>
      </c>
      <c r="D13333" s="7">
        <v>199</v>
      </c>
      <c r="E13333" s="6" t="s">
        <v>56</v>
      </c>
      <c r="H13333" s="6">
        <f>IF('Раздел 2.15.2'!W52=SUM('Раздел 2.15.2'!X52:AA52),0,1)</f>
        <v>0</v>
      </c>
    </row>
    <row r="13334" spans="1:8" x14ac:dyDescent="0.2">
      <c r="A13334" s="6">
        <f t="shared" si="197"/>
        <v>609562</v>
      </c>
      <c r="B13334" s="7">
        <v>67</v>
      </c>
      <c r="C13334" s="6">
        <v>2</v>
      </c>
      <c r="D13334" s="7">
        <v>200</v>
      </c>
      <c r="E13334" s="6" t="s">
        <v>57</v>
      </c>
      <c r="H13334" s="6">
        <f>IF('Раздел 2.15.2'!W53=SUM('Раздел 2.15.2'!X53:AA53),0,1)</f>
        <v>0</v>
      </c>
    </row>
    <row r="13335" spans="1:8" x14ac:dyDescent="0.2">
      <c r="A13335" s="6">
        <f t="shared" si="197"/>
        <v>609562</v>
      </c>
      <c r="B13335" s="7">
        <v>67</v>
      </c>
      <c r="C13335" s="6">
        <v>2</v>
      </c>
      <c r="D13335" s="7">
        <v>201</v>
      </c>
      <c r="E13335" s="6" t="s">
        <v>58</v>
      </c>
      <c r="H13335" s="6">
        <f>IF('Раздел 2.15.2'!W54=SUM('Раздел 2.15.2'!X54:AA54),0,1)</f>
        <v>0</v>
      </c>
    </row>
    <row r="13336" spans="1:8" x14ac:dyDescent="0.2">
      <c r="A13336" s="6">
        <f t="shared" si="197"/>
        <v>609562</v>
      </c>
      <c r="B13336" s="7">
        <v>67</v>
      </c>
      <c r="C13336" s="6">
        <v>2</v>
      </c>
      <c r="D13336" s="7">
        <v>202</v>
      </c>
      <c r="E13336" s="6" t="s">
        <v>59</v>
      </c>
      <c r="H13336" s="6">
        <f>IF('Раздел 2.15.2'!W55=SUM('Раздел 2.15.2'!X55:AA55),0,1)</f>
        <v>0</v>
      </c>
    </row>
    <row r="13337" spans="1:8" x14ac:dyDescent="0.2">
      <c r="A13337" s="6">
        <f t="shared" si="197"/>
        <v>609562</v>
      </c>
      <c r="B13337" s="7">
        <v>67</v>
      </c>
      <c r="C13337" s="6">
        <v>2</v>
      </c>
      <c r="D13337" s="7">
        <v>203</v>
      </c>
      <c r="E13337" s="6" t="s">
        <v>60</v>
      </c>
      <c r="H13337" s="6">
        <f>IF('Раздел 2.15.2'!W56=SUM('Раздел 2.15.2'!X56:AA56),0,1)</f>
        <v>0</v>
      </c>
    </row>
    <row r="13338" spans="1:8" x14ac:dyDescent="0.2">
      <c r="A13338" s="6">
        <f t="shared" si="197"/>
        <v>609562</v>
      </c>
      <c r="B13338" s="7">
        <v>67</v>
      </c>
      <c r="C13338" s="6">
        <v>2</v>
      </c>
      <c r="D13338" s="7">
        <v>204</v>
      </c>
      <c r="E13338" s="6" t="s">
        <v>61</v>
      </c>
      <c r="H13338" s="6">
        <f>IF('Раздел 2.15.2'!W57=SUM('Раздел 2.15.2'!X57:AA57),0,1)</f>
        <v>0</v>
      </c>
    </row>
    <row r="13339" spans="1:8" x14ac:dyDescent="0.2">
      <c r="A13339" s="6">
        <f t="shared" si="197"/>
        <v>609562</v>
      </c>
      <c r="B13339" s="7">
        <v>67</v>
      </c>
      <c r="C13339" s="6">
        <v>2</v>
      </c>
      <c r="D13339" s="7">
        <v>205</v>
      </c>
      <c r="E13339" s="6" t="s">
        <v>62</v>
      </c>
      <c r="H13339" s="6">
        <f>IF('Раздел 2.15.2'!W58=SUM('Раздел 2.15.2'!X58:AA58),0,1)</f>
        <v>0</v>
      </c>
    </row>
    <row r="13340" spans="1:8" x14ac:dyDescent="0.2">
      <c r="A13340" s="6">
        <f t="shared" si="197"/>
        <v>609562</v>
      </c>
      <c r="B13340" s="7">
        <v>67</v>
      </c>
      <c r="C13340" s="6">
        <v>2</v>
      </c>
      <c r="D13340" s="7">
        <v>206</v>
      </c>
      <c r="E13340" s="6" t="s">
        <v>63</v>
      </c>
      <c r="H13340" s="6">
        <f>IF('Раздел 2.15.2'!W59=SUM('Раздел 2.15.2'!X59:AA59),0,1)</f>
        <v>0</v>
      </c>
    </row>
    <row r="13341" spans="1:8" x14ac:dyDescent="0.2">
      <c r="A13341" s="6">
        <f t="shared" ref="A13341:A13404" si="198">P_3</f>
        <v>609562</v>
      </c>
      <c r="B13341" s="7">
        <v>67</v>
      </c>
      <c r="C13341" s="6">
        <v>2</v>
      </c>
      <c r="D13341" s="7">
        <v>207</v>
      </c>
      <c r="E13341" s="6" t="s">
        <v>1555</v>
      </c>
      <c r="H13341" s="6">
        <f>IF('Раздел 2.15.2'!W60=SUM('Раздел 2.15.2'!X60:AA60),0,1)</f>
        <v>0</v>
      </c>
    </row>
    <row r="13342" spans="1:8" x14ac:dyDescent="0.2">
      <c r="A13342" s="6">
        <f t="shared" si="198"/>
        <v>609562</v>
      </c>
      <c r="B13342" s="7">
        <v>67</v>
      </c>
      <c r="C13342" s="6">
        <v>2</v>
      </c>
      <c r="D13342" s="7">
        <v>208</v>
      </c>
      <c r="E13342" s="6" t="s">
        <v>1556</v>
      </c>
      <c r="H13342" s="6">
        <f>IF('Раздел 2.15.2'!W61=SUM('Раздел 2.15.2'!X61:AA61),0,1)</f>
        <v>0</v>
      </c>
    </row>
    <row r="13343" spans="1:8" x14ac:dyDescent="0.2">
      <c r="A13343" s="6">
        <f t="shared" si="198"/>
        <v>609562</v>
      </c>
      <c r="B13343" s="7">
        <v>67</v>
      </c>
      <c r="C13343" s="6">
        <v>2</v>
      </c>
      <c r="D13343" s="7">
        <v>209</v>
      </c>
      <c r="E13343" s="6" t="s">
        <v>1557</v>
      </c>
      <c r="H13343" s="6">
        <f>IF('Раздел 2.15.2'!W62=SUM('Раздел 2.15.2'!X62:AA62),0,1)</f>
        <v>0</v>
      </c>
    </row>
    <row r="13344" spans="1:8" x14ac:dyDescent="0.2">
      <c r="A13344" s="6">
        <f t="shared" si="198"/>
        <v>609562</v>
      </c>
      <c r="B13344" s="7">
        <v>67</v>
      </c>
      <c r="C13344" s="6">
        <v>2</v>
      </c>
      <c r="D13344" s="7">
        <v>210</v>
      </c>
      <c r="E13344" s="6" t="s">
        <v>1558</v>
      </c>
      <c r="H13344" s="6">
        <f>IF('Раздел 2.15.2'!W63=SUM('Раздел 2.15.2'!X63:AA63),0,1)</f>
        <v>0</v>
      </c>
    </row>
    <row r="13345" spans="1:8" x14ac:dyDescent="0.2">
      <c r="A13345" s="6">
        <f t="shared" si="198"/>
        <v>609562</v>
      </c>
      <c r="B13345" s="7">
        <v>67</v>
      </c>
      <c r="C13345" s="6">
        <v>2</v>
      </c>
      <c r="D13345" s="7">
        <v>211</v>
      </c>
      <c r="E13345" s="6" t="s">
        <v>1559</v>
      </c>
      <c r="H13345" s="6">
        <f>IF('Раздел 2.15.2'!W64=SUM('Раздел 2.15.2'!X64:AA64),0,1)</f>
        <v>0</v>
      </c>
    </row>
    <row r="13346" spans="1:8" x14ac:dyDescent="0.2">
      <c r="A13346" s="6">
        <f t="shared" si="198"/>
        <v>609562</v>
      </c>
      <c r="B13346" s="7">
        <v>67</v>
      </c>
      <c r="C13346" s="6">
        <v>2</v>
      </c>
      <c r="D13346" s="7">
        <v>212</v>
      </c>
      <c r="E13346" s="6" t="s">
        <v>1560</v>
      </c>
      <c r="H13346" s="6">
        <f>IF('Раздел 2.15.2'!W65=SUM('Раздел 2.15.2'!X65:AA65),0,1)</f>
        <v>0</v>
      </c>
    </row>
    <row r="13347" spans="1:8" x14ac:dyDescent="0.2">
      <c r="A13347" s="6">
        <f t="shared" si="198"/>
        <v>609562</v>
      </c>
      <c r="B13347" s="7">
        <v>67</v>
      </c>
      <c r="C13347" s="6">
        <v>2</v>
      </c>
      <c r="D13347" s="7">
        <v>213</v>
      </c>
      <c r="E13347" s="6" t="s">
        <v>1561</v>
      </c>
      <c r="H13347" s="6">
        <f>IF('Раздел 2.15.2'!W66=SUM('Раздел 2.15.2'!X66:AA66),0,1)</f>
        <v>0</v>
      </c>
    </row>
    <row r="13348" spans="1:8" x14ac:dyDescent="0.2">
      <c r="A13348" s="6">
        <f t="shared" si="198"/>
        <v>609562</v>
      </c>
      <c r="B13348" s="7">
        <v>67</v>
      </c>
      <c r="C13348" s="6">
        <v>2</v>
      </c>
      <c r="D13348" s="7">
        <v>214</v>
      </c>
      <c r="E13348" s="6" t="s">
        <v>1562</v>
      </c>
      <c r="H13348" s="6">
        <f>IF('Раздел 2.15.2'!W67=SUM('Раздел 2.15.2'!X67:AA67),0,1)</f>
        <v>0</v>
      </c>
    </row>
    <row r="13349" spans="1:8" x14ac:dyDescent="0.2">
      <c r="A13349" s="6">
        <f t="shared" si="198"/>
        <v>609562</v>
      </c>
      <c r="B13349" s="7">
        <v>67</v>
      </c>
      <c r="C13349" s="6">
        <v>2</v>
      </c>
      <c r="D13349" s="7">
        <v>215</v>
      </c>
      <c r="E13349" s="6" t="s">
        <v>1563</v>
      </c>
      <c r="H13349" s="6">
        <f>IF('Раздел 2.15.2'!W68=SUM('Раздел 2.15.2'!X68:AA68),0,1)</f>
        <v>0</v>
      </c>
    </row>
    <row r="13350" spans="1:8" x14ac:dyDescent="0.2">
      <c r="A13350" s="6">
        <f t="shared" si="198"/>
        <v>609562</v>
      </c>
      <c r="B13350" s="7">
        <v>67</v>
      </c>
      <c r="C13350" s="6">
        <v>2</v>
      </c>
      <c r="D13350" s="7">
        <v>216</v>
      </c>
      <c r="E13350" s="6" t="s">
        <v>1564</v>
      </c>
      <c r="H13350" s="6">
        <f>IF('Раздел 2.15.2'!W69=SUM('Раздел 2.15.2'!X69:AA69),0,1)</f>
        <v>0</v>
      </c>
    </row>
    <row r="13351" spans="1:8" x14ac:dyDescent="0.2">
      <c r="A13351" s="6">
        <f t="shared" si="198"/>
        <v>609562</v>
      </c>
      <c r="B13351" s="7">
        <v>67</v>
      </c>
      <c r="C13351" s="6">
        <v>2</v>
      </c>
      <c r="D13351" s="7">
        <v>217</v>
      </c>
      <c r="E13351" s="6" t="s">
        <v>1565</v>
      </c>
      <c r="H13351" s="6">
        <f>IF('Раздел 2.15.2'!W70=SUM('Раздел 2.15.2'!X70:AA70),0,1)</f>
        <v>0</v>
      </c>
    </row>
    <row r="13352" spans="1:8" x14ac:dyDescent="0.2">
      <c r="A13352" s="6">
        <f t="shared" si="198"/>
        <v>609562</v>
      </c>
      <c r="B13352" s="7">
        <v>67</v>
      </c>
      <c r="C13352" s="6">
        <v>2</v>
      </c>
      <c r="D13352" s="7">
        <v>218</v>
      </c>
      <c r="E13352" s="6" t="s">
        <v>1566</v>
      </c>
      <c r="H13352" s="6">
        <f>IF('Раздел 2.15.2'!W71=SUM('Раздел 2.15.2'!X71:AA71),0,1)</f>
        <v>0</v>
      </c>
    </row>
    <row r="13353" spans="1:8" x14ac:dyDescent="0.2">
      <c r="A13353" s="6">
        <f t="shared" si="198"/>
        <v>609562</v>
      </c>
      <c r="B13353" s="7">
        <v>67</v>
      </c>
      <c r="C13353" s="6">
        <v>2</v>
      </c>
      <c r="D13353" s="7">
        <v>219</v>
      </c>
      <c r="E13353" s="6" t="s">
        <v>1567</v>
      </c>
      <c r="H13353" s="6">
        <f>IF('Раздел 2.15.2'!W72=SUM('Раздел 2.15.2'!X72:AA72),0,1)</f>
        <v>0</v>
      </c>
    </row>
    <row r="13354" spans="1:8" x14ac:dyDescent="0.2">
      <c r="A13354" s="6">
        <f t="shared" si="198"/>
        <v>609562</v>
      </c>
      <c r="B13354" s="7">
        <v>67</v>
      </c>
      <c r="C13354" s="6">
        <v>2</v>
      </c>
      <c r="D13354" s="7">
        <v>220</v>
      </c>
      <c r="E13354" s="6" t="s">
        <v>1568</v>
      </c>
      <c r="H13354" s="6">
        <f>IF('Раздел 2.15.2'!W73=SUM('Раздел 2.15.2'!X73:AA73),0,1)</f>
        <v>0</v>
      </c>
    </row>
    <row r="13355" spans="1:8" x14ac:dyDescent="0.2">
      <c r="A13355" s="6">
        <f t="shared" si="198"/>
        <v>609562</v>
      </c>
      <c r="B13355" s="7">
        <v>67</v>
      </c>
      <c r="C13355" s="6">
        <v>2</v>
      </c>
      <c r="D13355" s="7">
        <v>221</v>
      </c>
      <c r="E13355" s="6" t="s">
        <v>1569</v>
      </c>
      <c r="H13355" s="6">
        <f>IF('Раздел 2.15.2'!W74=SUM('Раздел 2.15.2'!X74:AA74),0,1)</f>
        <v>0</v>
      </c>
    </row>
    <row r="13356" spans="1:8" x14ac:dyDescent="0.2">
      <c r="A13356" s="6">
        <f t="shared" si="198"/>
        <v>609562</v>
      </c>
      <c r="B13356" s="7">
        <v>67</v>
      </c>
      <c r="C13356" s="6">
        <v>2</v>
      </c>
      <c r="D13356" s="7">
        <v>222</v>
      </c>
      <c r="E13356" s="6" t="s">
        <v>1570</v>
      </c>
      <c r="H13356" s="6">
        <f>IF('Раздел 2.15.2'!W75=SUM('Раздел 2.15.2'!X75:AA75),0,1)</f>
        <v>0</v>
      </c>
    </row>
    <row r="13357" spans="1:8" x14ac:dyDescent="0.2">
      <c r="A13357" s="6">
        <f t="shared" si="198"/>
        <v>609562</v>
      </c>
      <c r="B13357" s="7">
        <v>67</v>
      </c>
      <c r="C13357" s="6">
        <v>2</v>
      </c>
      <c r="D13357" s="7">
        <v>223</v>
      </c>
      <c r="E13357" s="6" t="s">
        <v>1571</v>
      </c>
      <c r="H13357" s="6">
        <f>IF('Раздел 2.15.2'!W76=SUM('Раздел 2.15.2'!X76:AA76),0,1)</f>
        <v>0</v>
      </c>
    </row>
    <row r="13358" spans="1:8" x14ac:dyDescent="0.2">
      <c r="A13358" s="6">
        <f t="shared" si="198"/>
        <v>609562</v>
      </c>
      <c r="B13358" s="7">
        <v>67</v>
      </c>
      <c r="C13358" s="6">
        <v>2</v>
      </c>
      <c r="D13358" s="7">
        <v>224</v>
      </c>
      <c r="E13358" s="6" t="s">
        <v>1572</v>
      </c>
      <c r="H13358" s="6">
        <f>IF('Раздел 2.15.2'!W77=SUM('Раздел 2.15.2'!X77:AA77),0,1)</f>
        <v>0</v>
      </c>
    </row>
    <row r="13359" spans="1:8" x14ac:dyDescent="0.2">
      <c r="A13359" s="6">
        <f t="shared" si="198"/>
        <v>609562</v>
      </c>
      <c r="B13359" s="7">
        <v>67</v>
      </c>
      <c r="C13359" s="6">
        <v>2</v>
      </c>
      <c r="D13359" s="7">
        <v>225</v>
      </c>
      <c r="E13359" s="6" t="s">
        <v>1573</v>
      </c>
      <c r="H13359" s="6">
        <f>IF('Раздел 2.15.2'!W78=SUM('Раздел 2.15.2'!X78:AA78),0,1)</f>
        <v>0</v>
      </c>
    </row>
    <row r="13360" spans="1:8" x14ac:dyDescent="0.2">
      <c r="A13360" s="6">
        <f t="shared" si="198"/>
        <v>609562</v>
      </c>
      <c r="B13360" s="7">
        <v>67</v>
      </c>
      <c r="C13360" s="6">
        <v>2</v>
      </c>
      <c r="D13360" s="7">
        <v>226</v>
      </c>
      <c r="E13360" s="6" t="s">
        <v>1574</v>
      </c>
      <c r="H13360" s="6">
        <f>IF('Раздел 2.15.2'!W79=SUM('Раздел 2.15.2'!X79:AA79),0,1)</f>
        <v>0</v>
      </c>
    </row>
    <row r="13361" spans="1:8" x14ac:dyDescent="0.2">
      <c r="A13361" s="6">
        <f t="shared" si="198"/>
        <v>609562</v>
      </c>
      <c r="B13361" s="7">
        <v>67</v>
      </c>
      <c r="C13361" s="6">
        <v>2</v>
      </c>
      <c r="D13361" s="7">
        <v>227</v>
      </c>
      <c r="E13361" s="7" t="s">
        <v>1575</v>
      </c>
      <c r="H13361" s="6">
        <f>IF('Раздел 2.15.2'!W80=SUM('Раздел 2.15.2'!X80:AA80),0,1)</f>
        <v>0</v>
      </c>
    </row>
    <row r="13362" spans="1:8" x14ac:dyDescent="0.2">
      <c r="A13362" s="6">
        <f t="shared" si="198"/>
        <v>609562</v>
      </c>
      <c r="B13362" s="7">
        <v>67</v>
      </c>
      <c r="C13362" s="6">
        <v>2</v>
      </c>
      <c r="D13362" s="7">
        <v>228</v>
      </c>
      <c r="E13362" s="7" t="s">
        <v>1576</v>
      </c>
      <c r="H13362" s="6">
        <f>IF('Раздел 2.15.2'!W81=SUM('Раздел 2.15.2'!X81:AA81),0,1)</f>
        <v>0</v>
      </c>
    </row>
    <row r="13363" spans="1:8" x14ac:dyDescent="0.2">
      <c r="A13363" s="6">
        <f t="shared" si="198"/>
        <v>609562</v>
      </c>
      <c r="B13363" s="7">
        <v>67</v>
      </c>
      <c r="C13363" s="6">
        <v>2</v>
      </c>
      <c r="D13363" s="7">
        <v>229</v>
      </c>
      <c r="E13363" s="7" t="s">
        <v>1577</v>
      </c>
      <c r="H13363" s="6">
        <f>IF('Раздел 2.15.2'!W82=SUM('Раздел 2.15.2'!X82:AA82),0,1)</f>
        <v>0</v>
      </c>
    </row>
    <row r="13364" spans="1:8" x14ac:dyDescent="0.2">
      <c r="A13364" s="6">
        <f t="shared" si="198"/>
        <v>609562</v>
      </c>
      <c r="B13364" s="7">
        <v>67</v>
      </c>
      <c r="C13364" s="6">
        <v>2</v>
      </c>
      <c r="D13364" s="7">
        <v>230</v>
      </c>
      <c r="E13364" s="7" t="s">
        <v>1578</v>
      </c>
      <c r="H13364" s="6">
        <f>IF('Раздел 2.15.2'!W83=SUM('Раздел 2.15.2'!X83:AA83),0,1)</f>
        <v>0</v>
      </c>
    </row>
    <row r="13365" spans="1:8" x14ac:dyDescent="0.2">
      <c r="A13365" s="6">
        <f t="shared" si="198"/>
        <v>609562</v>
      </c>
      <c r="B13365" s="7">
        <v>67</v>
      </c>
      <c r="C13365" s="6">
        <v>2</v>
      </c>
      <c r="D13365" s="7">
        <v>231</v>
      </c>
      <c r="E13365" s="7" t="s">
        <v>1579</v>
      </c>
      <c r="H13365" s="6">
        <f>IF('Раздел 2.15.2'!W84=SUM('Раздел 2.15.2'!X84:AA84),0,1)</f>
        <v>0</v>
      </c>
    </row>
    <row r="13366" spans="1:8" x14ac:dyDescent="0.2">
      <c r="A13366" s="6">
        <f t="shared" si="198"/>
        <v>609562</v>
      </c>
      <c r="B13366" s="7">
        <v>67</v>
      </c>
      <c r="C13366" s="6">
        <v>2</v>
      </c>
      <c r="D13366" s="7">
        <v>232</v>
      </c>
      <c r="E13366" s="7" t="s">
        <v>1580</v>
      </c>
      <c r="H13366" s="6">
        <f>IF('Раздел 2.15.2'!W85=SUM('Раздел 2.15.2'!X85:AA85),0,1)</f>
        <v>0</v>
      </c>
    </row>
    <row r="13367" spans="1:8" x14ac:dyDescent="0.2">
      <c r="A13367" s="6">
        <f t="shared" si="198"/>
        <v>609562</v>
      </c>
      <c r="B13367" s="7">
        <v>67</v>
      </c>
      <c r="C13367" s="6">
        <v>2</v>
      </c>
      <c r="D13367" s="7">
        <v>233</v>
      </c>
      <c r="E13367" s="7" t="s">
        <v>1581</v>
      </c>
      <c r="H13367" s="6">
        <f>IF('Раздел 2.15.2'!W86=SUM('Раздел 2.15.2'!X86:AA86),0,1)</f>
        <v>0</v>
      </c>
    </row>
    <row r="13368" spans="1:8" x14ac:dyDescent="0.2">
      <c r="A13368" s="6">
        <f t="shared" si="198"/>
        <v>609562</v>
      </c>
      <c r="B13368" s="7">
        <v>67</v>
      </c>
      <c r="C13368" s="6">
        <v>2</v>
      </c>
      <c r="D13368" s="7">
        <v>234</v>
      </c>
      <c r="E13368" s="7" t="s">
        <v>1582</v>
      </c>
      <c r="H13368" s="6">
        <f>IF('Раздел 2.15.2'!W87=SUM('Раздел 2.15.2'!X87:AA87),0,1)</f>
        <v>0</v>
      </c>
    </row>
    <row r="13369" spans="1:8" x14ac:dyDescent="0.2">
      <c r="A13369" s="6">
        <f t="shared" si="198"/>
        <v>609562</v>
      </c>
      <c r="B13369" s="7">
        <v>67</v>
      </c>
      <c r="C13369" s="6">
        <v>2</v>
      </c>
      <c r="D13369" s="7">
        <v>235</v>
      </c>
      <c r="E13369" s="7" t="s">
        <v>1583</v>
      </c>
      <c r="H13369" s="6">
        <f>IF('Раздел 2.15.2'!W88=SUM('Раздел 2.15.2'!X88:AA88),0,1)</f>
        <v>0</v>
      </c>
    </row>
    <row r="13370" spans="1:8" x14ac:dyDescent="0.2">
      <c r="A13370" s="6">
        <f t="shared" si="198"/>
        <v>609562</v>
      </c>
      <c r="B13370" s="7">
        <v>67</v>
      </c>
      <c r="C13370" s="6">
        <v>2</v>
      </c>
      <c r="D13370" s="7">
        <v>236</v>
      </c>
      <c r="E13370" s="7" t="s">
        <v>1584</v>
      </c>
      <c r="H13370" s="6">
        <f>IF('Раздел 2.15.2'!W89=SUM('Раздел 2.15.2'!X89:AA89),0,1)</f>
        <v>0</v>
      </c>
    </row>
    <row r="13371" spans="1:8" x14ac:dyDescent="0.2">
      <c r="A13371" s="6">
        <f t="shared" si="198"/>
        <v>609562</v>
      </c>
      <c r="B13371" s="7">
        <v>67</v>
      </c>
      <c r="C13371" s="6">
        <v>2</v>
      </c>
      <c r="D13371" s="7">
        <v>237</v>
      </c>
      <c r="E13371" s="7" t="s">
        <v>1585</v>
      </c>
      <c r="H13371" s="6">
        <f>IF('Раздел 2.15.2'!W90=SUM('Раздел 2.15.2'!X90:AA90),0,1)</f>
        <v>0</v>
      </c>
    </row>
    <row r="13372" spans="1:8" x14ac:dyDescent="0.2">
      <c r="A13372" s="6">
        <f t="shared" si="198"/>
        <v>609562</v>
      </c>
      <c r="B13372" s="7">
        <v>67</v>
      </c>
      <c r="C13372" s="6">
        <v>2</v>
      </c>
      <c r="D13372" s="7">
        <v>238</v>
      </c>
      <c r="E13372" s="7" t="s">
        <v>1586</v>
      </c>
      <c r="H13372" s="6">
        <f>IF('Раздел 2.15.2'!W91=SUM('Раздел 2.15.2'!X91:AA91),0,1)</f>
        <v>0</v>
      </c>
    </row>
    <row r="13373" spans="1:8" x14ac:dyDescent="0.2">
      <c r="A13373" s="6">
        <f t="shared" si="198"/>
        <v>609562</v>
      </c>
      <c r="B13373" s="7">
        <v>67</v>
      </c>
      <c r="C13373" s="6">
        <v>2</v>
      </c>
      <c r="D13373" s="7">
        <v>239</v>
      </c>
      <c r="E13373" s="7" t="s">
        <v>1587</v>
      </c>
      <c r="H13373" s="6">
        <f>IF('Раздел 2.15.2'!W92=SUM('Раздел 2.15.2'!X92:AA92),0,1)</f>
        <v>0</v>
      </c>
    </row>
    <row r="13374" spans="1:8" x14ac:dyDescent="0.2">
      <c r="A13374" s="6">
        <f t="shared" si="198"/>
        <v>609562</v>
      </c>
      <c r="B13374" s="7">
        <v>67</v>
      </c>
      <c r="C13374" s="6">
        <v>2</v>
      </c>
      <c r="D13374" s="7">
        <v>240</v>
      </c>
      <c r="E13374" s="7" t="s">
        <v>814</v>
      </c>
      <c r="H13374" s="6">
        <f>IF('Раздел 2.15.2'!W93=SUM('Раздел 2.15.2'!X93:AA93),0,1)</f>
        <v>0</v>
      </c>
    </row>
    <row r="13375" spans="1:8" x14ac:dyDescent="0.2">
      <c r="A13375" s="6">
        <f t="shared" si="198"/>
        <v>609562</v>
      </c>
      <c r="B13375" s="7">
        <v>67</v>
      </c>
      <c r="C13375" s="6">
        <v>2</v>
      </c>
      <c r="D13375" s="7">
        <v>241</v>
      </c>
      <c r="E13375" s="7" t="s">
        <v>815</v>
      </c>
      <c r="H13375" s="6">
        <f>IF('Раздел 2.15.2'!W94=SUM('Раздел 2.15.2'!X94:AA94),0,1)</f>
        <v>0</v>
      </c>
    </row>
    <row r="13376" spans="1:8" x14ac:dyDescent="0.2">
      <c r="A13376" s="6">
        <f t="shared" si="198"/>
        <v>609562</v>
      </c>
      <c r="B13376" s="7">
        <v>67</v>
      </c>
      <c r="C13376" s="6">
        <v>2</v>
      </c>
      <c r="D13376" s="7">
        <v>242</v>
      </c>
      <c r="E13376" s="7" t="s">
        <v>816</v>
      </c>
      <c r="H13376" s="6">
        <f>IF('Раздел 2.15.2'!W95=SUM('Раздел 2.15.2'!X95:AA95),0,1)</f>
        <v>0</v>
      </c>
    </row>
    <row r="13377" spans="1:8" x14ac:dyDescent="0.2">
      <c r="A13377" s="6">
        <f t="shared" si="198"/>
        <v>609562</v>
      </c>
      <c r="B13377" s="7">
        <v>67</v>
      </c>
      <c r="C13377" s="6">
        <v>2</v>
      </c>
      <c r="D13377" s="7">
        <v>243</v>
      </c>
      <c r="E13377" s="7" t="s">
        <v>817</v>
      </c>
      <c r="H13377" s="6">
        <f>IF('Раздел 2.15.2'!W96=SUM('Раздел 2.15.2'!X96:AA96),0,1)</f>
        <v>0</v>
      </c>
    </row>
    <row r="13378" spans="1:8" x14ac:dyDescent="0.2">
      <c r="A13378" s="6">
        <f t="shared" si="198"/>
        <v>609562</v>
      </c>
      <c r="B13378" s="7">
        <v>67</v>
      </c>
      <c r="C13378" s="6">
        <v>2</v>
      </c>
      <c r="D13378" s="7">
        <v>244</v>
      </c>
      <c r="E13378" s="7" t="s">
        <v>818</v>
      </c>
      <c r="H13378" s="6">
        <f>IF('Раздел 2.15.2'!W97=SUM('Раздел 2.15.2'!X97:AA97),0,1)</f>
        <v>0</v>
      </c>
    </row>
    <row r="13379" spans="1:8" x14ac:dyDescent="0.2">
      <c r="A13379" s="6">
        <f t="shared" si="198"/>
        <v>609562</v>
      </c>
      <c r="B13379" s="7">
        <v>67</v>
      </c>
      <c r="C13379" s="6">
        <v>2</v>
      </c>
      <c r="D13379" s="7">
        <v>245</v>
      </c>
      <c r="E13379" s="7" t="s">
        <v>819</v>
      </c>
      <c r="H13379" s="6">
        <f>IF('Раздел 2.15.2'!W98=SUM('Раздел 2.15.2'!X98:AA98),0,1)</f>
        <v>0</v>
      </c>
    </row>
    <row r="13380" spans="1:8" x14ac:dyDescent="0.2">
      <c r="A13380" s="6">
        <f t="shared" si="198"/>
        <v>609562</v>
      </c>
      <c r="B13380" s="7">
        <v>67</v>
      </c>
      <c r="C13380" s="6">
        <v>2</v>
      </c>
      <c r="D13380" s="7">
        <v>246</v>
      </c>
      <c r="E13380" s="7" t="s">
        <v>820</v>
      </c>
      <c r="H13380" s="6">
        <f>IF('Раздел 2.15.2'!W99=SUM('Раздел 2.15.2'!X99:AA99),0,1)</f>
        <v>0</v>
      </c>
    </row>
    <row r="13381" spans="1:8" x14ac:dyDescent="0.2">
      <c r="A13381" s="6">
        <f t="shared" si="198"/>
        <v>609562</v>
      </c>
      <c r="B13381" s="7">
        <v>67</v>
      </c>
      <c r="C13381" s="6">
        <v>2</v>
      </c>
      <c r="D13381" s="7">
        <v>247</v>
      </c>
      <c r="E13381" s="7" t="s">
        <v>821</v>
      </c>
      <c r="H13381" s="6">
        <f>IF('Раздел 2.15.2'!W100=SUM('Раздел 2.15.2'!X100:AA100),0,1)</f>
        <v>0</v>
      </c>
    </row>
    <row r="13382" spans="1:8" x14ac:dyDescent="0.2">
      <c r="A13382" s="6">
        <f t="shared" si="198"/>
        <v>609562</v>
      </c>
      <c r="B13382" s="7">
        <v>67</v>
      </c>
      <c r="C13382" s="6">
        <v>2</v>
      </c>
      <c r="D13382" s="7">
        <v>248</v>
      </c>
      <c r="E13382" s="7" t="s">
        <v>822</v>
      </c>
      <c r="H13382" s="6">
        <f>IF('Раздел 2.15.2'!W101=SUM('Раздел 2.15.2'!X101:AA101),0,1)</f>
        <v>0</v>
      </c>
    </row>
    <row r="13383" spans="1:8" x14ac:dyDescent="0.2">
      <c r="A13383" s="6">
        <f t="shared" si="198"/>
        <v>609562</v>
      </c>
      <c r="B13383" s="7">
        <v>67</v>
      </c>
      <c r="C13383" s="6">
        <v>2</v>
      </c>
      <c r="D13383" s="7">
        <v>249</v>
      </c>
      <c r="E13383" s="7" t="s">
        <v>823</v>
      </c>
      <c r="H13383" s="6">
        <f>IF('Раздел 2.15.2'!W102=SUM('Раздел 2.15.2'!X102:AA102),0,1)</f>
        <v>0</v>
      </c>
    </row>
    <row r="13384" spans="1:8" x14ac:dyDescent="0.2">
      <c r="A13384" s="6">
        <f t="shared" si="198"/>
        <v>609562</v>
      </c>
      <c r="B13384" s="7">
        <v>67</v>
      </c>
      <c r="C13384" s="6">
        <v>2</v>
      </c>
      <c r="D13384" s="7">
        <v>250</v>
      </c>
      <c r="E13384" s="7" t="s">
        <v>824</v>
      </c>
      <c r="H13384" s="6">
        <f>IF('Раздел 2.15.2'!W103=SUM('Раздел 2.15.2'!X103:AA103),0,1)</f>
        <v>0</v>
      </c>
    </row>
    <row r="13385" spans="1:8" x14ac:dyDescent="0.2">
      <c r="A13385" s="6">
        <f t="shared" si="198"/>
        <v>609562</v>
      </c>
      <c r="B13385" s="7">
        <v>67</v>
      </c>
      <c r="C13385" s="6">
        <v>2</v>
      </c>
      <c r="D13385" s="7">
        <v>251</v>
      </c>
      <c r="E13385" s="7" t="s">
        <v>825</v>
      </c>
      <c r="H13385" s="6">
        <f>IF('Раздел 2.15.2'!W104=SUM('Раздел 2.15.2'!X104:AA104),0,1)</f>
        <v>0</v>
      </c>
    </row>
    <row r="13386" spans="1:8" x14ac:dyDescent="0.2">
      <c r="A13386" s="6">
        <f t="shared" si="198"/>
        <v>609562</v>
      </c>
      <c r="B13386" s="7">
        <v>67</v>
      </c>
      <c r="C13386" s="6">
        <v>2</v>
      </c>
      <c r="D13386" s="7">
        <v>252</v>
      </c>
      <c r="E13386" s="7" t="s">
        <v>826</v>
      </c>
      <c r="H13386" s="6">
        <f>IF('Раздел 2.15.2'!W105=SUM('Раздел 2.15.2'!X105:AA105),0,1)</f>
        <v>0</v>
      </c>
    </row>
    <row r="13387" spans="1:8" x14ac:dyDescent="0.2">
      <c r="A13387" s="6">
        <f t="shared" si="198"/>
        <v>609562</v>
      </c>
      <c r="B13387" s="7">
        <v>67</v>
      </c>
      <c r="C13387" s="6">
        <v>2</v>
      </c>
      <c r="D13387" s="7">
        <v>253</v>
      </c>
      <c r="E13387" s="7" t="s">
        <v>827</v>
      </c>
      <c r="H13387" s="6">
        <f>IF('Раздел 2.15.2'!W106=SUM('Раздел 2.15.2'!X106:AA106),0,1)</f>
        <v>0</v>
      </c>
    </row>
    <row r="13388" spans="1:8" x14ac:dyDescent="0.2">
      <c r="A13388" s="6">
        <f t="shared" si="198"/>
        <v>609562</v>
      </c>
      <c r="B13388" s="7">
        <v>67</v>
      </c>
      <c r="C13388" s="6">
        <v>2</v>
      </c>
      <c r="D13388" s="7">
        <v>254</v>
      </c>
      <c r="E13388" s="7" t="s">
        <v>828</v>
      </c>
      <c r="H13388" s="6">
        <f>IF('Раздел 2.15.2'!W107=SUM('Раздел 2.15.2'!X107:AA107),0,1)</f>
        <v>0</v>
      </c>
    </row>
    <row r="13389" spans="1:8" x14ac:dyDescent="0.2">
      <c r="A13389" s="6">
        <f t="shared" si="198"/>
        <v>609562</v>
      </c>
      <c r="B13389" s="7">
        <v>67</v>
      </c>
      <c r="C13389" s="6">
        <v>2</v>
      </c>
      <c r="D13389" s="7">
        <v>255</v>
      </c>
      <c r="E13389" s="7" t="s">
        <v>829</v>
      </c>
      <c r="H13389" s="6">
        <f>IF('Раздел 2.15.2'!W108=SUM('Раздел 2.15.2'!X108:AA108),0,1)</f>
        <v>0</v>
      </c>
    </row>
    <row r="13390" spans="1:8" x14ac:dyDescent="0.2">
      <c r="A13390" s="6">
        <f t="shared" si="198"/>
        <v>609562</v>
      </c>
      <c r="B13390" s="7">
        <v>67</v>
      </c>
      <c r="C13390" s="6">
        <v>2</v>
      </c>
      <c r="D13390" s="7">
        <v>256</v>
      </c>
      <c r="E13390" s="7" t="s">
        <v>830</v>
      </c>
      <c r="H13390" s="6">
        <f>IF('Раздел 2.15.2'!W109=SUM('Раздел 2.15.2'!X109:AA109),0,1)</f>
        <v>0</v>
      </c>
    </row>
    <row r="13391" spans="1:8" x14ac:dyDescent="0.2">
      <c r="A13391" s="6">
        <f t="shared" si="198"/>
        <v>609562</v>
      </c>
      <c r="B13391" s="7">
        <v>67</v>
      </c>
      <c r="C13391" s="6">
        <v>2</v>
      </c>
      <c r="D13391" s="7">
        <v>257</v>
      </c>
      <c r="E13391" s="7" t="s">
        <v>831</v>
      </c>
      <c r="H13391" s="6">
        <f>IF('Раздел 2.15.2'!W110=SUM('Раздел 2.15.2'!X110:AA110),0,1)</f>
        <v>0</v>
      </c>
    </row>
    <row r="13392" spans="1:8" x14ac:dyDescent="0.2">
      <c r="A13392" s="6">
        <f t="shared" si="198"/>
        <v>609562</v>
      </c>
      <c r="B13392" s="7">
        <v>67</v>
      </c>
      <c r="C13392" s="6">
        <v>2</v>
      </c>
      <c r="D13392" s="7">
        <v>258</v>
      </c>
      <c r="E13392" s="7" t="s">
        <v>832</v>
      </c>
      <c r="H13392" s="6">
        <f>IF('Раздел 2.15.2'!W111=SUM('Раздел 2.15.2'!X111:AA111),0,1)</f>
        <v>0</v>
      </c>
    </row>
    <row r="13393" spans="1:8" x14ac:dyDescent="0.2">
      <c r="A13393" s="6">
        <f t="shared" si="198"/>
        <v>609562</v>
      </c>
      <c r="B13393" s="7">
        <v>67</v>
      </c>
      <c r="C13393" s="6">
        <v>2</v>
      </c>
      <c r="D13393" s="7">
        <v>259</v>
      </c>
      <c r="E13393" s="7" t="s">
        <v>833</v>
      </c>
      <c r="H13393" s="6">
        <f>IF('Раздел 2.15.2'!W112=SUM('Раздел 2.15.2'!X112:AA112),0,1)</f>
        <v>0</v>
      </c>
    </row>
    <row r="13394" spans="1:8" x14ac:dyDescent="0.2">
      <c r="A13394" s="6">
        <f t="shared" si="198"/>
        <v>609562</v>
      </c>
      <c r="B13394" s="7">
        <v>67</v>
      </c>
      <c r="C13394" s="6">
        <v>2</v>
      </c>
      <c r="D13394" s="7">
        <v>260</v>
      </c>
      <c r="E13394" s="7" t="s">
        <v>74</v>
      </c>
      <c r="H13394" s="6">
        <f>IF('Раздел 2.15.2'!W113=SUM('Раздел 2.15.2'!X113:AA113),0,1)</f>
        <v>0</v>
      </c>
    </row>
    <row r="13395" spans="1:8" x14ac:dyDescent="0.2">
      <c r="A13395" s="6">
        <f t="shared" si="198"/>
        <v>609562</v>
      </c>
      <c r="B13395" s="7">
        <v>67</v>
      </c>
      <c r="C13395" s="6">
        <v>2</v>
      </c>
      <c r="D13395" s="7">
        <v>261</v>
      </c>
      <c r="E13395" s="7" t="s">
        <v>75</v>
      </c>
      <c r="H13395" s="6">
        <f>IF('Раздел 2.15.2'!W114=SUM('Раздел 2.15.2'!X114:AA114),0,1)</f>
        <v>0</v>
      </c>
    </row>
    <row r="13396" spans="1:8" x14ac:dyDescent="0.2">
      <c r="A13396" s="6">
        <f t="shared" si="198"/>
        <v>609562</v>
      </c>
      <c r="B13396" s="7">
        <v>67</v>
      </c>
      <c r="C13396" s="6">
        <v>2</v>
      </c>
      <c r="D13396" s="7">
        <v>262</v>
      </c>
      <c r="E13396" s="7" t="s">
        <v>76</v>
      </c>
      <c r="H13396" s="6">
        <f>IF('Раздел 2.15.2'!W115=SUM('Раздел 2.15.2'!X115:AA115),0,1)</f>
        <v>0</v>
      </c>
    </row>
    <row r="13397" spans="1:8" x14ac:dyDescent="0.2">
      <c r="A13397" s="6">
        <f t="shared" si="198"/>
        <v>609562</v>
      </c>
      <c r="B13397" s="7">
        <v>67</v>
      </c>
      <c r="C13397" s="6">
        <v>2</v>
      </c>
      <c r="D13397" s="7">
        <v>263</v>
      </c>
      <c r="E13397" s="7" t="s">
        <v>77</v>
      </c>
      <c r="H13397" s="6">
        <f>IF('Раздел 2.15.2'!W116=SUM('Раздел 2.15.2'!X116:AA116),0,1)</f>
        <v>0</v>
      </c>
    </row>
    <row r="13398" spans="1:8" x14ac:dyDescent="0.2">
      <c r="A13398" s="6">
        <f t="shared" si="198"/>
        <v>609562</v>
      </c>
      <c r="B13398" s="7">
        <v>67</v>
      </c>
      <c r="C13398" s="6">
        <v>2</v>
      </c>
      <c r="D13398" s="7">
        <v>264</v>
      </c>
      <c r="E13398" s="7" t="s">
        <v>660</v>
      </c>
      <c r="H13398" s="6">
        <f>IF('Раздел 2.15.2'!W117=SUM('Раздел 2.15.2'!X117:AA117),0,1)</f>
        <v>0</v>
      </c>
    </row>
    <row r="13399" spans="1:8" x14ac:dyDescent="0.2">
      <c r="A13399" s="6">
        <f t="shared" si="198"/>
        <v>609562</v>
      </c>
      <c r="B13399" s="7">
        <v>67</v>
      </c>
      <c r="C13399" s="6">
        <v>2</v>
      </c>
      <c r="D13399" s="7">
        <v>265</v>
      </c>
      <c r="E13399" s="7" t="s">
        <v>661</v>
      </c>
      <c r="H13399" s="6">
        <f>IF('Раздел 2.15.2'!W118=SUM('Раздел 2.15.2'!X118:AA118),0,1)</f>
        <v>0</v>
      </c>
    </row>
    <row r="13400" spans="1:8" x14ac:dyDescent="0.2">
      <c r="A13400" s="6">
        <f t="shared" si="198"/>
        <v>609562</v>
      </c>
      <c r="B13400" s="7">
        <v>67</v>
      </c>
      <c r="C13400" s="6">
        <v>2</v>
      </c>
      <c r="D13400" s="7">
        <v>266</v>
      </c>
      <c r="E13400" s="7" t="s">
        <v>662</v>
      </c>
      <c r="H13400" s="6">
        <f>IF('Раздел 2.15.2'!W119=SUM('Раздел 2.15.2'!X119:AA119),0,1)</f>
        <v>0</v>
      </c>
    </row>
    <row r="13401" spans="1:8" x14ac:dyDescent="0.2">
      <c r="A13401" s="6">
        <f t="shared" si="198"/>
        <v>609562</v>
      </c>
      <c r="B13401" s="7">
        <v>67</v>
      </c>
      <c r="C13401" s="6">
        <v>2</v>
      </c>
      <c r="D13401" s="7">
        <v>267</v>
      </c>
      <c r="E13401" s="7" t="s">
        <v>663</v>
      </c>
      <c r="H13401" s="6">
        <f>IF('Раздел 2.15.2'!W120=SUM('Раздел 2.15.2'!X120:AA120),0,1)</f>
        <v>0</v>
      </c>
    </row>
    <row r="13402" spans="1:8" x14ac:dyDescent="0.2">
      <c r="A13402" s="6">
        <f t="shared" si="198"/>
        <v>609562</v>
      </c>
      <c r="B13402" s="7">
        <v>67</v>
      </c>
      <c r="C13402" s="6">
        <v>2</v>
      </c>
      <c r="D13402" s="7">
        <v>268</v>
      </c>
      <c r="E13402" s="7" t="s">
        <v>664</v>
      </c>
      <c r="H13402" s="6">
        <f>IF('Раздел 2.15.2'!W121=SUM('Раздел 2.15.2'!X121:AA121),0,1)</f>
        <v>0</v>
      </c>
    </row>
    <row r="13403" spans="1:8" x14ac:dyDescent="0.2">
      <c r="A13403" s="6">
        <f t="shared" si="198"/>
        <v>609562</v>
      </c>
      <c r="B13403" s="7">
        <v>67</v>
      </c>
      <c r="C13403" s="6">
        <v>2</v>
      </c>
      <c r="D13403" s="7">
        <v>269</v>
      </c>
      <c r="E13403" s="7" t="s">
        <v>424</v>
      </c>
      <c r="H13403" s="6">
        <f>IF('Раздел 2.15.2'!W122=SUM('Раздел 2.15.2'!X122:AA122),0,1)</f>
        <v>0</v>
      </c>
    </row>
    <row r="13404" spans="1:8" x14ac:dyDescent="0.2">
      <c r="A13404" s="6">
        <f t="shared" si="198"/>
        <v>609562</v>
      </c>
      <c r="B13404" s="7">
        <v>67</v>
      </c>
      <c r="C13404" s="6">
        <v>2</v>
      </c>
      <c r="D13404" s="7">
        <v>270</v>
      </c>
      <c r="E13404" s="7" t="s">
        <v>425</v>
      </c>
      <c r="H13404" s="6">
        <f>IF('Раздел 2.15.2'!W123=SUM('Раздел 2.15.2'!X123:AA123),0,1)</f>
        <v>0</v>
      </c>
    </row>
    <row r="13405" spans="1:8" x14ac:dyDescent="0.2">
      <c r="A13405" s="6">
        <f t="shared" ref="A13405:A13468" si="199">P_3</f>
        <v>609562</v>
      </c>
      <c r="B13405" s="7">
        <v>67</v>
      </c>
      <c r="C13405" s="6">
        <v>2</v>
      </c>
      <c r="D13405" s="7">
        <v>271</v>
      </c>
      <c r="E13405" s="7" t="s">
        <v>426</v>
      </c>
      <c r="H13405" s="6">
        <f>IF('Раздел 2.15.2'!W124=SUM('Раздел 2.15.2'!X124:AA124),0,1)</f>
        <v>0</v>
      </c>
    </row>
    <row r="13406" spans="1:8" x14ac:dyDescent="0.2">
      <c r="A13406" s="6">
        <f t="shared" si="199"/>
        <v>609562</v>
      </c>
      <c r="B13406" s="7">
        <v>67</v>
      </c>
      <c r="C13406" s="6">
        <v>2</v>
      </c>
      <c r="D13406" s="7">
        <v>272</v>
      </c>
      <c r="E13406" s="7" t="s">
        <v>427</v>
      </c>
      <c r="H13406" s="6">
        <f>IF('Раздел 2.15.2'!W125=SUM('Раздел 2.15.2'!X125:AA125),0,1)</f>
        <v>0</v>
      </c>
    </row>
    <row r="13407" spans="1:8" x14ac:dyDescent="0.2">
      <c r="A13407" s="6">
        <f t="shared" si="199"/>
        <v>609562</v>
      </c>
      <c r="B13407" s="7">
        <v>67</v>
      </c>
      <c r="C13407" s="6">
        <v>2</v>
      </c>
      <c r="D13407" s="7">
        <v>273</v>
      </c>
      <c r="E13407" s="7" t="s">
        <v>428</v>
      </c>
      <c r="H13407" s="6">
        <f>IF('Раздел 2.15.2'!W126=SUM('Раздел 2.15.2'!X126:AA126),0,1)</f>
        <v>0</v>
      </c>
    </row>
    <row r="13408" spans="1:8" x14ac:dyDescent="0.2">
      <c r="A13408" s="6">
        <f t="shared" si="199"/>
        <v>609562</v>
      </c>
      <c r="B13408" s="7">
        <v>67</v>
      </c>
      <c r="C13408" s="6">
        <v>2</v>
      </c>
      <c r="D13408" s="7">
        <v>274</v>
      </c>
      <c r="E13408" s="7" t="s">
        <v>429</v>
      </c>
      <c r="H13408" s="6">
        <f>IF('Раздел 2.15.2'!W127=SUM('Раздел 2.15.2'!X127:AA127),0,1)</f>
        <v>0</v>
      </c>
    </row>
    <row r="13409" spans="1:8" x14ac:dyDescent="0.2">
      <c r="A13409" s="6">
        <f t="shared" si="199"/>
        <v>609562</v>
      </c>
      <c r="B13409" s="7">
        <v>67</v>
      </c>
      <c r="C13409" s="6">
        <v>2</v>
      </c>
      <c r="D13409" s="7">
        <v>275</v>
      </c>
      <c r="E13409" s="7" t="s">
        <v>430</v>
      </c>
      <c r="H13409" s="6">
        <f>IF('Раздел 2.15.2'!W128=SUM('Раздел 2.15.2'!X128:AA128),0,1)</f>
        <v>0</v>
      </c>
    </row>
    <row r="13410" spans="1:8" x14ac:dyDescent="0.2">
      <c r="A13410" s="6">
        <f t="shared" si="199"/>
        <v>609562</v>
      </c>
      <c r="B13410" s="7">
        <v>67</v>
      </c>
      <c r="C13410" s="6">
        <v>2</v>
      </c>
      <c r="D13410" s="7">
        <v>276</v>
      </c>
      <c r="E13410" s="7" t="s">
        <v>431</v>
      </c>
      <c r="H13410" s="6">
        <f>IF('Раздел 2.15.2'!W129=SUM('Раздел 2.15.2'!X129:AA129),0,1)</f>
        <v>0</v>
      </c>
    </row>
    <row r="13411" spans="1:8" x14ac:dyDescent="0.2">
      <c r="A13411" s="6">
        <f t="shared" si="199"/>
        <v>609562</v>
      </c>
      <c r="B13411" s="7">
        <v>67</v>
      </c>
      <c r="C13411" s="6">
        <v>2</v>
      </c>
      <c r="D13411" s="7">
        <v>277</v>
      </c>
      <c r="E13411" s="7" t="s">
        <v>432</v>
      </c>
      <c r="H13411" s="6">
        <f>IF('Раздел 2.15.2'!W130=SUM('Раздел 2.15.2'!X130:AA130),0,1)</f>
        <v>0</v>
      </c>
    </row>
    <row r="13412" spans="1:8" x14ac:dyDescent="0.2">
      <c r="A13412" s="6">
        <f t="shared" si="199"/>
        <v>609562</v>
      </c>
      <c r="B13412" s="7">
        <v>67</v>
      </c>
      <c r="C13412" s="6">
        <v>2</v>
      </c>
      <c r="D13412" s="7">
        <v>278</v>
      </c>
      <c r="E13412" s="7" t="s">
        <v>433</v>
      </c>
      <c r="H13412" s="6">
        <f>IF('Раздел 2.15.2'!W131=SUM('Раздел 2.15.2'!X131:AA131),0,1)</f>
        <v>0</v>
      </c>
    </row>
    <row r="13413" spans="1:8" x14ac:dyDescent="0.2">
      <c r="A13413" s="6">
        <f t="shared" si="199"/>
        <v>609562</v>
      </c>
      <c r="B13413" s="7">
        <v>67</v>
      </c>
      <c r="C13413" s="6">
        <v>2</v>
      </c>
      <c r="D13413" s="7">
        <v>279</v>
      </c>
      <c r="E13413" s="7" t="s">
        <v>434</v>
      </c>
      <c r="H13413" s="6">
        <f>IF('Раздел 2.15.2'!W132=SUM('Раздел 2.15.2'!X132:AA132),0,1)</f>
        <v>0</v>
      </c>
    </row>
    <row r="13414" spans="1:8" x14ac:dyDescent="0.2">
      <c r="A13414" s="6">
        <f t="shared" si="199"/>
        <v>609562</v>
      </c>
      <c r="B13414" s="7">
        <v>67</v>
      </c>
      <c r="C13414" s="6">
        <v>2</v>
      </c>
      <c r="D13414" s="7">
        <v>280</v>
      </c>
      <c r="E13414" s="7" t="s">
        <v>435</v>
      </c>
      <c r="H13414" s="6">
        <f>IF('Раздел 2.15.2'!W133=SUM('Раздел 2.15.2'!X133:AA133),0,1)</f>
        <v>0</v>
      </c>
    </row>
    <row r="13415" spans="1:8" x14ac:dyDescent="0.2">
      <c r="A13415" s="6">
        <f t="shared" si="199"/>
        <v>609562</v>
      </c>
      <c r="B13415" s="7">
        <v>67</v>
      </c>
      <c r="C13415" s="6">
        <v>2</v>
      </c>
      <c r="D13415" s="7">
        <v>281</v>
      </c>
      <c r="E13415" s="7" t="s">
        <v>436</v>
      </c>
      <c r="H13415" s="6">
        <f>IF('Раздел 2.15.2'!W134=SUM('Раздел 2.15.2'!X134:AA134),0,1)</f>
        <v>0</v>
      </c>
    </row>
    <row r="13416" spans="1:8" x14ac:dyDescent="0.2">
      <c r="A13416" s="6">
        <f t="shared" si="199"/>
        <v>609562</v>
      </c>
      <c r="B13416" s="7">
        <v>67</v>
      </c>
      <c r="C13416" s="6">
        <v>2</v>
      </c>
      <c r="D13416" s="7">
        <v>282</v>
      </c>
      <c r="E13416" s="7" t="s">
        <v>437</v>
      </c>
      <c r="H13416" s="6">
        <f>IF('Раздел 2.15.2'!W135=SUM('Раздел 2.15.2'!X135:AA135),0,1)</f>
        <v>0</v>
      </c>
    </row>
    <row r="13417" spans="1:8" x14ac:dyDescent="0.2">
      <c r="A13417" s="6">
        <f t="shared" si="199"/>
        <v>609562</v>
      </c>
      <c r="B13417" s="7">
        <v>67</v>
      </c>
      <c r="C13417" s="6">
        <v>2</v>
      </c>
      <c r="D13417" s="7">
        <v>283</v>
      </c>
      <c r="E13417" s="7" t="s">
        <v>438</v>
      </c>
      <c r="H13417" s="6">
        <f>IF('Раздел 2.15.2'!W136=SUM('Раздел 2.15.2'!X136:AA136),0,1)</f>
        <v>0</v>
      </c>
    </row>
    <row r="13418" spans="1:8" x14ac:dyDescent="0.2">
      <c r="A13418" s="6">
        <f t="shared" si="199"/>
        <v>609562</v>
      </c>
      <c r="B13418" s="7">
        <v>67</v>
      </c>
      <c r="C13418" s="6">
        <v>2</v>
      </c>
      <c r="D13418" s="7">
        <v>284</v>
      </c>
      <c r="E13418" s="7" t="s">
        <v>439</v>
      </c>
      <c r="H13418" s="6">
        <f>IF('Раздел 2.15.2'!W137=SUM('Раздел 2.15.2'!X137:AA137),0,1)</f>
        <v>0</v>
      </c>
    </row>
    <row r="13419" spans="1:8" x14ac:dyDescent="0.2">
      <c r="A13419" s="6">
        <f t="shared" si="199"/>
        <v>609562</v>
      </c>
      <c r="B13419" s="7">
        <v>67</v>
      </c>
      <c r="C13419" s="6">
        <v>2</v>
      </c>
      <c r="D13419" s="7">
        <v>285</v>
      </c>
      <c r="E13419" s="7" t="s">
        <v>440</v>
      </c>
      <c r="H13419" s="6">
        <f>IF('Раздел 2.15.2'!W138=SUM('Раздел 2.15.2'!X138:AA138),0,1)</f>
        <v>0</v>
      </c>
    </row>
    <row r="13420" spans="1:8" x14ac:dyDescent="0.2">
      <c r="A13420" s="6">
        <f t="shared" si="199"/>
        <v>609562</v>
      </c>
      <c r="B13420" s="7">
        <v>67</v>
      </c>
      <c r="C13420" s="6">
        <v>2</v>
      </c>
      <c r="D13420" s="7">
        <v>286</v>
      </c>
      <c r="E13420" s="7" t="s">
        <v>853</v>
      </c>
      <c r="H13420" s="6">
        <f>IF('Раздел 2.15.2'!W139=SUM('Раздел 2.15.2'!X139:AA139),0,1)</f>
        <v>0</v>
      </c>
    </row>
    <row r="13421" spans="1:8" x14ac:dyDescent="0.2">
      <c r="A13421" s="6">
        <f t="shared" si="199"/>
        <v>609562</v>
      </c>
      <c r="B13421" s="7">
        <v>67</v>
      </c>
      <c r="C13421" s="6">
        <v>2</v>
      </c>
      <c r="D13421" s="7">
        <v>287</v>
      </c>
      <c r="E13421" s="7" t="s">
        <v>854</v>
      </c>
      <c r="H13421" s="6">
        <f>IF('Раздел 2.15.2'!W140=SUM('Раздел 2.15.2'!X140:AA140),0,1)</f>
        <v>0</v>
      </c>
    </row>
    <row r="13422" spans="1:8" x14ac:dyDescent="0.2">
      <c r="A13422" s="6">
        <f t="shared" si="199"/>
        <v>609562</v>
      </c>
      <c r="B13422" s="7">
        <v>67</v>
      </c>
      <c r="C13422" s="6">
        <v>2</v>
      </c>
      <c r="D13422" s="7">
        <v>288</v>
      </c>
      <c r="E13422" s="7" t="s">
        <v>855</v>
      </c>
      <c r="H13422" s="6">
        <f>IF('Раздел 2.15.2'!W141=SUM('Раздел 2.15.2'!X141:AA141),0,1)</f>
        <v>0</v>
      </c>
    </row>
    <row r="13423" spans="1:8" x14ac:dyDescent="0.2">
      <c r="A13423" s="6">
        <f t="shared" si="199"/>
        <v>609562</v>
      </c>
      <c r="B13423" s="7">
        <v>67</v>
      </c>
      <c r="C13423" s="6">
        <v>2</v>
      </c>
      <c r="D13423" s="7">
        <v>289</v>
      </c>
      <c r="E13423" s="7" t="s">
        <v>856</v>
      </c>
      <c r="H13423" s="6">
        <f>IF('Раздел 2.15.2'!W142=SUM('Раздел 2.15.2'!X142:AA142),0,1)</f>
        <v>0</v>
      </c>
    </row>
    <row r="13424" spans="1:8" x14ac:dyDescent="0.2">
      <c r="A13424" s="6">
        <f t="shared" si="199"/>
        <v>609562</v>
      </c>
      <c r="B13424" s="7">
        <v>67</v>
      </c>
      <c r="C13424" s="6">
        <v>2</v>
      </c>
      <c r="D13424" s="7">
        <v>290</v>
      </c>
      <c r="E13424" s="7" t="s">
        <v>857</v>
      </c>
      <c r="H13424" s="6">
        <f>IF('Раздел 2.15.2'!W143=SUM('Раздел 2.15.2'!X143:AA143),0,1)</f>
        <v>0</v>
      </c>
    </row>
    <row r="13425" spans="1:8" x14ac:dyDescent="0.2">
      <c r="A13425" s="6">
        <f t="shared" si="199"/>
        <v>609562</v>
      </c>
      <c r="B13425" s="7">
        <v>67</v>
      </c>
      <c r="C13425" s="6">
        <v>2</v>
      </c>
      <c r="D13425" s="7">
        <v>291</v>
      </c>
      <c r="E13425" s="7" t="s">
        <v>858</v>
      </c>
      <c r="H13425" s="6">
        <f>IF('Раздел 2.15.2'!W144=SUM('Раздел 2.15.2'!X144:AA144),0,1)</f>
        <v>0</v>
      </c>
    </row>
    <row r="13426" spans="1:8" x14ac:dyDescent="0.2">
      <c r="A13426" s="6">
        <f t="shared" si="199"/>
        <v>609562</v>
      </c>
      <c r="B13426" s="7">
        <v>67</v>
      </c>
      <c r="C13426" s="6">
        <v>2</v>
      </c>
      <c r="D13426" s="7">
        <v>292</v>
      </c>
      <c r="E13426" s="7" t="s">
        <v>859</v>
      </c>
      <c r="H13426" s="6">
        <f>IF('Раздел 2.15.2'!W145=SUM('Раздел 2.15.2'!X145:AA145),0,1)</f>
        <v>0</v>
      </c>
    </row>
    <row r="13427" spans="1:8" x14ac:dyDescent="0.2">
      <c r="A13427" s="6">
        <f t="shared" si="199"/>
        <v>609562</v>
      </c>
      <c r="B13427" s="7">
        <v>67</v>
      </c>
      <c r="C13427" s="6">
        <v>2</v>
      </c>
      <c r="D13427" s="7">
        <v>293</v>
      </c>
      <c r="E13427" s="7" t="s">
        <v>860</v>
      </c>
      <c r="H13427" s="6">
        <f>IF('Раздел 2.15.2'!W146=SUM('Раздел 2.15.2'!X146:AA146),0,1)</f>
        <v>0</v>
      </c>
    </row>
    <row r="13428" spans="1:8" x14ac:dyDescent="0.2">
      <c r="A13428" s="6">
        <f t="shared" si="199"/>
        <v>609562</v>
      </c>
      <c r="B13428" s="7">
        <v>67</v>
      </c>
      <c r="C13428" s="6">
        <v>2</v>
      </c>
      <c r="D13428" s="7">
        <v>294</v>
      </c>
      <c r="E13428" s="7" t="s">
        <v>861</v>
      </c>
      <c r="H13428" s="6">
        <f>IF('Раздел 2.15.2'!W147=SUM('Раздел 2.15.2'!X147:AA147),0,1)</f>
        <v>0</v>
      </c>
    </row>
    <row r="13429" spans="1:8" x14ac:dyDescent="0.2">
      <c r="A13429" s="6">
        <f t="shared" si="199"/>
        <v>609562</v>
      </c>
      <c r="B13429" s="7">
        <v>67</v>
      </c>
      <c r="C13429" s="6">
        <v>2</v>
      </c>
      <c r="D13429" s="7">
        <v>295</v>
      </c>
      <c r="E13429" s="7" t="s">
        <v>862</v>
      </c>
      <c r="H13429" s="6">
        <f>IF('Раздел 2.15.2'!W148=SUM('Раздел 2.15.2'!X148:AA148),0,1)</f>
        <v>0</v>
      </c>
    </row>
    <row r="13430" spans="1:8" x14ac:dyDescent="0.2">
      <c r="A13430" s="6">
        <f t="shared" si="199"/>
        <v>609562</v>
      </c>
      <c r="B13430" s="7">
        <v>67</v>
      </c>
      <c r="C13430" s="6">
        <v>2</v>
      </c>
      <c r="D13430" s="7">
        <v>296</v>
      </c>
      <c r="E13430" s="7" t="s">
        <v>863</v>
      </c>
      <c r="H13430" s="6">
        <f>IF('Раздел 2.15.2'!W149=SUM('Раздел 2.15.2'!X149:AA149),0,1)</f>
        <v>0</v>
      </c>
    </row>
    <row r="13431" spans="1:8" x14ac:dyDescent="0.2">
      <c r="A13431" s="6">
        <f t="shared" si="199"/>
        <v>609562</v>
      </c>
      <c r="B13431" s="7">
        <v>67</v>
      </c>
      <c r="C13431" s="6">
        <v>2</v>
      </c>
      <c r="D13431" s="7">
        <v>297</v>
      </c>
      <c r="E13431" s="7" t="s">
        <v>146</v>
      </c>
      <c r="H13431" s="6">
        <f>IF('Раздел 2.15.2'!W150=SUM('Раздел 2.15.2'!X150:AA150),0,1)</f>
        <v>0</v>
      </c>
    </row>
    <row r="13432" spans="1:8" x14ac:dyDescent="0.2">
      <c r="A13432" s="6">
        <f t="shared" si="199"/>
        <v>609562</v>
      </c>
      <c r="B13432" s="7">
        <v>67</v>
      </c>
      <c r="C13432" s="6">
        <v>2</v>
      </c>
      <c r="D13432" s="7">
        <v>298</v>
      </c>
      <c r="E13432" s="7" t="s">
        <v>147</v>
      </c>
      <c r="H13432" s="6">
        <f>IF('Раздел 2.15.2'!W151=SUM('Раздел 2.15.2'!X151:AA151),0,1)</f>
        <v>0</v>
      </c>
    </row>
    <row r="13433" spans="1:8" x14ac:dyDescent="0.2">
      <c r="A13433" s="6">
        <f t="shared" si="199"/>
        <v>609562</v>
      </c>
      <c r="B13433" s="7">
        <v>67</v>
      </c>
      <c r="C13433" s="6">
        <v>2</v>
      </c>
      <c r="D13433" s="7">
        <v>299</v>
      </c>
      <c r="E13433" s="7" t="s">
        <v>148</v>
      </c>
      <c r="H13433" s="6">
        <f>IF('Раздел 2.15.2'!W152=SUM('Раздел 2.15.2'!X152:AA152),0,1)</f>
        <v>0</v>
      </c>
    </row>
    <row r="13434" spans="1:8" x14ac:dyDescent="0.2">
      <c r="A13434" s="6">
        <f t="shared" si="199"/>
        <v>609562</v>
      </c>
      <c r="B13434" s="7">
        <v>67</v>
      </c>
      <c r="C13434" s="6">
        <v>2</v>
      </c>
      <c r="D13434" s="7">
        <v>300</v>
      </c>
      <c r="E13434" s="7" t="s">
        <v>149</v>
      </c>
      <c r="H13434" s="6">
        <f>IF('Раздел 2.15.2'!W153=SUM('Раздел 2.15.2'!X153:AA153),0,1)</f>
        <v>0</v>
      </c>
    </row>
    <row r="13435" spans="1:8" x14ac:dyDescent="0.2">
      <c r="A13435" s="6">
        <f t="shared" si="199"/>
        <v>609562</v>
      </c>
      <c r="B13435" s="7">
        <v>67</v>
      </c>
      <c r="C13435" s="6">
        <v>2</v>
      </c>
      <c r="D13435" s="7">
        <v>301</v>
      </c>
      <c r="E13435" s="7" t="s">
        <v>150</v>
      </c>
      <c r="H13435" s="6">
        <f>IF('Раздел 2.15.2'!W154=SUM('Раздел 2.15.2'!X154:AA154),0,1)</f>
        <v>0</v>
      </c>
    </row>
    <row r="13436" spans="1:8" x14ac:dyDescent="0.2">
      <c r="A13436" s="6">
        <f t="shared" si="199"/>
        <v>609562</v>
      </c>
      <c r="B13436" s="7">
        <v>67</v>
      </c>
      <c r="C13436" s="6">
        <v>2</v>
      </c>
      <c r="D13436" s="7">
        <v>302</v>
      </c>
      <c r="E13436" s="7" t="s">
        <v>151</v>
      </c>
      <c r="H13436" s="6">
        <f>IF('Раздел 2.15.2'!W155=SUM('Раздел 2.15.2'!X155:AA155),0,1)</f>
        <v>0</v>
      </c>
    </row>
    <row r="13437" spans="1:8" x14ac:dyDescent="0.2">
      <c r="A13437" s="6">
        <f t="shared" si="199"/>
        <v>609562</v>
      </c>
      <c r="B13437" s="7">
        <v>67</v>
      </c>
      <c r="C13437" s="6">
        <v>2</v>
      </c>
      <c r="D13437" s="7">
        <v>303</v>
      </c>
      <c r="E13437" s="7" t="s">
        <v>152</v>
      </c>
      <c r="H13437" s="6">
        <f>IF('Раздел 2.15.2'!W156=SUM('Раздел 2.15.2'!X156:AA156),0,1)</f>
        <v>0</v>
      </c>
    </row>
    <row r="13438" spans="1:8" x14ac:dyDescent="0.2">
      <c r="A13438" s="6">
        <f t="shared" si="199"/>
        <v>609562</v>
      </c>
      <c r="B13438" s="7">
        <v>67</v>
      </c>
      <c r="C13438" s="6">
        <v>2</v>
      </c>
      <c r="D13438" s="7">
        <v>304</v>
      </c>
      <c r="E13438" s="7" t="s">
        <v>153</v>
      </c>
      <c r="H13438" s="6">
        <f>IF('Раздел 2.15.2'!W157=SUM('Раздел 2.15.2'!X157:AA157),0,1)</f>
        <v>0</v>
      </c>
    </row>
    <row r="13439" spans="1:8" x14ac:dyDescent="0.2">
      <c r="A13439" s="6">
        <f t="shared" si="199"/>
        <v>609562</v>
      </c>
      <c r="B13439" s="7">
        <v>67</v>
      </c>
      <c r="C13439" s="6">
        <v>2</v>
      </c>
      <c r="D13439" s="7">
        <v>305</v>
      </c>
      <c r="E13439" s="7" t="s">
        <v>154</v>
      </c>
      <c r="H13439" s="6">
        <f>IF('Раздел 2.15.2'!W158=SUM('Раздел 2.15.2'!X158:AA158),0,1)</f>
        <v>0</v>
      </c>
    </row>
    <row r="13440" spans="1:8" x14ac:dyDescent="0.2">
      <c r="A13440" s="6">
        <f t="shared" si="199"/>
        <v>609562</v>
      </c>
      <c r="B13440" s="7">
        <v>67</v>
      </c>
      <c r="C13440" s="6">
        <v>2</v>
      </c>
      <c r="D13440" s="7">
        <v>306</v>
      </c>
      <c r="E13440" s="7" t="s">
        <v>155</v>
      </c>
      <c r="H13440" s="6">
        <f>IF('Раздел 2.15.2'!W159=SUM('Раздел 2.15.2'!X159:AA159),0,1)</f>
        <v>0</v>
      </c>
    </row>
    <row r="13441" spans="1:8" x14ac:dyDescent="0.2">
      <c r="A13441" s="6">
        <f t="shared" si="199"/>
        <v>609562</v>
      </c>
      <c r="B13441" s="7">
        <v>67</v>
      </c>
      <c r="C13441" s="6">
        <v>2</v>
      </c>
      <c r="D13441" s="7">
        <v>307</v>
      </c>
      <c r="E13441" s="7" t="s">
        <v>156</v>
      </c>
      <c r="H13441" s="6">
        <f>IF('Раздел 2.15.2'!W160=SUM('Раздел 2.15.2'!X160:AA160),0,1)</f>
        <v>0</v>
      </c>
    </row>
    <row r="13442" spans="1:8" x14ac:dyDescent="0.2">
      <c r="A13442" s="6">
        <f t="shared" si="199"/>
        <v>609562</v>
      </c>
      <c r="B13442" s="7">
        <v>67</v>
      </c>
      <c r="C13442" s="6">
        <v>2</v>
      </c>
      <c r="D13442" s="7">
        <v>308</v>
      </c>
      <c r="E13442" s="7" t="s">
        <v>157</v>
      </c>
      <c r="H13442" s="6">
        <f>IF('Раздел 2.15.2'!W161=SUM('Раздел 2.15.2'!X161:AA161),0,1)</f>
        <v>0</v>
      </c>
    </row>
    <row r="13443" spans="1:8" x14ac:dyDescent="0.2">
      <c r="A13443" s="6">
        <f t="shared" si="199"/>
        <v>609562</v>
      </c>
      <c r="B13443" s="7">
        <v>67</v>
      </c>
      <c r="C13443" s="6">
        <v>2</v>
      </c>
      <c r="D13443" s="7">
        <v>309</v>
      </c>
      <c r="E13443" s="7" t="s">
        <v>158</v>
      </c>
      <c r="H13443" s="6">
        <f>IF('Раздел 2.15.2'!W162=SUM('Раздел 2.15.2'!X162:AA162),0,1)</f>
        <v>0</v>
      </c>
    </row>
    <row r="13444" spans="1:8" x14ac:dyDescent="0.2">
      <c r="A13444" s="6">
        <f t="shared" si="199"/>
        <v>609562</v>
      </c>
      <c r="B13444" s="7">
        <v>67</v>
      </c>
      <c r="C13444" s="6">
        <v>2</v>
      </c>
      <c r="D13444" s="7">
        <v>310</v>
      </c>
      <c r="E13444" s="7" t="s">
        <v>159</v>
      </c>
      <c r="H13444" s="6">
        <f>IF('Раздел 2.15.2'!W163=SUM('Раздел 2.15.2'!X163:AA163),0,1)</f>
        <v>0</v>
      </c>
    </row>
    <row r="13445" spans="1:8" x14ac:dyDescent="0.2">
      <c r="A13445" s="6">
        <f t="shared" si="199"/>
        <v>609562</v>
      </c>
      <c r="B13445" s="7">
        <v>67</v>
      </c>
      <c r="C13445" s="6">
        <v>2</v>
      </c>
      <c r="D13445" s="7">
        <v>311</v>
      </c>
      <c r="E13445" s="7" t="s">
        <v>160</v>
      </c>
      <c r="H13445" s="6">
        <f>IF('Раздел 2.15.2'!W164=SUM('Раздел 2.15.2'!X164:AA164),0,1)</f>
        <v>0</v>
      </c>
    </row>
    <row r="13446" spans="1:8" x14ac:dyDescent="0.2">
      <c r="A13446" s="6">
        <f t="shared" si="199"/>
        <v>609562</v>
      </c>
      <c r="B13446" s="7">
        <v>67</v>
      </c>
      <c r="C13446" s="6">
        <v>2</v>
      </c>
      <c r="D13446" s="7">
        <v>312</v>
      </c>
      <c r="E13446" s="7" t="s">
        <v>161</v>
      </c>
      <c r="H13446" s="6">
        <f>IF('Раздел 2.15.2'!W165=SUM('Раздел 2.15.2'!X165:AA165),0,1)</f>
        <v>0</v>
      </c>
    </row>
    <row r="13447" spans="1:8" x14ac:dyDescent="0.2">
      <c r="A13447" s="6">
        <f t="shared" si="199"/>
        <v>609562</v>
      </c>
      <c r="B13447" s="7">
        <v>67</v>
      </c>
      <c r="C13447" s="6">
        <v>2</v>
      </c>
      <c r="D13447" s="7">
        <v>313</v>
      </c>
      <c r="E13447" s="7" t="s">
        <v>391</v>
      </c>
      <c r="H13447" s="6">
        <f>IF('Раздел 2.15.2'!W166=SUM('Раздел 2.15.2'!X166:AA166),0,1)</f>
        <v>0</v>
      </c>
    </row>
    <row r="13448" spans="1:8" x14ac:dyDescent="0.2">
      <c r="A13448" s="6">
        <f t="shared" si="199"/>
        <v>609562</v>
      </c>
      <c r="B13448" s="7">
        <v>67</v>
      </c>
      <c r="C13448" s="6">
        <v>2</v>
      </c>
      <c r="D13448" s="7">
        <v>314</v>
      </c>
      <c r="E13448" s="7" t="s">
        <v>392</v>
      </c>
      <c r="H13448" s="6">
        <f>IF('Раздел 2.15.2'!W167=SUM('Раздел 2.15.2'!X167:AA167),0,1)</f>
        <v>0</v>
      </c>
    </row>
    <row r="13449" spans="1:8" x14ac:dyDescent="0.2">
      <c r="A13449" s="6">
        <f t="shared" si="199"/>
        <v>609562</v>
      </c>
      <c r="B13449" s="7">
        <v>67</v>
      </c>
      <c r="C13449" s="6">
        <v>2</v>
      </c>
      <c r="D13449" s="7">
        <v>315</v>
      </c>
      <c r="E13449" s="7" t="s">
        <v>393</v>
      </c>
      <c r="H13449" s="6">
        <f>IF('Раздел 2.15.2'!W168=SUM('Раздел 2.15.2'!X168:AA168),0,1)</f>
        <v>0</v>
      </c>
    </row>
    <row r="13450" spans="1:8" x14ac:dyDescent="0.2">
      <c r="A13450" s="6">
        <f t="shared" si="199"/>
        <v>609562</v>
      </c>
      <c r="B13450" s="7">
        <v>67</v>
      </c>
      <c r="C13450" s="6">
        <v>2</v>
      </c>
      <c r="D13450" s="7">
        <v>316</v>
      </c>
      <c r="E13450" s="7" t="s">
        <v>394</v>
      </c>
      <c r="H13450" s="6">
        <f>IF('Раздел 2.15.2'!W169=SUM('Раздел 2.15.2'!X169:AA169),0,1)</f>
        <v>0</v>
      </c>
    </row>
    <row r="13451" spans="1:8" x14ac:dyDescent="0.2">
      <c r="A13451" s="6">
        <f t="shared" si="199"/>
        <v>609562</v>
      </c>
      <c r="B13451" s="7">
        <v>67</v>
      </c>
      <c r="C13451" s="6">
        <v>2</v>
      </c>
      <c r="D13451" s="7">
        <v>317</v>
      </c>
      <c r="E13451" s="7" t="s">
        <v>395</v>
      </c>
      <c r="H13451" s="6">
        <f>IF('Раздел 2.15.2'!W170=SUM('Раздел 2.15.2'!X170:AA170),0,1)</f>
        <v>0</v>
      </c>
    </row>
    <row r="13452" spans="1:8" x14ac:dyDescent="0.2">
      <c r="A13452" s="6">
        <f t="shared" si="199"/>
        <v>609562</v>
      </c>
      <c r="B13452" s="7">
        <v>67</v>
      </c>
      <c r="C13452" s="6">
        <v>2</v>
      </c>
      <c r="D13452" s="7">
        <v>318</v>
      </c>
      <c r="E13452" s="7" t="s">
        <v>396</v>
      </c>
      <c r="H13452" s="6">
        <f>IF('Раздел 2.15.2'!W171=SUM('Раздел 2.15.2'!X171:AA171),0,1)</f>
        <v>0</v>
      </c>
    </row>
    <row r="13453" spans="1:8" x14ac:dyDescent="0.2">
      <c r="A13453" s="6">
        <f t="shared" si="199"/>
        <v>609562</v>
      </c>
      <c r="B13453" s="7">
        <v>67</v>
      </c>
      <c r="C13453" s="6">
        <v>2</v>
      </c>
      <c r="D13453" s="7">
        <v>319</v>
      </c>
      <c r="E13453" s="7" t="s">
        <v>397</v>
      </c>
      <c r="H13453" s="6">
        <f>IF('Раздел 2.15.2'!W172=SUM('Раздел 2.15.2'!X172:AA172),0,1)</f>
        <v>0</v>
      </c>
    </row>
    <row r="13454" spans="1:8" x14ac:dyDescent="0.2">
      <c r="A13454" s="6">
        <f t="shared" si="199"/>
        <v>609562</v>
      </c>
      <c r="B13454" s="7">
        <v>67</v>
      </c>
      <c r="C13454" s="6">
        <v>2</v>
      </c>
      <c r="D13454" s="7">
        <v>320</v>
      </c>
      <c r="E13454" s="7" t="s">
        <v>398</v>
      </c>
      <c r="H13454" s="6">
        <f>IF('Раздел 2.15.2'!W173=SUM('Раздел 2.15.2'!X173:AA173),0,1)</f>
        <v>0</v>
      </c>
    </row>
    <row r="13455" spans="1:8" x14ac:dyDescent="0.2">
      <c r="A13455" s="6">
        <f t="shared" si="199"/>
        <v>609562</v>
      </c>
      <c r="B13455" s="7">
        <v>67</v>
      </c>
      <c r="C13455" s="6">
        <v>2</v>
      </c>
      <c r="D13455" s="7">
        <v>321</v>
      </c>
      <c r="E13455" s="7" t="s">
        <v>399</v>
      </c>
      <c r="H13455" s="6">
        <f>IF('Раздел 2.15.2'!W174=SUM('Раздел 2.15.2'!X174:AA174),0,1)</f>
        <v>0</v>
      </c>
    </row>
    <row r="13456" spans="1:8" x14ac:dyDescent="0.2">
      <c r="A13456" s="6">
        <f t="shared" si="199"/>
        <v>609562</v>
      </c>
      <c r="B13456" s="7">
        <v>67</v>
      </c>
      <c r="C13456" s="6">
        <v>2</v>
      </c>
      <c r="D13456" s="7">
        <v>322</v>
      </c>
      <c r="E13456" s="7" t="s">
        <v>400</v>
      </c>
      <c r="H13456" s="6">
        <f>IF('Раздел 2.15.2'!W175=SUM('Раздел 2.15.2'!X175:AA175),0,1)</f>
        <v>0</v>
      </c>
    </row>
    <row r="13457" spans="1:8" x14ac:dyDescent="0.2">
      <c r="A13457" s="6">
        <f t="shared" si="199"/>
        <v>609562</v>
      </c>
      <c r="B13457" s="7">
        <v>67</v>
      </c>
      <c r="C13457" s="6">
        <v>2</v>
      </c>
      <c r="D13457" s="7">
        <v>323</v>
      </c>
      <c r="E13457" s="7" t="s">
        <v>401</v>
      </c>
      <c r="H13457" s="6">
        <f>IF('Раздел 2.15.2'!W176=SUM('Раздел 2.15.2'!X176:AA176),0,1)</f>
        <v>0</v>
      </c>
    </row>
    <row r="13458" spans="1:8" x14ac:dyDescent="0.2">
      <c r="A13458" s="6">
        <f t="shared" si="199"/>
        <v>609562</v>
      </c>
      <c r="B13458" s="7">
        <v>67</v>
      </c>
      <c r="C13458" s="6">
        <v>2</v>
      </c>
      <c r="D13458" s="7">
        <v>324</v>
      </c>
      <c r="E13458" s="7" t="s">
        <v>402</v>
      </c>
      <c r="H13458" s="6">
        <f>IF('Раздел 2.15.2'!W177=SUM('Раздел 2.15.2'!X177:AA177),0,1)</f>
        <v>0</v>
      </c>
    </row>
    <row r="13459" spans="1:8" x14ac:dyDescent="0.2">
      <c r="A13459" s="6">
        <f t="shared" si="199"/>
        <v>609562</v>
      </c>
      <c r="B13459" s="7">
        <v>67</v>
      </c>
      <c r="C13459" s="6">
        <v>2</v>
      </c>
      <c r="D13459" s="7">
        <v>325</v>
      </c>
      <c r="E13459" s="7" t="s">
        <v>403</v>
      </c>
      <c r="H13459" s="6">
        <f>IF('Раздел 2.15.2'!W178=SUM('Раздел 2.15.2'!X178:AA178),0,1)</f>
        <v>0</v>
      </c>
    </row>
    <row r="13460" spans="1:8" x14ac:dyDescent="0.2">
      <c r="A13460" s="6">
        <f t="shared" si="199"/>
        <v>609562</v>
      </c>
      <c r="B13460" s="7">
        <v>67</v>
      </c>
      <c r="C13460" s="6">
        <v>2</v>
      </c>
      <c r="D13460" s="7">
        <v>326</v>
      </c>
      <c r="E13460" s="7" t="s">
        <v>404</v>
      </c>
      <c r="H13460" s="6">
        <f>IF('Раздел 2.15.2'!W179=SUM('Раздел 2.15.2'!X179:AA179),0,1)</f>
        <v>0</v>
      </c>
    </row>
    <row r="13461" spans="1:8" x14ac:dyDescent="0.2">
      <c r="A13461" s="6">
        <f t="shared" si="199"/>
        <v>609562</v>
      </c>
      <c r="B13461" s="7">
        <v>67</v>
      </c>
      <c r="C13461" s="6">
        <v>2</v>
      </c>
      <c r="D13461" s="7">
        <v>327</v>
      </c>
      <c r="E13461" s="7" t="s">
        <v>187</v>
      </c>
      <c r="H13461" s="6">
        <f>IF('Раздел 2.15.2'!W180=SUM('Раздел 2.15.2'!X180:AA180),0,1)</f>
        <v>0</v>
      </c>
    </row>
    <row r="13462" spans="1:8" x14ac:dyDescent="0.2">
      <c r="A13462" s="6">
        <f t="shared" si="199"/>
        <v>609562</v>
      </c>
      <c r="B13462" s="7">
        <v>67</v>
      </c>
      <c r="C13462" s="6">
        <v>2</v>
      </c>
      <c r="D13462" s="7">
        <v>328</v>
      </c>
      <c r="E13462" s="7" t="s">
        <v>188</v>
      </c>
      <c r="H13462" s="6">
        <f>IF('Раздел 2.15.2'!W181=SUM('Раздел 2.15.2'!X181:AA181),0,1)</f>
        <v>0</v>
      </c>
    </row>
    <row r="13463" spans="1:8" x14ac:dyDescent="0.2">
      <c r="A13463" s="6">
        <f t="shared" si="199"/>
        <v>609562</v>
      </c>
      <c r="B13463" s="7">
        <v>67</v>
      </c>
      <c r="C13463" s="6">
        <v>2</v>
      </c>
      <c r="D13463" s="7">
        <v>329</v>
      </c>
      <c r="E13463" s="7" t="s">
        <v>189</v>
      </c>
      <c r="H13463" s="6">
        <f>IF('Раздел 2.15.2'!W182=SUM('Раздел 2.15.2'!X182:AA182),0,1)</f>
        <v>0</v>
      </c>
    </row>
    <row r="13464" spans="1:8" x14ac:dyDescent="0.2">
      <c r="A13464" s="6">
        <f t="shared" si="199"/>
        <v>609562</v>
      </c>
      <c r="B13464" s="7">
        <v>67</v>
      </c>
      <c r="C13464" s="6">
        <v>2</v>
      </c>
      <c r="D13464" s="7">
        <v>330</v>
      </c>
      <c r="E13464" s="7" t="s">
        <v>190</v>
      </c>
      <c r="H13464" s="6">
        <f>IF('Раздел 2.15.2'!W183=SUM('Раздел 2.15.2'!X183:AA183),0,1)</f>
        <v>0</v>
      </c>
    </row>
    <row r="13465" spans="1:8" x14ac:dyDescent="0.2">
      <c r="A13465" s="6">
        <f t="shared" si="199"/>
        <v>609562</v>
      </c>
      <c r="B13465" s="7">
        <v>67</v>
      </c>
      <c r="C13465" s="6">
        <v>2</v>
      </c>
      <c r="D13465" s="7">
        <v>331</v>
      </c>
      <c r="E13465" s="7" t="s">
        <v>191</v>
      </c>
      <c r="H13465" s="6">
        <f>IF('Раздел 2.15.2'!W184=SUM('Раздел 2.15.2'!X184:AA184),0,1)</f>
        <v>0</v>
      </c>
    </row>
    <row r="13466" spans="1:8" x14ac:dyDescent="0.2">
      <c r="A13466" s="6">
        <f t="shared" si="199"/>
        <v>609562</v>
      </c>
      <c r="B13466" s="7">
        <v>67</v>
      </c>
      <c r="C13466" s="6">
        <v>2</v>
      </c>
      <c r="D13466" s="7">
        <v>332</v>
      </c>
      <c r="E13466" s="7" t="s">
        <v>192</v>
      </c>
      <c r="H13466" s="6">
        <f>IF('Раздел 2.15.2'!W185=SUM('Раздел 2.15.2'!X185:AA185),0,1)</f>
        <v>0</v>
      </c>
    </row>
    <row r="13467" spans="1:8" x14ac:dyDescent="0.2">
      <c r="A13467" s="6">
        <f t="shared" si="199"/>
        <v>609562</v>
      </c>
      <c r="B13467" s="7">
        <v>67</v>
      </c>
      <c r="C13467" s="6">
        <v>2</v>
      </c>
      <c r="D13467" s="7">
        <v>333</v>
      </c>
      <c r="E13467" s="7" t="s">
        <v>193</v>
      </c>
      <c r="H13467" s="6">
        <f>IF('Раздел 2.15.2'!W186=SUM('Раздел 2.15.2'!X186:AA186),0,1)</f>
        <v>0</v>
      </c>
    </row>
    <row r="13468" spans="1:8" x14ac:dyDescent="0.2">
      <c r="A13468" s="6">
        <f t="shared" si="199"/>
        <v>609562</v>
      </c>
      <c r="B13468" s="119">
        <v>67</v>
      </c>
      <c r="C13468" s="119">
        <v>2</v>
      </c>
      <c r="D13468" s="119">
        <v>334</v>
      </c>
      <c r="E13468" s="119" t="s">
        <v>904</v>
      </c>
      <c r="F13468" s="119"/>
      <c r="G13468" s="119"/>
      <c r="H13468" s="119">
        <f>IF('Раздел 2.15.2'!W187=SUM('Раздел 2.15.2'!X187:AA187),0,1)</f>
        <v>0</v>
      </c>
    </row>
    <row r="13469" spans="1:8" x14ac:dyDescent="0.2">
      <c r="A13469" s="117">
        <f t="shared" ref="A13469:A13532" si="200">P_3</f>
        <v>609562</v>
      </c>
      <c r="B13469" s="117">
        <v>68</v>
      </c>
      <c r="C13469" s="117">
        <v>0</v>
      </c>
      <c r="D13469" s="117">
        <v>0</v>
      </c>
      <c r="E13469" s="117" t="str">
        <f>CONCATENATE("Количество ошибок в разделе 2.15.3: ",H13469)</f>
        <v>Количество ошибок в разделе 2.15.3: 0</v>
      </c>
      <c r="F13469" s="117"/>
      <c r="G13469" s="117"/>
      <c r="H13469" s="117">
        <f>SUM(H13470:H13803)</f>
        <v>0</v>
      </c>
    </row>
    <row r="13470" spans="1:8" x14ac:dyDescent="0.2">
      <c r="A13470" s="6">
        <f t="shared" si="200"/>
        <v>609562</v>
      </c>
      <c r="B13470" s="6">
        <v>68</v>
      </c>
      <c r="C13470" s="6">
        <v>1</v>
      </c>
      <c r="D13470" s="6">
        <v>1</v>
      </c>
      <c r="E13470" s="6" t="s">
        <v>18199</v>
      </c>
      <c r="H13470" s="6">
        <f>IF('Раздел 2.15.3'!P21=SUM('Раздел 2.15.3'!Q21:V21),0,1)</f>
        <v>0</v>
      </c>
    </row>
    <row r="13471" spans="1:8" x14ac:dyDescent="0.2">
      <c r="A13471" s="6">
        <f t="shared" si="200"/>
        <v>609562</v>
      </c>
      <c r="B13471" s="6">
        <v>68</v>
      </c>
      <c r="C13471" s="6">
        <v>1</v>
      </c>
      <c r="D13471" s="6">
        <v>2</v>
      </c>
      <c r="E13471" s="6" t="s">
        <v>18200</v>
      </c>
      <c r="H13471" s="6">
        <f>IF('Раздел 2.15.3'!P22=SUM('Раздел 2.15.3'!Q22:V22),0,1)</f>
        <v>0</v>
      </c>
    </row>
    <row r="13472" spans="1:8" x14ac:dyDescent="0.2">
      <c r="A13472" s="6">
        <f t="shared" si="200"/>
        <v>609562</v>
      </c>
      <c r="B13472" s="7">
        <v>68</v>
      </c>
      <c r="C13472" s="7">
        <v>1</v>
      </c>
      <c r="D13472" s="7">
        <v>3</v>
      </c>
      <c r="E13472" s="6" t="s">
        <v>18201</v>
      </c>
      <c r="F13472" s="7"/>
      <c r="G13472" s="7"/>
      <c r="H13472" s="6">
        <f>IF('Раздел 2.15.3'!P23=SUM('Раздел 2.15.3'!Q23:V23),0,1)</f>
        <v>0</v>
      </c>
    </row>
    <row r="13473" spans="1:8" x14ac:dyDescent="0.2">
      <c r="A13473" s="6">
        <f t="shared" si="200"/>
        <v>609562</v>
      </c>
      <c r="B13473" s="7">
        <v>68</v>
      </c>
      <c r="C13473" s="7">
        <v>1</v>
      </c>
      <c r="D13473" s="7">
        <v>4</v>
      </c>
      <c r="E13473" s="6" t="s">
        <v>18202</v>
      </c>
      <c r="H13473" s="6">
        <f>IF('Раздел 2.15.3'!P24=SUM('Раздел 2.15.3'!Q24:V24),0,1)</f>
        <v>0</v>
      </c>
    </row>
    <row r="13474" spans="1:8" x14ac:dyDescent="0.2">
      <c r="A13474" s="6">
        <f t="shared" si="200"/>
        <v>609562</v>
      </c>
      <c r="B13474" s="7">
        <v>68</v>
      </c>
      <c r="C13474" s="7">
        <v>1</v>
      </c>
      <c r="D13474" s="7">
        <v>5</v>
      </c>
      <c r="E13474" s="6" t="s">
        <v>18203</v>
      </c>
      <c r="H13474" s="6">
        <f>IF('Раздел 2.15.3'!P25=SUM('Раздел 2.15.3'!Q25:V25),0,1)</f>
        <v>0</v>
      </c>
    </row>
    <row r="13475" spans="1:8" x14ac:dyDescent="0.2">
      <c r="A13475" s="6">
        <f t="shared" si="200"/>
        <v>609562</v>
      </c>
      <c r="B13475" s="7">
        <v>68</v>
      </c>
      <c r="C13475" s="7">
        <v>1</v>
      </c>
      <c r="D13475" s="7">
        <v>6</v>
      </c>
      <c r="E13475" s="6" t="s">
        <v>18204</v>
      </c>
      <c r="H13475" s="6">
        <f>IF('Раздел 2.15.3'!P26=SUM('Раздел 2.15.3'!Q26:V26),0,1)</f>
        <v>0</v>
      </c>
    </row>
    <row r="13476" spans="1:8" x14ac:dyDescent="0.2">
      <c r="A13476" s="6">
        <f t="shared" si="200"/>
        <v>609562</v>
      </c>
      <c r="B13476" s="7">
        <v>68</v>
      </c>
      <c r="C13476" s="7">
        <v>1</v>
      </c>
      <c r="D13476" s="7">
        <v>7</v>
      </c>
      <c r="E13476" s="6" t="s">
        <v>18205</v>
      </c>
      <c r="H13476" s="6">
        <f>IF('Раздел 2.15.3'!P27=SUM('Раздел 2.15.3'!Q27:V27),0,1)</f>
        <v>0</v>
      </c>
    </row>
    <row r="13477" spans="1:8" x14ac:dyDescent="0.2">
      <c r="A13477" s="6">
        <f t="shared" si="200"/>
        <v>609562</v>
      </c>
      <c r="B13477" s="7">
        <v>68</v>
      </c>
      <c r="C13477" s="7">
        <v>1</v>
      </c>
      <c r="D13477" s="7">
        <v>8</v>
      </c>
      <c r="E13477" s="6" t="s">
        <v>18206</v>
      </c>
      <c r="H13477" s="6">
        <f>IF('Раздел 2.15.3'!P28=SUM('Раздел 2.15.3'!Q28:V28),0,1)</f>
        <v>0</v>
      </c>
    </row>
    <row r="13478" spans="1:8" x14ac:dyDescent="0.2">
      <c r="A13478" s="6">
        <f t="shared" si="200"/>
        <v>609562</v>
      </c>
      <c r="B13478" s="7">
        <v>68</v>
      </c>
      <c r="C13478" s="7">
        <v>1</v>
      </c>
      <c r="D13478" s="7">
        <v>9</v>
      </c>
      <c r="E13478" s="6" t="s">
        <v>18207</v>
      </c>
      <c r="H13478" s="6">
        <f>IF('Раздел 2.15.3'!P29=SUM('Раздел 2.15.3'!Q29:V29),0,1)</f>
        <v>0</v>
      </c>
    </row>
    <row r="13479" spans="1:8" x14ac:dyDescent="0.2">
      <c r="A13479" s="6">
        <f t="shared" si="200"/>
        <v>609562</v>
      </c>
      <c r="B13479" s="7">
        <v>68</v>
      </c>
      <c r="C13479" s="7">
        <v>1</v>
      </c>
      <c r="D13479" s="7">
        <v>10</v>
      </c>
      <c r="E13479" s="6" t="s">
        <v>18208</v>
      </c>
      <c r="H13479" s="6">
        <f>IF('Раздел 2.15.3'!P30=SUM('Раздел 2.15.3'!Q30:V30),0,1)</f>
        <v>0</v>
      </c>
    </row>
    <row r="13480" spans="1:8" x14ac:dyDescent="0.2">
      <c r="A13480" s="6">
        <f t="shared" si="200"/>
        <v>609562</v>
      </c>
      <c r="B13480" s="7">
        <v>68</v>
      </c>
      <c r="C13480" s="7">
        <v>1</v>
      </c>
      <c r="D13480" s="7">
        <v>11</v>
      </c>
      <c r="E13480" s="6" t="s">
        <v>18212</v>
      </c>
      <c r="H13480" s="6">
        <f>IF('Раздел 2.15.3'!P31=SUM('Раздел 2.15.3'!Q31:V31),0,1)</f>
        <v>0</v>
      </c>
    </row>
    <row r="13481" spans="1:8" x14ac:dyDescent="0.2">
      <c r="A13481" s="6">
        <f t="shared" si="200"/>
        <v>609562</v>
      </c>
      <c r="B13481" s="7">
        <v>68</v>
      </c>
      <c r="C13481" s="7">
        <v>1</v>
      </c>
      <c r="D13481" s="7">
        <v>12</v>
      </c>
      <c r="E13481" s="6" t="s">
        <v>18213</v>
      </c>
      <c r="H13481" s="6">
        <f>IF('Раздел 2.15.3'!P32=SUM('Раздел 2.15.3'!Q32:V32),0,1)</f>
        <v>0</v>
      </c>
    </row>
    <row r="13482" spans="1:8" x14ac:dyDescent="0.2">
      <c r="A13482" s="6">
        <f t="shared" si="200"/>
        <v>609562</v>
      </c>
      <c r="B13482" s="7">
        <v>68</v>
      </c>
      <c r="C13482" s="7">
        <v>1</v>
      </c>
      <c r="D13482" s="7">
        <v>13</v>
      </c>
      <c r="E13482" s="6" t="s">
        <v>18214</v>
      </c>
      <c r="H13482" s="6">
        <f>IF('Раздел 2.15.3'!P33=SUM('Раздел 2.15.3'!Q33:V33),0,1)</f>
        <v>0</v>
      </c>
    </row>
    <row r="13483" spans="1:8" x14ac:dyDescent="0.2">
      <c r="A13483" s="6">
        <f t="shared" si="200"/>
        <v>609562</v>
      </c>
      <c r="B13483" s="7">
        <v>68</v>
      </c>
      <c r="C13483" s="7">
        <v>1</v>
      </c>
      <c r="D13483" s="7">
        <v>14</v>
      </c>
      <c r="E13483" s="6" t="s">
        <v>18215</v>
      </c>
      <c r="H13483" s="6">
        <f>IF('Раздел 2.15.3'!P34=SUM('Раздел 2.15.3'!Q34:V34),0,1)</f>
        <v>0</v>
      </c>
    </row>
    <row r="13484" spans="1:8" x14ac:dyDescent="0.2">
      <c r="A13484" s="6">
        <f t="shared" si="200"/>
        <v>609562</v>
      </c>
      <c r="B13484" s="7">
        <v>68</v>
      </c>
      <c r="C13484" s="7">
        <v>1</v>
      </c>
      <c r="D13484" s="7">
        <v>15</v>
      </c>
      <c r="E13484" s="6" t="s">
        <v>19727</v>
      </c>
      <c r="H13484" s="6">
        <f>IF('Раздел 2.15.3'!P35=SUM('Раздел 2.15.3'!Q35:V35),0,1)</f>
        <v>0</v>
      </c>
    </row>
    <row r="13485" spans="1:8" x14ac:dyDescent="0.2">
      <c r="A13485" s="6">
        <f t="shared" si="200"/>
        <v>609562</v>
      </c>
      <c r="B13485" s="7">
        <v>68</v>
      </c>
      <c r="C13485" s="7">
        <v>1</v>
      </c>
      <c r="D13485" s="7">
        <v>16</v>
      </c>
      <c r="E13485" s="6" t="s">
        <v>19728</v>
      </c>
      <c r="H13485" s="6">
        <f>IF('Раздел 2.15.3'!P36=SUM('Раздел 2.15.3'!Q36:V36),0,1)</f>
        <v>0</v>
      </c>
    </row>
    <row r="13486" spans="1:8" x14ac:dyDescent="0.2">
      <c r="A13486" s="6">
        <f t="shared" si="200"/>
        <v>609562</v>
      </c>
      <c r="B13486" s="7">
        <v>68</v>
      </c>
      <c r="C13486" s="7">
        <v>1</v>
      </c>
      <c r="D13486" s="7">
        <v>17</v>
      </c>
      <c r="E13486" s="6" t="s">
        <v>19729</v>
      </c>
      <c r="H13486" s="6">
        <f>IF('Раздел 2.15.3'!P37=SUM('Раздел 2.15.3'!Q37:V37),0,1)</f>
        <v>0</v>
      </c>
    </row>
    <row r="13487" spans="1:8" x14ac:dyDescent="0.2">
      <c r="A13487" s="6">
        <f t="shared" si="200"/>
        <v>609562</v>
      </c>
      <c r="B13487" s="7">
        <v>68</v>
      </c>
      <c r="C13487" s="7">
        <v>1</v>
      </c>
      <c r="D13487" s="7">
        <v>18</v>
      </c>
      <c r="E13487" s="6" t="s">
        <v>19730</v>
      </c>
      <c r="H13487" s="6">
        <f>IF('Раздел 2.15.3'!P38=SUM('Раздел 2.15.3'!Q38:V38),0,1)</f>
        <v>0</v>
      </c>
    </row>
    <row r="13488" spans="1:8" x14ac:dyDescent="0.2">
      <c r="A13488" s="6">
        <f t="shared" si="200"/>
        <v>609562</v>
      </c>
      <c r="B13488" s="7">
        <v>68</v>
      </c>
      <c r="C13488" s="7">
        <v>1</v>
      </c>
      <c r="D13488" s="7">
        <v>19</v>
      </c>
      <c r="E13488" s="6" t="s">
        <v>19731</v>
      </c>
      <c r="H13488" s="6">
        <f>IF('Раздел 2.15.3'!P39=SUM('Раздел 2.15.3'!Q39:V39),0,1)</f>
        <v>0</v>
      </c>
    </row>
    <row r="13489" spans="1:8" x14ac:dyDescent="0.2">
      <c r="A13489" s="6">
        <f t="shared" si="200"/>
        <v>609562</v>
      </c>
      <c r="B13489" s="7">
        <v>68</v>
      </c>
      <c r="C13489" s="7">
        <v>1</v>
      </c>
      <c r="D13489" s="7">
        <v>20</v>
      </c>
      <c r="E13489" s="6" t="s">
        <v>19732</v>
      </c>
      <c r="H13489" s="6">
        <f>IF('Раздел 2.15.3'!P40=SUM('Раздел 2.15.3'!Q40:V40),0,1)</f>
        <v>0</v>
      </c>
    </row>
    <row r="13490" spans="1:8" x14ac:dyDescent="0.2">
      <c r="A13490" s="6">
        <f t="shared" si="200"/>
        <v>609562</v>
      </c>
      <c r="B13490" s="7">
        <v>68</v>
      </c>
      <c r="C13490" s="7">
        <v>1</v>
      </c>
      <c r="D13490" s="7">
        <v>21</v>
      </c>
      <c r="E13490" s="6" t="s">
        <v>19733</v>
      </c>
      <c r="H13490" s="6">
        <f>IF('Раздел 2.15.3'!P41=SUM('Раздел 2.15.3'!Q41:V41),0,1)</f>
        <v>0</v>
      </c>
    </row>
    <row r="13491" spans="1:8" x14ac:dyDescent="0.2">
      <c r="A13491" s="6">
        <f t="shared" si="200"/>
        <v>609562</v>
      </c>
      <c r="B13491" s="7">
        <v>68</v>
      </c>
      <c r="C13491" s="7">
        <v>1</v>
      </c>
      <c r="D13491" s="7">
        <v>22</v>
      </c>
      <c r="E13491" s="6" t="s">
        <v>19734</v>
      </c>
      <c r="H13491" s="6">
        <f>IF('Раздел 2.15.3'!P42=SUM('Раздел 2.15.3'!Q42:V42),0,1)</f>
        <v>0</v>
      </c>
    </row>
    <row r="13492" spans="1:8" x14ac:dyDescent="0.2">
      <c r="A13492" s="6">
        <f t="shared" si="200"/>
        <v>609562</v>
      </c>
      <c r="B13492" s="7">
        <v>68</v>
      </c>
      <c r="C13492" s="7">
        <v>1</v>
      </c>
      <c r="D13492" s="7">
        <v>23</v>
      </c>
      <c r="E13492" s="6" t="s">
        <v>19735</v>
      </c>
      <c r="H13492" s="6">
        <f>IF('Раздел 2.15.3'!P43=SUM('Раздел 2.15.3'!Q43:V43),0,1)</f>
        <v>0</v>
      </c>
    </row>
    <row r="13493" spans="1:8" x14ac:dyDescent="0.2">
      <c r="A13493" s="6">
        <f t="shared" si="200"/>
        <v>609562</v>
      </c>
      <c r="B13493" s="7">
        <v>68</v>
      </c>
      <c r="C13493" s="7">
        <v>1</v>
      </c>
      <c r="D13493" s="7">
        <v>24</v>
      </c>
      <c r="E13493" s="6" t="s">
        <v>18974</v>
      </c>
      <c r="H13493" s="6">
        <f>IF('Раздел 2.15.3'!P44=SUM('Раздел 2.15.3'!Q44:V44),0,1)</f>
        <v>0</v>
      </c>
    </row>
    <row r="13494" spans="1:8" x14ac:dyDescent="0.2">
      <c r="A13494" s="6">
        <f t="shared" si="200"/>
        <v>609562</v>
      </c>
      <c r="B13494" s="7">
        <v>68</v>
      </c>
      <c r="C13494" s="7">
        <v>1</v>
      </c>
      <c r="D13494" s="7">
        <v>25</v>
      </c>
      <c r="E13494" s="6" t="s">
        <v>18975</v>
      </c>
      <c r="H13494" s="6">
        <f>IF('Раздел 2.15.3'!P45=SUM('Раздел 2.15.3'!Q45:V45),0,1)</f>
        <v>0</v>
      </c>
    </row>
    <row r="13495" spans="1:8" x14ac:dyDescent="0.2">
      <c r="A13495" s="6">
        <f t="shared" si="200"/>
        <v>609562</v>
      </c>
      <c r="B13495" s="7">
        <v>68</v>
      </c>
      <c r="C13495" s="7">
        <v>1</v>
      </c>
      <c r="D13495" s="7">
        <v>26</v>
      </c>
      <c r="E13495" s="6" t="s">
        <v>19738</v>
      </c>
      <c r="H13495" s="6">
        <f>IF('Раздел 2.15.3'!P46=SUM('Раздел 2.15.3'!Q46:V46),0,1)</f>
        <v>0</v>
      </c>
    </row>
    <row r="13496" spans="1:8" x14ac:dyDescent="0.2">
      <c r="A13496" s="6">
        <f t="shared" si="200"/>
        <v>609562</v>
      </c>
      <c r="B13496" s="7">
        <v>68</v>
      </c>
      <c r="C13496" s="7">
        <v>1</v>
      </c>
      <c r="D13496" s="7">
        <v>27</v>
      </c>
      <c r="E13496" s="6" t="s">
        <v>19739</v>
      </c>
      <c r="H13496" s="6">
        <f>IF('Раздел 2.15.3'!P47=SUM('Раздел 2.15.3'!Q47:V47),0,1)</f>
        <v>0</v>
      </c>
    </row>
    <row r="13497" spans="1:8" x14ac:dyDescent="0.2">
      <c r="A13497" s="6">
        <f t="shared" si="200"/>
        <v>609562</v>
      </c>
      <c r="B13497" s="7">
        <v>68</v>
      </c>
      <c r="C13497" s="7">
        <v>1</v>
      </c>
      <c r="D13497" s="7">
        <v>28</v>
      </c>
      <c r="E13497" s="6" t="s">
        <v>18977</v>
      </c>
      <c r="H13497" s="6">
        <f>IF('Раздел 2.15.3'!P48=SUM('Раздел 2.15.3'!Q48:V48),0,1)</f>
        <v>0</v>
      </c>
    </row>
    <row r="13498" spans="1:8" x14ac:dyDescent="0.2">
      <c r="A13498" s="6">
        <f t="shared" si="200"/>
        <v>609562</v>
      </c>
      <c r="B13498" s="7">
        <v>68</v>
      </c>
      <c r="C13498" s="7">
        <v>1</v>
      </c>
      <c r="D13498" s="7">
        <v>29</v>
      </c>
      <c r="E13498" s="6" t="s">
        <v>18978</v>
      </c>
      <c r="H13498" s="6">
        <f>IF('Раздел 2.15.3'!P49=SUM('Раздел 2.15.3'!Q49:V49),0,1)</f>
        <v>0</v>
      </c>
    </row>
    <row r="13499" spans="1:8" x14ac:dyDescent="0.2">
      <c r="A13499" s="6">
        <f t="shared" si="200"/>
        <v>609562</v>
      </c>
      <c r="B13499" s="7">
        <v>68</v>
      </c>
      <c r="C13499" s="7">
        <v>1</v>
      </c>
      <c r="D13499" s="7">
        <v>30</v>
      </c>
      <c r="E13499" s="6" t="s">
        <v>18979</v>
      </c>
      <c r="H13499" s="6">
        <f>IF('Раздел 2.15.3'!P50=SUM('Раздел 2.15.3'!Q50:V50),0,1)</f>
        <v>0</v>
      </c>
    </row>
    <row r="13500" spans="1:8" x14ac:dyDescent="0.2">
      <c r="A13500" s="6">
        <f t="shared" si="200"/>
        <v>609562</v>
      </c>
      <c r="B13500" s="7">
        <v>68</v>
      </c>
      <c r="C13500" s="7">
        <v>1</v>
      </c>
      <c r="D13500" s="7">
        <v>31</v>
      </c>
      <c r="E13500" s="6" t="s">
        <v>18980</v>
      </c>
      <c r="H13500" s="6">
        <f>IF('Раздел 2.15.3'!P51=SUM('Раздел 2.15.3'!Q51:V51),0,1)</f>
        <v>0</v>
      </c>
    </row>
    <row r="13501" spans="1:8" x14ac:dyDescent="0.2">
      <c r="A13501" s="6">
        <f t="shared" si="200"/>
        <v>609562</v>
      </c>
      <c r="B13501" s="7">
        <v>68</v>
      </c>
      <c r="C13501" s="7">
        <v>1</v>
      </c>
      <c r="D13501" s="7">
        <v>32</v>
      </c>
      <c r="E13501" s="6" t="s">
        <v>18981</v>
      </c>
      <c r="H13501" s="6">
        <f>IF('Раздел 2.15.3'!P52=SUM('Раздел 2.15.3'!Q52:V52),0,1)</f>
        <v>0</v>
      </c>
    </row>
    <row r="13502" spans="1:8" x14ac:dyDescent="0.2">
      <c r="A13502" s="6">
        <f t="shared" si="200"/>
        <v>609562</v>
      </c>
      <c r="B13502" s="7">
        <v>68</v>
      </c>
      <c r="C13502" s="7">
        <v>1</v>
      </c>
      <c r="D13502" s="7">
        <v>33</v>
      </c>
      <c r="E13502" s="6" t="s">
        <v>18982</v>
      </c>
      <c r="H13502" s="6">
        <f>IF('Раздел 2.15.3'!P53=SUM('Раздел 2.15.3'!Q53:V53),0,1)</f>
        <v>0</v>
      </c>
    </row>
    <row r="13503" spans="1:8" x14ac:dyDescent="0.2">
      <c r="A13503" s="6">
        <f t="shared" si="200"/>
        <v>609562</v>
      </c>
      <c r="B13503" s="7">
        <v>68</v>
      </c>
      <c r="C13503" s="7">
        <v>1</v>
      </c>
      <c r="D13503" s="7">
        <v>34</v>
      </c>
      <c r="E13503" s="6" t="s">
        <v>18983</v>
      </c>
      <c r="H13503" s="6">
        <f>IF('Раздел 2.15.3'!P54=SUM('Раздел 2.15.3'!Q54:V54),0,1)</f>
        <v>0</v>
      </c>
    </row>
    <row r="13504" spans="1:8" x14ac:dyDescent="0.2">
      <c r="A13504" s="6">
        <f t="shared" si="200"/>
        <v>609562</v>
      </c>
      <c r="B13504" s="7">
        <v>68</v>
      </c>
      <c r="C13504" s="7">
        <v>1</v>
      </c>
      <c r="D13504" s="7">
        <v>35</v>
      </c>
      <c r="E13504" s="6" t="s">
        <v>18984</v>
      </c>
      <c r="H13504" s="6">
        <f>IF('Раздел 2.15.3'!P55=SUM('Раздел 2.15.3'!Q55:V55),0,1)</f>
        <v>0</v>
      </c>
    </row>
    <row r="13505" spans="1:8" x14ac:dyDescent="0.2">
      <c r="A13505" s="6">
        <f t="shared" si="200"/>
        <v>609562</v>
      </c>
      <c r="B13505" s="7">
        <v>68</v>
      </c>
      <c r="C13505" s="7">
        <v>1</v>
      </c>
      <c r="D13505" s="7">
        <v>36</v>
      </c>
      <c r="E13505" s="6" t="s">
        <v>18985</v>
      </c>
      <c r="H13505" s="6">
        <f>IF('Раздел 2.15.3'!P56=SUM('Раздел 2.15.3'!Q56:V56),0,1)</f>
        <v>0</v>
      </c>
    </row>
    <row r="13506" spans="1:8" x14ac:dyDescent="0.2">
      <c r="A13506" s="6">
        <f t="shared" si="200"/>
        <v>609562</v>
      </c>
      <c r="B13506" s="7">
        <v>68</v>
      </c>
      <c r="C13506" s="7">
        <v>1</v>
      </c>
      <c r="D13506" s="7">
        <v>37</v>
      </c>
      <c r="E13506" s="6" t="s">
        <v>18986</v>
      </c>
      <c r="H13506" s="6">
        <f>IF('Раздел 2.15.3'!P57=SUM('Раздел 2.15.3'!Q57:V57),0,1)</f>
        <v>0</v>
      </c>
    </row>
    <row r="13507" spans="1:8" x14ac:dyDescent="0.2">
      <c r="A13507" s="6">
        <f t="shared" si="200"/>
        <v>609562</v>
      </c>
      <c r="B13507" s="7">
        <v>68</v>
      </c>
      <c r="C13507" s="7">
        <v>1</v>
      </c>
      <c r="D13507" s="7">
        <v>38</v>
      </c>
      <c r="E13507" s="6" t="s">
        <v>18987</v>
      </c>
      <c r="H13507" s="6">
        <f>IF('Раздел 2.15.3'!P58=SUM('Раздел 2.15.3'!Q58:V58),0,1)</f>
        <v>0</v>
      </c>
    </row>
    <row r="13508" spans="1:8" x14ac:dyDescent="0.2">
      <c r="A13508" s="6">
        <f t="shared" si="200"/>
        <v>609562</v>
      </c>
      <c r="B13508" s="7">
        <v>68</v>
      </c>
      <c r="C13508" s="7">
        <v>1</v>
      </c>
      <c r="D13508" s="7">
        <v>39</v>
      </c>
      <c r="E13508" s="6" t="s">
        <v>18988</v>
      </c>
      <c r="H13508" s="6">
        <f>IF('Раздел 2.15.3'!P59=SUM('Раздел 2.15.3'!Q59:V59),0,1)</f>
        <v>0</v>
      </c>
    </row>
    <row r="13509" spans="1:8" x14ac:dyDescent="0.2">
      <c r="A13509" s="6">
        <f t="shared" si="200"/>
        <v>609562</v>
      </c>
      <c r="B13509" s="7">
        <v>68</v>
      </c>
      <c r="C13509" s="7">
        <v>1</v>
      </c>
      <c r="D13509" s="7">
        <v>40</v>
      </c>
      <c r="E13509" s="6" t="s">
        <v>18989</v>
      </c>
      <c r="H13509" s="6">
        <f>IF('Раздел 2.15.3'!P60=SUM('Раздел 2.15.3'!Q60:V60),0,1)</f>
        <v>0</v>
      </c>
    </row>
    <row r="13510" spans="1:8" x14ac:dyDescent="0.2">
      <c r="A13510" s="6">
        <f t="shared" si="200"/>
        <v>609562</v>
      </c>
      <c r="B13510" s="7">
        <v>68</v>
      </c>
      <c r="C13510" s="7">
        <v>1</v>
      </c>
      <c r="D13510" s="7">
        <v>41</v>
      </c>
      <c r="E13510" s="6" t="s">
        <v>18990</v>
      </c>
      <c r="H13510" s="6">
        <f>IF('Раздел 2.15.3'!P61=SUM('Раздел 2.15.3'!Q61:V61),0,1)</f>
        <v>0</v>
      </c>
    </row>
    <row r="13511" spans="1:8" x14ac:dyDescent="0.2">
      <c r="A13511" s="6">
        <f t="shared" si="200"/>
        <v>609562</v>
      </c>
      <c r="B13511" s="7">
        <v>68</v>
      </c>
      <c r="C13511" s="7">
        <v>1</v>
      </c>
      <c r="D13511" s="7">
        <v>42</v>
      </c>
      <c r="E13511" s="6" t="s">
        <v>18991</v>
      </c>
      <c r="H13511" s="6">
        <f>IF('Раздел 2.15.3'!P62=SUM('Раздел 2.15.3'!Q62:V62),0,1)</f>
        <v>0</v>
      </c>
    </row>
    <row r="13512" spans="1:8" x14ac:dyDescent="0.2">
      <c r="A13512" s="6">
        <f t="shared" si="200"/>
        <v>609562</v>
      </c>
      <c r="B13512" s="7">
        <v>68</v>
      </c>
      <c r="C13512" s="7">
        <v>1</v>
      </c>
      <c r="D13512" s="7">
        <v>43</v>
      </c>
      <c r="E13512" s="6" t="s">
        <v>18992</v>
      </c>
      <c r="H13512" s="6">
        <f>IF('Раздел 2.15.3'!P63=SUM('Раздел 2.15.3'!Q63:V63),0,1)</f>
        <v>0</v>
      </c>
    </row>
    <row r="13513" spans="1:8" x14ac:dyDescent="0.2">
      <c r="A13513" s="6">
        <f t="shared" si="200"/>
        <v>609562</v>
      </c>
      <c r="B13513" s="7">
        <v>68</v>
      </c>
      <c r="C13513" s="7">
        <v>1</v>
      </c>
      <c r="D13513" s="7">
        <v>44</v>
      </c>
      <c r="E13513" s="6" t="s">
        <v>18993</v>
      </c>
      <c r="H13513" s="6">
        <f>IF('Раздел 2.15.3'!P64=SUM('Раздел 2.15.3'!Q64:V64),0,1)</f>
        <v>0</v>
      </c>
    </row>
    <row r="13514" spans="1:8" x14ac:dyDescent="0.2">
      <c r="A13514" s="6">
        <f t="shared" si="200"/>
        <v>609562</v>
      </c>
      <c r="B13514" s="7">
        <v>68</v>
      </c>
      <c r="C13514" s="7">
        <v>1</v>
      </c>
      <c r="D13514" s="7">
        <v>45</v>
      </c>
      <c r="E13514" s="6" t="s">
        <v>19757</v>
      </c>
      <c r="H13514" s="6">
        <f>IF('Раздел 2.15.3'!P65=SUM('Раздел 2.15.3'!Q65:V65),0,1)</f>
        <v>0</v>
      </c>
    </row>
    <row r="13515" spans="1:8" x14ac:dyDescent="0.2">
      <c r="A13515" s="6">
        <f t="shared" si="200"/>
        <v>609562</v>
      </c>
      <c r="B13515" s="7">
        <v>68</v>
      </c>
      <c r="C13515" s="7">
        <v>1</v>
      </c>
      <c r="D13515" s="7">
        <v>46</v>
      </c>
      <c r="E13515" s="6" t="s">
        <v>18994</v>
      </c>
      <c r="H13515" s="6">
        <f>IF('Раздел 2.15.3'!P66=SUM('Раздел 2.15.3'!Q66:V66),0,1)</f>
        <v>0</v>
      </c>
    </row>
    <row r="13516" spans="1:8" x14ac:dyDescent="0.2">
      <c r="A13516" s="6">
        <f t="shared" si="200"/>
        <v>609562</v>
      </c>
      <c r="B13516" s="7">
        <v>68</v>
      </c>
      <c r="C13516" s="7">
        <v>1</v>
      </c>
      <c r="D13516" s="7">
        <v>47</v>
      </c>
      <c r="E13516" s="6" t="s">
        <v>18995</v>
      </c>
      <c r="H13516" s="6">
        <f>IF('Раздел 2.15.3'!P67=SUM('Раздел 2.15.3'!Q67:V67),0,1)</f>
        <v>0</v>
      </c>
    </row>
    <row r="13517" spans="1:8" x14ac:dyDescent="0.2">
      <c r="A13517" s="6">
        <f t="shared" si="200"/>
        <v>609562</v>
      </c>
      <c r="B13517" s="7">
        <v>68</v>
      </c>
      <c r="C13517" s="7">
        <v>1</v>
      </c>
      <c r="D13517" s="7">
        <v>48</v>
      </c>
      <c r="E13517" s="6" t="s">
        <v>18996</v>
      </c>
      <c r="H13517" s="6">
        <f>IF('Раздел 2.15.3'!P68=SUM('Раздел 2.15.3'!Q68:V68),0,1)</f>
        <v>0</v>
      </c>
    </row>
    <row r="13518" spans="1:8" x14ac:dyDescent="0.2">
      <c r="A13518" s="6">
        <f t="shared" si="200"/>
        <v>609562</v>
      </c>
      <c r="B13518" s="7">
        <v>68</v>
      </c>
      <c r="C13518" s="7">
        <v>1</v>
      </c>
      <c r="D13518" s="7">
        <v>49</v>
      </c>
      <c r="E13518" s="6" t="s">
        <v>18997</v>
      </c>
      <c r="H13518" s="6">
        <f>IF('Раздел 2.15.3'!P69=SUM('Раздел 2.15.3'!Q69:V69),0,1)</f>
        <v>0</v>
      </c>
    </row>
    <row r="13519" spans="1:8" x14ac:dyDescent="0.2">
      <c r="A13519" s="6">
        <f t="shared" si="200"/>
        <v>609562</v>
      </c>
      <c r="B13519" s="7">
        <v>68</v>
      </c>
      <c r="C13519" s="7">
        <v>1</v>
      </c>
      <c r="D13519" s="7">
        <v>50</v>
      </c>
      <c r="E13519" s="6" t="s">
        <v>18998</v>
      </c>
      <c r="H13519" s="6">
        <f>IF('Раздел 2.15.3'!P70=SUM('Раздел 2.15.3'!Q70:V70),0,1)</f>
        <v>0</v>
      </c>
    </row>
    <row r="13520" spans="1:8" x14ac:dyDescent="0.2">
      <c r="A13520" s="6">
        <f t="shared" si="200"/>
        <v>609562</v>
      </c>
      <c r="B13520" s="7">
        <v>68</v>
      </c>
      <c r="C13520" s="7">
        <v>1</v>
      </c>
      <c r="D13520" s="7">
        <v>51</v>
      </c>
      <c r="E13520" s="6" t="s">
        <v>18999</v>
      </c>
      <c r="H13520" s="6">
        <f>IF('Раздел 2.15.3'!P71=SUM('Раздел 2.15.3'!Q71:V71),0,1)</f>
        <v>0</v>
      </c>
    </row>
    <row r="13521" spans="1:8" x14ac:dyDescent="0.2">
      <c r="A13521" s="6">
        <f t="shared" si="200"/>
        <v>609562</v>
      </c>
      <c r="B13521" s="7">
        <v>68</v>
      </c>
      <c r="C13521" s="7">
        <v>1</v>
      </c>
      <c r="D13521" s="7">
        <v>52</v>
      </c>
      <c r="E13521" s="6" t="s">
        <v>19768</v>
      </c>
      <c r="H13521" s="6">
        <f>IF('Раздел 2.15.3'!P72=SUM('Раздел 2.15.3'!Q72:V72),0,1)</f>
        <v>0</v>
      </c>
    </row>
    <row r="13522" spans="1:8" x14ac:dyDescent="0.2">
      <c r="A13522" s="6">
        <f t="shared" si="200"/>
        <v>609562</v>
      </c>
      <c r="B13522" s="7">
        <v>68</v>
      </c>
      <c r="C13522" s="7">
        <v>1</v>
      </c>
      <c r="D13522" s="7">
        <v>53</v>
      </c>
      <c r="E13522" s="6" t="s">
        <v>19769</v>
      </c>
      <c r="H13522" s="6">
        <f>IF('Раздел 2.15.3'!P73=SUM('Раздел 2.15.3'!Q73:V73),0,1)</f>
        <v>0</v>
      </c>
    </row>
    <row r="13523" spans="1:8" x14ac:dyDescent="0.2">
      <c r="A13523" s="6">
        <f t="shared" si="200"/>
        <v>609562</v>
      </c>
      <c r="B13523" s="7">
        <v>68</v>
      </c>
      <c r="C13523" s="7">
        <v>1</v>
      </c>
      <c r="D13523" s="7">
        <v>54</v>
      </c>
      <c r="E13523" s="6" t="s">
        <v>19770</v>
      </c>
      <c r="H13523" s="6">
        <f>IF('Раздел 2.15.3'!P74=SUM('Раздел 2.15.3'!Q74:V74),0,1)</f>
        <v>0</v>
      </c>
    </row>
    <row r="13524" spans="1:8" x14ac:dyDescent="0.2">
      <c r="A13524" s="6">
        <f t="shared" si="200"/>
        <v>609562</v>
      </c>
      <c r="B13524" s="7">
        <v>68</v>
      </c>
      <c r="C13524" s="7">
        <v>1</v>
      </c>
      <c r="D13524" s="7">
        <v>55</v>
      </c>
      <c r="E13524" s="6" t="s">
        <v>19736</v>
      </c>
      <c r="H13524" s="6">
        <f>IF('Раздел 2.15.3'!P75=SUM('Раздел 2.15.3'!Q75:V75),0,1)</f>
        <v>0</v>
      </c>
    </row>
    <row r="13525" spans="1:8" x14ac:dyDescent="0.2">
      <c r="A13525" s="6">
        <f t="shared" si="200"/>
        <v>609562</v>
      </c>
      <c r="B13525" s="7">
        <v>68</v>
      </c>
      <c r="C13525" s="7">
        <v>1</v>
      </c>
      <c r="D13525" s="7">
        <v>56</v>
      </c>
      <c r="E13525" s="6" t="s">
        <v>19737</v>
      </c>
      <c r="H13525" s="6">
        <f>IF('Раздел 2.15.3'!P76=SUM('Раздел 2.15.3'!Q76:V76),0,1)</f>
        <v>0</v>
      </c>
    </row>
    <row r="13526" spans="1:8" x14ac:dyDescent="0.2">
      <c r="A13526" s="6">
        <f t="shared" si="200"/>
        <v>609562</v>
      </c>
      <c r="B13526" s="7">
        <v>68</v>
      </c>
      <c r="C13526" s="7">
        <v>1</v>
      </c>
      <c r="D13526" s="7">
        <v>57</v>
      </c>
      <c r="E13526" s="6" t="s">
        <v>20497</v>
      </c>
      <c r="H13526" s="6">
        <f>IF('Раздел 2.15.3'!P77=SUM('Раздел 2.15.3'!Q77:V77),0,1)</f>
        <v>0</v>
      </c>
    </row>
    <row r="13527" spans="1:8" x14ac:dyDescent="0.2">
      <c r="A13527" s="6">
        <f t="shared" si="200"/>
        <v>609562</v>
      </c>
      <c r="B13527" s="7">
        <v>68</v>
      </c>
      <c r="C13527" s="7">
        <v>1</v>
      </c>
      <c r="D13527" s="7">
        <v>58</v>
      </c>
      <c r="E13527" s="6" t="s">
        <v>20498</v>
      </c>
      <c r="H13527" s="6">
        <f>IF('Раздел 2.15.3'!P78=SUM('Раздел 2.15.3'!Q78:V78),0,1)</f>
        <v>0</v>
      </c>
    </row>
    <row r="13528" spans="1:8" x14ac:dyDescent="0.2">
      <c r="A13528" s="6">
        <f t="shared" si="200"/>
        <v>609562</v>
      </c>
      <c r="B13528" s="7">
        <v>68</v>
      </c>
      <c r="C13528" s="7">
        <v>1</v>
      </c>
      <c r="D13528" s="7">
        <v>59</v>
      </c>
      <c r="E13528" s="6" t="s">
        <v>20499</v>
      </c>
      <c r="H13528" s="6">
        <f>IF('Раздел 2.15.3'!P79=SUM('Раздел 2.15.3'!Q79:V79),0,1)</f>
        <v>0</v>
      </c>
    </row>
    <row r="13529" spans="1:8" x14ac:dyDescent="0.2">
      <c r="A13529" s="6">
        <f t="shared" si="200"/>
        <v>609562</v>
      </c>
      <c r="B13529" s="7">
        <v>68</v>
      </c>
      <c r="C13529" s="7">
        <v>1</v>
      </c>
      <c r="D13529" s="7">
        <v>60</v>
      </c>
      <c r="E13529" s="7" t="s">
        <v>20500</v>
      </c>
      <c r="H13529" s="6">
        <f>IF('Раздел 2.15.3'!P80=SUM('Раздел 2.15.3'!Q80:V80),0,1)</f>
        <v>0</v>
      </c>
    </row>
    <row r="13530" spans="1:8" x14ac:dyDescent="0.2">
      <c r="A13530" s="6">
        <f t="shared" si="200"/>
        <v>609562</v>
      </c>
      <c r="B13530" s="7">
        <v>68</v>
      </c>
      <c r="C13530" s="7">
        <v>1</v>
      </c>
      <c r="D13530" s="7">
        <v>61</v>
      </c>
      <c r="E13530" s="7" t="s">
        <v>19943</v>
      </c>
      <c r="H13530" s="6">
        <f>IF('Раздел 2.15.3'!P81=SUM('Раздел 2.15.3'!Q81:V81),0,1)</f>
        <v>0</v>
      </c>
    </row>
    <row r="13531" spans="1:8" x14ac:dyDescent="0.2">
      <c r="A13531" s="6">
        <f t="shared" si="200"/>
        <v>609562</v>
      </c>
      <c r="B13531" s="7">
        <v>68</v>
      </c>
      <c r="C13531" s="7">
        <v>1</v>
      </c>
      <c r="D13531" s="7">
        <v>62</v>
      </c>
      <c r="E13531" s="7" t="s">
        <v>19869</v>
      </c>
      <c r="H13531" s="6">
        <f>IF('Раздел 2.15.3'!P82=SUM('Раздел 2.15.3'!Q82:V82),0,1)</f>
        <v>0</v>
      </c>
    </row>
    <row r="13532" spans="1:8" x14ac:dyDescent="0.2">
      <c r="A13532" s="6">
        <f t="shared" si="200"/>
        <v>609562</v>
      </c>
      <c r="B13532" s="7">
        <v>68</v>
      </c>
      <c r="C13532" s="7">
        <v>1</v>
      </c>
      <c r="D13532" s="7">
        <v>63</v>
      </c>
      <c r="E13532" s="7" t="s">
        <v>19870</v>
      </c>
      <c r="H13532" s="6">
        <f>IF('Раздел 2.15.3'!P83=SUM('Раздел 2.15.3'!Q83:V83),0,1)</f>
        <v>0</v>
      </c>
    </row>
    <row r="13533" spans="1:8" x14ac:dyDescent="0.2">
      <c r="A13533" s="6">
        <f t="shared" ref="A13533:A13596" si="201">P_3</f>
        <v>609562</v>
      </c>
      <c r="B13533" s="7">
        <v>68</v>
      </c>
      <c r="C13533" s="7">
        <v>1</v>
      </c>
      <c r="D13533" s="7">
        <v>64</v>
      </c>
      <c r="E13533" s="7" t="s">
        <v>19871</v>
      </c>
      <c r="H13533" s="6">
        <f>IF('Раздел 2.15.3'!P84=SUM('Раздел 2.15.3'!Q84:V84),0,1)</f>
        <v>0</v>
      </c>
    </row>
    <row r="13534" spans="1:8" x14ac:dyDescent="0.2">
      <c r="A13534" s="6">
        <f t="shared" si="201"/>
        <v>609562</v>
      </c>
      <c r="B13534" s="7">
        <v>68</v>
      </c>
      <c r="C13534" s="7">
        <v>1</v>
      </c>
      <c r="D13534" s="7">
        <v>65</v>
      </c>
      <c r="E13534" s="7" t="s">
        <v>19872</v>
      </c>
      <c r="H13534" s="6">
        <f>IF('Раздел 2.15.3'!P85=SUM('Раздел 2.15.3'!Q85:V85),0,1)</f>
        <v>0</v>
      </c>
    </row>
    <row r="13535" spans="1:8" x14ac:dyDescent="0.2">
      <c r="A13535" s="6">
        <f t="shared" si="201"/>
        <v>609562</v>
      </c>
      <c r="B13535" s="7">
        <v>68</v>
      </c>
      <c r="C13535" s="7">
        <v>1</v>
      </c>
      <c r="D13535" s="7">
        <v>66</v>
      </c>
      <c r="E13535" s="7" t="s">
        <v>19873</v>
      </c>
      <c r="H13535" s="6">
        <f>IF('Раздел 2.15.3'!P86=SUM('Раздел 2.15.3'!Q86:V86),0,1)</f>
        <v>0</v>
      </c>
    </row>
    <row r="13536" spans="1:8" x14ac:dyDescent="0.2">
      <c r="A13536" s="6">
        <f t="shared" si="201"/>
        <v>609562</v>
      </c>
      <c r="B13536" s="7">
        <v>68</v>
      </c>
      <c r="C13536" s="7">
        <v>1</v>
      </c>
      <c r="D13536" s="7">
        <v>67</v>
      </c>
      <c r="E13536" s="7" t="s">
        <v>19874</v>
      </c>
      <c r="H13536" s="6">
        <f>IF('Раздел 2.15.3'!P87=SUM('Раздел 2.15.3'!Q87:V87),0,1)</f>
        <v>0</v>
      </c>
    </row>
    <row r="13537" spans="1:8" x14ac:dyDescent="0.2">
      <c r="A13537" s="6">
        <f t="shared" si="201"/>
        <v>609562</v>
      </c>
      <c r="B13537" s="7">
        <v>68</v>
      </c>
      <c r="C13537" s="7">
        <v>1</v>
      </c>
      <c r="D13537" s="7">
        <v>68</v>
      </c>
      <c r="E13537" s="7" t="s">
        <v>19875</v>
      </c>
      <c r="H13537" s="6">
        <f>IF('Раздел 2.15.3'!P88=SUM('Раздел 2.15.3'!Q88:V88),0,1)</f>
        <v>0</v>
      </c>
    </row>
    <row r="13538" spans="1:8" x14ac:dyDescent="0.2">
      <c r="A13538" s="6">
        <f t="shared" si="201"/>
        <v>609562</v>
      </c>
      <c r="B13538" s="7">
        <v>68</v>
      </c>
      <c r="C13538" s="7">
        <v>1</v>
      </c>
      <c r="D13538" s="7">
        <v>69</v>
      </c>
      <c r="E13538" s="7" t="s">
        <v>19876</v>
      </c>
      <c r="H13538" s="6">
        <f>IF('Раздел 2.15.3'!P89=SUM('Раздел 2.15.3'!Q89:V89),0,1)</f>
        <v>0</v>
      </c>
    </row>
    <row r="13539" spans="1:8" x14ac:dyDescent="0.2">
      <c r="A13539" s="6">
        <f t="shared" si="201"/>
        <v>609562</v>
      </c>
      <c r="B13539" s="7">
        <v>68</v>
      </c>
      <c r="C13539" s="7">
        <v>1</v>
      </c>
      <c r="D13539" s="7">
        <v>70</v>
      </c>
      <c r="E13539" s="7" t="s">
        <v>19109</v>
      </c>
      <c r="H13539" s="6">
        <f>IF('Раздел 2.15.3'!P90=SUM('Раздел 2.15.3'!Q90:V90),0,1)</f>
        <v>0</v>
      </c>
    </row>
    <row r="13540" spans="1:8" x14ac:dyDescent="0.2">
      <c r="A13540" s="6">
        <f t="shared" si="201"/>
        <v>609562</v>
      </c>
      <c r="B13540" s="7">
        <v>68</v>
      </c>
      <c r="C13540" s="7">
        <v>1</v>
      </c>
      <c r="D13540" s="7">
        <v>71</v>
      </c>
      <c r="E13540" s="7" t="s">
        <v>19110</v>
      </c>
      <c r="H13540" s="6">
        <f>IF('Раздел 2.15.3'!P91=SUM('Раздел 2.15.3'!Q91:V91),0,1)</f>
        <v>0</v>
      </c>
    </row>
    <row r="13541" spans="1:8" x14ac:dyDescent="0.2">
      <c r="A13541" s="6">
        <f t="shared" si="201"/>
        <v>609562</v>
      </c>
      <c r="B13541" s="7">
        <v>68</v>
      </c>
      <c r="C13541" s="7">
        <v>1</v>
      </c>
      <c r="D13541" s="7">
        <v>72</v>
      </c>
      <c r="E13541" s="7" t="s">
        <v>19111</v>
      </c>
      <c r="H13541" s="6">
        <f>IF('Раздел 2.15.3'!P92=SUM('Раздел 2.15.3'!Q92:V92),0,1)</f>
        <v>0</v>
      </c>
    </row>
    <row r="13542" spans="1:8" x14ac:dyDescent="0.2">
      <c r="A13542" s="6">
        <f t="shared" si="201"/>
        <v>609562</v>
      </c>
      <c r="B13542" s="7">
        <v>68</v>
      </c>
      <c r="C13542" s="7">
        <v>1</v>
      </c>
      <c r="D13542" s="7">
        <v>73</v>
      </c>
      <c r="E13542" s="7" t="s">
        <v>19112</v>
      </c>
      <c r="H13542" s="6">
        <f>IF('Раздел 2.15.3'!P93=SUM('Раздел 2.15.3'!Q93:V93),0,1)</f>
        <v>0</v>
      </c>
    </row>
    <row r="13543" spans="1:8" x14ac:dyDescent="0.2">
      <c r="A13543" s="6">
        <f t="shared" si="201"/>
        <v>609562</v>
      </c>
      <c r="B13543" s="7">
        <v>68</v>
      </c>
      <c r="C13543" s="7">
        <v>1</v>
      </c>
      <c r="D13543" s="7">
        <v>74</v>
      </c>
      <c r="E13543" s="7" t="s">
        <v>19113</v>
      </c>
      <c r="H13543" s="6">
        <f>IF('Раздел 2.15.3'!P94=SUM('Раздел 2.15.3'!Q94:V94),0,1)</f>
        <v>0</v>
      </c>
    </row>
    <row r="13544" spans="1:8" x14ac:dyDescent="0.2">
      <c r="A13544" s="6">
        <f t="shared" si="201"/>
        <v>609562</v>
      </c>
      <c r="B13544" s="7">
        <v>68</v>
      </c>
      <c r="C13544" s="7">
        <v>1</v>
      </c>
      <c r="D13544" s="7">
        <v>75</v>
      </c>
      <c r="E13544" s="7" t="s">
        <v>19114</v>
      </c>
      <c r="H13544" s="6">
        <f>IF('Раздел 2.15.3'!P95=SUM('Раздел 2.15.3'!Q95:V95),0,1)</f>
        <v>0</v>
      </c>
    </row>
    <row r="13545" spans="1:8" x14ac:dyDescent="0.2">
      <c r="A13545" s="6">
        <f t="shared" si="201"/>
        <v>609562</v>
      </c>
      <c r="B13545" s="7">
        <v>68</v>
      </c>
      <c r="C13545" s="7">
        <v>1</v>
      </c>
      <c r="D13545" s="7">
        <v>76</v>
      </c>
      <c r="E13545" s="7" t="s">
        <v>19890</v>
      </c>
      <c r="H13545" s="6">
        <f>IF('Раздел 2.15.3'!P96=SUM('Раздел 2.15.3'!Q96:V96),0,1)</f>
        <v>0</v>
      </c>
    </row>
    <row r="13546" spans="1:8" x14ac:dyDescent="0.2">
      <c r="A13546" s="6">
        <f t="shared" si="201"/>
        <v>609562</v>
      </c>
      <c r="B13546" s="7">
        <v>68</v>
      </c>
      <c r="C13546" s="7">
        <v>1</v>
      </c>
      <c r="D13546" s="7">
        <v>77</v>
      </c>
      <c r="E13546" s="7" t="s">
        <v>19891</v>
      </c>
      <c r="H13546" s="6">
        <f>IF('Раздел 2.15.3'!P97=SUM('Раздел 2.15.3'!Q97:V97),0,1)</f>
        <v>0</v>
      </c>
    </row>
    <row r="13547" spans="1:8" x14ac:dyDescent="0.2">
      <c r="A13547" s="6">
        <f t="shared" si="201"/>
        <v>609562</v>
      </c>
      <c r="B13547" s="7">
        <v>68</v>
      </c>
      <c r="C13547" s="7">
        <v>1</v>
      </c>
      <c r="D13547" s="7">
        <v>78</v>
      </c>
      <c r="E13547" s="7" t="s">
        <v>19892</v>
      </c>
      <c r="H13547" s="6">
        <f>IF('Раздел 2.15.3'!P98=SUM('Раздел 2.15.3'!Q98:V98),0,1)</f>
        <v>0</v>
      </c>
    </row>
    <row r="13548" spans="1:8" x14ac:dyDescent="0.2">
      <c r="A13548" s="6">
        <f t="shared" si="201"/>
        <v>609562</v>
      </c>
      <c r="B13548" s="7">
        <v>68</v>
      </c>
      <c r="C13548" s="7">
        <v>1</v>
      </c>
      <c r="D13548" s="7">
        <v>79</v>
      </c>
      <c r="E13548" s="7" t="s">
        <v>19893</v>
      </c>
      <c r="H13548" s="6">
        <f>IF('Раздел 2.15.3'!P99=SUM('Раздел 2.15.3'!Q99:V99),0,1)</f>
        <v>0</v>
      </c>
    </row>
    <row r="13549" spans="1:8" x14ac:dyDescent="0.2">
      <c r="A13549" s="6">
        <f t="shared" si="201"/>
        <v>609562</v>
      </c>
      <c r="B13549" s="7">
        <v>68</v>
      </c>
      <c r="C13549" s="7">
        <v>1</v>
      </c>
      <c r="D13549" s="7">
        <v>80</v>
      </c>
      <c r="E13549" s="7" t="s">
        <v>19894</v>
      </c>
      <c r="H13549" s="6">
        <f>IF('Раздел 2.15.3'!P100=SUM('Раздел 2.15.3'!Q100:V100),0,1)</f>
        <v>0</v>
      </c>
    </row>
    <row r="13550" spans="1:8" x14ac:dyDescent="0.2">
      <c r="A13550" s="6">
        <f t="shared" si="201"/>
        <v>609562</v>
      </c>
      <c r="B13550" s="7">
        <v>68</v>
      </c>
      <c r="C13550" s="7">
        <v>1</v>
      </c>
      <c r="D13550" s="7">
        <v>81</v>
      </c>
      <c r="E13550" s="7" t="s">
        <v>19895</v>
      </c>
      <c r="H13550" s="6">
        <f>IF('Раздел 2.15.3'!P101=SUM('Раздел 2.15.3'!Q101:V101),0,1)</f>
        <v>0</v>
      </c>
    </row>
    <row r="13551" spans="1:8" x14ac:dyDescent="0.2">
      <c r="A13551" s="6">
        <f t="shared" si="201"/>
        <v>609562</v>
      </c>
      <c r="B13551" s="7">
        <v>68</v>
      </c>
      <c r="C13551" s="7">
        <v>1</v>
      </c>
      <c r="D13551" s="7">
        <v>82</v>
      </c>
      <c r="E13551" s="7" t="s">
        <v>19896</v>
      </c>
      <c r="H13551" s="6">
        <f>IF('Раздел 2.15.3'!P102=SUM('Раздел 2.15.3'!Q102:V102),0,1)</f>
        <v>0</v>
      </c>
    </row>
    <row r="13552" spans="1:8" x14ac:dyDescent="0.2">
      <c r="A13552" s="6">
        <f t="shared" si="201"/>
        <v>609562</v>
      </c>
      <c r="B13552" s="7">
        <v>68</v>
      </c>
      <c r="C13552" s="7">
        <v>1</v>
      </c>
      <c r="D13552" s="7">
        <v>83</v>
      </c>
      <c r="E13552" s="7" t="s">
        <v>19897</v>
      </c>
      <c r="H13552" s="6">
        <f>IF('Раздел 2.15.3'!P103=SUM('Раздел 2.15.3'!Q103:V103),0,1)</f>
        <v>0</v>
      </c>
    </row>
    <row r="13553" spans="1:8" x14ac:dyDescent="0.2">
      <c r="A13553" s="6">
        <f t="shared" si="201"/>
        <v>609562</v>
      </c>
      <c r="B13553" s="7">
        <v>68</v>
      </c>
      <c r="C13553" s="7">
        <v>1</v>
      </c>
      <c r="D13553" s="7">
        <v>84</v>
      </c>
      <c r="E13553" s="7" t="s">
        <v>19898</v>
      </c>
      <c r="H13553" s="6">
        <f>IF('Раздел 2.15.3'!P104=SUM('Раздел 2.15.3'!Q104:V104),0,1)</f>
        <v>0</v>
      </c>
    </row>
    <row r="13554" spans="1:8" x14ac:dyDescent="0.2">
      <c r="A13554" s="6">
        <f t="shared" si="201"/>
        <v>609562</v>
      </c>
      <c r="B13554" s="7">
        <v>68</v>
      </c>
      <c r="C13554" s="7">
        <v>1</v>
      </c>
      <c r="D13554" s="7">
        <v>85</v>
      </c>
      <c r="E13554" s="7" t="s">
        <v>19899</v>
      </c>
      <c r="H13554" s="6">
        <f>IF('Раздел 2.15.3'!P105=SUM('Раздел 2.15.3'!Q105:V105),0,1)</f>
        <v>0</v>
      </c>
    </row>
    <row r="13555" spans="1:8" x14ac:dyDescent="0.2">
      <c r="A13555" s="6">
        <f t="shared" si="201"/>
        <v>609562</v>
      </c>
      <c r="B13555" s="7">
        <v>68</v>
      </c>
      <c r="C13555" s="7">
        <v>1</v>
      </c>
      <c r="D13555" s="7">
        <v>86</v>
      </c>
      <c r="E13555" s="7" t="s">
        <v>19900</v>
      </c>
      <c r="H13555" s="6">
        <f>IF('Раздел 2.15.3'!P106=SUM('Раздел 2.15.3'!Q106:V106),0,1)</f>
        <v>0</v>
      </c>
    </row>
    <row r="13556" spans="1:8" x14ac:dyDescent="0.2">
      <c r="A13556" s="6">
        <f t="shared" si="201"/>
        <v>609562</v>
      </c>
      <c r="B13556" s="7">
        <v>68</v>
      </c>
      <c r="C13556" s="7">
        <v>1</v>
      </c>
      <c r="D13556" s="7">
        <v>87</v>
      </c>
      <c r="E13556" s="7" t="s">
        <v>19901</v>
      </c>
      <c r="H13556" s="6">
        <f>IF('Раздел 2.15.3'!P107=SUM('Раздел 2.15.3'!Q107:V107),0,1)</f>
        <v>0</v>
      </c>
    </row>
    <row r="13557" spans="1:8" x14ac:dyDescent="0.2">
      <c r="A13557" s="6">
        <f t="shared" si="201"/>
        <v>609562</v>
      </c>
      <c r="B13557" s="7">
        <v>68</v>
      </c>
      <c r="C13557" s="7">
        <v>1</v>
      </c>
      <c r="D13557" s="7">
        <v>88</v>
      </c>
      <c r="E13557" s="7" t="s">
        <v>19902</v>
      </c>
      <c r="H13557" s="6">
        <f>IF('Раздел 2.15.3'!P108=SUM('Раздел 2.15.3'!Q108:V108),0,1)</f>
        <v>0</v>
      </c>
    </row>
    <row r="13558" spans="1:8" x14ac:dyDescent="0.2">
      <c r="A13558" s="6">
        <f t="shared" si="201"/>
        <v>609562</v>
      </c>
      <c r="B13558" s="7">
        <v>68</v>
      </c>
      <c r="C13558" s="7">
        <v>1</v>
      </c>
      <c r="D13558" s="7">
        <v>89</v>
      </c>
      <c r="E13558" s="7" t="s">
        <v>19903</v>
      </c>
      <c r="H13558" s="6">
        <f>IF('Раздел 2.15.3'!P109=SUM('Раздел 2.15.3'!Q109:V109),0,1)</f>
        <v>0</v>
      </c>
    </row>
    <row r="13559" spans="1:8" x14ac:dyDescent="0.2">
      <c r="A13559" s="6">
        <f t="shared" si="201"/>
        <v>609562</v>
      </c>
      <c r="B13559" s="7">
        <v>68</v>
      </c>
      <c r="C13559" s="7">
        <v>1</v>
      </c>
      <c r="D13559" s="7">
        <v>90</v>
      </c>
      <c r="E13559" s="7" t="s">
        <v>19904</v>
      </c>
      <c r="H13559" s="6">
        <f>IF('Раздел 2.15.3'!P110=SUM('Раздел 2.15.3'!Q110:V110),0,1)</f>
        <v>0</v>
      </c>
    </row>
    <row r="13560" spans="1:8" x14ac:dyDescent="0.2">
      <c r="A13560" s="6">
        <f t="shared" si="201"/>
        <v>609562</v>
      </c>
      <c r="B13560" s="7">
        <v>68</v>
      </c>
      <c r="C13560" s="7">
        <v>1</v>
      </c>
      <c r="D13560" s="7">
        <v>91</v>
      </c>
      <c r="E13560" s="7" t="s">
        <v>19905</v>
      </c>
      <c r="H13560" s="6">
        <f>IF('Раздел 2.15.3'!P111=SUM('Раздел 2.15.3'!Q111:V111),0,1)</f>
        <v>0</v>
      </c>
    </row>
    <row r="13561" spans="1:8" x14ac:dyDescent="0.2">
      <c r="A13561" s="6">
        <f t="shared" si="201"/>
        <v>609562</v>
      </c>
      <c r="B13561" s="7">
        <v>68</v>
      </c>
      <c r="C13561" s="7">
        <v>1</v>
      </c>
      <c r="D13561" s="7">
        <v>92</v>
      </c>
      <c r="E13561" s="7" t="s">
        <v>19906</v>
      </c>
      <c r="H13561" s="6">
        <f>IF('Раздел 2.15.3'!P112=SUM('Раздел 2.15.3'!Q112:V112),0,1)</f>
        <v>0</v>
      </c>
    </row>
    <row r="13562" spans="1:8" x14ac:dyDescent="0.2">
      <c r="A13562" s="6">
        <f t="shared" si="201"/>
        <v>609562</v>
      </c>
      <c r="B13562" s="7">
        <v>68</v>
      </c>
      <c r="C13562" s="7">
        <v>1</v>
      </c>
      <c r="D13562" s="7">
        <v>93</v>
      </c>
      <c r="E13562" s="7" t="s">
        <v>19907</v>
      </c>
      <c r="H13562" s="6">
        <f>IF('Раздел 2.15.3'!P113=SUM('Раздел 2.15.3'!Q113:V113),0,1)</f>
        <v>0</v>
      </c>
    </row>
    <row r="13563" spans="1:8" x14ac:dyDescent="0.2">
      <c r="A13563" s="6">
        <f t="shared" si="201"/>
        <v>609562</v>
      </c>
      <c r="B13563" s="7">
        <v>68</v>
      </c>
      <c r="C13563" s="7">
        <v>1</v>
      </c>
      <c r="D13563" s="7">
        <v>94</v>
      </c>
      <c r="E13563" s="7" t="s">
        <v>19908</v>
      </c>
      <c r="H13563" s="6">
        <f>IF('Раздел 2.15.3'!P114=SUM('Раздел 2.15.3'!Q114:V114),0,1)</f>
        <v>0</v>
      </c>
    </row>
    <row r="13564" spans="1:8" x14ac:dyDescent="0.2">
      <c r="A13564" s="6">
        <f t="shared" si="201"/>
        <v>609562</v>
      </c>
      <c r="B13564" s="7">
        <v>68</v>
      </c>
      <c r="C13564" s="7">
        <v>1</v>
      </c>
      <c r="D13564" s="7">
        <v>95</v>
      </c>
      <c r="E13564" s="7" t="s">
        <v>21607</v>
      </c>
      <c r="H13564" s="6">
        <f>IF('Раздел 2.15.3'!P115=SUM('Раздел 2.15.3'!Q115:V115),0,1)</f>
        <v>0</v>
      </c>
    </row>
    <row r="13565" spans="1:8" x14ac:dyDescent="0.2">
      <c r="A13565" s="6">
        <f t="shared" si="201"/>
        <v>609562</v>
      </c>
      <c r="B13565" s="7">
        <v>68</v>
      </c>
      <c r="C13565" s="7">
        <v>1</v>
      </c>
      <c r="D13565" s="7">
        <v>96</v>
      </c>
      <c r="E13565" s="7" t="s">
        <v>20732</v>
      </c>
      <c r="H13565" s="6">
        <f>IF('Раздел 2.15.3'!P116=SUM('Раздел 2.15.3'!Q116:V116),0,1)</f>
        <v>0</v>
      </c>
    </row>
    <row r="13566" spans="1:8" x14ac:dyDescent="0.2">
      <c r="A13566" s="6">
        <f t="shared" si="201"/>
        <v>609562</v>
      </c>
      <c r="B13566" s="7">
        <v>68</v>
      </c>
      <c r="C13566" s="7">
        <v>1</v>
      </c>
      <c r="D13566" s="7">
        <v>97</v>
      </c>
      <c r="E13566" s="7" t="s">
        <v>20733</v>
      </c>
      <c r="H13566" s="6">
        <f>IF('Раздел 2.15.3'!P117=SUM('Раздел 2.15.3'!Q117:V117),0,1)</f>
        <v>0</v>
      </c>
    </row>
    <row r="13567" spans="1:8" x14ac:dyDescent="0.2">
      <c r="A13567" s="6">
        <f t="shared" si="201"/>
        <v>609562</v>
      </c>
      <c r="B13567" s="7">
        <v>68</v>
      </c>
      <c r="C13567" s="7">
        <v>1</v>
      </c>
      <c r="D13567" s="7">
        <v>98</v>
      </c>
      <c r="E13567" s="7" t="s">
        <v>20734</v>
      </c>
      <c r="H13567" s="6">
        <f>IF('Раздел 2.15.3'!P118=SUM('Раздел 2.15.3'!Q118:V118),0,1)</f>
        <v>0</v>
      </c>
    </row>
    <row r="13568" spans="1:8" x14ac:dyDescent="0.2">
      <c r="A13568" s="6">
        <f t="shared" si="201"/>
        <v>609562</v>
      </c>
      <c r="B13568" s="7">
        <v>68</v>
      </c>
      <c r="C13568" s="7">
        <v>1</v>
      </c>
      <c r="D13568" s="7">
        <v>99</v>
      </c>
      <c r="E13568" s="7" t="s">
        <v>20735</v>
      </c>
      <c r="H13568" s="6">
        <f>IF('Раздел 2.15.3'!P119=SUM('Раздел 2.15.3'!Q119:V119),0,1)</f>
        <v>0</v>
      </c>
    </row>
    <row r="13569" spans="1:8" x14ac:dyDescent="0.2">
      <c r="A13569" s="6">
        <f t="shared" si="201"/>
        <v>609562</v>
      </c>
      <c r="B13569" s="7">
        <v>68</v>
      </c>
      <c r="C13569" s="7">
        <v>1</v>
      </c>
      <c r="D13569" s="7">
        <v>100</v>
      </c>
      <c r="E13569" s="7" t="s">
        <v>20736</v>
      </c>
      <c r="H13569" s="6">
        <f>IF('Раздел 2.15.3'!P120=SUM('Раздел 2.15.3'!Q120:V120),0,1)</f>
        <v>0</v>
      </c>
    </row>
    <row r="13570" spans="1:8" x14ac:dyDescent="0.2">
      <c r="A13570" s="6">
        <f t="shared" si="201"/>
        <v>609562</v>
      </c>
      <c r="B13570" s="7">
        <v>68</v>
      </c>
      <c r="C13570" s="7">
        <v>1</v>
      </c>
      <c r="D13570" s="7">
        <v>101</v>
      </c>
      <c r="E13570" s="7" t="s">
        <v>21498</v>
      </c>
      <c r="H13570" s="6">
        <f>IF('Раздел 2.15.3'!P121=SUM('Раздел 2.15.3'!Q121:V121),0,1)</f>
        <v>0</v>
      </c>
    </row>
    <row r="13571" spans="1:8" x14ac:dyDescent="0.2">
      <c r="A13571" s="6">
        <f t="shared" si="201"/>
        <v>609562</v>
      </c>
      <c r="B13571" s="7">
        <v>68</v>
      </c>
      <c r="C13571" s="7">
        <v>1</v>
      </c>
      <c r="D13571" s="7">
        <v>102</v>
      </c>
      <c r="E13571" s="7" t="s">
        <v>21499</v>
      </c>
      <c r="H13571" s="6">
        <f>IF('Раздел 2.15.3'!P122=SUM('Раздел 2.15.3'!Q122:V122),0,1)</f>
        <v>0</v>
      </c>
    </row>
    <row r="13572" spans="1:8" x14ac:dyDescent="0.2">
      <c r="A13572" s="6">
        <f t="shared" si="201"/>
        <v>609562</v>
      </c>
      <c r="B13572" s="7">
        <v>68</v>
      </c>
      <c r="C13572" s="7">
        <v>1</v>
      </c>
      <c r="D13572" s="7">
        <v>103</v>
      </c>
      <c r="E13572" s="7" t="s">
        <v>21500</v>
      </c>
      <c r="H13572" s="6">
        <f>IF('Раздел 2.15.3'!P123=SUM('Раздел 2.15.3'!Q123:V123),0,1)</f>
        <v>0</v>
      </c>
    </row>
    <row r="13573" spans="1:8" x14ac:dyDescent="0.2">
      <c r="A13573" s="6">
        <f t="shared" si="201"/>
        <v>609562</v>
      </c>
      <c r="B13573" s="7">
        <v>68</v>
      </c>
      <c r="C13573" s="7">
        <v>1</v>
      </c>
      <c r="D13573" s="7">
        <v>104</v>
      </c>
      <c r="E13573" s="7" t="s">
        <v>21501</v>
      </c>
      <c r="H13573" s="6">
        <f>IF('Раздел 2.15.3'!P124=SUM('Раздел 2.15.3'!Q124:V124),0,1)</f>
        <v>0</v>
      </c>
    </row>
    <row r="13574" spans="1:8" x14ac:dyDescent="0.2">
      <c r="A13574" s="6">
        <f t="shared" si="201"/>
        <v>609562</v>
      </c>
      <c r="B13574" s="7">
        <v>68</v>
      </c>
      <c r="C13574" s="7">
        <v>1</v>
      </c>
      <c r="D13574" s="7">
        <v>105</v>
      </c>
      <c r="E13574" s="7" t="s">
        <v>21502</v>
      </c>
      <c r="H13574" s="6">
        <f>IF('Раздел 2.15.3'!P125=SUM('Раздел 2.15.3'!Q125:V125),0,1)</f>
        <v>0</v>
      </c>
    </row>
    <row r="13575" spans="1:8" x14ac:dyDescent="0.2">
      <c r="A13575" s="6">
        <f t="shared" si="201"/>
        <v>609562</v>
      </c>
      <c r="B13575" s="7">
        <v>68</v>
      </c>
      <c r="C13575" s="7">
        <v>1</v>
      </c>
      <c r="D13575" s="7">
        <v>106</v>
      </c>
      <c r="E13575" s="7" t="s">
        <v>21503</v>
      </c>
      <c r="H13575" s="6">
        <f>IF('Раздел 2.15.3'!P126=SUM('Раздел 2.15.3'!Q126:V126),0,1)</f>
        <v>0</v>
      </c>
    </row>
    <row r="13576" spans="1:8" x14ac:dyDescent="0.2">
      <c r="A13576" s="6">
        <f t="shared" si="201"/>
        <v>609562</v>
      </c>
      <c r="B13576" s="7">
        <v>68</v>
      </c>
      <c r="C13576" s="7">
        <v>1</v>
      </c>
      <c r="D13576" s="7">
        <v>107</v>
      </c>
      <c r="E13576" s="7" t="s">
        <v>21504</v>
      </c>
      <c r="H13576" s="6">
        <f>IF('Раздел 2.15.3'!P127=SUM('Раздел 2.15.3'!Q127:V127),0,1)</f>
        <v>0</v>
      </c>
    </row>
    <row r="13577" spans="1:8" x14ac:dyDescent="0.2">
      <c r="A13577" s="6">
        <f t="shared" si="201"/>
        <v>609562</v>
      </c>
      <c r="B13577" s="7">
        <v>68</v>
      </c>
      <c r="C13577" s="7">
        <v>1</v>
      </c>
      <c r="D13577" s="7">
        <v>108</v>
      </c>
      <c r="E13577" s="7" t="s">
        <v>21505</v>
      </c>
      <c r="H13577" s="6">
        <f>IF('Раздел 2.15.3'!P128=SUM('Раздел 2.15.3'!Q128:V128),0,1)</f>
        <v>0</v>
      </c>
    </row>
    <row r="13578" spans="1:8" x14ac:dyDescent="0.2">
      <c r="A13578" s="6">
        <f t="shared" si="201"/>
        <v>609562</v>
      </c>
      <c r="B13578" s="7">
        <v>68</v>
      </c>
      <c r="C13578" s="7">
        <v>1</v>
      </c>
      <c r="D13578" s="7">
        <v>109</v>
      </c>
      <c r="E13578" s="7" t="s">
        <v>21506</v>
      </c>
      <c r="H13578" s="6">
        <f>IF('Раздел 2.15.3'!P129=SUM('Раздел 2.15.3'!Q129:V129),0,1)</f>
        <v>0</v>
      </c>
    </row>
    <row r="13579" spans="1:8" x14ac:dyDescent="0.2">
      <c r="A13579" s="6">
        <f t="shared" si="201"/>
        <v>609562</v>
      </c>
      <c r="B13579" s="7">
        <v>68</v>
      </c>
      <c r="C13579" s="7">
        <v>1</v>
      </c>
      <c r="D13579" s="7">
        <v>110</v>
      </c>
      <c r="E13579" s="7" t="s">
        <v>21507</v>
      </c>
      <c r="H13579" s="6">
        <f>IF('Раздел 2.15.3'!P130=SUM('Раздел 2.15.3'!Q130:V130),0,1)</f>
        <v>0</v>
      </c>
    </row>
    <row r="13580" spans="1:8" x14ac:dyDescent="0.2">
      <c r="A13580" s="6">
        <f t="shared" si="201"/>
        <v>609562</v>
      </c>
      <c r="B13580" s="7">
        <v>68</v>
      </c>
      <c r="C13580" s="7">
        <v>1</v>
      </c>
      <c r="D13580" s="7">
        <v>111</v>
      </c>
      <c r="E13580" s="7" t="s">
        <v>21508</v>
      </c>
      <c r="H13580" s="6">
        <f>IF('Раздел 2.15.3'!P131=SUM('Раздел 2.15.3'!Q131:V131),0,1)</f>
        <v>0</v>
      </c>
    </row>
    <row r="13581" spans="1:8" x14ac:dyDescent="0.2">
      <c r="A13581" s="6">
        <f t="shared" si="201"/>
        <v>609562</v>
      </c>
      <c r="B13581" s="7">
        <v>68</v>
      </c>
      <c r="C13581" s="7">
        <v>1</v>
      </c>
      <c r="D13581" s="7">
        <v>112</v>
      </c>
      <c r="E13581" s="7" t="s">
        <v>21509</v>
      </c>
      <c r="H13581" s="6">
        <f>IF('Раздел 2.15.3'!P132=SUM('Раздел 2.15.3'!Q132:V132),0,1)</f>
        <v>0</v>
      </c>
    </row>
    <row r="13582" spans="1:8" x14ac:dyDescent="0.2">
      <c r="A13582" s="6">
        <f t="shared" si="201"/>
        <v>609562</v>
      </c>
      <c r="B13582" s="7">
        <v>68</v>
      </c>
      <c r="C13582" s="7">
        <v>1</v>
      </c>
      <c r="D13582" s="7">
        <v>113</v>
      </c>
      <c r="E13582" s="7" t="s">
        <v>21510</v>
      </c>
      <c r="H13582" s="6">
        <f>IF('Раздел 2.15.3'!P133=SUM('Раздел 2.15.3'!Q133:V133),0,1)</f>
        <v>0</v>
      </c>
    </row>
    <row r="13583" spans="1:8" x14ac:dyDescent="0.2">
      <c r="A13583" s="6">
        <f t="shared" si="201"/>
        <v>609562</v>
      </c>
      <c r="B13583" s="7">
        <v>68</v>
      </c>
      <c r="C13583" s="7">
        <v>1</v>
      </c>
      <c r="D13583" s="7">
        <v>114</v>
      </c>
      <c r="E13583" s="7" t="s">
        <v>21511</v>
      </c>
      <c r="H13583" s="6">
        <f>IF('Раздел 2.15.3'!P134=SUM('Раздел 2.15.3'!Q134:V134),0,1)</f>
        <v>0</v>
      </c>
    </row>
    <row r="13584" spans="1:8" x14ac:dyDescent="0.2">
      <c r="A13584" s="6">
        <f t="shared" si="201"/>
        <v>609562</v>
      </c>
      <c r="B13584" s="7">
        <v>68</v>
      </c>
      <c r="C13584" s="7">
        <v>1</v>
      </c>
      <c r="D13584" s="7">
        <v>115</v>
      </c>
      <c r="E13584" s="7" t="s">
        <v>21512</v>
      </c>
      <c r="H13584" s="6">
        <f>IF('Раздел 2.15.3'!P135=SUM('Раздел 2.15.3'!Q135:V135),0,1)</f>
        <v>0</v>
      </c>
    </row>
    <row r="13585" spans="1:8" x14ac:dyDescent="0.2">
      <c r="A13585" s="6">
        <f t="shared" si="201"/>
        <v>609562</v>
      </c>
      <c r="B13585" s="7">
        <v>68</v>
      </c>
      <c r="C13585" s="7">
        <v>1</v>
      </c>
      <c r="D13585" s="7">
        <v>116</v>
      </c>
      <c r="E13585" s="7" t="s">
        <v>21513</v>
      </c>
      <c r="H13585" s="6">
        <f>IF('Раздел 2.15.3'!P136=SUM('Раздел 2.15.3'!Q136:V136),0,1)</f>
        <v>0</v>
      </c>
    </row>
    <row r="13586" spans="1:8" x14ac:dyDescent="0.2">
      <c r="A13586" s="6">
        <f t="shared" si="201"/>
        <v>609562</v>
      </c>
      <c r="B13586" s="7">
        <v>68</v>
      </c>
      <c r="C13586" s="7">
        <v>1</v>
      </c>
      <c r="D13586" s="7">
        <v>117</v>
      </c>
      <c r="E13586" s="7" t="s">
        <v>21514</v>
      </c>
      <c r="H13586" s="6">
        <f>IF('Раздел 2.15.3'!P137=SUM('Раздел 2.15.3'!Q137:V137),0,1)</f>
        <v>0</v>
      </c>
    </row>
    <row r="13587" spans="1:8" x14ac:dyDescent="0.2">
      <c r="A13587" s="6">
        <f t="shared" si="201"/>
        <v>609562</v>
      </c>
      <c r="B13587" s="7">
        <v>68</v>
      </c>
      <c r="C13587" s="7">
        <v>1</v>
      </c>
      <c r="D13587" s="7">
        <v>118</v>
      </c>
      <c r="E13587" s="7" t="s">
        <v>21515</v>
      </c>
      <c r="H13587" s="6">
        <f>IF('Раздел 2.15.3'!P138=SUM('Раздел 2.15.3'!Q138:V138),0,1)</f>
        <v>0</v>
      </c>
    </row>
    <row r="13588" spans="1:8" x14ac:dyDescent="0.2">
      <c r="A13588" s="6">
        <f t="shared" si="201"/>
        <v>609562</v>
      </c>
      <c r="B13588" s="7">
        <v>68</v>
      </c>
      <c r="C13588" s="7">
        <v>1</v>
      </c>
      <c r="D13588" s="7">
        <v>119</v>
      </c>
      <c r="E13588" s="7" t="s">
        <v>21516</v>
      </c>
      <c r="H13588" s="6">
        <f>IF('Раздел 2.15.3'!P139=SUM('Раздел 2.15.3'!Q139:V139),0,1)</f>
        <v>0</v>
      </c>
    </row>
    <row r="13589" spans="1:8" x14ac:dyDescent="0.2">
      <c r="A13589" s="6">
        <f t="shared" si="201"/>
        <v>609562</v>
      </c>
      <c r="B13589" s="7">
        <v>68</v>
      </c>
      <c r="C13589" s="7">
        <v>1</v>
      </c>
      <c r="D13589" s="7">
        <v>120</v>
      </c>
      <c r="E13589" s="7" t="s">
        <v>19303</v>
      </c>
      <c r="H13589" s="6">
        <f>IF('Раздел 2.15.3'!P140=SUM('Раздел 2.15.3'!Q140:V140),0,1)</f>
        <v>0</v>
      </c>
    </row>
    <row r="13590" spans="1:8" x14ac:dyDescent="0.2">
      <c r="A13590" s="6">
        <f t="shared" si="201"/>
        <v>609562</v>
      </c>
      <c r="B13590" s="7">
        <v>68</v>
      </c>
      <c r="C13590" s="7">
        <v>1</v>
      </c>
      <c r="D13590" s="7">
        <v>121</v>
      </c>
      <c r="E13590" s="7" t="s">
        <v>19302</v>
      </c>
      <c r="H13590" s="6">
        <f>IF('Раздел 2.15.3'!P141=SUM('Раздел 2.15.3'!Q141:V141),0,1)</f>
        <v>0</v>
      </c>
    </row>
    <row r="13591" spans="1:8" x14ac:dyDescent="0.2">
      <c r="A13591" s="6">
        <f t="shared" si="201"/>
        <v>609562</v>
      </c>
      <c r="B13591" s="7">
        <v>68</v>
      </c>
      <c r="C13591" s="7">
        <v>1</v>
      </c>
      <c r="D13591" s="7">
        <v>122</v>
      </c>
      <c r="E13591" s="7" t="s">
        <v>18530</v>
      </c>
      <c r="H13591" s="6">
        <f>IF('Раздел 2.15.3'!P142=SUM('Раздел 2.15.3'!Q142:V142),0,1)</f>
        <v>0</v>
      </c>
    </row>
    <row r="13592" spans="1:8" x14ac:dyDescent="0.2">
      <c r="A13592" s="6">
        <f t="shared" si="201"/>
        <v>609562</v>
      </c>
      <c r="B13592" s="7">
        <v>68</v>
      </c>
      <c r="C13592" s="7">
        <v>1</v>
      </c>
      <c r="D13592" s="7">
        <v>123</v>
      </c>
      <c r="E13592" s="7" t="s">
        <v>18531</v>
      </c>
      <c r="H13592" s="6">
        <f>IF('Раздел 2.15.3'!P143=SUM('Раздел 2.15.3'!Q143:V143),0,1)</f>
        <v>0</v>
      </c>
    </row>
    <row r="13593" spans="1:8" x14ac:dyDescent="0.2">
      <c r="A13593" s="6">
        <f t="shared" si="201"/>
        <v>609562</v>
      </c>
      <c r="B13593" s="7">
        <v>68</v>
      </c>
      <c r="C13593" s="7">
        <v>1</v>
      </c>
      <c r="D13593" s="7">
        <v>124</v>
      </c>
      <c r="E13593" s="7" t="s">
        <v>18532</v>
      </c>
      <c r="H13593" s="6">
        <f>IF('Раздел 2.15.3'!P144=SUM('Раздел 2.15.3'!Q144:V144),0,1)</f>
        <v>0</v>
      </c>
    </row>
    <row r="13594" spans="1:8" x14ac:dyDescent="0.2">
      <c r="A13594" s="6">
        <f t="shared" si="201"/>
        <v>609562</v>
      </c>
      <c r="B13594" s="7">
        <v>68</v>
      </c>
      <c r="C13594" s="7">
        <v>1</v>
      </c>
      <c r="D13594" s="7">
        <v>125</v>
      </c>
      <c r="E13594" s="7" t="s">
        <v>18533</v>
      </c>
      <c r="H13594" s="6">
        <f>IF('Раздел 2.15.3'!P145=SUM('Раздел 2.15.3'!Q145:V145),0,1)</f>
        <v>0</v>
      </c>
    </row>
    <row r="13595" spans="1:8" x14ac:dyDescent="0.2">
      <c r="A13595" s="6">
        <f t="shared" si="201"/>
        <v>609562</v>
      </c>
      <c r="B13595" s="7">
        <v>68</v>
      </c>
      <c r="C13595" s="7">
        <v>1</v>
      </c>
      <c r="D13595" s="7">
        <v>126</v>
      </c>
      <c r="E13595" s="7" t="s">
        <v>18534</v>
      </c>
      <c r="H13595" s="6">
        <f>IF('Раздел 2.15.3'!P146=SUM('Раздел 2.15.3'!Q146:V146),0,1)</f>
        <v>0</v>
      </c>
    </row>
    <row r="13596" spans="1:8" x14ac:dyDescent="0.2">
      <c r="A13596" s="6">
        <f t="shared" si="201"/>
        <v>609562</v>
      </c>
      <c r="B13596" s="7">
        <v>68</v>
      </c>
      <c r="C13596" s="7">
        <v>1</v>
      </c>
      <c r="D13596" s="7">
        <v>127</v>
      </c>
      <c r="E13596" s="7" t="s">
        <v>18535</v>
      </c>
      <c r="H13596" s="6">
        <f>IF('Раздел 2.15.3'!P147=SUM('Раздел 2.15.3'!Q147:V147),0,1)</f>
        <v>0</v>
      </c>
    </row>
    <row r="13597" spans="1:8" x14ac:dyDescent="0.2">
      <c r="A13597" s="6">
        <f t="shared" ref="A13597:A13660" si="202">P_3</f>
        <v>609562</v>
      </c>
      <c r="B13597" s="7">
        <v>68</v>
      </c>
      <c r="C13597" s="7">
        <v>1</v>
      </c>
      <c r="D13597" s="7">
        <v>128</v>
      </c>
      <c r="E13597" s="7" t="s">
        <v>18536</v>
      </c>
      <c r="H13597" s="6">
        <f>IF('Раздел 2.15.3'!P148=SUM('Раздел 2.15.3'!Q148:V148),0,1)</f>
        <v>0</v>
      </c>
    </row>
    <row r="13598" spans="1:8" x14ac:dyDescent="0.2">
      <c r="A13598" s="6">
        <f t="shared" si="202"/>
        <v>609562</v>
      </c>
      <c r="B13598" s="7">
        <v>68</v>
      </c>
      <c r="C13598" s="7">
        <v>1</v>
      </c>
      <c r="D13598" s="7">
        <v>129</v>
      </c>
      <c r="E13598" s="7" t="s">
        <v>18537</v>
      </c>
      <c r="H13598" s="6">
        <f>IF('Раздел 2.15.3'!P149=SUM('Раздел 2.15.3'!Q149:V149),0,1)</f>
        <v>0</v>
      </c>
    </row>
    <row r="13599" spans="1:8" x14ac:dyDescent="0.2">
      <c r="A13599" s="6">
        <f t="shared" si="202"/>
        <v>609562</v>
      </c>
      <c r="B13599" s="7">
        <v>68</v>
      </c>
      <c r="C13599" s="7">
        <v>1</v>
      </c>
      <c r="D13599" s="7">
        <v>130</v>
      </c>
      <c r="E13599" s="7" t="s">
        <v>19319</v>
      </c>
      <c r="H13599" s="6">
        <f>IF('Раздел 2.15.3'!P150=SUM('Раздел 2.15.3'!Q150:V150),0,1)</f>
        <v>0</v>
      </c>
    </row>
    <row r="13600" spans="1:8" x14ac:dyDescent="0.2">
      <c r="A13600" s="6">
        <f t="shared" si="202"/>
        <v>609562</v>
      </c>
      <c r="B13600" s="7">
        <v>68</v>
      </c>
      <c r="C13600" s="7">
        <v>1</v>
      </c>
      <c r="D13600" s="7">
        <v>131</v>
      </c>
      <c r="E13600" s="7" t="s">
        <v>19320</v>
      </c>
      <c r="H13600" s="6">
        <f>IF('Раздел 2.15.3'!P151=SUM('Раздел 2.15.3'!Q151:V151),0,1)</f>
        <v>0</v>
      </c>
    </row>
    <row r="13601" spans="1:8" x14ac:dyDescent="0.2">
      <c r="A13601" s="6">
        <f t="shared" si="202"/>
        <v>609562</v>
      </c>
      <c r="B13601" s="7">
        <v>68</v>
      </c>
      <c r="C13601" s="7">
        <v>1</v>
      </c>
      <c r="D13601" s="7">
        <v>132</v>
      </c>
      <c r="E13601" s="7" t="s">
        <v>19321</v>
      </c>
      <c r="H13601" s="6">
        <f>IF('Раздел 2.15.3'!P152=SUM('Раздел 2.15.3'!Q152:V152),0,1)</f>
        <v>0</v>
      </c>
    </row>
    <row r="13602" spans="1:8" x14ac:dyDescent="0.2">
      <c r="A13602" s="6">
        <f t="shared" si="202"/>
        <v>609562</v>
      </c>
      <c r="B13602" s="7">
        <v>68</v>
      </c>
      <c r="C13602" s="7">
        <v>1</v>
      </c>
      <c r="D13602" s="7">
        <v>133</v>
      </c>
      <c r="E13602" s="7" t="s">
        <v>19322</v>
      </c>
      <c r="H13602" s="6">
        <f>IF('Раздел 2.15.3'!P153=SUM('Раздел 2.15.3'!Q153:V153),0,1)</f>
        <v>0</v>
      </c>
    </row>
    <row r="13603" spans="1:8" x14ac:dyDescent="0.2">
      <c r="A13603" s="6">
        <f t="shared" si="202"/>
        <v>609562</v>
      </c>
      <c r="B13603" s="7">
        <v>68</v>
      </c>
      <c r="C13603" s="7">
        <v>1</v>
      </c>
      <c r="D13603" s="7">
        <v>134</v>
      </c>
      <c r="E13603" s="7" t="s">
        <v>19323</v>
      </c>
      <c r="H13603" s="6">
        <f>IF('Раздел 2.15.3'!P154=SUM('Раздел 2.15.3'!Q154:V154),0,1)</f>
        <v>0</v>
      </c>
    </row>
    <row r="13604" spans="1:8" x14ac:dyDescent="0.2">
      <c r="A13604" s="6">
        <f t="shared" si="202"/>
        <v>609562</v>
      </c>
      <c r="B13604" s="7">
        <v>68</v>
      </c>
      <c r="C13604" s="7">
        <v>1</v>
      </c>
      <c r="D13604" s="7">
        <v>135</v>
      </c>
      <c r="E13604" s="7" t="s">
        <v>19324</v>
      </c>
      <c r="H13604" s="6">
        <f>IF('Раздел 2.15.3'!P155=SUM('Раздел 2.15.3'!Q155:V155),0,1)</f>
        <v>0</v>
      </c>
    </row>
    <row r="13605" spans="1:8" x14ac:dyDescent="0.2">
      <c r="A13605" s="6">
        <f t="shared" si="202"/>
        <v>609562</v>
      </c>
      <c r="B13605" s="7">
        <v>68</v>
      </c>
      <c r="C13605" s="7">
        <v>1</v>
      </c>
      <c r="D13605" s="7">
        <v>136</v>
      </c>
      <c r="E13605" s="7" t="s">
        <v>19325</v>
      </c>
      <c r="H13605" s="6">
        <f>IF('Раздел 2.15.3'!P156=SUM('Раздел 2.15.3'!Q156:V156),0,1)</f>
        <v>0</v>
      </c>
    </row>
    <row r="13606" spans="1:8" x14ac:dyDescent="0.2">
      <c r="A13606" s="6">
        <f t="shared" si="202"/>
        <v>609562</v>
      </c>
      <c r="B13606" s="7">
        <v>68</v>
      </c>
      <c r="C13606" s="7">
        <v>1</v>
      </c>
      <c r="D13606" s="7">
        <v>137</v>
      </c>
      <c r="E13606" s="7" t="s">
        <v>19305</v>
      </c>
      <c r="H13606" s="6">
        <f>IF('Раздел 2.15.3'!P157=SUM('Раздел 2.15.3'!Q157:V157),0,1)</f>
        <v>0</v>
      </c>
    </row>
    <row r="13607" spans="1:8" x14ac:dyDescent="0.2">
      <c r="A13607" s="6">
        <f t="shared" si="202"/>
        <v>609562</v>
      </c>
      <c r="B13607" s="7">
        <v>68</v>
      </c>
      <c r="C13607" s="7">
        <v>1</v>
      </c>
      <c r="D13607" s="7">
        <v>138</v>
      </c>
      <c r="E13607" s="7" t="s">
        <v>19306</v>
      </c>
      <c r="H13607" s="6">
        <f>IF('Раздел 2.15.3'!P158=SUM('Раздел 2.15.3'!Q158:V158),0,1)</f>
        <v>0</v>
      </c>
    </row>
    <row r="13608" spans="1:8" x14ac:dyDescent="0.2">
      <c r="A13608" s="6">
        <f t="shared" si="202"/>
        <v>609562</v>
      </c>
      <c r="B13608" s="7">
        <v>68</v>
      </c>
      <c r="C13608" s="7">
        <v>1</v>
      </c>
      <c r="D13608" s="7">
        <v>139</v>
      </c>
      <c r="E13608" s="7" t="s">
        <v>19307</v>
      </c>
      <c r="H13608" s="6">
        <f>IF('Раздел 2.15.3'!P159=SUM('Раздел 2.15.3'!Q159:V159),0,1)</f>
        <v>0</v>
      </c>
    </row>
    <row r="13609" spans="1:8" x14ac:dyDescent="0.2">
      <c r="A13609" s="6">
        <f t="shared" si="202"/>
        <v>609562</v>
      </c>
      <c r="B13609" s="7">
        <v>68</v>
      </c>
      <c r="C13609" s="7">
        <v>1</v>
      </c>
      <c r="D13609" s="7">
        <v>140</v>
      </c>
      <c r="E13609" s="7" t="s">
        <v>19308</v>
      </c>
      <c r="H13609" s="6">
        <f>IF('Раздел 2.15.3'!P160=SUM('Раздел 2.15.3'!Q160:V160),0,1)</f>
        <v>0</v>
      </c>
    </row>
    <row r="13610" spans="1:8" x14ac:dyDescent="0.2">
      <c r="A13610" s="6">
        <f t="shared" si="202"/>
        <v>609562</v>
      </c>
      <c r="B13610" s="7">
        <v>68</v>
      </c>
      <c r="C13610" s="7">
        <v>1</v>
      </c>
      <c r="D13610" s="7">
        <v>141</v>
      </c>
      <c r="E13610" s="7" t="s">
        <v>19309</v>
      </c>
      <c r="H13610" s="6">
        <f>IF('Раздел 2.15.3'!P161=SUM('Раздел 2.15.3'!Q161:V161),0,1)</f>
        <v>0</v>
      </c>
    </row>
    <row r="13611" spans="1:8" x14ac:dyDescent="0.2">
      <c r="A13611" s="6">
        <f t="shared" si="202"/>
        <v>609562</v>
      </c>
      <c r="B13611" s="7">
        <v>68</v>
      </c>
      <c r="C13611" s="7">
        <v>1</v>
      </c>
      <c r="D13611" s="7">
        <v>142</v>
      </c>
      <c r="E13611" s="7" t="s">
        <v>19310</v>
      </c>
      <c r="H13611" s="6">
        <f>IF('Раздел 2.15.3'!P162=SUM('Раздел 2.15.3'!Q162:V162),0,1)</f>
        <v>0</v>
      </c>
    </row>
    <row r="13612" spans="1:8" x14ac:dyDescent="0.2">
      <c r="A13612" s="6">
        <f t="shared" si="202"/>
        <v>609562</v>
      </c>
      <c r="B13612" s="7">
        <v>68</v>
      </c>
      <c r="C13612" s="7">
        <v>1</v>
      </c>
      <c r="D13612" s="7">
        <v>143</v>
      </c>
      <c r="E13612" s="7" t="s">
        <v>19311</v>
      </c>
      <c r="H13612" s="6">
        <f>IF('Раздел 2.15.3'!P163=SUM('Раздел 2.15.3'!Q163:V163),0,1)</f>
        <v>0</v>
      </c>
    </row>
    <row r="13613" spans="1:8" x14ac:dyDescent="0.2">
      <c r="A13613" s="6">
        <f t="shared" si="202"/>
        <v>609562</v>
      </c>
      <c r="B13613" s="7">
        <v>68</v>
      </c>
      <c r="C13613" s="7">
        <v>1</v>
      </c>
      <c r="D13613" s="7">
        <v>144</v>
      </c>
      <c r="E13613" s="7" t="s">
        <v>19312</v>
      </c>
      <c r="H13613" s="6">
        <f>IF('Раздел 2.15.3'!P164=SUM('Раздел 2.15.3'!Q164:V164),0,1)</f>
        <v>0</v>
      </c>
    </row>
    <row r="13614" spans="1:8" x14ac:dyDescent="0.2">
      <c r="A13614" s="6">
        <f t="shared" si="202"/>
        <v>609562</v>
      </c>
      <c r="B13614" s="7">
        <v>68</v>
      </c>
      <c r="C13614" s="7">
        <v>1</v>
      </c>
      <c r="D13614" s="7">
        <v>145</v>
      </c>
      <c r="E13614" s="7" t="s">
        <v>19313</v>
      </c>
      <c r="H13614" s="6">
        <f>IF('Раздел 2.15.3'!P165=SUM('Раздел 2.15.3'!Q165:V165),0,1)</f>
        <v>0</v>
      </c>
    </row>
    <row r="13615" spans="1:8" x14ac:dyDescent="0.2">
      <c r="A13615" s="6">
        <f t="shared" si="202"/>
        <v>609562</v>
      </c>
      <c r="B13615" s="7">
        <v>68</v>
      </c>
      <c r="C13615" s="7">
        <v>1</v>
      </c>
      <c r="D13615" s="7">
        <v>146</v>
      </c>
      <c r="E13615" s="7" t="s">
        <v>19314</v>
      </c>
      <c r="H13615" s="6">
        <f>IF('Раздел 2.15.3'!P166=SUM('Раздел 2.15.3'!Q166:V166),0,1)</f>
        <v>0</v>
      </c>
    </row>
    <row r="13616" spans="1:8" x14ac:dyDescent="0.2">
      <c r="A13616" s="6">
        <f t="shared" si="202"/>
        <v>609562</v>
      </c>
      <c r="B13616" s="7">
        <v>68</v>
      </c>
      <c r="C13616" s="7">
        <v>1</v>
      </c>
      <c r="D13616" s="7">
        <v>147</v>
      </c>
      <c r="E13616" s="7" t="s">
        <v>19315</v>
      </c>
      <c r="H13616" s="6">
        <f>IF('Раздел 2.15.3'!P167=SUM('Раздел 2.15.3'!Q167:V167),0,1)</f>
        <v>0</v>
      </c>
    </row>
    <row r="13617" spans="1:8" x14ac:dyDescent="0.2">
      <c r="A13617" s="6">
        <f t="shared" si="202"/>
        <v>609562</v>
      </c>
      <c r="B13617" s="7">
        <v>68</v>
      </c>
      <c r="C13617" s="7">
        <v>1</v>
      </c>
      <c r="D13617" s="7">
        <v>148</v>
      </c>
      <c r="E13617" s="7" t="s">
        <v>19725</v>
      </c>
      <c r="H13617" s="6">
        <f>IF('Раздел 2.15.3'!P168=SUM('Раздел 2.15.3'!Q168:V168),0,1)</f>
        <v>0</v>
      </c>
    </row>
    <row r="13618" spans="1:8" x14ac:dyDescent="0.2">
      <c r="A13618" s="6">
        <f t="shared" si="202"/>
        <v>609562</v>
      </c>
      <c r="B13618" s="7">
        <v>68</v>
      </c>
      <c r="C13618" s="7">
        <v>1</v>
      </c>
      <c r="D13618" s="7">
        <v>149</v>
      </c>
      <c r="E13618" s="7" t="s">
        <v>19726</v>
      </c>
      <c r="H13618" s="6">
        <f>IF('Раздел 2.15.3'!P169=SUM('Раздел 2.15.3'!Q169:V169),0,1)</f>
        <v>0</v>
      </c>
    </row>
    <row r="13619" spans="1:8" x14ac:dyDescent="0.2">
      <c r="A13619" s="6">
        <f t="shared" si="202"/>
        <v>609562</v>
      </c>
      <c r="B13619" s="7">
        <v>68</v>
      </c>
      <c r="C13619" s="7">
        <v>1</v>
      </c>
      <c r="D13619" s="7">
        <v>150</v>
      </c>
      <c r="E13619" s="7" t="s">
        <v>18965</v>
      </c>
      <c r="H13619" s="6">
        <f>IF('Раздел 2.15.3'!P170=SUM('Раздел 2.15.3'!Q170:V170),0,1)</f>
        <v>0</v>
      </c>
    </row>
    <row r="13620" spans="1:8" x14ac:dyDescent="0.2">
      <c r="A13620" s="6">
        <f t="shared" si="202"/>
        <v>609562</v>
      </c>
      <c r="B13620" s="7">
        <v>68</v>
      </c>
      <c r="C13620" s="7">
        <v>1</v>
      </c>
      <c r="D13620" s="7">
        <v>151</v>
      </c>
      <c r="E13620" s="7" t="s">
        <v>18966</v>
      </c>
      <c r="H13620" s="6">
        <f>IF('Раздел 2.15.3'!P171=SUM('Раздел 2.15.3'!Q171:V171),0,1)</f>
        <v>0</v>
      </c>
    </row>
    <row r="13621" spans="1:8" x14ac:dyDescent="0.2">
      <c r="A13621" s="6">
        <f t="shared" si="202"/>
        <v>609562</v>
      </c>
      <c r="B13621" s="7">
        <v>68</v>
      </c>
      <c r="C13621" s="7">
        <v>1</v>
      </c>
      <c r="D13621" s="7">
        <v>152</v>
      </c>
      <c r="E13621" s="7" t="s">
        <v>18967</v>
      </c>
      <c r="H13621" s="6">
        <f>IF('Раздел 2.15.3'!P172=SUM('Раздел 2.15.3'!Q172:V172),0,1)</f>
        <v>0</v>
      </c>
    </row>
    <row r="13622" spans="1:8" x14ac:dyDescent="0.2">
      <c r="A13622" s="6">
        <f t="shared" si="202"/>
        <v>609562</v>
      </c>
      <c r="B13622" s="7">
        <v>68</v>
      </c>
      <c r="C13622" s="7">
        <v>1</v>
      </c>
      <c r="D13622" s="7">
        <v>153</v>
      </c>
      <c r="E13622" s="7" t="s">
        <v>18968</v>
      </c>
      <c r="H13622" s="6">
        <f>IF('Раздел 2.15.3'!P173=SUM('Раздел 2.15.3'!Q173:V173),0,1)</f>
        <v>0</v>
      </c>
    </row>
    <row r="13623" spans="1:8" x14ac:dyDescent="0.2">
      <c r="A13623" s="6">
        <f t="shared" si="202"/>
        <v>609562</v>
      </c>
      <c r="B13623" s="7">
        <v>68</v>
      </c>
      <c r="C13623" s="7">
        <v>1</v>
      </c>
      <c r="D13623" s="7">
        <v>154</v>
      </c>
      <c r="E13623" s="7" t="s">
        <v>18969</v>
      </c>
      <c r="H13623" s="6">
        <f>IF('Раздел 2.15.3'!P174=SUM('Раздел 2.15.3'!Q174:V174),0,1)</f>
        <v>0</v>
      </c>
    </row>
    <row r="13624" spans="1:8" x14ac:dyDescent="0.2">
      <c r="A13624" s="6">
        <f t="shared" si="202"/>
        <v>609562</v>
      </c>
      <c r="B13624" s="7">
        <v>68</v>
      </c>
      <c r="C13624" s="7">
        <v>1</v>
      </c>
      <c r="D13624" s="7">
        <v>155</v>
      </c>
      <c r="E13624" s="7" t="s">
        <v>18970</v>
      </c>
      <c r="H13624" s="6">
        <f>IF('Раздел 2.15.3'!P175=SUM('Раздел 2.15.3'!Q175:V175),0,1)</f>
        <v>0</v>
      </c>
    </row>
    <row r="13625" spans="1:8" x14ac:dyDescent="0.2">
      <c r="A13625" s="6">
        <f t="shared" si="202"/>
        <v>609562</v>
      </c>
      <c r="B13625" s="7">
        <v>68</v>
      </c>
      <c r="C13625" s="7">
        <v>1</v>
      </c>
      <c r="D13625" s="7">
        <v>156</v>
      </c>
      <c r="E13625" s="7" t="s">
        <v>18971</v>
      </c>
      <c r="H13625" s="6">
        <f>IF('Раздел 2.15.3'!P176=SUM('Раздел 2.15.3'!Q176:V176),0,1)</f>
        <v>0</v>
      </c>
    </row>
    <row r="13626" spans="1:8" x14ac:dyDescent="0.2">
      <c r="A13626" s="6">
        <f t="shared" si="202"/>
        <v>609562</v>
      </c>
      <c r="B13626" s="7">
        <v>68</v>
      </c>
      <c r="C13626" s="7">
        <v>1</v>
      </c>
      <c r="D13626" s="7">
        <v>157</v>
      </c>
      <c r="E13626" s="7" t="s">
        <v>18972</v>
      </c>
      <c r="H13626" s="6">
        <f>IF('Раздел 2.15.3'!P177=SUM('Раздел 2.15.3'!Q177:V177),0,1)</f>
        <v>0</v>
      </c>
    </row>
    <row r="13627" spans="1:8" x14ac:dyDescent="0.2">
      <c r="A13627" s="6">
        <f t="shared" si="202"/>
        <v>609562</v>
      </c>
      <c r="B13627" s="7">
        <v>68</v>
      </c>
      <c r="C13627" s="7">
        <v>1</v>
      </c>
      <c r="D13627" s="7">
        <v>158</v>
      </c>
      <c r="E13627" s="7" t="s">
        <v>18973</v>
      </c>
      <c r="H13627" s="6">
        <f>IF('Раздел 2.15.3'!P178=SUM('Раздел 2.15.3'!Q178:V178),0,1)</f>
        <v>0</v>
      </c>
    </row>
    <row r="13628" spans="1:8" x14ac:dyDescent="0.2">
      <c r="A13628" s="6">
        <f t="shared" si="202"/>
        <v>609562</v>
      </c>
      <c r="B13628" s="7">
        <v>68</v>
      </c>
      <c r="C13628" s="7">
        <v>1</v>
      </c>
      <c r="D13628" s="7">
        <v>159</v>
      </c>
      <c r="E13628" s="7" t="s">
        <v>18183</v>
      </c>
      <c r="H13628" s="6">
        <f>IF('Раздел 2.15.3'!P179=SUM('Раздел 2.15.3'!Q179:V179),0,1)</f>
        <v>0</v>
      </c>
    </row>
    <row r="13629" spans="1:8" x14ac:dyDescent="0.2">
      <c r="A13629" s="6">
        <f t="shared" si="202"/>
        <v>609562</v>
      </c>
      <c r="B13629" s="7">
        <v>68</v>
      </c>
      <c r="C13629" s="7">
        <v>1</v>
      </c>
      <c r="D13629" s="7">
        <v>160</v>
      </c>
      <c r="E13629" s="7" t="s">
        <v>18184</v>
      </c>
      <c r="H13629" s="6">
        <f>IF('Раздел 2.15.3'!P180=SUM('Раздел 2.15.3'!Q180:V180),0,1)</f>
        <v>0</v>
      </c>
    </row>
    <row r="13630" spans="1:8" x14ac:dyDescent="0.2">
      <c r="A13630" s="6">
        <f t="shared" si="202"/>
        <v>609562</v>
      </c>
      <c r="B13630" s="7">
        <v>68</v>
      </c>
      <c r="C13630" s="7">
        <v>1</v>
      </c>
      <c r="D13630" s="7">
        <v>161</v>
      </c>
      <c r="E13630" s="7" t="s">
        <v>18185</v>
      </c>
      <c r="H13630" s="6">
        <f>IF('Раздел 2.15.3'!P181=SUM('Раздел 2.15.3'!Q181:V181),0,1)</f>
        <v>0</v>
      </c>
    </row>
    <row r="13631" spans="1:8" x14ac:dyDescent="0.2">
      <c r="A13631" s="6">
        <f t="shared" si="202"/>
        <v>609562</v>
      </c>
      <c r="B13631" s="7">
        <v>68</v>
      </c>
      <c r="C13631" s="7">
        <v>1</v>
      </c>
      <c r="D13631" s="7">
        <v>162</v>
      </c>
      <c r="E13631" s="7" t="s">
        <v>18186</v>
      </c>
      <c r="H13631" s="6">
        <f>IF('Раздел 2.15.3'!P182=SUM('Раздел 2.15.3'!Q182:V182),0,1)</f>
        <v>0</v>
      </c>
    </row>
    <row r="13632" spans="1:8" x14ac:dyDescent="0.2">
      <c r="A13632" s="6">
        <f t="shared" si="202"/>
        <v>609562</v>
      </c>
      <c r="B13632" s="7">
        <v>68</v>
      </c>
      <c r="C13632" s="7">
        <v>1</v>
      </c>
      <c r="D13632" s="7">
        <v>163</v>
      </c>
      <c r="E13632" s="7" t="s">
        <v>18976</v>
      </c>
      <c r="H13632" s="6">
        <f>IF('Раздел 2.15.3'!P183=SUM('Раздел 2.15.3'!Q183:V183),0,1)</f>
        <v>0</v>
      </c>
    </row>
    <row r="13633" spans="1:8" x14ac:dyDescent="0.2">
      <c r="A13633" s="6">
        <f t="shared" si="202"/>
        <v>609562</v>
      </c>
      <c r="B13633" s="7">
        <v>68</v>
      </c>
      <c r="C13633" s="7">
        <v>1</v>
      </c>
      <c r="D13633" s="7">
        <v>164</v>
      </c>
      <c r="E13633" s="7" t="s">
        <v>18189</v>
      </c>
      <c r="H13633" s="6">
        <f>IF('Раздел 2.15.3'!P184=SUM('Раздел 2.15.3'!Q184:V184),0,1)</f>
        <v>0</v>
      </c>
    </row>
    <row r="13634" spans="1:8" x14ac:dyDescent="0.2">
      <c r="A13634" s="6">
        <f t="shared" si="202"/>
        <v>609562</v>
      </c>
      <c r="B13634" s="7">
        <v>68</v>
      </c>
      <c r="C13634" s="7">
        <v>1</v>
      </c>
      <c r="D13634" s="7">
        <v>165</v>
      </c>
      <c r="E13634" s="7" t="s">
        <v>18190</v>
      </c>
      <c r="H13634" s="6">
        <f>IF('Раздел 2.15.3'!P185=SUM('Раздел 2.15.3'!Q185:V185),0,1)</f>
        <v>0</v>
      </c>
    </row>
    <row r="13635" spans="1:8" x14ac:dyDescent="0.2">
      <c r="A13635" s="6">
        <f t="shared" si="202"/>
        <v>609562</v>
      </c>
      <c r="B13635" s="7">
        <v>68</v>
      </c>
      <c r="C13635" s="7">
        <v>1</v>
      </c>
      <c r="D13635" s="7">
        <v>166</v>
      </c>
      <c r="E13635" s="7" t="s">
        <v>18191</v>
      </c>
      <c r="H13635" s="6">
        <f>IF('Раздел 2.15.3'!P186=SUM('Раздел 2.15.3'!Q186:V186),0,1)</f>
        <v>0</v>
      </c>
    </row>
    <row r="13636" spans="1:8" x14ac:dyDescent="0.2">
      <c r="A13636" s="6">
        <f t="shared" si="202"/>
        <v>609562</v>
      </c>
      <c r="B13636" s="7">
        <v>68</v>
      </c>
      <c r="C13636" s="119">
        <v>1</v>
      </c>
      <c r="D13636" s="119">
        <v>167</v>
      </c>
      <c r="E13636" s="119" t="s">
        <v>18192</v>
      </c>
      <c r="F13636" s="119"/>
      <c r="G13636" s="119"/>
      <c r="H13636" s="119">
        <f>IF('Раздел 2.15.3'!P187=SUM('Раздел 2.15.3'!Q187:V187),0,1)</f>
        <v>0</v>
      </c>
    </row>
    <row r="13637" spans="1:8" x14ac:dyDescent="0.2">
      <c r="A13637" s="6">
        <f t="shared" si="202"/>
        <v>609562</v>
      </c>
      <c r="B13637" s="7">
        <v>68</v>
      </c>
      <c r="C13637" s="6">
        <v>2</v>
      </c>
      <c r="D13637" s="7">
        <v>168</v>
      </c>
      <c r="E13637" s="6" t="s">
        <v>905</v>
      </c>
      <c r="H13637" s="6">
        <f>IF('Раздел 2.15.3'!W21=SUM('Раздел 2.15.3'!X21:AA21),0,1)</f>
        <v>0</v>
      </c>
    </row>
    <row r="13638" spans="1:8" x14ac:dyDescent="0.2">
      <c r="A13638" s="6">
        <f t="shared" si="202"/>
        <v>609562</v>
      </c>
      <c r="B13638" s="7">
        <v>68</v>
      </c>
      <c r="C13638" s="6">
        <v>2</v>
      </c>
      <c r="D13638" s="7">
        <v>169</v>
      </c>
      <c r="E13638" s="6" t="s">
        <v>906</v>
      </c>
      <c r="H13638" s="6">
        <f>IF('Раздел 2.15.3'!W22=SUM('Раздел 2.15.3'!X22:AA22),0,1)</f>
        <v>0</v>
      </c>
    </row>
    <row r="13639" spans="1:8" x14ac:dyDescent="0.2">
      <c r="A13639" s="6">
        <f t="shared" si="202"/>
        <v>609562</v>
      </c>
      <c r="B13639" s="7">
        <v>68</v>
      </c>
      <c r="C13639" s="6">
        <v>2</v>
      </c>
      <c r="D13639" s="7">
        <v>170</v>
      </c>
      <c r="E13639" s="6" t="s">
        <v>907</v>
      </c>
      <c r="H13639" s="6">
        <f>IF('Раздел 2.15.3'!W23=SUM('Раздел 2.15.3'!X23:AA23),0,1)</f>
        <v>0</v>
      </c>
    </row>
    <row r="13640" spans="1:8" x14ac:dyDescent="0.2">
      <c r="A13640" s="6">
        <f t="shared" si="202"/>
        <v>609562</v>
      </c>
      <c r="B13640" s="7">
        <v>68</v>
      </c>
      <c r="C13640" s="6">
        <v>2</v>
      </c>
      <c r="D13640" s="7">
        <v>171</v>
      </c>
      <c r="E13640" s="6" t="s">
        <v>908</v>
      </c>
      <c r="H13640" s="6">
        <f>IF('Раздел 2.15.3'!W24=SUM('Раздел 2.15.3'!X24:AA24),0,1)</f>
        <v>0</v>
      </c>
    </row>
    <row r="13641" spans="1:8" x14ac:dyDescent="0.2">
      <c r="A13641" s="6">
        <f t="shared" si="202"/>
        <v>609562</v>
      </c>
      <c r="B13641" s="7">
        <v>68</v>
      </c>
      <c r="C13641" s="6">
        <v>2</v>
      </c>
      <c r="D13641" s="7">
        <v>172</v>
      </c>
      <c r="E13641" s="6" t="s">
        <v>909</v>
      </c>
      <c r="H13641" s="6">
        <f>IF('Раздел 2.15.3'!W25=SUM('Раздел 2.15.3'!X25:AA25),0,1)</f>
        <v>0</v>
      </c>
    </row>
    <row r="13642" spans="1:8" x14ac:dyDescent="0.2">
      <c r="A13642" s="6">
        <f t="shared" si="202"/>
        <v>609562</v>
      </c>
      <c r="B13642" s="7">
        <v>68</v>
      </c>
      <c r="C13642" s="6">
        <v>2</v>
      </c>
      <c r="D13642" s="7">
        <v>173</v>
      </c>
      <c r="E13642" s="6" t="s">
        <v>910</v>
      </c>
      <c r="H13642" s="6">
        <f>IF('Раздел 2.15.3'!W26=SUM('Раздел 2.15.3'!X26:AA26),0,1)</f>
        <v>0</v>
      </c>
    </row>
    <row r="13643" spans="1:8" x14ac:dyDescent="0.2">
      <c r="A13643" s="6">
        <f t="shared" si="202"/>
        <v>609562</v>
      </c>
      <c r="B13643" s="7">
        <v>68</v>
      </c>
      <c r="C13643" s="6">
        <v>2</v>
      </c>
      <c r="D13643" s="7">
        <v>174</v>
      </c>
      <c r="E13643" s="6" t="s">
        <v>911</v>
      </c>
      <c r="H13643" s="6">
        <f>IF('Раздел 2.15.3'!W27=SUM('Раздел 2.15.3'!X27:AA27),0,1)</f>
        <v>0</v>
      </c>
    </row>
    <row r="13644" spans="1:8" x14ac:dyDescent="0.2">
      <c r="A13644" s="6">
        <f t="shared" si="202"/>
        <v>609562</v>
      </c>
      <c r="B13644" s="7">
        <v>68</v>
      </c>
      <c r="C13644" s="6">
        <v>2</v>
      </c>
      <c r="D13644" s="7">
        <v>175</v>
      </c>
      <c r="E13644" s="6" t="s">
        <v>912</v>
      </c>
      <c r="H13644" s="6">
        <f>IF('Раздел 2.15.3'!W28=SUM('Раздел 2.15.3'!X28:AA28),0,1)</f>
        <v>0</v>
      </c>
    </row>
    <row r="13645" spans="1:8" x14ac:dyDescent="0.2">
      <c r="A13645" s="6">
        <f t="shared" si="202"/>
        <v>609562</v>
      </c>
      <c r="B13645" s="7">
        <v>68</v>
      </c>
      <c r="C13645" s="6">
        <v>2</v>
      </c>
      <c r="D13645" s="7">
        <v>176</v>
      </c>
      <c r="E13645" s="6" t="s">
        <v>913</v>
      </c>
      <c r="H13645" s="6">
        <f>IF('Раздел 2.15.3'!W29=SUM('Раздел 2.15.3'!X29:AA29),0,1)</f>
        <v>0</v>
      </c>
    </row>
    <row r="13646" spans="1:8" x14ac:dyDescent="0.2">
      <c r="A13646" s="6">
        <f t="shared" si="202"/>
        <v>609562</v>
      </c>
      <c r="B13646" s="7">
        <v>68</v>
      </c>
      <c r="C13646" s="6">
        <v>2</v>
      </c>
      <c r="D13646" s="7">
        <v>177</v>
      </c>
      <c r="E13646" s="6" t="s">
        <v>914</v>
      </c>
      <c r="H13646" s="6">
        <f>IF('Раздел 2.15.3'!W30=SUM('Раздел 2.15.3'!X30:AA30),0,1)</f>
        <v>0</v>
      </c>
    </row>
    <row r="13647" spans="1:8" x14ac:dyDescent="0.2">
      <c r="A13647" s="6">
        <f t="shared" si="202"/>
        <v>609562</v>
      </c>
      <c r="B13647" s="7">
        <v>68</v>
      </c>
      <c r="C13647" s="6">
        <v>2</v>
      </c>
      <c r="D13647" s="7">
        <v>178</v>
      </c>
      <c r="E13647" s="6" t="s">
        <v>915</v>
      </c>
      <c r="H13647" s="6">
        <f>IF('Раздел 2.15.3'!W31=SUM('Раздел 2.15.3'!X31:AA31),0,1)</f>
        <v>0</v>
      </c>
    </row>
    <row r="13648" spans="1:8" x14ac:dyDescent="0.2">
      <c r="A13648" s="6">
        <f t="shared" si="202"/>
        <v>609562</v>
      </c>
      <c r="B13648" s="7">
        <v>68</v>
      </c>
      <c r="C13648" s="6">
        <v>2</v>
      </c>
      <c r="D13648" s="7">
        <v>179</v>
      </c>
      <c r="E13648" s="6" t="s">
        <v>916</v>
      </c>
      <c r="H13648" s="6">
        <f>IF('Раздел 2.15.3'!W32=SUM('Раздел 2.15.3'!X32:AA32),0,1)</f>
        <v>0</v>
      </c>
    </row>
    <row r="13649" spans="1:8" x14ac:dyDescent="0.2">
      <c r="A13649" s="6">
        <f t="shared" si="202"/>
        <v>609562</v>
      </c>
      <c r="B13649" s="7">
        <v>68</v>
      </c>
      <c r="C13649" s="6">
        <v>2</v>
      </c>
      <c r="D13649" s="7">
        <v>180</v>
      </c>
      <c r="E13649" s="6" t="s">
        <v>917</v>
      </c>
      <c r="H13649" s="6">
        <f>IF('Раздел 2.15.3'!W33=SUM('Раздел 2.15.3'!X33:AA33),0,1)</f>
        <v>0</v>
      </c>
    </row>
    <row r="13650" spans="1:8" x14ac:dyDescent="0.2">
      <c r="A13650" s="6">
        <f t="shared" si="202"/>
        <v>609562</v>
      </c>
      <c r="B13650" s="7">
        <v>68</v>
      </c>
      <c r="C13650" s="6">
        <v>2</v>
      </c>
      <c r="D13650" s="7">
        <v>181</v>
      </c>
      <c r="E13650" s="6" t="s">
        <v>918</v>
      </c>
      <c r="H13650" s="6">
        <f>IF('Раздел 2.15.3'!W34=SUM('Раздел 2.15.3'!X34:AA34),0,1)</f>
        <v>0</v>
      </c>
    </row>
    <row r="13651" spans="1:8" x14ac:dyDescent="0.2">
      <c r="A13651" s="6">
        <f t="shared" si="202"/>
        <v>609562</v>
      </c>
      <c r="B13651" s="7">
        <v>68</v>
      </c>
      <c r="C13651" s="6">
        <v>2</v>
      </c>
      <c r="D13651" s="7">
        <v>182</v>
      </c>
      <c r="E13651" s="6" t="s">
        <v>919</v>
      </c>
      <c r="H13651" s="6">
        <f>IF('Раздел 2.15.3'!W35=SUM('Раздел 2.15.3'!X35:AA35),0,1)</f>
        <v>0</v>
      </c>
    </row>
    <row r="13652" spans="1:8" x14ac:dyDescent="0.2">
      <c r="A13652" s="6">
        <f t="shared" si="202"/>
        <v>609562</v>
      </c>
      <c r="B13652" s="7">
        <v>68</v>
      </c>
      <c r="C13652" s="6">
        <v>2</v>
      </c>
      <c r="D13652" s="7">
        <v>183</v>
      </c>
      <c r="E13652" s="6" t="s">
        <v>920</v>
      </c>
      <c r="H13652" s="6">
        <f>IF('Раздел 2.15.3'!W36=SUM('Раздел 2.15.3'!X36:AA36),0,1)</f>
        <v>0</v>
      </c>
    </row>
    <row r="13653" spans="1:8" x14ac:dyDescent="0.2">
      <c r="A13653" s="6">
        <f t="shared" si="202"/>
        <v>609562</v>
      </c>
      <c r="B13653" s="7">
        <v>68</v>
      </c>
      <c r="C13653" s="6">
        <v>2</v>
      </c>
      <c r="D13653" s="7">
        <v>184</v>
      </c>
      <c r="E13653" s="6" t="s">
        <v>921</v>
      </c>
      <c r="H13653" s="6">
        <f>IF('Раздел 2.15.3'!W37=SUM('Раздел 2.15.3'!X37:AA37),0,1)</f>
        <v>0</v>
      </c>
    </row>
    <row r="13654" spans="1:8" x14ac:dyDescent="0.2">
      <c r="A13654" s="6">
        <f t="shared" si="202"/>
        <v>609562</v>
      </c>
      <c r="B13654" s="7">
        <v>68</v>
      </c>
      <c r="C13654" s="6">
        <v>2</v>
      </c>
      <c r="D13654" s="7">
        <v>185</v>
      </c>
      <c r="E13654" s="6" t="s">
        <v>922</v>
      </c>
      <c r="H13654" s="6">
        <f>IF('Раздел 2.15.3'!W38=SUM('Раздел 2.15.3'!X38:AA38),0,1)</f>
        <v>0</v>
      </c>
    </row>
    <row r="13655" spans="1:8" x14ac:dyDescent="0.2">
      <c r="A13655" s="6">
        <f t="shared" si="202"/>
        <v>609562</v>
      </c>
      <c r="B13655" s="7">
        <v>68</v>
      </c>
      <c r="C13655" s="6">
        <v>2</v>
      </c>
      <c r="D13655" s="7">
        <v>186</v>
      </c>
      <c r="E13655" s="6" t="s">
        <v>923</v>
      </c>
      <c r="H13655" s="6">
        <f>IF('Раздел 2.15.3'!W39=SUM('Раздел 2.15.3'!X39:AA39),0,1)</f>
        <v>0</v>
      </c>
    </row>
    <row r="13656" spans="1:8" x14ac:dyDescent="0.2">
      <c r="A13656" s="6">
        <f t="shared" si="202"/>
        <v>609562</v>
      </c>
      <c r="B13656" s="7">
        <v>68</v>
      </c>
      <c r="C13656" s="6">
        <v>2</v>
      </c>
      <c r="D13656" s="7">
        <v>187</v>
      </c>
      <c r="E13656" s="6" t="s">
        <v>924</v>
      </c>
      <c r="H13656" s="6">
        <f>IF('Раздел 2.15.3'!W40=SUM('Раздел 2.15.3'!X40:AA40),0,1)</f>
        <v>0</v>
      </c>
    </row>
    <row r="13657" spans="1:8" x14ac:dyDescent="0.2">
      <c r="A13657" s="6">
        <f t="shared" si="202"/>
        <v>609562</v>
      </c>
      <c r="B13657" s="7">
        <v>68</v>
      </c>
      <c r="C13657" s="6">
        <v>2</v>
      </c>
      <c r="D13657" s="7">
        <v>188</v>
      </c>
      <c r="E13657" s="6" t="s">
        <v>925</v>
      </c>
      <c r="H13657" s="6">
        <f>IF('Раздел 2.15.3'!W41=SUM('Раздел 2.15.3'!X41:AA41),0,1)</f>
        <v>0</v>
      </c>
    </row>
    <row r="13658" spans="1:8" x14ac:dyDescent="0.2">
      <c r="A13658" s="6">
        <f t="shared" si="202"/>
        <v>609562</v>
      </c>
      <c r="B13658" s="7">
        <v>68</v>
      </c>
      <c r="C13658" s="6">
        <v>2</v>
      </c>
      <c r="D13658" s="7">
        <v>189</v>
      </c>
      <c r="E13658" s="6" t="s">
        <v>926</v>
      </c>
      <c r="H13658" s="6">
        <f>IF('Раздел 2.15.3'!W42=SUM('Раздел 2.15.3'!X42:AA42),0,1)</f>
        <v>0</v>
      </c>
    </row>
    <row r="13659" spans="1:8" x14ac:dyDescent="0.2">
      <c r="A13659" s="6">
        <f t="shared" si="202"/>
        <v>609562</v>
      </c>
      <c r="B13659" s="7">
        <v>68</v>
      </c>
      <c r="C13659" s="6">
        <v>2</v>
      </c>
      <c r="D13659" s="7">
        <v>190</v>
      </c>
      <c r="E13659" s="6" t="s">
        <v>927</v>
      </c>
      <c r="H13659" s="6">
        <f>IF('Раздел 2.15.3'!W43=SUM('Раздел 2.15.3'!X43:AA43),0,1)</f>
        <v>0</v>
      </c>
    </row>
    <row r="13660" spans="1:8" x14ac:dyDescent="0.2">
      <c r="A13660" s="6">
        <f t="shared" si="202"/>
        <v>609562</v>
      </c>
      <c r="B13660" s="7">
        <v>68</v>
      </c>
      <c r="C13660" s="6">
        <v>2</v>
      </c>
      <c r="D13660" s="7">
        <v>191</v>
      </c>
      <c r="E13660" s="6" t="s">
        <v>928</v>
      </c>
      <c r="H13660" s="6">
        <f>IF('Раздел 2.15.3'!W44=SUM('Раздел 2.15.3'!X44:AA44),0,1)</f>
        <v>0</v>
      </c>
    </row>
    <row r="13661" spans="1:8" x14ac:dyDescent="0.2">
      <c r="A13661" s="6">
        <f t="shared" ref="A13661:A13724" si="203">P_3</f>
        <v>609562</v>
      </c>
      <c r="B13661" s="7">
        <v>68</v>
      </c>
      <c r="C13661" s="6">
        <v>2</v>
      </c>
      <c r="D13661" s="7">
        <v>192</v>
      </c>
      <c r="E13661" s="6" t="s">
        <v>929</v>
      </c>
      <c r="H13661" s="6">
        <f>IF('Раздел 2.15.3'!W45=SUM('Раздел 2.15.3'!X45:AA45),0,1)</f>
        <v>0</v>
      </c>
    </row>
    <row r="13662" spans="1:8" x14ac:dyDescent="0.2">
      <c r="A13662" s="6">
        <f t="shared" si="203"/>
        <v>609562</v>
      </c>
      <c r="B13662" s="7">
        <v>68</v>
      </c>
      <c r="C13662" s="6">
        <v>2</v>
      </c>
      <c r="D13662" s="7">
        <v>193</v>
      </c>
      <c r="E13662" s="6" t="s">
        <v>930</v>
      </c>
      <c r="H13662" s="6">
        <f>IF('Раздел 2.15.3'!W46=SUM('Раздел 2.15.3'!X46:AA46),0,1)</f>
        <v>0</v>
      </c>
    </row>
    <row r="13663" spans="1:8" x14ac:dyDescent="0.2">
      <c r="A13663" s="6">
        <f t="shared" si="203"/>
        <v>609562</v>
      </c>
      <c r="B13663" s="7">
        <v>68</v>
      </c>
      <c r="C13663" s="6">
        <v>2</v>
      </c>
      <c r="D13663" s="7">
        <v>194</v>
      </c>
      <c r="E13663" s="6" t="s">
        <v>931</v>
      </c>
      <c r="H13663" s="6">
        <f>IF('Раздел 2.15.3'!W47=SUM('Раздел 2.15.3'!X47:AA47),0,1)</f>
        <v>0</v>
      </c>
    </row>
    <row r="13664" spans="1:8" x14ac:dyDescent="0.2">
      <c r="A13664" s="6">
        <f t="shared" si="203"/>
        <v>609562</v>
      </c>
      <c r="B13664" s="7">
        <v>68</v>
      </c>
      <c r="C13664" s="6">
        <v>2</v>
      </c>
      <c r="D13664" s="7">
        <v>195</v>
      </c>
      <c r="E13664" s="6" t="s">
        <v>932</v>
      </c>
      <c r="H13664" s="6">
        <f>IF('Раздел 2.15.3'!W48=SUM('Раздел 2.15.3'!X48:AA48),0,1)</f>
        <v>0</v>
      </c>
    </row>
    <row r="13665" spans="1:8" x14ac:dyDescent="0.2">
      <c r="A13665" s="6">
        <f t="shared" si="203"/>
        <v>609562</v>
      </c>
      <c r="B13665" s="7">
        <v>68</v>
      </c>
      <c r="C13665" s="6">
        <v>2</v>
      </c>
      <c r="D13665" s="7">
        <v>196</v>
      </c>
      <c r="E13665" s="6" t="s">
        <v>933</v>
      </c>
      <c r="H13665" s="6">
        <f>IF('Раздел 2.15.3'!W49=SUM('Раздел 2.15.3'!X49:AA49),0,1)</f>
        <v>0</v>
      </c>
    </row>
    <row r="13666" spans="1:8" x14ac:dyDescent="0.2">
      <c r="A13666" s="6">
        <f t="shared" si="203"/>
        <v>609562</v>
      </c>
      <c r="B13666" s="7">
        <v>68</v>
      </c>
      <c r="C13666" s="6">
        <v>2</v>
      </c>
      <c r="D13666" s="7">
        <v>197</v>
      </c>
      <c r="E13666" s="6" t="s">
        <v>934</v>
      </c>
      <c r="H13666" s="6">
        <f>IF('Раздел 2.15.3'!W50=SUM('Раздел 2.15.3'!X50:AA50),0,1)</f>
        <v>0</v>
      </c>
    </row>
    <row r="13667" spans="1:8" x14ac:dyDescent="0.2">
      <c r="A13667" s="6">
        <f t="shared" si="203"/>
        <v>609562</v>
      </c>
      <c r="B13667" s="7">
        <v>68</v>
      </c>
      <c r="C13667" s="6">
        <v>2</v>
      </c>
      <c r="D13667" s="7">
        <v>198</v>
      </c>
      <c r="E13667" s="6" t="s">
        <v>935</v>
      </c>
      <c r="H13667" s="6">
        <f>IF('Раздел 2.15.3'!W51=SUM('Раздел 2.15.3'!X51:AA51),0,1)</f>
        <v>0</v>
      </c>
    </row>
    <row r="13668" spans="1:8" x14ac:dyDescent="0.2">
      <c r="A13668" s="6">
        <f t="shared" si="203"/>
        <v>609562</v>
      </c>
      <c r="B13668" s="7">
        <v>68</v>
      </c>
      <c r="C13668" s="6">
        <v>2</v>
      </c>
      <c r="D13668" s="7">
        <v>199</v>
      </c>
      <c r="E13668" s="6" t="s">
        <v>936</v>
      </c>
      <c r="H13668" s="6">
        <f>IF('Раздел 2.15.3'!W52=SUM('Раздел 2.15.3'!X52:AA52),0,1)</f>
        <v>0</v>
      </c>
    </row>
    <row r="13669" spans="1:8" x14ac:dyDescent="0.2">
      <c r="A13669" s="6">
        <f t="shared" si="203"/>
        <v>609562</v>
      </c>
      <c r="B13669" s="7">
        <v>68</v>
      </c>
      <c r="C13669" s="6">
        <v>2</v>
      </c>
      <c r="D13669" s="7">
        <v>200</v>
      </c>
      <c r="E13669" s="6" t="s">
        <v>937</v>
      </c>
      <c r="H13669" s="6">
        <f>IF('Раздел 2.15.3'!W53=SUM('Раздел 2.15.3'!X53:AA53),0,1)</f>
        <v>0</v>
      </c>
    </row>
    <row r="13670" spans="1:8" x14ac:dyDescent="0.2">
      <c r="A13670" s="6">
        <f t="shared" si="203"/>
        <v>609562</v>
      </c>
      <c r="B13670" s="7">
        <v>68</v>
      </c>
      <c r="C13670" s="6">
        <v>2</v>
      </c>
      <c r="D13670" s="7">
        <v>201</v>
      </c>
      <c r="E13670" s="6" t="s">
        <v>1726</v>
      </c>
      <c r="H13670" s="6">
        <f>IF('Раздел 2.15.3'!W54=SUM('Раздел 2.15.3'!X54:AA54),0,1)</f>
        <v>0</v>
      </c>
    </row>
    <row r="13671" spans="1:8" x14ac:dyDescent="0.2">
      <c r="A13671" s="6">
        <f t="shared" si="203"/>
        <v>609562</v>
      </c>
      <c r="B13671" s="7">
        <v>68</v>
      </c>
      <c r="C13671" s="6">
        <v>2</v>
      </c>
      <c r="D13671" s="7">
        <v>202</v>
      </c>
      <c r="E13671" s="6" t="s">
        <v>1727</v>
      </c>
      <c r="H13671" s="6">
        <f>IF('Раздел 2.15.3'!W55=SUM('Раздел 2.15.3'!X55:AA55),0,1)</f>
        <v>0</v>
      </c>
    </row>
    <row r="13672" spans="1:8" x14ac:dyDescent="0.2">
      <c r="A13672" s="6">
        <f t="shared" si="203"/>
        <v>609562</v>
      </c>
      <c r="B13672" s="7">
        <v>68</v>
      </c>
      <c r="C13672" s="6">
        <v>2</v>
      </c>
      <c r="D13672" s="7">
        <v>203</v>
      </c>
      <c r="E13672" s="6" t="s">
        <v>1728</v>
      </c>
      <c r="H13672" s="6">
        <f>IF('Раздел 2.15.3'!W56=SUM('Раздел 2.15.3'!X56:AA56),0,1)</f>
        <v>0</v>
      </c>
    </row>
    <row r="13673" spans="1:8" x14ac:dyDescent="0.2">
      <c r="A13673" s="6">
        <f t="shared" si="203"/>
        <v>609562</v>
      </c>
      <c r="B13673" s="7">
        <v>68</v>
      </c>
      <c r="C13673" s="6">
        <v>2</v>
      </c>
      <c r="D13673" s="7">
        <v>204</v>
      </c>
      <c r="E13673" s="6" t="s">
        <v>1729</v>
      </c>
      <c r="H13673" s="6">
        <f>IF('Раздел 2.15.3'!W57=SUM('Раздел 2.15.3'!X57:AA57),0,1)</f>
        <v>0</v>
      </c>
    </row>
    <row r="13674" spans="1:8" x14ac:dyDescent="0.2">
      <c r="A13674" s="6">
        <f t="shared" si="203"/>
        <v>609562</v>
      </c>
      <c r="B13674" s="7">
        <v>68</v>
      </c>
      <c r="C13674" s="6">
        <v>2</v>
      </c>
      <c r="D13674" s="7">
        <v>205</v>
      </c>
      <c r="E13674" s="6" t="s">
        <v>1730</v>
      </c>
      <c r="H13674" s="6">
        <f>IF('Раздел 2.15.3'!W58=SUM('Раздел 2.15.3'!X58:AA58),0,1)</f>
        <v>0</v>
      </c>
    </row>
    <row r="13675" spans="1:8" x14ac:dyDescent="0.2">
      <c r="A13675" s="6">
        <f t="shared" si="203"/>
        <v>609562</v>
      </c>
      <c r="B13675" s="7">
        <v>68</v>
      </c>
      <c r="C13675" s="6">
        <v>2</v>
      </c>
      <c r="D13675" s="7">
        <v>206</v>
      </c>
      <c r="E13675" s="6" t="s">
        <v>446</v>
      </c>
      <c r="H13675" s="6">
        <f>IF('Раздел 2.15.3'!W59=SUM('Раздел 2.15.3'!X59:AA59),0,1)</f>
        <v>0</v>
      </c>
    </row>
    <row r="13676" spans="1:8" x14ac:dyDescent="0.2">
      <c r="A13676" s="6">
        <f t="shared" si="203"/>
        <v>609562</v>
      </c>
      <c r="B13676" s="7">
        <v>68</v>
      </c>
      <c r="C13676" s="6">
        <v>2</v>
      </c>
      <c r="D13676" s="7">
        <v>207</v>
      </c>
      <c r="E13676" s="6" t="s">
        <v>447</v>
      </c>
      <c r="H13676" s="6">
        <f>IF('Раздел 2.15.3'!W60=SUM('Раздел 2.15.3'!X60:AA60),0,1)</f>
        <v>0</v>
      </c>
    </row>
    <row r="13677" spans="1:8" x14ac:dyDescent="0.2">
      <c r="A13677" s="6">
        <f t="shared" si="203"/>
        <v>609562</v>
      </c>
      <c r="B13677" s="7">
        <v>68</v>
      </c>
      <c r="C13677" s="6">
        <v>2</v>
      </c>
      <c r="D13677" s="7">
        <v>208</v>
      </c>
      <c r="E13677" s="6" t="s">
        <v>448</v>
      </c>
      <c r="H13677" s="6">
        <f>IF('Раздел 2.15.3'!W61=SUM('Раздел 2.15.3'!X61:AA61),0,1)</f>
        <v>0</v>
      </c>
    </row>
    <row r="13678" spans="1:8" x14ac:dyDescent="0.2">
      <c r="A13678" s="6">
        <f t="shared" si="203"/>
        <v>609562</v>
      </c>
      <c r="B13678" s="7">
        <v>68</v>
      </c>
      <c r="C13678" s="6">
        <v>2</v>
      </c>
      <c r="D13678" s="7">
        <v>209</v>
      </c>
      <c r="E13678" s="6" t="s">
        <v>449</v>
      </c>
      <c r="H13678" s="6">
        <f>IF('Раздел 2.15.3'!W62=SUM('Раздел 2.15.3'!X62:AA62),0,1)</f>
        <v>0</v>
      </c>
    </row>
    <row r="13679" spans="1:8" x14ac:dyDescent="0.2">
      <c r="A13679" s="6">
        <f t="shared" si="203"/>
        <v>609562</v>
      </c>
      <c r="B13679" s="7">
        <v>68</v>
      </c>
      <c r="C13679" s="6">
        <v>2</v>
      </c>
      <c r="D13679" s="7">
        <v>210</v>
      </c>
      <c r="E13679" s="6" t="s">
        <v>450</v>
      </c>
      <c r="H13679" s="6">
        <f>IF('Раздел 2.15.3'!W63=SUM('Раздел 2.15.3'!X63:AA63),0,1)</f>
        <v>0</v>
      </c>
    </row>
    <row r="13680" spans="1:8" x14ac:dyDescent="0.2">
      <c r="A13680" s="6">
        <f t="shared" si="203"/>
        <v>609562</v>
      </c>
      <c r="B13680" s="7">
        <v>68</v>
      </c>
      <c r="C13680" s="6">
        <v>2</v>
      </c>
      <c r="D13680" s="7">
        <v>211</v>
      </c>
      <c r="E13680" s="6" t="s">
        <v>451</v>
      </c>
      <c r="H13680" s="6">
        <f>IF('Раздел 2.15.3'!W64=SUM('Раздел 2.15.3'!X64:AA64),0,1)</f>
        <v>0</v>
      </c>
    </row>
    <row r="13681" spans="1:8" x14ac:dyDescent="0.2">
      <c r="A13681" s="6">
        <f t="shared" si="203"/>
        <v>609562</v>
      </c>
      <c r="B13681" s="7">
        <v>68</v>
      </c>
      <c r="C13681" s="6">
        <v>2</v>
      </c>
      <c r="D13681" s="7">
        <v>212</v>
      </c>
      <c r="E13681" s="6" t="s">
        <v>452</v>
      </c>
      <c r="H13681" s="6">
        <f>IF('Раздел 2.15.3'!W65=SUM('Раздел 2.15.3'!X65:AA65),0,1)</f>
        <v>0</v>
      </c>
    </row>
    <row r="13682" spans="1:8" x14ac:dyDescent="0.2">
      <c r="A13682" s="6">
        <f t="shared" si="203"/>
        <v>609562</v>
      </c>
      <c r="B13682" s="7">
        <v>68</v>
      </c>
      <c r="C13682" s="6">
        <v>2</v>
      </c>
      <c r="D13682" s="7">
        <v>213</v>
      </c>
      <c r="E13682" s="6" t="s">
        <v>453</v>
      </c>
      <c r="H13682" s="6">
        <f>IF('Раздел 2.15.3'!W66=SUM('Раздел 2.15.3'!X66:AA66),0,1)</f>
        <v>0</v>
      </c>
    </row>
    <row r="13683" spans="1:8" x14ac:dyDescent="0.2">
      <c r="A13683" s="6">
        <f t="shared" si="203"/>
        <v>609562</v>
      </c>
      <c r="B13683" s="7">
        <v>68</v>
      </c>
      <c r="C13683" s="6">
        <v>2</v>
      </c>
      <c r="D13683" s="7">
        <v>214</v>
      </c>
      <c r="E13683" s="6" t="s">
        <v>454</v>
      </c>
      <c r="H13683" s="6">
        <f>IF('Раздел 2.15.3'!W67=SUM('Раздел 2.15.3'!X67:AA67),0,1)</f>
        <v>0</v>
      </c>
    </row>
    <row r="13684" spans="1:8" x14ac:dyDescent="0.2">
      <c r="A13684" s="6">
        <f t="shared" si="203"/>
        <v>609562</v>
      </c>
      <c r="B13684" s="7">
        <v>68</v>
      </c>
      <c r="C13684" s="6">
        <v>2</v>
      </c>
      <c r="D13684" s="7">
        <v>215</v>
      </c>
      <c r="E13684" s="6" t="s">
        <v>455</v>
      </c>
      <c r="H13684" s="6">
        <f>IF('Раздел 2.15.3'!W68=SUM('Раздел 2.15.3'!X68:AA68),0,1)</f>
        <v>0</v>
      </c>
    </row>
    <row r="13685" spans="1:8" x14ac:dyDescent="0.2">
      <c r="A13685" s="6">
        <f t="shared" si="203"/>
        <v>609562</v>
      </c>
      <c r="B13685" s="7">
        <v>68</v>
      </c>
      <c r="C13685" s="6">
        <v>2</v>
      </c>
      <c r="D13685" s="7">
        <v>216</v>
      </c>
      <c r="E13685" s="6" t="s">
        <v>456</v>
      </c>
      <c r="H13685" s="6">
        <f>IF('Раздел 2.15.3'!W69=SUM('Раздел 2.15.3'!X69:AA69),0,1)</f>
        <v>0</v>
      </c>
    </row>
    <row r="13686" spans="1:8" x14ac:dyDescent="0.2">
      <c r="A13686" s="6">
        <f t="shared" si="203"/>
        <v>609562</v>
      </c>
      <c r="B13686" s="7">
        <v>68</v>
      </c>
      <c r="C13686" s="6">
        <v>2</v>
      </c>
      <c r="D13686" s="7">
        <v>217</v>
      </c>
      <c r="E13686" s="6" t="s">
        <v>457</v>
      </c>
      <c r="H13686" s="6">
        <f>IF('Раздел 2.15.3'!W70=SUM('Раздел 2.15.3'!X70:AA70),0,1)</f>
        <v>0</v>
      </c>
    </row>
    <row r="13687" spans="1:8" x14ac:dyDescent="0.2">
      <c r="A13687" s="6">
        <f t="shared" si="203"/>
        <v>609562</v>
      </c>
      <c r="B13687" s="7">
        <v>68</v>
      </c>
      <c r="C13687" s="6">
        <v>2</v>
      </c>
      <c r="D13687" s="7">
        <v>218</v>
      </c>
      <c r="E13687" s="6" t="s">
        <v>458</v>
      </c>
      <c r="H13687" s="6">
        <f>IF('Раздел 2.15.3'!W71=SUM('Раздел 2.15.3'!X71:AA71),0,1)</f>
        <v>0</v>
      </c>
    </row>
    <row r="13688" spans="1:8" x14ac:dyDescent="0.2">
      <c r="A13688" s="6">
        <f t="shared" si="203"/>
        <v>609562</v>
      </c>
      <c r="B13688" s="7">
        <v>68</v>
      </c>
      <c r="C13688" s="6">
        <v>2</v>
      </c>
      <c r="D13688" s="7">
        <v>219</v>
      </c>
      <c r="E13688" s="6" t="s">
        <v>459</v>
      </c>
      <c r="H13688" s="6">
        <f>IF('Раздел 2.15.3'!W72=SUM('Раздел 2.15.3'!X72:AA72),0,1)</f>
        <v>0</v>
      </c>
    </row>
    <row r="13689" spans="1:8" x14ac:dyDescent="0.2">
      <c r="A13689" s="6">
        <f t="shared" si="203"/>
        <v>609562</v>
      </c>
      <c r="B13689" s="7">
        <v>68</v>
      </c>
      <c r="C13689" s="6">
        <v>2</v>
      </c>
      <c r="D13689" s="7">
        <v>220</v>
      </c>
      <c r="E13689" s="6" t="s">
        <v>460</v>
      </c>
      <c r="H13689" s="6">
        <f>IF('Раздел 2.15.3'!W73=SUM('Раздел 2.15.3'!X73:AA73),0,1)</f>
        <v>0</v>
      </c>
    </row>
    <row r="13690" spans="1:8" x14ac:dyDescent="0.2">
      <c r="A13690" s="6">
        <f t="shared" si="203"/>
        <v>609562</v>
      </c>
      <c r="B13690" s="7">
        <v>68</v>
      </c>
      <c r="C13690" s="6">
        <v>2</v>
      </c>
      <c r="D13690" s="7">
        <v>221</v>
      </c>
      <c r="E13690" s="6" t="s">
        <v>461</v>
      </c>
      <c r="H13690" s="6">
        <f>IF('Раздел 2.15.3'!W74=SUM('Раздел 2.15.3'!X74:AA74),0,1)</f>
        <v>0</v>
      </c>
    </row>
    <row r="13691" spans="1:8" x14ac:dyDescent="0.2">
      <c r="A13691" s="6">
        <f t="shared" si="203"/>
        <v>609562</v>
      </c>
      <c r="B13691" s="7">
        <v>68</v>
      </c>
      <c r="C13691" s="6">
        <v>2</v>
      </c>
      <c r="D13691" s="7">
        <v>222</v>
      </c>
      <c r="E13691" s="6" t="s">
        <v>462</v>
      </c>
      <c r="H13691" s="6">
        <f>IF('Раздел 2.15.3'!W75=SUM('Раздел 2.15.3'!X75:AA75),0,1)</f>
        <v>0</v>
      </c>
    </row>
    <row r="13692" spans="1:8" x14ac:dyDescent="0.2">
      <c r="A13692" s="6">
        <f t="shared" si="203"/>
        <v>609562</v>
      </c>
      <c r="B13692" s="7">
        <v>68</v>
      </c>
      <c r="C13692" s="6">
        <v>2</v>
      </c>
      <c r="D13692" s="7">
        <v>223</v>
      </c>
      <c r="E13692" s="6" t="s">
        <v>493</v>
      </c>
      <c r="H13692" s="6">
        <f>IF('Раздел 2.15.3'!W76=SUM('Раздел 2.15.3'!X76:AA76),0,1)</f>
        <v>0</v>
      </c>
    </row>
    <row r="13693" spans="1:8" x14ac:dyDescent="0.2">
      <c r="A13693" s="6">
        <f t="shared" si="203"/>
        <v>609562</v>
      </c>
      <c r="B13693" s="7">
        <v>68</v>
      </c>
      <c r="C13693" s="6">
        <v>2</v>
      </c>
      <c r="D13693" s="7">
        <v>224</v>
      </c>
      <c r="E13693" s="6" t="s">
        <v>494</v>
      </c>
      <c r="H13693" s="6">
        <f>IF('Раздел 2.15.3'!W77=SUM('Раздел 2.15.3'!X77:AA77),0,1)</f>
        <v>0</v>
      </c>
    </row>
    <row r="13694" spans="1:8" x14ac:dyDescent="0.2">
      <c r="A13694" s="6">
        <f t="shared" si="203"/>
        <v>609562</v>
      </c>
      <c r="B13694" s="7">
        <v>68</v>
      </c>
      <c r="C13694" s="6">
        <v>2</v>
      </c>
      <c r="D13694" s="7">
        <v>225</v>
      </c>
      <c r="E13694" s="6" t="s">
        <v>495</v>
      </c>
      <c r="H13694" s="6">
        <f>IF('Раздел 2.15.3'!W78=SUM('Раздел 2.15.3'!X78:AA78),0,1)</f>
        <v>0</v>
      </c>
    </row>
    <row r="13695" spans="1:8" x14ac:dyDescent="0.2">
      <c r="A13695" s="6">
        <f t="shared" si="203"/>
        <v>609562</v>
      </c>
      <c r="B13695" s="7">
        <v>68</v>
      </c>
      <c r="C13695" s="6">
        <v>2</v>
      </c>
      <c r="D13695" s="7">
        <v>226</v>
      </c>
      <c r="E13695" s="6" t="s">
        <v>496</v>
      </c>
      <c r="H13695" s="6">
        <f>IF('Раздел 2.15.3'!W79=SUM('Раздел 2.15.3'!X79:AA79),0,1)</f>
        <v>0</v>
      </c>
    </row>
    <row r="13696" spans="1:8" x14ac:dyDescent="0.2">
      <c r="A13696" s="6">
        <f t="shared" si="203"/>
        <v>609562</v>
      </c>
      <c r="B13696" s="7">
        <v>68</v>
      </c>
      <c r="C13696" s="6">
        <v>2</v>
      </c>
      <c r="D13696" s="7">
        <v>227</v>
      </c>
      <c r="E13696" s="7" t="s">
        <v>769</v>
      </c>
      <c r="H13696" s="6">
        <f>IF('Раздел 2.15.3'!W80=SUM('Раздел 2.15.3'!X80:AA80),0,1)</f>
        <v>0</v>
      </c>
    </row>
    <row r="13697" spans="1:8" x14ac:dyDescent="0.2">
      <c r="A13697" s="6">
        <f t="shared" si="203"/>
        <v>609562</v>
      </c>
      <c r="B13697" s="7">
        <v>68</v>
      </c>
      <c r="C13697" s="6">
        <v>2</v>
      </c>
      <c r="D13697" s="7">
        <v>228</v>
      </c>
      <c r="E13697" s="7" t="s">
        <v>770</v>
      </c>
      <c r="H13697" s="6">
        <f>IF('Раздел 2.15.3'!W81=SUM('Раздел 2.15.3'!X81:AA81),0,1)</f>
        <v>0</v>
      </c>
    </row>
    <row r="13698" spans="1:8" x14ac:dyDescent="0.2">
      <c r="A13698" s="6">
        <f t="shared" si="203"/>
        <v>609562</v>
      </c>
      <c r="B13698" s="7">
        <v>68</v>
      </c>
      <c r="C13698" s="6">
        <v>2</v>
      </c>
      <c r="D13698" s="7">
        <v>229</v>
      </c>
      <c r="E13698" s="7" t="s">
        <v>771</v>
      </c>
      <c r="H13698" s="6">
        <f>IF('Раздел 2.15.3'!W82=SUM('Раздел 2.15.3'!X82:AA82),0,1)</f>
        <v>0</v>
      </c>
    </row>
    <row r="13699" spans="1:8" x14ac:dyDescent="0.2">
      <c r="A13699" s="6">
        <f t="shared" si="203"/>
        <v>609562</v>
      </c>
      <c r="B13699" s="7">
        <v>68</v>
      </c>
      <c r="C13699" s="6">
        <v>2</v>
      </c>
      <c r="D13699" s="7">
        <v>230</v>
      </c>
      <c r="E13699" s="7" t="s">
        <v>772</v>
      </c>
      <c r="H13699" s="6">
        <f>IF('Раздел 2.15.3'!W83=SUM('Раздел 2.15.3'!X83:AA83),0,1)</f>
        <v>0</v>
      </c>
    </row>
    <row r="13700" spans="1:8" x14ac:dyDescent="0.2">
      <c r="A13700" s="6">
        <f t="shared" si="203"/>
        <v>609562</v>
      </c>
      <c r="B13700" s="7">
        <v>68</v>
      </c>
      <c r="C13700" s="6">
        <v>2</v>
      </c>
      <c r="D13700" s="7">
        <v>231</v>
      </c>
      <c r="E13700" s="7" t="s">
        <v>773</v>
      </c>
      <c r="H13700" s="6">
        <f>IF('Раздел 2.15.3'!W84=SUM('Раздел 2.15.3'!X84:AA84),0,1)</f>
        <v>0</v>
      </c>
    </row>
    <row r="13701" spans="1:8" x14ac:dyDescent="0.2">
      <c r="A13701" s="6">
        <f t="shared" si="203"/>
        <v>609562</v>
      </c>
      <c r="B13701" s="7">
        <v>68</v>
      </c>
      <c r="C13701" s="6">
        <v>2</v>
      </c>
      <c r="D13701" s="7">
        <v>232</v>
      </c>
      <c r="E13701" s="7" t="s">
        <v>774</v>
      </c>
      <c r="H13701" s="6">
        <f>IF('Раздел 2.15.3'!W85=SUM('Раздел 2.15.3'!X85:AA85),0,1)</f>
        <v>0</v>
      </c>
    </row>
    <row r="13702" spans="1:8" x14ac:dyDescent="0.2">
      <c r="A13702" s="6">
        <f t="shared" si="203"/>
        <v>609562</v>
      </c>
      <c r="B13702" s="7">
        <v>68</v>
      </c>
      <c r="C13702" s="6">
        <v>2</v>
      </c>
      <c r="D13702" s="7">
        <v>233</v>
      </c>
      <c r="E13702" s="7" t="s">
        <v>775</v>
      </c>
      <c r="H13702" s="6">
        <f>IF('Раздел 2.15.3'!W86=SUM('Раздел 2.15.3'!X86:AA86),0,1)</f>
        <v>0</v>
      </c>
    </row>
    <row r="13703" spans="1:8" x14ac:dyDescent="0.2">
      <c r="A13703" s="6">
        <f t="shared" si="203"/>
        <v>609562</v>
      </c>
      <c r="B13703" s="7">
        <v>68</v>
      </c>
      <c r="C13703" s="6">
        <v>2</v>
      </c>
      <c r="D13703" s="7">
        <v>234</v>
      </c>
      <c r="E13703" s="7" t="s">
        <v>776</v>
      </c>
      <c r="H13703" s="6">
        <f>IF('Раздел 2.15.3'!W87=SUM('Раздел 2.15.3'!X87:AA87),0,1)</f>
        <v>0</v>
      </c>
    </row>
    <row r="13704" spans="1:8" x14ac:dyDescent="0.2">
      <c r="A13704" s="6">
        <f t="shared" si="203"/>
        <v>609562</v>
      </c>
      <c r="B13704" s="7">
        <v>68</v>
      </c>
      <c r="C13704" s="6">
        <v>2</v>
      </c>
      <c r="D13704" s="7">
        <v>235</v>
      </c>
      <c r="E13704" s="7" t="s">
        <v>777</v>
      </c>
      <c r="H13704" s="6">
        <f>IF('Раздел 2.15.3'!W88=SUM('Раздел 2.15.3'!X88:AA88),0,1)</f>
        <v>0</v>
      </c>
    </row>
    <row r="13705" spans="1:8" x14ac:dyDescent="0.2">
      <c r="A13705" s="6">
        <f t="shared" si="203"/>
        <v>609562</v>
      </c>
      <c r="B13705" s="7">
        <v>68</v>
      </c>
      <c r="C13705" s="6">
        <v>2</v>
      </c>
      <c r="D13705" s="7">
        <v>236</v>
      </c>
      <c r="E13705" s="7" t="s">
        <v>778</v>
      </c>
      <c r="H13705" s="6">
        <f>IF('Раздел 2.15.3'!W89=SUM('Раздел 2.15.3'!X89:AA89),0,1)</f>
        <v>0</v>
      </c>
    </row>
    <row r="13706" spans="1:8" x14ac:dyDescent="0.2">
      <c r="A13706" s="6">
        <f t="shared" si="203"/>
        <v>609562</v>
      </c>
      <c r="B13706" s="7">
        <v>68</v>
      </c>
      <c r="C13706" s="6">
        <v>2</v>
      </c>
      <c r="D13706" s="7">
        <v>237</v>
      </c>
      <c r="E13706" s="7" t="s">
        <v>779</v>
      </c>
      <c r="H13706" s="6">
        <f>IF('Раздел 2.15.3'!W90=SUM('Раздел 2.15.3'!X90:AA90),0,1)</f>
        <v>0</v>
      </c>
    </row>
    <row r="13707" spans="1:8" x14ac:dyDescent="0.2">
      <c r="A13707" s="6">
        <f t="shared" si="203"/>
        <v>609562</v>
      </c>
      <c r="B13707" s="7">
        <v>68</v>
      </c>
      <c r="C13707" s="6">
        <v>2</v>
      </c>
      <c r="D13707" s="7">
        <v>238</v>
      </c>
      <c r="E13707" s="7" t="s">
        <v>780</v>
      </c>
      <c r="H13707" s="6">
        <f>IF('Раздел 2.15.3'!W91=SUM('Раздел 2.15.3'!X91:AA91),0,1)</f>
        <v>0</v>
      </c>
    </row>
    <row r="13708" spans="1:8" x14ac:dyDescent="0.2">
      <c r="A13708" s="6">
        <f t="shared" si="203"/>
        <v>609562</v>
      </c>
      <c r="B13708" s="7">
        <v>68</v>
      </c>
      <c r="C13708" s="6">
        <v>2</v>
      </c>
      <c r="D13708" s="7">
        <v>239</v>
      </c>
      <c r="E13708" s="7" t="s">
        <v>781</v>
      </c>
      <c r="H13708" s="6">
        <f>IF('Раздел 2.15.3'!W92=SUM('Раздел 2.15.3'!X92:AA92),0,1)</f>
        <v>0</v>
      </c>
    </row>
    <row r="13709" spans="1:8" x14ac:dyDescent="0.2">
      <c r="A13709" s="6">
        <f t="shared" si="203"/>
        <v>609562</v>
      </c>
      <c r="B13709" s="7">
        <v>68</v>
      </c>
      <c r="C13709" s="6">
        <v>2</v>
      </c>
      <c r="D13709" s="7">
        <v>240</v>
      </c>
      <c r="E13709" s="7" t="s">
        <v>287</v>
      </c>
      <c r="H13709" s="6">
        <f>IF('Раздел 2.15.3'!W93=SUM('Раздел 2.15.3'!X93:AA93),0,1)</f>
        <v>0</v>
      </c>
    </row>
    <row r="13710" spans="1:8" x14ac:dyDescent="0.2">
      <c r="A13710" s="6">
        <f t="shared" si="203"/>
        <v>609562</v>
      </c>
      <c r="B13710" s="7">
        <v>68</v>
      </c>
      <c r="C13710" s="6">
        <v>2</v>
      </c>
      <c r="D13710" s="7">
        <v>241</v>
      </c>
      <c r="E13710" s="7" t="s">
        <v>288</v>
      </c>
      <c r="H13710" s="6">
        <f>IF('Раздел 2.15.3'!W94=SUM('Раздел 2.15.3'!X94:AA94),0,1)</f>
        <v>0</v>
      </c>
    </row>
    <row r="13711" spans="1:8" x14ac:dyDescent="0.2">
      <c r="A13711" s="6">
        <f t="shared" si="203"/>
        <v>609562</v>
      </c>
      <c r="B13711" s="7">
        <v>68</v>
      </c>
      <c r="C13711" s="6">
        <v>2</v>
      </c>
      <c r="D13711" s="7">
        <v>242</v>
      </c>
      <c r="E13711" s="7" t="s">
        <v>289</v>
      </c>
      <c r="H13711" s="6">
        <f>IF('Раздел 2.15.3'!W95=SUM('Раздел 2.15.3'!X95:AA95),0,1)</f>
        <v>0</v>
      </c>
    </row>
    <row r="13712" spans="1:8" x14ac:dyDescent="0.2">
      <c r="A13712" s="6">
        <f t="shared" si="203"/>
        <v>609562</v>
      </c>
      <c r="B13712" s="7">
        <v>68</v>
      </c>
      <c r="C13712" s="6">
        <v>2</v>
      </c>
      <c r="D13712" s="7">
        <v>243</v>
      </c>
      <c r="E13712" s="7" t="s">
        <v>786</v>
      </c>
      <c r="H13712" s="6">
        <f>IF('Раздел 2.15.3'!W96=SUM('Раздел 2.15.3'!X96:AA96),0,1)</f>
        <v>0</v>
      </c>
    </row>
    <row r="13713" spans="1:8" x14ac:dyDescent="0.2">
      <c r="A13713" s="6">
        <f t="shared" si="203"/>
        <v>609562</v>
      </c>
      <c r="B13713" s="7">
        <v>68</v>
      </c>
      <c r="C13713" s="6">
        <v>2</v>
      </c>
      <c r="D13713" s="7">
        <v>244</v>
      </c>
      <c r="E13713" s="7" t="s">
        <v>787</v>
      </c>
      <c r="H13713" s="6">
        <f>IF('Раздел 2.15.3'!W97=SUM('Раздел 2.15.3'!X97:AA97),0,1)</f>
        <v>0</v>
      </c>
    </row>
    <row r="13714" spans="1:8" x14ac:dyDescent="0.2">
      <c r="A13714" s="6">
        <f t="shared" si="203"/>
        <v>609562</v>
      </c>
      <c r="B13714" s="7">
        <v>68</v>
      </c>
      <c r="C13714" s="6">
        <v>2</v>
      </c>
      <c r="D13714" s="7">
        <v>245</v>
      </c>
      <c r="E13714" s="7" t="s">
        <v>788</v>
      </c>
      <c r="H13714" s="6">
        <f>IF('Раздел 2.15.3'!W98=SUM('Раздел 2.15.3'!X98:AA98),0,1)</f>
        <v>0</v>
      </c>
    </row>
    <row r="13715" spans="1:8" x14ac:dyDescent="0.2">
      <c r="A13715" s="6">
        <f t="shared" si="203"/>
        <v>609562</v>
      </c>
      <c r="B13715" s="7">
        <v>68</v>
      </c>
      <c r="C13715" s="6">
        <v>2</v>
      </c>
      <c r="D13715" s="7">
        <v>246</v>
      </c>
      <c r="E13715" s="7" t="s">
        <v>789</v>
      </c>
      <c r="H13715" s="6">
        <f>IF('Раздел 2.15.3'!W99=SUM('Раздел 2.15.3'!X99:AA99),0,1)</f>
        <v>0</v>
      </c>
    </row>
    <row r="13716" spans="1:8" x14ac:dyDescent="0.2">
      <c r="A13716" s="6">
        <f t="shared" si="203"/>
        <v>609562</v>
      </c>
      <c r="B13716" s="7">
        <v>68</v>
      </c>
      <c r="C13716" s="6">
        <v>2</v>
      </c>
      <c r="D13716" s="7">
        <v>247</v>
      </c>
      <c r="E13716" s="7" t="s">
        <v>790</v>
      </c>
      <c r="H13716" s="6">
        <f>IF('Раздел 2.15.3'!W100=SUM('Раздел 2.15.3'!X100:AA100),0,1)</f>
        <v>0</v>
      </c>
    </row>
    <row r="13717" spans="1:8" x14ac:dyDescent="0.2">
      <c r="A13717" s="6">
        <f t="shared" si="203"/>
        <v>609562</v>
      </c>
      <c r="B13717" s="7">
        <v>68</v>
      </c>
      <c r="C13717" s="6">
        <v>2</v>
      </c>
      <c r="D13717" s="7">
        <v>248</v>
      </c>
      <c r="E13717" s="7" t="s">
        <v>791</v>
      </c>
      <c r="H13717" s="6">
        <f>IF('Раздел 2.15.3'!W101=SUM('Раздел 2.15.3'!X101:AA101),0,1)</f>
        <v>0</v>
      </c>
    </row>
    <row r="13718" spans="1:8" x14ac:dyDescent="0.2">
      <c r="A13718" s="6">
        <f t="shared" si="203"/>
        <v>609562</v>
      </c>
      <c r="B13718" s="7">
        <v>68</v>
      </c>
      <c r="C13718" s="6">
        <v>2</v>
      </c>
      <c r="D13718" s="7">
        <v>249</v>
      </c>
      <c r="E13718" s="7" t="s">
        <v>792</v>
      </c>
      <c r="H13718" s="6">
        <f>IF('Раздел 2.15.3'!W102=SUM('Раздел 2.15.3'!X102:AA102),0,1)</f>
        <v>0</v>
      </c>
    </row>
    <row r="13719" spans="1:8" x14ac:dyDescent="0.2">
      <c r="A13719" s="6">
        <f t="shared" si="203"/>
        <v>609562</v>
      </c>
      <c r="B13719" s="7">
        <v>68</v>
      </c>
      <c r="C13719" s="6">
        <v>2</v>
      </c>
      <c r="D13719" s="7">
        <v>250</v>
      </c>
      <c r="E13719" s="7" t="s">
        <v>793</v>
      </c>
      <c r="H13719" s="6">
        <f>IF('Раздел 2.15.3'!W103=SUM('Раздел 2.15.3'!X103:AA103),0,1)</f>
        <v>0</v>
      </c>
    </row>
    <row r="13720" spans="1:8" x14ac:dyDescent="0.2">
      <c r="A13720" s="6">
        <f t="shared" si="203"/>
        <v>609562</v>
      </c>
      <c r="B13720" s="7">
        <v>68</v>
      </c>
      <c r="C13720" s="6">
        <v>2</v>
      </c>
      <c r="D13720" s="7">
        <v>251</v>
      </c>
      <c r="E13720" s="7" t="s">
        <v>794</v>
      </c>
      <c r="H13720" s="6">
        <f>IF('Раздел 2.15.3'!W104=SUM('Раздел 2.15.3'!X104:AA104),0,1)</f>
        <v>0</v>
      </c>
    </row>
    <row r="13721" spans="1:8" x14ac:dyDescent="0.2">
      <c r="A13721" s="6">
        <f t="shared" si="203"/>
        <v>609562</v>
      </c>
      <c r="B13721" s="7">
        <v>68</v>
      </c>
      <c r="C13721" s="6">
        <v>2</v>
      </c>
      <c r="D13721" s="7">
        <v>252</v>
      </c>
      <c r="E13721" s="7" t="s">
        <v>795</v>
      </c>
      <c r="H13721" s="6">
        <f>IF('Раздел 2.15.3'!W105=SUM('Раздел 2.15.3'!X105:AA105),0,1)</f>
        <v>0</v>
      </c>
    </row>
    <row r="13722" spans="1:8" x14ac:dyDescent="0.2">
      <c r="A13722" s="6">
        <f t="shared" si="203"/>
        <v>609562</v>
      </c>
      <c r="B13722" s="7">
        <v>68</v>
      </c>
      <c r="C13722" s="6">
        <v>2</v>
      </c>
      <c r="D13722" s="7">
        <v>253</v>
      </c>
      <c r="E13722" s="7" t="s">
        <v>796</v>
      </c>
      <c r="H13722" s="6">
        <f>IF('Раздел 2.15.3'!W106=SUM('Раздел 2.15.3'!X106:AA106),0,1)</f>
        <v>0</v>
      </c>
    </row>
    <row r="13723" spans="1:8" x14ac:dyDescent="0.2">
      <c r="A13723" s="6">
        <f t="shared" si="203"/>
        <v>609562</v>
      </c>
      <c r="B13723" s="7">
        <v>68</v>
      </c>
      <c r="C13723" s="6">
        <v>2</v>
      </c>
      <c r="D13723" s="7">
        <v>254</v>
      </c>
      <c r="E13723" s="7" t="s">
        <v>797</v>
      </c>
      <c r="H13723" s="6">
        <f>IF('Раздел 2.15.3'!W107=SUM('Раздел 2.15.3'!X107:AA107),0,1)</f>
        <v>0</v>
      </c>
    </row>
    <row r="13724" spans="1:8" x14ac:dyDescent="0.2">
      <c r="A13724" s="6">
        <f t="shared" si="203"/>
        <v>609562</v>
      </c>
      <c r="B13724" s="7">
        <v>68</v>
      </c>
      <c r="C13724" s="6">
        <v>2</v>
      </c>
      <c r="D13724" s="7">
        <v>255</v>
      </c>
      <c r="E13724" s="7" t="s">
        <v>798</v>
      </c>
      <c r="H13724" s="6">
        <f>IF('Раздел 2.15.3'!W108=SUM('Раздел 2.15.3'!X108:AA108),0,1)</f>
        <v>0</v>
      </c>
    </row>
    <row r="13725" spans="1:8" x14ac:dyDescent="0.2">
      <c r="A13725" s="6">
        <f t="shared" ref="A13725:A13788" si="204">P_3</f>
        <v>609562</v>
      </c>
      <c r="B13725" s="7">
        <v>68</v>
      </c>
      <c r="C13725" s="6">
        <v>2</v>
      </c>
      <c r="D13725" s="7">
        <v>256</v>
      </c>
      <c r="E13725" s="7" t="s">
        <v>799</v>
      </c>
      <c r="H13725" s="6">
        <f>IF('Раздел 2.15.3'!W109=SUM('Раздел 2.15.3'!X109:AA109),0,1)</f>
        <v>0</v>
      </c>
    </row>
    <row r="13726" spans="1:8" x14ac:dyDescent="0.2">
      <c r="A13726" s="6">
        <f t="shared" si="204"/>
        <v>609562</v>
      </c>
      <c r="B13726" s="7">
        <v>68</v>
      </c>
      <c r="C13726" s="6">
        <v>2</v>
      </c>
      <c r="D13726" s="7">
        <v>257</v>
      </c>
      <c r="E13726" s="7" t="s">
        <v>800</v>
      </c>
      <c r="H13726" s="6">
        <f>IF('Раздел 2.15.3'!W110=SUM('Раздел 2.15.3'!X110:AA110),0,1)</f>
        <v>0</v>
      </c>
    </row>
    <row r="13727" spans="1:8" x14ac:dyDescent="0.2">
      <c r="A13727" s="6">
        <f t="shared" si="204"/>
        <v>609562</v>
      </c>
      <c r="B13727" s="7">
        <v>68</v>
      </c>
      <c r="C13727" s="6">
        <v>2</v>
      </c>
      <c r="D13727" s="7">
        <v>258</v>
      </c>
      <c r="E13727" s="7" t="s">
        <v>801</v>
      </c>
      <c r="H13727" s="6">
        <f>IF('Раздел 2.15.3'!W111=SUM('Раздел 2.15.3'!X111:AA111),0,1)</f>
        <v>0</v>
      </c>
    </row>
    <row r="13728" spans="1:8" x14ac:dyDescent="0.2">
      <c r="A13728" s="6">
        <f t="shared" si="204"/>
        <v>609562</v>
      </c>
      <c r="B13728" s="7">
        <v>68</v>
      </c>
      <c r="C13728" s="6">
        <v>2</v>
      </c>
      <c r="D13728" s="7">
        <v>259</v>
      </c>
      <c r="E13728" s="7" t="s">
        <v>802</v>
      </c>
      <c r="H13728" s="6">
        <f>IF('Раздел 2.15.3'!W112=SUM('Раздел 2.15.3'!X112:AA112),0,1)</f>
        <v>0</v>
      </c>
    </row>
    <row r="13729" spans="1:8" x14ac:dyDescent="0.2">
      <c r="A13729" s="6">
        <f t="shared" si="204"/>
        <v>609562</v>
      </c>
      <c r="B13729" s="7">
        <v>68</v>
      </c>
      <c r="C13729" s="6">
        <v>2</v>
      </c>
      <c r="D13729" s="7">
        <v>260</v>
      </c>
      <c r="E13729" s="7" t="s">
        <v>803</v>
      </c>
      <c r="H13729" s="6">
        <f>IF('Раздел 2.15.3'!W113=SUM('Раздел 2.15.3'!X113:AA113),0,1)</f>
        <v>0</v>
      </c>
    </row>
    <row r="13730" spans="1:8" x14ac:dyDescent="0.2">
      <c r="A13730" s="6">
        <f t="shared" si="204"/>
        <v>609562</v>
      </c>
      <c r="B13730" s="7">
        <v>68</v>
      </c>
      <c r="C13730" s="6">
        <v>2</v>
      </c>
      <c r="D13730" s="7">
        <v>261</v>
      </c>
      <c r="E13730" s="7" t="s">
        <v>804</v>
      </c>
      <c r="H13730" s="6">
        <f>IF('Раздел 2.15.3'!W114=SUM('Раздел 2.15.3'!X114:AA114),0,1)</f>
        <v>0</v>
      </c>
    </row>
    <row r="13731" spans="1:8" x14ac:dyDescent="0.2">
      <c r="A13731" s="6">
        <f t="shared" si="204"/>
        <v>609562</v>
      </c>
      <c r="B13731" s="7">
        <v>68</v>
      </c>
      <c r="C13731" s="6">
        <v>2</v>
      </c>
      <c r="D13731" s="7">
        <v>262</v>
      </c>
      <c r="E13731" s="7" t="s">
        <v>805</v>
      </c>
      <c r="H13731" s="6">
        <f>IF('Раздел 2.15.3'!W115=SUM('Раздел 2.15.3'!X115:AA115),0,1)</f>
        <v>0</v>
      </c>
    </row>
    <row r="13732" spans="1:8" x14ac:dyDescent="0.2">
      <c r="A13732" s="6">
        <f t="shared" si="204"/>
        <v>609562</v>
      </c>
      <c r="B13732" s="7">
        <v>68</v>
      </c>
      <c r="C13732" s="6">
        <v>2</v>
      </c>
      <c r="D13732" s="7">
        <v>263</v>
      </c>
      <c r="E13732" s="7" t="s">
        <v>806</v>
      </c>
      <c r="H13732" s="6">
        <f>IF('Раздел 2.15.3'!W116=SUM('Раздел 2.15.3'!X116:AA116),0,1)</f>
        <v>0</v>
      </c>
    </row>
    <row r="13733" spans="1:8" x14ac:dyDescent="0.2">
      <c r="A13733" s="6">
        <f t="shared" si="204"/>
        <v>609562</v>
      </c>
      <c r="B13733" s="7">
        <v>68</v>
      </c>
      <c r="C13733" s="6">
        <v>2</v>
      </c>
      <c r="D13733" s="7">
        <v>264</v>
      </c>
      <c r="E13733" s="7" t="s">
        <v>807</v>
      </c>
      <c r="H13733" s="6">
        <f>IF('Раздел 2.15.3'!W117=SUM('Раздел 2.15.3'!X117:AA117),0,1)</f>
        <v>0</v>
      </c>
    </row>
    <row r="13734" spans="1:8" x14ac:dyDescent="0.2">
      <c r="A13734" s="6">
        <f t="shared" si="204"/>
        <v>609562</v>
      </c>
      <c r="B13734" s="7">
        <v>68</v>
      </c>
      <c r="C13734" s="6">
        <v>2</v>
      </c>
      <c r="D13734" s="7">
        <v>265</v>
      </c>
      <c r="E13734" s="7" t="s">
        <v>808</v>
      </c>
      <c r="H13734" s="6">
        <f>IF('Раздел 2.15.3'!W118=SUM('Раздел 2.15.3'!X118:AA118),0,1)</f>
        <v>0</v>
      </c>
    </row>
    <row r="13735" spans="1:8" x14ac:dyDescent="0.2">
      <c r="A13735" s="6">
        <f t="shared" si="204"/>
        <v>609562</v>
      </c>
      <c r="B13735" s="7">
        <v>68</v>
      </c>
      <c r="C13735" s="6">
        <v>2</v>
      </c>
      <c r="D13735" s="7">
        <v>266</v>
      </c>
      <c r="E13735" s="7" t="s">
        <v>809</v>
      </c>
      <c r="H13735" s="6">
        <f>IF('Раздел 2.15.3'!W119=SUM('Раздел 2.15.3'!X119:AA119),0,1)</f>
        <v>0</v>
      </c>
    </row>
    <row r="13736" spans="1:8" x14ac:dyDescent="0.2">
      <c r="A13736" s="6">
        <f t="shared" si="204"/>
        <v>609562</v>
      </c>
      <c r="B13736" s="7">
        <v>68</v>
      </c>
      <c r="C13736" s="6">
        <v>2</v>
      </c>
      <c r="D13736" s="7">
        <v>267</v>
      </c>
      <c r="E13736" s="7" t="s">
        <v>810</v>
      </c>
      <c r="H13736" s="6">
        <f>IF('Раздел 2.15.3'!W120=SUM('Раздел 2.15.3'!X120:AA120),0,1)</f>
        <v>0</v>
      </c>
    </row>
    <row r="13737" spans="1:8" x14ac:dyDescent="0.2">
      <c r="A13737" s="6">
        <f t="shared" si="204"/>
        <v>609562</v>
      </c>
      <c r="B13737" s="7">
        <v>68</v>
      </c>
      <c r="C13737" s="6">
        <v>2</v>
      </c>
      <c r="D13737" s="7">
        <v>268</v>
      </c>
      <c r="E13737" s="7" t="s">
        <v>811</v>
      </c>
      <c r="H13737" s="6">
        <f>IF('Раздел 2.15.3'!W121=SUM('Раздел 2.15.3'!X121:AA121),0,1)</f>
        <v>0</v>
      </c>
    </row>
    <row r="13738" spans="1:8" x14ac:dyDescent="0.2">
      <c r="A13738" s="6">
        <f t="shared" si="204"/>
        <v>609562</v>
      </c>
      <c r="B13738" s="7">
        <v>68</v>
      </c>
      <c r="C13738" s="6">
        <v>2</v>
      </c>
      <c r="D13738" s="7">
        <v>269</v>
      </c>
      <c r="E13738" s="7" t="s">
        <v>812</v>
      </c>
      <c r="H13738" s="6">
        <f>IF('Раздел 2.15.3'!W122=SUM('Раздел 2.15.3'!X122:AA122),0,1)</f>
        <v>0</v>
      </c>
    </row>
    <row r="13739" spans="1:8" x14ac:dyDescent="0.2">
      <c r="A13739" s="6">
        <f t="shared" si="204"/>
        <v>609562</v>
      </c>
      <c r="B13739" s="7">
        <v>68</v>
      </c>
      <c r="C13739" s="6">
        <v>2</v>
      </c>
      <c r="D13739" s="7">
        <v>270</v>
      </c>
      <c r="E13739" s="7" t="s">
        <v>813</v>
      </c>
      <c r="H13739" s="6">
        <f>IF('Раздел 2.15.3'!W123=SUM('Раздел 2.15.3'!X123:AA123),0,1)</f>
        <v>0</v>
      </c>
    </row>
    <row r="13740" spans="1:8" x14ac:dyDescent="0.2">
      <c r="A13740" s="6">
        <f t="shared" si="204"/>
        <v>609562</v>
      </c>
      <c r="B13740" s="7">
        <v>68</v>
      </c>
      <c r="C13740" s="6">
        <v>2</v>
      </c>
      <c r="D13740" s="7">
        <v>271</v>
      </c>
      <c r="E13740" s="7" t="s">
        <v>131</v>
      </c>
      <c r="H13740" s="6">
        <f>IF('Раздел 2.15.3'!W124=SUM('Раздел 2.15.3'!X124:AA124),0,1)</f>
        <v>0</v>
      </c>
    </row>
    <row r="13741" spans="1:8" x14ac:dyDescent="0.2">
      <c r="A13741" s="6">
        <f t="shared" si="204"/>
        <v>609562</v>
      </c>
      <c r="B13741" s="7">
        <v>68</v>
      </c>
      <c r="C13741" s="6">
        <v>2</v>
      </c>
      <c r="D13741" s="7">
        <v>272</v>
      </c>
      <c r="E13741" s="7" t="s">
        <v>132</v>
      </c>
      <c r="H13741" s="6">
        <f>IF('Раздел 2.15.3'!W125=SUM('Раздел 2.15.3'!X125:AA125),0,1)</f>
        <v>0</v>
      </c>
    </row>
    <row r="13742" spans="1:8" x14ac:dyDescent="0.2">
      <c r="A13742" s="6">
        <f t="shared" si="204"/>
        <v>609562</v>
      </c>
      <c r="B13742" s="7">
        <v>68</v>
      </c>
      <c r="C13742" s="6">
        <v>2</v>
      </c>
      <c r="D13742" s="7">
        <v>273</v>
      </c>
      <c r="E13742" s="7" t="s">
        <v>133</v>
      </c>
      <c r="H13742" s="6">
        <f>IF('Раздел 2.15.3'!W126=SUM('Раздел 2.15.3'!X126:AA126),0,1)</f>
        <v>0</v>
      </c>
    </row>
    <row r="13743" spans="1:8" x14ac:dyDescent="0.2">
      <c r="A13743" s="6">
        <f t="shared" si="204"/>
        <v>609562</v>
      </c>
      <c r="B13743" s="7">
        <v>68</v>
      </c>
      <c r="C13743" s="6">
        <v>2</v>
      </c>
      <c r="D13743" s="7">
        <v>274</v>
      </c>
      <c r="E13743" s="7" t="s">
        <v>134</v>
      </c>
      <c r="H13743" s="6">
        <f>IF('Раздел 2.15.3'!W127=SUM('Раздел 2.15.3'!X127:AA127),0,1)</f>
        <v>0</v>
      </c>
    </row>
    <row r="13744" spans="1:8" x14ac:dyDescent="0.2">
      <c r="A13744" s="6">
        <f t="shared" si="204"/>
        <v>609562</v>
      </c>
      <c r="B13744" s="7">
        <v>68</v>
      </c>
      <c r="C13744" s="6">
        <v>2</v>
      </c>
      <c r="D13744" s="7">
        <v>275</v>
      </c>
      <c r="E13744" s="7" t="s">
        <v>135</v>
      </c>
      <c r="H13744" s="6">
        <f>IF('Раздел 2.15.3'!W128=SUM('Раздел 2.15.3'!X128:AA128),0,1)</f>
        <v>0</v>
      </c>
    </row>
    <row r="13745" spans="1:8" x14ac:dyDescent="0.2">
      <c r="A13745" s="6">
        <f t="shared" si="204"/>
        <v>609562</v>
      </c>
      <c r="B13745" s="7">
        <v>68</v>
      </c>
      <c r="C13745" s="6">
        <v>2</v>
      </c>
      <c r="D13745" s="7">
        <v>276</v>
      </c>
      <c r="E13745" s="7" t="s">
        <v>136</v>
      </c>
      <c r="H13745" s="6">
        <f>IF('Раздел 2.15.3'!W129=SUM('Раздел 2.15.3'!X129:AA129),0,1)</f>
        <v>0</v>
      </c>
    </row>
    <row r="13746" spans="1:8" x14ac:dyDescent="0.2">
      <c r="A13746" s="6">
        <f t="shared" si="204"/>
        <v>609562</v>
      </c>
      <c r="B13746" s="7">
        <v>68</v>
      </c>
      <c r="C13746" s="6">
        <v>2</v>
      </c>
      <c r="D13746" s="7">
        <v>277</v>
      </c>
      <c r="E13746" s="7" t="s">
        <v>137</v>
      </c>
      <c r="H13746" s="6">
        <f>IF('Раздел 2.15.3'!W130=SUM('Раздел 2.15.3'!X130:AA130),0,1)</f>
        <v>0</v>
      </c>
    </row>
    <row r="13747" spans="1:8" x14ac:dyDescent="0.2">
      <c r="A13747" s="6">
        <f t="shared" si="204"/>
        <v>609562</v>
      </c>
      <c r="B13747" s="7">
        <v>68</v>
      </c>
      <c r="C13747" s="6">
        <v>2</v>
      </c>
      <c r="D13747" s="7">
        <v>278</v>
      </c>
      <c r="E13747" s="7" t="s">
        <v>138</v>
      </c>
      <c r="H13747" s="6">
        <f>IF('Раздел 2.15.3'!W131=SUM('Раздел 2.15.3'!X131:AA131),0,1)</f>
        <v>0</v>
      </c>
    </row>
    <row r="13748" spans="1:8" x14ac:dyDescent="0.2">
      <c r="A13748" s="6">
        <f t="shared" si="204"/>
        <v>609562</v>
      </c>
      <c r="B13748" s="7">
        <v>68</v>
      </c>
      <c r="C13748" s="6">
        <v>2</v>
      </c>
      <c r="D13748" s="7">
        <v>279</v>
      </c>
      <c r="E13748" s="7" t="s">
        <v>139</v>
      </c>
      <c r="H13748" s="6">
        <f>IF('Раздел 2.15.3'!W132=SUM('Раздел 2.15.3'!X132:AA132),0,1)</f>
        <v>0</v>
      </c>
    </row>
    <row r="13749" spans="1:8" x14ac:dyDescent="0.2">
      <c r="A13749" s="6">
        <f t="shared" si="204"/>
        <v>609562</v>
      </c>
      <c r="B13749" s="7">
        <v>68</v>
      </c>
      <c r="C13749" s="6">
        <v>2</v>
      </c>
      <c r="D13749" s="7">
        <v>280</v>
      </c>
      <c r="E13749" s="7" t="s">
        <v>140</v>
      </c>
      <c r="H13749" s="6">
        <f>IF('Раздел 2.15.3'!W133=SUM('Раздел 2.15.3'!X133:AA133),0,1)</f>
        <v>0</v>
      </c>
    </row>
    <row r="13750" spans="1:8" x14ac:dyDescent="0.2">
      <c r="A13750" s="6">
        <f t="shared" si="204"/>
        <v>609562</v>
      </c>
      <c r="B13750" s="7">
        <v>68</v>
      </c>
      <c r="C13750" s="6">
        <v>2</v>
      </c>
      <c r="D13750" s="7">
        <v>281</v>
      </c>
      <c r="E13750" s="7" t="s">
        <v>141</v>
      </c>
      <c r="H13750" s="6">
        <f>IF('Раздел 2.15.3'!W134=SUM('Раздел 2.15.3'!X134:AA134),0,1)</f>
        <v>0</v>
      </c>
    </row>
    <row r="13751" spans="1:8" x14ac:dyDescent="0.2">
      <c r="A13751" s="6">
        <f t="shared" si="204"/>
        <v>609562</v>
      </c>
      <c r="B13751" s="7">
        <v>68</v>
      </c>
      <c r="C13751" s="6">
        <v>2</v>
      </c>
      <c r="D13751" s="7">
        <v>282</v>
      </c>
      <c r="E13751" s="7" t="s">
        <v>142</v>
      </c>
      <c r="H13751" s="6">
        <f>IF('Раздел 2.15.3'!W135=SUM('Раздел 2.15.3'!X135:AA135),0,1)</f>
        <v>0</v>
      </c>
    </row>
    <row r="13752" spans="1:8" x14ac:dyDescent="0.2">
      <c r="A13752" s="6">
        <f t="shared" si="204"/>
        <v>609562</v>
      </c>
      <c r="B13752" s="7">
        <v>68</v>
      </c>
      <c r="C13752" s="6">
        <v>2</v>
      </c>
      <c r="D13752" s="7">
        <v>283</v>
      </c>
      <c r="E13752" s="7" t="s">
        <v>654</v>
      </c>
      <c r="H13752" s="6">
        <f>IF('Раздел 2.15.3'!W136=SUM('Раздел 2.15.3'!X136:AA136),0,1)</f>
        <v>0</v>
      </c>
    </row>
    <row r="13753" spans="1:8" x14ac:dyDescent="0.2">
      <c r="A13753" s="6">
        <f t="shared" si="204"/>
        <v>609562</v>
      </c>
      <c r="B13753" s="7">
        <v>68</v>
      </c>
      <c r="C13753" s="6">
        <v>2</v>
      </c>
      <c r="D13753" s="7">
        <v>284</v>
      </c>
      <c r="E13753" s="7" t="s">
        <v>655</v>
      </c>
      <c r="H13753" s="6">
        <f>IF('Раздел 2.15.3'!W137=SUM('Раздел 2.15.3'!X137:AA137),0,1)</f>
        <v>0</v>
      </c>
    </row>
    <row r="13754" spans="1:8" x14ac:dyDescent="0.2">
      <c r="A13754" s="6">
        <f t="shared" si="204"/>
        <v>609562</v>
      </c>
      <c r="B13754" s="7">
        <v>68</v>
      </c>
      <c r="C13754" s="6">
        <v>2</v>
      </c>
      <c r="D13754" s="7">
        <v>285</v>
      </c>
      <c r="E13754" s="7" t="s">
        <v>656</v>
      </c>
      <c r="H13754" s="6">
        <f>IF('Раздел 2.15.3'!W138=SUM('Раздел 2.15.3'!X138:AA138),0,1)</f>
        <v>0</v>
      </c>
    </row>
    <row r="13755" spans="1:8" x14ac:dyDescent="0.2">
      <c r="A13755" s="6">
        <f t="shared" si="204"/>
        <v>609562</v>
      </c>
      <c r="B13755" s="7">
        <v>68</v>
      </c>
      <c r="C13755" s="6">
        <v>2</v>
      </c>
      <c r="D13755" s="7">
        <v>286</v>
      </c>
      <c r="E13755" s="7" t="s">
        <v>657</v>
      </c>
      <c r="H13755" s="6">
        <f>IF('Раздел 2.15.3'!W139=SUM('Раздел 2.15.3'!X139:AA139),0,1)</f>
        <v>0</v>
      </c>
    </row>
    <row r="13756" spans="1:8" x14ac:dyDescent="0.2">
      <c r="A13756" s="6">
        <f t="shared" si="204"/>
        <v>609562</v>
      </c>
      <c r="B13756" s="7">
        <v>68</v>
      </c>
      <c r="C13756" s="6">
        <v>2</v>
      </c>
      <c r="D13756" s="7">
        <v>287</v>
      </c>
      <c r="E13756" s="7" t="s">
        <v>658</v>
      </c>
      <c r="H13756" s="6">
        <f>IF('Раздел 2.15.3'!W140=SUM('Раздел 2.15.3'!X140:AA140),0,1)</f>
        <v>0</v>
      </c>
    </row>
    <row r="13757" spans="1:8" x14ac:dyDescent="0.2">
      <c r="A13757" s="6">
        <f t="shared" si="204"/>
        <v>609562</v>
      </c>
      <c r="B13757" s="7">
        <v>68</v>
      </c>
      <c r="C13757" s="6">
        <v>2</v>
      </c>
      <c r="D13757" s="7">
        <v>288</v>
      </c>
      <c r="E13757" s="7" t="s">
        <v>28</v>
      </c>
      <c r="H13757" s="6">
        <f>IF('Раздел 2.15.3'!W141=SUM('Раздел 2.15.3'!X141:AA141),0,1)</f>
        <v>0</v>
      </c>
    </row>
    <row r="13758" spans="1:8" x14ac:dyDescent="0.2">
      <c r="A13758" s="6">
        <f t="shared" si="204"/>
        <v>609562</v>
      </c>
      <c r="B13758" s="7">
        <v>68</v>
      </c>
      <c r="C13758" s="6">
        <v>2</v>
      </c>
      <c r="D13758" s="7">
        <v>289</v>
      </c>
      <c r="E13758" s="7" t="s">
        <v>29</v>
      </c>
      <c r="H13758" s="6">
        <f>IF('Раздел 2.15.3'!W142=SUM('Раздел 2.15.3'!X142:AA142),0,1)</f>
        <v>0</v>
      </c>
    </row>
    <row r="13759" spans="1:8" x14ac:dyDescent="0.2">
      <c r="A13759" s="6">
        <f t="shared" si="204"/>
        <v>609562</v>
      </c>
      <c r="B13759" s="7">
        <v>68</v>
      </c>
      <c r="C13759" s="6">
        <v>2</v>
      </c>
      <c r="D13759" s="7">
        <v>290</v>
      </c>
      <c r="E13759" s="7" t="s">
        <v>30</v>
      </c>
      <c r="H13759" s="6">
        <f>IF('Раздел 2.15.3'!W143=SUM('Раздел 2.15.3'!X143:AA143),0,1)</f>
        <v>0</v>
      </c>
    </row>
    <row r="13760" spans="1:8" x14ac:dyDescent="0.2">
      <c r="A13760" s="6">
        <f t="shared" si="204"/>
        <v>609562</v>
      </c>
      <c r="B13760" s="7">
        <v>68</v>
      </c>
      <c r="C13760" s="6">
        <v>2</v>
      </c>
      <c r="D13760" s="7">
        <v>291</v>
      </c>
      <c r="E13760" s="7" t="s">
        <v>31</v>
      </c>
      <c r="H13760" s="6">
        <f>IF('Раздел 2.15.3'!W144=SUM('Раздел 2.15.3'!X144:AA144),0,1)</f>
        <v>0</v>
      </c>
    </row>
    <row r="13761" spans="1:8" x14ac:dyDescent="0.2">
      <c r="A13761" s="6">
        <f t="shared" si="204"/>
        <v>609562</v>
      </c>
      <c r="B13761" s="7">
        <v>68</v>
      </c>
      <c r="C13761" s="6">
        <v>2</v>
      </c>
      <c r="D13761" s="7">
        <v>292</v>
      </c>
      <c r="E13761" s="7" t="s">
        <v>32</v>
      </c>
      <c r="H13761" s="6">
        <f>IF('Раздел 2.15.3'!W145=SUM('Раздел 2.15.3'!X145:AA145),0,1)</f>
        <v>0</v>
      </c>
    </row>
    <row r="13762" spans="1:8" x14ac:dyDescent="0.2">
      <c r="A13762" s="6">
        <f t="shared" si="204"/>
        <v>609562</v>
      </c>
      <c r="B13762" s="7">
        <v>68</v>
      </c>
      <c r="C13762" s="6">
        <v>2</v>
      </c>
      <c r="D13762" s="7">
        <v>293</v>
      </c>
      <c r="E13762" s="7" t="s">
        <v>33</v>
      </c>
      <c r="H13762" s="6">
        <f>IF('Раздел 2.15.3'!W146=SUM('Раздел 2.15.3'!X146:AA146),0,1)</f>
        <v>0</v>
      </c>
    </row>
    <row r="13763" spans="1:8" x14ac:dyDescent="0.2">
      <c r="A13763" s="6">
        <f t="shared" si="204"/>
        <v>609562</v>
      </c>
      <c r="B13763" s="7">
        <v>68</v>
      </c>
      <c r="C13763" s="6">
        <v>2</v>
      </c>
      <c r="D13763" s="7">
        <v>294</v>
      </c>
      <c r="E13763" s="7" t="s">
        <v>34</v>
      </c>
      <c r="H13763" s="6">
        <f>IF('Раздел 2.15.3'!W147=SUM('Раздел 2.15.3'!X147:AA147),0,1)</f>
        <v>0</v>
      </c>
    </row>
    <row r="13764" spans="1:8" x14ac:dyDescent="0.2">
      <c r="A13764" s="6">
        <f t="shared" si="204"/>
        <v>609562</v>
      </c>
      <c r="B13764" s="7">
        <v>68</v>
      </c>
      <c r="C13764" s="6">
        <v>2</v>
      </c>
      <c r="D13764" s="7">
        <v>295</v>
      </c>
      <c r="E13764" s="7" t="s">
        <v>35</v>
      </c>
      <c r="H13764" s="6">
        <f>IF('Раздел 2.15.3'!W148=SUM('Раздел 2.15.3'!X148:AA148),0,1)</f>
        <v>0</v>
      </c>
    </row>
    <row r="13765" spans="1:8" x14ac:dyDescent="0.2">
      <c r="A13765" s="6">
        <f t="shared" si="204"/>
        <v>609562</v>
      </c>
      <c r="B13765" s="7">
        <v>68</v>
      </c>
      <c r="C13765" s="6">
        <v>2</v>
      </c>
      <c r="D13765" s="7">
        <v>296</v>
      </c>
      <c r="E13765" s="7" t="s">
        <v>36</v>
      </c>
      <c r="H13765" s="6">
        <f>IF('Раздел 2.15.3'!W149=SUM('Раздел 2.15.3'!X149:AA149),0,1)</f>
        <v>0</v>
      </c>
    </row>
    <row r="13766" spans="1:8" x14ac:dyDescent="0.2">
      <c r="A13766" s="6">
        <f t="shared" si="204"/>
        <v>609562</v>
      </c>
      <c r="B13766" s="7">
        <v>68</v>
      </c>
      <c r="C13766" s="6">
        <v>2</v>
      </c>
      <c r="D13766" s="7">
        <v>297</v>
      </c>
      <c r="E13766" s="7" t="s">
        <v>37</v>
      </c>
      <c r="H13766" s="6">
        <f>IF('Раздел 2.15.3'!W150=SUM('Раздел 2.15.3'!X150:AA150),0,1)</f>
        <v>0</v>
      </c>
    </row>
    <row r="13767" spans="1:8" x14ac:dyDescent="0.2">
      <c r="A13767" s="6">
        <f t="shared" si="204"/>
        <v>609562</v>
      </c>
      <c r="B13767" s="7">
        <v>68</v>
      </c>
      <c r="C13767" s="6">
        <v>2</v>
      </c>
      <c r="D13767" s="7">
        <v>298</v>
      </c>
      <c r="E13767" s="7" t="s">
        <v>38</v>
      </c>
      <c r="H13767" s="6">
        <f>IF('Раздел 2.15.3'!W151=SUM('Раздел 2.15.3'!X151:AA151),0,1)</f>
        <v>0</v>
      </c>
    </row>
    <row r="13768" spans="1:8" x14ac:dyDescent="0.2">
      <c r="A13768" s="6">
        <f t="shared" si="204"/>
        <v>609562</v>
      </c>
      <c r="B13768" s="7">
        <v>68</v>
      </c>
      <c r="C13768" s="6">
        <v>2</v>
      </c>
      <c r="D13768" s="7">
        <v>299</v>
      </c>
      <c r="E13768" s="7" t="s">
        <v>39</v>
      </c>
      <c r="H13768" s="6">
        <f>IF('Раздел 2.15.3'!W152=SUM('Раздел 2.15.3'!X152:AA152),0,1)</f>
        <v>0</v>
      </c>
    </row>
    <row r="13769" spans="1:8" x14ac:dyDescent="0.2">
      <c r="A13769" s="6">
        <f t="shared" si="204"/>
        <v>609562</v>
      </c>
      <c r="B13769" s="7">
        <v>68</v>
      </c>
      <c r="C13769" s="6">
        <v>2</v>
      </c>
      <c r="D13769" s="7">
        <v>300</v>
      </c>
      <c r="E13769" s="7" t="s">
        <v>40</v>
      </c>
      <c r="H13769" s="6">
        <f>IF('Раздел 2.15.3'!W153=SUM('Раздел 2.15.3'!X153:AA153),0,1)</f>
        <v>0</v>
      </c>
    </row>
    <row r="13770" spans="1:8" x14ac:dyDescent="0.2">
      <c r="A13770" s="6">
        <f t="shared" si="204"/>
        <v>609562</v>
      </c>
      <c r="B13770" s="7">
        <v>68</v>
      </c>
      <c r="C13770" s="6">
        <v>2</v>
      </c>
      <c r="D13770" s="7">
        <v>301</v>
      </c>
      <c r="E13770" s="7" t="s">
        <v>41</v>
      </c>
      <c r="H13770" s="6">
        <f>IF('Раздел 2.15.3'!W154=SUM('Раздел 2.15.3'!X154:AA154),0,1)</f>
        <v>0</v>
      </c>
    </row>
    <row r="13771" spans="1:8" x14ac:dyDescent="0.2">
      <c r="A13771" s="6">
        <f t="shared" si="204"/>
        <v>609562</v>
      </c>
      <c r="B13771" s="7">
        <v>68</v>
      </c>
      <c r="C13771" s="6">
        <v>2</v>
      </c>
      <c r="D13771" s="7">
        <v>302</v>
      </c>
      <c r="E13771" s="7" t="s">
        <v>42</v>
      </c>
      <c r="H13771" s="6">
        <f>IF('Раздел 2.15.3'!W155=SUM('Раздел 2.15.3'!X155:AA155),0,1)</f>
        <v>0</v>
      </c>
    </row>
    <row r="13772" spans="1:8" x14ac:dyDescent="0.2">
      <c r="A13772" s="6">
        <f t="shared" si="204"/>
        <v>609562</v>
      </c>
      <c r="B13772" s="7">
        <v>68</v>
      </c>
      <c r="C13772" s="6">
        <v>2</v>
      </c>
      <c r="D13772" s="7">
        <v>303</v>
      </c>
      <c r="E13772" s="7" t="s">
        <v>43</v>
      </c>
      <c r="H13772" s="6">
        <f>IF('Раздел 2.15.3'!W156=SUM('Раздел 2.15.3'!X156:AA156),0,1)</f>
        <v>0</v>
      </c>
    </row>
    <row r="13773" spans="1:8" x14ac:dyDescent="0.2">
      <c r="A13773" s="6">
        <f t="shared" si="204"/>
        <v>609562</v>
      </c>
      <c r="B13773" s="7">
        <v>68</v>
      </c>
      <c r="C13773" s="6">
        <v>2</v>
      </c>
      <c r="D13773" s="7">
        <v>304</v>
      </c>
      <c r="E13773" s="7" t="s">
        <v>556</v>
      </c>
      <c r="H13773" s="6">
        <f>IF('Раздел 2.15.3'!W157=SUM('Раздел 2.15.3'!X157:AA157),0,1)</f>
        <v>0</v>
      </c>
    </row>
    <row r="13774" spans="1:8" x14ac:dyDescent="0.2">
      <c r="A13774" s="6">
        <f t="shared" si="204"/>
        <v>609562</v>
      </c>
      <c r="B13774" s="7">
        <v>68</v>
      </c>
      <c r="C13774" s="6">
        <v>2</v>
      </c>
      <c r="D13774" s="7">
        <v>305</v>
      </c>
      <c r="E13774" s="7" t="s">
        <v>557</v>
      </c>
      <c r="H13774" s="6">
        <f>IF('Раздел 2.15.3'!W158=SUM('Раздел 2.15.3'!X158:AA158),0,1)</f>
        <v>0</v>
      </c>
    </row>
    <row r="13775" spans="1:8" x14ac:dyDescent="0.2">
      <c r="A13775" s="6">
        <f t="shared" si="204"/>
        <v>609562</v>
      </c>
      <c r="B13775" s="7">
        <v>68</v>
      </c>
      <c r="C13775" s="6">
        <v>2</v>
      </c>
      <c r="D13775" s="7">
        <v>306</v>
      </c>
      <c r="E13775" s="7" t="s">
        <v>558</v>
      </c>
      <c r="H13775" s="6">
        <f>IF('Раздел 2.15.3'!W159=SUM('Раздел 2.15.3'!X159:AA159),0,1)</f>
        <v>0</v>
      </c>
    </row>
    <row r="13776" spans="1:8" x14ac:dyDescent="0.2">
      <c r="A13776" s="6">
        <f t="shared" si="204"/>
        <v>609562</v>
      </c>
      <c r="B13776" s="7">
        <v>68</v>
      </c>
      <c r="C13776" s="6">
        <v>2</v>
      </c>
      <c r="D13776" s="7">
        <v>307</v>
      </c>
      <c r="E13776" s="7" t="s">
        <v>559</v>
      </c>
      <c r="H13776" s="6">
        <f>IF('Раздел 2.15.3'!W160=SUM('Раздел 2.15.3'!X160:AA160),0,1)</f>
        <v>0</v>
      </c>
    </row>
    <row r="13777" spans="1:8" x14ac:dyDescent="0.2">
      <c r="A13777" s="6">
        <f t="shared" si="204"/>
        <v>609562</v>
      </c>
      <c r="B13777" s="7">
        <v>68</v>
      </c>
      <c r="C13777" s="6">
        <v>2</v>
      </c>
      <c r="D13777" s="7">
        <v>308</v>
      </c>
      <c r="E13777" s="7" t="s">
        <v>560</v>
      </c>
      <c r="H13777" s="6">
        <f>IF('Раздел 2.15.3'!W161=SUM('Раздел 2.15.3'!X161:AA161),0,1)</f>
        <v>0</v>
      </c>
    </row>
    <row r="13778" spans="1:8" x14ac:dyDescent="0.2">
      <c r="A13778" s="6">
        <f t="shared" si="204"/>
        <v>609562</v>
      </c>
      <c r="B13778" s="7">
        <v>68</v>
      </c>
      <c r="C13778" s="6">
        <v>2</v>
      </c>
      <c r="D13778" s="7">
        <v>309</v>
      </c>
      <c r="E13778" s="7" t="s">
        <v>561</v>
      </c>
      <c r="H13778" s="6">
        <f>IF('Раздел 2.15.3'!W162=SUM('Раздел 2.15.3'!X162:AA162),0,1)</f>
        <v>0</v>
      </c>
    </row>
    <row r="13779" spans="1:8" x14ac:dyDescent="0.2">
      <c r="A13779" s="6">
        <f t="shared" si="204"/>
        <v>609562</v>
      </c>
      <c r="B13779" s="7">
        <v>68</v>
      </c>
      <c r="C13779" s="6">
        <v>2</v>
      </c>
      <c r="D13779" s="7">
        <v>310</v>
      </c>
      <c r="E13779" s="7" t="s">
        <v>562</v>
      </c>
      <c r="H13779" s="6">
        <f>IF('Раздел 2.15.3'!W163=SUM('Раздел 2.15.3'!X163:AA163),0,1)</f>
        <v>0</v>
      </c>
    </row>
    <row r="13780" spans="1:8" x14ac:dyDescent="0.2">
      <c r="A13780" s="6">
        <f t="shared" si="204"/>
        <v>609562</v>
      </c>
      <c r="B13780" s="7">
        <v>68</v>
      </c>
      <c r="C13780" s="6">
        <v>2</v>
      </c>
      <c r="D13780" s="7">
        <v>311</v>
      </c>
      <c r="E13780" s="7" t="s">
        <v>563</v>
      </c>
      <c r="H13780" s="6">
        <f>IF('Раздел 2.15.3'!W164=SUM('Раздел 2.15.3'!X164:AA164),0,1)</f>
        <v>0</v>
      </c>
    </row>
    <row r="13781" spans="1:8" x14ac:dyDescent="0.2">
      <c r="A13781" s="6">
        <f t="shared" si="204"/>
        <v>609562</v>
      </c>
      <c r="B13781" s="7">
        <v>68</v>
      </c>
      <c r="C13781" s="6">
        <v>2</v>
      </c>
      <c r="D13781" s="7">
        <v>312</v>
      </c>
      <c r="E13781" s="7" t="s">
        <v>564</v>
      </c>
      <c r="H13781" s="6">
        <f>IF('Раздел 2.15.3'!W165=SUM('Раздел 2.15.3'!X165:AA165),0,1)</f>
        <v>0</v>
      </c>
    </row>
    <row r="13782" spans="1:8" x14ac:dyDescent="0.2">
      <c r="A13782" s="6">
        <f t="shared" si="204"/>
        <v>609562</v>
      </c>
      <c r="B13782" s="7">
        <v>68</v>
      </c>
      <c r="C13782" s="6">
        <v>2</v>
      </c>
      <c r="D13782" s="7">
        <v>313</v>
      </c>
      <c r="E13782" s="7" t="s">
        <v>565</v>
      </c>
      <c r="H13782" s="6">
        <f>IF('Раздел 2.15.3'!W166=SUM('Раздел 2.15.3'!X166:AA166),0,1)</f>
        <v>0</v>
      </c>
    </row>
    <row r="13783" spans="1:8" x14ac:dyDescent="0.2">
      <c r="A13783" s="6">
        <f t="shared" si="204"/>
        <v>609562</v>
      </c>
      <c r="B13783" s="7">
        <v>68</v>
      </c>
      <c r="C13783" s="6">
        <v>2</v>
      </c>
      <c r="D13783" s="7">
        <v>314</v>
      </c>
      <c r="E13783" s="7" t="s">
        <v>566</v>
      </c>
      <c r="H13783" s="6">
        <f>IF('Раздел 2.15.3'!W167=SUM('Раздел 2.15.3'!X167:AA167),0,1)</f>
        <v>0</v>
      </c>
    </row>
    <row r="13784" spans="1:8" x14ac:dyDescent="0.2">
      <c r="A13784" s="6">
        <f t="shared" si="204"/>
        <v>609562</v>
      </c>
      <c r="B13784" s="7">
        <v>68</v>
      </c>
      <c r="C13784" s="6">
        <v>2</v>
      </c>
      <c r="D13784" s="7">
        <v>315</v>
      </c>
      <c r="E13784" s="7" t="s">
        <v>567</v>
      </c>
      <c r="H13784" s="6">
        <f>IF('Раздел 2.15.3'!W168=SUM('Раздел 2.15.3'!X168:AA168),0,1)</f>
        <v>0</v>
      </c>
    </row>
    <row r="13785" spans="1:8" x14ac:dyDescent="0.2">
      <c r="A13785" s="6">
        <f t="shared" si="204"/>
        <v>609562</v>
      </c>
      <c r="B13785" s="7">
        <v>68</v>
      </c>
      <c r="C13785" s="6">
        <v>2</v>
      </c>
      <c r="D13785" s="7">
        <v>316</v>
      </c>
      <c r="E13785" s="7" t="s">
        <v>568</v>
      </c>
      <c r="H13785" s="6">
        <f>IF('Раздел 2.15.3'!W169=SUM('Раздел 2.15.3'!X169:AA169),0,1)</f>
        <v>0</v>
      </c>
    </row>
    <row r="13786" spans="1:8" x14ac:dyDescent="0.2">
      <c r="A13786" s="6">
        <f t="shared" si="204"/>
        <v>609562</v>
      </c>
      <c r="B13786" s="7">
        <v>68</v>
      </c>
      <c r="C13786" s="6">
        <v>2</v>
      </c>
      <c r="D13786" s="7">
        <v>317</v>
      </c>
      <c r="E13786" s="7" t="s">
        <v>569</v>
      </c>
      <c r="H13786" s="6">
        <f>IF('Раздел 2.15.3'!W170=SUM('Раздел 2.15.3'!X170:AA170),0,1)</f>
        <v>0</v>
      </c>
    </row>
    <row r="13787" spans="1:8" x14ac:dyDescent="0.2">
      <c r="A13787" s="6">
        <f t="shared" si="204"/>
        <v>609562</v>
      </c>
      <c r="B13787" s="7">
        <v>68</v>
      </c>
      <c r="C13787" s="6">
        <v>2</v>
      </c>
      <c r="D13787" s="7">
        <v>318</v>
      </c>
      <c r="E13787" s="7" t="s">
        <v>570</v>
      </c>
      <c r="H13787" s="6">
        <f>IF('Раздел 2.15.3'!W171=SUM('Раздел 2.15.3'!X171:AA171),0,1)</f>
        <v>0</v>
      </c>
    </row>
    <row r="13788" spans="1:8" x14ac:dyDescent="0.2">
      <c r="A13788" s="6">
        <f t="shared" si="204"/>
        <v>609562</v>
      </c>
      <c r="B13788" s="7">
        <v>68</v>
      </c>
      <c r="C13788" s="6">
        <v>2</v>
      </c>
      <c r="D13788" s="7">
        <v>319</v>
      </c>
      <c r="E13788" s="7" t="s">
        <v>571</v>
      </c>
      <c r="H13788" s="6">
        <f>IF('Раздел 2.15.3'!W172=SUM('Раздел 2.15.3'!X172:AA172),0,1)</f>
        <v>0</v>
      </c>
    </row>
    <row r="13789" spans="1:8" x14ac:dyDescent="0.2">
      <c r="A13789" s="6">
        <f t="shared" ref="A13789:A13852" si="205">P_3</f>
        <v>609562</v>
      </c>
      <c r="B13789" s="7">
        <v>68</v>
      </c>
      <c r="C13789" s="6">
        <v>2</v>
      </c>
      <c r="D13789" s="7">
        <v>320</v>
      </c>
      <c r="E13789" s="7" t="s">
        <v>572</v>
      </c>
      <c r="H13789" s="6">
        <f>IF('Раздел 2.15.3'!W173=SUM('Раздел 2.15.3'!X173:AA173),0,1)</f>
        <v>0</v>
      </c>
    </row>
    <row r="13790" spans="1:8" x14ac:dyDescent="0.2">
      <c r="A13790" s="6">
        <f t="shared" si="205"/>
        <v>609562</v>
      </c>
      <c r="B13790" s="7">
        <v>68</v>
      </c>
      <c r="C13790" s="6">
        <v>2</v>
      </c>
      <c r="D13790" s="7">
        <v>321</v>
      </c>
      <c r="E13790" s="7" t="s">
        <v>573</v>
      </c>
      <c r="H13790" s="6">
        <f>IF('Раздел 2.15.3'!W174=SUM('Раздел 2.15.3'!X174:AA174),0,1)</f>
        <v>0</v>
      </c>
    </row>
    <row r="13791" spans="1:8" x14ac:dyDescent="0.2">
      <c r="A13791" s="6">
        <f t="shared" si="205"/>
        <v>609562</v>
      </c>
      <c r="B13791" s="7">
        <v>68</v>
      </c>
      <c r="C13791" s="6">
        <v>2</v>
      </c>
      <c r="D13791" s="7">
        <v>322</v>
      </c>
      <c r="E13791" s="7" t="s">
        <v>574</v>
      </c>
      <c r="H13791" s="6">
        <f>IF('Раздел 2.15.3'!W175=SUM('Раздел 2.15.3'!X175:AA175),0,1)</f>
        <v>0</v>
      </c>
    </row>
    <row r="13792" spans="1:8" x14ac:dyDescent="0.2">
      <c r="A13792" s="6">
        <f t="shared" si="205"/>
        <v>609562</v>
      </c>
      <c r="B13792" s="7">
        <v>68</v>
      </c>
      <c r="C13792" s="6">
        <v>2</v>
      </c>
      <c r="D13792" s="7">
        <v>323</v>
      </c>
      <c r="E13792" s="7" t="s">
        <v>575</v>
      </c>
      <c r="H13792" s="6">
        <f>IF('Раздел 2.15.3'!W176=SUM('Раздел 2.15.3'!X176:AA176),0,1)</f>
        <v>0</v>
      </c>
    </row>
    <row r="13793" spans="1:8" x14ac:dyDescent="0.2">
      <c r="A13793" s="6">
        <f t="shared" si="205"/>
        <v>609562</v>
      </c>
      <c r="B13793" s="7">
        <v>68</v>
      </c>
      <c r="C13793" s="6">
        <v>2</v>
      </c>
      <c r="D13793" s="7">
        <v>324</v>
      </c>
      <c r="E13793" s="7" t="s">
        <v>576</v>
      </c>
      <c r="H13793" s="6">
        <f>IF('Раздел 2.15.3'!W177=SUM('Раздел 2.15.3'!X177:AA177),0,1)</f>
        <v>0</v>
      </c>
    </row>
    <row r="13794" spans="1:8" x14ac:dyDescent="0.2">
      <c r="A13794" s="6">
        <f t="shared" si="205"/>
        <v>609562</v>
      </c>
      <c r="B13794" s="7">
        <v>68</v>
      </c>
      <c r="C13794" s="6">
        <v>2</v>
      </c>
      <c r="D13794" s="7">
        <v>325</v>
      </c>
      <c r="E13794" s="7" t="s">
        <v>577</v>
      </c>
      <c r="H13794" s="6">
        <f>IF('Раздел 2.15.3'!W178=SUM('Раздел 2.15.3'!X178:AA178),0,1)</f>
        <v>0</v>
      </c>
    </row>
    <row r="13795" spans="1:8" x14ac:dyDescent="0.2">
      <c r="A13795" s="6">
        <f t="shared" si="205"/>
        <v>609562</v>
      </c>
      <c r="B13795" s="7">
        <v>68</v>
      </c>
      <c r="C13795" s="6">
        <v>2</v>
      </c>
      <c r="D13795" s="7">
        <v>326</v>
      </c>
      <c r="E13795" s="7" t="s">
        <v>578</v>
      </c>
      <c r="H13795" s="6">
        <f>IF('Раздел 2.15.3'!W179=SUM('Раздел 2.15.3'!X179:AA179),0,1)</f>
        <v>0</v>
      </c>
    </row>
    <row r="13796" spans="1:8" x14ac:dyDescent="0.2">
      <c r="A13796" s="6">
        <f t="shared" si="205"/>
        <v>609562</v>
      </c>
      <c r="B13796" s="7">
        <v>68</v>
      </c>
      <c r="C13796" s="6">
        <v>2</v>
      </c>
      <c r="D13796" s="7">
        <v>327</v>
      </c>
      <c r="E13796" s="7" t="s">
        <v>579</v>
      </c>
      <c r="H13796" s="6">
        <f>IF('Раздел 2.15.3'!W180=SUM('Раздел 2.15.3'!X180:AA180),0,1)</f>
        <v>0</v>
      </c>
    </row>
    <row r="13797" spans="1:8" x14ac:dyDescent="0.2">
      <c r="A13797" s="6">
        <f t="shared" si="205"/>
        <v>609562</v>
      </c>
      <c r="B13797" s="7">
        <v>68</v>
      </c>
      <c r="C13797" s="6">
        <v>2</v>
      </c>
      <c r="D13797" s="7">
        <v>328</v>
      </c>
      <c r="E13797" s="7" t="s">
        <v>580</v>
      </c>
      <c r="H13797" s="6">
        <f>IF('Раздел 2.15.3'!W181=SUM('Раздел 2.15.3'!X181:AA181),0,1)</f>
        <v>0</v>
      </c>
    </row>
    <row r="13798" spans="1:8" x14ac:dyDescent="0.2">
      <c r="A13798" s="6">
        <f t="shared" si="205"/>
        <v>609562</v>
      </c>
      <c r="B13798" s="7">
        <v>68</v>
      </c>
      <c r="C13798" s="6">
        <v>2</v>
      </c>
      <c r="D13798" s="7">
        <v>329</v>
      </c>
      <c r="E13798" s="7" t="s">
        <v>581</v>
      </c>
      <c r="H13798" s="6">
        <f>IF('Раздел 2.15.3'!W182=SUM('Раздел 2.15.3'!X182:AA182),0,1)</f>
        <v>0</v>
      </c>
    </row>
    <row r="13799" spans="1:8" x14ac:dyDescent="0.2">
      <c r="A13799" s="6">
        <f t="shared" si="205"/>
        <v>609562</v>
      </c>
      <c r="B13799" s="7">
        <v>68</v>
      </c>
      <c r="C13799" s="6">
        <v>2</v>
      </c>
      <c r="D13799" s="7">
        <v>330</v>
      </c>
      <c r="E13799" s="7" t="s">
        <v>1342</v>
      </c>
      <c r="H13799" s="6">
        <f>IF('Раздел 2.15.3'!W183=SUM('Раздел 2.15.3'!X183:AA183),0,1)</f>
        <v>0</v>
      </c>
    </row>
    <row r="13800" spans="1:8" x14ac:dyDescent="0.2">
      <c r="A13800" s="6">
        <f t="shared" si="205"/>
        <v>609562</v>
      </c>
      <c r="B13800" s="7">
        <v>68</v>
      </c>
      <c r="C13800" s="6">
        <v>2</v>
      </c>
      <c r="D13800" s="7">
        <v>331</v>
      </c>
      <c r="E13800" s="7" t="s">
        <v>1343</v>
      </c>
      <c r="H13800" s="6">
        <f>IF('Раздел 2.15.3'!W184=SUM('Раздел 2.15.3'!X184:AA184),0,1)</f>
        <v>0</v>
      </c>
    </row>
    <row r="13801" spans="1:8" x14ac:dyDescent="0.2">
      <c r="A13801" s="6">
        <f t="shared" si="205"/>
        <v>609562</v>
      </c>
      <c r="B13801" s="7">
        <v>68</v>
      </c>
      <c r="C13801" s="6">
        <v>2</v>
      </c>
      <c r="D13801" s="7">
        <v>332</v>
      </c>
      <c r="E13801" s="7" t="s">
        <v>1344</v>
      </c>
      <c r="H13801" s="6">
        <f>IF('Раздел 2.15.3'!W185=SUM('Раздел 2.15.3'!X185:AA185),0,1)</f>
        <v>0</v>
      </c>
    </row>
    <row r="13802" spans="1:8" x14ac:dyDescent="0.2">
      <c r="A13802" s="6">
        <f t="shared" si="205"/>
        <v>609562</v>
      </c>
      <c r="B13802" s="7">
        <v>68</v>
      </c>
      <c r="C13802" s="6">
        <v>2</v>
      </c>
      <c r="D13802" s="7">
        <v>333</v>
      </c>
      <c r="E13802" s="7" t="s">
        <v>1345</v>
      </c>
      <c r="H13802" s="6">
        <f>IF('Раздел 2.15.3'!W186=SUM('Раздел 2.15.3'!X186:AA186),0,1)</f>
        <v>0</v>
      </c>
    </row>
    <row r="13803" spans="1:8" x14ac:dyDescent="0.2">
      <c r="A13803" s="6">
        <f t="shared" si="205"/>
        <v>609562</v>
      </c>
      <c r="B13803" s="119">
        <v>68</v>
      </c>
      <c r="C13803" s="119">
        <v>2</v>
      </c>
      <c r="D13803" s="119">
        <v>334</v>
      </c>
      <c r="E13803" s="119" t="s">
        <v>1346</v>
      </c>
      <c r="F13803" s="119"/>
      <c r="G13803" s="119"/>
      <c r="H13803" s="119">
        <f>IF('Раздел 2.15.3'!W187=SUM('Раздел 2.15.3'!X187:AA187),0,1)</f>
        <v>0</v>
      </c>
    </row>
    <row r="13804" spans="1:8" x14ac:dyDescent="0.2">
      <c r="A13804" s="117">
        <f t="shared" si="205"/>
        <v>609562</v>
      </c>
      <c r="B13804" s="117">
        <v>69</v>
      </c>
      <c r="C13804" s="117">
        <v>0</v>
      </c>
      <c r="D13804" s="117">
        <v>0</v>
      </c>
      <c r="E13804" s="117" t="str">
        <f>CONCATENATE("Количество ошибок в разделе 3.1: ",H13804)</f>
        <v>Количество ошибок в разделе 3.1: 0</v>
      </c>
      <c r="F13804" s="117"/>
      <c r="G13804" s="117"/>
      <c r="H13804" s="117">
        <f>SUM(H13805:H14381)</f>
        <v>0</v>
      </c>
    </row>
    <row r="13805" spans="1:8" x14ac:dyDescent="0.2">
      <c r="A13805" s="6">
        <f t="shared" si="205"/>
        <v>609562</v>
      </c>
      <c r="B13805" s="6">
        <v>69</v>
      </c>
      <c r="C13805" s="6">
        <v>1</v>
      </c>
      <c r="D13805" s="6">
        <v>1</v>
      </c>
      <c r="E13805" s="7" t="s">
        <v>18198</v>
      </c>
      <c r="H13805" s="6">
        <f>IF('Раздел 3.1'!P21=SUM('Раздел 3.1'!P22,'Раздел 3.1'!P26,'Раздел 3.1'!P60:P61),0,1)</f>
        <v>0</v>
      </c>
    </row>
    <row r="13806" spans="1:8" x14ac:dyDescent="0.2">
      <c r="A13806" s="6">
        <f t="shared" si="205"/>
        <v>609562</v>
      </c>
      <c r="B13806" s="6">
        <v>69</v>
      </c>
      <c r="C13806" s="6">
        <v>1</v>
      </c>
      <c r="D13806" s="6">
        <v>2</v>
      </c>
      <c r="E13806" s="7" t="s">
        <v>5287</v>
      </c>
      <c r="H13806" s="6">
        <f>IF('Раздел 3.1'!Q21=SUM('Раздел 3.1'!Q22,'Раздел 3.1'!Q26,'Раздел 3.1'!Q60:Q61),0,1)</f>
        <v>0</v>
      </c>
    </row>
    <row r="13807" spans="1:8" x14ac:dyDescent="0.2">
      <c r="A13807" s="6">
        <f t="shared" si="205"/>
        <v>609562</v>
      </c>
      <c r="B13807" s="6">
        <v>69</v>
      </c>
      <c r="C13807" s="6">
        <v>1</v>
      </c>
      <c r="D13807" s="6">
        <v>3</v>
      </c>
      <c r="E13807" s="7" t="s">
        <v>5288</v>
      </c>
      <c r="H13807" s="6">
        <f>IF('Раздел 3.1'!R21=SUM('Раздел 3.1'!R22,'Раздел 3.1'!R26,'Раздел 3.1'!R60:R61),0,1)</f>
        <v>0</v>
      </c>
    </row>
    <row r="13808" spans="1:8" x14ac:dyDescent="0.2">
      <c r="A13808" s="6">
        <f t="shared" si="205"/>
        <v>609562</v>
      </c>
      <c r="B13808" s="6">
        <v>69</v>
      </c>
      <c r="C13808" s="6">
        <v>1</v>
      </c>
      <c r="D13808" s="6">
        <v>4</v>
      </c>
      <c r="E13808" s="7" t="s">
        <v>6081</v>
      </c>
      <c r="H13808" s="6">
        <f>IF('Раздел 3.1'!S21=SUM('Раздел 3.1'!S22,'Раздел 3.1'!S26,'Раздел 3.1'!S60:S61),0,1)</f>
        <v>0</v>
      </c>
    </row>
    <row r="13809" spans="1:8" x14ac:dyDescent="0.2">
      <c r="A13809" s="6">
        <f t="shared" si="205"/>
        <v>609562</v>
      </c>
      <c r="B13809" s="6">
        <v>69</v>
      </c>
      <c r="C13809" s="6">
        <v>1</v>
      </c>
      <c r="D13809" s="6">
        <v>5</v>
      </c>
      <c r="E13809" s="7" t="s">
        <v>6082</v>
      </c>
      <c r="H13809" s="6">
        <f>IF('Раздел 3.1'!T21=SUM('Раздел 3.1'!T22,'Раздел 3.1'!T26,'Раздел 3.1'!T60:T61),0,1)</f>
        <v>0</v>
      </c>
    </row>
    <row r="13810" spans="1:8" x14ac:dyDescent="0.2">
      <c r="A13810" s="6">
        <f t="shared" si="205"/>
        <v>609562</v>
      </c>
      <c r="B13810" s="6">
        <v>69</v>
      </c>
      <c r="C13810" s="6">
        <v>1</v>
      </c>
      <c r="D13810" s="6">
        <v>6</v>
      </c>
      <c r="E13810" s="7" t="s">
        <v>6083</v>
      </c>
      <c r="H13810" s="6">
        <f>IF('Раздел 3.1'!U21=SUM('Раздел 3.1'!U22,'Раздел 3.1'!U26,'Раздел 3.1'!U60:U61),0,1)</f>
        <v>0</v>
      </c>
    </row>
    <row r="13811" spans="1:8" x14ac:dyDescent="0.2">
      <c r="A13811" s="6">
        <f t="shared" si="205"/>
        <v>609562</v>
      </c>
      <c r="B13811" s="6">
        <v>69</v>
      </c>
      <c r="C13811" s="6">
        <v>1</v>
      </c>
      <c r="D13811" s="6">
        <v>7</v>
      </c>
      <c r="E13811" s="7" t="s">
        <v>6084</v>
      </c>
      <c r="H13811" s="6">
        <f>IF('Раздел 3.1'!V21=SUM('Раздел 3.1'!V22,'Раздел 3.1'!V26,'Раздел 3.1'!V60:V61),0,1)</f>
        <v>0</v>
      </c>
    </row>
    <row r="13812" spans="1:8" x14ac:dyDescent="0.2">
      <c r="A13812" s="6">
        <f t="shared" si="205"/>
        <v>609562</v>
      </c>
      <c r="B13812" s="6">
        <v>69</v>
      </c>
      <c r="C13812" s="6">
        <v>1</v>
      </c>
      <c r="D13812" s="6">
        <v>8</v>
      </c>
      <c r="E13812" s="7" t="s">
        <v>6085</v>
      </c>
      <c r="H13812" s="6">
        <f>IF('Раздел 3.1'!W21=SUM('Раздел 3.1'!W22,'Раздел 3.1'!W26,'Раздел 3.1'!W60:W61),0,1)</f>
        <v>0</v>
      </c>
    </row>
    <row r="13813" spans="1:8" x14ac:dyDescent="0.2">
      <c r="A13813" s="6">
        <f t="shared" si="205"/>
        <v>609562</v>
      </c>
      <c r="B13813" s="6">
        <v>69</v>
      </c>
      <c r="C13813" s="6">
        <v>1</v>
      </c>
      <c r="D13813" s="6">
        <v>9</v>
      </c>
      <c r="E13813" s="7" t="s">
        <v>6086</v>
      </c>
      <c r="H13813" s="6">
        <f>IF('Раздел 3.1'!X21=SUM('Раздел 3.1'!X22,'Раздел 3.1'!X26,'Раздел 3.1'!X60:X61),0,1)</f>
        <v>0</v>
      </c>
    </row>
    <row r="13814" spans="1:8" x14ac:dyDescent="0.2">
      <c r="A13814" s="6">
        <f t="shared" si="205"/>
        <v>609562</v>
      </c>
      <c r="B13814" s="6">
        <v>69</v>
      </c>
      <c r="C13814" s="6">
        <v>1</v>
      </c>
      <c r="D13814" s="6">
        <v>10</v>
      </c>
      <c r="E13814" s="7" t="s">
        <v>6087</v>
      </c>
      <c r="H13814" s="6">
        <f>IF('Раздел 3.1'!Y21=SUM('Раздел 3.1'!Y22,'Раздел 3.1'!Y26,'Раздел 3.1'!Y60:Y61),0,1)</f>
        <v>0</v>
      </c>
    </row>
    <row r="13815" spans="1:8" x14ac:dyDescent="0.2">
      <c r="A13815" s="6">
        <f t="shared" si="205"/>
        <v>609562</v>
      </c>
      <c r="B13815" s="6">
        <v>69</v>
      </c>
      <c r="C13815" s="6">
        <v>1</v>
      </c>
      <c r="D13815" s="6">
        <v>11</v>
      </c>
      <c r="E13815" s="7" t="s">
        <v>6088</v>
      </c>
      <c r="H13815" s="6">
        <f>IF('Раздел 3.1'!Z21=SUM('Раздел 3.1'!Z22,'Раздел 3.1'!Z26,'Раздел 3.1'!Z60:Z61),0,1)</f>
        <v>0</v>
      </c>
    </row>
    <row r="13816" spans="1:8" x14ac:dyDescent="0.2">
      <c r="A13816" s="6">
        <f t="shared" si="205"/>
        <v>609562</v>
      </c>
      <c r="B13816" s="6">
        <v>69</v>
      </c>
      <c r="C13816" s="6">
        <v>1</v>
      </c>
      <c r="D13816" s="6">
        <v>12</v>
      </c>
      <c r="E13816" s="7" t="s">
        <v>6089</v>
      </c>
      <c r="H13816" s="6">
        <f>IF('Раздел 3.1'!AA21=SUM('Раздел 3.1'!AA22,'Раздел 3.1'!AA26,'Раздел 3.1'!AA60:AA61),0,1)</f>
        <v>0</v>
      </c>
    </row>
    <row r="13817" spans="1:8" x14ac:dyDescent="0.2">
      <c r="A13817" s="6">
        <f t="shared" si="205"/>
        <v>609562</v>
      </c>
      <c r="B13817" s="6">
        <v>69</v>
      </c>
      <c r="C13817" s="119">
        <v>1</v>
      </c>
      <c r="D13817" s="119">
        <v>13</v>
      </c>
      <c r="E13817" s="119" t="s">
        <v>6090</v>
      </c>
      <c r="F13817" s="119"/>
      <c r="G13817" s="119"/>
      <c r="H13817" s="119">
        <f>IF('Раздел 3.1'!AB21=SUM('Раздел 3.1'!AB22,'Раздел 3.1'!AB26,'Раздел 3.1'!AB60:AB61),0,1)</f>
        <v>0</v>
      </c>
    </row>
    <row r="13818" spans="1:8" x14ac:dyDescent="0.2">
      <c r="A13818" s="6">
        <f t="shared" si="205"/>
        <v>609562</v>
      </c>
      <c r="B13818" s="6">
        <v>69</v>
      </c>
      <c r="C13818" s="6">
        <v>2</v>
      </c>
      <c r="D13818" s="6">
        <v>14</v>
      </c>
      <c r="E13818" s="125" t="s">
        <v>6519</v>
      </c>
      <c r="H13818" s="6">
        <f>IF('Раздел 3.1'!P26=SUM('Раздел 3.1'!P27,'Раздел 3.1'!P48:P49,'Раздел 3.1'!P53:P59),0,1)</f>
        <v>0</v>
      </c>
    </row>
    <row r="13819" spans="1:8" x14ac:dyDescent="0.2">
      <c r="A13819" s="6">
        <f t="shared" si="205"/>
        <v>609562</v>
      </c>
      <c r="B13819" s="6">
        <v>69</v>
      </c>
      <c r="C13819" s="6">
        <v>2</v>
      </c>
      <c r="D13819" s="6">
        <v>15</v>
      </c>
      <c r="E13819" s="7" t="s">
        <v>6092</v>
      </c>
      <c r="H13819" s="6">
        <f>IF('Раздел 3.1'!Q26=SUM('Раздел 3.1'!Q27,'Раздел 3.1'!Q48:Q49,'Раздел 3.1'!Q53:Q59),0,1)</f>
        <v>0</v>
      </c>
    </row>
    <row r="13820" spans="1:8" x14ac:dyDescent="0.2">
      <c r="A13820" s="6">
        <f t="shared" si="205"/>
        <v>609562</v>
      </c>
      <c r="B13820" s="6">
        <v>69</v>
      </c>
      <c r="C13820" s="6">
        <v>2</v>
      </c>
      <c r="D13820" s="6">
        <v>16</v>
      </c>
      <c r="E13820" s="7" t="s">
        <v>6093</v>
      </c>
      <c r="H13820" s="6">
        <f>IF('Раздел 3.1'!R26=SUM('Раздел 3.1'!R27,'Раздел 3.1'!R48:R49,'Раздел 3.1'!R53:R59),0,1)</f>
        <v>0</v>
      </c>
    </row>
    <row r="13821" spans="1:8" x14ac:dyDescent="0.2">
      <c r="A13821" s="6">
        <f t="shared" si="205"/>
        <v>609562</v>
      </c>
      <c r="B13821" s="6">
        <v>69</v>
      </c>
      <c r="C13821" s="6">
        <v>2</v>
      </c>
      <c r="D13821" s="6">
        <v>17</v>
      </c>
      <c r="E13821" s="7" t="s">
        <v>6094</v>
      </c>
      <c r="H13821" s="6">
        <f>IF('Раздел 3.1'!S26=SUM('Раздел 3.1'!S27,'Раздел 3.1'!S48:S49,'Раздел 3.1'!S53:S59),0,1)</f>
        <v>0</v>
      </c>
    </row>
    <row r="13822" spans="1:8" x14ac:dyDescent="0.2">
      <c r="A13822" s="6">
        <f t="shared" si="205"/>
        <v>609562</v>
      </c>
      <c r="B13822" s="6">
        <v>69</v>
      </c>
      <c r="C13822" s="6">
        <v>2</v>
      </c>
      <c r="D13822" s="6">
        <v>18</v>
      </c>
      <c r="E13822" s="7" t="s">
        <v>6095</v>
      </c>
      <c r="H13822" s="6">
        <f>IF('Раздел 3.1'!T26=SUM('Раздел 3.1'!T27,'Раздел 3.1'!T48:T49,'Раздел 3.1'!T53:T59),0,1)</f>
        <v>0</v>
      </c>
    </row>
    <row r="13823" spans="1:8" x14ac:dyDescent="0.2">
      <c r="A13823" s="6">
        <f t="shared" si="205"/>
        <v>609562</v>
      </c>
      <c r="B13823" s="6">
        <v>69</v>
      </c>
      <c r="C13823" s="6">
        <v>2</v>
      </c>
      <c r="D13823" s="6">
        <v>19</v>
      </c>
      <c r="E13823" s="7" t="s">
        <v>6096</v>
      </c>
      <c r="H13823" s="6">
        <f>IF('Раздел 3.1'!U26=SUM('Раздел 3.1'!U27,'Раздел 3.1'!U48:U49,'Раздел 3.1'!U53:U59),0,1)</f>
        <v>0</v>
      </c>
    </row>
    <row r="13824" spans="1:8" x14ac:dyDescent="0.2">
      <c r="A13824" s="6">
        <f t="shared" si="205"/>
        <v>609562</v>
      </c>
      <c r="B13824" s="6">
        <v>69</v>
      </c>
      <c r="C13824" s="6">
        <v>2</v>
      </c>
      <c r="D13824" s="6">
        <v>20</v>
      </c>
      <c r="E13824" s="7" t="s">
        <v>6097</v>
      </c>
      <c r="H13824" s="6">
        <f>IF('Раздел 3.1'!V26=SUM('Раздел 3.1'!V27,'Раздел 3.1'!V48:V49,'Раздел 3.1'!V53:V59),0,1)</f>
        <v>0</v>
      </c>
    </row>
    <row r="13825" spans="1:8" x14ac:dyDescent="0.2">
      <c r="A13825" s="6">
        <f t="shared" si="205"/>
        <v>609562</v>
      </c>
      <c r="B13825" s="6">
        <v>69</v>
      </c>
      <c r="C13825" s="6">
        <v>2</v>
      </c>
      <c r="D13825" s="6">
        <v>21</v>
      </c>
      <c r="E13825" s="7" t="s">
        <v>6098</v>
      </c>
      <c r="H13825" s="6">
        <f>IF('Раздел 3.1'!W26=SUM('Раздел 3.1'!W27,'Раздел 3.1'!W48:W49,'Раздел 3.1'!W53:W59),0,1)</f>
        <v>0</v>
      </c>
    </row>
    <row r="13826" spans="1:8" x14ac:dyDescent="0.2">
      <c r="A13826" s="6">
        <f t="shared" si="205"/>
        <v>609562</v>
      </c>
      <c r="B13826" s="6">
        <v>69</v>
      </c>
      <c r="C13826" s="6">
        <v>2</v>
      </c>
      <c r="D13826" s="6">
        <v>22</v>
      </c>
      <c r="E13826" s="7" t="s">
        <v>6099</v>
      </c>
      <c r="H13826" s="6">
        <f>IF('Раздел 3.1'!X26=SUM('Раздел 3.1'!X27,'Раздел 3.1'!X48:X49,'Раздел 3.1'!X53:X59),0,1)</f>
        <v>0</v>
      </c>
    </row>
    <row r="13827" spans="1:8" x14ac:dyDescent="0.2">
      <c r="A13827" s="6">
        <f t="shared" si="205"/>
        <v>609562</v>
      </c>
      <c r="B13827" s="6">
        <v>69</v>
      </c>
      <c r="C13827" s="6">
        <v>2</v>
      </c>
      <c r="D13827" s="6">
        <v>23</v>
      </c>
      <c r="E13827" s="7" t="s">
        <v>6100</v>
      </c>
      <c r="H13827" s="6">
        <f>IF('Раздел 3.1'!Y26=SUM('Раздел 3.1'!Y27,'Раздел 3.1'!Y48:Y49,'Раздел 3.1'!Y53:Y59),0,1)</f>
        <v>0</v>
      </c>
    </row>
    <row r="13828" spans="1:8" x14ac:dyDescent="0.2">
      <c r="A13828" s="6">
        <f t="shared" si="205"/>
        <v>609562</v>
      </c>
      <c r="B13828" s="6">
        <v>69</v>
      </c>
      <c r="C13828" s="6">
        <v>2</v>
      </c>
      <c r="D13828" s="6">
        <v>24</v>
      </c>
      <c r="E13828" s="7" t="s">
        <v>6101</v>
      </c>
      <c r="H13828" s="6">
        <f>IF('Раздел 3.1'!Z26=SUM('Раздел 3.1'!Z27,'Раздел 3.1'!Z48:Z49,'Раздел 3.1'!Z53:Z59),0,1)</f>
        <v>0</v>
      </c>
    </row>
    <row r="13829" spans="1:8" x14ac:dyDescent="0.2">
      <c r="A13829" s="6">
        <f t="shared" si="205"/>
        <v>609562</v>
      </c>
      <c r="B13829" s="6">
        <v>69</v>
      </c>
      <c r="C13829" s="6">
        <v>2</v>
      </c>
      <c r="D13829" s="6">
        <v>25</v>
      </c>
      <c r="E13829" s="7" t="s">
        <v>6102</v>
      </c>
      <c r="H13829" s="6">
        <f>IF('Раздел 3.1'!AA26=SUM('Раздел 3.1'!AA27,'Раздел 3.1'!AA48:AA49,'Раздел 3.1'!AA53:AA59),0,1)</f>
        <v>0</v>
      </c>
    </row>
    <row r="13830" spans="1:8" x14ac:dyDescent="0.2">
      <c r="A13830" s="6">
        <f t="shared" si="205"/>
        <v>609562</v>
      </c>
      <c r="B13830" s="6">
        <v>69</v>
      </c>
      <c r="C13830" s="119">
        <v>2</v>
      </c>
      <c r="D13830" s="119">
        <v>26</v>
      </c>
      <c r="E13830" s="119" t="s">
        <v>6103</v>
      </c>
      <c r="F13830" s="119"/>
      <c r="G13830" s="119"/>
      <c r="H13830" s="119">
        <f>IF('Раздел 3.1'!AB26=SUM('Раздел 3.1'!AB27,'Раздел 3.1'!AB48:AB49,'Раздел 3.1'!AB53:AB59),0,1)</f>
        <v>0</v>
      </c>
    </row>
    <row r="13831" spans="1:8" x14ac:dyDescent="0.2">
      <c r="A13831" s="6">
        <f t="shared" si="205"/>
        <v>609562</v>
      </c>
      <c r="B13831" s="6">
        <v>69</v>
      </c>
      <c r="C13831" s="6">
        <v>3</v>
      </c>
      <c r="D13831" s="6">
        <v>27</v>
      </c>
      <c r="E13831" s="125" t="s">
        <v>6520</v>
      </c>
      <c r="H13831" s="6">
        <f>IF('Раздел 3.1'!P27=SUM('Раздел 3.1'!P28:P38,'Раздел 3.1'!P42:P47),0,1)</f>
        <v>0</v>
      </c>
    </row>
    <row r="13832" spans="1:8" x14ac:dyDescent="0.2">
      <c r="A13832" s="6">
        <f t="shared" si="205"/>
        <v>609562</v>
      </c>
      <c r="B13832" s="6">
        <v>69</v>
      </c>
      <c r="C13832" s="6">
        <v>3</v>
      </c>
      <c r="D13832" s="6">
        <v>28</v>
      </c>
      <c r="E13832" s="7" t="s">
        <v>7474</v>
      </c>
      <c r="H13832" s="6">
        <f>IF('Раздел 3.1'!Q27=SUM('Раздел 3.1'!Q28:Q38,'Раздел 3.1'!Q42:Q47),0,1)</f>
        <v>0</v>
      </c>
    </row>
    <row r="13833" spans="1:8" x14ac:dyDescent="0.2">
      <c r="A13833" s="6">
        <f t="shared" si="205"/>
        <v>609562</v>
      </c>
      <c r="B13833" s="6">
        <v>69</v>
      </c>
      <c r="C13833" s="6">
        <v>3</v>
      </c>
      <c r="D13833" s="6">
        <v>29</v>
      </c>
      <c r="E13833" s="7" t="s">
        <v>7475</v>
      </c>
      <c r="H13833" s="6">
        <f>IF('Раздел 3.1'!R27=SUM('Раздел 3.1'!R28:R38,'Раздел 3.1'!R42:R47),0,1)</f>
        <v>0</v>
      </c>
    </row>
    <row r="13834" spans="1:8" x14ac:dyDescent="0.2">
      <c r="A13834" s="6">
        <f t="shared" si="205"/>
        <v>609562</v>
      </c>
      <c r="B13834" s="6">
        <v>69</v>
      </c>
      <c r="C13834" s="6">
        <v>3</v>
      </c>
      <c r="D13834" s="6">
        <v>30</v>
      </c>
      <c r="E13834" s="7" t="s">
        <v>7476</v>
      </c>
      <c r="H13834" s="6">
        <f>IF('Раздел 3.1'!S27=SUM('Раздел 3.1'!S28:S38,'Раздел 3.1'!S42:S47),0,1)</f>
        <v>0</v>
      </c>
    </row>
    <row r="13835" spans="1:8" x14ac:dyDescent="0.2">
      <c r="A13835" s="6">
        <f t="shared" si="205"/>
        <v>609562</v>
      </c>
      <c r="B13835" s="6">
        <v>69</v>
      </c>
      <c r="C13835" s="6">
        <v>3</v>
      </c>
      <c r="D13835" s="6">
        <v>31</v>
      </c>
      <c r="E13835" s="7" t="s">
        <v>7477</v>
      </c>
      <c r="H13835" s="6">
        <f>IF('Раздел 3.1'!T27=SUM('Раздел 3.1'!T28:T38,'Раздел 3.1'!T42:T47),0,1)</f>
        <v>0</v>
      </c>
    </row>
    <row r="13836" spans="1:8" x14ac:dyDescent="0.2">
      <c r="A13836" s="6">
        <f t="shared" si="205"/>
        <v>609562</v>
      </c>
      <c r="B13836" s="6">
        <v>69</v>
      </c>
      <c r="C13836" s="6">
        <v>3</v>
      </c>
      <c r="D13836" s="6">
        <v>32</v>
      </c>
      <c r="E13836" s="7" t="s">
        <v>7478</v>
      </c>
      <c r="H13836" s="6">
        <f>IF('Раздел 3.1'!U27=SUM('Раздел 3.1'!U28:U38,'Раздел 3.1'!U42:U47),0,1)</f>
        <v>0</v>
      </c>
    </row>
    <row r="13837" spans="1:8" x14ac:dyDescent="0.2">
      <c r="A13837" s="6">
        <f t="shared" si="205"/>
        <v>609562</v>
      </c>
      <c r="B13837" s="6">
        <v>69</v>
      </c>
      <c r="C13837" s="6">
        <v>3</v>
      </c>
      <c r="D13837" s="6">
        <v>33</v>
      </c>
      <c r="E13837" s="7" t="s">
        <v>7479</v>
      </c>
      <c r="H13837" s="6">
        <f>IF('Раздел 3.1'!V27=SUM('Раздел 3.1'!V28:V38,'Раздел 3.1'!V42:V47),0,1)</f>
        <v>0</v>
      </c>
    </row>
    <row r="13838" spans="1:8" x14ac:dyDescent="0.2">
      <c r="A13838" s="6">
        <f t="shared" si="205"/>
        <v>609562</v>
      </c>
      <c r="B13838" s="6">
        <v>69</v>
      </c>
      <c r="C13838" s="6">
        <v>3</v>
      </c>
      <c r="D13838" s="6">
        <v>34</v>
      </c>
      <c r="E13838" s="7" t="s">
        <v>7480</v>
      </c>
      <c r="H13838" s="6">
        <f>IF('Раздел 3.1'!W27=SUM('Раздел 3.1'!W28:W38,'Раздел 3.1'!W42:W47),0,1)</f>
        <v>0</v>
      </c>
    </row>
    <row r="13839" spans="1:8" x14ac:dyDescent="0.2">
      <c r="A13839" s="6">
        <f t="shared" si="205"/>
        <v>609562</v>
      </c>
      <c r="B13839" s="6">
        <v>69</v>
      </c>
      <c r="C13839" s="6">
        <v>3</v>
      </c>
      <c r="D13839" s="6">
        <v>35</v>
      </c>
      <c r="E13839" s="7" t="s">
        <v>7481</v>
      </c>
      <c r="H13839" s="6">
        <f>IF('Раздел 3.1'!X27=SUM('Раздел 3.1'!X28:X38,'Раздел 3.1'!X42:X47),0,1)</f>
        <v>0</v>
      </c>
    </row>
    <row r="13840" spans="1:8" x14ac:dyDescent="0.2">
      <c r="A13840" s="6">
        <f t="shared" si="205"/>
        <v>609562</v>
      </c>
      <c r="B13840" s="6">
        <v>69</v>
      </c>
      <c r="C13840" s="6">
        <v>3</v>
      </c>
      <c r="D13840" s="6">
        <v>36</v>
      </c>
      <c r="E13840" s="7" t="s">
        <v>7482</v>
      </c>
      <c r="H13840" s="6">
        <f>IF('Раздел 3.1'!Y27=SUM('Раздел 3.1'!Y28:Y38,'Раздел 3.1'!Y42:Y47),0,1)</f>
        <v>0</v>
      </c>
    </row>
    <row r="13841" spans="1:8" x14ac:dyDescent="0.2">
      <c r="A13841" s="6">
        <f t="shared" si="205"/>
        <v>609562</v>
      </c>
      <c r="B13841" s="6">
        <v>69</v>
      </c>
      <c r="C13841" s="6">
        <v>3</v>
      </c>
      <c r="D13841" s="6">
        <v>37</v>
      </c>
      <c r="E13841" s="7" t="s">
        <v>7483</v>
      </c>
      <c r="H13841" s="6">
        <f>IF('Раздел 3.1'!Z27=SUM('Раздел 3.1'!Z28:Z38,'Раздел 3.1'!Z42:Z47),0,1)</f>
        <v>0</v>
      </c>
    </row>
    <row r="13842" spans="1:8" x14ac:dyDescent="0.2">
      <c r="A13842" s="6">
        <f t="shared" si="205"/>
        <v>609562</v>
      </c>
      <c r="B13842" s="6">
        <v>69</v>
      </c>
      <c r="C13842" s="6">
        <v>3</v>
      </c>
      <c r="D13842" s="6">
        <v>38</v>
      </c>
      <c r="E13842" s="7" t="s">
        <v>7484</v>
      </c>
      <c r="H13842" s="6">
        <f>IF('Раздел 3.1'!AA27=SUM('Раздел 3.1'!AA28:AA38,'Раздел 3.1'!AA42:AA47),0,1)</f>
        <v>0</v>
      </c>
    </row>
    <row r="13843" spans="1:8" x14ac:dyDescent="0.2">
      <c r="A13843" s="6">
        <f t="shared" si="205"/>
        <v>609562</v>
      </c>
      <c r="B13843" s="6">
        <v>69</v>
      </c>
      <c r="C13843" s="119">
        <v>3</v>
      </c>
      <c r="D13843" s="119">
        <v>39</v>
      </c>
      <c r="E13843" s="119" t="s">
        <v>7485</v>
      </c>
      <c r="F13843" s="119"/>
      <c r="G13843" s="119"/>
      <c r="H13843" s="119">
        <f>IF('Раздел 3.1'!AB27=SUM('Раздел 3.1'!AB28:AB38,'Раздел 3.1'!AB42:AB47),0,1)</f>
        <v>0</v>
      </c>
    </row>
    <row r="13844" spans="1:8" x14ac:dyDescent="0.2">
      <c r="A13844" s="6">
        <f t="shared" si="205"/>
        <v>609562</v>
      </c>
      <c r="B13844" s="6">
        <v>69</v>
      </c>
      <c r="C13844" s="6">
        <v>4</v>
      </c>
      <c r="D13844" s="6">
        <v>40</v>
      </c>
      <c r="E13844" s="6" t="s">
        <v>6521</v>
      </c>
      <c r="H13844" s="6">
        <f>IF('Раздел 3.1'!P22&gt;=SUM('Раздел 3.1'!P23:P25),0,1)</f>
        <v>0</v>
      </c>
    </row>
    <row r="13845" spans="1:8" x14ac:dyDescent="0.2">
      <c r="A13845" s="6">
        <f t="shared" si="205"/>
        <v>609562</v>
      </c>
      <c r="B13845" s="6">
        <v>69</v>
      </c>
      <c r="C13845" s="6">
        <v>4</v>
      </c>
      <c r="D13845" s="6">
        <v>41</v>
      </c>
      <c r="E13845" s="6" t="s">
        <v>6104</v>
      </c>
      <c r="H13845" s="6">
        <f>IF('Раздел 3.1'!Q22&gt;=SUM('Раздел 3.1'!Q23:Q25),0,1)</f>
        <v>0</v>
      </c>
    </row>
    <row r="13846" spans="1:8" x14ac:dyDescent="0.2">
      <c r="A13846" s="6">
        <f t="shared" si="205"/>
        <v>609562</v>
      </c>
      <c r="B13846" s="6">
        <v>69</v>
      </c>
      <c r="C13846" s="6">
        <v>4</v>
      </c>
      <c r="D13846" s="6">
        <v>42</v>
      </c>
      <c r="E13846" s="6" t="s">
        <v>6105</v>
      </c>
      <c r="H13846" s="6">
        <f>IF('Раздел 3.1'!R22&gt;=SUM('Раздел 3.1'!R23:R25),0,1)</f>
        <v>0</v>
      </c>
    </row>
    <row r="13847" spans="1:8" x14ac:dyDescent="0.2">
      <c r="A13847" s="6">
        <f t="shared" si="205"/>
        <v>609562</v>
      </c>
      <c r="B13847" s="6">
        <v>69</v>
      </c>
      <c r="C13847" s="6">
        <v>4</v>
      </c>
      <c r="D13847" s="6">
        <v>43</v>
      </c>
      <c r="E13847" s="6" t="s">
        <v>6106</v>
      </c>
      <c r="H13847" s="6">
        <f>IF('Раздел 3.1'!S22&gt;=SUM('Раздел 3.1'!S23:S25),0,1)</f>
        <v>0</v>
      </c>
    </row>
    <row r="13848" spans="1:8" x14ac:dyDescent="0.2">
      <c r="A13848" s="6">
        <f t="shared" si="205"/>
        <v>609562</v>
      </c>
      <c r="B13848" s="6">
        <v>69</v>
      </c>
      <c r="C13848" s="6">
        <v>4</v>
      </c>
      <c r="D13848" s="6">
        <v>44</v>
      </c>
      <c r="E13848" s="6" t="s">
        <v>6107</v>
      </c>
      <c r="H13848" s="6">
        <f>IF('Раздел 3.1'!T22&gt;=SUM('Раздел 3.1'!T23:T25),0,1)</f>
        <v>0</v>
      </c>
    </row>
    <row r="13849" spans="1:8" x14ac:dyDescent="0.2">
      <c r="A13849" s="6">
        <f t="shared" si="205"/>
        <v>609562</v>
      </c>
      <c r="B13849" s="6">
        <v>69</v>
      </c>
      <c r="C13849" s="6">
        <v>4</v>
      </c>
      <c r="D13849" s="6">
        <v>45</v>
      </c>
      <c r="E13849" s="6" t="s">
        <v>6108</v>
      </c>
      <c r="H13849" s="6">
        <f>IF('Раздел 3.1'!U22&gt;=SUM('Раздел 3.1'!U23:U25),0,1)</f>
        <v>0</v>
      </c>
    </row>
    <row r="13850" spans="1:8" x14ac:dyDescent="0.2">
      <c r="A13850" s="6">
        <f t="shared" si="205"/>
        <v>609562</v>
      </c>
      <c r="B13850" s="6">
        <v>69</v>
      </c>
      <c r="C13850" s="6">
        <v>4</v>
      </c>
      <c r="D13850" s="6">
        <v>46</v>
      </c>
      <c r="E13850" s="6" t="s">
        <v>6109</v>
      </c>
      <c r="H13850" s="6">
        <f>IF('Раздел 3.1'!V22&gt;=SUM('Раздел 3.1'!V23:V25),0,1)</f>
        <v>0</v>
      </c>
    </row>
    <row r="13851" spans="1:8" x14ac:dyDescent="0.2">
      <c r="A13851" s="6">
        <f t="shared" si="205"/>
        <v>609562</v>
      </c>
      <c r="B13851" s="6">
        <v>69</v>
      </c>
      <c r="C13851" s="6">
        <v>4</v>
      </c>
      <c r="D13851" s="6">
        <v>47</v>
      </c>
      <c r="E13851" s="6" t="s">
        <v>6110</v>
      </c>
      <c r="H13851" s="6">
        <f>IF('Раздел 3.1'!W22&gt;=SUM('Раздел 3.1'!W23:W25),0,1)</f>
        <v>0</v>
      </c>
    </row>
    <row r="13852" spans="1:8" x14ac:dyDescent="0.2">
      <c r="A13852" s="6">
        <f t="shared" si="205"/>
        <v>609562</v>
      </c>
      <c r="B13852" s="6">
        <v>69</v>
      </c>
      <c r="C13852" s="6">
        <v>4</v>
      </c>
      <c r="D13852" s="6">
        <v>48</v>
      </c>
      <c r="E13852" s="6" t="s">
        <v>6111</v>
      </c>
      <c r="H13852" s="6">
        <f>IF('Раздел 3.1'!X22&gt;=SUM('Раздел 3.1'!X23:X25),0,1)</f>
        <v>0</v>
      </c>
    </row>
    <row r="13853" spans="1:8" x14ac:dyDescent="0.2">
      <c r="A13853" s="6">
        <f t="shared" ref="A13853:A13916" si="206">P_3</f>
        <v>609562</v>
      </c>
      <c r="B13853" s="6">
        <v>69</v>
      </c>
      <c r="C13853" s="6">
        <v>4</v>
      </c>
      <c r="D13853" s="6">
        <v>49</v>
      </c>
      <c r="E13853" s="6" t="s">
        <v>6112</v>
      </c>
      <c r="H13853" s="6">
        <f>IF('Раздел 3.1'!Y22&gt;=SUM('Раздел 3.1'!Y23:Y25),0,1)</f>
        <v>0</v>
      </c>
    </row>
    <row r="13854" spans="1:8" x14ac:dyDescent="0.2">
      <c r="A13854" s="6">
        <f t="shared" si="206"/>
        <v>609562</v>
      </c>
      <c r="B13854" s="6">
        <v>69</v>
      </c>
      <c r="C13854" s="6">
        <v>4</v>
      </c>
      <c r="D13854" s="6">
        <v>50</v>
      </c>
      <c r="E13854" s="6" t="s">
        <v>6113</v>
      </c>
      <c r="H13854" s="6">
        <f>IF('Раздел 3.1'!Z22&gt;=SUM('Раздел 3.1'!Z23:Z25),0,1)</f>
        <v>0</v>
      </c>
    </row>
    <row r="13855" spans="1:8" x14ac:dyDescent="0.2">
      <c r="A13855" s="6">
        <f t="shared" si="206"/>
        <v>609562</v>
      </c>
      <c r="B13855" s="6">
        <v>69</v>
      </c>
      <c r="C13855" s="6">
        <v>4</v>
      </c>
      <c r="D13855" s="6">
        <v>51</v>
      </c>
      <c r="E13855" s="6" t="s">
        <v>6114</v>
      </c>
      <c r="H13855" s="6">
        <f>IF('Раздел 3.1'!AA22&gt;=SUM('Раздел 3.1'!AA23:AA25),0,1)</f>
        <v>0</v>
      </c>
    </row>
    <row r="13856" spans="1:8" x14ac:dyDescent="0.2">
      <c r="A13856" s="6">
        <f t="shared" si="206"/>
        <v>609562</v>
      </c>
      <c r="B13856" s="6">
        <v>69</v>
      </c>
      <c r="C13856" s="119">
        <v>4</v>
      </c>
      <c r="D13856" s="119">
        <v>52</v>
      </c>
      <c r="E13856" s="119" t="s">
        <v>6115</v>
      </c>
      <c r="F13856" s="119"/>
      <c r="G13856" s="119"/>
      <c r="H13856" s="119">
        <f>IF('Раздел 3.1'!AB22&gt;=SUM('Раздел 3.1'!AB23:AB25),0,1)</f>
        <v>0</v>
      </c>
    </row>
    <row r="13857" spans="1:8" x14ac:dyDescent="0.2">
      <c r="A13857" s="6">
        <f t="shared" si="206"/>
        <v>609562</v>
      </c>
      <c r="B13857" s="6">
        <v>69</v>
      </c>
      <c r="C13857" s="6">
        <v>5</v>
      </c>
      <c r="D13857" s="6">
        <v>53</v>
      </c>
      <c r="E13857" s="6" t="s">
        <v>6522</v>
      </c>
      <c r="H13857" s="125">
        <f>IF('Раздел 3.1'!P21&gt;=SUM('Раздел 3.1'!Q21,'Раздел 3.1'!W21,'Раздел 3.1'!Y21),0,1)</f>
        <v>0</v>
      </c>
    </row>
    <row r="13858" spans="1:8" x14ac:dyDescent="0.2">
      <c r="A13858" s="6">
        <f t="shared" si="206"/>
        <v>609562</v>
      </c>
      <c r="B13858" s="6">
        <v>69</v>
      </c>
      <c r="C13858" s="6">
        <v>5</v>
      </c>
      <c r="D13858" s="6">
        <v>54</v>
      </c>
      <c r="E13858" s="6" t="s">
        <v>6523</v>
      </c>
      <c r="H13858" s="7">
        <f>IF('Раздел 3.1'!P22&gt;=SUM('Раздел 3.1'!Q22,'Раздел 3.1'!W22,'Раздел 3.1'!Y22),0,1)</f>
        <v>0</v>
      </c>
    </row>
    <row r="13859" spans="1:8" x14ac:dyDescent="0.2">
      <c r="A13859" s="6">
        <f t="shared" si="206"/>
        <v>609562</v>
      </c>
      <c r="B13859" s="6">
        <v>69</v>
      </c>
      <c r="C13859" s="6">
        <v>5</v>
      </c>
      <c r="D13859" s="6">
        <v>55</v>
      </c>
      <c r="E13859" s="6" t="s">
        <v>7839</v>
      </c>
      <c r="H13859" s="7">
        <f>IF('Раздел 3.1'!P23&gt;=SUM('Раздел 3.1'!Q23,'Раздел 3.1'!W23,'Раздел 3.1'!Y23),0,1)</f>
        <v>0</v>
      </c>
    </row>
    <row r="13860" spans="1:8" x14ac:dyDescent="0.2">
      <c r="A13860" s="6">
        <f t="shared" si="206"/>
        <v>609562</v>
      </c>
      <c r="B13860" s="6">
        <v>69</v>
      </c>
      <c r="C13860" s="6">
        <v>5</v>
      </c>
      <c r="D13860" s="6">
        <v>56</v>
      </c>
      <c r="E13860" s="6" t="s">
        <v>7840</v>
      </c>
      <c r="H13860" s="7">
        <f>IF('Раздел 3.1'!P24&gt;=SUM('Раздел 3.1'!Q24,'Раздел 3.1'!W24,'Раздел 3.1'!Y24),0,1)</f>
        <v>0</v>
      </c>
    </row>
    <row r="13861" spans="1:8" x14ac:dyDescent="0.2">
      <c r="A13861" s="6">
        <f t="shared" si="206"/>
        <v>609562</v>
      </c>
      <c r="B13861" s="6">
        <v>69</v>
      </c>
      <c r="C13861" s="6">
        <v>5</v>
      </c>
      <c r="D13861" s="6">
        <v>57</v>
      </c>
      <c r="E13861" s="6" t="s">
        <v>7841</v>
      </c>
      <c r="H13861" s="7">
        <f>IF('Раздел 3.1'!P25&gt;=SUM('Раздел 3.1'!Q25,'Раздел 3.1'!W25,'Раздел 3.1'!Y25),0,1)</f>
        <v>0</v>
      </c>
    </row>
    <row r="13862" spans="1:8" x14ac:dyDescent="0.2">
      <c r="A13862" s="6">
        <f t="shared" si="206"/>
        <v>609562</v>
      </c>
      <c r="B13862" s="6">
        <v>69</v>
      </c>
      <c r="C13862" s="6">
        <v>5</v>
      </c>
      <c r="D13862" s="6">
        <v>58</v>
      </c>
      <c r="E13862" s="6" t="s">
        <v>7842</v>
      </c>
      <c r="H13862" s="7">
        <f>IF('Раздел 3.1'!P26&gt;=SUM('Раздел 3.1'!Q26,'Раздел 3.1'!W26,'Раздел 3.1'!Y26),0,1)</f>
        <v>0</v>
      </c>
    </row>
    <row r="13863" spans="1:8" x14ac:dyDescent="0.2">
      <c r="A13863" s="6">
        <f t="shared" si="206"/>
        <v>609562</v>
      </c>
      <c r="B13863" s="6">
        <v>69</v>
      </c>
      <c r="C13863" s="6">
        <v>5</v>
      </c>
      <c r="D13863" s="6">
        <v>59</v>
      </c>
      <c r="E13863" s="6" t="s">
        <v>7843</v>
      </c>
      <c r="H13863" s="7">
        <f>IF('Раздел 3.1'!P27&gt;=SUM('Раздел 3.1'!Q27,'Раздел 3.1'!W27,'Раздел 3.1'!Y27),0,1)</f>
        <v>0</v>
      </c>
    </row>
    <row r="13864" spans="1:8" x14ac:dyDescent="0.2">
      <c r="A13864" s="6">
        <f t="shared" si="206"/>
        <v>609562</v>
      </c>
      <c r="B13864" s="6">
        <v>69</v>
      </c>
      <c r="C13864" s="6">
        <v>5</v>
      </c>
      <c r="D13864" s="6">
        <v>60</v>
      </c>
      <c r="E13864" s="6" t="s">
        <v>7844</v>
      </c>
      <c r="H13864" s="7">
        <f>IF('Раздел 3.1'!P28&gt;=SUM('Раздел 3.1'!Q28,'Раздел 3.1'!W28,'Раздел 3.1'!Y28),0,1)</f>
        <v>0</v>
      </c>
    </row>
    <row r="13865" spans="1:8" x14ac:dyDescent="0.2">
      <c r="A13865" s="6">
        <f t="shared" si="206"/>
        <v>609562</v>
      </c>
      <c r="B13865" s="6">
        <v>69</v>
      </c>
      <c r="C13865" s="6">
        <v>5</v>
      </c>
      <c r="D13865" s="6">
        <v>61</v>
      </c>
      <c r="E13865" s="6" t="s">
        <v>7845</v>
      </c>
      <c r="H13865" s="7">
        <f>IF('Раздел 3.1'!P29&gt;=SUM('Раздел 3.1'!Q29,'Раздел 3.1'!W29,'Раздел 3.1'!Y29),0,1)</f>
        <v>0</v>
      </c>
    </row>
    <row r="13866" spans="1:8" x14ac:dyDescent="0.2">
      <c r="A13866" s="6">
        <f t="shared" si="206"/>
        <v>609562</v>
      </c>
      <c r="B13866" s="6">
        <v>69</v>
      </c>
      <c r="C13866" s="6">
        <v>5</v>
      </c>
      <c r="D13866" s="6">
        <v>62</v>
      </c>
      <c r="E13866" s="6" t="s">
        <v>7846</v>
      </c>
      <c r="H13866" s="7">
        <f>IF('Раздел 3.1'!P30&gt;=SUM('Раздел 3.1'!Q30,'Раздел 3.1'!W30,'Раздел 3.1'!Y30),0,1)</f>
        <v>0</v>
      </c>
    </row>
    <row r="13867" spans="1:8" x14ac:dyDescent="0.2">
      <c r="A13867" s="6">
        <f t="shared" si="206"/>
        <v>609562</v>
      </c>
      <c r="B13867" s="6">
        <v>69</v>
      </c>
      <c r="C13867" s="6">
        <v>5</v>
      </c>
      <c r="D13867" s="6">
        <v>63</v>
      </c>
      <c r="E13867" s="6" t="s">
        <v>7847</v>
      </c>
      <c r="H13867" s="7">
        <f>IF('Раздел 3.1'!P31&gt;=SUM('Раздел 3.1'!Q31,'Раздел 3.1'!W31,'Раздел 3.1'!Y31),0,1)</f>
        <v>0</v>
      </c>
    </row>
    <row r="13868" spans="1:8" x14ac:dyDescent="0.2">
      <c r="A13868" s="6">
        <f t="shared" si="206"/>
        <v>609562</v>
      </c>
      <c r="B13868" s="6">
        <v>69</v>
      </c>
      <c r="C13868" s="6">
        <v>5</v>
      </c>
      <c r="D13868" s="6">
        <v>64</v>
      </c>
      <c r="E13868" s="6" t="s">
        <v>7848</v>
      </c>
      <c r="H13868" s="7">
        <f>IF('Раздел 3.1'!P32&gt;=SUM('Раздел 3.1'!Q32,'Раздел 3.1'!W32,'Раздел 3.1'!Y32),0,1)</f>
        <v>0</v>
      </c>
    </row>
    <row r="13869" spans="1:8" x14ac:dyDescent="0.2">
      <c r="A13869" s="6">
        <f t="shared" si="206"/>
        <v>609562</v>
      </c>
      <c r="B13869" s="6">
        <v>69</v>
      </c>
      <c r="C13869" s="6">
        <v>5</v>
      </c>
      <c r="D13869" s="6">
        <v>65</v>
      </c>
      <c r="E13869" s="6" t="s">
        <v>7849</v>
      </c>
      <c r="H13869" s="7">
        <f>IF('Раздел 3.1'!P33&gt;=SUM('Раздел 3.1'!Q33,'Раздел 3.1'!W33,'Раздел 3.1'!Y33),0,1)</f>
        <v>0</v>
      </c>
    </row>
    <row r="13870" spans="1:8" x14ac:dyDescent="0.2">
      <c r="A13870" s="6">
        <f t="shared" si="206"/>
        <v>609562</v>
      </c>
      <c r="B13870" s="6">
        <v>69</v>
      </c>
      <c r="C13870" s="6">
        <v>5</v>
      </c>
      <c r="D13870" s="6">
        <v>66</v>
      </c>
      <c r="E13870" s="6" t="s">
        <v>7850</v>
      </c>
      <c r="H13870" s="7">
        <f>IF('Раздел 3.1'!P34&gt;=SUM('Раздел 3.1'!Q34,'Раздел 3.1'!W34,'Раздел 3.1'!Y34),0,1)</f>
        <v>0</v>
      </c>
    </row>
    <row r="13871" spans="1:8" x14ac:dyDescent="0.2">
      <c r="A13871" s="6">
        <f t="shared" si="206"/>
        <v>609562</v>
      </c>
      <c r="B13871" s="6">
        <v>69</v>
      </c>
      <c r="C13871" s="6">
        <v>5</v>
      </c>
      <c r="D13871" s="6">
        <v>67</v>
      </c>
      <c r="E13871" s="6" t="s">
        <v>6952</v>
      </c>
      <c r="H13871" s="7">
        <f>IF('Раздел 3.1'!P35&gt;=SUM('Раздел 3.1'!Q35,'Раздел 3.1'!W35,'Раздел 3.1'!Y35),0,1)</f>
        <v>0</v>
      </c>
    </row>
    <row r="13872" spans="1:8" x14ac:dyDescent="0.2">
      <c r="A13872" s="6">
        <f t="shared" si="206"/>
        <v>609562</v>
      </c>
      <c r="B13872" s="6">
        <v>69</v>
      </c>
      <c r="C13872" s="6">
        <v>5</v>
      </c>
      <c r="D13872" s="6">
        <v>68</v>
      </c>
      <c r="E13872" s="6" t="s">
        <v>6953</v>
      </c>
      <c r="H13872" s="7">
        <f>IF('Раздел 3.1'!P36&gt;=SUM('Раздел 3.1'!Q36,'Раздел 3.1'!W36,'Раздел 3.1'!Y36),0,1)</f>
        <v>0</v>
      </c>
    </row>
    <row r="13873" spans="1:8" x14ac:dyDescent="0.2">
      <c r="A13873" s="6">
        <f t="shared" si="206"/>
        <v>609562</v>
      </c>
      <c r="B13873" s="6">
        <v>69</v>
      </c>
      <c r="C13873" s="6">
        <v>5</v>
      </c>
      <c r="D13873" s="6">
        <v>69</v>
      </c>
      <c r="E13873" s="6" t="s">
        <v>6954</v>
      </c>
      <c r="H13873" s="7">
        <f>IF('Раздел 3.1'!P37&gt;=SUM('Раздел 3.1'!Q37,'Раздел 3.1'!W37,'Раздел 3.1'!Y37),0,1)</f>
        <v>0</v>
      </c>
    </row>
    <row r="13874" spans="1:8" x14ac:dyDescent="0.2">
      <c r="A13874" s="6">
        <f t="shared" si="206"/>
        <v>609562</v>
      </c>
      <c r="B13874" s="6">
        <v>69</v>
      </c>
      <c r="C13874" s="6">
        <v>5</v>
      </c>
      <c r="D13874" s="6">
        <v>70</v>
      </c>
      <c r="E13874" s="6" t="s">
        <v>6955</v>
      </c>
      <c r="H13874" s="7">
        <f>IF('Раздел 3.1'!P38&gt;=SUM('Раздел 3.1'!Q38,'Раздел 3.1'!W38,'Раздел 3.1'!Y38),0,1)</f>
        <v>0</v>
      </c>
    </row>
    <row r="13875" spans="1:8" x14ac:dyDescent="0.2">
      <c r="A13875" s="6">
        <f t="shared" si="206"/>
        <v>609562</v>
      </c>
      <c r="B13875" s="6">
        <v>69</v>
      </c>
      <c r="C13875" s="6">
        <v>5</v>
      </c>
      <c r="D13875" s="6">
        <v>71</v>
      </c>
      <c r="E13875" s="6" t="s">
        <v>6138</v>
      </c>
      <c r="H13875" s="7">
        <f>IF('Раздел 3.1'!P39&gt;=SUM('Раздел 3.1'!Q39,'Раздел 3.1'!W39,'Раздел 3.1'!Y39),0,1)</f>
        <v>0</v>
      </c>
    </row>
    <row r="13876" spans="1:8" x14ac:dyDescent="0.2">
      <c r="A13876" s="6">
        <f t="shared" si="206"/>
        <v>609562</v>
      </c>
      <c r="B13876" s="6">
        <v>69</v>
      </c>
      <c r="C13876" s="6">
        <v>5</v>
      </c>
      <c r="D13876" s="6">
        <v>72</v>
      </c>
      <c r="E13876" s="6" t="s">
        <v>6139</v>
      </c>
      <c r="H13876" s="7">
        <f>IF('Раздел 3.1'!P40&gt;=SUM('Раздел 3.1'!Q40,'Раздел 3.1'!W40,'Раздел 3.1'!Y40),0,1)</f>
        <v>0</v>
      </c>
    </row>
    <row r="13877" spans="1:8" x14ac:dyDescent="0.2">
      <c r="A13877" s="6">
        <f t="shared" si="206"/>
        <v>609562</v>
      </c>
      <c r="B13877" s="6">
        <v>69</v>
      </c>
      <c r="C13877" s="6">
        <v>5</v>
      </c>
      <c r="D13877" s="6">
        <v>73</v>
      </c>
      <c r="E13877" s="6" t="s">
        <v>6140</v>
      </c>
      <c r="H13877" s="7">
        <f>IF('Раздел 3.1'!P41&gt;=SUM('Раздел 3.1'!Q41,'Раздел 3.1'!W41,'Раздел 3.1'!Y41),0,1)</f>
        <v>0</v>
      </c>
    </row>
    <row r="13878" spans="1:8" x14ac:dyDescent="0.2">
      <c r="A13878" s="6">
        <f t="shared" si="206"/>
        <v>609562</v>
      </c>
      <c r="B13878" s="6">
        <v>69</v>
      </c>
      <c r="C13878" s="6">
        <v>5</v>
      </c>
      <c r="D13878" s="6">
        <v>74</v>
      </c>
      <c r="E13878" s="6" t="s">
        <v>6141</v>
      </c>
      <c r="H13878" s="7">
        <f>IF('Раздел 3.1'!P42&gt;=SUM('Раздел 3.1'!Q42,'Раздел 3.1'!W42,'Раздел 3.1'!Y42),0,1)</f>
        <v>0</v>
      </c>
    </row>
    <row r="13879" spans="1:8" x14ac:dyDescent="0.2">
      <c r="A13879" s="6">
        <f t="shared" si="206"/>
        <v>609562</v>
      </c>
      <c r="B13879" s="6">
        <v>69</v>
      </c>
      <c r="C13879" s="6">
        <v>5</v>
      </c>
      <c r="D13879" s="6">
        <v>75</v>
      </c>
      <c r="E13879" s="6" t="s">
        <v>6142</v>
      </c>
      <c r="H13879" s="7">
        <f>IF('Раздел 3.1'!P43&gt;=SUM('Раздел 3.1'!Q43,'Раздел 3.1'!W43,'Раздел 3.1'!Y43),0,1)</f>
        <v>0</v>
      </c>
    </row>
    <row r="13880" spans="1:8" x14ac:dyDescent="0.2">
      <c r="A13880" s="6">
        <f t="shared" si="206"/>
        <v>609562</v>
      </c>
      <c r="B13880" s="6">
        <v>69</v>
      </c>
      <c r="C13880" s="6">
        <v>5</v>
      </c>
      <c r="D13880" s="6">
        <v>76</v>
      </c>
      <c r="E13880" s="6" t="s">
        <v>6143</v>
      </c>
      <c r="H13880" s="7">
        <f>IF('Раздел 3.1'!P44&gt;=SUM('Раздел 3.1'!Q44,'Раздел 3.1'!W44,'Раздел 3.1'!Y44),0,1)</f>
        <v>0</v>
      </c>
    </row>
    <row r="13881" spans="1:8" x14ac:dyDescent="0.2">
      <c r="A13881" s="6">
        <f t="shared" si="206"/>
        <v>609562</v>
      </c>
      <c r="B13881" s="6">
        <v>69</v>
      </c>
      <c r="C13881" s="6">
        <v>5</v>
      </c>
      <c r="D13881" s="6">
        <v>77</v>
      </c>
      <c r="E13881" s="6" t="s">
        <v>6144</v>
      </c>
      <c r="H13881" s="7">
        <f>IF('Раздел 3.1'!P45&gt;=SUM('Раздел 3.1'!Q45,'Раздел 3.1'!W45,'Раздел 3.1'!Y45),0,1)</f>
        <v>0</v>
      </c>
    </row>
    <row r="13882" spans="1:8" x14ac:dyDescent="0.2">
      <c r="A13882" s="6">
        <f t="shared" si="206"/>
        <v>609562</v>
      </c>
      <c r="B13882" s="6">
        <v>69</v>
      </c>
      <c r="C13882" s="6">
        <v>5</v>
      </c>
      <c r="D13882" s="6">
        <v>78</v>
      </c>
      <c r="E13882" s="6" t="s">
        <v>6145</v>
      </c>
      <c r="H13882" s="7">
        <f>IF('Раздел 3.1'!P46&gt;=SUM('Раздел 3.1'!Q46,'Раздел 3.1'!W46,'Раздел 3.1'!Y46),0,1)</f>
        <v>0</v>
      </c>
    </row>
    <row r="13883" spans="1:8" x14ac:dyDescent="0.2">
      <c r="A13883" s="6">
        <f t="shared" si="206"/>
        <v>609562</v>
      </c>
      <c r="B13883" s="6">
        <v>69</v>
      </c>
      <c r="C13883" s="6">
        <v>5</v>
      </c>
      <c r="D13883" s="6">
        <v>79</v>
      </c>
      <c r="E13883" s="6" t="s">
        <v>6146</v>
      </c>
      <c r="H13883" s="7">
        <f>IF('Раздел 3.1'!P47&gt;=SUM('Раздел 3.1'!Q47,'Раздел 3.1'!W47,'Раздел 3.1'!Y47),0,1)</f>
        <v>0</v>
      </c>
    </row>
    <row r="13884" spans="1:8" x14ac:dyDescent="0.2">
      <c r="A13884" s="6">
        <f t="shared" si="206"/>
        <v>609562</v>
      </c>
      <c r="B13884" s="6">
        <v>69</v>
      </c>
      <c r="C13884" s="6">
        <v>5</v>
      </c>
      <c r="D13884" s="6">
        <v>80</v>
      </c>
      <c r="E13884" s="6" t="s">
        <v>6147</v>
      </c>
      <c r="H13884" s="7">
        <f>IF('Раздел 3.1'!P48&gt;=SUM('Раздел 3.1'!Q48,'Раздел 3.1'!W48,'Раздел 3.1'!Y48),0,1)</f>
        <v>0</v>
      </c>
    </row>
    <row r="13885" spans="1:8" x14ac:dyDescent="0.2">
      <c r="A13885" s="6">
        <f t="shared" si="206"/>
        <v>609562</v>
      </c>
      <c r="B13885" s="6">
        <v>69</v>
      </c>
      <c r="C13885" s="6">
        <v>5</v>
      </c>
      <c r="D13885" s="6">
        <v>81</v>
      </c>
      <c r="E13885" s="6" t="s">
        <v>5356</v>
      </c>
      <c r="H13885" s="7">
        <f>IF('Раздел 3.1'!P49&gt;=SUM('Раздел 3.1'!Q49,'Раздел 3.1'!W49,'Раздел 3.1'!Y49),0,1)</f>
        <v>0</v>
      </c>
    </row>
    <row r="13886" spans="1:8" x14ac:dyDescent="0.2">
      <c r="A13886" s="6">
        <f t="shared" si="206"/>
        <v>609562</v>
      </c>
      <c r="B13886" s="6">
        <v>69</v>
      </c>
      <c r="C13886" s="6">
        <v>5</v>
      </c>
      <c r="D13886" s="6">
        <v>82</v>
      </c>
      <c r="E13886" s="6" t="s">
        <v>7862</v>
      </c>
      <c r="H13886" s="7">
        <f>IF('Раздел 3.1'!P50&gt;=SUM('Раздел 3.1'!Q50,'Раздел 3.1'!W50,'Раздел 3.1'!Y50),0,1)</f>
        <v>0</v>
      </c>
    </row>
    <row r="13887" spans="1:8" x14ac:dyDescent="0.2">
      <c r="A13887" s="6">
        <f t="shared" si="206"/>
        <v>609562</v>
      </c>
      <c r="B13887" s="6">
        <v>69</v>
      </c>
      <c r="C13887" s="6">
        <v>5</v>
      </c>
      <c r="D13887" s="6">
        <v>83</v>
      </c>
      <c r="E13887" s="6" t="s">
        <v>7863</v>
      </c>
      <c r="H13887" s="7">
        <f>IF('Раздел 3.1'!P51&gt;=SUM('Раздел 3.1'!Q51,'Раздел 3.1'!W51,'Раздел 3.1'!Y51),0,1)</f>
        <v>0</v>
      </c>
    </row>
    <row r="13888" spans="1:8" x14ac:dyDescent="0.2">
      <c r="A13888" s="6">
        <f t="shared" si="206"/>
        <v>609562</v>
      </c>
      <c r="B13888" s="6">
        <v>69</v>
      </c>
      <c r="C13888" s="6">
        <v>5</v>
      </c>
      <c r="D13888" s="6">
        <v>84</v>
      </c>
      <c r="E13888" s="6" t="s">
        <v>7864</v>
      </c>
      <c r="H13888" s="7">
        <f>IF('Раздел 3.1'!P52&gt;=SUM('Раздел 3.1'!Q52,'Раздел 3.1'!W52,'Раздел 3.1'!Y52),0,1)</f>
        <v>0</v>
      </c>
    </row>
    <row r="13889" spans="1:8" x14ac:dyDescent="0.2">
      <c r="A13889" s="6">
        <f t="shared" si="206"/>
        <v>609562</v>
      </c>
      <c r="B13889" s="6">
        <v>69</v>
      </c>
      <c r="C13889" s="6">
        <v>5</v>
      </c>
      <c r="D13889" s="6">
        <v>85</v>
      </c>
      <c r="E13889" s="6" t="s">
        <v>7865</v>
      </c>
      <c r="H13889" s="7">
        <f>IF('Раздел 3.1'!P53&gt;=SUM('Раздел 3.1'!Q53,'Раздел 3.1'!W53,'Раздел 3.1'!Y53),0,1)</f>
        <v>0</v>
      </c>
    </row>
    <row r="13890" spans="1:8" x14ac:dyDescent="0.2">
      <c r="A13890" s="6">
        <f t="shared" si="206"/>
        <v>609562</v>
      </c>
      <c r="B13890" s="6">
        <v>69</v>
      </c>
      <c r="C13890" s="6">
        <v>5</v>
      </c>
      <c r="D13890" s="6">
        <v>86</v>
      </c>
      <c r="E13890" s="6" t="s">
        <v>7866</v>
      </c>
      <c r="H13890" s="7">
        <f>IF('Раздел 3.1'!P54&gt;=SUM('Раздел 3.1'!Q54,'Раздел 3.1'!W54,'Раздел 3.1'!Y54),0,1)</f>
        <v>0</v>
      </c>
    </row>
    <row r="13891" spans="1:8" x14ac:dyDescent="0.2">
      <c r="A13891" s="6">
        <f t="shared" si="206"/>
        <v>609562</v>
      </c>
      <c r="B13891" s="6">
        <v>69</v>
      </c>
      <c r="C13891" s="6">
        <v>5</v>
      </c>
      <c r="D13891" s="6">
        <v>87</v>
      </c>
      <c r="E13891" s="6" t="s">
        <v>7867</v>
      </c>
      <c r="H13891" s="7">
        <f>IF('Раздел 3.1'!P55&gt;=SUM('Раздел 3.1'!Q55,'Раздел 3.1'!W55,'Раздел 3.1'!Y55),0,1)</f>
        <v>0</v>
      </c>
    </row>
    <row r="13892" spans="1:8" x14ac:dyDescent="0.2">
      <c r="A13892" s="6">
        <f t="shared" si="206"/>
        <v>609562</v>
      </c>
      <c r="B13892" s="6">
        <v>69</v>
      </c>
      <c r="C13892" s="6">
        <v>5</v>
      </c>
      <c r="D13892" s="6">
        <v>88</v>
      </c>
      <c r="E13892" s="6" t="s">
        <v>7868</v>
      </c>
      <c r="H13892" s="7">
        <f>IF('Раздел 3.1'!P56&gt;=SUM('Раздел 3.1'!Q56,'Раздел 3.1'!W56,'Раздел 3.1'!Y56),0,1)</f>
        <v>0</v>
      </c>
    </row>
    <row r="13893" spans="1:8" x14ac:dyDescent="0.2">
      <c r="A13893" s="6">
        <f t="shared" si="206"/>
        <v>609562</v>
      </c>
      <c r="B13893" s="6">
        <v>69</v>
      </c>
      <c r="C13893" s="6">
        <v>5</v>
      </c>
      <c r="D13893" s="6">
        <v>89</v>
      </c>
      <c r="E13893" s="6" t="s">
        <v>7869</v>
      </c>
      <c r="H13893" s="7">
        <f>IF('Раздел 3.1'!P57&gt;=SUM('Раздел 3.1'!Q57,'Раздел 3.1'!W57,'Раздел 3.1'!Y57),0,1)</f>
        <v>0</v>
      </c>
    </row>
    <row r="13894" spans="1:8" x14ac:dyDescent="0.2">
      <c r="A13894" s="6">
        <f t="shared" si="206"/>
        <v>609562</v>
      </c>
      <c r="B13894" s="6">
        <v>69</v>
      </c>
      <c r="C13894" s="6">
        <v>5</v>
      </c>
      <c r="D13894" s="6">
        <v>90</v>
      </c>
      <c r="E13894" s="6" t="s">
        <v>7870</v>
      </c>
      <c r="H13894" s="7">
        <f>IF('Раздел 3.1'!P58&gt;=SUM('Раздел 3.1'!Q58,'Раздел 3.1'!W58,'Раздел 3.1'!Y58),0,1)</f>
        <v>0</v>
      </c>
    </row>
    <row r="13895" spans="1:8" x14ac:dyDescent="0.2">
      <c r="A13895" s="6">
        <f t="shared" si="206"/>
        <v>609562</v>
      </c>
      <c r="B13895" s="6">
        <v>69</v>
      </c>
      <c r="C13895" s="6">
        <v>5</v>
      </c>
      <c r="D13895" s="6">
        <v>91</v>
      </c>
      <c r="E13895" s="6" t="s">
        <v>7871</v>
      </c>
      <c r="H13895" s="7">
        <f>IF('Раздел 3.1'!P59&gt;=SUM('Раздел 3.1'!Q59,'Раздел 3.1'!W59,'Раздел 3.1'!Y59),0,1)</f>
        <v>0</v>
      </c>
    </row>
    <row r="13896" spans="1:8" x14ac:dyDescent="0.2">
      <c r="A13896" s="6">
        <f t="shared" si="206"/>
        <v>609562</v>
      </c>
      <c r="B13896" s="6">
        <v>69</v>
      </c>
      <c r="C13896" s="6">
        <v>5</v>
      </c>
      <c r="D13896" s="6">
        <v>92</v>
      </c>
      <c r="E13896" s="6" t="s">
        <v>7872</v>
      </c>
      <c r="H13896" s="7">
        <f>IF('Раздел 3.1'!P60&gt;=SUM('Раздел 3.1'!Q60,'Раздел 3.1'!W60,'Раздел 3.1'!Y60),0,1)</f>
        <v>0</v>
      </c>
    </row>
    <row r="13897" spans="1:8" x14ac:dyDescent="0.2">
      <c r="A13897" s="6">
        <f t="shared" si="206"/>
        <v>609562</v>
      </c>
      <c r="B13897" s="6">
        <v>69</v>
      </c>
      <c r="C13897" s="6">
        <v>5</v>
      </c>
      <c r="D13897" s="6">
        <v>93</v>
      </c>
      <c r="E13897" s="6" t="s">
        <v>7873</v>
      </c>
      <c r="H13897" s="7">
        <f>IF('Раздел 3.1'!P61&gt;=SUM('Раздел 3.1'!Q61,'Раздел 3.1'!W61,'Раздел 3.1'!Y61),0,1)</f>
        <v>0</v>
      </c>
    </row>
    <row r="13898" spans="1:8" x14ac:dyDescent="0.2">
      <c r="A13898" s="6">
        <f t="shared" si="206"/>
        <v>609562</v>
      </c>
      <c r="B13898" s="6">
        <v>69</v>
      </c>
      <c r="C13898" s="6">
        <v>5</v>
      </c>
      <c r="D13898" s="6">
        <v>94</v>
      </c>
      <c r="E13898" s="6" t="s">
        <v>7874</v>
      </c>
      <c r="H13898" s="7">
        <f>IF('Раздел 3.1'!P62&gt;=SUM('Раздел 3.1'!Q62,'Раздел 3.1'!W62,'Раздел 3.1'!Y62),0,1)</f>
        <v>0</v>
      </c>
    </row>
    <row r="13899" spans="1:8" x14ac:dyDescent="0.2">
      <c r="A13899" s="6">
        <f t="shared" si="206"/>
        <v>609562</v>
      </c>
      <c r="B13899" s="6">
        <v>69</v>
      </c>
      <c r="C13899" s="6">
        <v>5</v>
      </c>
      <c r="D13899" s="6">
        <v>95</v>
      </c>
      <c r="E13899" s="6" t="s">
        <v>7875</v>
      </c>
      <c r="H13899" s="7">
        <f>IF('Раздел 3.1'!P63&gt;=SUM('Раздел 3.1'!Q63,'Раздел 3.1'!W63,'Раздел 3.1'!Y63),0,1)</f>
        <v>0</v>
      </c>
    </row>
    <row r="13900" spans="1:8" x14ac:dyDescent="0.2">
      <c r="A13900" s="6">
        <f t="shared" si="206"/>
        <v>609562</v>
      </c>
      <c r="B13900" s="6">
        <v>69</v>
      </c>
      <c r="C13900" s="6">
        <v>5</v>
      </c>
      <c r="D13900" s="6">
        <v>96</v>
      </c>
      <c r="E13900" s="6" t="s">
        <v>7876</v>
      </c>
      <c r="H13900" s="7">
        <f>IF('Раздел 3.1'!P64&gt;=SUM('Раздел 3.1'!Q64,'Раздел 3.1'!W64,'Раздел 3.1'!Y64),0,1)</f>
        <v>0</v>
      </c>
    </row>
    <row r="13901" spans="1:8" x14ac:dyDescent="0.2">
      <c r="A13901" s="6">
        <f t="shared" si="206"/>
        <v>609562</v>
      </c>
      <c r="B13901" s="6">
        <v>69</v>
      </c>
      <c r="C13901" s="6">
        <v>5</v>
      </c>
      <c r="D13901" s="6">
        <v>97</v>
      </c>
      <c r="E13901" s="6" t="s">
        <v>7877</v>
      </c>
      <c r="H13901" s="7">
        <f>IF('Раздел 3.1'!P65&gt;=SUM('Раздел 3.1'!Q65,'Раздел 3.1'!W65,'Раздел 3.1'!Y65),0,1)</f>
        <v>0</v>
      </c>
    </row>
    <row r="13902" spans="1:8" x14ac:dyDescent="0.2">
      <c r="A13902" s="6">
        <f t="shared" si="206"/>
        <v>609562</v>
      </c>
      <c r="B13902" s="6">
        <v>69</v>
      </c>
      <c r="C13902" s="6">
        <v>5</v>
      </c>
      <c r="D13902" s="6">
        <v>98</v>
      </c>
      <c r="E13902" s="6" t="s">
        <v>7878</v>
      </c>
      <c r="H13902" s="7">
        <f>IF('Раздел 3.1'!P66&gt;=SUM('Раздел 3.1'!Q66,'Раздел 3.1'!W66,'Раздел 3.1'!Y66),0,1)</f>
        <v>0</v>
      </c>
    </row>
    <row r="13903" spans="1:8" x14ac:dyDescent="0.2">
      <c r="A13903" s="6">
        <f t="shared" si="206"/>
        <v>609562</v>
      </c>
      <c r="B13903" s="6">
        <v>69</v>
      </c>
      <c r="C13903" s="6">
        <v>5</v>
      </c>
      <c r="D13903" s="6">
        <v>99</v>
      </c>
      <c r="E13903" s="6" t="s">
        <v>7879</v>
      </c>
      <c r="H13903" s="7">
        <f>IF('Раздел 3.1'!P67&gt;=SUM('Раздел 3.1'!Q67,'Раздел 3.1'!W67,'Раздел 3.1'!Y67),0,1)</f>
        <v>0</v>
      </c>
    </row>
    <row r="13904" spans="1:8" x14ac:dyDescent="0.2">
      <c r="A13904" s="6">
        <f t="shared" si="206"/>
        <v>609562</v>
      </c>
      <c r="B13904" s="6">
        <v>69</v>
      </c>
      <c r="C13904" s="6">
        <v>5</v>
      </c>
      <c r="D13904" s="6">
        <v>100</v>
      </c>
      <c r="E13904" s="6" t="s">
        <v>7880</v>
      </c>
      <c r="H13904" s="7">
        <f>IF('Раздел 3.1'!P68&gt;=SUM('Раздел 3.1'!Q68,'Раздел 3.1'!W68,'Раздел 3.1'!Y68),0,1)</f>
        <v>0</v>
      </c>
    </row>
    <row r="13905" spans="1:8" x14ac:dyDescent="0.2">
      <c r="A13905" s="6">
        <f t="shared" si="206"/>
        <v>609562</v>
      </c>
      <c r="B13905" s="6">
        <v>69</v>
      </c>
      <c r="C13905" s="6">
        <v>5</v>
      </c>
      <c r="D13905" s="6">
        <v>101</v>
      </c>
      <c r="E13905" s="6" t="s">
        <v>7881</v>
      </c>
      <c r="H13905" s="7">
        <f>IF('Раздел 3.1'!P69&gt;=SUM('Раздел 3.1'!Q69,'Раздел 3.1'!W69,'Раздел 3.1'!Y69),0,1)</f>
        <v>0</v>
      </c>
    </row>
    <row r="13906" spans="1:8" x14ac:dyDescent="0.2">
      <c r="A13906" s="6">
        <f t="shared" si="206"/>
        <v>609562</v>
      </c>
      <c r="B13906" s="6">
        <v>69</v>
      </c>
      <c r="C13906" s="6">
        <v>5</v>
      </c>
      <c r="D13906" s="6">
        <v>102</v>
      </c>
      <c r="E13906" s="6" t="s">
        <v>7882</v>
      </c>
      <c r="H13906" s="7">
        <f>IF('Раздел 3.1'!P70&gt;=SUM('Раздел 3.1'!Q70,'Раздел 3.1'!W70,'Раздел 3.1'!Y70),0,1)</f>
        <v>0</v>
      </c>
    </row>
    <row r="13907" spans="1:8" x14ac:dyDescent="0.2">
      <c r="A13907" s="6">
        <f t="shared" si="206"/>
        <v>609562</v>
      </c>
      <c r="B13907" s="6">
        <v>69</v>
      </c>
      <c r="C13907" s="6">
        <v>5</v>
      </c>
      <c r="D13907" s="6">
        <v>103</v>
      </c>
      <c r="E13907" s="6" t="s">
        <v>7883</v>
      </c>
      <c r="H13907" s="7">
        <f>IF('Раздел 3.1'!P71&gt;=SUM('Раздел 3.1'!Q71,'Раздел 3.1'!W71,'Раздел 3.1'!Y71),0,1)</f>
        <v>0</v>
      </c>
    </row>
    <row r="13908" spans="1:8" x14ac:dyDescent="0.2">
      <c r="A13908" s="6">
        <f t="shared" si="206"/>
        <v>609562</v>
      </c>
      <c r="B13908" s="6">
        <v>69</v>
      </c>
      <c r="C13908" s="6">
        <v>5</v>
      </c>
      <c r="D13908" s="6">
        <v>104</v>
      </c>
      <c r="E13908" s="6" t="s">
        <v>7884</v>
      </c>
      <c r="H13908" s="7">
        <f>IF('Раздел 3.1'!P72&gt;=SUM('Раздел 3.1'!Q72,'Раздел 3.1'!W72,'Раздел 3.1'!Y72),0,1)</f>
        <v>0</v>
      </c>
    </row>
    <row r="13909" spans="1:8" x14ac:dyDescent="0.2">
      <c r="A13909" s="6">
        <f t="shared" si="206"/>
        <v>609562</v>
      </c>
      <c r="B13909" s="6">
        <v>69</v>
      </c>
      <c r="C13909" s="119">
        <v>5</v>
      </c>
      <c r="D13909" s="119">
        <v>105</v>
      </c>
      <c r="E13909" s="119" t="s">
        <v>7885</v>
      </c>
      <c r="F13909" s="119"/>
      <c r="G13909" s="119"/>
      <c r="H13909" s="119">
        <f>IF('Раздел 3.1'!P73&gt;=SUM('Раздел 3.1'!Q73,'Раздел 3.1'!W73,'Раздел 3.1'!Y73),0,1)</f>
        <v>0</v>
      </c>
    </row>
    <row r="13910" spans="1:8" x14ac:dyDescent="0.2">
      <c r="A13910" s="6">
        <f t="shared" si="206"/>
        <v>609562</v>
      </c>
      <c r="B13910" s="6">
        <v>69</v>
      </c>
      <c r="C13910" s="6">
        <v>6</v>
      </c>
      <c r="D13910" s="6">
        <v>106</v>
      </c>
      <c r="E13910" s="6" t="s">
        <v>7886</v>
      </c>
      <c r="H13910" s="6">
        <f>IF('Раздел 3.1'!P21&gt;=SUM('Раздел 3.1'!Z21:AA21),0,1)</f>
        <v>0</v>
      </c>
    </row>
    <row r="13911" spans="1:8" x14ac:dyDescent="0.2">
      <c r="A13911" s="6">
        <f t="shared" si="206"/>
        <v>609562</v>
      </c>
      <c r="B13911" s="6">
        <v>69</v>
      </c>
      <c r="C13911" s="6">
        <v>6</v>
      </c>
      <c r="D13911" s="6">
        <v>107</v>
      </c>
      <c r="E13911" s="6" t="s">
        <v>7887</v>
      </c>
      <c r="H13911" s="6">
        <f>IF('Раздел 3.1'!P22&gt;=SUM('Раздел 3.1'!Z22:AA22),0,1)</f>
        <v>0</v>
      </c>
    </row>
    <row r="13912" spans="1:8" x14ac:dyDescent="0.2">
      <c r="A13912" s="6">
        <f t="shared" si="206"/>
        <v>609562</v>
      </c>
      <c r="B13912" s="6">
        <v>69</v>
      </c>
      <c r="C13912" s="6">
        <v>6</v>
      </c>
      <c r="D13912" s="6">
        <v>108</v>
      </c>
      <c r="E13912" s="6" t="s">
        <v>7888</v>
      </c>
      <c r="H13912" s="6">
        <f>IF('Раздел 3.1'!P23&gt;=SUM('Раздел 3.1'!Z23:AA23),0,1)</f>
        <v>0</v>
      </c>
    </row>
    <row r="13913" spans="1:8" x14ac:dyDescent="0.2">
      <c r="A13913" s="6">
        <f t="shared" si="206"/>
        <v>609562</v>
      </c>
      <c r="B13913" s="6">
        <v>69</v>
      </c>
      <c r="C13913" s="6">
        <v>6</v>
      </c>
      <c r="D13913" s="6">
        <v>109</v>
      </c>
      <c r="E13913" s="6" t="s">
        <v>7889</v>
      </c>
      <c r="H13913" s="6">
        <f>IF('Раздел 3.1'!P24&gt;=SUM('Раздел 3.1'!Z24:AA24),0,1)</f>
        <v>0</v>
      </c>
    </row>
    <row r="13914" spans="1:8" x14ac:dyDescent="0.2">
      <c r="A13914" s="6">
        <f t="shared" si="206"/>
        <v>609562</v>
      </c>
      <c r="B13914" s="6">
        <v>69</v>
      </c>
      <c r="C13914" s="6">
        <v>6</v>
      </c>
      <c r="D13914" s="6">
        <v>110</v>
      </c>
      <c r="E13914" s="6" t="s">
        <v>7890</v>
      </c>
      <c r="H13914" s="6">
        <f>IF('Раздел 3.1'!P25&gt;=SUM('Раздел 3.1'!Z25:AA25),0,1)</f>
        <v>0</v>
      </c>
    </row>
    <row r="13915" spans="1:8" x14ac:dyDescent="0.2">
      <c r="A13915" s="6">
        <f t="shared" si="206"/>
        <v>609562</v>
      </c>
      <c r="B13915" s="6">
        <v>69</v>
      </c>
      <c r="C13915" s="6">
        <v>6</v>
      </c>
      <c r="D13915" s="6">
        <v>111</v>
      </c>
      <c r="E13915" s="6" t="s">
        <v>7891</v>
      </c>
      <c r="H13915" s="6">
        <f>IF('Раздел 3.1'!P26&gt;=SUM('Раздел 3.1'!Z26:AA26),0,1)</f>
        <v>0</v>
      </c>
    </row>
    <row r="13916" spans="1:8" x14ac:dyDescent="0.2">
      <c r="A13916" s="6">
        <f t="shared" si="206"/>
        <v>609562</v>
      </c>
      <c r="B13916" s="6">
        <v>69</v>
      </c>
      <c r="C13916" s="6">
        <v>6</v>
      </c>
      <c r="D13916" s="6">
        <v>112</v>
      </c>
      <c r="E13916" s="6" t="s">
        <v>7892</v>
      </c>
      <c r="H13916" s="6">
        <f>IF('Раздел 3.1'!P27&gt;=SUM('Раздел 3.1'!Z27:AA27),0,1)</f>
        <v>0</v>
      </c>
    </row>
    <row r="13917" spans="1:8" x14ac:dyDescent="0.2">
      <c r="A13917" s="6">
        <f t="shared" ref="A13917:A13980" si="207">P_3</f>
        <v>609562</v>
      </c>
      <c r="B13917" s="6">
        <v>69</v>
      </c>
      <c r="C13917" s="6">
        <v>6</v>
      </c>
      <c r="D13917" s="6">
        <v>113</v>
      </c>
      <c r="E13917" s="6" t="s">
        <v>7893</v>
      </c>
      <c r="H13917" s="6">
        <f>IF('Раздел 3.1'!P28&gt;=SUM('Раздел 3.1'!Z28:AA28),0,1)</f>
        <v>0</v>
      </c>
    </row>
    <row r="13918" spans="1:8" x14ac:dyDescent="0.2">
      <c r="A13918" s="6">
        <f t="shared" si="207"/>
        <v>609562</v>
      </c>
      <c r="B13918" s="6">
        <v>69</v>
      </c>
      <c r="C13918" s="6">
        <v>6</v>
      </c>
      <c r="D13918" s="6">
        <v>114</v>
      </c>
      <c r="E13918" s="6" t="s">
        <v>7894</v>
      </c>
      <c r="H13918" s="6">
        <f>IF('Раздел 3.1'!P29&gt;=SUM('Раздел 3.1'!Z29:AA29),0,1)</f>
        <v>0</v>
      </c>
    </row>
    <row r="13919" spans="1:8" x14ac:dyDescent="0.2">
      <c r="A13919" s="6">
        <f t="shared" si="207"/>
        <v>609562</v>
      </c>
      <c r="B13919" s="6">
        <v>69</v>
      </c>
      <c r="C13919" s="6">
        <v>6</v>
      </c>
      <c r="D13919" s="6">
        <v>115</v>
      </c>
      <c r="E13919" s="6" t="s">
        <v>7895</v>
      </c>
      <c r="H13919" s="6">
        <f>IF('Раздел 3.1'!P30&gt;=SUM('Раздел 3.1'!Z30:AA30),0,1)</f>
        <v>0</v>
      </c>
    </row>
    <row r="13920" spans="1:8" x14ac:dyDescent="0.2">
      <c r="A13920" s="6">
        <f t="shared" si="207"/>
        <v>609562</v>
      </c>
      <c r="B13920" s="6">
        <v>69</v>
      </c>
      <c r="C13920" s="6">
        <v>6</v>
      </c>
      <c r="D13920" s="6">
        <v>116</v>
      </c>
      <c r="E13920" s="6" t="s">
        <v>7896</v>
      </c>
      <c r="H13920" s="6">
        <f>IF('Раздел 3.1'!P31&gt;=SUM('Раздел 3.1'!Z31:AA31),0,1)</f>
        <v>0</v>
      </c>
    </row>
    <row r="13921" spans="1:8" x14ac:dyDescent="0.2">
      <c r="A13921" s="6">
        <f t="shared" si="207"/>
        <v>609562</v>
      </c>
      <c r="B13921" s="6">
        <v>69</v>
      </c>
      <c r="C13921" s="6">
        <v>6</v>
      </c>
      <c r="D13921" s="6">
        <v>117</v>
      </c>
      <c r="E13921" s="6" t="s">
        <v>7897</v>
      </c>
      <c r="H13921" s="6">
        <f>IF('Раздел 3.1'!P32&gt;=SUM('Раздел 3.1'!Z32:AA32),0,1)</f>
        <v>0</v>
      </c>
    </row>
    <row r="13922" spans="1:8" x14ac:dyDescent="0.2">
      <c r="A13922" s="6">
        <f t="shared" si="207"/>
        <v>609562</v>
      </c>
      <c r="B13922" s="6">
        <v>69</v>
      </c>
      <c r="C13922" s="6">
        <v>6</v>
      </c>
      <c r="D13922" s="6">
        <v>118</v>
      </c>
      <c r="E13922" s="6" t="s">
        <v>7898</v>
      </c>
      <c r="H13922" s="6">
        <f>IF('Раздел 3.1'!P33&gt;=SUM('Раздел 3.1'!Z33:AA33),0,1)</f>
        <v>0</v>
      </c>
    </row>
    <row r="13923" spans="1:8" x14ac:dyDescent="0.2">
      <c r="A13923" s="6">
        <f t="shared" si="207"/>
        <v>609562</v>
      </c>
      <c r="B13923" s="6">
        <v>69</v>
      </c>
      <c r="C13923" s="6">
        <v>6</v>
      </c>
      <c r="D13923" s="6">
        <v>119</v>
      </c>
      <c r="E13923" s="6" t="s">
        <v>7899</v>
      </c>
      <c r="H13923" s="6">
        <f>IF('Раздел 3.1'!P34&gt;=SUM('Раздел 3.1'!Z34:AA34),0,1)</f>
        <v>0</v>
      </c>
    </row>
    <row r="13924" spans="1:8" x14ac:dyDescent="0.2">
      <c r="A13924" s="6">
        <f t="shared" si="207"/>
        <v>609562</v>
      </c>
      <c r="B13924" s="6">
        <v>69</v>
      </c>
      <c r="C13924" s="6">
        <v>6</v>
      </c>
      <c r="D13924" s="6">
        <v>120</v>
      </c>
      <c r="E13924" s="6" t="s">
        <v>7900</v>
      </c>
      <c r="H13924" s="6">
        <f>IF('Раздел 3.1'!P35&gt;=SUM('Раздел 3.1'!Z35:AA35),0,1)</f>
        <v>0</v>
      </c>
    </row>
    <row r="13925" spans="1:8" x14ac:dyDescent="0.2">
      <c r="A13925" s="6">
        <f t="shared" si="207"/>
        <v>609562</v>
      </c>
      <c r="B13925" s="6">
        <v>69</v>
      </c>
      <c r="C13925" s="6">
        <v>6</v>
      </c>
      <c r="D13925" s="6">
        <v>121</v>
      </c>
      <c r="E13925" s="6" t="s">
        <v>7901</v>
      </c>
      <c r="H13925" s="6">
        <f>IF('Раздел 3.1'!P36&gt;=SUM('Раздел 3.1'!Z36:AA36),0,1)</f>
        <v>0</v>
      </c>
    </row>
    <row r="13926" spans="1:8" x14ac:dyDescent="0.2">
      <c r="A13926" s="6">
        <f t="shared" si="207"/>
        <v>609562</v>
      </c>
      <c r="B13926" s="6">
        <v>69</v>
      </c>
      <c r="C13926" s="6">
        <v>6</v>
      </c>
      <c r="D13926" s="6">
        <v>122</v>
      </c>
      <c r="E13926" s="6" t="s">
        <v>7902</v>
      </c>
      <c r="H13926" s="6">
        <f>IF('Раздел 3.1'!P37&gt;=SUM('Раздел 3.1'!Z37:AA37),0,1)</f>
        <v>0</v>
      </c>
    </row>
    <row r="13927" spans="1:8" x14ac:dyDescent="0.2">
      <c r="A13927" s="6">
        <f t="shared" si="207"/>
        <v>609562</v>
      </c>
      <c r="B13927" s="6">
        <v>69</v>
      </c>
      <c r="C13927" s="6">
        <v>6</v>
      </c>
      <c r="D13927" s="6">
        <v>123</v>
      </c>
      <c r="E13927" s="6" t="s">
        <v>7903</v>
      </c>
      <c r="H13927" s="6">
        <f>IF('Раздел 3.1'!P38&gt;=SUM('Раздел 3.1'!Z38:AA38),0,1)</f>
        <v>0</v>
      </c>
    </row>
    <row r="13928" spans="1:8" x14ac:dyDescent="0.2">
      <c r="A13928" s="6">
        <f t="shared" si="207"/>
        <v>609562</v>
      </c>
      <c r="B13928" s="6">
        <v>69</v>
      </c>
      <c r="C13928" s="6">
        <v>6</v>
      </c>
      <c r="D13928" s="6">
        <v>124</v>
      </c>
      <c r="E13928" s="6" t="s">
        <v>7904</v>
      </c>
      <c r="H13928" s="6">
        <f>IF('Раздел 3.1'!P39&gt;=SUM('Раздел 3.1'!Z39:AA39),0,1)</f>
        <v>0</v>
      </c>
    </row>
    <row r="13929" spans="1:8" x14ac:dyDescent="0.2">
      <c r="A13929" s="6">
        <f t="shared" si="207"/>
        <v>609562</v>
      </c>
      <c r="B13929" s="6">
        <v>69</v>
      </c>
      <c r="C13929" s="6">
        <v>6</v>
      </c>
      <c r="D13929" s="6">
        <v>125</v>
      </c>
      <c r="E13929" s="6" t="s">
        <v>7905</v>
      </c>
      <c r="H13929" s="6">
        <f>IF('Раздел 3.1'!P40&gt;=SUM('Раздел 3.1'!Z40:AA40),0,1)</f>
        <v>0</v>
      </c>
    </row>
    <row r="13930" spans="1:8" x14ac:dyDescent="0.2">
      <c r="A13930" s="6">
        <f t="shared" si="207"/>
        <v>609562</v>
      </c>
      <c r="B13930" s="6">
        <v>69</v>
      </c>
      <c r="C13930" s="6">
        <v>6</v>
      </c>
      <c r="D13930" s="6">
        <v>126</v>
      </c>
      <c r="E13930" s="6" t="s">
        <v>7906</v>
      </c>
      <c r="H13930" s="6">
        <f>IF('Раздел 3.1'!P41&gt;=SUM('Раздел 3.1'!Z41:AA41),0,1)</f>
        <v>0</v>
      </c>
    </row>
    <row r="13931" spans="1:8" x14ac:dyDescent="0.2">
      <c r="A13931" s="6">
        <f t="shared" si="207"/>
        <v>609562</v>
      </c>
      <c r="B13931" s="6">
        <v>69</v>
      </c>
      <c r="C13931" s="6">
        <v>6</v>
      </c>
      <c r="D13931" s="6">
        <v>127</v>
      </c>
      <c r="E13931" s="6" t="s">
        <v>7087</v>
      </c>
      <c r="H13931" s="6">
        <f>IF('Раздел 3.1'!P42&gt;=SUM('Раздел 3.1'!Z42:AA42),0,1)</f>
        <v>0</v>
      </c>
    </row>
    <row r="13932" spans="1:8" x14ac:dyDescent="0.2">
      <c r="A13932" s="6">
        <f t="shared" si="207"/>
        <v>609562</v>
      </c>
      <c r="B13932" s="6">
        <v>69</v>
      </c>
      <c r="C13932" s="6">
        <v>6</v>
      </c>
      <c r="D13932" s="6">
        <v>128</v>
      </c>
      <c r="E13932" s="6" t="s">
        <v>7088</v>
      </c>
      <c r="H13932" s="6">
        <f>IF('Раздел 3.1'!P43&gt;=SUM('Раздел 3.1'!Z43:AA43),0,1)</f>
        <v>0</v>
      </c>
    </row>
    <row r="13933" spans="1:8" x14ac:dyDescent="0.2">
      <c r="A13933" s="6">
        <f t="shared" si="207"/>
        <v>609562</v>
      </c>
      <c r="B13933" s="6">
        <v>69</v>
      </c>
      <c r="C13933" s="6">
        <v>6</v>
      </c>
      <c r="D13933" s="6">
        <v>129</v>
      </c>
      <c r="E13933" s="6" t="s">
        <v>7089</v>
      </c>
      <c r="H13933" s="6">
        <f>IF('Раздел 3.1'!P44&gt;=SUM('Раздел 3.1'!Z44:AA44),0,1)</f>
        <v>0</v>
      </c>
    </row>
    <row r="13934" spans="1:8" x14ac:dyDescent="0.2">
      <c r="A13934" s="6">
        <f t="shared" si="207"/>
        <v>609562</v>
      </c>
      <c r="B13934" s="6">
        <v>69</v>
      </c>
      <c r="C13934" s="6">
        <v>6</v>
      </c>
      <c r="D13934" s="6">
        <v>130</v>
      </c>
      <c r="E13934" s="6" t="s">
        <v>7090</v>
      </c>
      <c r="H13934" s="6">
        <f>IF('Раздел 3.1'!P45&gt;=SUM('Раздел 3.1'!Z45:AA45),0,1)</f>
        <v>0</v>
      </c>
    </row>
    <row r="13935" spans="1:8" x14ac:dyDescent="0.2">
      <c r="A13935" s="6">
        <f t="shared" si="207"/>
        <v>609562</v>
      </c>
      <c r="B13935" s="6">
        <v>69</v>
      </c>
      <c r="C13935" s="6">
        <v>6</v>
      </c>
      <c r="D13935" s="6">
        <v>131</v>
      </c>
      <c r="E13935" s="6" t="s">
        <v>7091</v>
      </c>
      <c r="H13935" s="6">
        <f>IF('Раздел 3.1'!P46&gt;=SUM('Раздел 3.1'!Z46:AA46),0,1)</f>
        <v>0</v>
      </c>
    </row>
    <row r="13936" spans="1:8" x14ac:dyDescent="0.2">
      <c r="A13936" s="6">
        <f t="shared" si="207"/>
        <v>609562</v>
      </c>
      <c r="B13936" s="6">
        <v>69</v>
      </c>
      <c r="C13936" s="6">
        <v>6</v>
      </c>
      <c r="D13936" s="6">
        <v>132</v>
      </c>
      <c r="E13936" s="6" t="s">
        <v>7092</v>
      </c>
      <c r="H13936" s="6">
        <f>IF('Раздел 3.1'!P47&gt;=SUM('Раздел 3.1'!Z47:AA47),0,1)</f>
        <v>0</v>
      </c>
    </row>
    <row r="13937" spans="1:8" x14ac:dyDescent="0.2">
      <c r="A13937" s="6">
        <f t="shared" si="207"/>
        <v>609562</v>
      </c>
      <c r="B13937" s="6">
        <v>69</v>
      </c>
      <c r="C13937" s="6">
        <v>6</v>
      </c>
      <c r="D13937" s="6">
        <v>133</v>
      </c>
      <c r="E13937" s="6" t="s">
        <v>6260</v>
      </c>
      <c r="H13937" s="6">
        <f>IF('Раздел 3.1'!P48&gt;=SUM('Раздел 3.1'!Z48:AA48),0,1)</f>
        <v>0</v>
      </c>
    </row>
    <row r="13938" spans="1:8" x14ac:dyDescent="0.2">
      <c r="A13938" s="6">
        <f t="shared" si="207"/>
        <v>609562</v>
      </c>
      <c r="B13938" s="6">
        <v>69</v>
      </c>
      <c r="C13938" s="6">
        <v>6</v>
      </c>
      <c r="D13938" s="6">
        <v>134</v>
      </c>
      <c r="E13938" s="6" t="s">
        <v>6261</v>
      </c>
      <c r="H13938" s="6">
        <f>IF('Раздел 3.1'!P49&gt;=SUM('Раздел 3.1'!Z49:AA49),0,1)</f>
        <v>0</v>
      </c>
    </row>
    <row r="13939" spans="1:8" x14ac:dyDescent="0.2">
      <c r="A13939" s="6">
        <f t="shared" si="207"/>
        <v>609562</v>
      </c>
      <c r="B13939" s="6">
        <v>69</v>
      </c>
      <c r="C13939" s="6">
        <v>6</v>
      </c>
      <c r="D13939" s="6">
        <v>135</v>
      </c>
      <c r="E13939" s="6" t="s">
        <v>6262</v>
      </c>
      <c r="H13939" s="6">
        <f>IF('Раздел 3.1'!P50&gt;=SUM('Раздел 3.1'!Z50:AA50),0,1)</f>
        <v>0</v>
      </c>
    </row>
    <row r="13940" spans="1:8" x14ac:dyDescent="0.2">
      <c r="A13940" s="6">
        <f t="shared" si="207"/>
        <v>609562</v>
      </c>
      <c r="B13940" s="6">
        <v>69</v>
      </c>
      <c r="C13940" s="6">
        <v>6</v>
      </c>
      <c r="D13940" s="6">
        <v>136</v>
      </c>
      <c r="E13940" s="6" t="s">
        <v>6263</v>
      </c>
      <c r="H13940" s="6">
        <f>IF('Раздел 3.1'!P51&gt;=SUM('Раздел 3.1'!Z51:AA51),0,1)</f>
        <v>0</v>
      </c>
    </row>
    <row r="13941" spans="1:8" x14ac:dyDescent="0.2">
      <c r="A13941" s="6">
        <f t="shared" si="207"/>
        <v>609562</v>
      </c>
      <c r="B13941" s="6">
        <v>69</v>
      </c>
      <c r="C13941" s="6">
        <v>6</v>
      </c>
      <c r="D13941" s="6">
        <v>137</v>
      </c>
      <c r="E13941" s="6" t="s">
        <v>6264</v>
      </c>
      <c r="H13941" s="6">
        <f>IF('Раздел 3.1'!P52&gt;=SUM('Раздел 3.1'!Z52:AA52),0,1)</f>
        <v>0</v>
      </c>
    </row>
    <row r="13942" spans="1:8" x14ac:dyDescent="0.2">
      <c r="A13942" s="6">
        <f t="shared" si="207"/>
        <v>609562</v>
      </c>
      <c r="B13942" s="6">
        <v>69</v>
      </c>
      <c r="C13942" s="6">
        <v>6</v>
      </c>
      <c r="D13942" s="6">
        <v>138</v>
      </c>
      <c r="E13942" s="6" t="s">
        <v>6265</v>
      </c>
      <c r="H13942" s="6">
        <f>IF('Раздел 3.1'!P53&gt;=SUM('Раздел 3.1'!Z53:AA53),0,1)</f>
        <v>0</v>
      </c>
    </row>
    <row r="13943" spans="1:8" x14ac:dyDescent="0.2">
      <c r="A13943" s="6">
        <f t="shared" si="207"/>
        <v>609562</v>
      </c>
      <c r="B13943" s="6">
        <v>69</v>
      </c>
      <c r="C13943" s="6">
        <v>6</v>
      </c>
      <c r="D13943" s="6">
        <v>139</v>
      </c>
      <c r="E13943" s="6" t="s">
        <v>6266</v>
      </c>
      <c r="H13943" s="6">
        <f>IF('Раздел 3.1'!P54&gt;=SUM('Раздел 3.1'!Z54:AA54),0,1)</f>
        <v>0</v>
      </c>
    </row>
    <row r="13944" spans="1:8" x14ac:dyDescent="0.2">
      <c r="A13944" s="6">
        <f t="shared" si="207"/>
        <v>609562</v>
      </c>
      <c r="B13944" s="6">
        <v>69</v>
      </c>
      <c r="C13944" s="6">
        <v>6</v>
      </c>
      <c r="D13944" s="6">
        <v>140</v>
      </c>
      <c r="E13944" s="6" t="s">
        <v>7095</v>
      </c>
      <c r="H13944" s="6">
        <f>IF('Раздел 3.1'!P55&gt;=SUM('Раздел 3.1'!Z55:AA55),0,1)</f>
        <v>0</v>
      </c>
    </row>
    <row r="13945" spans="1:8" x14ac:dyDescent="0.2">
      <c r="A13945" s="6">
        <f t="shared" si="207"/>
        <v>609562</v>
      </c>
      <c r="B13945" s="6">
        <v>69</v>
      </c>
      <c r="C13945" s="6">
        <v>6</v>
      </c>
      <c r="D13945" s="6">
        <v>141</v>
      </c>
      <c r="E13945" s="6" t="s">
        <v>7096</v>
      </c>
      <c r="H13945" s="6">
        <f>IF('Раздел 3.1'!P56&gt;=SUM('Раздел 3.1'!Z56:AA56),0,1)</f>
        <v>0</v>
      </c>
    </row>
    <row r="13946" spans="1:8" x14ac:dyDescent="0.2">
      <c r="A13946" s="6">
        <f t="shared" si="207"/>
        <v>609562</v>
      </c>
      <c r="B13946" s="6">
        <v>69</v>
      </c>
      <c r="C13946" s="6">
        <v>6</v>
      </c>
      <c r="D13946" s="6">
        <v>142</v>
      </c>
      <c r="E13946" s="6" t="s">
        <v>7097</v>
      </c>
      <c r="H13946" s="6">
        <f>IF('Раздел 3.1'!P57&gt;=SUM('Раздел 3.1'!Z57:AA57),0,1)</f>
        <v>0</v>
      </c>
    </row>
    <row r="13947" spans="1:8" x14ac:dyDescent="0.2">
      <c r="A13947" s="6">
        <f t="shared" si="207"/>
        <v>609562</v>
      </c>
      <c r="B13947" s="6">
        <v>69</v>
      </c>
      <c r="C13947" s="6">
        <v>6</v>
      </c>
      <c r="D13947" s="6">
        <v>143</v>
      </c>
      <c r="E13947" s="6" t="s">
        <v>7098</v>
      </c>
      <c r="H13947" s="6">
        <f>IF('Раздел 3.1'!P58&gt;=SUM('Раздел 3.1'!Z58:AA58),0,1)</f>
        <v>0</v>
      </c>
    </row>
    <row r="13948" spans="1:8" x14ac:dyDescent="0.2">
      <c r="A13948" s="6">
        <f t="shared" si="207"/>
        <v>609562</v>
      </c>
      <c r="B13948" s="6">
        <v>69</v>
      </c>
      <c r="C13948" s="6">
        <v>6</v>
      </c>
      <c r="D13948" s="6">
        <v>144</v>
      </c>
      <c r="E13948" s="6" t="s">
        <v>7099</v>
      </c>
      <c r="H13948" s="6">
        <f>IF('Раздел 3.1'!P59&gt;=SUM('Раздел 3.1'!Z59:AA59),0,1)</f>
        <v>0</v>
      </c>
    </row>
    <row r="13949" spans="1:8" x14ac:dyDescent="0.2">
      <c r="A13949" s="6">
        <f t="shared" si="207"/>
        <v>609562</v>
      </c>
      <c r="B13949" s="6">
        <v>69</v>
      </c>
      <c r="C13949" s="6">
        <v>6</v>
      </c>
      <c r="D13949" s="6">
        <v>145</v>
      </c>
      <c r="E13949" s="6" t="s">
        <v>7100</v>
      </c>
      <c r="H13949" s="6">
        <f>IF('Раздел 3.1'!P60&gt;=SUM('Раздел 3.1'!Z60:AA60),0,1)</f>
        <v>0</v>
      </c>
    </row>
    <row r="13950" spans="1:8" x14ac:dyDescent="0.2">
      <c r="A13950" s="6">
        <f t="shared" si="207"/>
        <v>609562</v>
      </c>
      <c r="B13950" s="6">
        <v>69</v>
      </c>
      <c r="C13950" s="6">
        <v>6</v>
      </c>
      <c r="D13950" s="6">
        <v>146</v>
      </c>
      <c r="E13950" s="6" t="s">
        <v>7101</v>
      </c>
      <c r="H13950" s="6">
        <f>IF('Раздел 3.1'!P61&gt;=SUM('Раздел 3.1'!Z61:AA61),0,1)</f>
        <v>0</v>
      </c>
    </row>
    <row r="13951" spans="1:8" x14ac:dyDescent="0.2">
      <c r="A13951" s="6">
        <f t="shared" si="207"/>
        <v>609562</v>
      </c>
      <c r="B13951" s="6">
        <v>69</v>
      </c>
      <c r="C13951" s="6">
        <v>6</v>
      </c>
      <c r="D13951" s="6">
        <v>147</v>
      </c>
      <c r="E13951" s="6" t="s">
        <v>7102</v>
      </c>
      <c r="H13951" s="6">
        <f>IF('Раздел 3.1'!P62&gt;=SUM('Раздел 3.1'!Z62:AA62),0,1)</f>
        <v>0</v>
      </c>
    </row>
    <row r="13952" spans="1:8" x14ac:dyDescent="0.2">
      <c r="A13952" s="6">
        <f t="shared" si="207"/>
        <v>609562</v>
      </c>
      <c r="B13952" s="6">
        <v>69</v>
      </c>
      <c r="C13952" s="6">
        <v>6</v>
      </c>
      <c r="D13952" s="6">
        <v>148</v>
      </c>
      <c r="E13952" s="6" t="s">
        <v>7103</v>
      </c>
      <c r="H13952" s="6">
        <f>IF('Раздел 3.1'!P63&gt;=SUM('Раздел 3.1'!Z63:AA63),0,1)</f>
        <v>0</v>
      </c>
    </row>
    <row r="13953" spans="1:8" x14ac:dyDescent="0.2">
      <c r="A13953" s="6">
        <f t="shared" si="207"/>
        <v>609562</v>
      </c>
      <c r="B13953" s="6">
        <v>69</v>
      </c>
      <c r="C13953" s="6">
        <v>6</v>
      </c>
      <c r="D13953" s="6">
        <v>149</v>
      </c>
      <c r="E13953" s="6" t="s">
        <v>7104</v>
      </c>
      <c r="H13953" s="6">
        <f>IF('Раздел 3.1'!P64&gt;=SUM('Раздел 3.1'!Z64:AA64),0,1)</f>
        <v>0</v>
      </c>
    </row>
    <row r="13954" spans="1:8" x14ac:dyDescent="0.2">
      <c r="A13954" s="6">
        <f t="shared" si="207"/>
        <v>609562</v>
      </c>
      <c r="B13954" s="6">
        <v>69</v>
      </c>
      <c r="C13954" s="6">
        <v>6</v>
      </c>
      <c r="D13954" s="6">
        <v>150</v>
      </c>
      <c r="E13954" s="6" t="s">
        <v>7105</v>
      </c>
      <c r="H13954" s="6">
        <f>IF('Раздел 3.1'!P65&gt;=SUM('Раздел 3.1'!Z65:AA65),0,1)</f>
        <v>0</v>
      </c>
    </row>
    <row r="13955" spans="1:8" x14ac:dyDescent="0.2">
      <c r="A13955" s="6">
        <f t="shared" si="207"/>
        <v>609562</v>
      </c>
      <c r="B13955" s="6">
        <v>69</v>
      </c>
      <c r="C13955" s="6">
        <v>6</v>
      </c>
      <c r="D13955" s="6">
        <v>151</v>
      </c>
      <c r="E13955" s="6" t="s">
        <v>7106</v>
      </c>
      <c r="H13955" s="6">
        <f>IF('Раздел 3.1'!P66&gt;=SUM('Раздел 3.1'!Z66:AA66),0,1)</f>
        <v>0</v>
      </c>
    </row>
    <row r="13956" spans="1:8" x14ac:dyDescent="0.2">
      <c r="A13956" s="6">
        <f t="shared" si="207"/>
        <v>609562</v>
      </c>
      <c r="B13956" s="6">
        <v>69</v>
      </c>
      <c r="C13956" s="6">
        <v>6</v>
      </c>
      <c r="D13956" s="6">
        <v>152</v>
      </c>
      <c r="E13956" s="6" t="s">
        <v>7107</v>
      </c>
      <c r="H13956" s="6">
        <f>IF('Раздел 3.1'!P67&gt;=SUM('Раздел 3.1'!Z67:AA67),0,1)</f>
        <v>0</v>
      </c>
    </row>
    <row r="13957" spans="1:8" x14ac:dyDescent="0.2">
      <c r="A13957" s="6">
        <f t="shared" si="207"/>
        <v>609562</v>
      </c>
      <c r="B13957" s="6">
        <v>69</v>
      </c>
      <c r="C13957" s="6">
        <v>6</v>
      </c>
      <c r="D13957" s="6">
        <v>153</v>
      </c>
      <c r="E13957" s="6" t="s">
        <v>6278</v>
      </c>
      <c r="H13957" s="6">
        <f>IF('Раздел 3.1'!P68&gt;=SUM('Раздел 3.1'!Z68:AA68),0,1)</f>
        <v>0</v>
      </c>
    </row>
    <row r="13958" spans="1:8" x14ac:dyDescent="0.2">
      <c r="A13958" s="6">
        <f t="shared" si="207"/>
        <v>609562</v>
      </c>
      <c r="B13958" s="6">
        <v>69</v>
      </c>
      <c r="C13958" s="6">
        <v>6</v>
      </c>
      <c r="D13958" s="6">
        <v>154</v>
      </c>
      <c r="E13958" s="6" t="s">
        <v>7931</v>
      </c>
      <c r="H13958" s="6">
        <f>IF('Раздел 3.1'!P69&gt;=SUM('Раздел 3.1'!Z69:AA69),0,1)</f>
        <v>0</v>
      </c>
    </row>
    <row r="13959" spans="1:8" x14ac:dyDescent="0.2">
      <c r="A13959" s="6">
        <f t="shared" si="207"/>
        <v>609562</v>
      </c>
      <c r="B13959" s="6">
        <v>69</v>
      </c>
      <c r="C13959" s="6">
        <v>6</v>
      </c>
      <c r="D13959" s="6">
        <v>155</v>
      </c>
      <c r="E13959" s="6" t="s">
        <v>7932</v>
      </c>
      <c r="H13959" s="6">
        <f>IF('Раздел 3.1'!P70&gt;=SUM('Раздел 3.1'!Z70:AA70),0,1)</f>
        <v>0</v>
      </c>
    </row>
    <row r="13960" spans="1:8" x14ac:dyDescent="0.2">
      <c r="A13960" s="6">
        <f t="shared" si="207"/>
        <v>609562</v>
      </c>
      <c r="B13960" s="6">
        <v>69</v>
      </c>
      <c r="C13960" s="6">
        <v>6</v>
      </c>
      <c r="D13960" s="6">
        <v>156</v>
      </c>
      <c r="E13960" s="6" t="s">
        <v>7933</v>
      </c>
      <c r="H13960" s="6">
        <f>IF('Раздел 3.1'!P71&gt;=SUM('Раздел 3.1'!Z71:AA71),0,1)</f>
        <v>0</v>
      </c>
    </row>
    <row r="13961" spans="1:8" x14ac:dyDescent="0.2">
      <c r="A13961" s="6">
        <f t="shared" si="207"/>
        <v>609562</v>
      </c>
      <c r="B13961" s="6">
        <v>69</v>
      </c>
      <c r="C13961" s="7">
        <v>6</v>
      </c>
      <c r="D13961" s="7">
        <v>157</v>
      </c>
      <c r="E13961" s="7" t="s">
        <v>7934</v>
      </c>
      <c r="F13961" s="7"/>
      <c r="G13961" s="7"/>
      <c r="H13961" s="7">
        <f>IF('Раздел 3.1'!P72&gt;=SUM('Раздел 3.1'!Z72:AA72),0,1)</f>
        <v>0</v>
      </c>
    </row>
    <row r="13962" spans="1:8" x14ac:dyDescent="0.2">
      <c r="A13962" s="6">
        <f t="shared" si="207"/>
        <v>609562</v>
      </c>
      <c r="B13962" s="6">
        <v>69</v>
      </c>
      <c r="C13962" s="119">
        <v>6</v>
      </c>
      <c r="D13962" s="119">
        <v>158</v>
      </c>
      <c r="E13962" s="119" t="s">
        <v>7108</v>
      </c>
      <c r="F13962" s="119"/>
      <c r="G13962" s="119"/>
      <c r="H13962" s="119">
        <f>IF('Раздел 3.1'!P73&gt;=SUM('Раздел 3.1'!Z73:AA73),0,1)</f>
        <v>0</v>
      </c>
    </row>
    <row r="13963" spans="1:8" x14ac:dyDescent="0.2">
      <c r="A13963" s="6">
        <f t="shared" si="207"/>
        <v>609562</v>
      </c>
      <c r="B13963" s="6">
        <v>69</v>
      </c>
      <c r="C13963" s="6">
        <v>7</v>
      </c>
      <c r="D13963" s="6">
        <v>159</v>
      </c>
      <c r="E13963" s="6" t="s">
        <v>7109</v>
      </c>
      <c r="H13963" s="6">
        <f>IF('Раздел 3.1'!P21&gt;='Раздел 3.1'!AB21,0,1)</f>
        <v>0</v>
      </c>
    </row>
    <row r="13964" spans="1:8" x14ac:dyDescent="0.2">
      <c r="A13964" s="6">
        <f t="shared" si="207"/>
        <v>609562</v>
      </c>
      <c r="B13964" s="6">
        <v>69</v>
      </c>
      <c r="C13964" s="6">
        <v>7</v>
      </c>
      <c r="D13964" s="6">
        <v>160</v>
      </c>
      <c r="E13964" s="6" t="s">
        <v>7110</v>
      </c>
      <c r="H13964" s="6">
        <f>IF('Раздел 3.1'!P22&gt;='Раздел 3.1'!AB22,0,1)</f>
        <v>0</v>
      </c>
    </row>
    <row r="13965" spans="1:8" x14ac:dyDescent="0.2">
      <c r="A13965" s="6">
        <f t="shared" si="207"/>
        <v>609562</v>
      </c>
      <c r="B13965" s="6">
        <v>69</v>
      </c>
      <c r="C13965" s="6">
        <v>7</v>
      </c>
      <c r="D13965" s="6">
        <v>161</v>
      </c>
      <c r="E13965" s="6" t="s">
        <v>6281</v>
      </c>
      <c r="H13965" s="6">
        <f>IF('Раздел 3.1'!P23&gt;='Раздел 3.1'!AB23,0,1)</f>
        <v>0</v>
      </c>
    </row>
    <row r="13966" spans="1:8" x14ac:dyDescent="0.2">
      <c r="A13966" s="6">
        <f t="shared" si="207"/>
        <v>609562</v>
      </c>
      <c r="B13966" s="6">
        <v>69</v>
      </c>
      <c r="C13966" s="6">
        <v>7</v>
      </c>
      <c r="D13966" s="6">
        <v>162</v>
      </c>
      <c r="E13966" s="6" t="s">
        <v>6282</v>
      </c>
      <c r="H13966" s="6">
        <f>IF('Раздел 3.1'!P24&gt;='Раздел 3.1'!AB24,0,1)</f>
        <v>0</v>
      </c>
    </row>
    <row r="13967" spans="1:8" x14ac:dyDescent="0.2">
      <c r="A13967" s="6">
        <f t="shared" si="207"/>
        <v>609562</v>
      </c>
      <c r="B13967" s="6">
        <v>69</v>
      </c>
      <c r="C13967" s="6">
        <v>7</v>
      </c>
      <c r="D13967" s="6">
        <v>163</v>
      </c>
      <c r="E13967" s="6" t="s">
        <v>6283</v>
      </c>
      <c r="H13967" s="6">
        <f>IF('Раздел 3.1'!P25&gt;='Раздел 3.1'!AB25,0,1)</f>
        <v>0</v>
      </c>
    </row>
    <row r="13968" spans="1:8" x14ac:dyDescent="0.2">
      <c r="A13968" s="6">
        <f t="shared" si="207"/>
        <v>609562</v>
      </c>
      <c r="B13968" s="6">
        <v>69</v>
      </c>
      <c r="C13968" s="6">
        <v>7</v>
      </c>
      <c r="D13968" s="6">
        <v>164</v>
      </c>
      <c r="E13968" s="6" t="s">
        <v>6284</v>
      </c>
      <c r="H13968" s="6">
        <f>IF('Раздел 3.1'!P26&gt;='Раздел 3.1'!AB26,0,1)</f>
        <v>0</v>
      </c>
    </row>
    <row r="13969" spans="1:8" x14ac:dyDescent="0.2">
      <c r="A13969" s="6">
        <f t="shared" si="207"/>
        <v>609562</v>
      </c>
      <c r="B13969" s="6">
        <v>69</v>
      </c>
      <c r="C13969" s="6">
        <v>7</v>
      </c>
      <c r="D13969" s="6">
        <v>165</v>
      </c>
      <c r="E13969" s="6" t="s">
        <v>6285</v>
      </c>
      <c r="H13969" s="6">
        <f>IF('Раздел 3.1'!P27&gt;='Раздел 3.1'!AB27,0,1)</f>
        <v>0</v>
      </c>
    </row>
    <row r="13970" spans="1:8" x14ac:dyDescent="0.2">
      <c r="A13970" s="6">
        <f t="shared" si="207"/>
        <v>609562</v>
      </c>
      <c r="B13970" s="6">
        <v>69</v>
      </c>
      <c r="C13970" s="6">
        <v>7</v>
      </c>
      <c r="D13970" s="6">
        <v>166</v>
      </c>
      <c r="E13970" s="6" t="s">
        <v>6286</v>
      </c>
      <c r="H13970" s="6">
        <f>IF('Раздел 3.1'!P28&gt;='Раздел 3.1'!AB28,0,1)</f>
        <v>0</v>
      </c>
    </row>
    <row r="13971" spans="1:8" x14ac:dyDescent="0.2">
      <c r="A13971" s="6">
        <f t="shared" si="207"/>
        <v>609562</v>
      </c>
      <c r="B13971" s="6">
        <v>69</v>
      </c>
      <c r="C13971" s="6">
        <v>7</v>
      </c>
      <c r="D13971" s="6">
        <v>167</v>
      </c>
      <c r="E13971" s="6" t="s">
        <v>6287</v>
      </c>
      <c r="H13971" s="6">
        <f>IF('Раздел 3.1'!P29&gt;='Раздел 3.1'!AB29,0,1)</f>
        <v>0</v>
      </c>
    </row>
    <row r="13972" spans="1:8" x14ac:dyDescent="0.2">
      <c r="A13972" s="6">
        <f t="shared" si="207"/>
        <v>609562</v>
      </c>
      <c r="B13972" s="6">
        <v>69</v>
      </c>
      <c r="C13972" s="6">
        <v>7</v>
      </c>
      <c r="D13972" s="6">
        <v>168</v>
      </c>
      <c r="E13972" s="6" t="s">
        <v>6288</v>
      </c>
      <c r="H13972" s="6">
        <f>IF('Раздел 3.1'!P30&gt;='Раздел 3.1'!AB30,0,1)</f>
        <v>0</v>
      </c>
    </row>
    <row r="13973" spans="1:8" x14ac:dyDescent="0.2">
      <c r="A13973" s="6">
        <f t="shared" si="207"/>
        <v>609562</v>
      </c>
      <c r="B13973" s="6">
        <v>69</v>
      </c>
      <c r="C13973" s="6">
        <v>7</v>
      </c>
      <c r="D13973" s="6">
        <v>169</v>
      </c>
      <c r="E13973" s="6" t="s">
        <v>6289</v>
      </c>
      <c r="H13973" s="6">
        <f>IF('Раздел 3.1'!P31&gt;='Раздел 3.1'!AB31,0,1)</f>
        <v>0</v>
      </c>
    </row>
    <row r="13974" spans="1:8" x14ac:dyDescent="0.2">
      <c r="A13974" s="6">
        <f t="shared" si="207"/>
        <v>609562</v>
      </c>
      <c r="B13974" s="6">
        <v>69</v>
      </c>
      <c r="C13974" s="6">
        <v>7</v>
      </c>
      <c r="D13974" s="6">
        <v>170</v>
      </c>
      <c r="E13974" s="6" t="s">
        <v>6290</v>
      </c>
      <c r="H13974" s="6">
        <f>IF('Раздел 3.1'!P32&gt;='Раздел 3.1'!AB32,0,1)</f>
        <v>0</v>
      </c>
    </row>
    <row r="13975" spans="1:8" x14ac:dyDescent="0.2">
      <c r="A13975" s="6">
        <f t="shared" si="207"/>
        <v>609562</v>
      </c>
      <c r="B13975" s="6">
        <v>69</v>
      </c>
      <c r="C13975" s="6">
        <v>7</v>
      </c>
      <c r="D13975" s="6">
        <v>171</v>
      </c>
      <c r="E13975" s="6" t="s">
        <v>6291</v>
      </c>
      <c r="H13975" s="6">
        <f>IF('Раздел 3.1'!P33&gt;='Раздел 3.1'!AB33,0,1)</f>
        <v>0</v>
      </c>
    </row>
    <row r="13976" spans="1:8" x14ac:dyDescent="0.2">
      <c r="A13976" s="6">
        <f t="shared" si="207"/>
        <v>609562</v>
      </c>
      <c r="B13976" s="6">
        <v>69</v>
      </c>
      <c r="C13976" s="6">
        <v>7</v>
      </c>
      <c r="D13976" s="6">
        <v>172</v>
      </c>
      <c r="E13976" s="6" t="s">
        <v>6292</v>
      </c>
      <c r="H13976" s="6">
        <f>IF('Раздел 3.1'!P34&gt;='Раздел 3.1'!AB34,0,1)</f>
        <v>0</v>
      </c>
    </row>
    <row r="13977" spans="1:8" x14ac:dyDescent="0.2">
      <c r="A13977" s="6">
        <f t="shared" si="207"/>
        <v>609562</v>
      </c>
      <c r="B13977" s="6">
        <v>69</v>
      </c>
      <c r="C13977" s="6">
        <v>7</v>
      </c>
      <c r="D13977" s="6">
        <v>173</v>
      </c>
      <c r="E13977" s="6" t="s">
        <v>6293</v>
      </c>
      <c r="H13977" s="6">
        <f>IF('Раздел 3.1'!P35&gt;='Раздел 3.1'!AB35,0,1)</f>
        <v>0</v>
      </c>
    </row>
    <row r="13978" spans="1:8" x14ac:dyDescent="0.2">
      <c r="A13978" s="6">
        <f t="shared" si="207"/>
        <v>609562</v>
      </c>
      <c r="B13978" s="6">
        <v>69</v>
      </c>
      <c r="C13978" s="6">
        <v>7</v>
      </c>
      <c r="D13978" s="6">
        <v>174</v>
      </c>
      <c r="E13978" s="6" t="s">
        <v>6294</v>
      </c>
      <c r="H13978" s="6">
        <f>IF('Раздел 3.1'!P36&gt;='Раздел 3.1'!AB36,0,1)</f>
        <v>0</v>
      </c>
    </row>
    <row r="13979" spans="1:8" x14ac:dyDescent="0.2">
      <c r="A13979" s="6">
        <f t="shared" si="207"/>
        <v>609562</v>
      </c>
      <c r="B13979" s="6">
        <v>69</v>
      </c>
      <c r="C13979" s="6">
        <v>7</v>
      </c>
      <c r="D13979" s="6">
        <v>175</v>
      </c>
      <c r="E13979" s="6" t="s">
        <v>6295</v>
      </c>
      <c r="H13979" s="6">
        <f>IF('Раздел 3.1'!P37&gt;='Раздел 3.1'!AB37,0,1)</f>
        <v>0</v>
      </c>
    </row>
    <row r="13980" spans="1:8" x14ac:dyDescent="0.2">
      <c r="A13980" s="6">
        <f t="shared" si="207"/>
        <v>609562</v>
      </c>
      <c r="B13980" s="6">
        <v>69</v>
      </c>
      <c r="C13980" s="6">
        <v>7</v>
      </c>
      <c r="D13980" s="6">
        <v>176</v>
      </c>
      <c r="E13980" s="6" t="s">
        <v>6296</v>
      </c>
      <c r="H13980" s="6">
        <f>IF('Раздел 3.1'!P38&gt;='Раздел 3.1'!AB38,0,1)</f>
        <v>0</v>
      </c>
    </row>
    <row r="13981" spans="1:8" x14ac:dyDescent="0.2">
      <c r="A13981" s="6">
        <f t="shared" ref="A13981:A14044" si="208">P_3</f>
        <v>609562</v>
      </c>
      <c r="B13981" s="6">
        <v>69</v>
      </c>
      <c r="C13981" s="6">
        <v>7</v>
      </c>
      <c r="D13981" s="6">
        <v>177</v>
      </c>
      <c r="E13981" s="6" t="s">
        <v>6297</v>
      </c>
      <c r="H13981" s="6">
        <f>IF('Раздел 3.1'!P39&gt;='Раздел 3.1'!AB39,0,1)</f>
        <v>0</v>
      </c>
    </row>
    <row r="13982" spans="1:8" x14ac:dyDescent="0.2">
      <c r="A13982" s="6">
        <f t="shared" si="208"/>
        <v>609562</v>
      </c>
      <c r="B13982" s="6">
        <v>69</v>
      </c>
      <c r="C13982" s="6">
        <v>7</v>
      </c>
      <c r="D13982" s="6">
        <v>178</v>
      </c>
      <c r="E13982" s="6" t="s">
        <v>6298</v>
      </c>
      <c r="H13982" s="6">
        <f>IF('Раздел 3.1'!P40&gt;='Раздел 3.1'!AB40,0,1)</f>
        <v>0</v>
      </c>
    </row>
    <row r="13983" spans="1:8" x14ac:dyDescent="0.2">
      <c r="A13983" s="6">
        <f t="shared" si="208"/>
        <v>609562</v>
      </c>
      <c r="B13983" s="6">
        <v>69</v>
      </c>
      <c r="C13983" s="6">
        <v>7</v>
      </c>
      <c r="D13983" s="6">
        <v>179</v>
      </c>
      <c r="E13983" s="6" t="s">
        <v>6299</v>
      </c>
      <c r="H13983" s="6">
        <f>IF('Раздел 3.1'!P41&gt;='Раздел 3.1'!AB41,0,1)</f>
        <v>0</v>
      </c>
    </row>
    <row r="13984" spans="1:8" x14ac:dyDescent="0.2">
      <c r="A13984" s="6">
        <f t="shared" si="208"/>
        <v>609562</v>
      </c>
      <c r="B13984" s="6">
        <v>69</v>
      </c>
      <c r="C13984" s="6">
        <v>7</v>
      </c>
      <c r="D13984" s="6">
        <v>180</v>
      </c>
      <c r="E13984" s="6" t="s">
        <v>6300</v>
      </c>
      <c r="H13984" s="6">
        <f>IF('Раздел 3.1'!P42&gt;='Раздел 3.1'!AB42,0,1)</f>
        <v>0</v>
      </c>
    </row>
    <row r="13985" spans="1:8" x14ac:dyDescent="0.2">
      <c r="A13985" s="6">
        <f t="shared" si="208"/>
        <v>609562</v>
      </c>
      <c r="B13985" s="6">
        <v>69</v>
      </c>
      <c r="C13985" s="6">
        <v>7</v>
      </c>
      <c r="D13985" s="6">
        <v>181</v>
      </c>
      <c r="E13985" s="6" t="s">
        <v>6301</v>
      </c>
      <c r="H13985" s="6">
        <f>IF('Раздел 3.1'!P43&gt;='Раздел 3.1'!AB43,0,1)</f>
        <v>0</v>
      </c>
    </row>
    <row r="13986" spans="1:8" x14ac:dyDescent="0.2">
      <c r="A13986" s="6">
        <f t="shared" si="208"/>
        <v>609562</v>
      </c>
      <c r="B13986" s="6">
        <v>69</v>
      </c>
      <c r="C13986" s="6">
        <v>7</v>
      </c>
      <c r="D13986" s="6">
        <v>182</v>
      </c>
      <c r="E13986" s="6" t="s">
        <v>6302</v>
      </c>
      <c r="H13986" s="6">
        <f>IF('Раздел 3.1'!P44&gt;='Раздел 3.1'!AB44,0,1)</f>
        <v>0</v>
      </c>
    </row>
    <row r="13987" spans="1:8" x14ac:dyDescent="0.2">
      <c r="A13987" s="6">
        <f t="shared" si="208"/>
        <v>609562</v>
      </c>
      <c r="B13987" s="6">
        <v>69</v>
      </c>
      <c r="C13987" s="6">
        <v>7</v>
      </c>
      <c r="D13987" s="6">
        <v>183</v>
      </c>
      <c r="E13987" s="6" t="s">
        <v>6303</v>
      </c>
      <c r="H13987" s="6">
        <f>IF('Раздел 3.1'!P45&gt;='Раздел 3.1'!AB45,0,1)</f>
        <v>0</v>
      </c>
    </row>
    <row r="13988" spans="1:8" x14ac:dyDescent="0.2">
      <c r="A13988" s="6">
        <f t="shared" si="208"/>
        <v>609562</v>
      </c>
      <c r="B13988" s="6">
        <v>69</v>
      </c>
      <c r="C13988" s="6">
        <v>7</v>
      </c>
      <c r="D13988" s="6">
        <v>184</v>
      </c>
      <c r="E13988" s="6" t="s">
        <v>6304</v>
      </c>
      <c r="H13988" s="6">
        <f>IF('Раздел 3.1'!P46&gt;='Раздел 3.1'!AB46,0,1)</f>
        <v>0</v>
      </c>
    </row>
    <row r="13989" spans="1:8" x14ac:dyDescent="0.2">
      <c r="A13989" s="6">
        <f t="shared" si="208"/>
        <v>609562</v>
      </c>
      <c r="B13989" s="6">
        <v>69</v>
      </c>
      <c r="C13989" s="6">
        <v>7</v>
      </c>
      <c r="D13989" s="6">
        <v>185</v>
      </c>
      <c r="E13989" s="6" t="s">
        <v>8687</v>
      </c>
      <c r="H13989" s="6">
        <f>IF('Раздел 3.1'!P47&gt;='Раздел 3.1'!AB47,0,1)</f>
        <v>0</v>
      </c>
    </row>
    <row r="13990" spans="1:8" x14ac:dyDescent="0.2">
      <c r="A13990" s="6">
        <f t="shared" si="208"/>
        <v>609562</v>
      </c>
      <c r="B13990" s="6">
        <v>69</v>
      </c>
      <c r="C13990" s="6">
        <v>7</v>
      </c>
      <c r="D13990" s="6">
        <v>186</v>
      </c>
      <c r="E13990" s="6" t="s">
        <v>8688</v>
      </c>
      <c r="H13990" s="6">
        <f>IF('Раздел 3.1'!P48&gt;='Раздел 3.1'!AB48,0,1)</f>
        <v>0</v>
      </c>
    </row>
    <row r="13991" spans="1:8" x14ac:dyDescent="0.2">
      <c r="A13991" s="6">
        <f t="shared" si="208"/>
        <v>609562</v>
      </c>
      <c r="B13991" s="6">
        <v>69</v>
      </c>
      <c r="C13991" s="6">
        <v>7</v>
      </c>
      <c r="D13991" s="6">
        <v>187</v>
      </c>
      <c r="E13991" s="6" t="s">
        <v>8689</v>
      </c>
      <c r="H13991" s="6">
        <f>IF('Раздел 3.1'!P49&gt;='Раздел 3.1'!AB49,0,1)</f>
        <v>0</v>
      </c>
    </row>
    <row r="13992" spans="1:8" x14ac:dyDescent="0.2">
      <c r="A13992" s="6">
        <f t="shared" si="208"/>
        <v>609562</v>
      </c>
      <c r="B13992" s="6">
        <v>69</v>
      </c>
      <c r="C13992" s="6">
        <v>7</v>
      </c>
      <c r="D13992" s="6">
        <v>188</v>
      </c>
      <c r="E13992" s="6" t="s">
        <v>8690</v>
      </c>
      <c r="H13992" s="6">
        <f>IF('Раздел 3.1'!P50&gt;='Раздел 3.1'!AB50,0,1)</f>
        <v>0</v>
      </c>
    </row>
    <row r="13993" spans="1:8" x14ac:dyDescent="0.2">
      <c r="A13993" s="6">
        <f t="shared" si="208"/>
        <v>609562</v>
      </c>
      <c r="B13993" s="6">
        <v>69</v>
      </c>
      <c r="C13993" s="6">
        <v>7</v>
      </c>
      <c r="D13993" s="6">
        <v>189</v>
      </c>
      <c r="E13993" s="6" t="s">
        <v>8691</v>
      </c>
      <c r="H13993" s="6">
        <f>IF('Раздел 3.1'!P51&gt;='Раздел 3.1'!AB51,0,1)</f>
        <v>0</v>
      </c>
    </row>
    <row r="13994" spans="1:8" x14ac:dyDescent="0.2">
      <c r="A13994" s="6">
        <f t="shared" si="208"/>
        <v>609562</v>
      </c>
      <c r="B13994" s="6">
        <v>69</v>
      </c>
      <c r="C13994" s="6">
        <v>7</v>
      </c>
      <c r="D13994" s="6">
        <v>190</v>
      </c>
      <c r="E13994" s="6" t="s">
        <v>8692</v>
      </c>
      <c r="H13994" s="6">
        <f>IF('Раздел 3.1'!P52&gt;='Раздел 3.1'!AB52,0,1)</f>
        <v>0</v>
      </c>
    </row>
    <row r="13995" spans="1:8" x14ac:dyDescent="0.2">
      <c r="A13995" s="6">
        <f t="shared" si="208"/>
        <v>609562</v>
      </c>
      <c r="B13995" s="6">
        <v>69</v>
      </c>
      <c r="C13995" s="6">
        <v>7</v>
      </c>
      <c r="D13995" s="6">
        <v>191</v>
      </c>
      <c r="E13995" s="6" t="s">
        <v>8693</v>
      </c>
      <c r="H13995" s="6">
        <f>IF('Раздел 3.1'!P53&gt;='Раздел 3.1'!AB53,0,1)</f>
        <v>0</v>
      </c>
    </row>
    <row r="13996" spans="1:8" x14ac:dyDescent="0.2">
      <c r="A13996" s="6">
        <f t="shared" si="208"/>
        <v>609562</v>
      </c>
      <c r="B13996" s="6">
        <v>69</v>
      </c>
      <c r="C13996" s="6">
        <v>7</v>
      </c>
      <c r="D13996" s="6">
        <v>192</v>
      </c>
      <c r="E13996" s="6" t="s">
        <v>8694</v>
      </c>
      <c r="H13996" s="6">
        <f>IF('Раздел 3.1'!P54&gt;='Раздел 3.1'!AB54,0,1)</f>
        <v>0</v>
      </c>
    </row>
    <row r="13997" spans="1:8" x14ac:dyDescent="0.2">
      <c r="A13997" s="6">
        <f t="shared" si="208"/>
        <v>609562</v>
      </c>
      <c r="B13997" s="6">
        <v>69</v>
      </c>
      <c r="C13997" s="6">
        <v>7</v>
      </c>
      <c r="D13997" s="6">
        <v>193</v>
      </c>
      <c r="E13997" s="6" t="s">
        <v>8695</v>
      </c>
      <c r="H13997" s="6">
        <f>IF('Раздел 3.1'!P55&gt;='Раздел 3.1'!AB55,0,1)</f>
        <v>0</v>
      </c>
    </row>
    <row r="13998" spans="1:8" x14ac:dyDescent="0.2">
      <c r="A13998" s="6">
        <f t="shared" si="208"/>
        <v>609562</v>
      </c>
      <c r="B13998" s="6">
        <v>69</v>
      </c>
      <c r="C13998" s="6">
        <v>7</v>
      </c>
      <c r="D13998" s="6">
        <v>194</v>
      </c>
      <c r="E13998" s="6" t="s">
        <v>8696</v>
      </c>
      <c r="H13998" s="6">
        <f>IF('Раздел 3.1'!P56&gt;='Раздел 3.1'!AB56,0,1)</f>
        <v>0</v>
      </c>
    </row>
    <row r="13999" spans="1:8" x14ac:dyDescent="0.2">
      <c r="A13999" s="6">
        <f t="shared" si="208"/>
        <v>609562</v>
      </c>
      <c r="B13999" s="6">
        <v>69</v>
      </c>
      <c r="C13999" s="6">
        <v>7</v>
      </c>
      <c r="D13999" s="6">
        <v>195</v>
      </c>
      <c r="E13999" s="6" t="s">
        <v>8697</v>
      </c>
      <c r="H13999" s="6">
        <f>IF('Раздел 3.1'!P57&gt;='Раздел 3.1'!AB57,0,1)</f>
        <v>0</v>
      </c>
    </row>
    <row r="14000" spans="1:8" x14ac:dyDescent="0.2">
      <c r="A14000" s="6">
        <f t="shared" si="208"/>
        <v>609562</v>
      </c>
      <c r="B14000" s="6">
        <v>69</v>
      </c>
      <c r="C14000" s="6">
        <v>7</v>
      </c>
      <c r="D14000" s="6">
        <v>196</v>
      </c>
      <c r="E14000" s="6" t="s">
        <v>8698</v>
      </c>
      <c r="H14000" s="6">
        <f>IF('Раздел 3.1'!P58&gt;='Раздел 3.1'!AB58,0,1)</f>
        <v>0</v>
      </c>
    </row>
    <row r="14001" spans="1:8" x14ac:dyDescent="0.2">
      <c r="A14001" s="6">
        <f t="shared" si="208"/>
        <v>609562</v>
      </c>
      <c r="B14001" s="6">
        <v>69</v>
      </c>
      <c r="C14001" s="6">
        <v>7</v>
      </c>
      <c r="D14001" s="6">
        <v>197</v>
      </c>
      <c r="E14001" s="6" t="s">
        <v>8699</v>
      </c>
      <c r="H14001" s="6">
        <f>IF('Раздел 3.1'!P59&gt;='Раздел 3.1'!AB59,0,1)</f>
        <v>0</v>
      </c>
    </row>
    <row r="14002" spans="1:8" x14ac:dyDescent="0.2">
      <c r="A14002" s="6">
        <f t="shared" si="208"/>
        <v>609562</v>
      </c>
      <c r="B14002" s="6">
        <v>69</v>
      </c>
      <c r="C14002" s="6">
        <v>7</v>
      </c>
      <c r="D14002" s="6">
        <v>198</v>
      </c>
      <c r="E14002" s="6" t="s">
        <v>8700</v>
      </c>
      <c r="H14002" s="6">
        <f>IF('Раздел 3.1'!P60&gt;='Раздел 3.1'!AB60,0,1)</f>
        <v>0</v>
      </c>
    </row>
    <row r="14003" spans="1:8" x14ac:dyDescent="0.2">
      <c r="A14003" s="6">
        <f t="shared" si="208"/>
        <v>609562</v>
      </c>
      <c r="B14003" s="6">
        <v>69</v>
      </c>
      <c r="C14003" s="6">
        <v>7</v>
      </c>
      <c r="D14003" s="6">
        <v>199</v>
      </c>
      <c r="E14003" s="6" t="s">
        <v>8701</v>
      </c>
      <c r="H14003" s="6">
        <f>IF('Раздел 3.1'!P61&gt;='Раздел 3.1'!AB61,0,1)</f>
        <v>0</v>
      </c>
    </row>
    <row r="14004" spans="1:8" x14ac:dyDescent="0.2">
      <c r="A14004" s="6">
        <f t="shared" si="208"/>
        <v>609562</v>
      </c>
      <c r="B14004" s="6">
        <v>69</v>
      </c>
      <c r="C14004" s="6">
        <v>7</v>
      </c>
      <c r="D14004" s="6">
        <v>200</v>
      </c>
      <c r="E14004" s="6" t="s">
        <v>8702</v>
      </c>
      <c r="H14004" s="6">
        <f>IF('Раздел 3.1'!P62&gt;='Раздел 3.1'!AB62,0,1)</f>
        <v>0</v>
      </c>
    </row>
    <row r="14005" spans="1:8" x14ac:dyDescent="0.2">
      <c r="A14005" s="6">
        <f t="shared" si="208"/>
        <v>609562</v>
      </c>
      <c r="B14005" s="6">
        <v>69</v>
      </c>
      <c r="C14005" s="6">
        <v>7</v>
      </c>
      <c r="D14005" s="6">
        <v>201</v>
      </c>
      <c r="E14005" s="6" t="s">
        <v>8703</v>
      </c>
      <c r="H14005" s="6">
        <f>IF('Раздел 3.1'!P63&gt;='Раздел 3.1'!AB63,0,1)</f>
        <v>0</v>
      </c>
    </row>
    <row r="14006" spans="1:8" x14ac:dyDescent="0.2">
      <c r="A14006" s="6">
        <f t="shared" si="208"/>
        <v>609562</v>
      </c>
      <c r="B14006" s="6">
        <v>69</v>
      </c>
      <c r="C14006" s="6">
        <v>7</v>
      </c>
      <c r="D14006" s="6">
        <v>202</v>
      </c>
      <c r="E14006" s="6" t="s">
        <v>8704</v>
      </c>
      <c r="H14006" s="6">
        <f>IF('Раздел 3.1'!P64&gt;='Раздел 3.1'!AB64,0,1)</f>
        <v>0</v>
      </c>
    </row>
    <row r="14007" spans="1:8" x14ac:dyDescent="0.2">
      <c r="A14007" s="6">
        <f t="shared" si="208"/>
        <v>609562</v>
      </c>
      <c r="B14007" s="6">
        <v>69</v>
      </c>
      <c r="C14007" s="6">
        <v>7</v>
      </c>
      <c r="D14007" s="6">
        <v>203</v>
      </c>
      <c r="E14007" s="6" t="s">
        <v>7139</v>
      </c>
      <c r="H14007" s="6">
        <f>IF('Раздел 3.1'!P65&gt;='Раздел 3.1'!AB65,0,1)</f>
        <v>0</v>
      </c>
    </row>
    <row r="14008" spans="1:8" x14ac:dyDescent="0.2">
      <c r="A14008" s="6">
        <f t="shared" si="208"/>
        <v>609562</v>
      </c>
      <c r="B14008" s="6">
        <v>69</v>
      </c>
      <c r="C14008" s="6">
        <v>7</v>
      </c>
      <c r="D14008" s="6">
        <v>204</v>
      </c>
      <c r="E14008" s="6" t="s">
        <v>7140</v>
      </c>
      <c r="H14008" s="6">
        <f>IF('Раздел 3.1'!P66&gt;='Раздел 3.1'!AB66,0,1)</f>
        <v>0</v>
      </c>
    </row>
    <row r="14009" spans="1:8" x14ac:dyDescent="0.2">
      <c r="A14009" s="6">
        <f t="shared" si="208"/>
        <v>609562</v>
      </c>
      <c r="B14009" s="6">
        <v>69</v>
      </c>
      <c r="C14009" s="6">
        <v>7</v>
      </c>
      <c r="D14009" s="6">
        <v>205</v>
      </c>
      <c r="E14009" s="6" t="s">
        <v>7141</v>
      </c>
      <c r="H14009" s="6">
        <f>IF('Раздел 3.1'!P67&gt;='Раздел 3.1'!AB67,0,1)</f>
        <v>0</v>
      </c>
    </row>
    <row r="14010" spans="1:8" x14ac:dyDescent="0.2">
      <c r="A14010" s="6">
        <f t="shared" si="208"/>
        <v>609562</v>
      </c>
      <c r="B14010" s="6">
        <v>69</v>
      </c>
      <c r="C14010" s="6">
        <v>7</v>
      </c>
      <c r="D14010" s="6">
        <v>206</v>
      </c>
      <c r="E14010" s="6" t="s">
        <v>7142</v>
      </c>
      <c r="H14010" s="6">
        <f>IF('Раздел 3.1'!P68&gt;='Раздел 3.1'!AB68,0,1)</f>
        <v>0</v>
      </c>
    </row>
    <row r="14011" spans="1:8" x14ac:dyDescent="0.2">
      <c r="A14011" s="6">
        <f t="shared" si="208"/>
        <v>609562</v>
      </c>
      <c r="B14011" s="6">
        <v>69</v>
      </c>
      <c r="C14011" s="6">
        <v>7</v>
      </c>
      <c r="D14011" s="6">
        <v>207</v>
      </c>
      <c r="E14011" s="6" t="s">
        <v>7143</v>
      </c>
      <c r="H14011" s="6">
        <f>IF('Раздел 3.1'!P69&gt;='Раздел 3.1'!AB69,0,1)</f>
        <v>0</v>
      </c>
    </row>
    <row r="14012" spans="1:8" x14ac:dyDescent="0.2">
      <c r="A14012" s="6">
        <f t="shared" si="208"/>
        <v>609562</v>
      </c>
      <c r="B14012" s="6">
        <v>69</v>
      </c>
      <c r="C14012" s="6">
        <v>7</v>
      </c>
      <c r="D14012" s="6">
        <v>208</v>
      </c>
      <c r="E14012" s="6" t="s">
        <v>7144</v>
      </c>
      <c r="H14012" s="6">
        <f>IF('Раздел 3.1'!P70&gt;='Раздел 3.1'!AB70,0,1)</f>
        <v>0</v>
      </c>
    </row>
    <row r="14013" spans="1:8" x14ac:dyDescent="0.2">
      <c r="A14013" s="6">
        <f t="shared" si="208"/>
        <v>609562</v>
      </c>
      <c r="B14013" s="6">
        <v>69</v>
      </c>
      <c r="C14013" s="6">
        <v>7</v>
      </c>
      <c r="D14013" s="6">
        <v>209</v>
      </c>
      <c r="E14013" s="6" t="s">
        <v>7970</v>
      </c>
      <c r="H14013" s="6">
        <f>IF('Раздел 3.1'!P71&gt;='Раздел 3.1'!AB71,0,1)</f>
        <v>0</v>
      </c>
    </row>
    <row r="14014" spans="1:8" x14ac:dyDescent="0.2">
      <c r="A14014" s="6">
        <f t="shared" si="208"/>
        <v>609562</v>
      </c>
      <c r="B14014" s="6">
        <v>69</v>
      </c>
      <c r="C14014" s="6">
        <v>7</v>
      </c>
      <c r="D14014" s="6">
        <v>210</v>
      </c>
      <c r="E14014" s="7" t="s">
        <v>7971</v>
      </c>
      <c r="H14014" s="6">
        <f>IF('Раздел 3.1'!P72&gt;='Раздел 3.1'!AB72,0,1)</f>
        <v>0</v>
      </c>
    </row>
    <row r="14015" spans="1:8" x14ac:dyDescent="0.2">
      <c r="A14015" s="6">
        <f t="shared" si="208"/>
        <v>609562</v>
      </c>
      <c r="B14015" s="6">
        <v>69</v>
      </c>
      <c r="C14015" s="119">
        <v>7</v>
      </c>
      <c r="D14015" s="119">
        <v>211</v>
      </c>
      <c r="E14015" s="119" t="s">
        <v>7972</v>
      </c>
      <c r="F14015" s="119"/>
      <c r="G14015" s="119"/>
      <c r="H14015" s="119">
        <f>IF('Раздел 3.1'!P73&gt;='Раздел 3.1'!AB73,0,1)</f>
        <v>0</v>
      </c>
    </row>
    <row r="14016" spans="1:8" x14ac:dyDescent="0.2">
      <c r="A14016" s="6">
        <f t="shared" si="208"/>
        <v>609562</v>
      </c>
      <c r="B14016" s="6">
        <v>69</v>
      </c>
      <c r="C14016" s="6">
        <v>8</v>
      </c>
      <c r="D14016" s="6">
        <v>212</v>
      </c>
      <c r="E14016" s="6" t="s">
        <v>7973</v>
      </c>
      <c r="H14016" s="6">
        <f>IF('Раздел 3.1'!Q21&gt;='Раздел 3.1'!R21,0,1)</f>
        <v>0</v>
      </c>
    </row>
    <row r="14017" spans="1:8" x14ac:dyDescent="0.2">
      <c r="A14017" s="6">
        <f t="shared" si="208"/>
        <v>609562</v>
      </c>
      <c r="B14017" s="6">
        <v>69</v>
      </c>
      <c r="C14017" s="6">
        <v>8</v>
      </c>
      <c r="D14017" s="6">
        <v>213</v>
      </c>
      <c r="E14017" s="6" t="s">
        <v>7974</v>
      </c>
      <c r="H14017" s="6">
        <f>IF('Раздел 3.1'!Q22&gt;='Раздел 3.1'!R22,0,1)</f>
        <v>0</v>
      </c>
    </row>
    <row r="14018" spans="1:8" x14ac:dyDescent="0.2">
      <c r="A14018" s="6">
        <f t="shared" si="208"/>
        <v>609562</v>
      </c>
      <c r="B14018" s="6">
        <v>69</v>
      </c>
      <c r="C14018" s="6">
        <v>8</v>
      </c>
      <c r="D14018" s="6">
        <v>214</v>
      </c>
      <c r="E14018" s="6" t="s">
        <v>7975</v>
      </c>
      <c r="H14018" s="6">
        <f>IF('Раздел 3.1'!Q23&gt;='Раздел 3.1'!R23,0,1)</f>
        <v>0</v>
      </c>
    </row>
    <row r="14019" spans="1:8" x14ac:dyDescent="0.2">
      <c r="A14019" s="6">
        <f t="shared" si="208"/>
        <v>609562</v>
      </c>
      <c r="B14019" s="6">
        <v>69</v>
      </c>
      <c r="C14019" s="6">
        <v>8</v>
      </c>
      <c r="D14019" s="6">
        <v>215</v>
      </c>
      <c r="E14019" s="6" t="s">
        <v>7976</v>
      </c>
      <c r="H14019" s="6">
        <f>IF('Раздел 3.1'!Q24&gt;='Раздел 3.1'!R24,0,1)</f>
        <v>0</v>
      </c>
    </row>
    <row r="14020" spans="1:8" x14ac:dyDescent="0.2">
      <c r="A14020" s="6">
        <f t="shared" si="208"/>
        <v>609562</v>
      </c>
      <c r="B14020" s="6">
        <v>69</v>
      </c>
      <c r="C14020" s="6">
        <v>8</v>
      </c>
      <c r="D14020" s="6">
        <v>216</v>
      </c>
      <c r="E14020" s="6" t="s">
        <v>7977</v>
      </c>
      <c r="H14020" s="6">
        <f>IF('Раздел 3.1'!Q25&gt;='Раздел 3.1'!R25,0,1)</f>
        <v>0</v>
      </c>
    </row>
    <row r="14021" spans="1:8" x14ac:dyDescent="0.2">
      <c r="A14021" s="6">
        <f t="shared" si="208"/>
        <v>609562</v>
      </c>
      <c r="B14021" s="6">
        <v>69</v>
      </c>
      <c r="C14021" s="6">
        <v>8</v>
      </c>
      <c r="D14021" s="6">
        <v>217</v>
      </c>
      <c r="E14021" s="6" t="s">
        <v>7978</v>
      </c>
      <c r="H14021" s="6">
        <f>IF('Раздел 3.1'!Q26&gt;='Раздел 3.1'!R26,0,1)</f>
        <v>0</v>
      </c>
    </row>
    <row r="14022" spans="1:8" x14ac:dyDescent="0.2">
      <c r="A14022" s="6">
        <f t="shared" si="208"/>
        <v>609562</v>
      </c>
      <c r="B14022" s="6">
        <v>69</v>
      </c>
      <c r="C14022" s="6">
        <v>8</v>
      </c>
      <c r="D14022" s="6">
        <v>218</v>
      </c>
      <c r="E14022" s="6" t="s">
        <v>7979</v>
      </c>
      <c r="H14022" s="6">
        <f>IF('Раздел 3.1'!Q27&gt;='Раздел 3.1'!R27,0,1)</f>
        <v>0</v>
      </c>
    </row>
    <row r="14023" spans="1:8" x14ac:dyDescent="0.2">
      <c r="A14023" s="6">
        <f t="shared" si="208"/>
        <v>609562</v>
      </c>
      <c r="B14023" s="6">
        <v>69</v>
      </c>
      <c r="C14023" s="6">
        <v>8</v>
      </c>
      <c r="D14023" s="6">
        <v>219</v>
      </c>
      <c r="E14023" s="6" t="s">
        <v>8817</v>
      </c>
      <c r="H14023" s="6">
        <f>IF('Раздел 3.1'!Q28&gt;='Раздел 3.1'!R28,0,1)</f>
        <v>0</v>
      </c>
    </row>
    <row r="14024" spans="1:8" x14ac:dyDescent="0.2">
      <c r="A14024" s="6">
        <f t="shared" si="208"/>
        <v>609562</v>
      </c>
      <c r="B14024" s="6">
        <v>69</v>
      </c>
      <c r="C14024" s="6">
        <v>8</v>
      </c>
      <c r="D14024" s="6">
        <v>220</v>
      </c>
      <c r="E14024" s="6" t="s">
        <v>8818</v>
      </c>
      <c r="H14024" s="6">
        <f>IF('Раздел 3.1'!Q29&gt;='Раздел 3.1'!R29,0,1)</f>
        <v>0</v>
      </c>
    </row>
    <row r="14025" spans="1:8" x14ac:dyDescent="0.2">
      <c r="A14025" s="6">
        <f t="shared" si="208"/>
        <v>609562</v>
      </c>
      <c r="B14025" s="6">
        <v>69</v>
      </c>
      <c r="C14025" s="6">
        <v>8</v>
      </c>
      <c r="D14025" s="6">
        <v>221</v>
      </c>
      <c r="E14025" s="6" t="s">
        <v>8819</v>
      </c>
      <c r="H14025" s="6">
        <f>IF('Раздел 3.1'!Q30&gt;='Раздел 3.1'!R30,0,1)</f>
        <v>0</v>
      </c>
    </row>
    <row r="14026" spans="1:8" x14ac:dyDescent="0.2">
      <c r="A14026" s="6">
        <f t="shared" si="208"/>
        <v>609562</v>
      </c>
      <c r="B14026" s="6">
        <v>69</v>
      </c>
      <c r="C14026" s="6">
        <v>8</v>
      </c>
      <c r="D14026" s="6">
        <v>222</v>
      </c>
      <c r="E14026" s="6" t="s">
        <v>8820</v>
      </c>
      <c r="H14026" s="6">
        <f>IF('Раздел 3.1'!Q31&gt;='Раздел 3.1'!R31,0,1)</f>
        <v>0</v>
      </c>
    </row>
    <row r="14027" spans="1:8" x14ac:dyDescent="0.2">
      <c r="A14027" s="6">
        <f t="shared" si="208"/>
        <v>609562</v>
      </c>
      <c r="B14027" s="6">
        <v>69</v>
      </c>
      <c r="C14027" s="6">
        <v>8</v>
      </c>
      <c r="D14027" s="6">
        <v>223</v>
      </c>
      <c r="E14027" s="6" t="s">
        <v>8821</v>
      </c>
      <c r="H14027" s="6">
        <f>IF('Раздел 3.1'!Q32&gt;='Раздел 3.1'!R32,0,1)</f>
        <v>0</v>
      </c>
    </row>
    <row r="14028" spans="1:8" x14ac:dyDescent="0.2">
      <c r="A14028" s="6">
        <f t="shared" si="208"/>
        <v>609562</v>
      </c>
      <c r="B14028" s="6">
        <v>69</v>
      </c>
      <c r="C14028" s="6">
        <v>8</v>
      </c>
      <c r="D14028" s="6">
        <v>224</v>
      </c>
      <c r="E14028" s="6" t="s">
        <v>8716</v>
      </c>
      <c r="H14028" s="6">
        <f>IF('Раздел 3.1'!Q33&gt;='Раздел 3.1'!R33,0,1)</f>
        <v>0</v>
      </c>
    </row>
    <row r="14029" spans="1:8" x14ac:dyDescent="0.2">
      <c r="A14029" s="6">
        <f t="shared" si="208"/>
        <v>609562</v>
      </c>
      <c r="B14029" s="6">
        <v>69</v>
      </c>
      <c r="C14029" s="6">
        <v>8</v>
      </c>
      <c r="D14029" s="6">
        <v>225</v>
      </c>
      <c r="E14029" s="6" t="s">
        <v>8717</v>
      </c>
      <c r="H14029" s="6">
        <f>IF('Раздел 3.1'!Q34&gt;='Раздел 3.1'!R34,0,1)</f>
        <v>0</v>
      </c>
    </row>
    <row r="14030" spans="1:8" x14ac:dyDescent="0.2">
      <c r="A14030" s="6">
        <f t="shared" si="208"/>
        <v>609562</v>
      </c>
      <c r="B14030" s="6">
        <v>69</v>
      </c>
      <c r="C14030" s="6">
        <v>8</v>
      </c>
      <c r="D14030" s="6">
        <v>226</v>
      </c>
      <c r="E14030" s="6" t="s">
        <v>8718</v>
      </c>
      <c r="H14030" s="6">
        <f>IF('Раздел 3.1'!Q35&gt;='Раздел 3.1'!R35,0,1)</f>
        <v>0</v>
      </c>
    </row>
    <row r="14031" spans="1:8" x14ac:dyDescent="0.2">
      <c r="A14031" s="6">
        <f t="shared" si="208"/>
        <v>609562</v>
      </c>
      <c r="B14031" s="6">
        <v>69</v>
      </c>
      <c r="C14031" s="6">
        <v>8</v>
      </c>
      <c r="D14031" s="6">
        <v>227</v>
      </c>
      <c r="E14031" s="6" t="s">
        <v>8719</v>
      </c>
      <c r="H14031" s="6">
        <f>IF('Раздел 3.1'!Q36&gt;='Раздел 3.1'!R36,0,1)</f>
        <v>0</v>
      </c>
    </row>
    <row r="14032" spans="1:8" x14ac:dyDescent="0.2">
      <c r="A14032" s="6">
        <f t="shared" si="208"/>
        <v>609562</v>
      </c>
      <c r="B14032" s="6">
        <v>69</v>
      </c>
      <c r="C14032" s="6">
        <v>8</v>
      </c>
      <c r="D14032" s="6">
        <v>228</v>
      </c>
      <c r="E14032" s="6" t="s">
        <v>8720</v>
      </c>
      <c r="H14032" s="6">
        <f>IF('Раздел 3.1'!Q37&gt;='Раздел 3.1'!R37,0,1)</f>
        <v>0</v>
      </c>
    </row>
    <row r="14033" spans="1:8" x14ac:dyDescent="0.2">
      <c r="A14033" s="6">
        <f t="shared" si="208"/>
        <v>609562</v>
      </c>
      <c r="B14033" s="6">
        <v>69</v>
      </c>
      <c r="C14033" s="6">
        <v>8</v>
      </c>
      <c r="D14033" s="6">
        <v>229</v>
      </c>
      <c r="E14033" s="6" t="s">
        <v>8721</v>
      </c>
      <c r="H14033" s="6">
        <f>IF('Раздел 3.1'!Q38&gt;='Раздел 3.1'!R38,0,1)</f>
        <v>0</v>
      </c>
    </row>
    <row r="14034" spans="1:8" x14ac:dyDescent="0.2">
      <c r="A14034" s="6">
        <f t="shared" si="208"/>
        <v>609562</v>
      </c>
      <c r="B14034" s="6">
        <v>69</v>
      </c>
      <c r="C14034" s="6">
        <v>8</v>
      </c>
      <c r="D14034" s="6">
        <v>230</v>
      </c>
      <c r="E14034" s="6" t="s">
        <v>8722</v>
      </c>
      <c r="H14034" s="6">
        <f>IF('Раздел 3.1'!Q39&gt;='Раздел 3.1'!R39,0,1)</f>
        <v>0</v>
      </c>
    </row>
    <row r="14035" spans="1:8" x14ac:dyDescent="0.2">
      <c r="A14035" s="6">
        <f t="shared" si="208"/>
        <v>609562</v>
      </c>
      <c r="B14035" s="6">
        <v>69</v>
      </c>
      <c r="C14035" s="6">
        <v>8</v>
      </c>
      <c r="D14035" s="6">
        <v>231</v>
      </c>
      <c r="E14035" s="6" t="s">
        <v>8723</v>
      </c>
      <c r="H14035" s="6">
        <f>IF('Раздел 3.1'!Q40&gt;='Раздел 3.1'!R40,0,1)</f>
        <v>0</v>
      </c>
    </row>
    <row r="14036" spans="1:8" x14ac:dyDescent="0.2">
      <c r="A14036" s="6">
        <f t="shared" si="208"/>
        <v>609562</v>
      </c>
      <c r="B14036" s="6">
        <v>69</v>
      </c>
      <c r="C14036" s="6">
        <v>8</v>
      </c>
      <c r="D14036" s="6">
        <v>232</v>
      </c>
      <c r="E14036" s="6" t="s">
        <v>8724</v>
      </c>
      <c r="H14036" s="6">
        <f>IF('Раздел 3.1'!Q41&gt;='Раздел 3.1'!R41,0,1)</f>
        <v>0</v>
      </c>
    </row>
    <row r="14037" spans="1:8" x14ac:dyDescent="0.2">
      <c r="A14037" s="6">
        <f t="shared" si="208"/>
        <v>609562</v>
      </c>
      <c r="B14037" s="6">
        <v>69</v>
      </c>
      <c r="C14037" s="6">
        <v>8</v>
      </c>
      <c r="D14037" s="6">
        <v>233</v>
      </c>
      <c r="E14037" s="6" t="s">
        <v>8830</v>
      </c>
      <c r="H14037" s="6">
        <f>IF('Раздел 3.1'!Q42&gt;='Раздел 3.1'!R42,0,1)</f>
        <v>0</v>
      </c>
    </row>
    <row r="14038" spans="1:8" x14ac:dyDescent="0.2">
      <c r="A14038" s="6">
        <f t="shared" si="208"/>
        <v>609562</v>
      </c>
      <c r="B14038" s="6">
        <v>69</v>
      </c>
      <c r="C14038" s="6">
        <v>8</v>
      </c>
      <c r="D14038" s="6">
        <v>234</v>
      </c>
      <c r="E14038" s="6" t="s">
        <v>8831</v>
      </c>
      <c r="H14038" s="6">
        <f>IF('Раздел 3.1'!Q43&gt;='Раздел 3.1'!R43,0,1)</f>
        <v>0</v>
      </c>
    </row>
    <row r="14039" spans="1:8" x14ac:dyDescent="0.2">
      <c r="A14039" s="6">
        <f t="shared" si="208"/>
        <v>609562</v>
      </c>
      <c r="B14039" s="6">
        <v>69</v>
      </c>
      <c r="C14039" s="6">
        <v>8</v>
      </c>
      <c r="D14039" s="6">
        <v>235</v>
      </c>
      <c r="E14039" s="6" t="s">
        <v>8832</v>
      </c>
      <c r="H14039" s="6">
        <f>IF('Раздел 3.1'!Q44&gt;='Раздел 3.1'!R44,0,1)</f>
        <v>0</v>
      </c>
    </row>
    <row r="14040" spans="1:8" x14ac:dyDescent="0.2">
      <c r="A14040" s="6">
        <f t="shared" si="208"/>
        <v>609562</v>
      </c>
      <c r="B14040" s="6">
        <v>69</v>
      </c>
      <c r="C14040" s="6">
        <v>8</v>
      </c>
      <c r="D14040" s="6">
        <v>236</v>
      </c>
      <c r="E14040" s="6" t="s">
        <v>8833</v>
      </c>
      <c r="H14040" s="6">
        <f>IF('Раздел 3.1'!Q45&gt;='Раздел 3.1'!R45,0,1)</f>
        <v>0</v>
      </c>
    </row>
    <row r="14041" spans="1:8" x14ac:dyDescent="0.2">
      <c r="A14041" s="6">
        <f t="shared" si="208"/>
        <v>609562</v>
      </c>
      <c r="B14041" s="6">
        <v>69</v>
      </c>
      <c r="C14041" s="6">
        <v>8</v>
      </c>
      <c r="D14041" s="6">
        <v>237</v>
      </c>
      <c r="E14041" s="6" t="s">
        <v>8834</v>
      </c>
      <c r="H14041" s="6">
        <f>IF('Раздел 3.1'!Q46&gt;='Раздел 3.1'!R46,0,1)</f>
        <v>0</v>
      </c>
    </row>
    <row r="14042" spans="1:8" x14ac:dyDescent="0.2">
      <c r="A14042" s="6">
        <f t="shared" si="208"/>
        <v>609562</v>
      </c>
      <c r="B14042" s="6">
        <v>69</v>
      </c>
      <c r="C14042" s="6">
        <v>8</v>
      </c>
      <c r="D14042" s="6">
        <v>238</v>
      </c>
      <c r="E14042" s="6" t="s">
        <v>8835</v>
      </c>
      <c r="H14042" s="6">
        <f>IF('Раздел 3.1'!Q47&gt;='Раздел 3.1'!R47,0,1)</f>
        <v>0</v>
      </c>
    </row>
    <row r="14043" spans="1:8" x14ac:dyDescent="0.2">
      <c r="A14043" s="6">
        <f t="shared" si="208"/>
        <v>609562</v>
      </c>
      <c r="B14043" s="6">
        <v>69</v>
      </c>
      <c r="C14043" s="6">
        <v>8</v>
      </c>
      <c r="D14043" s="6">
        <v>239</v>
      </c>
      <c r="E14043" s="6" t="s">
        <v>8836</v>
      </c>
      <c r="H14043" s="6">
        <f>IF('Раздел 3.1'!Q48&gt;='Раздел 3.1'!R48,0,1)</f>
        <v>0</v>
      </c>
    </row>
    <row r="14044" spans="1:8" x14ac:dyDescent="0.2">
      <c r="A14044" s="6">
        <f t="shared" si="208"/>
        <v>609562</v>
      </c>
      <c r="B14044" s="6">
        <v>69</v>
      </c>
      <c r="C14044" s="6">
        <v>8</v>
      </c>
      <c r="D14044" s="6">
        <v>240</v>
      </c>
      <c r="E14044" s="6" t="s">
        <v>8837</v>
      </c>
      <c r="H14044" s="6">
        <f>IF('Раздел 3.1'!Q49&gt;='Раздел 3.1'!R49,0,1)</f>
        <v>0</v>
      </c>
    </row>
    <row r="14045" spans="1:8" x14ac:dyDescent="0.2">
      <c r="A14045" s="6">
        <f t="shared" ref="A14045:A14108" si="209">P_3</f>
        <v>609562</v>
      </c>
      <c r="B14045" s="6">
        <v>69</v>
      </c>
      <c r="C14045" s="6">
        <v>8</v>
      </c>
      <c r="D14045" s="6">
        <v>241</v>
      </c>
      <c r="E14045" s="6" t="s">
        <v>8838</v>
      </c>
      <c r="H14045" s="6">
        <f>IF('Раздел 3.1'!Q50&gt;='Раздел 3.1'!R50,0,1)</f>
        <v>0</v>
      </c>
    </row>
    <row r="14046" spans="1:8" x14ac:dyDescent="0.2">
      <c r="A14046" s="6">
        <f t="shared" si="209"/>
        <v>609562</v>
      </c>
      <c r="B14046" s="6">
        <v>69</v>
      </c>
      <c r="C14046" s="6">
        <v>8</v>
      </c>
      <c r="D14046" s="6">
        <v>242</v>
      </c>
      <c r="E14046" s="6" t="s">
        <v>8839</v>
      </c>
      <c r="H14046" s="6">
        <f>IF('Раздел 3.1'!Q51&gt;='Раздел 3.1'!R51,0,1)</f>
        <v>0</v>
      </c>
    </row>
    <row r="14047" spans="1:8" x14ac:dyDescent="0.2">
      <c r="A14047" s="6">
        <f t="shared" si="209"/>
        <v>609562</v>
      </c>
      <c r="B14047" s="6">
        <v>69</v>
      </c>
      <c r="C14047" s="6">
        <v>8</v>
      </c>
      <c r="D14047" s="6">
        <v>243</v>
      </c>
      <c r="E14047" s="6" t="s">
        <v>8840</v>
      </c>
      <c r="H14047" s="6">
        <f>IF('Раздел 3.1'!Q52&gt;='Раздел 3.1'!R52,0,1)</f>
        <v>0</v>
      </c>
    </row>
    <row r="14048" spans="1:8" x14ac:dyDescent="0.2">
      <c r="A14048" s="6">
        <f t="shared" si="209"/>
        <v>609562</v>
      </c>
      <c r="B14048" s="6">
        <v>69</v>
      </c>
      <c r="C14048" s="6">
        <v>8</v>
      </c>
      <c r="D14048" s="6">
        <v>244</v>
      </c>
      <c r="E14048" s="6" t="s">
        <v>8841</v>
      </c>
      <c r="H14048" s="6">
        <f>IF('Раздел 3.1'!Q53&gt;='Раздел 3.1'!R53,0,1)</f>
        <v>0</v>
      </c>
    </row>
    <row r="14049" spans="1:8" x14ac:dyDescent="0.2">
      <c r="A14049" s="6">
        <f t="shared" si="209"/>
        <v>609562</v>
      </c>
      <c r="B14049" s="6">
        <v>69</v>
      </c>
      <c r="C14049" s="6">
        <v>8</v>
      </c>
      <c r="D14049" s="6">
        <v>245</v>
      </c>
      <c r="E14049" s="6" t="s">
        <v>8842</v>
      </c>
      <c r="H14049" s="6">
        <f>IF('Раздел 3.1'!Q54&gt;='Раздел 3.1'!R54,0,1)</f>
        <v>0</v>
      </c>
    </row>
    <row r="14050" spans="1:8" x14ac:dyDescent="0.2">
      <c r="A14050" s="6">
        <f t="shared" si="209"/>
        <v>609562</v>
      </c>
      <c r="B14050" s="6">
        <v>69</v>
      </c>
      <c r="C14050" s="6">
        <v>8</v>
      </c>
      <c r="D14050" s="6">
        <v>246</v>
      </c>
      <c r="E14050" s="6" t="s">
        <v>8843</v>
      </c>
      <c r="H14050" s="6">
        <f>IF('Раздел 3.1'!Q55&gt;='Раздел 3.1'!R55,0,1)</f>
        <v>0</v>
      </c>
    </row>
    <row r="14051" spans="1:8" x14ac:dyDescent="0.2">
      <c r="A14051" s="6">
        <f t="shared" si="209"/>
        <v>609562</v>
      </c>
      <c r="B14051" s="6">
        <v>69</v>
      </c>
      <c r="C14051" s="6">
        <v>8</v>
      </c>
      <c r="D14051" s="6">
        <v>247</v>
      </c>
      <c r="E14051" s="6" t="s">
        <v>8844</v>
      </c>
      <c r="H14051" s="6">
        <f>IF('Раздел 3.1'!Q56&gt;='Раздел 3.1'!R56,0,1)</f>
        <v>0</v>
      </c>
    </row>
    <row r="14052" spans="1:8" x14ac:dyDescent="0.2">
      <c r="A14052" s="6">
        <f t="shared" si="209"/>
        <v>609562</v>
      </c>
      <c r="B14052" s="6">
        <v>69</v>
      </c>
      <c r="C14052" s="6">
        <v>8</v>
      </c>
      <c r="D14052" s="6">
        <v>248</v>
      </c>
      <c r="E14052" s="6" t="s">
        <v>8845</v>
      </c>
      <c r="H14052" s="6">
        <f>IF('Раздел 3.1'!Q57&gt;='Раздел 3.1'!R57,0,1)</f>
        <v>0</v>
      </c>
    </row>
    <row r="14053" spans="1:8" x14ac:dyDescent="0.2">
      <c r="A14053" s="6">
        <f t="shared" si="209"/>
        <v>609562</v>
      </c>
      <c r="B14053" s="6">
        <v>69</v>
      </c>
      <c r="C14053" s="6">
        <v>8</v>
      </c>
      <c r="D14053" s="6">
        <v>249</v>
      </c>
      <c r="E14053" s="6" t="s">
        <v>8846</v>
      </c>
      <c r="H14053" s="6">
        <f>IF('Раздел 3.1'!Q58&gt;='Раздел 3.1'!R58,0,1)</f>
        <v>0</v>
      </c>
    </row>
    <row r="14054" spans="1:8" x14ac:dyDescent="0.2">
      <c r="A14054" s="6">
        <f t="shared" si="209"/>
        <v>609562</v>
      </c>
      <c r="B14054" s="6">
        <v>69</v>
      </c>
      <c r="C14054" s="6">
        <v>8</v>
      </c>
      <c r="D14054" s="6">
        <v>250</v>
      </c>
      <c r="E14054" s="6" t="s">
        <v>8847</v>
      </c>
      <c r="H14054" s="6">
        <f>IF('Раздел 3.1'!Q59&gt;='Раздел 3.1'!R59,0,1)</f>
        <v>0</v>
      </c>
    </row>
    <row r="14055" spans="1:8" x14ac:dyDescent="0.2">
      <c r="A14055" s="6">
        <f t="shared" si="209"/>
        <v>609562</v>
      </c>
      <c r="B14055" s="6">
        <v>69</v>
      </c>
      <c r="C14055" s="6">
        <v>8</v>
      </c>
      <c r="D14055" s="6">
        <v>251</v>
      </c>
      <c r="E14055" s="6" t="s">
        <v>8848</v>
      </c>
      <c r="H14055" s="6">
        <f>IF('Раздел 3.1'!Q60&gt;='Раздел 3.1'!R60,0,1)</f>
        <v>0</v>
      </c>
    </row>
    <row r="14056" spans="1:8" x14ac:dyDescent="0.2">
      <c r="A14056" s="6">
        <f t="shared" si="209"/>
        <v>609562</v>
      </c>
      <c r="B14056" s="6">
        <v>69</v>
      </c>
      <c r="C14056" s="6">
        <v>8</v>
      </c>
      <c r="D14056" s="6">
        <v>252</v>
      </c>
      <c r="E14056" s="6" t="s">
        <v>8849</v>
      </c>
      <c r="H14056" s="6">
        <f>IF('Раздел 3.1'!Q61&gt;='Раздел 3.1'!R61,0,1)</f>
        <v>0</v>
      </c>
    </row>
    <row r="14057" spans="1:8" x14ac:dyDescent="0.2">
      <c r="A14057" s="6">
        <f t="shared" si="209"/>
        <v>609562</v>
      </c>
      <c r="B14057" s="6">
        <v>69</v>
      </c>
      <c r="C14057" s="6">
        <v>8</v>
      </c>
      <c r="D14057" s="6">
        <v>253</v>
      </c>
      <c r="E14057" s="6" t="s">
        <v>8008</v>
      </c>
      <c r="H14057" s="6">
        <f>IF('Раздел 3.1'!Q62&gt;='Раздел 3.1'!R62,0,1)</f>
        <v>0</v>
      </c>
    </row>
    <row r="14058" spans="1:8" x14ac:dyDescent="0.2">
      <c r="A14058" s="6">
        <f t="shared" si="209"/>
        <v>609562</v>
      </c>
      <c r="B14058" s="6">
        <v>69</v>
      </c>
      <c r="C14058" s="6">
        <v>8</v>
      </c>
      <c r="D14058" s="6">
        <v>254</v>
      </c>
      <c r="E14058" s="6" t="s">
        <v>8009</v>
      </c>
      <c r="H14058" s="6">
        <f>IF('Раздел 3.1'!Q63&gt;='Раздел 3.1'!R63,0,1)</f>
        <v>0</v>
      </c>
    </row>
    <row r="14059" spans="1:8" x14ac:dyDescent="0.2">
      <c r="A14059" s="6">
        <f t="shared" si="209"/>
        <v>609562</v>
      </c>
      <c r="B14059" s="6">
        <v>69</v>
      </c>
      <c r="C14059" s="6">
        <v>8</v>
      </c>
      <c r="D14059" s="6">
        <v>255</v>
      </c>
      <c r="E14059" s="6" t="s">
        <v>8010</v>
      </c>
      <c r="H14059" s="6">
        <f>IF('Раздел 3.1'!Q64&gt;='Раздел 3.1'!R64,0,1)</f>
        <v>0</v>
      </c>
    </row>
    <row r="14060" spans="1:8" x14ac:dyDescent="0.2">
      <c r="A14060" s="6">
        <f t="shared" si="209"/>
        <v>609562</v>
      </c>
      <c r="B14060" s="6">
        <v>69</v>
      </c>
      <c r="C14060" s="6">
        <v>8</v>
      </c>
      <c r="D14060" s="6">
        <v>256</v>
      </c>
      <c r="E14060" s="6" t="s">
        <v>7195</v>
      </c>
      <c r="H14060" s="6">
        <f>IF('Раздел 3.1'!Q65&gt;='Раздел 3.1'!R65,0,1)</f>
        <v>0</v>
      </c>
    </row>
    <row r="14061" spans="1:8" x14ac:dyDescent="0.2">
      <c r="A14061" s="6">
        <f t="shared" si="209"/>
        <v>609562</v>
      </c>
      <c r="B14061" s="6">
        <v>69</v>
      </c>
      <c r="C14061" s="6">
        <v>8</v>
      </c>
      <c r="D14061" s="6">
        <v>257</v>
      </c>
      <c r="E14061" s="6" t="s">
        <v>7196</v>
      </c>
      <c r="H14061" s="6">
        <f>IF('Раздел 3.1'!Q66&gt;='Раздел 3.1'!R66,0,1)</f>
        <v>0</v>
      </c>
    </row>
    <row r="14062" spans="1:8" x14ac:dyDescent="0.2">
      <c r="A14062" s="6">
        <f t="shared" si="209"/>
        <v>609562</v>
      </c>
      <c r="B14062" s="6">
        <v>69</v>
      </c>
      <c r="C14062" s="6">
        <v>8</v>
      </c>
      <c r="D14062" s="6">
        <v>258</v>
      </c>
      <c r="E14062" s="6" t="s">
        <v>7197</v>
      </c>
      <c r="H14062" s="6">
        <f>IF('Раздел 3.1'!Q67&gt;='Раздел 3.1'!R67,0,1)</f>
        <v>0</v>
      </c>
    </row>
    <row r="14063" spans="1:8" x14ac:dyDescent="0.2">
      <c r="A14063" s="6">
        <f t="shared" si="209"/>
        <v>609562</v>
      </c>
      <c r="B14063" s="6">
        <v>69</v>
      </c>
      <c r="C14063" s="6">
        <v>8</v>
      </c>
      <c r="D14063" s="6">
        <v>259</v>
      </c>
      <c r="E14063" s="6" t="s">
        <v>7198</v>
      </c>
      <c r="H14063" s="6">
        <f>IF('Раздел 3.1'!Q68&gt;='Раздел 3.1'!R68,0,1)</f>
        <v>0</v>
      </c>
    </row>
    <row r="14064" spans="1:8" x14ac:dyDescent="0.2">
      <c r="A14064" s="6">
        <f t="shared" si="209"/>
        <v>609562</v>
      </c>
      <c r="B14064" s="6">
        <v>69</v>
      </c>
      <c r="C14064" s="6">
        <v>8</v>
      </c>
      <c r="D14064" s="6">
        <v>260</v>
      </c>
      <c r="E14064" s="6" t="s">
        <v>7199</v>
      </c>
      <c r="H14064" s="6">
        <f>IF('Раздел 3.1'!Q69&gt;='Раздел 3.1'!R69,0,1)</f>
        <v>0</v>
      </c>
    </row>
    <row r="14065" spans="1:8" x14ac:dyDescent="0.2">
      <c r="A14065" s="6">
        <f t="shared" si="209"/>
        <v>609562</v>
      </c>
      <c r="B14065" s="6">
        <v>69</v>
      </c>
      <c r="C14065" s="6">
        <v>8</v>
      </c>
      <c r="D14065" s="6">
        <v>261</v>
      </c>
      <c r="E14065" s="6" t="s">
        <v>7200</v>
      </c>
      <c r="H14065" s="6">
        <f>IF('Раздел 3.1'!Q70&gt;='Раздел 3.1'!R70,0,1)</f>
        <v>0</v>
      </c>
    </row>
    <row r="14066" spans="1:8" x14ac:dyDescent="0.2">
      <c r="A14066" s="6">
        <f t="shared" si="209"/>
        <v>609562</v>
      </c>
      <c r="B14066" s="6">
        <v>69</v>
      </c>
      <c r="C14066" s="6">
        <v>8</v>
      </c>
      <c r="D14066" s="6">
        <v>262</v>
      </c>
      <c r="E14066" s="6" t="s">
        <v>7201</v>
      </c>
      <c r="H14066" s="6">
        <f>IF('Раздел 3.1'!Q71&gt;='Раздел 3.1'!R71,0,1)</f>
        <v>0</v>
      </c>
    </row>
    <row r="14067" spans="1:8" x14ac:dyDescent="0.2">
      <c r="A14067" s="6">
        <f t="shared" si="209"/>
        <v>609562</v>
      </c>
      <c r="B14067" s="6">
        <v>69</v>
      </c>
      <c r="C14067" s="7">
        <v>8</v>
      </c>
      <c r="D14067" s="7">
        <v>263</v>
      </c>
      <c r="E14067" s="7" t="s">
        <v>7202</v>
      </c>
      <c r="F14067" s="7"/>
      <c r="G14067" s="7"/>
      <c r="H14067" s="7">
        <f>IF('Раздел 3.1'!Q72&gt;='Раздел 3.1'!R72,0,1)</f>
        <v>0</v>
      </c>
    </row>
    <row r="14068" spans="1:8" x14ac:dyDescent="0.2">
      <c r="A14068" s="6">
        <f t="shared" si="209"/>
        <v>609562</v>
      </c>
      <c r="B14068" s="6">
        <v>69</v>
      </c>
      <c r="C14068" s="119">
        <v>8</v>
      </c>
      <c r="D14068" s="119">
        <v>264</v>
      </c>
      <c r="E14068" s="119" t="s">
        <v>7203</v>
      </c>
      <c r="F14068" s="119"/>
      <c r="G14068" s="119"/>
      <c r="H14068" s="119">
        <f>IF('Раздел 3.1'!Q73&gt;='Раздел 3.1'!R73,0,1)</f>
        <v>0</v>
      </c>
    </row>
    <row r="14069" spans="1:8" x14ac:dyDescent="0.2">
      <c r="A14069" s="6">
        <f t="shared" si="209"/>
        <v>609562</v>
      </c>
      <c r="B14069" s="6">
        <v>69</v>
      </c>
      <c r="C14069" s="6">
        <v>9</v>
      </c>
      <c r="D14069" s="6">
        <v>265</v>
      </c>
      <c r="E14069" s="6" t="s">
        <v>7204</v>
      </c>
      <c r="H14069" s="6">
        <f>IF('Раздел 3.1'!Q21&gt;=SUM('Раздел 3.1'!S21:T21),0,1)</f>
        <v>0</v>
      </c>
    </row>
    <row r="14070" spans="1:8" x14ac:dyDescent="0.2">
      <c r="A14070" s="6">
        <f t="shared" si="209"/>
        <v>609562</v>
      </c>
      <c r="B14070" s="6">
        <v>69</v>
      </c>
      <c r="C14070" s="6">
        <v>9</v>
      </c>
      <c r="D14070" s="6">
        <v>266</v>
      </c>
      <c r="E14070" s="6" t="s">
        <v>7205</v>
      </c>
      <c r="H14070" s="6">
        <f>IF('Раздел 3.1'!Q22&gt;=SUM('Раздел 3.1'!S22:T22),0,1)</f>
        <v>0</v>
      </c>
    </row>
    <row r="14071" spans="1:8" x14ac:dyDescent="0.2">
      <c r="A14071" s="6">
        <f t="shared" si="209"/>
        <v>609562</v>
      </c>
      <c r="B14071" s="6">
        <v>69</v>
      </c>
      <c r="C14071" s="6">
        <v>9</v>
      </c>
      <c r="D14071" s="6">
        <v>267</v>
      </c>
      <c r="E14071" s="6" t="s">
        <v>8027</v>
      </c>
      <c r="H14071" s="6">
        <f>IF('Раздел 3.1'!Q23&gt;=SUM('Раздел 3.1'!S23:T23),0,1)</f>
        <v>0</v>
      </c>
    </row>
    <row r="14072" spans="1:8" x14ac:dyDescent="0.2">
      <c r="A14072" s="6">
        <f t="shared" si="209"/>
        <v>609562</v>
      </c>
      <c r="B14072" s="6">
        <v>69</v>
      </c>
      <c r="C14072" s="6">
        <v>9</v>
      </c>
      <c r="D14072" s="6">
        <v>268</v>
      </c>
      <c r="E14072" s="6" t="s">
        <v>8028</v>
      </c>
      <c r="H14072" s="6">
        <f>IF('Раздел 3.1'!Q24&gt;=SUM('Раздел 3.1'!S24:T24),0,1)</f>
        <v>0</v>
      </c>
    </row>
    <row r="14073" spans="1:8" x14ac:dyDescent="0.2">
      <c r="A14073" s="6">
        <f t="shared" si="209"/>
        <v>609562</v>
      </c>
      <c r="B14073" s="6">
        <v>69</v>
      </c>
      <c r="C14073" s="6">
        <v>9</v>
      </c>
      <c r="D14073" s="6">
        <v>269</v>
      </c>
      <c r="E14073" s="6" t="s">
        <v>8029</v>
      </c>
      <c r="H14073" s="6">
        <f>IF('Раздел 3.1'!Q25&gt;=SUM('Раздел 3.1'!S25:T25),0,1)</f>
        <v>0</v>
      </c>
    </row>
    <row r="14074" spans="1:8" x14ac:dyDescent="0.2">
      <c r="A14074" s="6">
        <f t="shared" si="209"/>
        <v>609562</v>
      </c>
      <c r="B14074" s="6">
        <v>69</v>
      </c>
      <c r="C14074" s="6">
        <v>9</v>
      </c>
      <c r="D14074" s="6">
        <v>270</v>
      </c>
      <c r="E14074" s="6" t="s">
        <v>7211</v>
      </c>
      <c r="H14074" s="6">
        <f>IF('Раздел 3.1'!Q26&gt;=SUM('Раздел 3.1'!S26:T26),0,1)</f>
        <v>0</v>
      </c>
    </row>
    <row r="14075" spans="1:8" x14ac:dyDescent="0.2">
      <c r="A14075" s="6">
        <f t="shared" si="209"/>
        <v>609562</v>
      </c>
      <c r="B14075" s="6">
        <v>69</v>
      </c>
      <c r="C14075" s="6">
        <v>9</v>
      </c>
      <c r="D14075" s="6">
        <v>271</v>
      </c>
      <c r="E14075" s="6" t="s">
        <v>7212</v>
      </c>
      <c r="H14075" s="6">
        <f>IF('Раздел 3.1'!Q27&gt;=SUM('Раздел 3.1'!S27:T27),0,1)</f>
        <v>0</v>
      </c>
    </row>
    <row r="14076" spans="1:8" x14ac:dyDescent="0.2">
      <c r="A14076" s="6">
        <f t="shared" si="209"/>
        <v>609562</v>
      </c>
      <c r="B14076" s="6">
        <v>69</v>
      </c>
      <c r="C14076" s="6">
        <v>9</v>
      </c>
      <c r="D14076" s="6">
        <v>272</v>
      </c>
      <c r="E14076" s="6" t="s">
        <v>7213</v>
      </c>
      <c r="H14076" s="6">
        <f>IF('Раздел 3.1'!Q28&gt;=SUM('Раздел 3.1'!S28:T28),0,1)</f>
        <v>0</v>
      </c>
    </row>
    <row r="14077" spans="1:8" x14ac:dyDescent="0.2">
      <c r="A14077" s="6">
        <f t="shared" si="209"/>
        <v>609562</v>
      </c>
      <c r="B14077" s="6">
        <v>69</v>
      </c>
      <c r="C14077" s="6">
        <v>9</v>
      </c>
      <c r="D14077" s="6">
        <v>273</v>
      </c>
      <c r="E14077" s="6" t="s">
        <v>7214</v>
      </c>
      <c r="H14077" s="6">
        <f>IF('Раздел 3.1'!Q29&gt;=SUM('Раздел 3.1'!S29:T29),0,1)</f>
        <v>0</v>
      </c>
    </row>
    <row r="14078" spans="1:8" x14ac:dyDescent="0.2">
      <c r="A14078" s="6">
        <f t="shared" si="209"/>
        <v>609562</v>
      </c>
      <c r="B14078" s="6">
        <v>69</v>
      </c>
      <c r="C14078" s="6">
        <v>9</v>
      </c>
      <c r="D14078" s="6">
        <v>274</v>
      </c>
      <c r="E14078" s="6" t="s">
        <v>7215</v>
      </c>
      <c r="H14078" s="6">
        <f>IF('Раздел 3.1'!Q30&gt;=SUM('Раздел 3.1'!S30:T30),0,1)</f>
        <v>0</v>
      </c>
    </row>
    <row r="14079" spans="1:8" x14ac:dyDescent="0.2">
      <c r="A14079" s="6">
        <f t="shared" si="209"/>
        <v>609562</v>
      </c>
      <c r="B14079" s="6">
        <v>69</v>
      </c>
      <c r="C14079" s="6">
        <v>9</v>
      </c>
      <c r="D14079" s="6">
        <v>275</v>
      </c>
      <c r="E14079" s="6" t="s">
        <v>7216</v>
      </c>
      <c r="H14079" s="6">
        <f>IF('Раздел 3.1'!Q31&gt;=SUM('Раздел 3.1'!S31:T31),0,1)</f>
        <v>0</v>
      </c>
    </row>
    <row r="14080" spans="1:8" x14ac:dyDescent="0.2">
      <c r="A14080" s="6">
        <f t="shared" si="209"/>
        <v>609562</v>
      </c>
      <c r="B14080" s="6">
        <v>69</v>
      </c>
      <c r="C14080" s="6">
        <v>9</v>
      </c>
      <c r="D14080" s="6">
        <v>276</v>
      </c>
      <c r="E14080" s="6" t="s">
        <v>6403</v>
      </c>
      <c r="H14080" s="6">
        <f>IF('Раздел 3.1'!Q32&gt;=SUM('Раздел 3.1'!S32:T32),0,1)</f>
        <v>0</v>
      </c>
    </row>
    <row r="14081" spans="1:8" x14ac:dyDescent="0.2">
      <c r="A14081" s="6">
        <f t="shared" si="209"/>
        <v>609562</v>
      </c>
      <c r="B14081" s="6">
        <v>69</v>
      </c>
      <c r="C14081" s="6">
        <v>9</v>
      </c>
      <c r="D14081" s="6">
        <v>277</v>
      </c>
      <c r="E14081" s="6" t="s">
        <v>6404</v>
      </c>
      <c r="H14081" s="6">
        <f>IF('Раздел 3.1'!Q33&gt;=SUM('Раздел 3.1'!S33:T33),0,1)</f>
        <v>0</v>
      </c>
    </row>
    <row r="14082" spans="1:8" x14ac:dyDescent="0.2">
      <c r="A14082" s="6">
        <f t="shared" si="209"/>
        <v>609562</v>
      </c>
      <c r="B14082" s="6">
        <v>69</v>
      </c>
      <c r="C14082" s="6">
        <v>9</v>
      </c>
      <c r="D14082" s="6">
        <v>278</v>
      </c>
      <c r="E14082" s="6" t="s">
        <v>6405</v>
      </c>
      <c r="H14082" s="6">
        <f>IF('Раздел 3.1'!Q34&gt;=SUM('Раздел 3.1'!S34:T34),0,1)</f>
        <v>0</v>
      </c>
    </row>
    <row r="14083" spans="1:8" x14ac:dyDescent="0.2">
      <c r="A14083" s="6">
        <f t="shared" si="209"/>
        <v>609562</v>
      </c>
      <c r="B14083" s="6">
        <v>69</v>
      </c>
      <c r="C14083" s="6">
        <v>9</v>
      </c>
      <c r="D14083" s="6">
        <v>279</v>
      </c>
      <c r="E14083" s="6" t="s">
        <v>5581</v>
      </c>
      <c r="H14083" s="6">
        <f>IF('Раздел 3.1'!Q35&gt;=SUM('Раздел 3.1'!S35:T35),0,1)</f>
        <v>0</v>
      </c>
    </row>
    <row r="14084" spans="1:8" x14ac:dyDescent="0.2">
      <c r="A14084" s="6">
        <f t="shared" si="209"/>
        <v>609562</v>
      </c>
      <c r="B14084" s="6">
        <v>69</v>
      </c>
      <c r="C14084" s="6">
        <v>9</v>
      </c>
      <c r="D14084" s="6">
        <v>280</v>
      </c>
      <c r="E14084" s="6" t="s">
        <v>5582</v>
      </c>
      <c r="H14084" s="6">
        <f>IF('Раздел 3.1'!Q36&gt;=SUM('Раздел 3.1'!S36:T36),0,1)</f>
        <v>0</v>
      </c>
    </row>
    <row r="14085" spans="1:8" x14ac:dyDescent="0.2">
      <c r="A14085" s="6">
        <f t="shared" si="209"/>
        <v>609562</v>
      </c>
      <c r="B14085" s="6">
        <v>69</v>
      </c>
      <c r="C14085" s="6">
        <v>9</v>
      </c>
      <c r="D14085" s="6">
        <v>281</v>
      </c>
      <c r="E14085" s="6" t="s">
        <v>5583</v>
      </c>
      <c r="H14085" s="6">
        <f>IF('Раздел 3.1'!Q37&gt;=SUM('Раздел 3.1'!S37:T37),0,1)</f>
        <v>0</v>
      </c>
    </row>
    <row r="14086" spans="1:8" x14ac:dyDescent="0.2">
      <c r="A14086" s="6">
        <f t="shared" si="209"/>
        <v>609562</v>
      </c>
      <c r="B14086" s="6">
        <v>69</v>
      </c>
      <c r="C14086" s="6">
        <v>9</v>
      </c>
      <c r="D14086" s="6">
        <v>282</v>
      </c>
      <c r="E14086" s="6" t="s">
        <v>5584</v>
      </c>
      <c r="H14086" s="6">
        <f>IF('Раздел 3.1'!Q38&gt;=SUM('Раздел 3.1'!S38:T38),0,1)</f>
        <v>0</v>
      </c>
    </row>
    <row r="14087" spans="1:8" x14ac:dyDescent="0.2">
      <c r="A14087" s="6">
        <f t="shared" si="209"/>
        <v>609562</v>
      </c>
      <c r="B14087" s="6">
        <v>69</v>
      </c>
      <c r="C14087" s="6">
        <v>9</v>
      </c>
      <c r="D14087" s="6">
        <v>283</v>
      </c>
      <c r="E14087" s="6" t="s">
        <v>5585</v>
      </c>
      <c r="H14087" s="6">
        <f>IF('Раздел 3.1'!Q39&gt;=SUM('Раздел 3.1'!S39:T39),0,1)</f>
        <v>0</v>
      </c>
    </row>
    <row r="14088" spans="1:8" x14ac:dyDescent="0.2">
      <c r="A14088" s="6">
        <f t="shared" si="209"/>
        <v>609562</v>
      </c>
      <c r="B14088" s="6">
        <v>69</v>
      </c>
      <c r="C14088" s="6">
        <v>9</v>
      </c>
      <c r="D14088" s="6">
        <v>284</v>
      </c>
      <c r="E14088" s="6" t="s">
        <v>5586</v>
      </c>
      <c r="H14088" s="6">
        <f>IF('Раздел 3.1'!Q40&gt;=SUM('Раздел 3.1'!S40:T40),0,1)</f>
        <v>0</v>
      </c>
    </row>
    <row r="14089" spans="1:8" x14ac:dyDescent="0.2">
      <c r="A14089" s="6">
        <f t="shared" si="209"/>
        <v>609562</v>
      </c>
      <c r="B14089" s="6">
        <v>69</v>
      </c>
      <c r="C14089" s="6">
        <v>9</v>
      </c>
      <c r="D14089" s="6">
        <v>285</v>
      </c>
      <c r="E14089" s="6" t="s">
        <v>5587</v>
      </c>
      <c r="H14089" s="6">
        <f>IF('Раздел 3.1'!Q41&gt;=SUM('Раздел 3.1'!S41:T41),0,1)</f>
        <v>0</v>
      </c>
    </row>
    <row r="14090" spans="1:8" x14ac:dyDescent="0.2">
      <c r="A14090" s="6">
        <f t="shared" si="209"/>
        <v>609562</v>
      </c>
      <c r="B14090" s="6">
        <v>69</v>
      </c>
      <c r="C14090" s="6">
        <v>9</v>
      </c>
      <c r="D14090" s="6">
        <v>286</v>
      </c>
      <c r="E14090" s="6" t="s">
        <v>5588</v>
      </c>
      <c r="H14090" s="6">
        <f>IF('Раздел 3.1'!Q42&gt;=SUM('Раздел 3.1'!S42:T42),0,1)</f>
        <v>0</v>
      </c>
    </row>
    <row r="14091" spans="1:8" x14ac:dyDescent="0.2">
      <c r="A14091" s="6">
        <f t="shared" si="209"/>
        <v>609562</v>
      </c>
      <c r="B14091" s="6">
        <v>69</v>
      </c>
      <c r="C14091" s="6">
        <v>9</v>
      </c>
      <c r="D14091" s="6">
        <v>287</v>
      </c>
      <c r="E14091" s="6" t="s">
        <v>5589</v>
      </c>
      <c r="H14091" s="6">
        <f>IF('Раздел 3.1'!Q43&gt;=SUM('Раздел 3.1'!S43:T43),0,1)</f>
        <v>0</v>
      </c>
    </row>
    <row r="14092" spans="1:8" x14ac:dyDescent="0.2">
      <c r="A14092" s="6">
        <f t="shared" si="209"/>
        <v>609562</v>
      </c>
      <c r="B14092" s="6">
        <v>69</v>
      </c>
      <c r="C14092" s="6">
        <v>9</v>
      </c>
      <c r="D14092" s="6">
        <v>288</v>
      </c>
      <c r="E14092" s="6" t="s">
        <v>5590</v>
      </c>
      <c r="H14092" s="6">
        <f>IF('Раздел 3.1'!Q44&gt;=SUM('Раздел 3.1'!S44:T44),0,1)</f>
        <v>0</v>
      </c>
    </row>
    <row r="14093" spans="1:8" x14ac:dyDescent="0.2">
      <c r="A14093" s="6">
        <f t="shared" si="209"/>
        <v>609562</v>
      </c>
      <c r="B14093" s="6">
        <v>69</v>
      </c>
      <c r="C14093" s="6">
        <v>9</v>
      </c>
      <c r="D14093" s="6">
        <v>289</v>
      </c>
      <c r="E14093" s="6" t="s">
        <v>5591</v>
      </c>
      <c r="H14093" s="6">
        <f>IF('Раздел 3.1'!Q45&gt;=SUM('Раздел 3.1'!S45:T45),0,1)</f>
        <v>0</v>
      </c>
    </row>
    <row r="14094" spans="1:8" x14ac:dyDescent="0.2">
      <c r="A14094" s="6">
        <f t="shared" si="209"/>
        <v>609562</v>
      </c>
      <c r="B14094" s="6">
        <v>69</v>
      </c>
      <c r="C14094" s="6">
        <v>9</v>
      </c>
      <c r="D14094" s="6">
        <v>290</v>
      </c>
      <c r="E14094" s="6" t="s">
        <v>5592</v>
      </c>
      <c r="H14094" s="6">
        <f>IF('Раздел 3.1'!Q46&gt;=SUM('Раздел 3.1'!S46:T46),0,1)</f>
        <v>0</v>
      </c>
    </row>
    <row r="14095" spans="1:8" x14ac:dyDescent="0.2">
      <c r="A14095" s="6">
        <f t="shared" si="209"/>
        <v>609562</v>
      </c>
      <c r="B14095" s="6">
        <v>69</v>
      </c>
      <c r="C14095" s="6">
        <v>9</v>
      </c>
      <c r="D14095" s="6">
        <v>291</v>
      </c>
      <c r="E14095" s="6" t="s">
        <v>5593</v>
      </c>
      <c r="H14095" s="6">
        <f>IF('Раздел 3.1'!Q47&gt;=SUM('Раздел 3.1'!S47:T47),0,1)</f>
        <v>0</v>
      </c>
    </row>
    <row r="14096" spans="1:8" x14ac:dyDescent="0.2">
      <c r="A14096" s="6">
        <f t="shared" si="209"/>
        <v>609562</v>
      </c>
      <c r="B14096" s="6">
        <v>69</v>
      </c>
      <c r="C14096" s="6">
        <v>9</v>
      </c>
      <c r="D14096" s="6">
        <v>292</v>
      </c>
      <c r="E14096" s="6" t="s">
        <v>5594</v>
      </c>
      <c r="H14096" s="6">
        <f>IF('Раздел 3.1'!Q48&gt;=SUM('Раздел 3.1'!S48:T48),0,1)</f>
        <v>0</v>
      </c>
    </row>
    <row r="14097" spans="1:8" x14ac:dyDescent="0.2">
      <c r="A14097" s="6">
        <f t="shared" si="209"/>
        <v>609562</v>
      </c>
      <c r="B14097" s="6">
        <v>69</v>
      </c>
      <c r="C14097" s="6">
        <v>9</v>
      </c>
      <c r="D14097" s="6">
        <v>293</v>
      </c>
      <c r="E14097" s="6" t="s">
        <v>5595</v>
      </c>
      <c r="H14097" s="6">
        <f>IF('Раздел 3.1'!Q49&gt;=SUM('Раздел 3.1'!S49:T49),0,1)</f>
        <v>0</v>
      </c>
    </row>
    <row r="14098" spans="1:8" x14ac:dyDescent="0.2">
      <c r="A14098" s="6">
        <f t="shared" si="209"/>
        <v>609562</v>
      </c>
      <c r="B14098" s="6">
        <v>69</v>
      </c>
      <c r="C14098" s="6">
        <v>9</v>
      </c>
      <c r="D14098" s="6">
        <v>294</v>
      </c>
      <c r="E14098" s="6" t="s">
        <v>5596</v>
      </c>
      <c r="H14098" s="6">
        <f>IF('Раздел 3.1'!Q50&gt;=SUM('Раздел 3.1'!S50:T50),0,1)</f>
        <v>0</v>
      </c>
    </row>
    <row r="14099" spans="1:8" x14ac:dyDescent="0.2">
      <c r="A14099" s="6">
        <f t="shared" si="209"/>
        <v>609562</v>
      </c>
      <c r="B14099" s="6">
        <v>69</v>
      </c>
      <c r="C14099" s="6">
        <v>9</v>
      </c>
      <c r="D14099" s="6">
        <v>295</v>
      </c>
      <c r="E14099" s="6" t="s">
        <v>7149</v>
      </c>
      <c r="H14099" s="6">
        <f>IF('Раздел 3.1'!Q51&gt;=SUM('Раздел 3.1'!S51:T51),0,1)</f>
        <v>0</v>
      </c>
    </row>
    <row r="14100" spans="1:8" x14ac:dyDescent="0.2">
      <c r="A14100" s="6">
        <f t="shared" si="209"/>
        <v>609562</v>
      </c>
      <c r="B14100" s="6">
        <v>69</v>
      </c>
      <c r="C14100" s="6">
        <v>9</v>
      </c>
      <c r="D14100" s="6">
        <v>296</v>
      </c>
      <c r="E14100" s="6" t="s">
        <v>7150</v>
      </c>
      <c r="H14100" s="6">
        <f>IF('Раздел 3.1'!Q52&gt;=SUM('Раздел 3.1'!S52:T52),0,1)</f>
        <v>0</v>
      </c>
    </row>
    <row r="14101" spans="1:8" x14ac:dyDescent="0.2">
      <c r="A14101" s="6">
        <f t="shared" si="209"/>
        <v>609562</v>
      </c>
      <c r="B14101" s="6">
        <v>69</v>
      </c>
      <c r="C14101" s="6">
        <v>9</v>
      </c>
      <c r="D14101" s="6">
        <v>297</v>
      </c>
      <c r="E14101" s="6" t="s">
        <v>7151</v>
      </c>
      <c r="H14101" s="6">
        <f>IF('Раздел 3.1'!Q53&gt;=SUM('Раздел 3.1'!S53:T53),0,1)</f>
        <v>0</v>
      </c>
    </row>
    <row r="14102" spans="1:8" x14ac:dyDescent="0.2">
      <c r="A14102" s="6">
        <f t="shared" si="209"/>
        <v>609562</v>
      </c>
      <c r="B14102" s="6">
        <v>69</v>
      </c>
      <c r="C14102" s="6">
        <v>9</v>
      </c>
      <c r="D14102" s="6">
        <v>298</v>
      </c>
      <c r="E14102" s="6" t="s">
        <v>7152</v>
      </c>
      <c r="H14102" s="6">
        <f>IF('Раздел 3.1'!Q54&gt;=SUM('Раздел 3.1'!S54:T54),0,1)</f>
        <v>0</v>
      </c>
    </row>
    <row r="14103" spans="1:8" x14ac:dyDescent="0.2">
      <c r="A14103" s="6">
        <f t="shared" si="209"/>
        <v>609562</v>
      </c>
      <c r="B14103" s="6">
        <v>69</v>
      </c>
      <c r="C14103" s="6">
        <v>9</v>
      </c>
      <c r="D14103" s="6">
        <v>299</v>
      </c>
      <c r="E14103" s="6" t="s">
        <v>7153</v>
      </c>
      <c r="H14103" s="6">
        <f>IF('Раздел 3.1'!Q55&gt;=SUM('Раздел 3.1'!S55:T55),0,1)</f>
        <v>0</v>
      </c>
    </row>
    <row r="14104" spans="1:8" x14ac:dyDescent="0.2">
      <c r="A14104" s="6">
        <f t="shared" si="209"/>
        <v>609562</v>
      </c>
      <c r="B14104" s="6">
        <v>69</v>
      </c>
      <c r="C14104" s="6">
        <v>9</v>
      </c>
      <c r="D14104" s="6">
        <v>300</v>
      </c>
      <c r="E14104" s="6" t="s">
        <v>7154</v>
      </c>
      <c r="H14104" s="6">
        <f>IF('Раздел 3.1'!Q56&gt;=SUM('Раздел 3.1'!S56:T56),0,1)</f>
        <v>0</v>
      </c>
    </row>
    <row r="14105" spans="1:8" x14ac:dyDescent="0.2">
      <c r="A14105" s="6">
        <f t="shared" si="209"/>
        <v>609562</v>
      </c>
      <c r="B14105" s="6">
        <v>69</v>
      </c>
      <c r="C14105" s="6">
        <v>9</v>
      </c>
      <c r="D14105" s="6">
        <v>301</v>
      </c>
      <c r="E14105" s="6" t="s">
        <v>7155</v>
      </c>
      <c r="H14105" s="6">
        <f>IF('Раздел 3.1'!Q57&gt;=SUM('Раздел 3.1'!S57:T57),0,1)</f>
        <v>0</v>
      </c>
    </row>
    <row r="14106" spans="1:8" x14ac:dyDescent="0.2">
      <c r="A14106" s="6">
        <f t="shared" si="209"/>
        <v>609562</v>
      </c>
      <c r="B14106" s="6">
        <v>69</v>
      </c>
      <c r="C14106" s="6">
        <v>9</v>
      </c>
      <c r="D14106" s="6">
        <v>302</v>
      </c>
      <c r="E14106" s="6" t="s">
        <v>7156</v>
      </c>
      <c r="H14106" s="6">
        <f>IF('Раздел 3.1'!Q58&gt;=SUM('Раздел 3.1'!S58:T58),0,1)</f>
        <v>0</v>
      </c>
    </row>
    <row r="14107" spans="1:8" x14ac:dyDescent="0.2">
      <c r="A14107" s="6">
        <f t="shared" si="209"/>
        <v>609562</v>
      </c>
      <c r="B14107" s="6">
        <v>69</v>
      </c>
      <c r="C14107" s="6">
        <v>9</v>
      </c>
      <c r="D14107" s="6">
        <v>303</v>
      </c>
      <c r="E14107" s="6" t="s">
        <v>7157</v>
      </c>
      <c r="H14107" s="6">
        <f>IF('Раздел 3.1'!Q59&gt;=SUM('Раздел 3.1'!S59:T59),0,1)</f>
        <v>0</v>
      </c>
    </row>
    <row r="14108" spans="1:8" x14ac:dyDescent="0.2">
      <c r="A14108" s="6">
        <f t="shared" si="209"/>
        <v>609562</v>
      </c>
      <c r="B14108" s="6">
        <v>69</v>
      </c>
      <c r="C14108" s="6">
        <v>9</v>
      </c>
      <c r="D14108" s="6">
        <v>304</v>
      </c>
      <c r="E14108" s="6" t="s">
        <v>7158</v>
      </c>
      <c r="H14108" s="6">
        <f>IF('Раздел 3.1'!Q60&gt;=SUM('Раздел 3.1'!S60:T60),0,1)</f>
        <v>0</v>
      </c>
    </row>
    <row r="14109" spans="1:8" x14ac:dyDescent="0.2">
      <c r="A14109" s="6">
        <f t="shared" ref="A14109:A14172" si="210">P_3</f>
        <v>609562</v>
      </c>
      <c r="B14109" s="6">
        <v>69</v>
      </c>
      <c r="C14109" s="6">
        <v>9</v>
      </c>
      <c r="D14109" s="6">
        <v>305</v>
      </c>
      <c r="E14109" s="6" t="s">
        <v>7159</v>
      </c>
      <c r="H14109" s="6">
        <f>IF('Раздел 3.1'!Q61&gt;=SUM('Раздел 3.1'!S61:T61),0,1)</f>
        <v>0</v>
      </c>
    </row>
    <row r="14110" spans="1:8" x14ac:dyDescent="0.2">
      <c r="A14110" s="6">
        <f t="shared" si="210"/>
        <v>609562</v>
      </c>
      <c r="B14110" s="6">
        <v>69</v>
      </c>
      <c r="C14110" s="6">
        <v>9</v>
      </c>
      <c r="D14110" s="6">
        <v>306</v>
      </c>
      <c r="E14110" s="6" t="s">
        <v>7160</v>
      </c>
      <c r="H14110" s="6">
        <f>IF('Раздел 3.1'!Q62&gt;=SUM('Раздел 3.1'!S62:T62),0,1)</f>
        <v>0</v>
      </c>
    </row>
    <row r="14111" spans="1:8" x14ac:dyDescent="0.2">
      <c r="A14111" s="6">
        <f t="shared" si="210"/>
        <v>609562</v>
      </c>
      <c r="B14111" s="6">
        <v>69</v>
      </c>
      <c r="C14111" s="6">
        <v>9</v>
      </c>
      <c r="D14111" s="6">
        <v>307</v>
      </c>
      <c r="E14111" s="6" t="s">
        <v>7161</v>
      </c>
      <c r="H14111" s="6">
        <f>IF('Раздел 3.1'!Q63&gt;=SUM('Раздел 3.1'!S63:T63),0,1)</f>
        <v>0</v>
      </c>
    </row>
    <row r="14112" spans="1:8" x14ac:dyDescent="0.2">
      <c r="A14112" s="6">
        <f t="shared" si="210"/>
        <v>609562</v>
      </c>
      <c r="B14112" s="6">
        <v>69</v>
      </c>
      <c r="C14112" s="6">
        <v>9</v>
      </c>
      <c r="D14112" s="6">
        <v>308</v>
      </c>
      <c r="E14112" s="6" t="s">
        <v>7162</v>
      </c>
      <c r="H14112" s="6">
        <f>IF('Раздел 3.1'!Q64&gt;=SUM('Раздел 3.1'!S64:T64),0,1)</f>
        <v>0</v>
      </c>
    </row>
    <row r="14113" spans="1:8" x14ac:dyDescent="0.2">
      <c r="A14113" s="6">
        <f t="shared" si="210"/>
        <v>609562</v>
      </c>
      <c r="B14113" s="6">
        <v>69</v>
      </c>
      <c r="C14113" s="6">
        <v>9</v>
      </c>
      <c r="D14113" s="6">
        <v>309</v>
      </c>
      <c r="E14113" s="6" t="s">
        <v>7163</v>
      </c>
      <c r="H14113" s="6">
        <f>IF('Раздел 3.1'!Q65&gt;=SUM('Раздел 3.1'!S65:T65),0,1)</f>
        <v>0</v>
      </c>
    </row>
    <row r="14114" spans="1:8" x14ac:dyDescent="0.2">
      <c r="A14114" s="6">
        <f t="shared" si="210"/>
        <v>609562</v>
      </c>
      <c r="B14114" s="6">
        <v>69</v>
      </c>
      <c r="C14114" s="6">
        <v>9</v>
      </c>
      <c r="D14114" s="6">
        <v>310</v>
      </c>
      <c r="E14114" s="6" t="s">
        <v>7164</v>
      </c>
      <c r="H14114" s="6">
        <f>IF('Раздел 3.1'!Q66&gt;=SUM('Раздел 3.1'!S66:T66),0,1)</f>
        <v>0</v>
      </c>
    </row>
    <row r="14115" spans="1:8" x14ac:dyDescent="0.2">
      <c r="A14115" s="6">
        <f t="shared" si="210"/>
        <v>609562</v>
      </c>
      <c r="B14115" s="6">
        <v>69</v>
      </c>
      <c r="C14115" s="6">
        <v>9</v>
      </c>
      <c r="D14115" s="6">
        <v>311</v>
      </c>
      <c r="E14115" s="6" t="s">
        <v>7165</v>
      </c>
      <c r="H14115" s="6">
        <f>IF('Раздел 3.1'!Q67&gt;=SUM('Раздел 3.1'!S67:T67),0,1)</f>
        <v>0</v>
      </c>
    </row>
    <row r="14116" spans="1:8" x14ac:dyDescent="0.2">
      <c r="A14116" s="6">
        <f t="shared" si="210"/>
        <v>609562</v>
      </c>
      <c r="B14116" s="6">
        <v>69</v>
      </c>
      <c r="C14116" s="6">
        <v>9</v>
      </c>
      <c r="D14116" s="6">
        <v>312</v>
      </c>
      <c r="E14116" s="6" t="s">
        <v>7166</v>
      </c>
      <c r="H14116" s="6">
        <f>IF('Раздел 3.1'!Q68&gt;=SUM('Раздел 3.1'!S68:T68),0,1)</f>
        <v>0</v>
      </c>
    </row>
    <row r="14117" spans="1:8" x14ac:dyDescent="0.2">
      <c r="A14117" s="6">
        <f t="shared" si="210"/>
        <v>609562</v>
      </c>
      <c r="B14117" s="6">
        <v>69</v>
      </c>
      <c r="C14117" s="6">
        <v>9</v>
      </c>
      <c r="D14117" s="6">
        <v>313</v>
      </c>
      <c r="E14117" s="6" t="s">
        <v>7167</v>
      </c>
      <c r="H14117" s="6">
        <f>IF('Раздел 3.1'!Q69&gt;=SUM('Раздел 3.1'!S69:T69),0,1)</f>
        <v>0</v>
      </c>
    </row>
    <row r="14118" spans="1:8" x14ac:dyDescent="0.2">
      <c r="A14118" s="6">
        <f t="shared" si="210"/>
        <v>609562</v>
      </c>
      <c r="B14118" s="6">
        <v>69</v>
      </c>
      <c r="C14118" s="6">
        <v>9</v>
      </c>
      <c r="D14118" s="6">
        <v>314</v>
      </c>
      <c r="E14118" s="6" t="s">
        <v>7168</v>
      </c>
      <c r="H14118" s="6">
        <f>IF('Раздел 3.1'!Q70&gt;=SUM('Раздел 3.1'!S70:T70),0,1)</f>
        <v>0</v>
      </c>
    </row>
    <row r="14119" spans="1:8" x14ac:dyDescent="0.2">
      <c r="A14119" s="6">
        <f t="shared" si="210"/>
        <v>609562</v>
      </c>
      <c r="B14119" s="6">
        <v>69</v>
      </c>
      <c r="C14119" s="6">
        <v>9</v>
      </c>
      <c r="D14119" s="6">
        <v>315</v>
      </c>
      <c r="E14119" s="6" t="s">
        <v>6437</v>
      </c>
      <c r="H14119" s="6">
        <f>IF('Раздел 3.1'!Q71&gt;=SUM('Раздел 3.1'!S71:T71),0,1)</f>
        <v>0</v>
      </c>
    </row>
    <row r="14120" spans="1:8" x14ac:dyDescent="0.2">
      <c r="A14120" s="6">
        <f t="shared" si="210"/>
        <v>609562</v>
      </c>
      <c r="B14120" s="6">
        <v>69</v>
      </c>
      <c r="C14120" s="6">
        <v>9</v>
      </c>
      <c r="D14120" s="6">
        <v>316</v>
      </c>
      <c r="E14120" s="7" t="s">
        <v>6438</v>
      </c>
      <c r="H14120" s="6">
        <f>IF('Раздел 3.1'!Q72&gt;=SUM('Раздел 3.1'!S72:T72),0,1)</f>
        <v>0</v>
      </c>
    </row>
    <row r="14121" spans="1:8" x14ac:dyDescent="0.2">
      <c r="A14121" s="6">
        <f t="shared" si="210"/>
        <v>609562</v>
      </c>
      <c r="B14121" s="6">
        <v>69</v>
      </c>
      <c r="C14121" s="119">
        <v>9</v>
      </c>
      <c r="D14121" s="119">
        <v>317</v>
      </c>
      <c r="E14121" s="119" t="s">
        <v>5640</v>
      </c>
      <c r="F14121" s="119"/>
      <c r="G14121" s="119"/>
      <c r="H14121" s="119">
        <f>IF('Раздел 3.1'!Q73&gt;=SUM('Раздел 3.1'!S73:T73),0,1)</f>
        <v>0</v>
      </c>
    </row>
    <row r="14122" spans="1:8" x14ac:dyDescent="0.2">
      <c r="A14122" s="6">
        <f t="shared" si="210"/>
        <v>609562</v>
      </c>
      <c r="B14122" s="6">
        <v>69</v>
      </c>
      <c r="C14122" s="6">
        <v>10</v>
      </c>
      <c r="D14122" s="6">
        <v>318</v>
      </c>
      <c r="E14122" s="6" t="s">
        <v>5641</v>
      </c>
      <c r="H14122" s="6">
        <f>IF('Раздел 3.1'!Q21&gt;=SUM('Раздел 3.1'!U21:V21),0,1)</f>
        <v>0</v>
      </c>
    </row>
    <row r="14123" spans="1:8" x14ac:dyDescent="0.2">
      <c r="A14123" s="6">
        <f t="shared" si="210"/>
        <v>609562</v>
      </c>
      <c r="B14123" s="6">
        <v>69</v>
      </c>
      <c r="C14123" s="6">
        <v>10</v>
      </c>
      <c r="D14123" s="6">
        <v>319</v>
      </c>
      <c r="E14123" s="6" t="s">
        <v>5642</v>
      </c>
      <c r="H14123" s="6">
        <f>IF('Раздел 3.1'!Q22&gt;=SUM('Раздел 3.1'!U22:V22),0,1)</f>
        <v>0</v>
      </c>
    </row>
    <row r="14124" spans="1:8" x14ac:dyDescent="0.2">
      <c r="A14124" s="6">
        <f t="shared" si="210"/>
        <v>609562</v>
      </c>
      <c r="B14124" s="6">
        <v>69</v>
      </c>
      <c r="C14124" s="6">
        <v>10</v>
      </c>
      <c r="D14124" s="6">
        <v>320</v>
      </c>
      <c r="E14124" s="6" t="s">
        <v>5643</v>
      </c>
      <c r="H14124" s="6">
        <f>IF('Раздел 3.1'!Q23&gt;=SUM('Раздел 3.1'!U23:V23),0,1)</f>
        <v>0</v>
      </c>
    </row>
    <row r="14125" spans="1:8" x14ac:dyDescent="0.2">
      <c r="A14125" s="6">
        <f t="shared" si="210"/>
        <v>609562</v>
      </c>
      <c r="B14125" s="6">
        <v>69</v>
      </c>
      <c r="C14125" s="6">
        <v>10</v>
      </c>
      <c r="D14125" s="6">
        <v>321</v>
      </c>
      <c r="E14125" s="6" t="s">
        <v>4855</v>
      </c>
      <c r="H14125" s="6">
        <f>IF('Раздел 3.1'!Q24&gt;=SUM('Раздел 3.1'!U24:V24),0,1)</f>
        <v>0</v>
      </c>
    </row>
    <row r="14126" spans="1:8" x14ac:dyDescent="0.2">
      <c r="A14126" s="6">
        <f t="shared" si="210"/>
        <v>609562</v>
      </c>
      <c r="B14126" s="6">
        <v>69</v>
      </c>
      <c r="C14126" s="6">
        <v>10</v>
      </c>
      <c r="D14126" s="6">
        <v>322</v>
      </c>
      <c r="E14126" s="6" t="s">
        <v>4856</v>
      </c>
      <c r="H14126" s="6">
        <f>IF('Раздел 3.1'!Q25&gt;=SUM('Раздел 3.1'!U25:V25),0,1)</f>
        <v>0</v>
      </c>
    </row>
    <row r="14127" spans="1:8" x14ac:dyDescent="0.2">
      <c r="A14127" s="6">
        <f t="shared" si="210"/>
        <v>609562</v>
      </c>
      <c r="B14127" s="6">
        <v>69</v>
      </c>
      <c r="C14127" s="6">
        <v>10</v>
      </c>
      <c r="D14127" s="6">
        <v>323</v>
      </c>
      <c r="E14127" s="6" t="s">
        <v>4857</v>
      </c>
      <c r="H14127" s="6">
        <f>IF('Раздел 3.1'!Q26&gt;=SUM('Раздел 3.1'!U26:V26),0,1)</f>
        <v>0</v>
      </c>
    </row>
    <row r="14128" spans="1:8" x14ac:dyDescent="0.2">
      <c r="A14128" s="6">
        <f t="shared" si="210"/>
        <v>609562</v>
      </c>
      <c r="B14128" s="6">
        <v>69</v>
      </c>
      <c r="C14128" s="6">
        <v>10</v>
      </c>
      <c r="D14128" s="6">
        <v>324</v>
      </c>
      <c r="E14128" s="6" t="s">
        <v>4858</v>
      </c>
      <c r="H14128" s="6">
        <f>IF('Раздел 3.1'!Q27&gt;=SUM('Раздел 3.1'!U27:V27),0,1)</f>
        <v>0</v>
      </c>
    </row>
    <row r="14129" spans="1:8" x14ac:dyDescent="0.2">
      <c r="A14129" s="6">
        <f t="shared" si="210"/>
        <v>609562</v>
      </c>
      <c r="B14129" s="6">
        <v>69</v>
      </c>
      <c r="C14129" s="6">
        <v>10</v>
      </c>
      <c r="D14129" s="6">
        <v>325</v>
      </c>
      <c r="E14129" s="6" t="s">
        <v>4859</v>
      </c>
      <c r="H14129" s="6">
        <f>IF('Раздел 3.1'!Q28&gt;=SUM('Раздел 3.1'!U28:V28),0,1)</f>
        <v>0</v>
      </c>
    </row>
    <row r="14130" spans="1:8" x14ac:dyDescent="0.2">
      <c r="A14130" s="6">
        <f t="shared" si="210"/>
        <v>609562</v>
      </c>
      <c r="B14130" s="6">
        <v>69</v>
      </c>
      <c r="C14130" s="6">
        <v>10</v>
      </c>
      <c r="D14130" s="6">
        <v>326</v>
      </c>
      <c r="E14130" s="6" t="s">
        <v>4860</v>
      </c>
      <c r="H14130" s="6">
        <f>IF('Раздел 3.1'!Q29&gt;=SUM('Раздел 3.1'!U29:V29),0,1)</f>
        <v>0</v>
      </c>
    </row>
    <row r="14131" spans="1:8" x14ac:dyDescent="0.2">
      <c r="A14131" s="6">
        <f t="shared" si="210"/>
        <v>609562</v>
      </c>
      <c r="B14131" s="6">
        <v>69</v>
      </c>
      <c r="C14131" s="6">
        <v>10</v>
      </c>
      <c r="D14131" s="6">
        <v>327</v>
      </c>
      <c r="E14131" s="6" t="s">
        <v>4861</v>
      </c>
      <c r="H14131" s="6">
        <f>IF('Раздел 3.1'!Q30&gt;=SUM('Раздел 3.1'!U30:V30),0,1)</f>
        <v>0</v>
      </c>
    </row>
    <row r="14132" spans="1:8" x14ac:dyDescent="0.2">
      <c r="A14132" s="6">
        <f t="shared" si="210"/>
        <v>609562</v>
      </c>
      <c r="B14132" s="6">
        <v>69</v>
      </c>
      <c r="C14132" s="6">
        <v>10</v>
      </c>
      <c r="D14132" s="6">
        <v>328</v>
      </c>
      <c r="E14132" s="6" t="s">
        <v>4862</v>
      </c>
      <c r="H14132" s="6">
        <f>IF('Раздел 3.1'!Q31&gt;=SUM('Раздел 3.1'!U31:V31),0,1)</f>
        <v>0</v>
      </c>
    </row>
    <row r="14133" spans="1:8" x14ac:dyDescent="0.2">
      <c r="A14133" s="6">
        <f t="shared" si="210"/>
        <v>609562</v>
      </c>
      <c r="B14133" s="6">
        <v>69</v>
      </c>
      <c r="C14133" s="6">
        <v>10</v>
      </c>
      <c r="D14133" s="6">
        <v>329</v>
      </c>
      <c r="E14133" s="6" t="s">
        <v>4863</v>
      </c>
      <c r="H14133" s="6">
        <f>IF('Раздел 3.1'!Q32&gt;=SUM('Раздел 3.1'!U32:V32),0,1)</f>
        <v>0</v>
      </c>
    </row>
    <row r="14134" spans="1:8" x14ac:dyDescent="0.2">
      <c r="A14134" s="6">
        <f t="shared" si="210"/>
        <v>609562</v>
      </c>
      <c r="B14134" s="6">
        <v>69</v>
      </c>
      <c r="C14134" s="6">
        <v>10</v>
      </c>
      <c r="D14134" s="6">
        <v>330</v>
      </c>
      <c r="E14134" s="6" t="s">
        <v>4864</v>
      </c>
      <c r="H14134" s="6">
        <f>IF('Раздел 3.1'!Q33&gt;=SUM('Раздел 3.1'!U33:V33),0,1)</f>
        <v>0</v>
      </c>
    </row>
    <row r="14135" spans="1:8" x14ac:dyDescent="0.2">
      <c r="A14135" s="6">
        <f t="shared" si="210"/>
        <v>609562</v>
      </c>
      <c r="B14135" s="6">
        <v>69</v>
      </c>
      <c r="C14135" s="6">
        <v>10</v>
      </c>
      <c r="D14135" s="6">
        <v>331</v>
      </c>
      <c r="E14135" s="6" t="s">
        <v>4865</v>
      </c>
      <c r="H14135" s="6">
        <f>IF('Раздел 3.1'!Q34&gt;=SUM('Раздел 3.1'!U34:V34),0,1)</f>
        <v>0</v>
      </c>
    </row>
    <row r="14136" spans="1:8" x14ac:dyDescent="0.2">
      <c r="A14136" s="6">
        <f t="shared" si="210"/>
        <v>609562</v>
      </c>
      <c r="B14136" s="6">
        <v>69</v>
      </c>
      <c r="C14136" s="6">
        <v>10</v>
      </c>
      <c r="D14136" s="6">
        <v>332</v>
      </c>
      <c r="E14136" s="6" t="s">
        <v>4866</v>
      </c>
      <c r="H14136" s="6">
        <f>IF('Раздел 3.1'!Q35&gt;=SUM('Раздел 3.1'!U35:V35),0,1)</f>
        <v>0</v>
      </c>
    </row>
    <row r="14137" spans="1:8" x14ac:dyDescent="0.2">
      <c r="A14137" s="6">
        <f t="shared" si="210"/>
        <v>609562</v>
      </c>
      <c r="B14137" s="6">
        <v>69</v>
      </c>
      <c r="C14137" s="6">
        <v>10</v>
      </c>
      <c r="D14137" s="6">
        <v>333</v>
      </c>
      <c r="E14137" s="6" t="s">
        <v>4867</v>
      </c>
      <c r="H14137" s="6">
        <f>IF('Раздел 3.1'!Q36&gt;=SUM('Раздел 3.1'!U36:V36),0,1)</f>
        <v>0</v>
      </c>
    </row>
    <row r="14138" spans="1:8" x14ac:dyDescent="0.2">
      <c r="A14138" s="6">
        <f t="shared" si="210"/>
        <v>609562</v>
      </c>
      <c r="B14138" s="6">
        <v>69</v>
      </c>
      <c r="C14138" s="6">
        <v>10</v>
      </c>
      <c r="D14138" s="6">
        <v>334</v>
      </c>
      <c r="E14138" s="6" t="s">
        <v>4868</v>
      </c>
      <c r="H14138" s="6">
        <f>IF('Раздел 3.1'!Q37&gt;=SUM('Раздел 3.1'!U37:V37),0,1)</f>
        <v>0</v>
      </c>
    </row>
    <row r="14139" spans="1:8" x14ac:dyDescent="0.2">
      <c r="A14139" s="6">
        <f t="shared" si="210"/>
        <v>609562</v>
      </c>
      <c r="B14139" s="6">
        <v>69</v>
      </c>
      <c r="C14139" s="6">
        <v>10</v>
      </c>
      <c r="D14139" s="6">
        <v>335</v>
      </c>
      <c r="E14139" s="6" t="s">
        <v>4869</v>
      </c>
      <c r="H14139" s="6">
        <f>IF('Раздел 3.1'!Q38&gt;=SUM('Раздел 3.1'!U38:V38),0,1)</f>
        <v>0</v>
      </c>
    </row>
    <row r="14140" spans="1:8" x14ac:dyDescent="0.2">
      <c r="A14140" s="6">
        <f t="shared" si="210"/>
        <v>609562</v>
      </c>
      <c r="B14140" s="6">
        <v>69</v>
      </c>
      <c r="C14140" s="6">
        <v>10</v>
      </c>
      <c r="D14140" s="6">
        <v>336</v>
      </c>
      <c r="E14140" s="6" t="s">
        <v>4870</v>
      </c>
      <c r="H14140" s="6">
        <f>IF('Раздел 3.1'!Q39&gt;=SUM('Раздел 3.1'!U39:V39),0,1)</f>
        <v>0</v>
      </c>
    </row>
    <row r="14141" spans="1:8" x14ac:dyDescent="0.2">
      <c r="A14141" s="6">
        <f t="shared" si="210"/>
        <v>609562</v>
      </c>
      <c r="B14141" s="6">
        <v>69</v>
      </c>
      <c r="C14141" s="6">
        <v>10</v>
      </c>
      <c r="D14141" s="6">
        <v>337</v>
      </c>
      <c r="E14141" s="6" t="s">
        <v>4871</v>
      </c>
      <c r="H14141" s="6">
        <f>IF('Раздел 3.1'!Q40&gt;=SUM('Раздел 3.1'!U40:V40),0,1)</f>
        <v>0</v>
      </c>
    </row>
    <row r="14142" spans="1:8" x14ac:dyDescent="0.2">
      <c r="A14142" s="6">
        <f t="shared" si="210"/>
        <v>609562</v>
      </c>
      <c r="B14142" s="6">
        <v>69</v>
      </c>
      <c r="C14142" s="6">
        <v>10</v>
      </c>
      <c r="D14142" s="6">
        <v>338</v>
      </c>
      <c r="E14142" s="6" t="s">
        <v>4872</v>
      </c>
      <c r="H14142" s="6">
        <f>IF('Раздел 3.1'!Q41&gt;=SUM('Раздел 3.1'!U41:V41),0,1)</f>
        <v>0</v>
      </c>
    </row>
    <row r="14143" spans="1:8" x14ac:dyDescent="0.2">
      <c r="A14143" s="6">
        <f t="shared" si="210"/>
        <v>609562</v>
      </c>
      <c r="B14143" s="6">
        <v>69</v>
      </c>
      <c r="C14143" s="6">
        <v>10</v>
      </c>
      <c r="D14143" s="6">
        <v>339</v>
      </c>
      <c r="E14143" s="6" t="s">
        <v>5657</v>
      </c>
      <c r="H14143" s="6">
        <f>IF('Раздел 3.1'!Q42&gt;=SUM('Раздел 3.1'!U42:V42),0,1)</f>
        <v>0</v>
      </c>
    </row>
    <row r="14144" spans="1:8" x14ac:dyDescent="0.2">
      <c r="A14144" s="6">
        <f t="shared" si="210"/>
        <v>609562</v>
      </c>
      <c r="B14144" s="6">
        <v>69</v>
      </c>
      <c r="C14144" s="6">
        <v>10</v>
      </c>
      <c r="D14144" s="6">
        <v>340</v>
      </c>
      <c r="E14144" s="6" t="s">
        <v>5658</v>
      </c>
      <c r="H14144" s="6">
        <f>IF('Раздел 3.1'!Q43&gt;=SUM('Раздел 3.1'!U43:V43),0,1)</f>
        <v>0</v>
      </c>
    </row>
    <row r="14145" spans="1:8" x14ac:dyDescent="0.2">
      <c r="A14145" s="6">
        <f t="shared" si="210"/>
        <v>609562</v>
      </c>
      <c r="B14145" s="6">
        <v>69</v>
      </c>
      <c r="C14145" s="6">
        <v>10</v>
      </c>
      <c r="D14145" s="6">
        <v>341</v>
      </c>
      <c r="E14145" s="6" t="s">
        <v>5659</v>
      </c>
      <c r="H14145" s="6">
        <f>IF('Раздел 3.1'!Q44&gt;=SUM('Раздел 3.1'!U44:V44),0,1)</f>
        <v>0</v>
      </c>
    </row>
    <row r="14146" spans="1:8" x14ac:dyDescent="0.2">
      <c r="A14146" s="6">
        <f t="shared" si="210"/>
        <v>609562</v>
      </c>
      <c r="B14146" s="6">
        <v>69</v>
      </c>
      <c r="C14146" s="6">
        <v>10</v>
      </c>
      <c r="D14146" s="6">
        <v>342</v>
      </c>
      <c r="E14146" s="6" t="s">
        <v>5660</v>
      </c>
      <c r="H14146" s="6">
        <f>IF('Раздел 3.1'!Q45&gt;=SUM('Раздел 3.1'!U45:V45),0,1)</f>
        <v>0</v>
      </c>
    </row>
    <row r="14147" spans="1:8" x14ac:dyDescent="0.2">
      <c r="A14147" s="6">
        <f t="shared" si="210"/>
        <v>609562</v>
      </c>
      <c r="B14147" s="6">
        <v>69</v>
      </c>
      <c r="C14147" s="6">
        <v>10</v>
      </c>
      <c r="D14147" s="6">
        <v>343</v>
      </c>
      <c r="E14147" s="6" t="s">
        <v>5661</v>
      </c>
      <c r="H14147" s="6">
        <f>IF('Раздел 3.1'!Q46&gt;=SUM('Раздел 3.1'!U46:V46),0,1)</f>
        <v>0</v>
      </c>
    </row>
    <row r="14148" spans="1:8" x14ac:dyDescent="0.2">
      <c r="A14148" s="6">
        <f t="shared" si="210"/>
        <v>609562</v>
      </c>
      <c r="B14148" s="6">
        <v>69</v>
      </c>
      <c r="C14148" s="6">
        <v>10</v>
      </c>
      <c r="D14148" s="6">
        <v>344</v>
      </c>
      <c r="E14148" s="6" t="s">
        <v>5662</v>
      </c>
      <c r="H14148" s="6">
        <f>IF('Раздел 3.1'!Q47&gt;=SUM('Раздел 3.1'!U47:V47),0,1)</f>
        <v>0</v>
      </c>
    </row>
    <row r="14149" spans="1:8" x14ac:dyDescent="0.2">
      <c r="A14149" s="6">
        <f t="shared" si="210"/>
        <v>609562</v>
      </c>
      <c r="B14149" s="6">
        <v>69</v>
      </c>
      <c r="C14149" s="6">
        <v>10</v>
      </c>
      <c r="D14149" s="6">
        <v>345</v>
      </c>
      <c r="E14149" s="6" t="s">
        <v>5663</v>
      </c>
      <c r="H14149" s="6">
        <f>IF('Раздел 3.1'!Q48&gt;=SUM('Раздел 3.1'!U48:V48),0,1)</f>
        <v>0</v>
      </c>
    </row>
    <row r="14150" spans="1:8" x14ac:dyDescent="0.2">
      <c r="A14150" s="6">
        <f t="shared" si="210"/>
        <v>609562</v>
      </c>
      <c r="B14150" s="6">
        <v>69</v>
      </c>
      <c r="C14150" s="6">
        <v>10</v>
      </c>
      <c r="D14150" s="6">
        <v>346</v>
      </c>
      <c r="E14150" s="6" t="s">
        <v>5664</v>
      </c>
      <c r="H14150" s="6">
        <f>IF('Раздел 3.1'!Q49&gt;=SUM('Раздел 3.1'!U49:V49),0,1)</f>
        <v>0</v>
      </c>
    </row>
    <row r="14151" spans="1:8" x14ac:dyDescent="0.2">
      <c r="A14151" s="6">
        <f t="shared" si="210"/>
        <v>609562</v>
      </c>
      <c r="B14151" s="6">
        <v>69</v>
      </c>
      <c r="C14151" s="6">
        <v>10</v>
      </c>
      <c r="D14151" s="6">
        <v>347</v>
      </c>
      <c r="E14151" s="6" t="s">
        <v>5665</v>
      </c>
      <c r="H14151" s="6">
        <f>IF('Раздел 3.1'!Q50&gt;=SUM('Раздел 3.1'!U50:V50),0,1)</f>
        <v>0</v>
      </c>
    </row>
    <row r="14152" spans="1:8" x14ac:dyDescent="0.2">
      <c r="A14152" s="6">
        <f t="shared" si="210"/>
        <v>609562</v>
      </c>
      <c r="B14152" s="6">
        <v>69</v>
      </c>
      <c r="C14152" s="6">
        <v>10</v>
      </c>
      <c r="D14152" s="6">
        <v>348</v>
      </c>
      <c r="E14152" s="6" t="s">
        <v>5666</v>
      </c>
      <c r="H14152" s="6">
        <f>IF('Раздел 3.1'!Q51&gt;=SUM('Раздел 3.1'!U51:V51),0,1)</f>
        <v>0</v>
      </c>
    </row>
    <row r="14153" spans="1:8" x14ac:dyDescent="0.2">
      <c r="A14153" s="6">
        <f t="shared" si="210"/>
        <v>609562</v>
      </c>
      <c r="B14153" s="6">
        <v>69</v>
      </c>
      <c r="C14153" s="6">
        <v>10</v>
      </c>
      <c r="D14153" s="6">
        <v>349</v>
      </c>
      <c r="E14153" s="6" t="s">
        <v>6482</v>
      </c>
      <c r="H14153" s="6">
        <f>IF('Раздел 3.1'!Q52&gt;=SUM('Раздел 3.1'!U52:V52),0,1)</f>
        <v>0</v>
      </c>
    </row>
    <row r="14154" spans="1:8" x14ac:dyDescent="0.2">
      <c r="A14154" s="6">
        <f t="shared" si="210"/>
        <v>609562</v>
      </c>
      <c r="B14154" s="6">
        <v>69</v>
      </c>
      <c r="C14154" s="6">
        <v>10</v>
      </c>
      <c r="D14154" s="6">
        <v>350</v>
      </c>
      <c r="E14154" s="6" t="s">
        <v>6483</v>
      </c>
      <c r="H14154" s="6">
        <f>IF('Раздел 3.1'!Q53&gt;=SUM('Раздел 3.1'!U53:V53),0,1)</f>
        <v>0</v>
      </c>
    </row>
    <row r="14155" spans="1:8" x14ac:dyDescent="0.2">
      <c r="A14155" s="6">
        <f t="shared" si="210"/>
        <v>609562</v>
      </c>
      <c r="B14155" s="6">
        <v>69</v>
      </c>
      <c r="C14155" s="6">
        <v>10</v>
      </c>
      <c r="D14155" s="6">
        <v>351</v>
      </c>
      <c r="E14155" s="6" t="s">
        <v>6484</v>
      </c>
      <c r="H14155" s="6">
        <f>IF('Раздел 3.1'!Q54&gt;=SUM('Раздел 3.1'!U54:V54),0,1)</f>
        <v>0</v>
      </c>
    </row>
    <row r="14156" spans="1:8" x14ac:dyDescent="0.2">
      <c r="A14156" s="6">
        <f t="shared" si="210"/>
        <v>609562</v>
      </c>
      <c r="B14156" s="6">
        <v>69</v>
      </c>
      <c r="C14156" s="6">
        <v>10</v>
      </c>
      <c r="D14156" s="6">
        <v>352</v>
      </c>
      <c r="E14156" s="6" t="s">
        <v>6485</v>
      </c>
      <c r="H14156" s="6">
        <f>IF('Раздел 3.1'!Q55&gt;=SUM('Раздел 3.1'!U55:V55),0,1)</f>
        <v>0</v>
      </c>
    </row>
    <row r="14157" spans="1:8" x14ac:dyDescent="0.2">
      <c r="A14157" s="6">
        <f t="shared" si="210"/>
        <v>609562</v>
      </c>
      <c r="B14157" s="6">
        <v>69</v>
      </c>
      <c r="C14157" s="6">
        <v>10</v>
      </c>
      <c r="D14157" s="6">
        <v>353</v>
      </c>
      <c r="E14157" s="6" t="s">
        <v>6486</v>
      </c>
      <c r="H14157" s="6">
        <f>IF('Раздел 3.1'!Q56&gt;=SUM('Раздел 3.1'!U56:V56),0,1)</f>
        <v>0</v>
      </c>
    </row>
    <row r="14158" spans="1:8" x14ac:dyDescent="0.2">
      <c r="A14158" s="6">
        <f t="shared" si="210"/>
        <v>609562</v>
      </c>
      <c r="B14158" s="6">
        <v>69</v>
      </c>
      <c r="C14158" s="6">
        <v>10</v>
      </c>
      <c r="D14158" s="6">
        <v>354</v>
      </c>
      <c r="E14158" s="6" t="s">
        <v>6487</v>
      </c>
      <c r="H14158" s="6">
        <f>IF('Раздел 3.1'!Q57&gt;=SUM('Раздел 3.1'!U57:V57),0,1)</f>
        <v>0</v>
      </c>
    </row>
    <row r="14159" spans="1:8" x14ac:dyDescent="0.2">
      <c r="A14159" s="6">
        <f t="shared" si="210"/>
        <v>609562</v>
      </c>
      <c r="B14159" s="6">
        <v>69</v>
      </c>
      <c r="C14159" s="6">
        <v>10</v>
      </c>
      <c r="D14159" s="6">
        <v>355</v>
      </c>
      <c r="E14159" s="6" t="s">
        <v>6488</v>
      </c>
      <c r="H14159" s="6">
        <f>IF('Раздел 3.1'!Q58&gt;=SUM('Раздел 3.1'!U58:V58),0,1)</f>
        <v>0</v>
      </c>
    </row>
    <row r="14160" spans="1:8" x14ac:dyDescent="0.2">
      <c r="A14160" s="6">
        <f t="shared" si="210"/>
        <v>609562</v>
      </c>
      <c r="B14160" s="6">
        <v>69</v>
      </c>
      <c r="C14160" s="6">
        <v>10</v>
      </c>
      <c r="D14160" s="6">
        <v>356</v>
      </c>
      <c r="E14160" s="6" t="s">
        <v>6489</v>
      </c>
      <c r="H14160" s="6">
        <f>IF('Раздел 3.1'!Q59&gt;=SUM('Раздел 3.1'!U59:V59),0,1)</f>
        <v>0</v>
      </c>
    </row>
    <row r="14161" spans="1:8" x14ac:dyDescent="0.2">
      <c r="A14161" s="6">
        <f t="shared" si="210"/>
        <v>609562</v>
      </c>
      <c r="B14161" s="6">
        <v>69</v>
      </c>
      <c r="C14161" s="6">
        <v>10</v>
      </c>
      <c r="D14161" s="6">
        <v>357</v>
      </c>
      <c r="E14161" s="6" t="s">
        <v>6490</v>
      </c>
      <c r="H14161" s="6">
        <f>IF('Раздел 3.1'!Q60&gt;=SUM('Раздел 3.1'!U60:V60),0,1)</f>
        <v>0</v>
      </c>
    </row>
    <row r="14162" spans="1:8" x14ac:dyDescent="0.2">
      <c r="A14162" s="6">
        <f t="shared" si="210"/>
        <v>609562</v>
      </c>
      <c r="B14162" s="6">
        <v>69</v>
      </c>
      <c r="C14162" s="6">
        <v>10</v>
      </c>
      <c r="D14162" s="6">
        <v>358</v>
      </c>
      <c r="E14162" s="6" t="s">
        <v>6491</v>
      </c>
      <c r="H14162" s="6">
        <f>IF('Раздел 3.1'!Q61&gt;=SUM('Раздел 3.1'!U61:V61),0,1)</f>
        <v>0</v>
      </c>
    </row>
    <row r="14163" spans="1:8" x14ac:dyDescent="0.2">
      <c r="A14163" s="6">
        <f t="shared" si="210"/>
        <v>609562</v>
      </c>
      <c r="B14163" s="6">
        <v>69</v>
      </c>
      <c r="C14163" s="6">
        <v>10</v>
      </c>
      <c r="D14163" s="6">
        <v>359</v>
      </c>
      <c r="E14163" s="6" t="s">
        <v>6492</v>
      </c>
      <c r="H14163" s="6">
        <f>IF('Раздел 3.1'!Q62&gt;=SUM('Раздел 3.1'!U62:V62),0,1)</f>
        <v>0</v>
      </c>
    </row>
    <row r="14164" spans="1:8" x14ac:dyDescent="0.2">
      <c r="A14164" s="6">
        <f t="shared" si="210"/>
        <v>609562</v>
      </c>
      <c r="B14164" s="6">
        <v>69</v>
      </c>
      <c r="C14164" s="6">
        <v>10</v>
      </c>
      <c r="D14164" s="6">
        <v>360</v>
      </c>
      <c r="E14164" s="6" t="s">
        <v>6493</v>
      </c>
      <c r="H14164" s="6">
        <f>IF('Раздел 3.1'!Q63&gt;=SUM('Раздел 3.1'!U63:V63),0,1)</f>
        <v>0</v>
      </c>
    </row>
    <row r="14165" spans="1:8" x14ac:dyDescent="0.2">
      <c r="A14165" s="6">
        <f t="shared" si="210"/>
        <v>609562</v>
      </c>
      <c r="B14165" s="6">
        <v>69</v>
      </c>
      <c r="C14165" s="6">
        <v>10</v>
      </c>
      <c r="D14165" s="6">
        <v>361</v>
      </c>
      <c r="E14165" s="6" t="s">
        <v>6494</v>
      </c>
      <c r="H14165" s="6">
        <f>IF('Раздел 3.1'!Q64&gt;=SUM('Раздел 3.1'!U64:V64),0,1)</f>
        <v>0</v>
      </c>
    </row>
    <row r="14166" spans="1:8" x14ac:dyDescent="0.2">
      <c r="A14166" s="6">
        <f t="shared" si="210"/>
        <v>609562</v>
      </c>
      <c r="B14166" s="6">
        <v>69</v>
      </c>
      <c r="C14166" s="6">
        <v>10</v>
      </c>
      <c r="D14166" s="6">
        <v>362</v>
      </c>
      <c r="E14166" s="6" t="s">
        <v>6495</v>
      </c>
      <c r="H14166" s="6">
        <f>IF('Раздел 3.1'!Q65&gt;=SUM('Раздел 3.1'!U65:V65),0,1)</f>
        <v>0</v>
      </c>
    </row>
    <row r="14167" spans="1:8" x14ac:dyDescent="0.2">
      <c r="A14167" s="6">
        <f t="shared" si="210"/>
        <v>609562</v>
      </c>
      <c r="B14167" s="6">
        <v>69</v>
      </c>
      <c r="C14167" s="6">
        <v>10</v>
      </c>
      <c r="D14167" s="6">
        <v>363</v>
      </c>
      <c r="E14167" s="6" t="s">
        <v>6496</v>
      </c>
      <c r="H14167" s="6">
        <f>IF('Раздел 3.1'!Q66&gt;=SUM('Раздел 3.1'!U66:V66),0,1)</f>
        <v>0</v>
      </c>
    </row>
    <row r="14168" spans="1:8" x14ac:dyDescent="0.2">
      <c r="A14168" s="6">
        <f t="shared" si="210"/>
        <v>609562</v>
      </c>
      <c r="B14168" s="6">
        <v>69</v>
      </c>
      <c r="C14168" s="6">
        <v>10</v>
      </c>
      <c r="D14168" s="6">
        <v>364</v>
      </c>
      <c r="E14168" s="6" t="s">
        <v>6497</v>
      </c>
      <c r="H14168" s="6">
        <f>IF('Раздел 3.1'!Q67&gt;=SUM('Раздел 3.1'!U67:V67),0,1)</f>
        <v>0</v>
      </c>
    </row>
    <row r="14169" spans="1:8" x14ac:dyDescent="0.2">
      <c r="A14169" s="6">
        <f t="shared" si="210"/>
        <v>609562</v>
      </c>
      <c r="B14169" s="6">
        <v>69</v>
      </c>
      <c r="C14169" s="6">
        <v>10</v>
      </c>
      <c r="D14169" s="6">
        <v>365</v>
      </c>
      <c r="E14169" s="6" t="s">
        <v>6498</v>
      </c>
      <c r="H14169" s="6">
        <f>IF('Раздел 3.1'!Q68&gt;=SUM('Раздел 3.1'!U68:V68),0,1)</f>
        <v>0</v>
      </c>
    </row>
    <row r="14170" spans="1:8" x14ac:dyDescent="0.2">
      <c r="A14170" s="6">
        <f t="shared" si="210"/>
        <v>609562</v>
      </c>
      <c r="B14170" s="6">
        <v>69</v>
      </c>
      <c r="C14170" s="6">
        <v>10</v>
      </c>
      <c r="D14170" s="6">
        <v>366</v>
      </c>
      <c r="E14170" s="6" t="s">
        <v>6499</v>
      </c>
      <c r="H14170" s="6">
        <f>IF('Раздел 3.1'!Q69&gt;=SUM('Раздел 3.1'!U69:V69),0,1)</f>
        <v>0</v>
      </c>
    </row>
    <row r="14171" spans="1:8" x14ac:dyDescent="0.2">
      <c r="A14171" s="6">
        <f t="shared" si="210"/>
        <v>609562</v>
      </c>
      <c r="B14171" s="6">
        <v>69</v>
      </c>
      <c r="C14171" s="6">
        <v>10</v>
      </c>
      <c r="D14171" s="6">
        <v>367</v>
      </c>
      <c r="E14171" s="6" t="s">
        <v>6500</v>
      </c>
      <c r="H14171" s="6">
        <f>IF('Раздел 3.1'!Q70&gt;=SUM('Раздел 3.1'!U70:V70),0,1)</f>
        <v>0</v>
      </c>
    </row>
    <row r="14172" spans="1:8" x14ac:dyDescent="0.2">
      <c r="A14172" s="6">
        <f t="shared" si="210"/>
        <v>609562</v>
      </c>
      <c r="B14172" s="6">
        <v>69</v>
      </c>
      <c r="C14172" s="6">
        <v>10</v>
      </c>
      <c r="D14172" s="6">
        <v>368</v>
      </c>
      <c r="E14172" s="6" t="s">
        <v>6501</v>
      </c>
      <c r="H14172" s="6">
        <f>IF('Раздел 3.1'!Q71&gt;=SUM('Раздел 3.1'!U71:V71),0,1)</f>
        <v>0</v>
      </c>
    </row>
    <row r="14173" spans="1:8" x14ac:dyDescent="0.2">
      <c r="A14173" s="6">
        <f t="shared" ref="A14173:A14236" si="211">P_3</f>
        <v>609562</v>
      </c>
      <c r="B14173" s="6">
        <v>69</v>
      </c>
      <c r="C14173" s="6">
        <v>10</v>
      </c>
      <c r="D14173" s="6">
        <v>369</v>
      </c>
      <c r="E14173" s="7" t="s">
        <v>6502</v>
      </c>
      <c r="H14173" s="6">
        <f>IF('Раздел 3.1'!Q72&gt;=SUM('Раздел 3.1'!U72:V72),0,1)</f>
        <v>0</v>
      </c>
    </row>
    <row r="14174" spans="1:8" x14ac:dyDescent="0.2">
      <c r="A14174" s="6">
        <f t="shared" si="211"/>
        <v>609562</v>
      </c>
      <c r="B14174" s="6">
        <v>69</v>
      </c>
      <c r="C14174" s="119">
        <v>10</v>
      </c>
      <c r="D14174" s="119">
        <v>370</v>
      </c>
      <c r="E14174" s="119" t="s">
        <v>6503</v>
      </c>
      <c r="F14174" s="119"/>
      <c r="G14174" s="119"/>
      <c r="H14174" s="119">
        <f>IF('Раздел 3.1'!Q73&gt;=SUM('Раздел 3.1'!U73:V73),0,1)</f>
        <v>0</v>
      </c>
    </row>
    <row r="14175" spans="1:8" x14ac:dyDescent="0.2">
      <c r="A14175" s="6">
        <f t="shared" si="211"/>
        <v>609562</v>
      </c>
      <c r="B14175" s="6">
        <v>69</v>
      </c>
      <c r="C14175" s="6">
        <v>11</v>
      </c>
      <c r="D14175" s="6">
        <v>371</v>
      </c>
      <c r="E14175" s="6" t="s">
        <v>7766</v>
      </c>
      <c r="H14175" s="6">
        <f>IF('Раздел 3.1'!W21&gt;='Раздел 3.1'!X21,0,1)</f>
        <v>0</v>
      </c>
    </row>
    <row r="14176" spans="1:8" x14ac:dyDescent="0.2">
      <c r="A14176" s="6">
        <f t="shared" si="211"/>
        <v>609562</v>
      </c>
      <c r="B14176" s="6">
        <v>69</v>
      </c>
      <c r="C14176" s="6">
        <v>11</v>
      </c>
      <c r="D14176" s="6">
        <v>372</v>
      </c>
      <c r="E14176" s="6" t="s">
        <v>7767</v>
      </c>
      <c r="H14176" s="6">
        <f>IF('Раздел 3.1'!W22&gt;='Раздел 3.1'!X22,0,1)</f>
        <v>0</v>
      </c>
    </row>
    <row r="14177" spans="1:8" x14ac:dyDescent="0.2">
      <c r="A14177" s="6">
        <f t="shared" si="211"/>
        <v>609562</v>
      </c>
      <c r="B14177" s="6">
        <v>69</v>
      </c>
      <c r="C14177" s="6">
        <v>11</v>
      </c>
      <c r="D14177" s="6">
        <v>373</v>
      </c>
      <c r="E14177" s="6" t="s">
        <v>7768</v>
      </c>
      <c r="H14177" s="6">
        <f>IF('Раздел 3.1'!W23&gt;='Раздел 3.1'!X23,0,1)</f>
        <v>0</v>
      </c>
    </row>
    <row r="14178" spans="1:8" x14ac:dyDescent="0.2">
      <c r="A14178" s="6">
        <f t="shared" si="211"/>
        <v>609562</v>
      </c>
      <c r="B14178" s="6">
        <v>69</v>
      </c>
      <c r="C14178" s="6">
        <v>11</v>
      </c>
      <c r="D14178" s="6">
        <v>374</v>
      </c>
      <c r="E14178" s="6" t="s">
        <v>7769</v>
      </c>
      <c r="H14178" s="6">
        <f>IF('Раздел 3.1'!W24&gt;='Раздел 3.1'!X24,0,1)</f>
        <v>0</v>
      </c>
    </row>
    <row r="14179" spans="1:8" x14ac:dyDescent="0.2">
      <c r="A14179" s="6">
        <f t="shared" si="211"/>
        <v>609562</v>
      </c>
      <c r="B14179" s="6">
        <v>69</v>
      </c>
      <c r="C14179" s="6">
        <v>11</v>
      </c>
      <c r="D14179" s="6">
        <v>375</v>
      </c>
      <c r="E14179" s="6" t="s">
        <v>7770</v>
      </c>
      <c r="H14179" s="6">
        <f>IF('Раздел 3.1'!W25&gt;='Раздел 3.1'!X25,0,1)</f>
        <v>0</v>
      </c>
    </row>
    <row r="14180" spans="1:8" x14ac:dyDescent="0.2">
      <c r="A14180" s="6">
        <f t="shared" si="211"/>
        <v>609562</v>
      </c>
      <c r="B14180" s="6">
        <v>69</v>
      </c>
      <c r="C14180" s="6">
        <v>11</v>
      </c>
      <c r="D14180" s="6">
        <v>376</v>
      </c>
      <c r="E14180" s="6" t="s">
        <v>7771</v>
      </c>
      <c r="H14180" s="6">
        <f>IF('Раздел 3.1'!W26&gt;='Раздел 3.1'!X26,0,1)</f>
        <v>0</v>
      </c>
    </row>
    <row r="14181" spans="1:8" x14ac:dyDescent="0.2">
      <c r="A14181" s="6">
        <f t="shared" si="211"/>
        <v>609562</v>
      </c>
      <c r="B14181" s="6">
        <v>69</v>
      </c>
      <c r="C14181" s="6">
        <v>11</v>
      </c>
      <c r="D14181" s="6">
        <v>377</v>
      </c>
      <c r="E14181" s="6" t="s">
        <v>7772</v>
      </c>
      <c r="H14181" s="6">
        <f>IF('Раздел 3.1'!W27&gt;='Раздел 3.1'!X27,0,1)</f>
        <v>0</v>
      </c>
    </row>
    <row r="14182" spans="1:8" x14ac:dyDescent="0.2">
      <c r="A14182" s="6">
        <f t="shared" si="211"/>
        <v>609562</v>
      </c>
      <c r="B14182" s="6">
        <v>69</v>
      </c>
      <c r="C14182" s="6">
        <v>11</v>
      </c>
      <c r="D14182" s="6">
        <v>378</v>
      </c>
      <c r="E14182" s="6" t="s">
        <v>7773</v>
      </c>
      <c r="H14182" s="6">
        <f>IF('Раздел 3.1'!W28&gt;='Раздел 3.1'!X28,0,1)</f>
        <v>0</v>
      </c>
    </row>
    <row r="14183" spans="1:8" x14ac:dyDescent="0.2">
      <c r="A14183" s="6">
        <f t="shared" si="211"/>
        <v>609562</v>
      </c>
      <c r="B14183" s="6">
        <v>69</v>
      </c>
      <c r="C14183" s="6">
        <v>11</v>
      </c>
      <c r="D14183" s="6">
        <v>379</v>
      </c>
      <c r="E14183" s="6" t="s">
        <v>7774</v>
      </c>
      <c r="H14183" s="6">
        <f>IF('Раздел 3.1'!W29&gt;='Раздел 3.1'!X29,0,1)</f>
        <v>0</v>
      </c>
    </row>
    <row r="14184" spans="1:8" x14ac:dyDescent="0.2">
      <c r="A14184" s="6">
        <f t="shared" si="211"/>
        <v>609562</v>
      </c>
      <c r="B14184" s="6">
        <v>69</v>
      </c>
      <c r="C14184" s="6">
        <v>11</v>
      </c>
      <c r="D14184" s="6">
        <v>380</v>
      </c>
      <c r="E14184" s="6" t="s">
        <v>7775</v>
      </c>
      <c r="H14184" s="6">
        <f>IF('Раздел 3.1'!W30&gt;='Раздел 3.1'!X30,0,1)</f>
        <v>0</v>
      </c>
    </row>
    <row r="14185" spans="1:8" x14ac:dyDescent="0.2">
      <c r="A14185" s="6">
        <f t="shared" si="211"/>
        <v>609562</v>
      </c>
      <c r="B14185" s="6">
        <v>69</v>
      </c>
      <c r="C14185" s="6">
        <v>11</v>
      </c>
      <c r="D14185" s="6">
        <v>381</v>
      </c>
      <c r="E14185" s="6" t="s">
        <v>7776</v>
      </c>
      <c r="H14185" s="6">
        <f>IF('Раздел 3.1'!W31&gt;='Раздел 3.1'!X31,0,1)</f>
        <v>0</v>
      </c>
    </row>
    <row r="14186" spans="1:8" x14ac:dyDescent="0.2">
      <c r="A14186" s="6">
        <f t="shared" si="211"/>
        <v>609562</v>
      </c>
      <c r="B14186" s="6">
        <v>69</v>
      </c>
      <c r="C14186" s="6">
        <v>11</v>
      </c>
      <c r="D14186" s="6">
        <v>382</v>
      </c>
      <c r="E14186" s="6" t="s">
        <v>7777</v>
      </c>
      <c r="H14186" s="6">
        <f>IF('Раздел 3.1'!W32&gt;='Раздел 3.1'!X32,0,1)</f>
        <v>0</v>
      </c>
    </row>
    <row r="14187" spans="1:8" x14ac:dyDescent="0.2">
      <c r="A14187" s="6">
        <f t="shared" si="211"/>
        <v>609562</v>
      </c>
      <c r="B14187" s="6">
        <v>69</v>
      </c>
      <c r="C14187" s="6">
        <v>11</v>
      </c>
      <c r="D14187" s="6">
        <v>383</v>
      </c>
      <c r="E14187" s="6" t="s">
        <v>7778</v>
      </c>
      <c r="H14187" s="6">
        <f>IF('Раздел 3.1'!W33&gt;='Раздел 3.1'!X33,0,1)</f>
        <v>0</v>
      </c>
    </row>
    <row r="14188" spans="1:8" x14ac:dyDescent="0.2">
      <c r="A14188" s="6">
        <f t="shared" si="211"/>
        <v>609562</v>
      </c>
      <c r="B14188" s="6">
        <v>69</v>
      </c>
      <c r="C14188" s="6">
        <v>11</v>
      </c>
      <c r="D14188" s="6">
        <v>384</v>
      </c>
      <c r="E14188" s="6" t="s">
        <v>7779</v>
      </c>
      <c r="H14188" s="6">
        <f>IF('Раздел 3.1'!W34&gt;='Раздел 3.1'!X34,0,1)</f>
        <v>0</v>
      </c>
    </row>
    <row r="14189" spans="1:8" x14ac:dyDescent="0.2">
      <c r="A14189" s="6">
        <f t="shared" si="211"/>
        <v>609562</v>
      </c>
      <c r="B14189" s="6">
        <v>69</v>
      </c>
      <c r="C14189" s="6">
        <v>11</v>
      </c>
      <c r="D14189" s="6">
        <v>385</v>
      </c>
      <c r="E14189" s="6" t="s">
        <v>7780</v>
      </c>
      <c r="H14189" s="6">
        <f>IF('Раздел 3.1'!W35&gt;='Раздел 3.1'!X35,0,1)</f>
        <v>0</v>
      </c>
    </row>
    <row r="14190" spans="1:8" x14ac:dyDescent="0.2">
      <c r="A14190" s="6">
        <f t="shared" si="211"/>
        <v>609562</v>
      </c>
      <c r="B14190" s="6">
        <v>69</v>
      </c>
      <c r="C14190" s="6">
        <v>11</v>
      </c>
      <c r="D14190" s="6">
        <v>386</v>
      </c>
      <c r="E14190" s="6" t="s">
        <v>7781</v>
      </c>
      <c r="H14190" s="6">
        <f>IF('Раздел 3.1'!W36&gt;='Раздел 3.1'!X36,0,1)</f>
        <v>0</v>
      </c>
    </row>
    <row r="14191" spans="1:8" x14ac:dyDescent="0.2">
      <c r="A14191" s="6">
        <f t="shared" si="211"/>
        <v>609562</v>
      </c>
      <c r="B14191" s="6">
        <v>69</v>
      </c>
      <c r="C14191" s="6">
        <v>11</v>
      </c>
      <c r="D14191" s="6">
        <v>387</v>
      </c>
      <c r="E14191" s="6" t="s">
        <v>7782</v>
      </c>
      <c r="H14191" s="6">
        <f>IF('Раздел 3.1'!W37&gt;='Раздел 3.1'!X37,0,1)</f>
        <v>0</v>
      </c>
    </row>
    <row r="14192" spans="1:8" x14ac:dyDescent="0.2">
      <c r="A14192" s="6">
        <f t="shared" si="211"/>
        <v>609562</v>
      </c>
      <c r="B14192" s="6">
        <v>69</v>
      </c>
      <c r="C14192" s="6">
        <v>11</v>
      </c>
      <c r="D14192" s="6">
        <v>388</v>
      </c>
      <c r="E14192" s="6" t="s">
        <v>7783</v>
      </c>
      <c r="H14192" s="6">
        <f>IF('Раздел 3.1'!W38&gt;='Раздел 3.1'!X38,0,1)</f>
        <v>0</v>
      </c>
    </row>
    <row r="14193" spans="1:8" x14ac:dyDescent="0.2">
      <c r="A14193" s="6">
        <f t="shared" si="211"/>
        <v>609562</v>
      </c>
      <c r="B14193" s="6">
        <v>69</v>
      </c>
      <c r="C14193" s="6">
        <v>11</v>
      </c>
      <c r="D14193" s="6">
        <v>389</v>
      </c>
      <c r="E14193" s="6" t="s">
        <v>7784</v>
      </c>
      <c r="H14193" s="6">
        <f>IF('Раздел 3.1'!W39&gt;='Раздел 3.1'!X39,0,1)</f>
        <v>0</v>
      </c>
    </row>
    <row r="14194" spans="1:8" x14ac:dyDescent="0.2">
      <c r="A14194" s="6">
        <f t="shared" si="211"/>
        <v>609562</v>
      </c>
      <c r="B14194" s="6">
        <v>69</v>
      </c>
      <c r="C14194" s="6">
        <v>11</v>
      </c>
      <c r="D14194" s="6">
        <v>390</v>
      </c>
      <c r="E14194" s="6" t="s">
        <v>6956</v>
      </c>
      <c r="H14194" s="6">
        <f>IF('Раздел 3.1'!W40&gt;='Раздел 3.1'!X40,0,1)</f>
        <v>0</v>
      </c>
    </row>
    <row r="14195" spans="1:8" x14ac:dyDescent="0.2">
      <c r="A14195" s="6">
        <f t="shared" si="211"/>
        <v>609562</v>
      </c>
      <c r="B14195" s="6">
        <v>69</v>
      </c>
      <c r="C14195" s="6">
        <v>11</v>
      </c>
      <c r="D14195" s="6">
        <v>391</v>
      </c>
      <c r="E14195" s="6" t="s">
        <v>6957</v>
      </c>
      <c r="H14195" s="6">
        <f>IF('Раздел 3.1'!W41&gt;='Раздел 3.1'!X41,0,1)</f>
        <v>0</v>
      </c>
    </row>
    <row r="14196" spans="1:8" x14ac:dyDescent="0.2">
      <c r="A14196" s="6">
        <f t="shared" si="211"/>
        <v>609562</v>
      </c>
      <c r="B14196" s="6">
        <v>69</v>
      </c>
      <c r="C14196" s="6">
        <v>11</v>
      </c>
      <c r="D14196" s="6">
        <v>392</v>
      </c>
      <c r="E14196" s="6" t="s">
        <v>6958</v>
      </c>
      <c r="H14196" s="6">
        <f>IF('Раздел 3.1'!W42&gt;='Раздел 3.1'!X42,0,1)</f>
        <v>0</v>
      </c>
    </row>
    <row r="14197" spans="1:8" x14ac:dyDescent="0.2">
      <c r="A14197" s="6">
        <f t="shared" si="211"/>
        <v>609562</v>
      </c>
      <c r="B14197" s="6">
        <v>69</v>
      </c>
      <c r="C14197" s="6">
        <v>11</v>
      </c>
      <c r="D14197" s="6">
        <v>393</v>
      </c>
      <c r="E14197" s="6" t="s">
        <v>6959</v>
      </c>
      <c r="H14197" s="6">
        <f>IF('Раздел 3.1'!W43&gt;='Раздел 3.1'!X43,0,1)</f>
        <v>0</v>
      </c>
    </row>
    <row r="14198" spans="1:8" x14ac:dyDescent="0.2">
      <c r="A14198" s="6">
        <f t="shared" si="211"/>
        <v>609562</v>
      </c>
      <c r="B14198" s="6">
        <v>69</v>
      </c>
      <c r="C14198" s="6">
        <v>11</v>
      </c>
      <c r="D14198" s="6">
        <v>394</v>
      </c>
      <c r="E14198" s="6" t="s">
        <v>6960</v>
      </c>
      <c r="H14198" s="6">
        <f>IF('Раздел 3.1'!W44&gt;='Раздел 3.1'!X44,0,1)</f>
        <v>0</v>
      </c>
    </row>
    <row r="14199" spans="1:8" x14ac:dyDescent="0.2">
      <c r="A14199" s="6">
        <f t="shared" si="211"/>
        <v>609562</v>
      </c>
      <c r="B14199" s="6">
        <v>69</v>
      </c>
      <c r="C14199" s="6">
        <v>11</v>
      </c>
      <c r="D14199" s="6">
        <v>395</v>
      </c>
      <c r="E14199" s="6" t="s">
        <v>6961</v>
      </c>
      <c r="H14199" s="6">
        <f>IF('Раздел 3.1'!W45&gt;='Раздел 3.1'!X45,0,1)</f>
        <v>0</v>
      </c>
    </row>
    <row r="14200" spans="1:8" x14ac:dyDescent="0.2">
      <c r="A14200" s="6">
        <f t="shared" si="211"/>
        <v>609562</v>
      </c>
      <c r="B14200" s="6">
        <v>69</v>
      </c>
      <c r="C14200" s="6">
        <v>11</v>
      </c>
      <c r="D14200" s="6">
        <v>396</v>
      </c>
      <c r="E14200" s="6" t="s">
        <v>6962</v>
      </c>
      <c r="H14200" s="6">
        <f>IF('Раздел 3.1'!W46&gt;='Раздел 3.1'!X46,0,1)</f>
        <v>0</v>
      </c>
    </row>
    <row r="14201" spans="1:8" x14ac:dyDescent="0.2">
      <c r="A14201" s="6">
        <f t="shared" si="211"/>
        <v>609562</v>
      </c>
      <c r="B14201" s="6">
        <v>69</v>
      </c>
      <c r="C14201" s="6">
        <v>11</v>
      </c>
      <c r="D14201" s="6">
        <v>397</v>
      </c>
      <c r="E14201" s="6" t="s">
        <v>6963</v>
      </c>
      <c r="H14201" s="6">
        <f>IF('Раздел 3.1'!W47&gt;='Раздел 3.1'!X47,0,1)</f>
        <v>0</v>
      </c>
    </row>
    <row r="14202" spans="1:8" x14ac:dyDescent="0.2">
      <c r="A14202" s="6">
        <f t="shared" si="211"/>
        <v>609562</v>
      </c>
      <c r="B14202" s="6">
        <v>69</v>
      </c>
      <c r="C14202" s="6">
        <v>11</v>
      </c>
      <c r="D14202" s="6">
        <v>398</v>
      </c>
      <c r="E14202" s="6" t="s">
        <v>6964</v>
      </c>
      <c r="H14202" s="6">
        <f>IF('Раздел 3.1'!W48&gt;='Раздел 3.1'!X48,0,1)</f>
        <v>0</v>
      </c>
    </row>
    <row r="14203" spans="1:8" x14ac:dyDescent="0.2">
      <c r="A14203" s="6">
        <f t="shared" si="211"/>
        <v>609562</v>
      </c>
      <c r="B14203" s="6">
        <v>69</v>
      </c>
      <c r="C14203" s="6">
        <v>11</v>
      </c>
      <c r="D14203" s="6">
        <v>399</v>
      </c>
      <c r="E14203" s="6" t="s">
        <v>6965</v>
      </c>
      <c r="H14203" s="6">
        <f>IF('Раздел 3.1'!W49&gt;='Раздел 3.1'!X49,0,1)</f>
        <v>0</v>
      </c>
    </row>
    <row r="14204" spans="1:8" x14ac:dyDescent="0.2">
      <c r="A14204" s="6">
        <f t="shared" si="211"/>
        <v>609562</v>
      </c>
      <c r="B14204" s="6">
        <v>69</v>
      </c>
      <c r="C14204" s="6">
        <v>11</v>
      </c>
      <c r="D14204" s="6">
        <v>400</v>
      </c>
      <c r="E14204" s="6" t="s">
        <v>6966</v>
      </c>
      <c r="H14204" s="6">
        <f>IF('Раздел 3.1'!W50&gt;='Раздел 3.1'!X50,0,1)</f>
        <v>0</v>
      </c>
    </row>
    <row r="14205" spans="1:8" x14ac:dyDescent="0.2">
      <c r="A14205" s="6">
        <f t="shared" si="211"/>
        <v>609562</v>
      </c>
      <c r="B14205" s="6">
        <v>69</v>
      </c>
      <c r="C14205" s="6">
        <v>11</v>
      </c>
      <c r="D14205" s="6">
        <v>401</v>
      </c>
      <c r="E14205" s="6" t="s">
        <v>6148</v>
      </c>
      <c r="H14205" s="6">
        <f>IF('Раздел 3.1'!W51&gt;='Раздел 3.1'!X51,0,1)</f>
        <v>0</v>
      </c>
    </row>
    <row r="14206" spans="1:8" x14ac:dyDescent="0.2">
      <c r="A14206" s="6">
        <f t="shared" si="211"/>
        <v>609562</v>
      </c>
      <c r="B14206" s="6">
        <v>69</v>
      </c>
      <c r="C14206" s="6">
        <v>11</v>
      </c>
      <c r="D14206" s="6">
        <v>402</v>
      </c>
      <c r="E14206" s="6" t="s">
        <v>6149</v>
      </c>
      <c r="H14206" s="6">
        <f>IF('Раздел 3.1'!W52&gt;='Раздел 3.1'!X52,0,1)</f>
        <v>0</v>
      </c>
    </row>
    <row r="14207" spans="1:8" x14ac:dyDescent="0.2">
      <c r="A14207" s="6">
        <f t="shared" si="211"/>
        <v>609562</v>
      </c>
      <c r="B14207" s="6">
        <v>69</v>
      </c>
      <c r="C14207" s="6">
        <v>11</v>
      </c>
      <c r="D14207" s="6">
        <v>403</v>
      </c>
      <c r="E14207" s="6" t="s">
        <v>6150</v>
      </c>
      <c r="H14207" s="6">
        <f>IF('Раздел 3.1'!W53&gt;='Раздел 3.1'!X53,0,1)</f>
        <v>0</v>
      </c>
    </row>
    <row r="14208" spans="1:8" x14ac:dyDescent="0.2">
      <c r="A14208" s="6">
        <f t="shared" si="211"/>
        <v>609562</v>
      </c>
      <c r="B14208" s="6">
        <v>69</v>
      </c>
      <c r="C14208" s="6">
        <v>11</v>
      </c>
      <c r="D14208" s="6">
        <v>404</v>
      </c>
      <c r="E14208" s="6" t="s">
        <v>6151</v>
      </c>
      <c r="H14208" s="6">
        <f>IF('Раздел 3.1'!W54&gt;='Раздел 3.1'!X54,0,1)</f>
        <v>0</v>
      </c>
    </row>
    <row r="14209" spans="1:8" x14ac:dyDescent="0.2">
      <c r="A14209" s="6">
        <f t="shared" si="211"/>
        <v>609562</v>
      </c>
      <c r="B14209" s="6">
        <v>69</v>
      </c>
      <c r="C14209" s="6">
        <v>11</v>
      </c>
      <c r="D14209" s="6">
        <v>405</v>
      </c>
      <c r="E14209" s="6" t="s">
        <v>6152</v>
      </c>
      <c r="H14209" s="6">
        <f>IF('Раздел 3.1'!W55&gt;='Раздел 3.1'!X55,0,1)</f>
        <v>0</v>
      </c>
    </row>
    <row r="14210" spans="1:8" x14ac:dyDescent="0.2">
      <c r="A14210" s="6">
        <f t="shared" si="211"/>
        <v>609562</v>
      </c>
      <c r="B14210" s="6">
        <v>69</v>
      </c>
      <c r="C14210" s="6">
        <v>11</v>
      </c>
      <c r="D14210" s="6">
        <v>406</v>
      </c>
      <c r="E14210" s="6" t="s">
        <v>6153</v>
      </c>
      <c r="H14210" s="6">
        <f>IF('Раздел 3.1'!W56&gt;='Раздел 3.1'!X56,0,1)</f>
        <v>0</v>
      </c>
    </row>
    <row r="14211" spans="1:8" x14ac:dyDescent="0.2">
      <c r="A14211" s="6">
        <f t="shared" si="211"/>
        <v>609562</v>
      </c>
      <c r="B14211" s="6">
        <v>69</v>
      </c>
      <c r="C14211" s="6">
        <v>11</v>
      </c>
      <c r="D14211" s="6">
        <v>407</v>
      </c>
      <c r="E14211" s="6" t="s">
        <v>6154</v>
      </c>
      <c r="H14211" s="6">
        <f>IF('Раздел 3.1'!W57&gt;='Раздел 3.1'!X57,0,1)</f>
        <v>0</v>
      </c>
    </row>
    <row r="14212" spans="1:8" x14ac:dyDescent="0.2">
      <c r="A14212" s="6">
        <f t="shared" si="211"/>
        <v>609562</v>
      </c>
      <c r="B14212" s="6">
        <v>69</v>
      </c>
      <c r="C14212" s="6">
        <v>11</v>
      </c>
      <c r="D14212" s="6">
        <v>408</v>
      </c>
      <c r="E14212" s="6" t="s">
        <v>6155</v>
      </c>
      <c r="H14212" s="6">
        <f>IF('Раздел 3.1'!W58&gt;='Раздел 3.1'!X58,0,1)</f>
        <v>0</v>
      </c>
    </row>
    <row r="14213" spans="1:8" x14ac:dyDescent="0.2">
      <c r="A14213" s="6">
        <f t="shared" si="211"/>
        <v>609562</v>
      </c>
      <c r="B14213" s="6">
        <v>69</v>
      </c>
      <c r="C14213" s="6">
        <v>11</v>
      </c>
      <c r="D14213" s="6">
        <v>409</v>
      </c>
      <c r="E14213" s="6" t="s">
        <v>6156</v>
      </c>
      <c r="H14213" s="6">
        <f>IF('Раздел 3.1'!W59&gt;='Раздел 3.1'!X59,0,1)</f>
        <v>0</v>
      </c>
    </row>
    <row r="14214" spans="1:8" x14ac:dyDescent="0.2">
      <c r="A14214" s="6">
        <f t="shared" si="211"/>
        <v>609562</v>
      </c>
      <c r="B14214" s="6">
        <v>69</v>
      </c>
      <c r="C14214" s="6">
        <v>11</v>
      </c>
      <c r="D14214" s="6">
        <v>410</v>
      </c>
      <c r="E14214" s="6" t="s">
        <v>6157</v>
      </c>
      <c r="H14214" s="6">
        <f>IF('Раздел 3.1'!W60&gt;='Раздел 3.1'!X60,0,1)</f>
        <v>0</v>
      </c>
    </row>
    <row r="14215" spans="1:8" x14ac:dyDescent="0.2">
      <c r="A14215" s="6">
        <f t="shared" si="211"/>
        <v>609562</v>
      </c>
      <c r="B14215" s="6">
        <v>69</v>
      </c>
      <c r="C14215" s="6">
        <v>11</v>
      </c>
      <c r="D14215" s="6">
        <v>411</v>
      </c>
      <c r="E14215" s="6" t="s">
        <v>6158</v>
      </c>
      <c r="H14215" s="6">
        <f>IF('Раздел 3.1'!W61&gt;='Раздел 3.1'!X61,0,1)</f>
        <v>0</v>
      </c>
    </row>
    <row r="14216" spans="1:8" x14ac:dyDescent="0.2">
      <c r="A14216" s="6">
        <f t="shared" si="211"/>
        <v>609562</v>
      </c>
      <c r="B14216" s="6">
        <v>69</v>
      </c>
      <c r="C14216" s="6">
        <v>11</v>
      </c>
      <c r="D14216" s="6">
        <v>412</v>
      </c>
      <c r="E14216" s="6" t="s">
        <v>6159</v>
      </c>
      <c r="H14216" s="6">
        <f>IF('Раздел 3.1'!W62&gt;='Раздел 3.1'!X62,0,1)</f>
        <v>0</v>
      </c>
    </row>
    <row r="14217" spans="1:8" x14ac:dyDescent="0.2">
      <c r="A14217" s="6">
        <f t="shared" si="211"/>
        <v>609562</v>
      </c>
      <c r="B14217" s="6">
        <v>69</v>
      </c>
      <c r="C14217" s="6">
        <v>11</v>
      </c>
      <c r="D14217" s="6">
        <v>413</v>
      </c>
      <c r="E14217" s="6" t="s">
        <v>6160</v>
      </c>
      <c r="H14217" s="6">
        <f>IF('Раздел 3.1'!W63&gt;='Раздел 3.1'!X63,0,1)</f>
        <v>0</v>
      </c>
    </row>
    <row r="14218" spans="1:8" x14ac:dyDescent="0.2">
      <c r="A14218" s="6">
        <f t="shared" si="211"/>
        <v>609562</v>
      </c>
      <c r="B14218" s="6">
        <v>69</v>
      </c>
      <c r="C14218" s="6">
        <v>11</v>
      </c>
      <c r="D14218" s="6">
        <v>414</v>
      </c>
      <c r="E14218" s="6" t="s">
        <v>6976</v>
      </c>
      <c r="H14218" s="6">
        <f>IF('Раздел 3.1'!W64&gt;='Раздел 3.1'!X64,0,1)</f>
        <v>0</v>
      </c>
    </row>
    <row r="14219" spans="1:8" x14ac:dyDescent="0.2">
      <c r="A14219" s="6">
        <f t="shared" si="211"/>
        <v>609562</v>
      </c>
      <c r="B14219" s="6">
        <v>69</v>
      </c>
      <c r="C14219" s="6">
        <v>11</v>
      </c>
      <c r="D14219" s="6">
        <v>415</v>
      </c>
      <c r="E14219" s="6" t="s">
        <v>6977</v>
      </c>
      <c r="H14219" s="6">
        <f>IF('Раздел 3.1'!W65&gt;='Раздел 3.1'!X65,0,1)</f>
        <v>0</v>
      </c>
    </row>
    <row r="14220" spans="1:8" x14ac:dyDescent="0.2">
      <c r="A14220" s="6">
        <f t="shared" si="211"/>
        <v>609562</v>
      </c>
      <c r="B14220" s="6">
        <v>69</v>
      </c>
      <c r="C14220" s="6">
        <v>11</v>
      </c>
      <c r="D14220" s="6">
        <v>416</v>
      </c>
      <c r="E14220" s="6" t="s">
        <v>6978</v>
      </c>
      <c r="H14220" s="6">
        <f>IF('Раздел 3.1'!W66&gt;='Раздел 3.1'!X66,0,1)</f>
        <v>0</v>
      </c>
    </row>
    <row r="14221" spans="1:8" x14ac:dyDescent="0.2">
      <c r="A14221" s="6">
        <f t="shared" si="211"/>
        <v>609562</v>
      </c>
      <c r="B14221" s="6">
        <v>69</v>
      </c>
      <c r="C14221" s="6">
        <v>11</v>
      </c>
      <c r="D14221" s="6">
        <v>417</v>
      </c>
      <c r="E14221" s="6" t="s">
        <v>6979</v>
      </c>
      <c r="H14221" s="6">
        <f>IF('Раздел 3.1'!W67&gt;='Раздел 3.1'!X67,0,1)</f>
        <v>0</v>
      </c>
    </row>
    <row r="14222" spans="1:8" x14ac:dyDescent="0.2">
      <c r="A14222" s="6">
        <f t="shared" si="211"/>
        <v>609562</v>
      </c>
      <c r="B14222" s="6">
        <v>69</v>
      </c>
      <c r="C14222" s="6">
        <v>11</v>
      </c>
      <c r="D14222" s="6">
        <v>418</v>
      </c>
      <c r="E14222" s="6" t="s">
        <v>6980</v>
      </c>
      <c r="H14222" s="6">
        <f>IF('Раздел 3.1'!W68&gt;='Раздел 3.1'!X68,0,1)</f>
        <v>0</v>
      </c>
    </row>
    <row r="14223" spans="1:8" x14ac:dyDescent="0.2">
      <c r="A14223" s="6">
        <f t="shared" si="211"/>
        <v>609562</v>
      </c>
      <c r="B14223" s="6">
        <v>69</v>
      </c>
      <c r="C14223" s="6">
        <v>11</v>
      </c>
      <c r="D14223" s="6">
        <v>419</v>
      </c>
      <c r="E14223" s="6" t="s">
        <v>6981</v>
      </c>
      <c r="H14223" s="6">
        <f>IF('Раздел 3.1'!W69&gt;='Раздел 3.1'!X69,0,1)</f>
        <v>0</v>
      </c>
    </row>
    <row r="14224" spans="1:8" x14ac:dyDescent="0.2">
      <c r="A14224" s="6">
        <f t="shared" si="211"/>
        <v>609562</v>
      </c>
      <c r="B14224" s="6">
        <v>69</v>
      </c>
      <c r="C14224" s="6">
        <v>11</v>
      </c>
      <c r="D14224" s="6">
        <v>420</v>
      </c>
      <c r="E14224" s="6" t="s">
        <v>5371</v>
      </c>
      <c r="H14224" s="6">
        <f>IF('Раздел 3.1'!W70&gt;='Раздел 3.1'!X70,0,1)</f>
        <v>0</v>
      </c>
    </row>
    <row r="14225" spans="1:8" x14ac:dyDescent="0.2">
      <c r="A14225" s="6">
        <f t="shared" si="211"/>
        <v>609562</v>
      </c>
      <c r="B14225" s="6">
        <v>69</v>
      </c>
      <c r="C14225" s="6">
        <v>11</v>
      </c>
      <c r="D14225" s="6">
        <v>421</v>
      </c>
      <c r="E14225" s="6" t="s">
        <v>7818</v>
      </c>
      <c r="H14225" s="6">
        <f>IF('Раздел 3.1'!W71&gt;='Раздел 3.1'!X71,0,1)</f>
        <v>0</v>
      </c>
    </row>
    <row r="14226" spans="1:8" x14ac:dyDescent="0.2">
      <c r="A14226" s="6">
        <f t="shared" si="211"/>
        <v>609562</v>
      </c>
      <c r="B14226" s="6">
        <v>69</v>
      </c>
      <c r="C14226" s="6">
        <v>11</v>
      </c>
      <c r="D14226" s="6">
        <v>422</v>
      </c>
      <c r="E14226" s="7" t="s">
        <v>7819</v>
      </c>
      <c r="H14226" s="6">
        <f>IF('Раздел 3.1'!W72&gt;='Раздел 3.1'!X72,0,1)</f>
        <v>0</v>
      </c>
    </row>
    <row r="14227" spans="1:8" x14ac:dyDescent="0.2">
      <c r="A14227" s="6">
        <f t="shared" si="211"/>
        <v>609562</v>
      </c>
      <c r="B14227" s="6">
        <v>69</v>
      </c>
      <c r="C14227" s="119">
        <v>11</v>
      </c>
      <c r="D14227" s="119">
        <v>423</v>
      </c>
      <c r="E14227" s="119" t="s">
        <v>7820</v>
      </c>
      <c r="F14227" s="119"/>
      <c r="G14227" s="119"/>
      <c r="H14227" s="119">
        <f>IF('Раздел 3.1'!W73&gt;='Раздел 3.1'!X73,0,1)</f>
        <v>0</v>
      </c>
    </row>
    <row r="14228" spans="1:8" x14ac:dyDescent="0.2">
      <c r="A14228" s="6">
        <f t="shared" si="211"/>
        <v>609562</v>
      </c>
      <c r="B14228" s="6">
        <v>69</v>
      </c>
      <c r="C14228" s="6">
        <v>12</v>
      </c>
      <c r="D14228" s="6">
        <v>424</v>
      </c>
      <c r="E14228" s="6" t="s">
        <v>7821</v>
      </c>
      <c r="H14228" s="6">
        <f>IF('Раздел 3.1'!P38&gt;=SUM('Раздел 3.1'!P39:P41),0,1)</f>
        <v>0</v>
      </c>
    </row>
    <row r="14229" spans="1:8" x14ac:dyDescent="0.2">
      <c r="A14229" s="6">
        <f t="shared" si="211"/>
        <v>609562</v>
      </c>
      <c r="B14229" s="6">
        <v>69</v>
      </c>
      <c r="C14229" s="6">
        <v>12</v>
      </c>
      <c r="D14229" s="6">
        <v>425</v>
      </c>
      <c r="E14229" s="6" t="s">
        <v>6116</v>
      </c>
      <c r="H14229" s="6">
        <f>IF('Раздел 3.1'!Q38&gt;=SUM('Раздел 3.1'!Q39:Q41),0,1)</f>
        <v>0</v>
      </c>
    </row>
    <row r="14230" spans="1:8" x14ac:dyDescent="0.2">
      <c r="A14230" s="6">
        <f t="shared" si="211"/>
        <v>609562</v>
      </c>
      <c r="B14230" s="6">
        <v>69</v>
      </c>
      <c r="C14230" s="6">
        <v>12</v>
      </c>
      <c r="D14230" s="6">
        <v>426</v>
      </c>
      <c r="E14230" s="6" t="s">
        <v>6117</v>
      </c>
      <c r="H14230" s="6">
        <f>IF('Раздел 3.1'!R38&gt;=SUM('Раздел 3.1'!R39:R41),0,1)</f>
        <v>0</v>
      </c>
    </row>
    <row r="14231" spans="1:8" x14ac:dyDescent="0.2">
      <c r="A14231" s="6">
        <f t="shared" si="211"/>
        <v>609562</v>
      </c>
      <c r="B14231" s="6">
        <v>69</v>
      </c>
      <c r="C14231" s="6">
        <v>12</v>
      </c>
      <c r="D14231" s="6">
        <v>427</v>
      </c>
      <c r="E14231" s="6" t="s">
        <v>6932</v>
      </c>
      <c r="H14231" s="6">
        <f>IF('Раздел 3.1'!S38&gt;=SUM('Раздел 3.1'!S39:S41),0,1)</f>
        <v>0</v>
      </c>
    </row>
    <row r="14232" spans="1:8" x14ac:dyDescent="0.2">
      <c r="A14232" s="6">
        <f t="shared" si="211"/>
        <v>609562</v>
      </c>
      <c r="B14232" s="6">
        <v>69</v>
      </c>
      <c r="C14232" s="6">
        <v>12</v>
      </c>
      <c r="D14232" s="6">
        <v>428</v>
      </c>
      <c r="E14232" s="6" t="s">
        <v>6933</v>
      </c>
      <c r="H14232" s="6">
        <f>IF('Раздел 3.1'!T38&gt;=SUM('Раздел 3.1'!T39:T41),0,1)</f>
        <v>0</v>
      </c>
    </row>
    <row r="14233" spans="1:8" x14ac:dyDescent="0.2">
      <c r="A14233" s="6">
        <f t="shared" si="211"/>
        <v>609562</v>
      </c>
      <c r="B14233" s="6">
        <v>69</v>
      </c>
      <c r="C14233" s="6">
        <v>12</v>
      </c>
      <c r="D14233" s="6">
        <v>429</v>
      </c>
      <c r="E14233" s="6" t="s">
        <v>6934</v>
      </c>
      <c r="H14233" s="6">
        <f>IF('Раздел 3.1'!U38&gt;=SUM('Раздел 3.1'!U39:U41),0,1)</f>
        <v>0</v>
      </c>
    </row>
    <row r="14234" spans="1:8" x14ac:dyDescent="0.2">
      <c r="A14234" s="6">
        <f t="shared" si="211"/>
        <v>609562</v>
      </c>
      <c r="B14234" s="6">
        <v>69</v>
      </c>
      <c r="C14234" s="6">
        <v>12</v>
      </c>
      <c r="D14234" s="6">
        <v>430</v>
      </c>
      <c r="E14234" s="6" t="s">
        <v>6935</v>
      </c>
      <c r="H14234" s="6">
        <f>IF('Раздел 3.1'!V38&gt;=SUM('Раздел 3.1'!V39:V41),0,1)</f>
        <v>0</v>
      </c>
    </row>
    <row r="14235" spans="1:8" x14ac:dyDescent="0.2">
      <c r="A14235" s="6">
        <f t="shared" si="211"/>
        <v>609562</v>
      </c>
      <c r="B14235" s="6">
        <v>69</v>
      </c>
      <c r="C14235" s="6">
        <v>12</v>
      </c>
      <c r="D14235" s="6">
        <v>431</v>
      </c>
      <c r="E14235" s="6" t="s">
        <v>6936</v>
      </c>
      <c r="H14235" s="6">
        <f>IF('Раздел 3.1'!W38&gt;=SUM('Раздел 3.1'!W39:W41),0,1)</f>
        <v>0</v>
      </c>
    </row>
    <row r="14236" spans="1:8" x14ac:dyDescent="0.2">
      <c r="A14236" s="6">
        <f t="shared" si="211"/>
        <v>609562</v>
      </c>
      <c r="B14236" s="6">
        <v>69</v>
      </c>
      <c r="C14236" s="6">
        <v>12</v>
      </c>
      <c r="D14236" s="6">
        <v>432</v>
      </c>
      <c r="E14236" s="6" t="s">
        <v>6937</v>
      </c>
      <c r="H14236" s="6">
        <f>IF('Раздел 3.1'!X38&gt;=SUM('Раздел 3.1'!X39:X41),0,1)</f>
        <v>0</v>
      </c>
    </row>
    <row r="14237" spans="1:8" x14ac:dyDescent="0.2">
      <c r="A14237" s="6">
        <f t="shared" ref="A14237:A14300" si="212">P_3</f>
        <v>609562</v>
      </c>
      <c r="B14237" s="6">
        <v>69</v>
      </c>
      <c r="C14237" s="6">
        <v>12</v>
      </c>
      <c r="D14237" s="6">
        <v>433</v>
      </c>
      <c r="E14237" s="6" t="s">
        <v>6938</v>
      </c>
      <c r="H14237" s="6">
        <f>IF('Раздел 3.1'!Y38&gt;=SUM('Раздел 3.1'!Y39:Y41),0,1)</f>
        <v>0</v>
      </c>
    </row>
    <row r="14238" spans="1:8" x14ac:dyDescent="0.2">
      <c r="A14238" s="6">
        <f t="shared" si="212"/>
        <v>609562</v>
      </c>
      <c r="B14238" s="6">
        <v>69</v>
      </c>
      <c r="C14238" s="6">
        <v>12</v>
      </c>
      <c r="D14238" s="6">
        <v>434</v>
      </c>
      <c r="E14238" s="6" t="s">
        <v>6939</v>
      </c>
      <c r="H14238" s="6">
        <f>IF('Раздел 3.1'!Z38&gt;=SUM('Раздел 3.1'!Z39:Z41),0,1)</f>
        <v>0</v>
      </c>
    </row>
    <row r="14239" spans="1:8" x14ac:dyDescent="0.2">
      <c r="A14239" s="6">
        <f t="shared" si="212"/>
        <v>609562</v>
      </c>
      <c r="B14239" s="6">
        <v>69</v>
      </c>
      <c r="C14239" s="6">
        <v>12</v>
      </c>
      <c r="D14239" s="6">
        <v>435</v>
      </c>
      <c r="E14239" s="6" t="s">
        <v>6940</v>
      </c>
      <c r="H14239" s="6">
        <f>IF('Раздел 3.1'!AA38&gt;=SUM('Раздел 3.1'!AA39:AA41),0,1)</f>
        <v>0</v>
      </c>
    </row>
    <row r="14240" spans="1:8" x14ac:dyDescent="0.2">
      <c r="A14240" s="6">
        <f t="shared" si="212"/>
        <v>609562</v>
      </c>
      <c r="B14240" s="6">
        <v>69</v>
      </c>
      <c r="C14240" s="119">
        <v>12</v>
      </c>
      <c r="D14240" s="119">
        <v>436</v>
      </c>
      <c r="E14240" s="119" t="s">
        <v>6941</v>
      </c>
      <c r="F14240" s="119"/>
      <c r="G14240" s="119"/>
      <c r="H14240" s="119">
        <f>IF('Раздел 3.1'!AB38&gt;=SUM('Раздел 3.1'!AB39:AB41),0,1)</f>
        <v>0</v>
      </c>
    </row>
    <row r="14241" spans="1:8" x14ac:dyDescent="0.2">
      <c r="A14241" s="6">
        <f t="shared" si="212"/>
        <v>609562</v>
      </c>
      <c r="B14241" s="6">
        <v>69</v>
      </c>
      <c r="C14241" s="6">
        <v>13</v>
      </c>
      <c r="D14241" s="6">
        <v>437</v>
      </c>
      <c r="E14241" s="6" t="s">
        <v>7822</v>
      </c>
      <c r="H14241" s="6">
        <f>IF('Раздел 3.1'!P49&gt;=SUM('Раздел 3.1'!P50:P52),0,1)</f>
        <v>0</v>
      </c>
    </row>
    <row r="14242" spans="1:8" x14ac:dyDescent="0.2">
      <c r="A14242" s="6">
        <f t="shared" si="212"/>
        <v>609562</v>
      </c>
      <c r="B14242" s="6">
        <v>69</v>
      </c>
      <c r="C14242" s="6">
        <v>13</v>
      </c>
      <c r="D14242" s="6">
        <v>438</v>
      </c>
      <c r="E14242" s="6" t="s">
        <v>6942</v>
      </c>
      <c r="H14242" s="6">
        <f>IF('Раздел 3.1'!Q49&gt;=SUM('Раздел 3.1'!Q50:Q52),0,1)</f>
        <v>0</v>
      </c>
    </row>
    <row r="14243" spans="1:8" x14ac:dyDescent="0.2">
      <c r="A14243" s="6">
        <f t="shared" si="212"/>
        <v>609562</v>
      </c>
      <c r="B14243" s="6">
        <v>69</v>
      </c>
      <c r="C14243" s="6">
        <v>13</v>
      </c>
      <c r="D14243" s="6">
        <v>439</v>
      </c>
      <c r="E14243" s="6" t="s">
        <v>6943</v>
      </c>
      <c r="H14243" s="6">
        <f>IF('Раздел 3.1'!R49&gt;=SUM('Раздел 3.1'!R50:R52),0,1)</f>
        <v>0</v>
      </c>
    </row>
    <row r="14244" spans="1:8" x14ac:dyDescent="0.2">
      <c r="A14244" s="6">
        <f t="shared" si="212"/>
        <v>609562</v>
      </c>
      <c r="B14244" s="6">
        <v>69</v>
      </c>
      <c r="C14244" s="6">
        <v>13</v>
      </c>
      <c r="D14244" s="6">
        <v>440</v>
      </c>
      <c r="E14244" s="6" t="s">
        <v>6944</v>
      </c>
      <c r="H14244" s="6">
        <f>IF('Раздел 3.1'!S49&gt;=SUM('Раздел 3.1'!S50:S52),0,1)</f>
        <v>0</v>
      </c>
    </row>
    <row r="14245" spans="1:8" x14ac:dyDescent="0.2">
      <c r="A14245" s="6">
        <f t="shared" si="212"/>
        <v>609562</v>
      </c>
      <c r="B14245" s="6">
        <v>69</v>
      </c>
      <c r="C14245" s="6">
        <v>13</v>
      </c>
      <c r="D14245" s="6">
        <v>441</v>
      </c>
      <c r="E14245" s="6" t="s">
        <v>6945</v>
      </c>
      <c r="H14245" s="6">
        <f>IF('Раздел 3.1'!T49&gt;=SUM('Раздел 3.1'!T50:T52),0,1)</f>
        <v>0</v>
      </c>
    </row>
    <row r="14246" spans="1:8" x14ac:dyDescent="0.2">
      <c r="A14246" s="6">
        <f t="shared" si="212"/>
        <v>609562</v>
      </c>
      <c r="B14246" s="6">
        <v>69</v>
      </c>
      <c r="C14246" s="6">
        <v>13</v>
      </c>
      <c r="D14246" s="6">
        <v>442</v>
      </c>
      <c r="E14246" s="6" t="s">
        <v>6946</v>
      </c>
      <c r="H14246" s="6">
        <f>IF('Раздел 3.1'!U49&gt;=SUM('Раздел 3.1'!U50:U52),0,1)</f>
        <v>0</v>
      </c>
    </row>
    <row r="14247" spans="1:8" x14ac:dyDescent="0.2">
      <c r="A14247" s="6">
        <f t="shared" si="212"/>
        <v>609562</v>
      </c>
      <c r="B14247" s="6">
        <v>69</v>
      </c>
      <c r="C14247" s="6">
        <v>13</v>
      </c>
      <c r="D14247" s="6">
        <v>443</v>
      </c>
      <c r="E14247" s="6" t="s">
        <v>6947</v>
      </c>
      <c r="H14247" s="6">
        <f>IF('Раздел 3.1'!V49&gt;=SUM('Раздел 3.1'!V50:V52),0,1)</f>
        <v>0</v>
      </c>
    </row>
    <row r="14248" spans="1:8" x14ac:dyDescent="0.2">
      <c r="A14248" s="6">
        <f t="shared" si="212"/>
        <v>609562</v>
      </c>
      <c r="B14248" s="6">
        <v>69</v>
      </c>
      <c r="C14248" s="6">
        <v>13</v>
      </c>
      <c r="D14248" s="6">
        <v>444</v>
      </c>
      <c r="E14248" s="6" t="s">
        <v>6948</v>
      </c>
      <c r="H14248" s="6">
        <f>IF('Раздел 3.1'!W49&gt;=SUM('Раздел 3.1'!W50:W52),0,1)</f>
        <v>0</v>
      </c>
    </row>
    <row r="14249" spans="1:8" x14ac:dyDescent="0.2">
      <c r="A14249" s="6">
        <f t="shared" si="212"/>
        <v>609562</v>
      </c>
      <c r="B14249" s="6">
        <v>69</v>
      </c>
      <c r="C14249" s="6">
        <v>13</v>
      </c>
      <c r="D14249" s="6">
        <v>445</v>
      </c>
      <c r="E14249" s="6" t="s">
        <v>6949</v>
      </c>
      <c r="H14249" s="6">
        <f>IF('Раздел 3.1'!X49&gt;=SUM('Раздел 3.1'!X50:X52),0,1)</f>
        <v>0</v>
      </c>
    </row>
    <row r="14250" spans="1:8" x14ac:dyDescent="0.2">
      <c r="A14250" s="6">
        <f t="shared" si="212"/>
        <v>609562</v>
      </c>
      <c r="B14250" s="6">
        <v>69</v>
      </c>
      <c r="C14250" s="6">
        <v>13</v>
      </c>
      <c r="D14250" s="6">
        <v>446</v>
      </c>
      <c r="E14250" s="6" t="s">
        <v>6950</v>
      </c>
      <c r="H14250" s="6">
        <f>IF('Раздел 3.1'!Y49&gt;=SUM('Раздел 3.1'!Y50:Y52),0,1)</f>
        <v>0</v>
      </c>
    </row>
    <row r="14251" spans="1:8" x14ac:dyDescent="0.2">
      <c r="A14251" s="6">
        <f t="shared" si="212"/>
        <v>609562</v>
      </c>
      <c r="B14251" s="6">
        <v>69</v>
      </c>
      <c r="C14251" s="6">
        <v>13</v>
      </c>
      <c r="D14251" s="6">
        <v>447</v>
      </c>
      <c r="E14251" s="6" t="s">
        <v>6931</v>
      </c>
      <c r="H14251" s="6">
        <f>IF('Раздел 3.1'!Z49&gt;=SUM('Раздел 3.1'!Z50:Z52),0,1)</f>
        <v>0</v>
      </c>
    </row>
    <row r="14252" spans="1:8" x14ac:dyDescent="0.2">
      <c r="A14252" s="6">
        <f t="shared" si="212"/>
        <v>609562</v>
      </c>
      <c r="B14252" s="6">
        <v>69</v>
      </c>
      <c r="C14252" s="6">
        <v>13</v>
      </c>
      <c r="D14252" s="6">
        <v>448</v>
      </c>
      <c r="E14252" s="6" t="s">
        <v>7751</v>
      </c>
      <c r="H14252" s="6">
        <f>IF('Раздел 3.1'!AA49&gt;=SUM('Раздел 3.1'!AA50:AA52),0,1)</f>
        <v>0</v>
      </c>
    </row>
    <row r="14253" spans="1:8" x14ac:dyDescent="0.2">
      <c r="A14253" s="6">
        <f t="shared" si="212"/>
        <v>609562</v>
      </c>
      <c r="B14253" s="6">
        <v>69</v>
      </c>
      <c r="C14253" s="119">
        <v>13</v>
      </c>
      <c r="D14253" s="119">
        <v>449</v>
      </c>
      <c r="E14253" s="119" t="s">
        <v>7752</v>
      </c>
      <c r="F14253" s="119"/>
      <c r="G14253" s="119"/>
      <c r="H14253" s="119">
        <f>IF('Раздел 3.1'!AB49&gt;=SUM('Раздел 3.1'!AB50:AB52),0,1)</f>
        <v>0</v>
      </c>
    </row>
    <row r="14254" spans="1:8" x14ac:dyDescent="0.2">
      <c r="A14254" s="6">
        <f t="shared" si="212"/>
        <v>609562</v>
      </c>
      <c r="B14254" s="6">
        <v>69</v>
      </c>
      <c r="C14254" s="6">
        <v>14</v>
      </c>
      <c r="D14254" s="6">
        <v>450</v>
      </c>
      <c r="E14254" s="6" t="s">
        <v>7823</v>
      </c>
      <c r="H14254" s="6">
        <f>IF('Раздел 3.1'!P49&gt;='Раздел 3.1'!P73,0,1)</f>
        <v>0</v>
      </c>
    </row>
    <row r="14255" spans="1:8" x14ac:dyDescent="0.2">
      <c r="A14255" s="6">
        <f t="shared" si="212"/>
        <v>609562</v>
      </c>
      <c r="B14255" s="6">
        <v>69</v>
      </c>
      <c r="C14255" s="119">
        <v>14</v>
      </c>
      <c r="D14255" s="119">
        <v>451</v>
      </c>
      <c r="E14255" s="119" t="s">
        <v>6091</v>
      </c>
      <c r="F14255" s="119"/>
      <c r="G14255" s="119"/>
      <c r="H14255" s="119">
        <f>IF('Раздел 3.1'!Q49&gt;='Раздел 3.1'!Q73,0,1)</f>
        <v>0</v>
      </c>
    </row>
    <row r="14256" spans="1:8" x14ac:dyDescent="0.2">
      <c r="A14256" s="6">
        <f t="shared" si="212"/>
        <v>609562</v>
      </c>
      <c r="B14256" s="6">
        <v>69</v>
      </c>
      <c r="C14256" s="6">
        <v>15</v>
      </c>
      <c r="D14256" s="6">
        <v>452</v>
      </c>
      <c r="E14256" s="6" t="s">
        <v>7824</v>
      </c>
      <c r="H14256" s="6">
        <f>IF('Раздел 3.1'!P61&gt;=SUM('Раздел 3.1'!P62:P64),0,1)</f>
        <v>0</v>
      </c>
    </row>
    <row r="14257" spans="1:8" x14ac:dyDescent="0.2">
      <c r="A14257" s="6">
        <f t="shared" si="212"/>
        <v>609562</v>
      </c>
      <c r="B14257" s="6">
        <v>69</v>
      </c>
      <c r="C14257" s="6">
        <v>15</v>
      </c>
      <c r="D14257" s="6">
        <v>453</v>
      </c>
      <c r="E14257" s="6" t="s">
        <v>7753</v>
      </c>
      <c r="H14257" s="6">
        <f>IF('Раздел 3.1'!Q61&gt;=SUM('Раздел 3.1'!Q62:Q64),0,1)</f>
        <v>0</v>
      </c>
    </row>
    <row r="14258" spans="1:8" x14ac:dyDescent="0.2">
      <c r="A14258" s="6">
        <f t="shared" si="212"/>
        <v>609562</v>
      </c>
      <c r="B14258" s="6">
        <v>69</v>
      </c>
      <c r="C14258" s="6">
        <v>15</v>
      </c>
      <c r="D14258" s="6">
        <v>454</v>
      </c>
      <c r="E14258" s="6" t="s">
        <v>7754</v>
      </c>
      <c r="H14258" s="6">
        <f>IF('Раздел 3.1'!R61&gt;=SUM('Раздел 3.1'!R62:R64),0,1)</f>
        <v>0</v>
      </c>
    </row>
    <row r="14259" spans="1:8" x14ac:dyDescent="0.2">
      <c r="A14259" s="6">
        <f t="shared" si="212"/>
        <v>609562</v>
      </c>
      <c r="B14259" s="6">
        <v>69</v>
      </c>
      <c r="C14259" s="6">
        <v>15</v>
      </c>
      <c r="D14259" s="6">
        <v>455</v>
      </c>
      <c r="E14259" s="6" t="s">
        <v>7755</v>
      </c>
      <c r="H14259" s="6">
        <f>IF('Раздел 3.1'!S61&gt;=SUM('Раздел 3.1'!S62:S64),0,1)</f>
        <v>0</v>
      </c>
    </row>
    <row r="14260" spans="1:8" x14ac:dyDescent="0.2">
      <c r="A14260" s="6">
        <f t="shared" si="212"/>
        <v>609562</v>
      </c>
      <c r="B14260" s="6">
        <v>69</v>
      </c>
      <c r="C14260" s="6">
        <v>15</v>
      </c>
      <c r="D14260" s="6">
        <v>456</v>
      </c>
      <c r="E14260" s="6" t="s">
        <v>7756</v>
      </c>
      <c r="H14260" s="6">
        <f>IF('Раздел 3.1'!T61&gt;=SUM('Раздел 3.1'!T62:T64),0,1)</f>
        <v>0</v>
      </c>
    </row>
    <row r="14261" spans="1:8" x14ac:dyDescent="0.2">
      <c r="A14261" s="6">
        <f t="shared" si="212"/>
        <v>609562</v>
      </c>
      <c r="B14261" s="6">
        <v>69</v>
      </c>
      <c r="C14261" s="6">
        <v>15</v>
      </c>
      <c r="D14261" s="6">
        <v>457</v>
      </c>
      <c r="E14261" s="6" t="s">
        <v>7757</v>
      </c>
      <c r="H14261" s="6">
        <f>IF('Раздел 3.1'!U61&gt;=SUM('Раздел 3.1'!U62:U64),0,1)</f>
        <v>0</v>
      </c>
    </row>
    <row r="14262" spans="1:8" x14ac:dyDescent="0.2">
      <c r="A14262" s="6">
        <f t="shared" si="212"/>
        <v>609562</v>
      </c>
      <c r="B14262" s="6">
        <v>69</v>
      </c>
      <c r="C14262" s="6">
        <v>15</v>
      </c>
      <c r="D14262" s="6">
        <v>458</v>
      </c>
      <c r="E14262" s="6" t="s">
        <v>7758</v>
      </c>
      <c r="H14262" s="6">
        <f>IF('Раздел 3.1'!V61&gt;=SUM('Раздел 3.1'!V62:V64),0,1)</f>
        <v>0</v>
      </c>
    </row>
    <row r="14263" spans="1:8" x14ac:dyDescent="0.2">
      <c r="A14263" s="6">
        <f t="shared" si="212"/>
        <v>609562</v>
      </c>
      <c r="B14263" s="6">
        <v>69</v>
      </c>
      <c r="C14263" s="6">
        <v>15</v>
      </c>
      <c r="D14263" s="6">
        <v>459</v>
      </c>
      <c r="E14263" s="6" t="s">
        <v>7759</v>
      </c>
      <c r="H14263" s="6">
        <f>IF('Раздел 3.1'!W61&gt;=SUM('Раздел 3.1'!W62:W64),0,1)</f>
        <v>0</v>
      </c>
    </row>
    <row r="14264" spans="1:8" x14ac:dyDescent="0.2">
      <c r="A14264" s="6">
        <f t="shared" si="212"/>
        <v>609562</v>
      </c>
      <c r="B14264" s="6">
        <v>69</v>
      </c>
      <c r="C14264" s="6">
        <v>15</v>
      </c>
      <c r="D14264" s="6">
        <v>460</v>
      </c>
      <c r="E14264" s="6" t="s">
        <v>7760</v>
      </c>
      <c r="H14264" s="6">
        <f>IF('Раздел 3.1'!X61&gt;=SUM('Раздел 3.1'!X62:X64),0,1)</f>
        <v>0</v>
      </c>
    </row>
    <row r="14265" spans="1:8" x14ac:dyDescent="0.2">
      <c r="A14265" s="6">
        <f t="shared" si="212"/>
        <v>609562</v>
      </c>
      <c r="B14265" s="6">
        <v>69</v>
      </c>
      <c r="C14265" s="6">
        <v>15</v>
      </c>
      <c r="D14265" s="6">
        <v>461</v>
      </c>
      <c r="E14265" s="6" t="s">
        <v>7761</v>
      </c>
      <c r="H14265" s="6">
        <f>IF('Раздел 3.1'!Y61&gt;=SUM('Раздел 3.1'!Y62:Y64),0,1)</f>
        <v>0</v>
      </c>
    </row>
    <row r="14266" spans="1:8" x14ac:dyDescent="0.2">
      <c r="A14266" s="6">
        <f t="shared" si="212"/>
        <v>609562</v>
      </c>
      <c r="B14266" s="6">
        <v>69</v>
      </c>
      <c r="C14266" s="6">
        <v>15</v>
      </c>
      <c r="D14266" s="6">
        <v>462</v>
      </c>
      <c r="E14266" s="6" t="s">
        <v>7762</v>
      </c>
      <c r="H14266" s="6">
        <f>IF('Раздел 3.1'!Z61&gt;=SUM('Раздел 3.1'!Z62:Z64),0,1)</f>
        <v>0</v>
      </c>
    </row>
    <row r="14267" spans="1:8" x14ac:dyDescent="0.2">
      <c r="A14267" s="6">
        <f t="shared" si="212"/>
        <v>609562</v>
      </c>
      <c r="B14267" s="6">
        <v>69</v>
      </c>
      <c r="C14267" s="6">
        <v>15</v>
      </c>
      <c r="D14267" s="6">
        <v>463</v>
      </c>
      <c r="E14267" s="6" t="s">
        <v>7763</v>
      </c>
      <c r="H14267" s="6">
        <f>IF('Раздел 3.1'!AA61&gt;=SUM('Раздел 3.1'!AA62:AA64),0,1)</f>
        <v>0</v>
      </c>
    </row>
    <row r="14268" spans="1:8" x14ac:dyDescent="0.2">
      <c r="A14268" s="6">
        <f t="shared" si="212"/>
        <v>609562</v>
      </c>
      <c r="B14268" s="6">
        <v>69</v>
      </c>
      <c r="C14268" s="119">
        <v>15</v>
      </c>
      <c r="D14268" s="119">
        <v>464</v>
      </c>
      <c r="E14268" s="119" t="s">
        <v>7764</v>
      </c>
      <c r="F14268" s="119"/>
      <c r="G14268" s="119"/>
      <c r="H14268" s="119">
        <f>IF('Раздел 3.1'!AB61&gt;=SUM('Раздел 3.1'!AB62:AB64),0,1)</f>
        <v>0</v>
      </c>
    </row>
    <row r="14269" spans="1:8" x14ac:dyDescent="0.2">
      <c r="A14269" s="6">
        <f t="shared" si="212"/>
        <v>609562</v>
      </c>
      <c r="B14269" s="6">
        <v>69</v>
      </c>
      <c r="C14269" s="6">
        <v>16</v>
      </c>
      <c r="D14269" s="6">
        <v>465</v>
      </c>
      <c r="E14269" s="6" t="s">
        <v>7825</v>
      </c>
      <c r="H14269" s="6">
        <f>IF('Раздел 3.1'!P26&gt;='Раздел 3.1'!P65,0,1)</f>
        <v>0</v>
      </c>
    </row>
    <row r="14270" spans="1:8" x14ac:dyDescent="0.2">
      <c r="A14270" s="6">
        <f t="shared" si="212"/>
        <v>609562</v>
      </c>
      <c r="B14270" s="6">
        <v>69</v>
      </c>
      <c r="C14270" s="6">
        <v>16</v>
      </c>
      <c r="D14270" s="6">
        <v>466</v>
      </c>
      <c r="E14270" s="6" t="s">
        <v>7765</v>
      </c>
      <c r="H14270" s="6">
        <f>IF('Раздел 3.1'!Q26&gt;='Раздел 3.1'!Q65,0,1)</f>
        <v>0</v>
      </c>
    </row>
    <row r="14271" spans="1:8" x14ac:dyDescent="0.2">
      <c r="A14271" s="6">
        <f t="shared" si="212"/>
        <v>609562</v>
      </c>
      <c r="B14271" s="6">
        <v>69</v>
      </c>
      <c r="C14271" s="6">
        <v>16</v>
      </c>
      <c r="D14271" s="6">
        <v>467</v>
      </c>
      <c r="E14271" s="6" t="s">
        <v>6564</v>
      </c>
      <c r="H14271" s="6">
        <f>IF('Раздел 3.1'!R26&gt;='Раздел 3.1'!R65,0,1)</f>
        <v>0</v>
      </c>
    </row>
    <row r="14272" spans="1:8" x14ac:dyDescent="0.2">
      <c r="A14272" s="6">
        <f t="shared" si="212"/>
        <v>609562</v>
      </c>
      <c r="B14272" s="6">
        <v>69</v>
      </c>
      <c r="C14272" s="6">
        <v>16</v>
      </c>
      <c r="D14272" s="6">
        <v>468</v>
      </c>
      <c r="E14272" s="6" t="s">
        <v>6565</v>
      </c>
      <c r="H14272" s="6">
        <f>IF('Раздел 3.1'!S26&gt;='Раздел 3.1'!S65,0,1)</f>
        <v>0</v>
      </c>
    </row>
    <row r="14273" spans="1:8" x14ac:dyDescent="0.2">
      <c r="A14273" s="6">
        <f t="shared" si="212"/>
        <v>609562</v>
      </c>
      <c r="B14273" s="6">
        <v>69</v>
      </c>
      <c r="C14273" s="6">
        <v>16</v>
      </c>
      <c r="D14273" s="6">
        <v>469</v>
      </c>
      <c r="E14273" s="6" t="s">
        <v>5749</v>
      </c>
      <c r="H14273" s="6">
        <f>IF('Раздел 3.1'!T26&gt;='Раздел 3.1'!T65,0,1)</f>
        <v>0</v>
      </c>
    </row>
    <row r="14274" spans="1:8" x14ac:dyDescent="0.2">
      <c r="A14274" s="6">
        <f t="shared" si="212"/>
        <v>609562</v>
      </c>
      <c r="B14274" s="6">
        <v>69</v>
      </c>
      <c r="C14274" s="6">
        <v>16</v>
      </c>
      <c r="D14274" s="6">
        <v>470</v>
      </c>
      <c r="E14274" s="6" t="s">
        <v>5750</v>
      </c>
      <c r="H14274" s="6">
        <f>IF('Раздел 3.1'!U26&gt;='Раздел 3.1'!U65,0,1)</f>
        <v>0</v>
      </c>
    </row>
    <row r="14275" spans="1:8" x14ac:dyDescent="0.2">
      <c r="A14275" s="6">
        <f t="shared" si="212"/>
        <v>609562</v>
      </c>
      <c r="B14275" s="6">
        <v>69</v>
      </c>
      <c r="C14275" s="6">
        <v>16</v>
      </c>
      <c r="D14275" s="6">
        <v>471</v>
      </c>
      <c r="E14275" s="6" t="s">
        <v>5751</v>
      </c>
      <c r="H14275" s="6">
        <f>IF('Раздел 3.1'!V26&gt;='Раздел 3.1'!V65,0,1)</f>
        <v>0</v>
      </c>
    </row>
    <row r="14276" spans="1:8" x14ac:dyDescent="0.2">
      <c r="A14276" s="6">
        <f t="shared" si="212"/>
        <v>609562</v>
      </c>
      <c r="B14276" s="6">
        <v>69</v>
      </c>
      <c r="C14276" s="6">
        <v>16</v>
      </c>
      <c r="D14276" s="6">
        <v>472</v>
      </c>
      <c r="E14276" s="6" t="s">
        <v>5752</v>
      </c>
      <c r="H14276" s="6">
        <f>IF('Раздел 3.1'!W26&gt;='Раздел 3.1'!W65,0,1)</f>
        <v>0</v>
      </c>
    </row>
    <row r="14277" spans="1:8" x14ac:dyDescent="0.2">
      <c r="A14277" s="6">
        <f t="shared" si="212"/>
        <v>609562</v>
      </c>
      <c r="B14277" s="6">
        <v>69</v>
      </c>
      <c r="C14277" s="6">
        <v>16</v>
      </c>
      <c r="D14277" s="6">
        <v>473</v>
      </c>
      <c r="E14277" s="6" t="s">
        <v>5753</v>
      </c>
      <c r="H14277" s="6">
        <f>IF('Раздел 3.1'!X26&gt;='Раздел 3.1'!X65,0,1)</f>
        <v>0</v>
      </c>
    </row>
    <row r="14278" spans="1:8" x14ac:dyDescent="0.2">
      <c r="A14278" s="6">
        <f t="shared" si="212"/>
        <v>609562</v>
      </c>
      <c r="B14278" s="6">
        <v>69</v>
      </c>
      <c r="C14278" s="6">
        <v>16</v>
      </c>
      <c r="D14278" s="6">
        <v>474</v>
      </c>
      <c r="E14278" s="6" t="s">
        <v>5754</v>
      </c>
      <c r="H14278" s="6">
        <f>IF('Раздел 3.1'!Y26&gt;='Раздел 3.1'!Y65,0,1)</f>
        <v>0</v>
      </c>
    </row>
    <row r="14279" spans="1:8" x14ac:dyDescent="0.2">
      <c r="A14279" s="6">
        <f t="shared" si="212"/>
        <v>609562</v>
      </c>
      <c r="B14279" s="6">
        <v>69</v>
      </c>
      <c r="C14279" s="6">
        <v>16</v>
      </c>
      <c r="D14279" s="6">
        <v>475</v>
      </c>
      <c r="E14279" s="6" t="s">
        <v>5755</v>
      </c>
      <c r="H14279" s="6">
        <f>IF('Раздел 3.1'!Z26&gt;='Раздел 3.1'!Z65,0,1)</f>
        <v>0</v>
      </c>
    </row>
    <row r="14280" spans="1:8" x14ac:dyDescent="0.2">
      <c r="A14280" s="6">
        <f t="shared" si="212"/>
        <v>609562</v>
      </c>
      <c r="B14280" s="6">
        <v>69</v>
      </c>
      <c r="C14280" s="6">
        <v>16</v>
      </c>
      <c r="D14280" s="6">
        <v>476</v>
      </c>
      <c r="E14280" s="6" t="s">
        <v>5756</v>
      </c>
      <c r="H14280" s="6">
        <f>IF('Раздел 3.1'!AA26&gt;='Раздел 3.1'!AA65,0,1)</f>
        <v>0</v>
      </c>
    </row>
    <row r="14281" spans="1:8" x14ac:dyDescent="0.2">
      <c r="A14281" s="6">
        <f t="shared" si="212"/>
        <v>609562</v>
      </c>
      <c r="B14281" s="6">
        <v>69</v>
      </c>
      <c r="C14281" s="119">
        <v>16</v>
      </c>
      <c r="D14281" s="119">
        <v>477</v>
      </c>
      <c r="E14281" s="119" t="s">
        <v>5757</v>
      </c>
      <c r="F14281" s="119"/>
      <c r="G14281" s="119"/>
      <c r="H14281" s="119">
        <f>IF('Раздел 3.1'!AB26&gt;='Раздел 3.1'!AB65,0,1)</f>
        <v>0</v>
      </c>
    </row>
    <row r="14282" spans="1:8" x14ac:dyDescent="0.2">
      <c r="A14282" s="6">
        <f t="shared" si="212"/>
        <v>609562</v>
      </c>
      <c r="B14282" s="6">
        <v>69</v>
      </c>
      <c r="C14282" s="6">
        <v>17</v>
      </c>
      <c r="D14282" s="6">
        <v>478</v>
      </c>
      <c r="E14282" s="6" t="s">
        <v>7826</v>
      </c>
      <c r="H14282" s="6">
        <f>IF('Раздел 3.1'!P26&gt;='Раздел 3.1'!P67,0,1)</f>
        <v>0</v>
      </c>
    </row>
    <row r="14283" spans="1:8" x14ac:dyDescent="0.2">
      <c r="A14283" s="6">
        <f t="shared" si="212"/>
        <v>609562</v>
      </c>
      <c r="B14283" s="6">
        <v>69</v>
      </c>
      <c r="C14283" s="6">
        <v>17</v>
      </c>
      <c r="D14283" s="6">
        <v>479</v>
      </c>
      <c r="E14283" s="6" t="s">
        <v>5758</v>
      </c>
      <c r="H14283" s="6">
        <f>IF('Раздел 3.1'!Q26&gt;='Раздел 3.1'!Q67,0,1)</f>
        <v>0</v>
      </c>
    </row>
    <row r="14284" spans="1:8" x14ac:dyDescent="0.2">
      <c r="A14284" s="6">
        <f t="shared" si="212"/>
        <v>609562</v>
      </c>
      <c r="B14284" s="6">
        <v>69</v>
      </c>
      <c r="C14284" s="6">
        <v>17</v>
      </c>
      <c r="D14284" s="6">
        <v>480</v>
      </c>
      <c r="E14284" s="6" t="s">
        <v>5759</v>
      </c>
      <c r="H14284" s="6">
        <f>IF('Раздел 3.1'!R26&gt;='Раздел 3.1'!R67,0,1)</f>
        <v>0</v>
      </c>
    </row>
    <row r="14285" spans="1:8" x14ac:dyDescent="0.2">
      <c r="A14285" s="6">
        <f t="shared" si="212"/>
        <v>609562</v>
      </c>
      <c r="B14285" s="6">
        <v>69</v>
      </c>
      <c r="C14285" s="6">
        <v>17</v>
      </c>
      <c r="D14285" s="6">
        <v>481</v>
      </c>
      <c r="E14285" s="6" t="s">
        <v>5760</v>
      </c>
      <c r="H14285" s="6">
        <f>IF('Раздел 3.1'!S26&gt;='Раздел 3.1'!S67,0,1)</f>
        <v>0</v>
      </c>
    </row>
    <row r="14286" spans="1:8" x14ac:dyDescent="0.2">
      <c r="A14286" s="6">
        <f t="shared" si="212"/>
        <v>609562</v>
      </c>
      <c r="B14286" s="6">
        <v>69</v>
      </c>
      <c r="C14286" s="6">
        <v>17</v>
      </c>
      <c r="D14286" s="6">
        <v>482</v>
      </c>
      <c r="E14286" s="6" t="s">
        <v>5761</v>
      </c>
      <c r="H14286" s="6">
        <f>IF('Раздел 3.1'!T26&gt;='Раздел 3.1'!T67,0,1)</f>
        <v>0</v>
      </c>
    </row>
    <row r="14287" spans="1:8" x14ac:dyDescent="0.2">
      <c r="A14287" s="6">
        <f t="shared" si="212"/>
        <v>609562</v>
      </c>
      <c r="B14287" s="6">
        <v>69</v>
      </c>
      <c r="C14287" s="6">
        <v>17</v>
      </c>
      <c r="D14287" s="6">
        <v>483</v>
      </c>
      <c r="E14287" s="6" t="s">
        <v>5762</v>
      </c>
      <c r="H14287" s="6">
        <f>IF('Раздел 3.1'!U26&gt;='Раздел 3.1'!U67,0,1)</f>
        <v>0</v>
      </c>
    </row>
    <row r="14288" spans="1:8" x14ac:dyDescent="0.2">
      <c r="A14288" s="6">
        <f t="shared" si="212"/>
        <v>609562</v>
      </c>
      <c r="B14288" s="6">
        <v>69</v>
      </c>
      <c r="C14288" s="6">
        <v>17</v>
      </c>
      <c r="D14288" s="6">
        <v>484</v>
      </c>
      <c r="E14288" s="6" t="s">
        <v>5763</v>
      </c>
      <c r="H14288" s="6">
        <f>IF('Раздел 3.1'!V26&gt;='Раздел 3.1'!V67,0,1)</f>
        <v>0</v>
      </c>
    </row>
    <row r="14289" spans="1:8" x14ac:dyDescent="0.2">
      <c r="A14289" s="6">
        <f t="shared" si="212"/>
        <v>609562</v>
      </c>
      <c r="B14289" s="6">
        <v>69</v>
      </c>
      <c r="C14289" s="6">
        <v>17</v>
      </c>
      <c r="D14289" s="6">
        <v>485</v>
      </c>
      <c r="E14289" s="6" t="s">
        <v>5764</v>
      </c>
      <c r="H14289" s="6">
        <f>IF('Раздел 3.1'!W26&gt;='Раздел 3.1'!W67,0,1)</f>
        <v>0</v>
      </c>
    </row>
    <row r="14290" spans="1:8" x14ac:dyDescent="0.2">
      <c r="A14290" s="6">
        <f t="shared" si="212"/>
        <v>609562</v>
      </c>
      <c r="B14290" s="6">
        <v>69</v>
      </c>
      <c r="C14290" s="6">
        <v>17</v>
      </c>
      <c r="D14290" s="6">
        <v>486</v>
      </c>
      <c r="E14290" s="6" t="s">
        <v>5765</v>
      </c>
      <c r="H14290" s="6">
        <f>IF('Раздел 3.1'!X26&gt;='Раздел 3.1'!X67,0,1)</f>
        <v>0</v>
      </c>
    </row>
    <row r="14291" spans="1:8" x14ac:dyDescent="0.2">
      <c r="A14291" s="6">
        <f t="shared" si="212"/>
        <v>609562</v>
      </c>
      <c r="B14291" s="6">
        <v>69</v>
      </c>
      <c r="C14291" s="6">
        <v>17</v>
      </c>
      <c r="D14291" s="6">
        <v>487</v>
      </c>
      <c r="E14291" s="6" t="s">
        <v>6578</v>
      </c>
      <c r="H14291" s="6">
        <f>IF('Раздел 3.1'!Y26&gt;='Раздел 3.1'!Y67,0,1)</f>
        <v>0</v>
      </c>
    </row>
    <row r="14292" spans="1:8" x14ac:dyDescent="0.2">
      <c r="A14292" s="6">
        <f t="shared" si="212"/>
        <v>609562</v>
      </c>
      <c r="B14292" s="6">
        <v>69</v>
      </c>
      <c r="C14292" s="6">
        <v>17</v>
      </c>
      <c r="D14292" s="6">
        <v>488</v>
      </c>
      <c r="E14292" s="6" t="s">
        <v>6579</v>
      </c>
      <c r="H14292" s="6">
        <f>IF('Раздел 3.1'!Z26&gt;='Раздел 3.1'!Z67,0,1)</f>
        <v>0</v>
      </c>
    </row>
    <row r="14293" spans="1:8" x14ac:dyDescent="0.2">
      <c r="A14293" s="6">
        <f t="shared" si="212"/>
        <v>609562</v>
      </c>
      <c r="B14293" s="6">
        <v>69</v>
      </c>
      <c r="C14293" s="6">
        <v>17</v>
      </c>
      <c r="D14293" s="6">
        <v>489</v>
      </c>
      <c r="E14293" s="6" t="s">
        <v>6580</v>
      </c>
      <c r="H14293" s="6">
        <f>IF('Раздел 3.1'!AA26&gt;='Раздел 3.1'!AA67,0,1)</f>
        <v>0</v>
      </c>
    </row>
    <row r="14294" spans="1:8" x14ac:dyDescent="0.2">
      <c r="A14294" s="6">
        <f t="shared" si="212"/>
        <v>609562</v>
      </c>
      <c r="B14294" s="6">
        <v>69</v>
      </c>
      <c r="C14294" s="119">
        <v>17</v>
      </c>
      <c r="D14294" s="119">
        <v>490</v>
      </c>
      <c r="E14294" s="119" t="s">
        <v>6581</v>
      </c>
      <c r="F14294" s="119"/>
      <c r="G14294" s="119"/>
      <c r="H14294" s="119">
        <f>IF('Раздел 3.1'!AB26&gt;='Раздел 3.1'!AB67,0,1)</f>
        <v>0</v>
      </c>
    </row>
    <row r="14295" spans="1:8" x14ac:dyDescent="0.2">
      <c r="A14295" s="6">
        <f t="shared" si="212"/>
        <v>609562</v>
      </c>
      <c r="B14295" s="6">
        <v>69</v>
      </c>
      <c r="C14295" s="6">
        <v>18</v>
      </c>
      <c r="D14295" s="6">
        <v>491</v>
      </c>
      <c r="E14295" s="6" t="s">
        <v>7827</v>
      </c>
      <c r="H14295" s="6">
        <f>IF('Раздел 3.1'!P26&gt;='Раздел 3.1'!P69,0,1)</f>
        <v>0</v>
      </c>
    </row>
    <row r="14296" spans="1:8" x14ac:dyDescent="0.2">
      <c r="A14296" s="6">
        <f t="shared" si="212"/>
        <v>609562</v>
      </c>
      <c r="B14296" s="6">
        <v>69</v>
      </c>
      <c r="C14296" s="6">
        <v>18</v>
      </c>
      <c r="D14296" s="6">
        <v>492</v>
      </c>
      <c r="E14296" s="6" t="s">
        <v>6582</v>
      </c>
      <c r="H14296" s="6">
        <f>IF('Раздел 3.1'!Q26&gt;='Раздел 3.1'!Q69,0,1)</f>
        <v>0</v>
      </c>
    </row>
    <row r="14297" spans="1:8" x14ac:dyDescent="0.2">
      <c r="A14297" s="6">
        <f t="shared" si="212"/>
        <v>609562</v>
      </c>
      <c r="B14297" s="6">
        <v>69</v>
      </c>
      <c r="C14297" s="6">
        <v>18</v>
      </c>
      <c r="D14297" s="6">
        <v>493</v>
      </c>
      <c r="E14297" s="6" t="s">
        <v>6583</v>
      </c>
      <c r="H14297" s="6">
        <f>IF('Раздел 3.1'!R26&gt;='Раздел 3.1'!R69,0,1)</f>
        <v>0</v>
      </c>
    </row>
    <row r="14298" spans="1:8" x14ac:dyDescent="0.2">
      <c r="A14298" s="6">
        <f t="shared" si="212"/>
        <v>609562</v>
      </c>
      <c r="B14298" s="6">
        <v>69</v>
      </c>
      <c r="C14298" s="6">
        <v>18</v>
      </c>
      <c r="D14298" s="6">
        <v>494</v>
      </c>
      <c r="E14298" s="6" t="s">
        <v>6584</v>
      </c>
      <c r="H14298" s="6">
        <f>IF('Раздел 3.1'!S26&gt;='Раздел 3.1'!S69,0,1)</f>
        <v>0</v>
      </c>
    </row>
    <row r="14299" spans="1:8" x14ac:dyDescent="0.2">
      <c r="A14299" s="6">
        <f t="shared" si="212"/>
        <v>609562</v>
      </c>
      <c r="B14299" s="6">
        <v>69</v>
      </c>
      <c r="C14299" s="6">
        <v>18</v>
      </c>
      <c r="D14299" s="6">
        <v>495</v>
      </c>
      <c r="E14299" s="6" t="s">
        <v>6585</v>
      </c>
      <c r="H14299" s="6">
        <f>IF('Раздел 3.1'!T26&gt;='Раздел 3.1'!T69,0,1)</f>
        <v>0</v>
      </c>
    </row>
    <row r="14300" spans="1:8" x14ac:dyDescent="0.2">
      <c r="A14300" s="6">
        <f t="shared" si="212"/>
        <v>609562</v>
      </c>
      <c r="B14300" s="6">
        <v>69</v>
      </c>
      <c r="C14300" s="6">
        <v>18</v>
      </c>
      <c r="D14300" s="6">
        <v>496</v>
      </c>
      <c r="E14300" s="6" t="s">
        <v>6586</v>
      </c>
      <c r="H14300" s="6">
        <f>IF('Раздел 3.1'!U26&gt;='Раздел 3.1'!U69,0,1)</f>
        <v>0</v>
      </c>
    </row>
    <row r="14301" spans="1:8" x14ac:dyDescent="0.2">
      <c r="A14301" s="6">
        <f t="shared" ref="A14301:A14364" si="213">P_3</f>
        <v>609562</v>
      </c>
      <c r="B14301" s="6">
        <v>69</v>
      </c>
      <c r="C14301" s="6">
        <v>18</v>
      </c>
      <c r="D14301" s="6">
        <v>497</v>
      </c>
      <c r="E14301" s="6" t="s">
        <v>6587</v>
      </c>
      <c r="H14301" s="6">
        <f>IF('Раздел 3.1'!V26&gt;='Раздел 3.1'!V69,0,1)</f>
        <v>0</v>
      </c>
    </row>
    <row r="14302" spans="1:8" x14ac:dyDescent="0.2">
      <c r="A14302" s="6">
        <f t="shared" si="213"/>
        <v>609562</v>
      </c>
      <c r="B14302" s="6">
        <v>69</v>
      </c>
      <c r="C14302" s="6">
        <v>18</v>
      </c>
      <c r="D14302" s="6">
        <v>498</v>
      </c>
      <c r="E14302" s="6" t="s">
        <v>6588</v>
      </c>
      <c r="H14302" s="6">
        <f>IF('Раздел 3.1'!W26&gt;='Раздел 3.1'!W69,0,1)</f>
        <v>0</v>
      </c>
    </row>
    <row r="14303" spans="1:8" x14ac:dyDescent="0.2">
      <c r="A14303" s="6">
        <f t="shared" si="213"/>
        <v>609562</v>
      </c>
      <c r="B14303" s="6">
        <v>69</v>
      </c>
      <c r="C14303" s="6">
        <v>18</v>
      </c>
      <c r="D14303" s="6">
        <v>499</v>
      </c>
      <c r="E14303" s="6" t="s">
        <v>6589</v>
      </c>
      <c r="H14303" s="6">
        <f>IF('Раздел 3.1'!X26&gt;='Раздел 3.1'!X69,0,1)</f>
        <v>0</v>
      </c>
    </row>
    <row r="14304" spans="1:8" x14ac:dyDescent="0.2">
      <c r="A14304" s="6">
        <f t="shared" si="213"/>
        <v>609562</v>
      </c>
      <c r="B14304" s="6">
        <v>69</v>
      </c>
      <c r="C14304" s="6">
        <v>18</v>
      </c>
      <c r="D14304" s="6">
        <v>500</v>
      </c>
      <c r="E14304" s="6" t="s">
        <v>6590</v>
      </c>
      <c r="H14304" s="6">
        <f>IF('Раздел 3.1'!Y26&gt;='Раздел 3.1'!Y69,0,1)</f>
        <v>0</v>
      </c>
    </row>
    <row r="14305" spans="1:8" x14ac:dyDescent="0.2">
      <c r="A14305" s="6">
        <f t="shared" si="213"/>
        <v>609562</v>
      </c>
      <c r="B14305" s="6">
        <v>69</v>
      </c>
      <c r="C14305" s="6">
        <v>18</v>
      </c>
      <c r="D14305" s="6">
        <v>501</v>
      </c>
      <c r="E14305" s="6" t="s">
        <v>6577</v>
      </c>
      <c r="H14305" s="6">
        <f>IF('Раздел 3.1'!Z26&gt;='Раздел 3.1'!Z69,0,1)</f>
        <v>0</v>
      </c>
    </row>
    <row r="14306" spans="1:8" x14ac:dyDescent="0.2">
      <c r="A14306" s="6">
        <f t="shared" si="213"/>
        <v>609562</v>
      </c>
      <c r="B14306" s="6">
        <v>69</v>
      </c>
      <c r="C14306" s="6">
        <v>18</v>
      </c>
      <c r="D14306" s="6">
        <v>502</v>
      </c>
      <c r="E14306" s="6" t="s">
        <v>7402</v>
      </c>
      <c r="H14306" s="6">
        <f>IF('Раздел 3.1'!AA26&gt;='Раздел 3.1'!AA69,0,1)</f>
        <v>0</v>
      </c>
    </row>
    <row r="14307" spans="1:8" x14ac:dyDescent="0.2">
      <c r="A14307" s="6">
        <f t="shared" si="213"/>
        <v>609562</v>
      </c>
      <c r="B14307" s="6">
        <v>69</v>
      </c>
      <c r="C14307" s="119">
        <v>18</v>
      </c>
      <c r="D14307" s="119">
        <v>503</v>
      </c>
      <c r="E14307" s="119" t="s">
        <v>7403</v>
      </c>
      <c r="F14307" s="119"/>
      <c r="G14307" s="119"/>
      <c r="H14307" s="119">
        <f>IF('Раздел 3.1'!AB26&gt;='Раздел 3.1'!AB69,0,1)</f>
        <v>0</v>
      </c>
    </row>
    <row r="14308" spans="1:8" x14ac:dyDescent="0.2">
      <c r="A14308" s="6">
        <f t="shared" si="213"/>
        <v>609562</v>
      </c>
      <c r="B14308" s="6">
        <v>69</v>
      </c>
      <c r="C14308" s="6">
        <v>19</v>
      </c>
      <c r="D14308" s="6">
        <v>504</v>
      </c>
      <c r="E14308" s="6" t="s">
        <v>7828</v>
      </c>
      <c r="H14308" s="6">
        <f>IF('Раздел 3.1'!P26&gt;='Раздел 3.1'!P72,0,1)</f>
        <v>0</v>
      </c>
    </row>
    <row r="14309" spans="1:8" x14ac:dyDescent="0.2">
      <c r="A14309" s="6">
        <f t="shared" si="213"/>
        <v>609562</v>
      </c>
      <c r="B14309" s="6">
        <v>69</v>
      </c>
      <c r="C14309" s="6">
        <v>19</v>
      </c>
      <c r="D14309" s="6">
        <v>505</v>
      </c>
      <c r="E14309" s="6" t="s">
        <v>7404</v>
      </c>
      <c r="H14309" s="6">
        <f>IF('Раздел 3.1'!Q26&gt;='Раздел 3.1'!Q72,0,1)</f>
        <v>0</v>
      </c>
    </row>
    <row r="14310" spans="1:8" x14ac:dyDescent="0.2">
      <c r="A14310" s="6">
        <f t="shared" si="213"/>
        <v>609562</v>
      </c>
      <c r="B14310" s="6">
        <v>69</v>
      </c>
      <c r="C14310" s="6">
        <v>19</v>
      </c>
      <c r="D14310" s="6">
        <v>506</v>
      </c>
      <c r="E14310" s="6" t="s">
        <v>7405</v>
      </c>
      <c r="H14310" s="6">
        <f>IF('Раздел 3.1'!R26&gt;='Раздел 3.1'!R72,0,1)</f>
        <v>0</v>
      </c>
    </row>
    <row r="14311" spans="1:8" x14ac:dyDescent="0.2">
      <c r="A14311" s="6">
        <f t="shared" si="213"/>
        <v>609562</v>
      </c>
      <c r="B14311" s="6">
        <v>69</v>
      </c>
      <c r="C14311" s="6">
        <v>19</v>
      </c>
      <c r="D14311" s="6">
        <v>507</v>
      </c>
      <c r="E14311" s="6" t="s">
        <v>7406</v>
      </c>
      <c r="H14311" s="6">
        <f>IF('Раздел 3.1'!S26&gt;='Раздел 3.1'!S72,0,1)</f>
        <v>0</v>
      </c>
    </row>
    <row r="14312" spans="1:8" x14ac:dyDescent="0.2">
      <c r="A14312" s="6">
        <f t="shared" si="213"/>
        <v>609562</v>
      </c>
      <c r="B14312" s="6">
        <v>69</v>
      </c>
      <c r="C14312" s="6">
        <v>19</v>
      </c>
      <c r="D14312" s="6">
        <v>508</v>
      </c>
      <c r="E14312" s="6" t="s">
        <v>7407</v>
      </c>
      <c r="H14312" s="6">
        <f>IF('Раздел 3.1'!T26&gt;='Раздел 3.1'!T72,0,1)</f>
        <v>0</v>
      </c>
    </row>
    <row r="14313" spans="1:8" x14ac:dyDescent="0.2">
      <c r="A14313" s="6">
        <f t="shared" si="213"/>
        <v>609562</v>
      </c>
      <c r="B14313" s="6">
        <v>69</v>
      </c>
      <c r="C14313" s="6">
        <v>19</v>
      </c>
      <c r="D14313" s="6">
        <v>509</v>
      </c>
      <c r="E14313" s="6" t="s">
        <v>7408</v>
      </c>
      <c r="H14313" s="6">
        <f>IF('Раздел 3.1'!U26&gt;='Раздел 3.1'!U72,0,1)</f>
        <v>0</v>
      </c>
    </row>
    <row r="14314" spans="1:8" x14ac:dyDescent="0.2">
      <c r="A14314" s="6">
        <f t="shared" si="213"/>
        <v>609562</v>
      </c>
      <c r="B14314" s="6">
        <v>69</v>
      </c>
      <c r="C14314" s="6">
        <v>19</v>
      </c>
      <c r="D14314" s="6">
        <v>510</v>
      </c>
      <c r="E14314" s="6" t="s">
        <v>7409</v>
      </c>
      <c r="H14314" s="6">
        <f>IF('Раздел 3.1'!V26&gt;='Раздел 3.1'!V72,0,1)</f>
        <v>0</v>
      </c>
    </row>
    <row r="14315" spans="1:8" x14ac:dyDescent="0.2">
      <c r="A14315" s="6">
        <f t="shared" si="213"/>
        <v>609562</v>
      </c>
      <c r="B14315" s="6">
        <v>69</v>
      </c>
      <c r="C14315" s="6">
        <v>19</v>
      </c>
      <c r="D14315" s="6">
        <v>511</v>
      </c>
      <c r="E14315" s="6" t="s">
        <v>7410</v>
      </c>
      <c r="H14315" s="6">
        <f>IF('Раздел 3.1'!W26&gt;='Раздел 3.1'!W72,0,1)</f>
        <v>0</v>
      </c>
    </row>
    <row r="14316" spans="1:8" x14ac:dyDescent="0.2">
      <c r="A14316" s="6">
        <f t="shared" si="213"/>
        <v>609562</v>
      </c>
      <c r="B14316" s="6">
        <v>69</v>
      </c>
      <c r="C14316" s="6">
        <v>19</v>
      </c>
      <c r="D14316" s="6">
        <v>512</v>
      </c>
      <c r="E14316" s="6" t="s">
        <v>7411</v>
      </c>
      <c r="H14316" s="6">
        <f>IF('Раздел 3.1'!X26&gt;='Раздел 3.1'!X72,0,1)</f>
        <v>0</v>
      </c>
    </row>
    <row r="14317" spans="1:8" x14ac:dyDescent="0.2">
      <c r="A14317" s="6">
        <f t="shared" si="213"/>
        <v>609562</v>
      </c>
      <c r="B14317" s="6">
        <v>69</v>
      </c>
      <c r="C14317" s="6">
        <v>19</v>
      </c>
      <c r="D14317" s="6">
        <v>513</v>
      </c>
      <c r="E14317" s="6" t="s">
        <v>7412</v>
      </c>
      <c r="H14317" s="6">
        <f>IF('Раздел 3.1'!Y26&gt;='Раздел 3.1'!Y72,0,1)</f>
        <v>0</v>
      </c>
    </row>
    <row r="14318" spans="1:8" x14ac:dyDescent="0.2">
      <c r="A14318" s="6">
        <f t="shared" si="213"/>
        <v>609562</v>
      </c>
      <c r="B14318" s="6">
        <v>69</v>
      </c>
      <c r="C14318" s="6">
        <v>19</v>
      </c>
      <c r="D14318" s="6">
        <v>514</v>
      </c>
      <c r="E14318" s="6" t="s">
        <v>7413</v>
      </c>
      <c r="H14318" s="6">
        <f>IF('Раздел 3.1'!Z26&gt;='Раздел 3.1'!Z72,0,1)</f>
        <v>0</v>
      </c>
    </row>
    <row r="14319" spans="1:8" x14ac:dyDescent="0.2">
      <c r="A14319" s="6">
        <f t="shared" si="213"/>
        <v>609562</v>
      </c>
      <c r="B14319" s="6">
        <v>69</v>
      </c>
      <c r="C14319" s="6">
        <v>19</v>
      </c>
      <c r="D14319" s="6">
        <v>515</v>
      </c>
      <c r="E14319" s="6" t="s">
        <v>7414</v>
      </c>
      <c r="H14319" s="6">
        <f>IF('Раздел 3.1'!AA26&gt;='Раздел 3.1'!AA72,0,1)</f>
        <v>0</v>
      </c>
    </row>
    <row r="14320" spans="1:8" x14ac:dyDescent="0.2">
      <c r="A14320" s="6">
        <f t="shared" si="213"/>
        <v>609562</v>
      </c>
      <c r="B14320" s="6">
        <v>69</v>
      </c>
      <c r="C14320" s="119">
        <v>19</v>
      </c>
      <c r="D14320" s="119">
        <v>516</v>
      </c>
      <c r="E14320" s="119" t="s">
        <v>7415</v>
      </c>
      <c r="F14320" s="119"/>
      <c r="G14320" s="119"/>
      <c r="H14320" s="119">
        <f>IF('Раздел 3.1'!AB26&gt;='Раздел 3.1'!AB72,0,1)</f>
        <v>0</v>
      </c>
    </row>
    <row r="14321" spans="1:8" x14ac:dyDescent="0.2">
      <c r="A14321" s="6">
        <f t="shared" si="213"/>
        <v>609562</v>
      </c>
      <c r="B14321" s="6">
        <v>69</v>
      </c>
      <c r="C14321" s="6">
        <v>20</v>
      </c>
      <c r="D14321" s="6">
        <v>517</v>
      </c>
      <c r="E14321" s="6" t="s">
        <v>7829</v>
      </c>
      <c r="H14321" s="6">
        <f>IF('Раздел 3.1'!P65&gt;='Раздел 3.1'!P66,0,1)</f>
        <v>0</v>
      </c>
    </row>
    <row r="14322" spans="1:8" x14ac:dyDescent="0.2">
      <c r="A14322" s="6">
        <f t="shared" si="213"/>
        <v>609562</v>
      </c>
      <c r="B14322" s="6">
        <v>69</v>
      </c>
      <c r="C14322" s="6">
        <v>20</v>
      </c>
      <c r="D14322" s="6">
        <v>518</v>
      </c>
      <c r="E14322" s="6" t="s">
        <v>7416</v>
      </c>
      <c r="H14322" s="6">
        <f>IF('Раздел 3.1'!Q65&gt;='Раздел 3.1'!Q66,0,1)</f>
        <v>0</v>
      </c>
    </row>
    <row r="14323" spans="1:8" x14ac:dyDescent="0.2">
      <c r="A14323" s="6">
        <f t="shared" si="213"/>
        <v>609562</v>
      </c>
      <c r="B14323" s="6">
        <v>69</v>
      </c>
      <c r="C14323" s="6">
        <v>20</v>
      </c>
      <c r="D14323" s="6">
        <v>519</v>
      </c>
      <c r="E14323" s="6" t="s">
        <v>7417</v>
      </c>
      <c r="H14323" s="6">
        <f>IF('Раздел 3.1'!R65&gt;='Раздел 3.1'!R66,0,1)</f>
        <v>0</v>
      </c>
    </row>
    <row r="14324" spans="1:8" x14ac:dyDescent="0.2">
      <c r="A14324" s="6">
        <f t="shared" si="213"/>
        <v>609562</v>
      </c>
      <c r="B14324" s="6">
        <v>69</v>
      </c>
      <c r="C14324" s="6">
        <v>20</v>
      </c>
      <c r="D14324" s="6">
        <v>520</v>
      </c>
      <c r="E14324" s="6" t="s">
        <v>7418</v>
      </c>
      <c r="H14324" s="6">
        <f>IF('Раздел 3.1'!S65&gt;='Раздел 3.1'!S66,0,1)</f>
        <v>0</v>
      </c>
    </row>
    <row r="14325" spans="1:8" x14ac:dyDescent="0.2">
      <c r="A14325" s="6">
        <f t="shared" si="213"/>
        <v>609562</v>
      </c>
      <c r="B14325" s="6">
        <v>69</v>
      </c>
      <c r="C14325" s="6">
        <v>20</v>
      </c>
      <c r="D14325" s="6">
        <v>521</v>
      </c>
      <c r="E14325" s="6" t="s">
        <v>7419</v>
      </c>
      <c r="H14325" s="6">
        <f>IF('Раздел 3.1'!T65&gt;='Раздел 3.1'!T66,0,1)</f>
        <v>0</v>
      </c>
    </row>
    <row r="14326" spans="1:8" x14ac:dyDescent="0.2">
      <c r="A14326" s="6">
        <f t="shared" si="213"/>
        <v>609562</v>
      </c>
      <c r="B14326" s="6">
        <v>69</v>
      </c>
      <c r="C14326" s="6">
        <v>20</v>
      </c>
      <c r="D14326" s="6">
        <v>522</v>
      </c>
      <c r="E14326" s="6" t="s">
        <v>7420</v>
      </c>
      <c r="H14326" s="6">
        <f>IF('Раздел 3.1'!U65&gt;='Раздел 3.1'!U66,0,1)</f>
        <v>0</v>
      </c>
    </row>
    <row r="14327" spans="1:8" x14ac:dyDescent="0.2">
      <c r="A14327" s="6">
        <f t="shared" si="213"/>
        <v>609562</v>
      </c>
      <c r="B14327" s="6">
        <v>69</v>
      </c>
      <c r="C14327" s="6">
        <v>20</v>
      </c>
      <c r="D14327" s="6">
        <v>523</v>
      </c>
      <c r="E14327" s="6" t="s">
        <v>7421</v>
      </c>
      <c r="H14327" s="6">
        <f>IF('Раздел 3.1'!V65&gt;='Раздел 3.1'!V66,0,1)</f>
        <v>0</v>
      </c>
    </row>
    <row r="14328" spans="1:8" x14ac:dyDescent="0.2">
      <c r="A14328" s="6">
        <f t="shared" si="213"/>
        <v>609562</v>
      </c>
      <c r="B14328" s="6">
        <v>69</v>
      </c>
      <c r="C14328" s="6">
        <v>20</v>
      </c>
      <c r="D14328" s="6">
        <v>524</v>
      </c>
      <c r="E14328" s="6" t="s">
        <v>7422</v>
      </c>
      <c r="H14328" s="6">
        <f>IF('Раздел 3.1'!W65&gt;='Раздел 3.1'!W66,0,1)</f>
        <v>0</v>
      </c>
    </row>
    <row r="14329" spans="1:8" x14ac:dyDescent="0.2">
      <c r="A14329" s="6">
        <f t="shared" si="213"/>
        <v>609562</v>
      </c>
      <c r="B14329" s="6">
        <v>69</v>
      </c>
      <c r="C14329" s="6">
        <v>20</v>
      </c>
      <c r="D14329" s="6">
        <v>525</v>
      </c>
      <c r="E14329" s="6" t="s">
        <v>7423</v>
      </c>
      <c r="H14329" s="6">
        <f>IF('Раздел 3.1'!X65&gt;='Раздел 3.1'!X66,0,1)</f>
        <v>0</v>
      </c>
    </row>
    <row r="14330" spans="1:8" x14ac:dyDescent="0.2">
      <c r="A14330" s="6">
        <f t="shared" si="213"/>
        <v>609562</v>
      </c>
      <c r="B14330" s="6">
        <v>69</v>
      </c>
      <c r="C14330" s="6">
        <v>20</v>
      </c>
      <c r="D14330" s="6">
        <v>526</v>
      </c>
      <c r="E14330" s="6" t="s">
        <v>7424</v>
      </c>
      <c r="H14330" s="6">
        <f>IF('Раздел 3.1'!Y65&gt;='Раздел 3.1'!Y66,0,1)</f>
        <v>0</v>
      </c>
    </row>
    <row r="14331" spans="1:8" x14ac:dyDescent="0.2">
      <c r="A14331" s="6">
        <f t="shared" si="213"/>
        <v>609562</v>
      </c>
      <c r="B14331" s="6">
        <v>69</v>
      </c>
      <c r="C14331" s="6">
        <v>20</v>
      </c>
      <c r="D14331" s="6">
        <v>527</v>
      </c>
      <c r="E14331" s="6" t="s">
        <v>7425</v>
      </c>
      <c r="H14331" s="6">
        <f>IF('Раздел 3.1'!Z65&gt;='Раздел 3.1'!Z66,0,1)</f>
        <v>0</v>
      </c>
    </row>
    <row r="14332" spans="1:8" x14ac:dyDescent="0.2">
      <c r="A14332" s="6">
        <f t="shared" si="213"/>
        <v>609562</v>
      </c>
      <c r="B14332" s="6">
        <v>69</v>
      </c>
      <c r="C14332" s="6">
        <v>20</v>
      </c>
      <c r="D14332" s="6">
        <v>528</v>
      </c>
      <c r="E14332" s="6" t="s">
        <v>7426</v>
      </c>
      <c r="H14332" s="6">
        <f>IF('Раздел 3.1'!AA65&gt;='Раздел 3.1'!AA66,0,1)</f>
        <v>0</v>
      </c>
    </row>
    <row r="14333" spans="1:8" x14ac:dyDescent="0.2">
      <c r="A14333" s="6">
        <f t="shared" si="213"/>
        <v>609562</v>
      </c>
      <c r="B14333" s="6">
        <v>69</v>
      </c>
      <c r="C14333" s="119">
        <v>20</v>
      </c>
      <c r="D14333" s="119">
        <v>529</v>
      </c>
      <c r="E14333" s="119" t="s">
        <v>7427</v>
      </c>
      <c r="F14333" s="119"/>
      <c r="G14333" s="119"/>
      <c r="H14333" s="119">
        <f>IF('Раздел 3.1'!AB65&gt;='Раздел 3.1'!AB66,0,1)</f>
        <v>0</v>
      </c>
    </row>
    <row r="14334" spans="1:8" x14ac:dyDescent="0.2">
      <c r="A14334" s="6">
        <f t="shared" si="213"/>
        <v>609562</v>
      </c>
      <c r="B14334" s="6">
        <v>69</v>
      </c>
      <c r="C14334" s="6">
        <v>21</v>
      </c>
      <c r="D14334" s="6">
        <v>530</v>
      </c>
      <c r="E14334" s="6" t="s">
        <v>7830</v>
      </c>
      <c r="H14334" s="6">
        <f>IF('Раздел 3.1'!P67&gt;='Раздел 3.1'!P68,0,1)</f>
        <v>0</v>
      </c>
    </row>
    <row r="14335" spans="1:8" x14ac:dyDescent="0.2">
      <c r="A14335" s="6">
        <f t="shared" si="213"/>
        <v>609562</v>
      </c>
      <c r="B14335" s="6">
        <v>69</v>
      </c>
      <c r="C14335" s="6">
        <v>21</v>
      </c>
      <c r="D14335" s="6">
        <v>531</v>
      </c>
      <c r="E14335" s="6" t="s">
        <v>7428</v>
      </c>
      <c r="H14335" s="6">
        <f>IF('Раздел 3.1'!Q67&gt;='Раздел 3.1'!Q68,0,1)</f>
        <v>0</v>
      </c>
    </row>
    <row r="14336" spans="1:8" x14ac:dyDescent="0.2">
      <c r="A14336" s="6">
        <f t="shared" si="213"/>
        <v>609562</v>
      </c>
      <c r="B14336" s="6">
        <v>69</v>
      </c>
      <c r="C14336" s="6">
        <v>21</v>
      </c>
      <c r="D14336" s="6">
        <v>532</v>
      </c>
      <c r="E14336" s="6" t="s">
        <v>7429</v>
      </c>
      <c r="H14336" s="6">
        <f>IF('Раздел 3.1'!R67&gt;='Раздел 3.1'!R68,0,1)</f>
        <v>0</v>
      </c>
    </row>
    <row r="14337" spans="1:8" x14ac:dyDescent="0.2">
      <c r="A14337" s="6">
        <f t="shared" si="213"/>
        <v>609562</v>
      </c>
      <c r="B14337" s="6">
        <v>69</v>
      </c>
      <c r="C14337" s="6">
        <v>21</v>
      </c>
      <c r="D14337" s="6">
        <v>533</v>
      </c>
      <c r="E14337" s="6" t="s">
        <v>7430</v>
      </c>
      <c r="H14337" s="6">
        <f>IF('Раздел 3.1'!S67&gt;='Раздел 3.1'!S68,0,1)</f>
        <v>0</v>
      </c>
    </row>
    <row r="14338" spans="1:8" x14ac:dyDescent="0.2">
      <c r="A14338" s="6">
        <f t="shared" si="213"/>
        <v>609562</v>
      </c>
      <c r="B14338" s="6">
        <v>69</v>
      </c>
      <c r="C14338" s="6">
        <v>21</v>
      </c>
      <c r="D14338" s="6">
        <v>534</v>
      </c>
      <c r="E14338" s="6" t="s">
        <v>7431</v>
      </c>
      <c r="H14338" s="6">
        <f>IF('Раздел 3.1'!T67&gt;='Раздел 3.1'!T68,0,1)</f>
        <v>0</v>
      </c>
    </row>
    <row r="14339" spans="1:8" x14ac:dyDescent="0.2">
      <c r="A14339" s="6">
        <f t="shared" si="213"/>
        <v>609562</v>
      </c>
      <c r="B14339" s="6">
        <v>69</v>
      </c>
      <c r="C14339" s="6">
        <v>21</v>
      </c>
      <c r="D14339" s="6">
        <v>535</v>
      </c>
      <c r="E14339" s="6" t="s">
        <v>7432</v>
      </c>
      <c r="H14339" s="6">
        <f>IF('Раздел 3.1'!U67&gt;='Раздел 3.1'!U68,0,1)</f>
        <v>0</v>
      </c>
    </row>
    <row r="14340" spans="1:8" x14ac:dyDescent="0.2">
      <c r="A14340" s="6">
        <f t="shared" si="213"/>
        <v>609562</v>
      </c>
      <c r="B14340" s="6">
        <v>69</v>
      </c>
      <c r="C14340" s="6">
        <v>21</v>
      </c>
      <c r="D14340" s="6">
        <v>536</v>
      </c>
      <c r="E14340" s="6" t="s">
        <v>7433</v>
      </c>
      <c r="H14340" s="6">
        <f>IF('Раздел 3.1'!V67&gt;='Раздел 3.1'!V68,0,1)</f>
        <v>0</v>
      </c>
    </row>
    <row r="14341" spans="1:8" x14ac:dyDescent="0.2">
      <c r="A14341" s="6">
        <f t="shared" si="213"/>
        <v>609562</v>
      </c>
      <c r="B14341" s="6">
        <v>69</v>
      </c>
      <c r="C14341" s="6">
        <v>21</v>
      </c>
      <c r="D14341" s="6">
        <v>537</v>
      </c>
      <c r="E14341" s="6" t="s">
        <v>7434</v>
      </c>
      <c r="H14341" s="6">
        <f>IF('Раздел 3.1'!W67&gt;='Раздел 3.1'!W68,0,1)</f>
        <v>0</v>
      </c>
    </row>
    <row r="14342" spans="1:8" x14ac:dyDescent="0.2">
      <c r="A14342" s="6">
        <f t="shared" si="213"/>
        <v>609562</v>
      </c>
      <c r="B14342" s="6">
        <v>69</v>
      </c>
      <c r="C14342" s="6">
        <v>21</v>
      </c>
      <c r="D14342" s="6">
        <v>538</v>
      </c>
      <c r="E14342" s="6" t="s">
        <v>7435</v>
      </c>
      <c r="H14342" s="6">
        <f>IF('Раздел 3.1'!X67&gt;='Раздел 3.1'!X68,0,1)</f>
        <v>0</v>
      </c>
    </row>
    <row r="14343" spans="1:8" x14ac:dyDescent="0.2">
      <c r="A14343" s="6">
        <f t="shared" si="213"/>
        <v>609562</v>
      </c>
      <c r="B14343" s="6">
        <v>69</v>
      </c>
      <c r="C14343" s="6">
        <v>21</v>
      </c>
      <c r="D14343" s="6">
        <v>539</v>
      </c>
      <c r="E14343" s="6" t="s">
        <v>7436</v>
      </c>
      <c r="H14343" s="6">
        <f>IF('Раздел 3.1'!Y67&gt;='Раздел 3.1'!Y68,0,1)</f>
        <v>0</v>
      </c>
    </row>
    <row r="14344" spans="1:8" x14ac:dyDescent="0.2">
      <c r="A14344" s="6">
        <f t="shared" si="213"/>
        <v>609562</v>
      </c>
      <c r="B14344" s="6">
        <v>69</v>
      </c>
      <c r="C14344" s="6">
        <v>21</v>
      </c>
      <c r="D14344" s="6">
        <v>540</v>
      </c>
      <c r="E14344" s="6" t="s">
        <v>7437</v>
      </c>
      <c r="H14344" s="6">
        <f>IF('Раздел 3.1'!Z67&gt;='Раздел 3.1'!Z68,0,1)</f>
        <v>0</v>
      </c>
    </row>
    <row r="14345" spans="1:8" x14ac:dyDescent="0.2">
      <c r="A14345" s="6">
        <f t="shared" si="213"/>
        <v>609562</v>
      </c>
      <c r="B14345" s="6">
        <v>69</v>
      </c>
      <c r="C14345" s="6">
        <v>21</v>
      </c>
      <c r="D14345" s="6">
        <v>541</v>
      </c>
      <c r="E14345" s="6" t="s">
        <v>6545</v>
      </c>
      <c r="H14345" s="6">
        <f>IF('Раздел 3.1'!AA67&gt;='Раздел 3.1'!AA68,0,1)</f>
        <v>0</v>
      </c>
    </row>
    <row r="14346" spans="1:8" x14ac:dyDescent="0.2">
      <c r="A14346" s="6">
        <f t="shared" si="213"/>
        <v>609562</v>
      </c>
      <c r="B14346" s="6">
        <v>69</v>
      </c>
      <c r="C14346" s="119">
        <v>21</v>
      </c>
      <c r="D14346" s="119">
        <v>542</v>
      </c>
      <c r="E14346" s="119" t="s">
        <v>6546</v>
      </c>
      <c r="F14346" s="119"/>
      <c r="G14346" s="119"/>
      <c r="H14346" s="119">
        <f>IF('Раздел 3.1'!AB67&gt;='Раздел 3.1'!AB68,0,1)</f>
        <v>0</v>
      </c>
    </row>
    <row r="14347" spans="1:8" x14ac:dyDescent="0.2">
      <c r="A14347" s="6">
        <f t="shared" si="213"/>
        <v>609562</v>
      </c>
      <c r="B14347" s="6">
        <v>69</v>
      </c>
      <c r="C14347" s="6">
        <v>22</v>
      </c>
      <c r="D14347" s="6">
        <v>543</v>
      </c>
      <c r="E14347" s="6" t="s">
        <v>7831</v>
      </c>
      <c r="H14347" s="6">
        <f>IF('Раздел 3.1'!P69&gt;='Раздел 3.1'!P70,0,1)</f>
        <v>0</v>
      </c>
    </row>
    <row r="14348" spans="1:8" x14ac:dyDescent="0.2">
      <c r="A14348" s="6">
        <f t="shared" si="213"/>
        <v>609562</v>
      </c>
      <c r="B14348" s="6">
        <v>69</v>
      </c>
      <c r="C14348" s="6">
        <v>22</v>
      </c>
      <c r="D14348" s="6">
        <v>544</v>
      </c>
      <c r="E14348" s="6" t="s">
        <v>6547</v>
      </c>
      <c r="H14348" s="6">
        <f>IF('Раздел 3.1'!Q69&gt;='Раздел 3.1'!Q70,0,1)</f>
        <v>0</v>
      </c>
    </row>
    <row r="14349" spans="1:8" x14ac:dyDescent="0.2">
      <c r="A14349" s="6">
        <f t="shared" si="213"/>
        <v>609562</v>
      </c>
      <c r="B14349" s="6">
        <v>69</v>
      </c>
      <c r="C14349" s="6">
        <v>22</v>
      </c>
      <c r="D14349" s="6">
        <v>545</v>
      </c>
      <c r="E14349" s="6" t="s">
        <v>6548</v>
      </c>
      <c r="H14349" s="6">
        <f>IF('Раздел 3.1'!R69&gt;='Раздел 3.1'!R70,0,1)</f>
        <v>0</v>
      </c>
    </row>
    <row r="14350" spans="1:8" x14ac:dyDescent="0.2">
      <c r="A14350" s="6">
        <f t="shared" si="213"/>
        <v>609562</v>
      </c>
      <c r="B14350" s="6">
        <v>69</v>
      </c>
      <c r="C14350" s="6">
        <v>22</v>
      </c>
      <c r="D14350" s="6">
        <v>546</v>
      </c>
      <c r="E14350" s="6" t="s">
        <v>6549</v>
      </c>
      <c r="H14350" s="6">
        <f>IF('Раздел 3.1'!S69&gt;='Раздел 3.1'!S70,0,1)</f>
        <v>0</v>
      </c>
    </row>
    <row r="14351" spans="1:8" x14ac:dyDescent="0.2">
      <c r="A14351" s="6">
        <f t="shared" si="213"/>
        <v>609562</v>
      </c>
      <c r="B14351" s="6">
        <v>69</v>
      </c>
      <c r="C14351" s="6">
        <v>22</v>
      </c>
      <c r="D14351" s="6">
        <v>547</v>
      </c>
      <c r="E14351" s="6" t="s">
        <v>6550</v>
      </c>
      <c r="H14351" s="6">
        <f>IF('Раздел 3.1'!T69&gt;='Раздел 3.1'!T70,0,1)</f>
        <v>0</v>
      </c>
    </row>
    <row r="14352" spans="1:8" x14ac:dyDescent="0.2">
      <c r="A14352" s="6">
        <f t="shared" si="213"/>
        <v>609562</v>
      </c>
      <c r="B14352" s="6">
        <v>69</v>
      </c>
      <c r="C14352" s="6">
        <v>22</v>
      </c>
      <c r="D14352" s="6">
        <v>548</v>
      </c>
      <c r="E14352" s="6" t="s">
        <v>6551</v>
      </c>
      <c r="H14352" s="6">
        <f>IF('Раздел 3.1'!U69&gt;='Раздел 3.1'!U70,0,1)</f>
        <v>0</v>
      </c>
    </row>
    <row r="14353" spans="1:8" x14ac:dyDescent="0.2">
      <c r="A14353" s="6">
        <f t="shared" si="213"/>
        <v>609562</v>
      </c>
      <c r="B14353" s="6">
        <v>69</v>
      </c>
      <c r="C14353" s="6">
        <v>22</v>
      </c>
      <c r="D14353" s="6">
        <v>549</v>
      </c>
      <c r="E14353" s="6" t="s">
        <v>6552</v>
      </c>
      <c r="H14353" s="6">
        <f>IF('Раздел 3.1'!V69&gt;='Раздел 3.1'!V70,0,1)</f>
        <v>0</v>
      </c>
    </row>
    <row r="14354" spans="1:8" x14ac:dyDescent="0.2">
      <c r="A14354" s="6">
        <f t="shared" si="213"/>
        <v>609562</v>
      </c>
      <c r="B14354" s="6">
        <v>69</v>
      </c>
      <c r="C14354" s="6">
        <v>22</v>
      </c>
      <c r="D14354" s="6">
        <v>550</v>
      </c>
      <c r="E14354" s="6" t="s">
        <v>5743</v>
      </c>
      <c r="H14354" s="6">
        <f>IF('Раздел 3.1'!W69&gt;='Раздел 3.1'!W70,0,1)</f>
        <v>0</v>
      </c>
    </row>
    <row r="14355" spans="1:8" x14ac:dyDescent="0.2">
      <c r="A14355" s="6">
        <f t="shared" si="213"/>
        <v>609562</v>
      </c>
      <c r="B14355" s="6">
        <v>69</v>
      </c>
      <c r="C14355" s="6">
        <v>22</v>
      </c>
      <c r="D14355" s="6">
        <v>551</v>
      </c>
      <c r="E14355" s="6" t="s">
        <v>5744</v>
      </c>
      <c r="H14355" s="6">
        <f>IF('Раздел 3.1'!X69&gt;='Раздел 3.1'!X70,0,1)</f>
        <v>0</v>
      </c>
    </row>
    <row r="14356" spans="1:8" x14ac:dyDescent="0.2">
      <c r="A14356" s="6">
        <f t="shared" si="213"/>
        <v>609562</v>
      </c>
      <c r="B14356" s="6">
        <v>69</v>
      </c>
      <c r="C14356" s="6">
        <v>22</v>
      </c>
      <c r="D14356" s="6">
        <v>552</v>
      </c>
      <c r="E14356" s="6" t="s">
        <v>5745</v>
      </c>
      <c r="H14356" s="6">
        <f>IF('Раздел 3.1'!Y69&gt;='Раздел 3.1'!Y70,0,1)</f>
        <v>0</v>
      </c>
    </row>
    <row r="14357" spans="1:8" x14ac:dyDescent="0.2">
      <c r="A14357" s="6">
        <f t="shared" si="213"/>
        <v>609562</v>
      </c>
      <c r="B14357" s="6">
        <v>69</v>
      </c>
      <c r="C14357" s="6">
        <v>22</v>
      </c>
      <c r="D14357" s="6">
        <v>553</v>
      </c>
      <c r="E14357" s="6" t="s">
        <v>5746</v>
      </c>
      <c r="H14357" s="6">
        <f>IF('Раздел 3.1'!Z69&gt;='Раздел 3.1'!Z70,0,1)</f>
        <v>0</v>
      </c>
    </row>
    <row r="14358" spans="1:8" x14ac:dyDescent="0.2">
      <c r="A14358" s="6">
        <f t="shared" si="213"/>
        <v>609562</v>
      </c>
      <c r="B14358" s="6">
        <v>69</v>
      </c>
      <c r="C14358" s="6">
        <v>22</v>
      </c>
      <c r="D14358" s="6">
        <v>554</v>
      </c>
      <c r="E14358" s="6" t="s">
        <v>5747</v>
      </c>
      <c r="H14358" s="6">
        <f>IF('Раздел 3.1'!AA69&gt;='Раздел 3.1'!AA70,0,1)</f>
        <v>0</v>
      </c>
    </row>
    <row r="14359" spans="1:8" x14ac:dyDescent="0.2">
      <c r="A14359" s="6">
        <f t="shared" si="213"/>
        <v>609562</v>
      </c>
      <c r="B14359" s="6">
        <v>69</v>
      </c>
      <c r="C14359" s="119">
        <v>22</v>
      </c>
      <c r="D14359" s="119">
        <v>555</v>
      </c>
      <c r="E14359" s="119" t="s">
        <v>5748</v>
      </c>
      <c r="F14359" s="119"/>
      <c r="G14359" s="119"/>
      <c r="H14359" s="119">
        <f>IF('Раздел 3.1'!AB69&gt;='Раздел 3.1'!AB70,0,1)</f>
        <v>0</v>
      </c>
    </row>
    <row r="14360" spans="1:8" x14ac:dyDescent="0.2">
      <c r="A14360" s="6">
        <f t="shared" si="213"/>
        <v>609562</v>
      </c>
      <c r="B14360" s="6">
        <v>69</v>
      </c>
      <c r="C14360" s="6">
        <v>23</v>
      </c>
      <c r="D14360" s="6">
        <v>556</v>
      </c>
      <c r="E14360" s="6" t="s">
        <v>7832</v>
      </c>
      <c r="H14360" s="6">
        <f>IF('Раздел 3.1'!P70&gt;='Раздел 3.1'!P71,0,1)</f>
        <v>0</v>
      </c>
    </row>
    <row r="14361" spans="1:8" x14ac:dyDescent="0.2">
      <c r="A14361" s="6">
        <f t="shared" si="213"/>
        <v>609562</v>
      </c>
      <c r="B14361" s="6">
        <v>69</v>
      </c>
      <c r="C14361" s="6">
        <v>23</v>
      </c>
      <c r="D14361" s="6">
        <v>557</v>
      </c>
      <c r="E14361" s="6" t="s">
        <v>4955</v>
      </c>
      <c r="H14361" s="6">
        <f>IF('Раздел 3.1'!Q70&gt;='Раздел 3.1'!Q71,0,1)</f>
        <v>0</v>
      </c>
    </row>
    <row r="14362" spans="1:8" x14ac:dyDescent="0.2">
      <c r="A14362" s="6">
        <f t="shared" si="213"/>
        <v>609562</v>
      </c>
      <c r="B14362" s="6">
        <v>69</v>
      </c>
      <c r="C14362" s="6">
        <v>23</v>
      </c>
      <c r="D14362" s="6">
        <v>558</v>
      </c>
      <c r="E14362" s="6" t="s">
        <v>4956</v>
      </c>
      <c r="H14362" s="6">
        <f>IF('Раздел 3.1'!R70&gt;='Раздел 3.1'!R71,0,1)</f>
        <v>0</v>
      </c>
    </row>
    <row r="14363" spans="1:8" x14ac:dyDescent="0.2">
      <c r="A14363" s="6">
        <f t="shared" si="213"/>
        <v>609562</v>
      </c>
      <c r="B14363" s="6">
        <v>69</v>
      </c>
      <c r="C14363" s="6">
        <v>23</v>
      </c>
      <c r="D14363" s="6">
        <v>559</v>
      </c>
      <c r="E14363" s="6" t="s">
        <v>4957</v>
      </c>
      <c r="H14363" s="6">
        <f>IF('Раздел 3.1'!S70&gt;='Раздел 3.1'!S71,0,1)</f>
        <v>0</v>
      </c>
    </row>
    <row r="14364" spans="1:8" x14ac:dyDescent="0.2">
      <c r="A14364" s="6">
        <f t="shared" si="213"/>
        <v>609562</v>
      </c>
      <c r="B14364" s="6">
        <v>69</v>
      </c>
      <c r="C14364" s="6">
        <v>23</v>
      </c>
      <c r="D14364" s="6">
        <v>560</v>
      </c>
      <c r="E14364" s="6" t="s">
        <v>4958</v>
      </c>
      <c r="H14364" s="6">
        <f>IF('Раздел 3.1'!T70&gt;='Раздел 3.1'!T71,0,1)</f>
        <v>0</v>
      </c>
    </row>
    <row r="14365" spans="1:8" x14ac:dyDescent="0.2">
      <c r="A14365" s="6">
        <f t="shared" ref="A14365:A14439" si="214">P_3</f>
        <v>609562</v>
      </c>
      <c r="B14365" s="6">
        <v>69</v>
      </c>
      <c r="C14365" s="6">
        <v>23</v>
      </c>
      <c r="D14365" s="6">
        <v>561</v>
      </c>
      <c r="E14365" s="6" t="s">
        <v>7466</v>
      </c>
      <c r="H14365" s="6">
        <f>IF('Раздел 3.1'!U70&gt;='Раздел 3.1'!U71,0,1)</f>
        <v>0</v>
      </c>
    </row>
    <row r="14366" spans="1:8" x14ac:dyDescent="0.2">
      <c r="A14366" s="6">
        <f t="shared" si="214"/>
        <v>609562</v>
      </c>
      <c r="B14366" s="6">
        <v>69</v>
      </c>
      <c r="C14366" s="6">
        <v>23</v>
      </c>
      <c r="D14366" s="6">
        <v>562</v>
      </c>
      <c r="E14366" s="6" t="s">
        <v>7467</v>
      </c>
      <c r="H14366" s="6">
        <f>IF('Раздел 3.1'!V70&gt;='Раздел 3.1'!V71,0,1)</f>
        <v>0</v>
      </c>
    </row>
    <row r="14367" spans="1:8" x14ac:dyDescent="0.2">
      <c r="A14367" s="6">
        <f t="shared" si="214"/>
        <v>609562</v>
      </c>
      <c r="B14367" s="6">
        <v>69</v>
      </c>
      <c r="C14367" s="6">
        <v>23</v>
      </c>
      <c r="D14367" s="6">
        <v>563</v>
      </c>
      <c r="E14367" s="6" t="s">
        <v>7468</v>
      </c>
      <c r="H14367" s="6">
        <f>IF('Раздел 3.1'!W70&gt;='Раздел 3.1'!W71,0,1)</f>
        <v>0</v>
      </c>
    </row>
    <row r="14368" spans="1:8" x14ac:dyDescent="0.2">
      <c r="A14368" s="6">
        <f t="shared" si="214"/>
        <v>609562</v>
      </c>
      <c r="B14368" s="6">
        <v>69</v>
      </c>
      <c r="C14368" s="6">
        <v>23</v>
      </c>
      <c r="D14368" s="6">
        <v>564</v>
      </c>
      <c r="E14368" s="6" t="s">
        <v>7469</v>
      </c>
      <c r="H14368" s="6">
        <f>IF('Раздел 3.1'!X70&gt;='Раздел 3.1'!X71,0,1)</f>
        <v>0</v>
      </c>
    </row>
    <row r="14369" spans="1:8" x14ac:dyDescent="0.2">
      <c r="A14369" s="6">
        <f t="shared" si="214"/>
        <v>609562</v>
      </c>
      <c r="B14369" s="6">
        <v>69</v>
      </c>
      <c r="C14369" s="6">
        <v>23</v>
      </c>
      <c r="D14369" s="6">
        <v>565</v>
      </c>
      <c r="E14369" s="6" t="s">
        <v>7470</v>
      </c>
      <c r="H14369" s="6">
        <f>IF('Раздел 3.1'!Y70&gt;='Раздел 3.1'!Y71,0,1)</f>
        <v>0</v>
      </c>
    </row>
    <row r="14370" spans="1:8" x14ac:dyDescent="0.2">
      <c r="A14370" s="6">
        <f t="shared" si="214"/>
        <v>609562</v>
      </c>
      <c r="B14370" s="6">
        <v>69</v>
      </c>
      <c r="C14370" s="6">
        <v>23</v>
      </c>
      <c r="D14370" s="6">
        <v>566</v>
      </c>
      <c r="E14370" s="6" t="s">
        <v>7471</v>
      </c>
      <c r="H14370" s="6">
        <f>IF('Раздел 3.1'!Z70&gt;='Раздел 3.1'!Z71,0,1)</f>
        <v>0</v>
      </c>
    </row>
    <row r="14371" spans="1:8" x14ac:dyDescent="0.2">
      <c r="A14371" s="6">
        <f t="shared" si="214"/>
        <v>609562</v>
      </c>
      <c r="B14371" s="6">
        <v>69</v>
      </c>
      <c r="C14371" s="6">
        <v>23</v>
      </c>
      <c r="D14371" s="6">
        <v>567</v>
      </c>
      <c r="E14371" s="6" t="s">
        <v>7472</v>
      </c>
      <c r="H14371" s="6">
        <f>IF('Раздел 3.1'!AA70&gt;='Раздел 3.1'!AA71,0,1)</f>
        <v>0</v>
      </c>
    </row>
    <row r="14372" spans="1:8" x14ac:dyDescent="0.2">
      <c r="A14372" s="6">
        <f t="shared" si="214"/>
        <v>609562</v>
      </c>
      <c r="B14372" s="6">
        <v>69</v>
      </c>
      <c r="C14372" s="119">
        <v>23</v>
      </c>
      <c r="D14372" s="119">
        <v>568</v>
      </c>
      <c r="E14372" s="119" t="s">
        <v>7473</v>
      </c>
      <c r="F14372" s="119"/>
      <c r="G14372" s="119"/>
      <c r="H14372" s="119">
        <f>IF('Раздел 3.1'!AB70&gt;='Раздел 3.1'!AB71,0,1)</f>
        <v>0</v>
      </c>
    </row>
    <row r="14373" spans="1:8" x14ac:dyDescent="0.2">
      <c r="A14373" s="6">
        <f t="shared" si="214"/>
        <v>609562</v>
      </c>
      <c r="B14373" s="6">
        <v>69</v>
      </c>
      <c r="C14373" s="121">
        <v>24</v>
      </c>
      <c r="D14373" s="121">
        <v>569</v>
      </c>
      <c r="E14373" s="121" t="s">
        <v>7838</v>
      </c>
      <c r="F14373" s="121"/>
      <c r="G14373" s="121"/>
      <c r="H14373" s="121">
        <f>IF('Раздел 3.1'!P22&gt;='Раздел 3.1'!P74,0,1)</f>
        <v>0</v>
      </c>
    </row>
    <row r="14374" spans="1:8" x14ac:dyDescent="0.2">
      <c r="A14374" s="6">
        <f t="shared" si="214"/>
        <v>609562</v>
      </c>
      <c r="B14374" s="6">
        <v>69</v>
      </c>
      <c r="C14374" s="121">
        <v>25</v>
      </c>
      <c r="D14374" s="121">
        <v>570</v>
      </c>
      <c r="E14374" s="121" t="s">
        <v>7833</v>
      </c>
      <c r="F14374" s="121"/>
      <c r="G14374" s="121"/>
      <c r="H14374" s="121">
        <f>IF('Раздел 3.1'!P74&gt;='Раздел 3.1'!P75,0,1)</f>
        <v>0</v>
      </c>
    </row>
    <row r="14375" spans="1:8" x14ac:dyDescent="0.2">
      <c r="A14375" s="141">
        <f t="shared" si="214"/>
        <v>609562</v>
      </c>
      <c r="B14375" s="141">
        <v>69</v>
      </c>
      <c r="C14375" s="143">
        <v>26</v>
      </c>
      <c r="D14375" s="143">
        <v>571</v>
      </c>
      <c r="E14375" s="143" t="s">
        <v>21436</v>
      </c>
      <c r="F14375" s="143"/>
      <c r="G14375" s="143"/>
      <c r="H14375" s="144">
        <f>IF('Раздел 3.1'!P26&gt;='Раздел 3.1'!P76,0,1)</f>
        <v>0</v>
      </c>
    </row>
    <row r="14376" spans="1:8" x14ac:dyDescent="0.2">
      <c r="A14376" s="6">
        <f t="shared" si="214"/>
        <v>609562</v>
      </c>
      <c r="B14376" s="6">
        <v>69</v>
      </c>
      <c r="C14376" s="119">
        <v>27</v>
      </c>
      <c r="D14376" s="119">
        <v>572</v>
      </c>
      <c r="E14376" s="119" t="s">
        <v>7834</v>
      </c>
      <c r="F14376" s="119"/>
      <c r="G14376" s="119"/>
      <c r="H14376" s="121">
        <f>IF('Раздел 3.1'!P76&gt;='Раздел 3.1'!P77,0,1)</f>
        <v>0</v>
      </c>
    </row>
    <row r="14377" spans="1:8" x14ac:dyDescent="0.2">
      <c r="A14377" s="6">
        <f t="shared" si="214"/>
        <v>609562</v>
      </c>
      <c r="B14377" s="6">
        <v>69</v>
      </c>
      <c r="C14377" s="119">
        <v>28</v>
      </c>
      <c r="D14377" s="119">
        <v>573</v>
      </c>
      <c r="E14377" s="119" t="s">
        <v>7835</v>
      </c>
      <c r="F14377" s="119"/>
      <c r="G14377" s="119"/>
      <c r="H14377" s="121">
        <f>IF('Раздел 3.1'!P78&gt;='Раздел 3.1'!P79,0,1)</f>
        <v>0</v>
      </c>
    </row>
    <row r="14378" spans="1:8" x14ac:dyDescent="0.2">
      <c r="A14378" s="6">
        <f t="shared" si="214"/>
        <v>609562</v>
      </c>
      <c r="B14378" s="6">
        <v>69</v>
      </c>
      <c r="C14378" s="119">
        <v>29</v>
      </c>
      <c r="D14378" s="119">
        <v>574</v>
      </c>
      <c r="E14378" s="119" t="s">
        <v>7836</v>
      </c>
      <c r="F14378" s="119"/>
      <c r="G14378" s="119"/>
      <c r="H14378" s="121">
        <f>IF('Раздел 3.1'!P78=SUM('Раздел 3.1'!P80:P81),0,1)</f>
        <v>0</v>
      </c>
    </row>
    <row r="14379" spans="1:8" x14ac:dyDescent="0.2">
      <c r="A14379" s="132">
        <f t="shared" si="214"/>
        <v>609562</v>
      </c>
      <c r="B14379" s="132">
        <v>69</v>
      </c>
      <c r="C14379" s="134">
        <v>30</v>
      </c>
      <c r="D14379" s="134">
        <v>575</v>
      </c>
      <c r="E14379" s="134" t="s">
        <v>21438</v>
      </c>
      <c r="F14379" s="134"/>
      <c r="G14379" s="134"/>
      <c r="H14379" s="134">
        <f>IF('Раздел 3.1'!P23&gt;='Раздел 3.1'!P75,0,1)</f>
        <v>0</v>
      </c>
    </row>
    <row r="14380" spans="1:8" x14ac:dyDescent="0.2">
      <c r="A14380" s="132">
        <f t="shared" si="214"/>
        <v>609562</v>
      </c>
      <c r="B14380" s="132">
        <v>69</v>
      </c>
      <c r="C14380" s="134">
        <v>31</v>
      </c>
      <c r="D14380" s="134">
        <v>576</v>
      </c>
      <c r="E14380" s="134" t="s">
        <v>21437</v>
      </c>
      <c r="F14380" s="134"/>
      <c r="G14380" s="134"/>
      <c r="H14380" s="134">
        <f>IF('Раздел 3.1'!P27&gt;='Раздел 3.1'!P77,0,1)</f>
        <v>0</v>
      </c>
    </row>
    <row r="14381" spans="1:8" x14ac:dyDescent="0.2">
      <c r="A14381" s="6">
        <f t="shared" si="214"/>
        <v>609562</v>
      </c>
      <c r="B14381" s="119">
        <v>69</v>
      </c>
      <c r="C14381" s="119">
        <v>32</v>
      </c>
      <c r="D14381" s="119">
        <v>577</v>
      </c>
      <c r="E14381" s="119" t="s">
        <v>7837</v>
      </c>
      <c r="F14381" s="119"/>
      <c r="G14381" s="119"/>
      <c r="H14381" s="119">
        <f>IF('Раздел 3.1'!P27&gt;='Раздел 3.1'!P82,0,1)</f>
        <v>0</v>
      </c>
    </row>
    <row r="14382" spans="1:8" x14ac:dyDescent="0.2">
      <c r="A14382" s="117">
        <f t="shared" si="214"/>
        <v>609562</v>
      </c>
      <c r="B14382" s="117">
        <v>70</v>
      </c>
      <c r="C14382" s="117">
        <v>0</v>
      </c>
      <c r="D14382" s="117">
        <v>0</v>
      </c>
      <c r="E14382" s="117" t="str">
        <f>CONCATENATE("Количество ошибок в разделе 3.2: ",H14382)</f>
        <v>Количество ошибок в разделе 3.2: 0</v>
      </c>
      <c r="F14382" s="117"/>
      <c r="G14382" s="117"/>
      <c r="H14382" s="117">
        <f>SUM(H14383:H14691)</f>
        <v>0</v>
      </c>
    </row>
    <row r="14383" spans="1:8" x14ac:dyDescent="0.2">
      <c r="A14383" s="6">
        <f t="shared" si="214"/>
        <v>609562</v>
      </c>
      <c r="B14383" s="6">
        <v>70</v>
      </c>
      <c r="C14383" s="6">
        <v>1</v>
      </c>
      <c r="D14383" s="6">
        <v>1</v>
      </c>
      <c r="E14383" s="6" t="s">
        <v>7486</v>
      </c>
      <c r="H14383" s="6">
        <f>IF('Раздел 3.2'!P21=SUM('Раздел 3.2'!Q21:V21),0,1)</f>
        <v>0</v>
      </c>
    </row>
    <row r="14384" spans="1:8" x14ac:dyDescent="0.2">
      <c r="A14384" s="6">
        <f t="shared" si="214"/>
        <v>609562</v>
      </c>
      <c r="B14384" s="6">
        <v>70</v>
      </c>
      <c r="C14384" s="6">
        <v>1</v>
      </c>
      <c r="D14384" s="6">
        <v>2</v>
      </c>
      <c r="E14384" s="6" t="s">
        <v>7487</v>
      </c>
      <c r="H14384" s="6">
        <f>IF('Раздел 3.2'!P22=SUM('Раздел 3.2'!Q22:V22),0,1)</f>
        <v>0</v>
      </c>
    </row>
    <row r="14385" spans="1:8" x14ac:dyDescent="0.2">
      <c r="A14385" s="6">
        <f t="shared" si="214"/>
        <v>609562</v>
      </c>
      <c r="B14385" s="6">
        <v>70</v>
      </c>
      <c r="C14385" s="6">
        <v>1</v>
      </c>
      <c r="D14385" s="6">
        <v>3</v>
      </c>
      <c r="E14385" s="6" t="s">
        <v>7488</v>
      </c>
      <c r="H14385" s="6">
        <f>IF('Раздел 3.2'!P23=SUM('Раздел 3.2'!Q23:V23),0,1)</f>
        <v>0</v>
      </c>
    </row>
    <row r="14386" spans="1:8" x14ac:dyDescent="0.2">
      <c r="A14386" s="6">
        <f t="shared" si="214"/>
        <v>609562</v>
      </c>
      <c r="B14386" s="6">
        <v>70</v>
      </c>
      <c r="C14386" s="6">
        <v>1</v>
      </c>
      <c r="D14386" s="6">
        <v>4</v>
      </c>
      <c r="E14386" s="6" t="s">
        <v>7489</v>
      </c>
      <c r="H14386" s="6">
        <f>IF('Раздел 3.2'!P24=SUM('Раздел 3.2'!Q24:V24),0,1)</f>
        <v>0</v>
      </c>
    </row>
    <row r="14387" spans="1:8" x14ac:dyDescent="0.2">
      <c r="A14387" s="6">
        <f t="shared" si="214"/>
        <v>609562</v>
      </c>
      <c r="B14387" s="6">
        <v>70</v>
      </c>
      <c r="C14387" s="6">
        <v>1</v>
      </c>
      <c r="D14387" s="6">
        <v>5</v>
      </c>
      <c r="E14387" s="6" t="s">
        <v>7490</v>
      </c>
      <c r="H14387" s="6">
        <f>IF('Раздел 3.2'!P25=SUM('Раздел 3.2'!Q25:V25),0,1)</f>
        <v>0</v>
      </c>
    </row>
    <row r="14388" spans="1:8" x14ac:dyDescent="0.2">
      <c r="A14388" s="6">
        <f t="shared" si="214"/>
        <v>609562</v>
      </c>
      <c r="B14388" s="6">
        <v>70</v>
      </c>
      <c r="C14388" s="6">
        <v>1</v>
      </c>
      <c r="D14388" s="6">
        <v>6</v>
      </c>
      <c r="E14388" s="6" t="s">
        <v>7491</v>
      </c>
      <c r="H14388" s="6">
        <f>IF('Раздел 3.2'!P26=SUM('Раздел 3.2'!Q26:V26),0,1)</f>
        <v>0</v>
      </c>
    </row>
    <row r="14389" spans="1:8" x14ac:dyDescent="0.2">
      <c r="A14389" s="6">
        <f t="shared" si="214"/>
        <v>609562</v>
      </c>
      <c r="B14389" s="6">
        <v>70</v>
      </c>
      <c r="C14389" s="6">
        <v>1</v>
      </c>
      <c r="D14389" s="6">
        <v>7</v>
      </c>
      <c r="E14389" s="6" t="s">
        <v>7492</v>
      </c>
      <c r="H14389" s="6">
        <f>IF('Раздел 3.2'!P27=SUM('Раздел 3.2'!Q27:V27),0,1)</f>
        <v>0</v>
      </c>
    </row>
    <row r="14390" spans="1:8" x14ac:dyDescent="0.2">
      <c r="A14390" s="6">
        <f t="shared" si="214"/>
        <v>609562</v>
      </c>
      <c r="B14390" s="6">
        <v>70</v>
      </c>
      <c r="C14390" s="6">
        <v>1</v>
      </c>
      <c r="D14390" s="6">
        <v>8</v>
      </c>
      <c r="E14390" s="6" t="s">
        <v>7493</v>
      </c>
      <c r="H14390" s="6">
        <f>IF('Раздел 3.2'!P28=SUM('Раздел 3.2'!Q28:V28),0,1)</f>
        <v>0</v>
      </c>
    </row>
    <row r="14391" spans="1:8" x14ac:dyDescent="0.2">
      <c r="A14391" s="6">
        <f t="shared" si="214"/>
        <v>609562</v>
      </c>
      <c r="B14391" s="6">
        <v>70</v>
      </c>
      <c r="C14391" s="6">
        <v>1</v>
      </c>
      <c r="D14391" s="6">
        <v>9</v>
      </c>
      <c r="E14391" s="6" t="s">
        <v>7494</v>
      </c>
      <c r="H14391" s="6">
        <f>IF('Раздел 3.2'!P29=SUM('Раздел 3.2'!Q29:V29),0,1)</f>
        <v>0</v>
      </c>
    </row>
    <row r="14392" spans="1:8" x14ac:dyDescent="0.2">
      <c r="A14392" s="6">
        <f t="shared" si="214"/>
        <v>609562</v>
      </c>
      <c r="B14392" s="6">
        <v>70</v>
      </c>
      <c r="C14392" s="6">
        <v>1</v>
      </c>
      <c r="D14392" s="6">
        <v>10</v>
      </c>
      <c r="E14392" s="6" t="s">
        <v>7495</v>
      </c>
      <c r="H14392" s="6">
        <f>IF('Раздел 3.2'!P30=SUM('Раздел 3.2'!Q30:V30),0,1)</f>
        <v>0</v>
      </c>
    </row>
    <row r="14393" spans="1:8" x14ac:dyDescent="0.2">
      <c r="A14393" s="6">
        <f t="shared" si="214"/>
        <v>609562</v>
      </c>
      <c r="B14393" s="6">
        <v>70</v>
      </c>
      <c r="C14393" s="6">
        <v>1</v>
      </c>
      <c r="D14393" s="6">
        <v>11</v>
      </c>
      <c r="E14393" s="6" t="s">
        <v>7496</v>
      </c>
      <c r="H14393" s="6">
        <f>IF('Раздел 3.2'!P31=SUM('Раздел 3.2'!Q31:V31),0,1)</f>
        <v>0</v>
      </c>
    </row>
    <row r="14394" spans="1:8" x14ac:dyDescent="0.2">
      <c r="A14394" s="6">
        <f t="shared" si="214"/>
        <v>609562</v>
      </c>
      <c r="B14394" s="6">
        <v>70</v>
      </c>
      <c r="C14394" s="6">
        <v>1</v>
      </c>
      <c r="D14394" s="6">
        <v>12</v>
      </c>
      <c r="E14394" s="6" t="s">
        <v>7497</v>
      </c>
      <c r="H14394" s="6">
        <f>IF('Раздел 3.2'!P32=SUM('Раздел 3.2'!Q32:V32),0,1)</f>
        <v>0</v>
      </c>
    </row>
    <row r="14395" spans="1:8" x14ac:dyDescent="0.2">
      <c r="A14395" s="6">
        <f t="shared" si="214"/>
        <v>609562</v>
      </c>
      <c r="B14395" s="6">
        <v>70</v>
      </c>
      <c r="C14395" s="6">
        <v>1</v>
      </c>
      <c r="D14395" s="6">
        <v>13</v>
      </c>
      <c r="E14395" s="6" t="s">
        <v>7498</v>
      </c>
      <c r="H14395" s="6">
        <f>IF('Раздел 3.2'!P33=SUM('Раздел 3.2'!Q33:V33),0,1)</f>
        <v>0</v>
      </c>
    </row>
    <row r="14396" spans="1:8" x14ac:dyDescent="0.2">
      <c r="A14396" s="6">
        <f t="shared" si="214"/>
        <v>609562</v>
      </c>
      <c r="B14396" s="6">
        <v>70</v>
      </c>
      <c r="C14396" s="6">
        <v>1</v>
      </c>
      <c r="D14396" s="6">
        <v>14</v>
      </c>
      <c r="E14396" s="6" t="s">
        <v>6680</v>
      </c>
      <c r="H14396" s="6">
        <f>IF('Раздел 3.2'!P34=SUM('Раздел 3.2'!Q34:V34),0,1)</f>
        <v>0</v>
      </c>
    </row>
    <row r="14397" spans="1:8" x14ac:dyDescent="0.2">
      <c r="A14397" s="6">
        <f t="shared" si="214"/>
        <v>609562</v>
      </c>
      <c r="B14397" s="6">
        <v>70</v>
      </c>
      <c r="C14397" s="6">
        <v>1</v>
      </c>
      <c r="D14397" s="6">
        <v>15</v>
      </c>
      <c r="E14397" s="6" t="s">
        <v>6681</v>
      </c>
      <c r="H14397" s="6">
        <f>IF('Раздел 3.2'!P35=SUM('Раздел 3.2'!Q35:V35),0,1)</f>
        <v>0</v>
      </c>
    </row>
    <row r="14398" spans="1:8" x14ac:dyDescent="0.2">
      <c r="A14398" s="6">
        <f t="shared" si="214"/>
        <v>609562</v>
      </c>
      <c r="B14398" s="6">
        <v>70</v>
      </c>
      <c r="C14398" s="6">
        <v>1</v>
      </c>
      <c r="D14398" s="6">
        <v>16</v>
      </c>
      <c r="E14398" s="6" t="s">
        <v>6682</v>
      </c>
      <c r="H14398" s="6">
        <f>IF('Раздел 3.2'!P36=SUM('Раздел 3.2'!Q36:V36),0,1)</f>
        <v>0</v>
      </c>
    </row>
    <row r="14399" spans="1:8" x14ac:dyDescent="0.2">
      <c r="A14399" s="6">
        <f t="shared" si="214"/>
        <v>609562</v>
      </c>
      <c r="B14399" s="6">
        <v>70</v>
      </c>
      <c r="C14399" s="6">
        <v>1</v>
      </c>
      <c r="D14399" s="6">
        <v>17</v>
      </c>
      <c r="E14399" s="6" t="s">
        <v>6683</v>
      </c>
      <c r="H14399" s="6">
        <f>IF('Раздел 3.2'!P37=SUM('Раздел 3.2'!Q37:V37),0,1)</f>
        <v>0</v>
      </c>
    </row>
    <row r="14400" spans="1:8" x14ac:dyDescent="0.2">
      <c r="A14400" s="6">
        <f t="shared" si="214"/>
        <v>609562</v>
      </c>
      <c r="B14400" s="6">
        <v>70</v>
      </c>
      <c r="C14400" s="6">
        <v>1</v>
      </c>
      <c r="D14400" s="6">
        <v>18</v>
      </c>
      <c r="E14400" s="6" t="s">
        <v>6684</v>
      </c>
      <c r="H14400" s="6">
        <f>IF('Раздел 3.2'!P38=SUM('Раздел 3.2'!Q38:V38),0,1)</f>
        <v>0</v>
      </c>
    </row>
    <row r="14401" spans="1:8" x14ac:dyDescent="0.2">
      <c r="A14401" s="6">
        <f t="shared" si="214"/>
        <v>609562</v>
      </c>
      <c r="B14401" s="6">
        <v>70</v>
      </c>
      <c r="C14401" s="6">
        <v>1</v>
      </c>
      <c r="D14401" s="6">
        <v>19</v>
      </c>
      <c r="E14401" s="6" t="s">
        <v>6685</v>
      </c>
      <c r="H14401" s="6">
        <f>IF('Раздел 3.2'!P39=SUM('Раздел 3.2'!Q39:V39),0,1)</f>
        <v>0</v>
      </c>
    </row>
    <row r="14402" spans="1:8" x14ac:dyDescent="0.2">
      <c r="A14402" s="6">
        <f t="shared" si="214"/>
        <v>609562</v>
      </c>
      <c r="B14402" s="6">
        <v>70</v>
      </c>
      <c r="C14402" s="6">
        <v>1</v>
      </c>
      <c r="D14402" s="6">
        <v>20</v>
      </c>
      <c r="E14402" s="6" t="s">
        <v>5869</v>
      </c>
      <c r="H14402" s="6">
        <f>IF('Раздел 3.2'!P40=SUM('Раздел 3.2'!Q40:V40),0,1)</f>
        <v>0</v>
      </c>
    </row>
    <row r="14403" spans="1:8" x14ac:dyDescent="0.2">
      <c r="A14403" s="6">
        <f t="shared" si="214"/>
        <v>609562</v>
      </c>
      <c r="B14403" s="6">
        <v>70</v>
      </c>
      <c r="C14403" s="6">
        <v>1</v>
      </c>
      <c r="D14403" s="6">
        <v>21</v>
      </c>
      <c r="E14403" s="6" t="s">
        <v>5870</v>
      </c>
      <c r="H14403" s="6">
        <f>IF('Раздел 3.2'!P41=SUM('Раздел 3.2'!Q41:V41),0,1)</f>
        <v>0</v>
      </c>
    </row>
    <row r="14404" spans="1:8" x14ac:dyDescent="0.2">
      <c r="A14404" s="6">
        <f t="shared" si="214"/>
        <v>609562</v>
      </c>
      <c r="B14404" s="6">
        <v>70</v>
      </c>
      <c r="C14404" s="6">
        <v>1</v>
      </c>
      <c r="D14404" s="6">
        <v>22</v>
      </c>
      <c r="E14404" s="6" t="s">
        <v>6688</v>
      </c>
      <c r="H14404" s="6">
        <f>IF('Раздел 3.2'!P42=SUM('Раздел 3.2'!Q42:V42),0,1)</f>
        <v>0</v>
      </c>
    </row>
    <row r="14405" spans="1:8" x14ac:dyDescent="0.2">
      <c r="A14405" s="6">
        <f t="shared" si="214"/>
        <v>609562</v>
      </c>
      <c r="B14405" s="6">
        <v>70</v>
      </c>
      <c r="C14405" s="6">
        <v>1</v>
      </c>
      <c r="D14405" s="6">
        <v>23</v>
      </c>
      <c r="E14405" s="6" t="s">
        <v>6689</v>
      </c>
      <c r="H14405" s="6">
        <f>IF('Раздел 3.2'!P43=SUM('Раздел 3.2'!Q43:V43),0,1)</f>
        <v>0</v>
      </c>
    </row>
    <row r="14406" spans="1:8" x14ac:dyDescent="0.2">
      <c r="A14406" s="6">
        <f t="shared" si="214"/>
        <v>609562</v>
      </c>
      <c r="B14406" s="6">
        <v>70</v>
      </c>
      <c r="C14406" s="6">
        <v>1</v>
      </c>
      <c r="D14406" s="6">
        <v>24</v>
      </c>
      <c r="E14406" s="6" t="s">
        <v>6690</v>
      </c>
      <c r="H14406" s="6">
        <f>IF('Раздел 3.2'!P44=SUM('Раздел 3.2'!Q44:V44),0,1)</f>
        <v>0</v>
      </c>
    </row>
    <row r="14407" spans="1:8" x14ac:dyDescent="0.2">
      <c r="A14407" s="6">
        <f t="shared" si="214"/>
        <v>609562</v>
      </c>
      <c r="B14407" s="6">
        <v>70</v>
      </c>
      <c r="C14407" s="6">
        <v>1</v>
      </c>
      <c r="D14407" s="6">
        <v>25</v>
      </c>
      <c r="E14407" s="6" t="s">
        <v>6691</v>
      </c>
      <c r="H14407" s="6">
        <f>IF('Раздел 3.2'!P45=SUM('Раздел 3.2'!Q45:V45),0,1)</f>
        <v>0</v>
      </c>
    </row>
    <row r="14408" spans="1:8" x14ac:dyDescent="0.2">
      <c r="A14408" s="6">
        <f t="shared" si="214"/>
        <v>609562</v>
      </c>
      <c r="B14408" s="6">
        <v>70</v>
      </c>
      <c r="C14408" s="6">
        <v>1</v>
      </c>
      <c r="D14408" s="6">
        <v>26</v>
      </c>
      <c r="E14408" s="6" t="s">
        <v>6692</v>
      </c>
      <c r="H14408" s="6">
        <f>IF('Раздел 3.2'!P46=SUM('Раздел 3.2'!Q46:V46),0,1)</f>
        <v>0</v>
      </c>
    </row>
    <row r="14409" spans="1:8" x14ac:dyDescent="0.2">
      <c r="A14409" s="6">
        <f t="shared" si="214"/>
        <v>609562</v>
      </c>
      <c r="B14409" s="6">
        <v>70</v>
      </c>
      <c r="C14409" s="6">
        <v>1</v>
      </c>
      <c r="D14409" s="6">
        <v>27</v>
      </c>
      <c r="E14409" s="6" t="s">
        <v>6693</v>
      </c>
      <c r="H14409" s="6">
        <f>IF('Раздел 3.2'!P47=SUM('Раздел 3.2'!Q47:V47),0,1)</f>
        <v>0</v>
      </c>
    </row>
    <row r="14410" spans="1:8" x14ac:dyDescent="0.2">
      <c r="A14410" s="6">
        <f t="shared" si="214"/>
        <v>609562</v>
      </c>
      <c r="B14410" s="6">
        <v>70</v>
      </c>
      <c r="C14410" s="6">
        <v>1</v>
      </c>
      <c r="D14410" s="6">
        <v>28</v>
      </c>
      <c r="E14410" s="6" t="s">
        <v>6694</v>
      </c>
      <c r="H14410" s="6">
        <f>IF('Раздел 3.2'!P48=SUM('Раздел 3.2'!Q48:V48),0,1)</f>
        <v>0</v>
      </c>
    </row>
    <row r="14411" spans="1:8" x14ac:dyDescent="0.2">
      <c r="A14411" s="6">
        <f t="shared" si="214"/>
        <v>609562</v>
      </c>
      <c r="B14411" s="6">
        <v>70</v>
      </c>
      <c r="C14411" s="6">
        <v>1</v>
      </c>
      <c r="D14411" s="6">
        <v>29</v>
      </c>
      <c r="E14411" s="6" t="s">
        <v>6695</v>
      </c>
      <c r="H14411" s="6">
        <f>IF('Раздел 3.2'!P49=SUM('Раздел 3.2'!Q49:V49),0,1)</f>
        <v>0</v>
      </c>
    </row>
    <row r="14412" spans="1:8" x14ac:dyDescent="0.2">
      <c r="A14412" s="6">
        <f t="shared" si="214"/>
        <v>609562</v>
      </c>
      <c r="B14412" s="6">
        <v>70</v>
      </c>
      <c r="C14412" s="6">
        <v>1</v>
      </c>
      <c r="D14412" s="6">
        <v>30</v>
      </c>
      <c r="E14412" s="6" t="s">
        <v>6696</v>
      </c>
      <c r="H14412" s="6">
        <f>IF('Раздел 3.2'!P50=SUM('Раздел 3.2'!Q50:V50),0,1)</f>
        <v>0</v>
      </c>
    </row>
    <row r="14413" spans="1:8" x14ac:dyDescent="0.2">
      <c r="A14413" s="6">
        <f t="shared" si="214"/>
        <v>609562</v>
      </c>
      <c r="B14413" s="6">
        <v>70</v>
      </c>
      <c r="C14413" s="6">
        <v>1</v>
      </c>
      <c r="D14413" s="6">
        <v>31</v>
      </c>
      <c r="E14413" s="6" t="s">
        <v>6697</v>
      </c>
      <c r="H14413" s="6">
        <f>IF('Раздел 3.2'!P51=SUM('Раздел 3.2'!Q51:V51),0,1)</f>
        <v>0</v>
      </c>
    </row>
    <row r="14414" spans="1:8" x14ac:dyDescent="0.2">
      <c r="A14414" s="6">
        <f t="shared" si="214"/>
        <v>609562</v>
      </c>
      <c r="B14414" s="6">
        <v>70</v>
      </c>
      <c r="C14414" s="6">
        <v>1</v>
      </c>
      <c r="D14414" s="6">
        <v>32</v>
      </c>
      <c r="E14414" s="6" t="s">
        <v>6698</v>
      </c>
      <c r="H14414" s="6">
        <f>IF('Раздел 3.2'!P52=SUM('Раздел 3.2'!Q52:V52),0,1)</f>
        <v>0</v>
      </c>
    </row>
    <row r="14415" spans="1:8" x14ac:dyDescent="0.2">
      <c r="A14415" s="6">
        <f t="shared" si="214"/>
        <v>609562</v>
      </c>
      <c r="B14415" s="6">
        <v>70</v>
      </c>
      <c r="C14415" s="6">
        <v>1</v>
      </c>
      <c r="D14415" s="6">
        <v>33</v>
      </c>
      <c r="E14415" s="6" t="s">
        <v>5881</v>
      </c>
      <c r="H14415" s="6">
        <f>IF('Раздел 3.2'!P53=SUM('Раздел 3.2'!Q53:V53),0,1)</f>
        <v>0</v>
      </c>
    </row>
    <row r="14416" spans="1:8" x14ac:dyDescent="0.2">
      <c r="A14416" s="6">
        <f t="shared" si="214"/>
        <v>609562</v>
      </c>
      <c r="B14416" s="6">
        <v>70</v>
      </c>
      <c r="C14416" s="6">
        <v>1</v>
      </c>
      <c r="D14416" s="6">
        <v>34</v>
      </c>
      <c r="E14416" s="6" t="s">
        <v>5882</v>
      </c>
      <c r="H14416" s="6">
        <f>IF('Раздел 3.2'!P54=SUM('Раздел 3.2'!Q54:V54),0,1)</f>
        <v>0</v>
      </c>
    </row>
    <row r="14417" spans="1:8" x14ac:dyDescent="0.2">
      <c r="A14417" s="6">
        <f t="shared" si="214"/>
        <v>609562</v>
      </c>
      <c r="B14417" s="6">
        <v>70</v>
      </c>
      <c r="C14417" s="6">
        <v>1</v>
      </c>
      <c r="D14417" s="6">
        <v>35</v>
      </c>
      <c r="E14417" s="6" t="s">
        <v>5883</v>
      </c>
      <c r="H14417" s="6">
        <f>IF('Раздел 3.2'!P55=SUM('Раздел 3.2'!Q55:V55),0,1)</f>
        <v>0</v>
      </c>
    </row>
    <row r="14418" spans="1:8" x14ac:dyDescent="0.2">
      <c r="A14418" s="6">
        <f t="shared" si="214"/>
        <v>609562</v>
      </c>
      <c r="B14418" s="6">
        <v>70</v>
      </c>
      <c r="C14418" s="6">
        <v>1</v>
      </c>
      <c r="D14418" s="6">
        <v>36</v>
      </c>
      <c r="E14418" s="6" t="s">
        <v>6701</v>
      </c>
      <c r="H14418" s="6">
        <f>IF('Раздел 3.2'!P56=SUM('Раздел 3.2'!Q56:V56),0,1)</f>
        <v>0</v>
      </c>
    </row>
    <row r="14419" spans="1:8" x14ac:dyDescent="0.2">
      <c r="A14419" s="6">
        <f t="shared" si="214"/>
        <v>609562</v>
      </c>
      <c r="B14419" s="6">
        <v>70</v>
      </c>
      <c r="C14419" s="6">
        <v>1</v>
      </c>
      <c r="D14419" s="6">
        <v>37</v>
      </c>
      <c r="E14419" s="6" t="s">
        <v>6702</v>
      </c>
      <c r="H14419" s="6">
        <f>IF('Раздел 3.2'!P57=SUM('Раздел 3.2'!Q57:V57),0,1)</f>
        <v>0</v>
      </c>
    </row>
    <row r="14420" spans="1:8" x14ac:dyDescent="0.2">
      <c r="A14420" s="6">
        <f t="shared" si="214"/>
        <v>609562</v>
      </c>
      <c r="B14420" s="6">
        <v>70</v>
      </c>
      <c r="C14420" s="6">
        <v>1</v>
      </c>
      <c r="D14420" s="7">
        <v>38</v>
      </c>
      <c r="E14420" s="6" t="s">
        <v>5884</v>
      </c>
      <c r="H14420" s="6">
        <f>IF('Раздел 3.2'!P58=SUM('Раздел 3.2'!Q58:V58),0,1)</f>
        <v>0</v>
      </c>
    </row>
    <row r="14421" spans="1:8" x14ac:dyDescent="0.2">
      <c r="A14421" s="6">
        <f t="shared" si="214"/>
        <v>609562</v>
      </c>
      <c r="B14421" s="6">
        <v>70</v>
      </c>
      <c r="C14421" s="7">
        <v>1</v>
      </c>
      <c r="D14421" s="7">
        <v>39</v>
      </c>
      <c r="E14421" s="7" t="s">
        <v>5885</v>
      </c>
      <c r="F14421" s="7"/>
      <c r="G14421" s="7"/>
      <c r="H14421" s="7">
        <f>IF('Раздел 3.2'!P59=SUM('Раздел 3.2'!Q59:V59),0,1)</f>
        <v>0</v>
      </c>
    </row>
    <row r="14422" spans="1:8" x14ac:dyDescent="0.2">
      <c r="A14422" s="6">
        <f t="shared" si="214"/>
        <v>609562</v>
      </c>
      <c r="B14422" s="6">
        <v>70</v>
      </c>
      <c r="C14422" s="7">
        <v>1</v>
      </c>
      <c r="D14422" s="7">
        <v>40</v>
      </c>
      <c r="E14422" s="7" t="s">
        <v>6175</v>
      </c>
      <c r="F14422" s="7"/>
      <c r="G14422" s="7"/>
      <c r="H14422" s="7">
        <f>IF('Раздел 3.2'!P60=SUM('Раздел 3.2'!Q60:V60),0,1)</f>
        <v>0</v>
      </c>
    </row>
    <row r="14423" spans="1:8" x14ac:dyDescent="0.2">
      <c r="A14423" s="6">
        <f t="shared" si="214"/>
        <v>609562</v>
      </c>
      <c r="B14423" s="6">
        <v>70</v>
      </c>
      <c r="C14423" s="7">
        <v>1</v>
      </c>
      <c r="D14423" s="7">
        <v>41</v>
      </c>
      <c r="E14423" s="7" t="s">
        <v>6176</v>
      </c>
      <c r="F14423" s="7"/>
      <c r="G14423" s="7"/>
      <c r="H14423" s="7">
        <f>IF('Раздел 3.2'!P61=SUM('Раздел 3.2'!Q61:V61),0,1)</f>
        <v>0</v>
      </c>
    </row>
    <row r="14424" spans="1:8" x14ac:dyDescent="0.2">
      <c r="A14424" s="6">
        <f t="shared" si="214"/>
        <v>609562</v>
      </c>
      <c r="B14424" s="6">
        <v>70</v>
      </c>
      <c r="C14424" s="7">
        <v>1</v>
      </c>
      <c r="D14424" s="7">
        <v>42</v>
      </c>
      <c r="E14424" s="7" t="s">
        <v>6177</v>
      </c>
      <c r="F14424" s="7"/>
      <c r="G14424" s="7"/>
      <c r="H14424" s="7">
        <f>IF('Раздел 3.2'!P62=SUM('Раздел 3.2'!Q62:V62),0,1)</f>
        <v>0</v>
      </c>
    </row>
    <row r="14425" spans="1:8" x14ac:dyDescent="0.2">
      <c r="A14425" s="6">
        <f t="shared" si="214"/>
        <v>609562</v>
      </c>
      <c r="B14425" s="6">
        <v>70</v>
      </c>
      <c r="C14425" s="7">
        <v>1</v>
      </c>
      <c r="D14425" s="7">
        <v>43</v>
      </c>
      <c r="E14425" s="7" t="s">
        <v>6178</v>
      </c>
      <c r="F14425" s="7"/>
      <c r="G14425" s="7"/>
      <c r="H14425" s="7">
        <f>IF('Раздел 3.2'!P63=SUM('Раздел 3.2'!Q63:V63),0,1)</f>
        <v>0</v>
      </c>
    </row>
    <row r="14426" spans="1:8" x14ac:dyDescent="0.2">
      <c r="A14426" s="6">
        <f t="shared" si="214"/>
        <v>609562</v>
      </c>
      <c r="B14426" s="6">
        <v>70</v>
      </c>
      <c r="C14426" s="7">
        <v>1</v>
      </c>
      <c r="D14426" s="7">
        <v>44</v>
      </c>
      <c r="E14426" s="7" t="s">
        <v>6179</v>
      </c>
      <c r="F14426" s="7"/>
      <c r="G14426" s="7"/>
      <c r="H14426" s="7">
        <f>IF('Раздел 3.2'!P64=SUM('Раздел 3.2'!Q64:V64),0,1)</f>
        <v>0</v>
      </c>
    </row>
    <row r="14427" spans="1:8" x14ac:dyDescent="0.2">
      <c r="A14427" s="6">
        <f t="shared" si="214"/>
        <v>609562</v>
      </c>
      <c r="B14427" s="6">
        <v>70</v>
      </c>
      <c r="C14427" s="7">
        <v>1</v>
      </c>
      <c r="D14427" s="7">
        <v>45</v>
      </c>
      <c r="E14427" s="7" t="s">
        <v>6180</v>
      </c>
      <c r="F14427" s="7"/>
      <c r="G14427" s="7"/>
      <c r="H14427" s="7">
        <f>IF('Раздел 3.2'!P65=SUM('Раздел 3.2'!Q65:V65),0,1)</f>
        <v>0</v>
      </c>
    </row>
    <row r="14428" spans="1:8" x14ac:dyDescent="0.2">
      <c r="A14428" s="6">
        <f t="shared" si="214"/>
        <v>609562</v>
      </c>
      <c r="B14428" s="6">
        <v>70</v>
      </c>
      <c r="C14428" s="7">
        <v>1</v>
      </c>
      <c r="D14428" s="7">
        <v>46</v>
      </c>
      <c r="E14428" s="7" t="s">
        <v>6181</v>
      </c>
      <c r="F14428" s="7"/>
      <c r="G14428" s="7"/>
      <c r="H14428" s="7">
        <f>IF('Раздел 3.2'!P66=SUM('Раздел 3.2'!Q66:V66),0,1)</f>
        <v>0</v>
      </c>
    </row>
    <row r="14429" spans="1:8" x14ac:dyDescent="0.2">
      <c r="A14429" s="6">
        <f t="shared" si="214"/>
        <v>609562</v>
      </c>
      <c r="B14429" s="6">
        <v>70</v>
      </c>
      <c r="C14429" s="7">
        <v>1</v>
      </c>
      <c r="D14429" s="7">
        <v>47</v>
      </c>
      <c r="E14429" s="7" t="s">
        <v>6182</v>
      </c>
      <c r="F14429" s="7"/>
      <c r="G14429" s="7"/>
      <c r="H14429" s="7">
        <f>IF('Раздел 3.2'!P67=SUM('Раздел 3.2'!Q67:V67),0,1)</f>
        <v>0</v>
      </c>
    </row>
    <row r="14430" spans="1:8" x14ac:dyDescent="0.2">
      <c r="A14430" s="6">
        <f t="shared" si="214"/>
        <v>609562</v>
      </c>
      <c r="B14430" s="6">
        <v>70</v>
      </c>
      <c r="C14430" s="119">
        <v>1</v>
      </c>
      <c r="D14430" s="119">
        <v>48</v>
      </c>
      <c r="E14430" s="119" t="s">
        <v>6183</v>
      </c>
      <c r="F14430" s="119"/>
      <c r="G14430" s="119"/>
      <c r="H14430" s="119">
        <f>IF('Раздел 3.2'!P68=SUM('Раздел 3.2'!Q68:V68),0,1)</f>
        <v>0</v>
      </c>
    </row>
    <row r="14431" spans="1:8" x14ac:dyDescent="0.2">
      <c r="A14431" s="6">
        <f t="shared" si="214"/>
        <v>609562</v>
      </c>
      <c r="B14431" s="6">
        <v>70</v>
      </c>
      <c r="C14431" s="6">
        <v>2</v>
      </c>
      <c r="D14431" s="7">
        <v>49</v>
      </c>
      <c r="E14431" s="6" t="s">
        <v>5886</v>
      </c>
      <c r="H14431" s="6">
        <f>IF('Раздел 3.2'!W21=SUM('Раздел 3.2'!X21:AC21),0,1)</f>
        <v>0</v>
      </c>
    </row>
    <row r="14432" spans="1:8" x14ac:dyDescent="0.2">
      <c r="A14432" s="6">
        <f t="shared" si="214"/>
        <v>609562</v>
      </c>
      <c r="B14432" s="6">
        <v>70</v>
      </c>
      <c r="C14432" s="6">
        <v>2</v>
      </c>
      <c r="D14432" s="7">
        <v>50</v>
      </c>
      <c r="E14432" s="6" t="s">
        <v>5887</v>
      </c>
      <c r="H14432" s="6">
        <f>IF('Раздел 3.2'!W22=SUM('Раздел 3.2'!X22:AC22),0,1)</f>
        <v>0</v>
      </c>
    </row>
    <row r="14433" spans="1:8" x14ac:dyDescent="0.2">
      <c r="A14433" s="6">
        <f t="shared" si="214"/>
        <v>609562</v>
      </c>
      <c r="B14433" s="6">
        <v>70</v>
      </c>
      <c r="C14433" s="6">
        <v>2</v>
      </c>
      <c r="D14433" s="7">
        <v>51</v>
      </c>
      <c r="E14433" s="6" t="s">
        <v>5888</v>
      </c>
      <c r="H14433" s="6">
        <f>IF('Раздел 3.2'!W23=SUM('Раздел 3.2'!X23:AC23),0,1)</f>
        <v>0</v>
      </c>
    </row>
    <row r="14434" spans="1:8" x14ac:dyDescent="0.2">
      <c r="A14434" s="6">
        <f t="shared" si="214"/>
        <v>609562</v>
      </c>
      <c r="B14434" s="6">
        <v>70</v>
      </c>
      <c r="C14434" s="6">
        <v>2</v>
      </c>
      <c r="D14434" s="7">
        <v>52</v>
      </c>
      <c r="E14434" s="6" t="s">
        <v>5889</v>
      </c>
      <c r="H14434" s="6">
        <f>IF('Раздел 3.2'!W24=SUM('Раздел 3.2'!X24:AC24),0,1)</f>
        <v>0</v>
      </c>
    </row>
    <row r="14435" spans="1:8" x14ac:dyDescent="0.2">
      <c r="A14435" s="6">
        <f t="shared" si="214"/>
        <v>609562</v>
      </c>
      <c r="B14435" s="6">
        <v>70</v>
      </c>
      <c r="C14435" s="6">
        <v>2</v>
      </c>
      <c r="D14435" s="7">
        <v>53</v>
      </c>
      <c r="E14435" s="6" t="s">
        <v>5890</v>
      </c>
      <c r="H14435" s="6">
        <f>IF('Раздел 3.2'!W25=SUM('Раздел 3.2'!X25:AC25),0,1)</f>
        <v>0</v>
      </c>
    </row>
    <row r="14436" spans="1:8" x14ac:dyDescent="0.2">
      <c r="A14436" s="6">
        <f t="shared" si="214"/>
        <v>609562</v>
      </c>
      <c r="B14436" s="6">
        <v>70</v>
      </c>
      <c r="C14436" s="6">
        <v>2</v>
      </c>
      <c r="D14436" s="7">
        <v>54</v>
      </c>
      <c r="E14436" s="6" t="s">
        <v>5891</v>
      </c>
      <c r="H14436" s="6">
        <f>IF('Раздел 3.2'!W26=SUM('Раздел 3.2'!X26:AC26),0,1)</f>
        <v>0</v>
      </c>
    </row>
    <row r="14437" spans="1:8" x14ac:dyDescent="0.2">
      <c r="A14437" s="6">
        <f t="shared" si="214"/>
        <v>609562</v>
      </c>
      <c r="B14437" s="6">
        <v>70</v>
      </c>
      <c r="C14437" s="6">
        <v>2</v>
      </c>
      <c r="D14437" s="7">
        <v>55</v>
      </c>
      <c r="E14437" s="6" t="s">
        <v>5892</v>
      </c>
      <c r="H14437" s="6">
        <f>IF('Раздел 3.2'!W27=SUM('Раздел 3.2'!X27:AC27),0,1)</f>
        <v>0</v>
      </c>
    </row>
    <row r="14438" spans="1:8" x14ac:dyDescent="0.2">
      <c r="A14438" s="6">
        <f t="shared" si="214"/>
        <v>609562</v>
      </c>
      <c r="B14438" s="6">
        <v>70</v>
      </c>
      <c r="C14438" s="6">
        <v>2</v>
      </c>
      <c r="D14438" s="7">
        <v>56</v>
      </c>
      <c r="E14438" s="6" t="s">
        <v>5893</v>
      </c>
      <c r="H14438" s="6">
        <f>IF('Раздел 3.2'!W28=SUM('Раздел 3.2'!X28:AC28),0,1)</f>
        <v>0</v>
      </c>
    </row>
    <row r="14439" spans="1:8" x14ac:dyDescent="0.2">
      <c r="A14439" s="6">
        <f t="shared" si="214"/>
        <v>609562</v>
      </c>
      <c r="B14439" s="6">
        <v>70</v>
      </c>
      <c r="C14439" s="6">
        <v>2</v>
      </c>
      <c r="D14439" s="7">
        <v>57</v>
      </c>
      <c r="E14439" s="6" t="s">
        <v>5894</v>
      </c>
      <c r="H14439" s="6">
        <f>IF('Раздел 3.2'!W29=SUM('Раздел 3.2'!X29:AC29),0,1)</f>
        <v>0</v>
      </c>
    </row>
    <row r="14440" spans="1:8" x14ac:dyDescent="0.2">
      <c r="A14440" s="6">
        <f t="shared" ref="A14440:A14512" si="215">P_3</f>
        <v>609562</v>
      </c>
      <c r="B14440" s="6">
        <v>70</v>
      </c>
      <c r="C14440" s="6">
        <v>2</v>
      </c>
      <c r="D14440" s="7">
        <v>58</v>
      </c>
      <c r="E14440" s="6" t="s">
        <v>5895</v>
      </c>
      <c r="H14440" s="6">
        <f>IF('Раздел 3.2'!W30=SUM('Раздел 3.2'!X30:AC30),0,1)</f>
        <v>0</v>
      </c>
    </row>
    <row r="14441" spans="1:8" x14ac:dyDescent="0.2">
      <c r="A14441" s="6">
        <f t="shared" si="215"/>
        <v>609562</v>
      </c>
      <c r="B14441" s="6">
        <v>70</v>
      </c>
      <c r="C14441" s="6">
        <v>2</v>
      </c>
      <c r="D14441" s="7">
        <v>59</v>
      </c>
      <c r="E14441" s="6" t="s">
        <v>5896</v>
      </c>
      <c r="H14441" s="6">
        <f>IF('Раздел 3.2'!W31=SUM('Раздел 3.2'!X31:AC31),0,1)</f>
        <v>0</v>
      </c>
    </row>
    <row r="14442" spans="1:8" x14ac:dyDescent="0.2">
      <c r="A14442" s="6">
        <f t="shared" si="215"/>
        <v>609562</v>
      </c>
      <c r="B14442" s="6">
        <v>70</v>
      </c>
      <c r="C14442" s="6">
        <v>2</v>
      </c>
      <c r="D14442" s="7">
        <v>60</v>
      </c>
      <c r="E14442" s="6" t="s">
        <v>5897</v>
      </c>
      <c r="H14442" s="6">
        <f>IF('Раздел 3.2'!W32=SUM('Раздел 3.2'!X32:AC32),0,1)</f>
        <v>0</v>
      </c>
    </row>
    <row r="14443" spans="1:8" x14ac:dyDescent="0.2">
      <c r="A14443" s="6">
        <f t="shared" si="215"/>
        <v>609562</v>
      </c>
      <c r="B14443" s="6">
        <v>70</v>
      </c>
      <c r="C14443" s="6">
        <v>2</v>
      </c>
      <c r="D14443" s="7">
        <v>61</v>
      </c>
      <c r="E14443" s="6" t="s">
        <v>5898</v>
      </c>
      <c r="H14443" s="6">
        <f>IF('Раздел 3.2'!W33=SUM('Раздел 3.2'!X33:AC33),0,1)</f>
        <v>0</v>
      </c>
    </row>
    <row r="14444" spans="1:8" x14ac:dyDescent="0.2">
      <c r="A14444" s="6">
        <f t="shared" si="215"/>
        <v>609562</v>
      </c>
      <c r="B14444" s="6">
        <v>70</v>
      </c>
      <c r="C14444" s="6">
        <v>2</v>
      </c>
      <c r="D14444" s="7">
        <v>62</v>
      </c>
      <c r="E14444" s="6" t="s">
        <v>5899</v>
      </c>
      <c r="H14444" s="6">
        <f>IF('Раздел 3.2'!W34=SUM('Раздел 3.2'!X34:AC34),0,1)</f>
        <v>0</v>
      </c>
    </row>
    <row r="14445" spans="1:8" x14ac:dyDescent="0.2">
      <c r="A14445" s="6">
        <f t="shared" si="215"/>
        <v>609562</v>
      </c>
      <c r="B14445" s="6">
        <v>70</v>
      </c>
      <c r="C14445" s="6">
        <v>2</v>
      </c>
      <c r="D14445" s="7">
        <v>63</v>
      </c>
      <c r="E14445" s="6" t="s">
        <v>5900</v>
      </c>
      <c r="H14445" s="6">
        <f>IF('Раздел 3.2'!W35=SUM('Раздел 3.2'!X35:AC35),0,1)</f>
        <v>0</v>
      </c>
    </row>
    <row r="14446" spans="1:8" x14ac:dyDescent="0.2">
      <c r="A14446" s="6">
        <f t="shared" si="215"/>
        <v>609562</v>
      </c>
      <c r="B14446" s="6">
        <v>70</v>
      </c>
      <c r="C14446" s="6">
        <v>2</v>
      </c>
      <c r="D14446" s="7">
        <v>64</v>
      </c>
      <c r="E14446" s="6" t="s">
        <v>5901</v>
      </c>
      <c r="H14446" s="6">
        <f>IF('Раздел 3.2'!W36=SUM('Раздел 3.2'!X36:AC36),0,1)</f>
        <v>0</v>
      </c>
    </row>
    <row r="14447" spans="1:8" x14ac:dyDescent="0.2">
      <c r="A14447" s="6">
        <f t="shared" si="215"/>
        <v>609562</v>
      </c>
      <c r="B14447" s="6">
        <v>70</v>
      </c>
      <c r="C14447" s="6">
        <v>2</v>
      </c>
      <c r="D14447" s="7">
        <v>65</v>
      </c>
      <c r="E14447" s="6" t="s">
        <v>5902</v>
      </c>
      <c r="H14447" s="6">
        <f>IF('Раздел 3.2'!W37=SUM('Раздел 3.2'!X37:AC37),0,1)</f>
        <v>0</v>
      </c>
    </row>
    <row r="14448" spans="1:8" x14ac:dyDescent="0.2">
      <c r="A14448" s="6">
        <f t="shared" si="215"/>
        <v>609562</v>
      </c>
      <c r="B14448" s="6">
        <v>70</v>
      </c>
      <c r="C14448" s="6">
        <v>2</v>
      </c>
      <c r="D14448" s="7">
        <v>66</v>
      </c>
      <c r="E14448" s="6" t="s">
        <v>5903</v>
      </c>
      <c r="H14448" s="6">
        <f>IF('Раздел 3.2'!W38=SUM('Раздел 3.2'!X38:AC38),0,1)</f>
        <v>0</v>
      </c>
    </row>
    <row r="14449" spans="1:8" x14ac:dyDescent="0.2">
      <c r="A14449" s="6">
        <f t="shared" si="215"/>
        <v>609562</v>
      </c>
      <c r="B14449" s="6">
        <v>70</v>
      </c>
      <c r="C14449" s="6">
        <v>2</v>
      </c>
      <c r="D14449" s="7">
        <v>67</v>
      </c>
      <c r="E14449" s="6" t="s">
        <v>5904</v>
      </c>
      <c r="H14449" s="6">
        <f>IF('Раздел 3.2'!W39=SUM('Раздел 3.2'!X39:AC39),0,1)</f>
        <v>0</v>
      </c>
    </row>
    <row r="14450" spans="1:8" x14ac:dyDescent="0.2">
      <c r="A14450" s="6">
        <f t="shared" si="215"/>
        <v>609562</v>
      </c>
      <c r="B14450" s="6">
        <v>70</v>
      </c>
      <c r="C14450" s="6">
        <v>2</v>
      </c>
      <c r="D14450" s="7">
        <v>68</v>
      </c>
      <c r="E14450" s="6" t="s">
        <v>6705</v>
      </c>
      <c r="H14450" s="6">
        <f>IF('Раздел 3.2'!W40=SUM('Раздел 3.2'!X40:AC40),0,1)</f>
        <v>0</v>
      </c>
    </row>
    <row r="14451" spans="1:8" x14ac:dyDescent="0.2">
      <c r="A14451" s="6">
        <f t="shared" si="215"/>
        <v>609562</v>
      </c>
      <c r="B14451" s="6">
        <v>70</v>
      </c>
      <c r="C14451" s="6">
        <v>2</v>
      </c>
      <c r="D14451" s="7">
        <v>69</v>
      </c>
      <c r="E14451" s="6" t="s">
        <v>6706</v>
      </c>
      <c r="H14451" s="6">
        <f>IF('Раздел 3.2'!W41=SUM('Раздел 3.2'!X41:AC41),0,1)</f>
        <v>0</v>
      </c>
    </row>
    <row r="14452" spans="1:8" x14ac:dyDescent="0.2">
      <c r="A14452" s="6">
        <f t="shared" si="215"/>
        <v>609562</v>
      </c>
      <c r="B14452" s="6">
        <v>70</v>
      </c>
      <c r="C14452" s="6">
        <v>2</v>
      </c>
      <c r="D14452" s="7">
        <v>70</v>
      </c>
      <c r="E14452" s="6" t="s">
        <v>6707</v>
      </c>
      <c r="H14452" s="6">
        <f>IF('Раздел 3.2'!W42=SUM('Раздел 3.2'!X42:AC42),0,1)</f>
        <v>0</v>
      </c>
    </row>
    <row r="14453" spans="1:8" x14ac:dyDescent="0.2">
      <c r="A14453" s="6">
        <f t="shared" si="215"/>
        <v>609562</v>
      </c>
      <c r="B14453" s="6">
        <v>70</v>
      </c>
      <c r="C14453" s="6">
        <v>2</v>
      </c>
      <c r="D14453" s="7">
        <v>71</v>
      </c>
      <c r="E14453" s="6" t="s">
        <v>6708</v>
      </c>
      <c r="H14453" s="6">
        <f>IF('Раздел 3.2'!W43=SUM('Раздел 3.2'!X43:AC43),0,1)</f>
        <v>0</v>
      </c>
    </row>
    <row r="14454" spans="1:8" x14ac:dyDescent="0.2">
      <c r="A14454" s="6">
        <f t="shared" si="215"/>
        <v>609562</v>
      </c>
      <c r="B14454" s="6">
        <v>70</v>
      </c>
      <c r="C14454" s="6">
        <v>2</v>
      </c>
      <c r="D14454" s="7">
        <v>72</v>
      </c>
      <c r="E14454" s="6" t="s">
        <v>6709</v>
      </c>
      <c r="H14454" s="6">
        <f>IF('Раздел 3.2'!W44=SUM('Раздел 3.2'!X44:AC44),0,1)</f>
        <v>0</v>
      </c>
    </row>
    <row r="14455" spans="1:8" x14ac:dyDescent="0.2">
      <c r="A14455" s="6">
        <f t="shared" si="215"/>
        <v>609562</v>
      </c>
      <c r="B14455" s="6">
        <v>70</v>
      </c>
      <c r="C14455" s="6">
        <v>2</v>
      </c>
      <c r="D14455" s="7">
        <v>73</v>
      </c>
      <c r="E14455" s="6" t="s">
        <v>6710</v>
      </c>
      <c r="H14455" s="6">
        <f>IF('Раздел 3.2'!W45=SUM('Раздел 3.2'!X45:AC45),0,1)</f>
        <v>0</v>
      </c>
    </row>
    <row r="14456" spans="1:8" x14ac:dyDescent="0.2">
      <c r="A14456" s="6">
        <f t="shared" si="215"/>
        <v>609562</v>
      </c>
      <c r="B14456" s="6">
        <v>70</v>
      </c>
      <c r="C14456" s="6">
        <v>2</v>
      </c>
      <c r="D14456" s="7">
        <v>74</v>
      </c>
      <c r="E14456" s="6" t="s">
        <v>6711</v>
      </c>
      <c r="H14456" s="6">
        <f>IF('Раздел 3.2'!W46=SUM('Раздел 3.2'!X46:AC46),0,1)</f>
        <v>0</v>
      </c>
    </row>
    <row r="14457" spans="1:8" x14ac:dyDescent="0.2">
      <c r="A14457" s="6">
        <f t="shared" si="215"/>
        <v>609562</v>
      </c>
      <c r="B14457" s="6">
        <v>70</v>
      </c>
      <c r="C14457" s="6">
        <v>2</v>
      </c>
      <c r="D14457" s="7">
        <v>75</v>
      </c>
      <c r="E14457" s="6" t="s">
        <v>6712</v>
      </c>
      <c r="H14457" s="6">
        <f>IF('Раздел 3.2'!W47=SUM('Раздел 3.2'!X47:AC47),0,1)</f>
        <v>0</v>
      </c>
    </row>
    <row r="14458" spans="1:8" x14ac:dyDescent="0.2">
      <c r="A14458" s="6">
        <f t="shared" si="215"/>
        <v>609562</v>
      </c>
      <c r="B14458" s="6">
        <v>70</v>
      </c>
      <c r="C14458" s="6">
        <v>2</v>
      </c>
      <c r="D14458" s="7">
        <v>76</v>
      </c>
      <c r="E14458" s="6" t="s">
        <v>6713</v>
      </c>
      <c r="H14458" s="6">
        <f>IF('Раздел 3.2'!W48=SUM('Раздел 3.2'!X48:AC48),0,1)</f>
        <v>0</v>
      </c>
    </row>
    <row r="14459" spans="1:8" x14ac:dyDescent="0.2">
      <c r="A14459" s="6">
        <f t="shared" si="215"/>
        <v>609562</v>
      </c>
      <c r="B14459" s="6">
        <v>70</v>
      </c>
      <c r="C14459" s="6">
        <v>2</v>
      </c>
      <c r="D14459" s="7">
        <v>77</v>
      </c>
      <c r="E14459" s="6" t="s">
        <v>6714</v>
      </c>
      <c r="H14459" s="6">
        <f>IF('Раздел 3.2'!W49=SUM('Раздел 3.2'!X49:AC49),0,1)</f>
        <v>0</v>
      </c>
    </row>
    <row r="14460" spans="1:8" x14ac:dyDescent="0.2">
      <c r="A14460" s="6">
        <f t="shared" si="215"/>
        <v>609562</v>
      </c>
      <c r="B14460" s="6">
        <v>70</v>
      </c>
      <c r="C14460" s="6">
        <v>2</v>
      </c>
      <c r="D14460" s="7">
        <v>78</v>
      </c>
      <c r="E14460" s="6" t="s">
        <v>6715</v>
      </c>
      <c r="H14460" s="6">
        <f>IF('Раздел 3.2'!W50=SUM('Раздел 3.2'!X50:AC50),0,1)</f>
        <v>0</v>
      </c>
    </row>
    <row r="14461" spans="1:8" x14ac:dyDescent="0.2">
      <c r="A14461" s="6">
        <f t="shared" si="215"/>
        <v>609562</v>
      </c>
      <c r="B14461" s="6">
        <v>70</v>
      </c>
      <c r="C14461" s="6">
        <v>2</v>
      </c>
      <c r="D14461" s="7">
        <v>79</v>
      </c>
      <c r="E14461" s="6" t="s">
        <v>6716</v>
      </c>
      <c r="H14461" s="6">
        <f>IF('Раздел 3.2'!W51=SUM('Раздел 3.2'!X51:AC51),0,1)</f>
        <v>0</v>
      </c>
    </row>
    <row r="14462" spans="1:8" x14ac:dyDescent="0.2">
      <c r="A14462" s="6">
        <f t="shared" si="215"/>
        <v>609562</v>
      </c>
      <c r="B14462" s="6">
        <v>70</v>
      </c>
      <c r="C14462" s="6">
        <v>2</v>
      </c>
      <c r="D14462" s="7">
        <v>80</v>
      </c>
      <c r="E14462" s="6" t="s">
        <v>7566</v>
      </c>
      <c r="H14462" s="6">
        <f>IF('Раздел 3.2'!W52=SUM('Раздел 3.2'!X52:AC52),0,1)</f>
        <v>0</v>
      </c>
    </row>
    <row r="14463" spans="1:8" x14ac:dyDescent="0.2">
      <c r="A14463" s="6">
        <f t="shared" si="215"/>
        <v>609562</v>
      </c>
      <c r="B14463" s="6">
        <v>70</v>
      </c>
      <c r="C14463" s="6">
        <v>2</v>
      </c>
      <c r="D14463" s="7">
        <v>81</v>
      </c>
      <c r="E14463" s="6" t="s">
        <v>7567</v>
      </c>
      <c r="H14463" s="6">
        <f>IF('Раздел 3.2'!W53=SUM('Раздел 3.2'!X53:AC53),0,1)</f>
        <v>0</v>
      </c>
    </row>
    <row r="14464" spans="1:8" x14ac:dyDescent="0.2">
      <c r="A14464" s="6">
        <f t="shared" si="215"/>
        <v>609562</v>
      </c>
      <c r="B14464" s="6">
        <v>70</v>
      </c>
      <c r="C14464" s="6">
        <v>2</v>
      </c>
      <c r="D14464" s="7">
        <v>82</v>
      </c>
      <c r="E14464" s="6" t="s">
        <v>7568</v>
      </c>
      <c r="H14464" s="6">
        <f>IF('Раздел 3.2'!W54=SUM('Раздел 3.2'!X54:AC54),0,1)</f>
        <v>0</v>
      </c>
    </row>
    <row r="14465" spans="1:8" x14ac:dyDescent="0.2">
      <c r="A14465" s="6">
        <f t="shared" si="215"/>
        <v>609562</v>
      </c>
      <c r="B14465" s="6">
        <v>70</v>
      </c>
      <c r="C14465" s="6">
        <v>2</v>
      </c>
      <c r="D14465" s="7">
        <v>83</v>
      </c>
      <c r="E14465" s="6" t="s">
        <v>7569</v>
      </c>
      <c r="H14465" s="6">
        <f>IF('Раздел 3.2'!W55=SUM('Раздел 3.2'!X55:AC55),0,1)</f>
        <v>0</v>
      </c>
    </row>
    <row r="14466" spans="1:8" x14ac:dyDescent="0.2">
      <c r="A14466" s="6">
        <f t="shared" si="215"/>
        <v>609562</v>
      </c>
      <c r="B14466" s="6">
        <v>70</v>
      </c>
      <c r="C14466" s="6">
        <v>2</v>
      </c>
      <c r="D14466" s="7">
        <v>84</v>
      </c>
      <c r="E14466" s="6" t="s">
        <v>7570</v>
      </c>
      <c r="H14466" s="6">
        <f>IF('Раздел 3.2'!W56=SUM('Раздел 3.2'!X56:AC56),0,1)</f>
        <v>0</v>
      </c>
    </row>
    <row r="14467" spans="1:8" x14ac:dyDescent="0.2">
      <c r="A14467" s="6">
        <f t="shared" si="215"/>
        <v>609562</v>
      </c>
      <c r="B14467" s="6">
        <v>70</v>
      </c>
      <c r="C14467" s="6">
        <v>2</v>
      </c>
      <c r="D14467" s="7">
        <v>85</v>
      </c>
      <c r="E14467" s="6" t="s">
        <v>7571</v>
      </c>
      <c r="H14467" s="6">
        <f>IF('Раздел 3.2'!W57=SUM('Раздел 3.2'!X57:AC57),0,1)</f>
        <v>0</v>
      </c>
    </row>
    <row r="14468" spans="1:8" x14ac:dyDescent="0.2">
      <c r="A14468" s="6">
        <f t="shared" si="215"/>
        <v>609562</v>
      </c>
      <c r="B14468" s="6">
        <v>70</v>
      </c>
      <c r="C14468" s="6">
        <v>2</v>
      </c>
      <c r="D14468" s="7">
        <v>86</v>
      </c>
      <c r="E14468" s="6" t="s">
        <v>7572</v>
      </c>
      <c r="H14468" s="6">
        <f>IF('Раздел 3.2'!W58=SUM('Раздел 3.2'!X58:AC58),0,1)</f>
        <v>0</v>
      </c>
    </row>
    <row r="14469" spans="1:8" x14ac:dyDescent="0.2">
      <c r="A14469" s="6">
        <f t="shared" si="215"/>
        <v>609562</v>
      </c>
      <c r="B14469" s="6">
        <v>70</v>
      </c>
      <c r="C14469" s="7">
        <v>2</v>
      </c>
      <c r="D14469" s="7">
        <v>87</v>
      </c>
      <c r="E14469" s="7" t="s">
        <v>8392</v>
      </c>
      <c r="F14469" s="7"/>
      <c r="G14469" s="7"/>
      <c r="H14469" s="7">
        <f>IF('Раздел 3.2'!W59=SUM('Раздел 3.2'!X59:AC59),0,1)</f>
        <v>0</v>
      </c>
    </row>
    <row r="14470" spans="1:8" x14ac:dyDescent="0.2">
      <c r="A14470" s="6">
        <f t="shared" si="215"/>
        <v>609562</v>
      </c>
      <c r="B14470" s="6">
        <v>70</v>
      </c>
      <c r="C14470" s="7">
        <v>2</v>
      </c>
      <c r="D14470" s="7">
        <v>88</v>
      </c>
      <c r="E14470" s="7" t="s">
        <v>6184</v>
      </c>
      <c r="F14470" s="7"/>
      <c r="G14470" s="7"/>
      <c r="H14470" s="7">
        <f>IF('Раздел 3.2'!W60=SUM('Раздел 3.2'!X60:AC60),0,1)</f>
        <v>0</v>
      </c>
    </row>
    <row r="14471" spans="1:8" x14ac:dyDescent="0.2">
      <c r="A14471" s="6">
        <f t="shared" si="215"/>
        <v>609562</v>
      </c>
      <c r="B14471" s="6">
        <v>70</v>
      </c>
      <c r="C14471" s="7">
        <v>2</v>
      </c>
      <c r="D14471" s="7">
        <v>89</v>
      </c>
      <c r="E14471" s="7" t="s">
        <v>6185</v>
      </c>
      <c r="F14471" s="7"/>
      <c r="G14471" s="7"/>
      <c r="H14471" s="7">
        <f>IF('Раздел 3.2'!W61=SUM('Раздел 3.2'!X61:AC61),0,1)</f>
        <v>0</v>
      </c>
    </row>
    <row r="14472" spans="1:8" x14ac:dyDescent="0.2">
      <c r="A14472" s="6">
        <f t="shared" si="215"/>
        <v>609562</v>
      </c>
      <c r="B14472" s="6">
        <v>70</v>
      </c>
      <c r="C14472" s="7">
        <v>2</v>
      </c>
      <c r="D14472" s="7">
        <v>90</v>
      </c>
      <c r="E14472" s="7" t="s">
        <v>6186</v>
      </c>
      <c r="F14472" s="7"/>
      <c r="G14472" s="7"/>
      <c r="H14472" s="7">
        <f>IF('Раздел 3.2'!W62=SUM('Раздел 3.2'!X62:AC62),0,1)</f>
        <v>0</v>
      </c>
    </row>
    <row r="14473" spans="1:8" x14ac:dyDescent="0.2">
      <c r="A14473" s="6">
        <f t="shared" si="215"/>
        <v>609562</v>
      </c>
      <c r="B14473" s="6">
        <v>70</v>
      </c>
      <c r="C14473" s="7">
        <v>2</v>
      </c>
      <c r="D14473" s="7">
        <v>91</v>
      </c>
      <c r="E14473" s="7" t="s">
        <v>6187</v>
      </c>
      <c r="F14473" s="7"/>
      <c r="G14473" s="7"/>
      <c r="H14473" s="7">
        <f>IF('Раздел 3.2'!W63=SUM('Раздел 3.2'!X63:AC63),0,1)</f>
        <v>0</v>
      </c>
    </row>
    <row r="14474" spans="1:8" x14ac:dyDescent="0.2">
      <c r="A14474" s="6">
        <f t="shared" si="215"/>
        <v>609562</v>
      </c>
      <c r="B14474" s="6">
        <v>70</v>
      </c>
      <c r="C14474" s="7">
        <v>2</v>
      </c>
      <c r="D14474" s="7">
        <v>92</v>
      </c>
      <c r="E14474" s="7" t="s">
        <v>6188</v>
      </c>
      <c r="F14474" s="7"/>
      <c r="G14474" s="7"/>
      <c r="H14474" s="7">
        <f>IF('Раздел 3.2'!W64=SUM('Раздел 3.2'!X64:AC64),0,1)</f>
        <v>0</v>
      </c>
    </row>
    <row r="14475" spans="1:8" x14ac:dyDescent="0.2">
      <c r="A14475" s="6">
        <f t="shared" si="215"/>
        <v>609562</v>
      </c>
      <c r="B14475" s="6">
        <v>70</v>
      </c>
      <c r="C14475" s="7">
        <v>2</v>
      </c>
      <c r="D14475" s="7">
        <v>93</v>
      </c>
      <c r="E14475" s="7" t="s">
        <v>6189</v>
      </c>
      <c r="F14475" s="7"/>
      <c r="G14475" s="7"/>
      <c r="H14475" s="7">
        <f>IF('Раздел 3.2'!W65=SUM('Раздел 3.2'!X65:AC65),0,1)</f>
        <v>0</v>
      </c>
    </row>
    <row r="14476" spans="1:8" x14ac:dyDescent="0.2">
      <c r="A14476" s="6">
        <f t="shared" si="215"/>
        <v>609562</v>
      </c>
      <c r="B14476" s="6">
        <v>70</v>
      </c>
      <c r="C14476" s="7">
        <v>2</v>
      </c>
      <c r="D14476" s="7">
        <v>94</v>
      </c>
      <c r="E14476" s="7" t="s">
        <v>6190</v>
      </c>
      <c r="F14476" s="7"/>
      <c r="G14476" s="7"/>
      <c r="H14476" s="7">
        <f>IF('Раздел 3.2'!W66=SUM('Раздел 3.2'!X66:AC66),0,1)</f>
        <v>0</v>
      </c>
    </row>
    <row r="14477" spans="1:8" x14ac:dyDescent="0.2">
      <c r="A14477" s="6">
        <f t="shared" si="215"/>
        <v>609562</v>
      </c>
      <c r="B14477" s="6">
        <v>70</v>
      </c>
      <c r="C14477" s="7">
        <v>2</v>
      </c>
      <c r="D14477" s="7">
        <v>95</v>
      </c>
      <c r="E14477" s="7" t="s">
        <v>6982</v>
      </c>
      <c r="F14477" s="7"/>
      <c r="G14477" s="7"/>
      <c r="H14477" s="7">
        <f>IF('Раздел 3.2'!W67=SUM('Раздел 3.2'!X67:AC67),0,1)</f>
        <v>0</v>
      </c>
    </row>
    <row r="14478" spans="1:8" x14ac:dyDescent="0.2">
      <c r="A14478" s="6">
        <f t="shared" si="215"/>
        <v>609562</v>
      </c>
      <c r="B14478" s="6">
        <v>70</v>
      </c>
      <c r="C14478" s="119">
        <v>2</v>
      </c>
      <c r="D14478" s="119">
        <v>96</v>
      </c>
      <c r="E14478" s="119" t="s">
        <v>6983</v>
      </c>
      <c r="F14478" s="119"/>
      <c r="G14478" s="119"/>
      <c r="H14478" s="119">
        <f>IF('Раздел 3.2'!W68=SUM('Раздел 3.2'!X68:AC68),0,1)</f>
        <v>0</v>
      </c>
    </row>
    <row r="14479" spans="1:8" x14ac:dyDescent="0.2">
      <c r="A14479" s="6">
        <f t="shared" si="215"/>
        <v>609562</v>
      </c>
      <c r="B14479" s="6">
        <v>70</v>
      </c>
      <c r="C14479" s="6">
        <v>3</v>
      </c>
      <c r="D14479" s="7">
        <v>97</v>
      </c>
      <c r="E14479" s="6" t="s">
        <v>8393</v>
      </c>
      <c r="H14479" s="6">
        <f>IF('Раздел 3.2'!P21=SUM('Раздел 3.2'!W21,'Раздел 3.2'!AD21),0,1)</f>
        <v>0</v>
      </c>
    </row>
    <row r="14480" spans="1:8" x14ac:dyDescent="0.2">
      <c r="A14480" s="6">
        <f t="shared" si="215"/>
        <v>609562</v>
      </c>
      <c r="B14480" s="6">
        <v>70</v>
      </c>
      <c r="C14480" s="6">
        <v>3</v>
      </c>
      <c r="D14480" s="7">
        <v>98</v>
      </c>
      <c r="E14480" s="6" t="s">
        <v>8394</v>
      </c>
      <c r="H14480" s="6">
        <f>IF('Раздел 3.2'!P22=SUM('Раздел 3.2'!W22,'Раздел 3.2'!AD22),0,1)</f>
        <v>0</v>
      </c>
    </row>
    <row r="14481" spans="1:8" x14ac:dyDescent="0.2">
      <c r="A14481" s="6">
        <f t="shared" si="215"/>
        <v>609562</v>
      </c>
      <c r="B14481" s="6">
        <v>70</v>
      </c>
      <c r="C14481" s="6">
        <v>3</v>
      </c>
      <c r="D14481" s="7">
        <v>99</v>
      </c>
      <c r="E14481" s="6" t="s">
        <v>8395</v>
      </c>
      <c r="H14481" s="6">
        <f>IF('Раздел 3.2'!P23=SUM('Раздел 3.2'!W23,'Раздел 3.2'!AD23),0,1)</f>
        <v>0</v>
      </c>
    </row>
    <row r="14482" spans="1:8" x14ac:dyDescent="0.2">
      <c r="A14482" s="6">
        <f t="shared" si="215"/>
        <v>609562</v>
      </c>
      <c r="B14482" s="6">
        <v>70</v>
      </c>
      <c r="C14482" s="6">
        <v>3</v>
      </c>
      <c r="D14482" s="7">
        <v>100</v>
      </c>
      <c r="E14482" s="6" t="s">
        <v>8396</v>
      </c>
      <c r="H14482" s="6">
        <f>IF('Раздел 3.2'!P24=SUM('Раздел 3.2'!W24,'Раздел 3.2'!AD24),0,1)</f>
        <v>0</v>
      </c>
    </row>
    <row r="14483" spans="1:8" x14ac:dyDescent="0.2">
      <c r="A14483" s="6">
        <f t="shared" si="215"/>
        <v>609562</v>
      </c>
      <c r="B14483" s="6">
        <v>70</v>
      </c>
      <c r="C14483" s="6">
        <v>3</v>
      </c>
      <c r="D14483" s="7">
        <v>101</v>
      </c>
      <c r="E14483" s="6" t="s">
        <v>8397</v>
      </c>
      <c r="H14483" s="6">
        <f>IF('Раздел 3.2'!P25=SUM('Раздел 3.2'!W25,'Раздел 3.2'!AD25),0,1)</f>
        <v>0</v>
      </c>
    </row>
    <row r="14484" spans="1:8" x14ac:dyDescent="0.2">
      <c r="A14484" s="6">
        <f t="shared" si="215"/>
        <v>609562</v>
      </c>
      <c r="B14484" s="6">
        <v>70</v>
      </c>
      <c r="C14484" s="6">
        <v>3</v>
      </c>
      <c r="D14484" s="7">
        <v>102</v>
      </c>
      <c r="E14484" s="6" t="s">
        <v>8398</v>
      </c>
      <c r="H14484" s="6">
        <f>IF('Раздел 3.2'!P26=SUM('Раздел 3.2'!W26,'Раздел 3.2'!AD26),0,1)</f>
        <v>0</v>
      </c>
    </row>
    <row r="14485" spans="1:8" x14ac:dyDescent="0.2">
      <c r="A14485" s="6">
        <f t="shared" si="215"/>
        <v>609562</v>
      </c>
      <c r="B14485" s="6">
        <v>70</v>
      </c>
      <c r="C14485" s="6">
        <v>3</v>
      </c>
      <c r="D14485" s="7">
        <v>103</v>
      </c>
      <c r="E14485" s="6" t="s">
        <v>8399</v>
      </c>
      <c r="H14485" s="6">
        <f>IF('Раздел 3.2'!P27=SUM('Раздел 3.2'!W27,'Раздел 3.2'!AD27),0,1)</f>
        <v>0</v>
      </c>
    </row>
    <row r="14486" spans="1:8" x14ac:dyDescent="0.2">
      <c r="A14486" s="6">
        <f t="shared" si="215"/>
        <v>609562</v>
      </c>
      <c r="B14486" s="6">
        <v>70</v>
      </c>
      <c r="C14486" s="6">
        <v>3</v>
      </c>
      <c r="D14486" s="7">
        <v>104</v>
      </c>
      <c r="E14486" s="6" t="s">
        <v>8400</v>
      </c>
      <c r="H14486" s="6">
        <f>IF('Раздел 3.2'!P28=SUM('Раздел 3.2'!W28,'Раздел 3.2'!AD28),0,1)</f>
        <v>0</v>
      </c>
    </row>
    <row r="14487" spans="1:8" x14ac:dyDescent="0.2">
      <c r="A14487" s="6">
        <f t="shared" si="215"/>
        <v>609562</v>
      </c>
      <c r="B14487" s="6">
        <v>70</v>
      </c>
      <c r="C14487" s="6">
        <v>3</v>
      </c>
      <c r="D14487" s="7">
        <v>105</v>
      </c>
      <c r="E14487" s="6" t="s">
        <v>8401</v>
      </c>
      <c r="H14487" s="6">
        <f>IF('Раздел 3.2'!P29=SUM('Раздел 3.2'!W29,'Раздел 3.2'!AD29),0,1)</f>
        <v>0</v>
      </c>
    </row>
    <row r="14488" spans="1:8" x14ac:dyDescent="0.2">
      <c r="A14488" s="6">
        <f t="shared" si="215"/>
        <v>609562</v>
      </c>
      <c r="B14488" s="6">
        <v>70</v>
      </c>
      <c r="C14488" s="6">
        <v>3</v>
      </c>
      <c r="D14488" s="7">
        <v>106</v>
      </c>
      <c r="E14488" s="6" t="s">
        <v>6733</v>
      </c>
      <c r="H14488" s="6">
        <f>IF('Раздел 3.2'!P30=SUM('Раздел 3.2'!W30,'Раздел 3.2'!AD30),0,1)</f>
        <v>0</v>
      </c>
    </row>
    <row r="14489" spans="1:8" x14ac:dyDescent="0.2">
      <c r="A14489" s="6">
        <f t="shared" si="215"/>
        <v>609562</v>
      </c>
      <c r="B14489" s="6">
        <v>70</v>
      </c>
      <c r="C14489" s="6">
        <v>3</v>
      </c>
      <c r="D14489" s="7">
        <v>107</v>
      </c>
      <c r="E14489" s="6" t="s">
        <v>6734</v>
      </c>
      <c r="H14489" s="6">
        <f>IF('Раздел 3.2'!P31=SUM('Раздел 3.2'!W31,'Раздел 3.2'!AD31),0,1)</f>
        <v>0</v>
      </c>
    </row>
    <row r="14490" spans="1:8" x14ac:dyDescent="0.2">
      <c r="A14490" s="6">
        <f t="shared" si="215"/>
        <v>609562</v>
      </c>
      <c r="B14490" s="6">
        <v>70</v>
      </c>
      <c r="C14490" s="6">
        <v>3</v>
      </c>
      <c r="D14490" s="7">
        <v>108</v>
      </c>
      <c r="E14490" s="6" t="s">
        <v>6735</v>
      </c>
      <c r="H14490" s="6">
        <f>IF('Раздел 3.2'!P32=SUM('Раздел 3.2'!W32,'Раздел 3.2'!AD32),0,1)</f>
        <v>0</v>
      </c>
    </row>
    <row r="14491" spans="1:8" x14ac:dyDescent="0.2">
      <c r="A14491" s="6">
        <f t="shared" si="215"/>
        <v>609562</v>
      </c>
      <c r="B14491" s="6">
        <v>70</v>
      </c>
      <c r="C14491" s="6">
        <v>3</v>
      </c>
      <c r="D14491" s="7">
        <v>109</v>
      </c>
      <c r="E14491" s="6" t="s">
        <v>6736</v>
      </c>
      <c r="H14491" s="6">
        <f>IF('Раздел 3.2'!P33=SUM('Раздел 3.2'!W33,'Раздел 3.2'!AD33),0,1)</f>
        <v>0</v>
      </c>
    </row>
    <row r="14492" spans="1:8" x14ac:dyDescent="0.2">
      <c r="A14492" s="6">
        <f t="shared" si="215"/>
        <v>609562</v>
      </c>
      <c r="B14492" s="6">
        <v>70</v>
      </c>
      <c r="C14492" s="6">
        <v>3</v>
      </c>
      <c r="D14492" s="7">
        <v>110</v>
      </c>
      <c r="E14492" s="6" t="s">
        <v>7545</v>
      </c>
      <c r="H14492" s="6">
        <f>IF('Раздел 3.2'!P34=SUM('Раздел 3.2'!W34,'Раздел 3.2'!AD34),0,1)</f>
        <v>0</v>
      </c>
    </row>
    <row r="14493" spans="1:8" x14ac:dyDescent="0.2">
      <c r="A14493" s="6">
        <f t="shared" si="215"/>
        <v>609562</v>
      </c>
      <c r="B14493" s="6">
        <v>70</v>
      </c>
      <c r="C14493" s="6">
        <v>3</v>
      </c>
      <c r="D14493" s="7">
        <v>111</v>
      </c>
      <c r="E14493" s="6" t="s">
        <v>7546</v>
      </c>
      <c r="H14493" s="6">
        <f>IF('Раздел 3.2'!P35=SUM('Раздел 3.2'!W35,'Раздел 3.2'!AD35),0,1)</f>
        <v>0</v>
      </c>
    </row>
    <row r="14494" spans="1:8" x14ac:dyDescent="0.2">
      <c r="A14494" s="6">
        <f t="shared" si="215"/>
        <v>609562</v>
      </c>
      <c r="B14494" s="6">
        <v>70</v>
      </c>
      <c r="C14494" s="6">
        <v>3</v>
      </c>
      <c r="D14494" s="7">
        <v>112</v>
      </c>
      <c r="E14494" s="6" t="s">
        <v>7547</v>
      </c>
      <c r="H14494" s="6">
        <f>IF('Раздел 3.2'!P36=SUM('Раздел 3.2'!W36,'Раздел 3.2'!AD36),0,1)</f>
        <v>0</v>
      </c>
    </row>
    <row r="14495" spans="1:8" x14ac:dyDescent="0.2">
      <c r="A14495" s="6">
        <f t="shared" si="215"/>
        <v>609562</v>
      </c>
      <c r="B14495" s="6">
        <v>70</v>
      </c>
      <c r="C14495" s="6">
        <v>3</v>
      </c>
      <c r="D14495" s="7">
        <v>113</v>
      </c>
      <c r="E14495" s="6" t="s">
        <v>8408</v>
      </c>
      <c r="H14495" s="6">
        <f>IF('Раздел 3.2'!P37=SUM('Раздел 3.2'!W37,'Раздел 3.2'!AD37),0,1)</f>
        <v>0</v>
      </c>
    </row>
    <row r="14496" spans="1:8" x14ac:dyDescent="0.2">
      <c r="A14496" s="6">
        <f t="shared" si="215"/>
        <v>609562</v>
      </c>
      <c r="B14496" s="6">
        <v>70</v>
      </c>
      <c r="C14496" s="6">
        <v>3</v>
      </c>
      <c r="D14496" s="7">
        <v>114</v>
      </c>
      <c r="E14496" s="6" t="s">
        <v>8409</v>
      </c>
      <c r="H14496" s="6">
        <f>IF('Раздел 3.2'!P38=SUM('Раздел 3.2'!W38,'Раздел 3.2'!AD38),0,1)</f>
        <v>0</v>
      </c>
    </row>
    <row r="14497" spans="1:8" x14ac:dyDescent="0.2">
      <c r="A14497" s="6">
        <f t="shared" si="215"/>
        <v>609562</v>
      </c>
      <c r="B14497" s="6">
        <v>70</v>
      </c>
      <c r="C14497" s="6">
        <v>3</v>
      </c>
      <c r="D14497" s="7">
        <v>115</v>
      </c>
      <c r="E14497" s="6" t="s">
        <v>8410</v>
      </c>
      <c r="H14497" s="6">
        <f>IF('Раздел 3.2'!P39=SUM('Раздел 3.2'!W39,'Раздел 3.2'!AD39),0,1)</f>
        <v>0</v>
      </c>
    </row>
    <row r="14498" spans="1:8" x14ac:dyDescent="0.2">
      <c r="A14498" s="6">
        <f t="shared" si="215"/>
        <v>609562</v>
      </c>
      <c r="B14498" s="6">
        <v>70</v>
      </c>
      <c r="C14498" s="6">
        <v>3</v>
      </c>
      <c r="D14498" s="7">
        <v>116</v>
      </c>
      <c r="E14498" s="6" t="s">
        <v>8411</v>
      </c>
      <c r="H14498" s="6">
        <f>IF('Раздел 3.2'!P40=SUM('Раздел 3.2'!W40,'Раздел 3.2'!AD40),0,1)</f>
        <v>0</v>
      </c>
    </row>
    <row r="14499" spans="1:8" x14ac:dyDescent="0.2">
      <c r="A14499" s="6">
        <f t="shared" si="215"/>
        <v>609562</v>
      </c>
      <c r="B14499" s="6">
        <v>70</v>
      </c>
      <c r="C14499" s="6">
        <v>3</v>
      </c>
      <c r="D14499" s="7">
        <v>117</v>
      </c>
      <c r="E14499" s="6" t="s">
        <v>8412</v>
      </c>
      <c r="H14499" s="6">
        <f>IF('Раздел 3.2'!P41=SUM('Раздел 3.2'!W41,'Раздел 3.2'!AD41),0,1)</f>
        <v>0</v>
      </c>
    </row>
    <row r="14500" spans="1:8" x14ac:dyDescent="0.2">
      <c r="A14500" s="6">
        <f t="shared" si="215"/>
        <v>609562</v>
      </c>
      <c r="B14500" s="6">
        <v>70</v>
      </c>
      <c r="C14500" s="6">
        <v>3</v>
      </c>
      <c r="D14500" s="7">
        <v>118</v>
      </c>
      <c r="E14500" s="6" t="s">
        <v>8413</v>
      </c>
      <c r="H14500" s="6">
        <f>IF('Раздел 3.2'!P42=SUM('Раздел 3.2'!W42,'Раздел 3.2'!AD42),0,1)</f>
        <v>0</v>
      </c>
    </row>
    <row r="14501" spans="1:8" x14ac:dyDescent="0.2">
      <c r="A14501" s="6">
        <f t="shared" si="215"/>
        <v>609562</v>
      </c>
      <c r="B14501" s="6">
        <v>70</v>
      </c>
      <c r="C14501" s="6">
        <v>3</v>
      </c>
      <c r="D14501" s="7">
        <v>119</v>
      </c>
      <c r="E14501" s="6" t="s">
        <v>8414</v>
      </c>
      <c r="H14501" s="6">
        <f>IF('Раздел 3.2'!P43=SUM('Раздел 3.2'!W43,'Раздел 3.2'!AD43),0,1)</f>
        <v>0</v>
      </c>
    </row>
    <row r="14502" spans="1:8" x14ac:dyDescent="0.2">
      <c r="A14502" s="6">
        <f t="shared" si="215"/>
        <v>609562</v>
      </c>
      <c r="B14502" s="6">
        <v>70</v>
      </c>
      <c r="C14502" s="6">
        <v>3</v>
      </c>
      <c r="D14502" s="7">
        <v>120</v>
      </c>
      <c r="E14502" s="6" t="s">
        <v>8415</v>
      </c>
      <c r="H14502" s="6">
        <f>IF('Раздел 3.2'!P44=SUM('Раздел 3.2'!W44,'Раздел 3.2'!AD44),0,1)</f>
        <v>0</v>
      </c>
    </row>
    <row r="14503" spans="1:8" x14ac:dyDescent="0.2">
      <c r="A14503" s="6">
        <f t="shared" si="215"/>
        <v>609562</v>
      </c>
      <c r="B14503" s="6">
        <v>70</v>
      </c>
      <c r="C14503" s="6">
        <v>3</v>
      </c>
      <c r="D14503" s="7">
        <v>121</v>
      </c>
      <c r="E14503" s="6" t="s">
        <v>8416</v>
      </c>
      <c r="H14503" s="6">
        <f>IF('Раздел 3.2'!P45=SUM('Раздел 3.2'!W45,'Раздел 3.2'!AD45),0,1)</f>
        <v>0</v>
      </c>
    </row>
    <row r="14504" spans="1:8" x14ac:dyDescent="0.2">
      <c r="A14504" s="6">
        <f t="shared" si="215"/>
        <v>609562</v>
      </c>
      <c r="B14504" s="6">
        <v>70</v>
      </c>
      <c r="C14504" s="6">
        <v>3</v>
      </c>
      <c r="D14504" s="7">
        <v>122</v>
      </c>
      <c r="E14504" s="6" t="s">
        <v>8417</v>
      </c>
      <c r="H14504" s="6">
        <f>IF('Раздел 3.2'!P46=SUM('Раздел 3.2'!W46,'Раздел 3.2'!AD46),0,1)</f>
        <v>0</v>
      </c>
    </row>
    <row r="14505" spans="1:8" x14ac:dyDescent="0.2">
      <c r="A14505" s="6">
        <f t="shared" si="215"/>
        <v>609562</v>
      </c>
      <c r="B14505" s="6">
        <v>70</v>
      </c>
      <c r="C14505" s="6">
        <v>3</v>
      </c>
      <c r="D14505" s="7">
        <v>123</v>
      </c>
      <c r="E14505" s="6" t="s">
        <v>8418</v>
      </c>
      <c r="H14505" s="6">
        <f>IF('Раздел 3.2'!P47=SUM('Раздел 3.2'!W47,'Раздел 3.2'!AD47),0,1)</f>
        <v>0</v>
      </c>
    </row>
    <row r="14506" spans="1:8" x14ac:dyDescent="0.2">
      <c r="A14506" s="6">
        <f t="shared" si="215"/>
        <v>609562</v>
      </c>
      <c r="B14506" s="6">
        <v>70</v>
      </c>
      <c r="C14506" s="6">
        <v>3</v>
      </c>
      <c r="D14506" s="7">
        <v>124</v>
      </c>
      <c r="E14506" s="6" t="s">
        <v>8419</v>
      </c>
      <c r="H14506" s="6">
        <f>IF('Раздел 3.2'!P48=SUM('Раздел 3.2'!W48,'Раздел 3.2'!AD48),0,1)</f>
        <v>0</v>
      </c>
    </row>
    <row r="14507" spans="1:8" x14ac:dyDescent="0.2">
      <c r="A14507" s="6">
        <f t="shared" si="215"/>
        <v>609562</v>
      </c>
      <c r="B14507" s="6">
        <v>70</v>
      </c>
      <c r="C14507" s="6">
        <v>3</v>
      </c>
      <c r="D14507" s="7">
        <v>125</v>
      </c>
      <c r="E14507" s="6" t="s">
        <v>7596</v>
      </c>
      <c r="H14507" s="6">
        <f>IF('Раздел 3.2'!P49=SUM('Раздел 3.2'!W49,'Раздел 3.2'!AD49),0,1)</f>
        <v>0</v>
      </c>
    </row>
    <row r="14508" spans="1:8" x14ac:dyDescent="0.2">
      <c r="A14508" s="6">
        <f t="shared" si="215"/>
        <v>609562</v>
      </c>
      <c r="B14508" s="6">
        <v>70</v>
      </c>
      <c r="C14508" s="6">
        <v>3</v>
      </c>
      <c r="D14508" s="7">
        <v>126</v>
      </c>
      <c r="E14508" s="6" t="s">
        <v>7597</v>
      </c>
      <c r="H14508" s="6">
        <f>IF('Раздел 3.2'!P50=SUM('Раздел 3.2'!W50,'Раздел 3.2'!AD50),0,1)</f>
        <v>0</v>
      </c>
    </row>
    <row r="14509" spans="1:8" x14ac:dyDescent="0.2">
      <c r="A14509" s="6">
        <f t="shared" si="215"/>
        <v>609562</v>
      </c>
      <c r="B14509" s="6">
        <v>70</v>
      </c>
      <c r="C14509" s="6">
        <v>3</v>
      </c>
      <c r="D14509" s="7">
        <v>127</v>
      </c>
      <c r="E14509" s="6" t="s">
        <v>7598</v>
      </c>
      <c r="H14509" s="6">
        <f>IF('Раздел 3.2'!P51=SUM('Раздел 3.2'!W51,'Раздел 3.2'!AD51),0,1)</f>
        <v>0</v>
      </c>
    </row>
    <row r="14510" spans="1:8" x14ac:dyDescent="0.2">
      <c r="A14510" s="6">
        <f t="shared" si="215"/>
        <v>609562</v>
      </c>
      <c r="B14510" s="6">
        <v>70</v>
      </c>
      <c r="C14510" s="6">
        <v>3</v>
      </c>
      <c r="D14510" s="7">
        <v>128</v>
      </c>
      <c r="E14510" s="6" t="s">
        <v>7599</v>
      </c>
      <c r="H14510" s="6">
        <f>IF('Раздел 3.2'!P52=SUM('Раздел 3.2'!W52,'Раздел 3.2'!AD52),0,1)</f>
        <v>0</v>
      </c>
    </row>
    <row r="14511" spans="1:8" x14ac:dyDescent="0.2">
      <c r="A14511" s="6">
        <f t="shared" si="215"/>
        <v>609562</v>
      </c>
      <c r="B14511" s="6">
        <v>70</v>
      </c>
      <c r="C14511" s="6">
        <v>3</v>
      </c>
      <c r="D14511" s="7">
        <v>129</v>
      </c>
      <c r="E14511" s="6" t="s">
        <v>7600</v>
      </c>
      <c r="H14511" s="6">
        <f>IF('Раздел 3.2'!P53=SUM('Раздел 3.2'!W53,'Раздел 3.2'!AD53),0,1)</f>
        <v>0</v>
      </c>
    </row>
    <row r="14512" spans="1:8" x14ac:dyDescent="0.2">
      <c r="A14512" s="6">
        <f t="shared" si="215"/>
        <v>609562</v>
      </c>
      <c r="B14512" s="6">
        <v>70</v>
      </c>
      <c r="C14512" s="6">
        <v>3</v>
      </c>
      <c r="D14512" s="7">
        <v>130</v>
      </c>
      <c r="E14512" s="6" t="s">
        <v>7601</v>
      </c>
      <c r="H14512" s="6">
        <f>IF('Раздел 3.2'!P54=SUM('Раздел 3.2'!W54,'Раздел 3.2'!AD54),0,1)</f>
        <v>0</v>
      </c>
    </row>
    <row r="14513" spans="1:8" x14ac:dyDescent="0.2">
      <c r="A14513" s="6">
        <f t="shared" ref="A14513:A14585" si="216">P_3</f>
        <v>609562</v>
      </c>
      <c r="B14513" s="6">
        <v>70</v>
      </c>
      <c r="C14513" s="6">
        <v>3</v>
      </c>
      <c r="D14513" s="7">
        <v>131</v>
      </c>
      <c r="E14513" s="6" t="s">
        <v>7602</v>
      </c>
      <c r="H14513" s="6">
        <f>IF('Раздел 3.2'!P55=SUM('Раздел 3.2'!W55,'Раздел 3.2'!AD55),0,1)</f>
        <v>0</v>
      </c>
    </row>
    <row r="14514" spans="1:8" x14ac:dyDescent="0.2">
      <c r="A14514" s="6">
        <f t="shared" si="216"/>
        <v>609562</v>
      </c>
      <c r="B14514" s="6">
        <v>70</v>
      </c>
      <c r="C14514" s="6">
        <v>3</v>
      </c>
      <c r="D14514" s="7">
        <v>132</v>
      </c>
      <c r="E14514" s="6" t="s">
        <v>7603</v>
      </c>
      <c r="H14514" s="6">
        <f>IF('Раздел 3.2'!P56=SUM('Раздел 3.2'!W56,'Раздел 3.2'!AD56),0,1)</f>
        <v>0</v>
      </c>
    </row>
    <row r="14515" spans="1:8" x14ac:dyDescent="0.2">
      <c r="A14515" s="6">
        <f t="shared" si="216"/>
        <v>609562</v>
      </c>
      <c r="B14515" s="6">
        <v>70</v>
      </c>
      <c r="C14515" s="6">
        <v>3</v>
      </c>
      <c r="D14515" s="7">
        <v>133</v>
      </c>
      <c r="E14515" s="6" t="s">
        <v>7604</v>
      </c>
      <c r="H14515" s="6">
        <f>IF('Раздел 3.2'!P57=SUM('Раздел 3.2'!W57,'Раздел 3.2'!AD57),0,1)</f>
        <v>0</v>
      </c>
    </row>
    <row r="14516" spans="1:8" x14ac:dyDescent="0.2">
      <c r="A14516" s="6">
        <f t="shared" si="216"/>
        <v>609562</v>
      </c>
      <c r="B14516" s="6">
        <v>70</v>
      </c>
      <c r="C14516" s="7">
        <v>3</v>
      </c>
      <c r="D14516" s="7">
        <v>134</v>
      </c>
      <c r="E14516" s="7" t="s">
        <v>7605</v>
      </c>
      <c r="F14516" s="7"/>
      <c r="G14516" s="7"/>
      <c r="H14516" s="7">
        <f>IF('Раздел 3.2'!P58=SUM('Раздел 3.2'!W58,'Раздел 3.2'!AD58),0,1)</f>
        <v>0</v>
      </c>
    </row>
    <row r="14517" spans="1:8" x14ac:dyDescent="0.2">
      <c r="A14517" s="6">
        <f t="shared" si="216"/>
        <v>609562</v>
      </c>
      <c r="B14517" s="6">
        <v>70</v>
      </c>
      <c r="C14517" s="7">
        <v>3</v>
      </c>
      <c r="D14517" s="7">
        <v>135</v>
      </c>
      <c r="E14517" s="7" t="s">
        <v>7606</v>
      </c>
      <c r="F14517" s="7"/>
      <c r="G14517" s="7"/>
      <c r="H14517" s="7">
        <f>IF('Раздел 3.2'!P59=SUM('Раздел 3.2'!W59,'Раздел 3.2'!AD59),0,1)</f>
        <v>0</v>
      </c>
    </row>
    <row r="14518" spans="1:8" x14ac:dyDescent="0.2">
      <c r="A14518" s="6">
        <f t="shared" si="216"/>
        <v>609562</v>
      </c>
      <c r="B14518" s="6">
        <v>70</v>
      </c>
      <c r="C14518" s="7">
        <v>3</v>
      </c>
      <c r="D14518" s="7">
        <v>136</v>
      </c>
      <c r="E14518" s="7" t="s">
        <v>6984</v>
      </c>
      <c r="F14518" s="7"/>
      <c r="G14518" s="7"/>
      <c r="H14518" s="7">
        <f>IF('Раздел 3.2'!P60=SUM('Раздел 3.2'!W60,'Раздел 3.2'!AD60),0,1)</f>
        <v>0</v>
      </c>
    </row>
    <row r="14519" spans="1:8" x14ac:dyDescent="0.2">
      <c r="A14519" s="6">
        <f t="shared" si="216"/>
        <v>609562</v>
      </c>
      <c r="B14519" s="6">
        <v>70</v>
      </c>
      <c r="C14519" s="7">
        <v>3</v>
      </c>
      <c r="D14519" s="7">
        <v>137</v>
      </c>
      <c r="E14519" s="7" t="s">
        <v>6985</v>
      </c>
      <c r="F14519" s="7"/>
      <c r="G14519" s="7"/>
      <c r="H14519" s="7">
        <f>IF('Раздел 3.2'!P61=SUM('Раздел 3.2'!W61,'Раздел 3.2'!AD61),0,1)</f>
        <v>0</v>
      </c>
    </row>
    <row r="14520" spans="1:8" x14ac:dyDescent="0.2">
      <c r="A14520" s="6">
        <f t="shared" si="216"/>
        <v>609562</v>
      </c>
      <c r="B14520" s="6">
        <v>70</v>
      </c>
      <c r="C14520" s="7">
        <v>3</v>
      </c>
      <c r="D14520" s="7">
        <v>138</v>
      </c>
      <c r="E14520" s="7" t="s">
        <v>6986</v>
      </c>
      <c r="F14520" s="7"/>
      <c r="G14520" s="7"/>
      <c r="H14520" s="7">
        <f>IF('Раздел 3.2'!P62=SUM('Раздел 3.2'!W62,'Раздел 3.2'!AD62),0,1)</f>
        <v>0</v>
      </c>
    </row>
    <row r="14521" spans="1:8" x14ac:dyDescent="0.2">
      <c r="A14521" s="6">
        <f t="shared" si="216"/>
        <v>609562</v>
      </c>
      <c r="B14521" s="6">
        <v>70</v>
      </c>
      <c r="C14521" s="7">
        <v>3</v>
      </c>
      <c r="D14521" s="7">
        <v>139</v>
      </c>
      <c r="E14521" s="7" t="s">
        <v>6988</v>
      </c>
      <c r="F14521" s="7"/>
      <c r="G14521" s="7"/>
      <c r="H14521" s="7">
        <f>IF('Раздел 3.2'!P63=SUM('Раздел 3.2'!W63,'Раздел 3.2'!AD63),0,1)</f>
        <v>0</v>
      </c>
    </row>
    <row r="14522" spans="1:8" x14ac:dyDescent="0.2">
      <c r="A14522" s="6">
        <f t="shared" si="216"/>
        <v>609562</v>
      </c>
      <c r="B14522" s="6">
        <v>70</v>
      </c>
      <c r="C14522" s="7">
        <v>3</v>
      </c>
      <c r="D14522" s="7">
        <v>140</v>
      </c>
      <c r="E14522" s="7" t="s">
        <v>6987</v>
      </c>
      <c r="F14522" s="7"/>
      <c r="G14522" s="7"/>
      <c r="H14522" s="7">
        <f>IF('Раздел 3.2'!P64=SUM('Раздел 3.2'!W64,'Раздел 3.2'!AD64),0,1)</f>
        <v>0</v>
      </c>
    </row>
    <row r="14523" spans="1:8" x14ac:dyDescent="0.2">
      <c r="A14523" s="6">
        <f t="shared" si="216"/>
        <v>609562</v>
      </c>
      <c r="B14523" s="6">
        <v>70</v>
      </c>
      <c r="C14523" s="7">
        <v>3</v>
      </c>
      <c r="D14523" s="7">
        <v>141</v>
      </c>
      <c r="E14523" s="7" t="s">
        <v>6989</v>
      </c>
      <c r="F14523" s="7"/>
      <c r="G14523" s="7"/>
      <c r="H14523" s="7">
        <f>IF('Раздел 3.2'!P65=SUM('Раздел 3.2'!W65,'Раздел 3.2'!AD65),0,1)</f>
        <v>0</v>
      </c>
    </row>
    <row r="14524" spans="1:8" x14ac:dyDescent="0.2">
      <c r="A14524" s="6">
        <f t="shared" si="216"/>
        <v>609562</v>
      </c>
      <c r="B14524" s="6">
        <v>70</v>
      </c>
      <c r="C14524" s="7">
        <v>3</v>
      </c>
      <c r="D14524" s="7">
        <v>142</v>
      </c>
      <c r="E14524" s="7" t="s">
        <v>6990</v>
      </c>
      <c r="F14524" s="7"/>
      <c r="G14524" s="7"/>
      <c r="H14524" s="7">
        <f>IF('Раздел 3.2'!P66=SUM('Раздел 3.2'!W66,'Раздел 3.2'!AD66),0,1)</f>
        <v>0</v>
      </c>
    </row>
    <row r="14525" spans="1:8" x14ac:dyDescent="0.2">
      <c r="A14525" s="6">
        <f t="shared" si="216"/>
        <v>609562</v>
      </c>
      <c r="B14525" s="6">
        <v>70</v>
      </c>
      <c r="C14525" s="7">
        <v>3</v>
      </c>
      <c r="D14525" s="7">
        <v>143</v>
      </c>
      <c r="E14525" s="7" t="s">
        <v>6991</v>
      </c>
      <c r="F14525" s="7"/>
      <c r="G14525" s="7"/>
      <c r="H14525" s="7">
        <f>IF('Раздел 3.2'!P67=SUM('Раздел 3.2'!W67,'Раздел 3.2'!AD67),0,1)</f>
        <v>0</v>
      </c>
    </row>
    <row r="14526" spans="1:8" x14ac:dyDescent="0.2">
      <c r="A14526" s="6">
        <f t="shared" si="216"/>
        <v>609562</v>
      </c>
      <c r="B14526" s="6">
        <v>70</v>
      </c>
      <c r="C14526" s="119">
        <v>3</v>
      </c>
      <c r="D14526" s="119">
        <v>144</v>
      </c>
      <c r="E14526" s="119" t="s">
        <v>6992</v>
      </c>
      <c r="F14526" s="119"/>
      <c r="G14526" s="119"/>
      <c r="H14526" s="119">
        <f>IF('Раздел 3.2'!P68=SUM('Раздел 3.2'!W68,'Раздел 3.2'!AD68),0,1)</f>
        <v>0</v>
      </c>
    </row>
    <row r="14527" spans="1:8" x14ac:dyDescent="0.2">
      <c r="A14527" s="6">
        <f t="shared" si="216"/>
        <v>609562</v>
      </c>
      <c r="B14527" s="6">
        <v>70</v>
      </c>
      <c r="C14527" s="6">
        <v>4</v>
      </c>
      <c r="D14527" s="7">
        <v>145</v>
      </c>
      <c r="E14527" s="6" t="s">
        <v>6796</v>
      </c>
      <c r="H14527" s="6">
        <f>IF('Раздел 3.2'!P21=SUM('Раздел 3.2'!P22,'Раздел 3.2'!P26,'Раздел 3.2'!P60:P61),0,1)</f>
        <v>0</v>
      </c>
    </row>
    <row r="14528" spans="1:8" x14ac:dyDescent="0.2">
      <c r="A14528" s="6">
        <f t="shared" si="216"/>
        <v>609562</v>
      </c>
      <c r="B14528" s="6">
        <v>70</v>
      </c>
      <c r="C14528" s="6">
        <v>4</v>
      </c>
      <c r="D14528" s="7">
        <v>146</v>
      </c>
      <c r="E14528" s="6" t="s">
        <v>6797</v>
      </c>
      <c r="H14528" s="6">
        <f>IF('Раздел 3.2'!Q21=SUM('Раздел 3.2'!Q22,'Раздел 3.2'!Q26,'Раздел 3.2'!Q60:Q61),0,1)</f>
        <v>0</v>
      </c>
    </row>
    <row r="14529" spans="1:8" x14ac:dyDescent="0.2">
      <c r="A14529" s="6">
        <f t="shared" si="216"/>
        <v>609562</v>
      </c>
      <c r="B14529" s="6">
        <v>70</v>
      </c>
      <c r="C14529" s="6">
        <v>4</v>
      </c>
      <c r="D14529" s="7">
        <v>147</v>
      </c>
      <c r="E14529" s="6" t="s">
        <v>6798</v>
      </c>
      <c r="H14529" s="6">
        <f>IF('Раздел 3.2'!R21=SUM('Раздел 3.2'!R22,'Раздел 3.2'!R26,'Раздел 3.2'!R60:R61),0,1)</f>
        <v>0</v>
      </c>
    </row>
    <row r="14530" spans="1:8" x14ac:dyDescent="0.2">
      <c r="A14530" s="6">
        <f t="shared" si="216"/>
        <v>609562</v>
      </c>
      <c r="B14530" s="6">
        <v>70</v>
      </c>
      <c r="C14530" s="6">
        <v>4</v>
      </c>
      <c r="D14530" s="7">
        <v>148</v>
      </c>
      <c r="E14530" s="6" t="s">
        <v>6799</v>
      </c>
      <c r="H14530" s="6">
        <f>IF('Раздел 3.2'!S21=SUM('Раздел 3.2'!S22,'Раздел 3.2'!S26,'Раздел 3.2'!S60:S61),0,1)</f>
        <v>0</v>
      </c>
    </row>
    <row r="14531" spans="1:8" x14ac:dyDescent="0.2">
      <c r="A14531" s="6">
        <f t="shared" si="216"/>
        <v>609562</v>
      </c>
      <c r="B14531" s="6">
        <v>70</v>
      </c>
      <c r="C14531" s="6">
        <v>4</v>
      </c>
      <c r="D14531" s="7">
        <v>149</v>
      </c>
      <c r="E14531" s="6" t="s">
        <v>7617</v>
      </c>
      <c r="H14531" s="6">
        <f>IF('Раздел 3.2'!T21=SUM('Раздел 3.2'!T22,'Раздел 3.2'!T26,'Раздел 3.2'!T60:T61),0,1)</f>
        <v>0</v>
      </c>
    </row>
    <row r="14532" spans="1:8" x14ac:dyDescent="0.2">
      <c r="A14532" s="6">
        <f t="shared" si="216"/>
        <v>609562</v>
      </c>
      <c r="B14532" s="6">
        <v>70</v>
      </c>
      <c r="C14532" s="6">
        <v>4</v>
      </c>
      <c r="D14532" s="7">
        <v>150</v>
      </c>
      <c r="E14532" s="6" t="s">
        <v>7618</v>
      </c>
      <c r="H14532" s="6">
        <f>IF('Раздел 3.2'!U21=SUM('Раздел 3.2'!U22,'Раздел 3.2'!U26,'Раздел 3.2'!U60:U61),0,1)</f>
        <v>0</v>
      </c>
    </row>
    <row r="14533" spans="1:8" x14ac:dyDescent="0.2">
      <c r="A14533" s="6">
        <f t="shared" si="216"/>
        <v>609562</v>
      </c>
      <c r="B14533" s="6">
        <v>70</v>
      </c>
      <c r="C14533" s="6">
        <v>4</v>
      </c>
      <c r="D14533" s="7">
        <v>151</v>
      </c>
      <c r="E14533" s="6" t="s">
        <v>6801</v>
      </c>
      <c r="H14533" s="6">
        <f>IF('Раздел 3.2'!V21=SUM('Раздел 3.2'!V22,'Раздел 3.2'!V26,'Раздел 3.2'!V60:V61),0,1)</f>
        <v>0</v>
      </c>
    </row>
    <row r="14534" spans="1:8" x14ac:dyDescent="0.2">
      <c r="A14534" s="6">
        <f t="shared" si="216"/>
        <v>609562</v>
      </c>
      <c r="B14534" s="6">
        <v>70</v>
      </c>
      <c r="C14534" s="6">
        <v>4</v>
      </c>
      <c r="D14534" s="7">
        <v>152</v>
      </c>
      <c r="E14534" s="6" t="s">
        <v>6802</v>
      </c>
      <c r="H14534" s="6">
        <f>IF('Раздел 3.2'!W21=SUM('Раздел 3.2'!W22,'Раздел 3.2'!W26,'Раздел 3.2'!W60:W61),0,1)</f>
        <v>0</v>
      </c>
    </row>
    <row r="14535" spans="1:8" x14ac:dyDescent="0.2">
      <c r="A14535" s="6">
        <f t="shared" si="216"/>
        <v>609562</v>
      </c>
      <c r="B14535" s="6">
        <v>70</v>
      </c>
      <c r="C14535" s="6">
        <v>4</v>
      </c>
      <c r="D14535" s="7">
        <v>153</v>
      </c>
      <c r="E14535" s="6" t="s">
        <v>6803</v>
      </c>
      <c r="H14535" s="6">
        <f>IF('Раздел 3.2'!X21=SUM('Раздел 3.2'!X22,'Раздел 3.2'!X26,'Раздел 3.2'!X60:X61),0,1)</f>
        <v>0</v>
      </c>
    </row>
    <row r="14536" spans="1:8" x14ac:dyDescent="0.2">
      <c r="A14536" s="6">
        <f t="shared" si="216"/>
        <v>609562</v>
      </c>
      <c r="B14536" s="6">
        <v>70</v>
      </c>
      <c r="C14536" s="6">
        <v>4</v>
      </c>
      <c r="D14536" s="7">
        <v>154</v>
      </c>
      <c r="E14536" s="6" t="s">
        <v>6804</v>
      </c>
      <c r="H14536" s="6">
        <f>IF('Раздел 3.2'!Y21=SUM('Раздел 3.2'!Y22,'Раздел 3.2'!Y26,'Раздел 3.2'!Y60:Y61),0,1)</f>
        <v>0</v>
      </c>
    </row>
    <row r="14537" spans="1:8" x14ac:dyDescent="0.2">
      <c r="A14537" s="6">
        <f t="shared" si="216"/>
        <v>609562</v>
      </c>
      <c r="B14537" s="6">
        <v>70</v>
      </c>
      <c r="C14537" s="6">
        <v>4</v>
      </c>
      <c r="D14537" s="7">
        <v>155</v>
      </c>
      <c r="E14537" s="6" t="s">
        <v>6805</v>
      </c>
      <c r="H14537" s="6">
        <f>IF('Раздел 3.2'!Z21=SUM('Раздел 3.2'!Z22,'Раздел 3.2'!Z26,'Раздел 3.2'!Z60:Z61),0,1)</f>
        <v>0</v>
      </c>
    </row>
    <row r="14538" spans="1:8" x14ac:dyDescent="0.2">
      <c r="A14538" s="6">
        <f t="shared" si="216"/>
        <v>609562</v>
      </c>
      <c r="B14538" s="6">
        <v>70</v>
      </c>
      <c r="C14538" s="6">
        <v>4</v>
      </c>
      <c r="D14538" s="7">
        <v>156</v>
      </c>
      <c r="E14538" s="6" t="s">
        <v>6806</v>
      </c>
      <c r="H14538" s="6">
        <f>IF('Раздел 3.2'!AA21=SUM('Раздел 3.2'!AA22,'Раздел 3.2'!AA26,'Раздел 3.2'!AA60:AA61),0,1)</f>
        <v>0</v>
      </c>
    </row>
    <row r="14539" spans="1:8" x14ac:dyDescent="0.2">
      <c r="A14539" s="6">
        <f t="shared" si="216"/>
        <v>609562</v>
      </c>
      <c r="B14539" s="6">
        <v>70</v>
      </c>
      <c r="C14539" s="6">
        <v>4</v>
      </c>
      <c r="D14539" s="7">
        <v>157</v>
      </c>
      <c r="E14539" s="7" t="s">
        <v>6807</v>
      </c>
      <c r="H14539" s="7">
        <f>IF('Раздел 3.2'!AB21=SUM('Раздел 3.2'!AB22,'Раздел 3.2'!AB26,'Раздел 3.2'!AB60:AB61),0,1)</f>
        <v>0</v>
      </c>
    </row>
    <row r="14540" spans="1:8" x14ac:dyDescent="0.2">
      <c r="A14540" s="6">
        <f t="shared" si="216"/>
        <v>609562</v>
      </c>
      <c r="B14540" s="6">
        <v>70</v>
      </c>
      <c r="C14540" s="6">
        <v>4</v>
      </c>
      <c r="D14540" s="7">
        <v>158</v>
      </c>
      <c r="E14540" s="7" t="s">
        <v>5212</v>
      </c>
      <c r="H14540" s="7">
        <f>IF('Раздел 3.2'!AC21=SUM('Раздел 3.2'!AC22,'Раздел 3.2'!AC26,'Раздел 3.2'!AC60:AC61),0,1)</f>
        <v>0</v>
      </c>
    </row>
    <row r="14541" spans="1:8" x14ac:dyDescent="0.2">
      <c r="A14541" s="6">
        <f t="shared" si="216"/>
        <v>609562</v>
      </c>
      <c r="B14541" s="6">
        <v>70</v>
      </c>
      <c r="C14541" s="119">
        <v>4</v>
      </c>
      <c r="D14541" s="119">
        <v>159</v>
      </c>
      <c r="E14541" s="119" t="s">
        <v>5213</v>
      </c>
      <c r="F14541" s="119"/>
      <c r="G14541" s="119"/>
      <c r="H14541" s="119">
        <f>IF('Раздел 3.2'!AD21=SUM('Раздел 3.2'!AD22,'Раздел 3.2'!AD26,'Раздел 3.2'!AD60:AD61),0,1)</f>
        <v>0</v>
      </c>
    </row>
    <row r="14542" spans="1:8" x14ac:dyDescent="0.2">
      <c r="A14542" s="6">
        <f t="shared" si="216"/>
        <v>609562</v>
      </c>
      <c r="B14542" s="6">
        <v>70</v>
      </c>
      <c r="C14542" s="125">
        <v>5</v>
      </c>
      <c r="D14542" s="7">
        <v>160</v>
      </c>
      <c r="E14542" s="7" t="s">
        <v>5214</v>
      </c>
      <c r="H14542" s="7">
        <f>IF('Раздел 3.2'!P26=SUM('Раздел 3.2'!P27,'Раздел 3.2'!P48:P49,'Раздел 3.2'!P53:P59),0,1)</f>
        <v>0</v>
      </c>
    </row>
    <row r="14543" spans="1:8" x14ac:dyDescent="0.2">
      <c r="A14543" s="6">
        <f t="shared" si="216"/>
        <v>609562</v>
      </c>
      <c r="B14543" s="6">
        <v>70</v>
      </c>
      <c r="C14543" s="7">
        <v>5</v>
      </c>
      <c r="D14543" s="7">
        <v>161</v>
      </c>
      <c r="E14543" s="7" t="s">
        <v>5215</v>
      </c>
      <c r="H14543" s="7">
        <f>IF('Раздел 3.2'!Q26=SUM('Раздел 3.2'!Q27,'Раздел 3.2'!Q48:Q49,'Раздел 3.2'!Q53:Q59),0,1)</f>
        <v>0</v>
      </c>
    </row>
    <row r="14544" spans="1:8" x14ac:dyDescent="0.2">
      <c r="A14544" s="6">
        <f t="shared" si="216"/>
        <v>609562</v>
      </c>
      <c r="B14544" s="6">
        <v>70</v>
      </c>
      <c r="C14544" s="7">
        <v>5</v>
      </c>
      <c r="D14544" s="7">
        <v>162</v>
      </c>
      <c r="E14544" s="7" t="s">
        <v>5216</v>
      </c>
      <c r="H14544" s="7">
        <f>IF('Раздел 3.2'!R26=SUM('Раздел 3.2'!R27,'Раздел 3.2'!R48:R49,'Раздел 3.2'!R53:R59),0,1)</f>
        <v>0</v>
      </c>
    </row>
    <row r="14545" spans="1:15" x14ac:dyDescent="0.2">
      <c r="A14545" s="6">
        <f t="shared" si="216"/>
        <v>609562</v>
      </c>
      <c r="B14545" s="6">
        <v>70</v>
      </c>
      <c r="C14545" s="7">
        <v>5</v>
      </c>
      <c r="D14545" s="7">
        <v>163</v>
      </c>
      <c r="E14545" s="7" t="s">
        <v>5217</v>
      </c>
      <c r="H14545" s="7">
        <f>IF('Раздел 3.2'!S26=SUM('Раздел 3.2'!S27,'Раздел 3.2'!S48:S49,'Раздел 3.2'!S53:S59),0,1)</f>
        <v>0</v>
      </c>
    </row>
    <row r="14546" spans="1:15" x14ac:dyDescent="0.2">
      <c r="A14546" s="6">
        <f t="shared" si="216"/>
        <v>609562</v>
      </c>
      <c r="B14546" s="6">
        <v>70</v>
      </c>
      <c r="C14546" s="7">
        <v>5</v>
      </c>
      <c r="D14546" s="7">
        <v>164</v>
      </c>
      <c r="E14546" s="7" t="s">
        <v>5218</v>
      </c>
      <c r="H14546" s="7">
        <f>IF('Раздел 3.2'!T26=SUM('Раздел 3.2'!T27,'Раздел 3.2'!T48:T49,'Раздел 3.2'!T53:T59),0,1)</f>
        <v>0</v>
      </c>
    </row>
    <row r="14547" spans="1:15" x14ac:dyDescent="0.2">
      <c r="A14547" s="6">
        <f t="shared" si="216"/>
        <v>609562</v>
      </c>
      <c r="B14547" s="6">
        <v>70</v>
      </c>
      <c r="C14547" s="7">
        <v>5</v>
      </c>
      <c r="D14547" s="7">
        <v>165</v>
      </c>
      <c r="E14547" s="7" t="s">
        <v>5219</v>
      </c>
      <c r="H14547" s="7">
        <f>IF('Раздел 3.2'!U26=SUM('Раздел 3.2'!U27,'Раздел 3.2'!U48:U49,'Раздел 3.2'!U53:U59),0,1)</f>
        <v>0</v>
      </c>
    </row>
    <row r="14548" spans="1:15" x14ac:dyDescent="0.2">
      <c r="A14548" s="6">
        <f t="shared" si="216"/>
        <v>609562</v>
      </c>
      <c r="B14548" s="6">
        <v>70</v>
      </c>
      <c r="C14548" s="7">
        <v>5</v>
      </c>
      <c r="D14548" s="7">
        <v>166</v>
      </c>
      <c r="E14548" s="7" t="s">
        <v>5220</v>
      </c>
      <c r="H14548" s="7">
        <f>IF('Раздел 3.2'!V26=SUM('Раздел 3.2'!V27,'Раздел 3.2'!V48:V49,'Раздел 3.2'!V53:V59),0,1)</f>
        <v>0</v>
      </c>
    </row>
    <row r="14549" spans="1:15" x14ac:dyDescent="0.2">
      <c r="A14549" s="6">
        <f t="shared" si="216"/>
        <v>609562</v>
      </c>
      <c r="B14549" s="6">
        <v>70</v>
      </c>
      <c r="C14549" s="7">
        <v>5</v>
      </c>
      <c r="D14549" s="7">
        <v>167</v>
      </c>
      <c r="E14549" s="7" t="s">
        <v>5221</v>
      </c>
      <c r="H14549" s="7">
        <f>IF('Раздел 3.2'!W26=SUM('Раздел 3.2'!W27,'Раздел 3.2'!W48:W49,'Раздел 3.2'!W53:W59),0,1)</f>
        <v>0</v>
      </c>
    </row>
    <row r="14550" spans="1:15" x14ac:dyDescent="0.2">
      <c r="A14550" s="6">
        <f t="shared" si="216"/>
        <v>609562</v>
      </c>
      <c r="B14550" s="6">
        <v>70</v>
      </c>
      <c r="C14550" s="7">
        <v>5</v>
      </c>
      <c r="D14550" s="7">
        <v>168</v>
      </c>
      <c r="E14550" s="7" t="s">
        <v>5222</v>
      </c>
      <c r="H14550" s="7">
        <f>IF('Раздел 3.2'!X26=SUM('Раздел 3.2'!X27,'Раздел 3.2'!X48:X49,'Раздел 3.2'!X53:X59),0,1)</f>
        <v>0</v>
      </c>
      <c r="O14550" s="7"/>
    </row>
    <row r="14551" spans="1:15" x14ac:dyDescent="0.2">
      <c r="A14551" s="6">
        <f t="shared" si="216"/>
        <v>609562</v>
      </c>
      <c r="B14551" s="6">
        <v>70</v>
      </c>
      <c r="C14551" s="7">
        <v>5</v>
      </c>
      <c r="D14551" s="7">
        <v>169</v>
      </c>
      <c r="E14551" s="7" t="s">
        <v>5228</v>
      </c>
      <c r="H14551" s="7">
        <f>IF('Раздел 3.2'!Y26=SUM('Раздел 3.2'!Y27,'Раздел 3.2'!Y48:Y49,'Раздел 3.2'!Y53:Y59),0,1)</f>
        <v>0</v>
      </c>
    </row>
    <row r="14552" spans="1:15" x14ac:dyDescent="0.2">
      <c r="A14552" s="6">
        <f t="shared" si="216"/>
        <v>609562</v>
      </c>
      <c r="B14552" s="6">
        <v>70</v>
      </c>
      <c r="C14552" s="7">
        <v>5</v>
      </c>
      <c r="D14552" s="7">
        <v>170</v>
      </c>
      <c r="E14552" s="7" t="s">
        <v>5229</v>
      </c>
      <c r="H14552" s="7">
        <f>IF('Раздел 3.2'!Z26=SUM('Раздел 3.2'!Z27,'Раздел 3.2'!Z48:Z49,'Раздел 3.2'!Z53:Z59),0,1)</f>
        <v>0</v>
      </c>
    </row>
    <row r="14553" spans="1:15" x14ac:dyDescent="0.2">
      <c r="A14553" s="6">
        <f t="shared" si="216"/>
        <v>609562</v>
      </c>
      <c r="B14553" s="6">
        <v>70</v>
      </c>
      <c r="C14553" s="7">
        <v>5</v>
      </c>
      <c r="D14553" s="7">
        <v>171</v>
      </c>
      <c r="E14553" s="7" t="s">
        <v>5230</v>
      </c>
      <c r="H14553" s="7">
        <f>IF('Раздел 3.2'!AA26=SUM('Раздел 3.2'!AA27,'Раздел 3.2'!AA48:AA49,'Раздел 3.2'!AA53:AA59),0,1)</f>
        <v>0</v>
      </c>
    </row>
    <row r="14554" spans="1:15" x14ac:dyDescent="0.2">
      <c r="A14554" s="6">
        <f t="shared" si="216"/>
        <v>609562</v>
      </c>
      <c r="B14554" s="6">
        <v>70</v>
      </c>
      <c r="C14554" s="7">
        <v>5</v>
      </c>
      <c r="D14554" s="7">
        <v>172</v>
      </c>
      <c r="E14554" s="7" t="s">
        <v>6756</v>
      </c>
      <c r="H14554" s="7">
        <f>IF('Раздел 3.2'!AB26=SUM('Раздел 3.2'!AB27,'Раздел 3.2'!AB48:AB49,'Раздел 3.2'!AB53:AB59),0,1)</f>
        <v>0</v>
      </c>
    </row>
    <row r="14555" spans="1:15" x14ac:dyDescent="0.2">
      <c r="A14555" s="6">
        <f t="shared" si="216"/>
        <v>609562</v>
      </c>
      <c r="B14555" s="6">
        <v>70</v>
      </c>
      <c r="C14555" s="7">
        <v>5</v>
      </c>
      <c r="D14555" s="7">
        <v>173</v>
      </c>
      <c r="E14555" s="7" t="s">
        <v>6757</v>
      </c>
      <c r="H14555" s="7">
        <f>IF('Раздел 3.2'!AC26=SUM('Раздел 3.2'!AC27,'Раздел 3.2'!AC48:AC49,'Раздел 3.2'!AC53:AC59),0,1)</f>
        <v>0</v>
      </c>
    </row>
    <row r="14556" spans="1:15" x14ac:dyDescent="0.2">
      <c r="A14556" s="6">
        <f t="shared" si="216"/>
        <v>609562</v>
      </c>
      <c r="B14556" s="6">
        <v>70</v>
      </c>
      <c r="C14556" s="119">
        <v>5</v>
      </c>
      <c r="D14556" s="119">
        <v>174</v>
      </c>
      <c r="E14556" s="119" t="s">
        <v>6758</v>
      </c>
      <c r="F14556" s="119"/>
      <c r="G14556" s="119"/>
      <c r="H14556" s="119">
        <f>IF('Раздел 3.2'!AD26=SUM('Раздел 3.2'!AD27,'Раздел 3.2'!AD48:AD49,'Раздел 3.2'!AD53:AD59),0,1)</f>
        <v>0</v>
      </c>
    </row>
    <row r="14557" spans="1:15" x14ac:dyDescent="0.2">
      <c r="A14557" s="6">
        <f t="shared" si="216"/>
        <v>609562</v>
      </c>
      <c r="B14557" s="6">
        <v>70</v>
      </c>
      <c r="C14557" s="6">
        <v>6</v>
      </c>
      <c r="D14557" s="7">
        <v>175</v>
      </c>
      <c r="E14557" s="7" t="s">
        <v>6759</v>
      </c>
      <c r="H14557" s="7">
        <f>IF('Раздел 3.2'!P27=SUM('Раздел 3.2'!P28:P38,'Раздел 3.2'!P42:P47),0,1)</f>
        <v>0</v>
      </c>
    </row>
    <row r="14558" spans="1:15" x14ac:dyDescent="0.2">
      <c r="A14558" s="6">
        <f t="shared" si="216"/>
        <v>609562</v>
      </c>
      <c r="B14558" s="6">
        <v>70</v>
      </c>
      <c r="C14558" s="6">
        <v>6</v>
      </c>
      <c r="D14558" s="7">
        <v>176</v>
      </c>
      <c r="E14558" s="7" t="s">
        <v>6760</v>
      </c>
      <c r="H14558" s="7">
        <f>IF('Раздел 3.2'!Q27=SUM('Раздел 3.2'!Q28:Q38,'Раздел 3.2'!Q42:Q47),0,1)</f>
        <v>0</v>
      </c>
    </row>
    <row r="14559" spans="1:15" x14ac:dyDescent="0.2">
      <c r="A14559" s="6">
        <f t="shared" si="216"/>
        <v>609562</v>
      </c>
      <c r="B14559" s="6">
        <v>70</v>
      </c>
      <c r="C14559" s="6">
        <v>6</v>
      </c>
      <c r="D14559" s="7">
        <v>177</v>
      </c>
      <c r="E14559" s="7" t="s">
        <v>6761</v>
      </c>
      <c r="H14559" s="7">
        <f>IF('Раздел 3.2'!R27=SUM('Раздел 3.2'!R28:R38,'Раздел 3.2'!R42:R47),0,1)</f>
        <v>0</v>
      </c>
    </row>
    <row r="14560" spans="1:15" x14ac:dyDescent="0.2">
      <c r="A14560" s="6">
        <f t="shared" si="216"/>
        <v>609562</v>
      </c>
      <c r="B14560" s="6">
        <v>70</v>
      </c>
      <c r="C14560" s="6">
        <v>6</v>
      </c>
      <c r="D14560" s="7">
        <v>178</v>
      </c>
      <c r="E14560" s="7" t="s">
        <v>6762</v>
      </c>
      <c r="H14560" s="7">
        <f>IF('Раздел 3.2'!S27=SUM('Раздел 3.2'!S28:S38,'Раздел 3.2'!S42:S47),0,1)</f>
        <v>0</v>
      </c>
    </row>
    <row r="14561" spans="1:8" x14ac:dyDescent="0.2">
      <c r="A14561" s="6">
        <f t="shared" si="216"/>
        <v>609562</v>
      </c>
      <c r="B14561" s="6">
        <v>70</v>
      </c>
      <c r="C14561" s="6">
        <v>6</v>
      </c>
      <c r="D14561" s="7">
        <v>179</v>
      </c>
      <c r="E14561" s="7" t="s">
        <v>6763</v>
      </c>
      <c r="H14561" s="7">
        <f>IF('Раздел 3.2'!T27=SUM('Раздел 3.2'!T28:T38,'Раздел 3.2'!T42:T47),0,1)</f>
        <v>0</v>
      </c>
    </row>
    <row r="14562" spans="1:8" x14ac:dyDescent="0.2">
      <c r="A14562" s="6">
        <f t="shared" si="216"/>
        <v>609562</v>
      </c>
      <c r="B14562" s="6">
        <v>70</v>
      </c>
      <c r="C14562" s="6">
        <v>6</v>
      </c>
      <c r="D14562" s="7">
        <v>180</v>
      </c>
      <c r="E14562" s="7" t="s">
        <v>6764</v>
      </c>
      <c r="H14562" s="7">
        <f>IF('Раздел 3.2'!U27=SUM('Раздел 3.2'!U28:U38,'Раздел 3.2'!U42:U47),0,1)</f>
        <v>0</v>
      </c>
    </row>
    <row r="14563" spans="1:8" x14ac:dyDescent="0.2">
      <c r="A14563" s="6">
        <f t="shared" si="216"/>
        <v>609562</v>
      </c>
      <c r="B14563" s="6">
        <v>70</v>
      </c>
      <c r="C14563" s="6">
        <v>6</v>
      </c>
      <c r="D14563" s="7">
        <v>181</v>
      </c>
      <c r="E14563" s="7" t="s">
        <v>6765</v>
      </c>
      <c r="H14563" s="7">
        <f>IF('Раздел 3.2'!V27=SUM('Раздел 3.2'!V28:V38,'Раздел 3.2'!V42:V47),0,1)</f>
        <v>0</v>
      </c>
    </row>
    <row r="14564" spans="1:8" x14ac:dyDescent="0.2">
      <c r="A14564" s="6">
        <f t="shared" si="216"/>
        <v>609562</v>
      </c>
      <c r="B14564" s="6">
        <v>70</v>
      </c>
      <c r="C14564" s="6">
        <v>6</v>
      </c>
      <c r="D14564" s="7">
        <v>182</v>
      </c>
      <c r="E14564" s="7" t="s">
        <v>6766</v>
      </c>
      <c r="H14564" s="7">
        <f>IF('Раздел 3.2'!W27=SUM('Раздел 3.2'!W28:W38,'Раздел 3.2'!W42:W47),0,1)</f>
        <v>0</v>
      </c>
    </row>
    <row r="14565" spans="1:8" x14ac:dyDescent="0.2">
      <c r="A14565" s="6">
        <f t="shared" si="216"/>
        <v>609562</v>
      </c>
      <c r="B14565" s="6">
        <v>70</v>
      </c>
      <c r="C14565" s="6">
        <v>6</v>
      </c>
      <c r="D14565" s="7">
        <v>183</v>
      </c>
      <c r="E14565" s="7" t="s">
        <v>4464</v>
      </c>
      <c r="H14565" s="7">
        <f>IF('Раздел 3.2'!X27=SUM('Раздел 3.2'!X28:X38,'Раздел 3.2'!X42:X47),0,1)</f>
        <v>0</v>
      </c>
    </row>
    <row r="14566" spans="1:8" x14ac:dyDescent="0.2">
      <c r="A14566" s="6">
        <f t="shared" si="216"/>
        <v>609562</v>
      </c>
      <c r="B14566" s="6">
        <v>70</v>
      </c>
      <c r="C14566" s="6">
        <v>6</v>
      </c>
      <c r="D14566" s="7">
        <v>184</v>
      </c>
      <c r="E14566" s="7" t="s">
        <v>4465</v>
      </c>
      <c r="H14566" s="7">
        <f>IF('Раздел 3.2'!Y27=SUM('Раздел 3.2'!Y28:Y38,'Раздел 3.2'!Y42:Y47),0,1)</f>
        <v>0</v>
      </c>
    </row>
    <row r="14567" spans="1:8" x14ac:dyDescent="0.2">
      <c r="A14567" s="6">
        <f t="shared" si="216"/>
        <v>609562</v>
      </c>
      <c r="B14567" s="6">
        <v>70</v>
      </c>
      <c r="C14567" s="6">
        <v>6</v>
      </c>
      <c r="D14567" s="7">
        <v>185</v>
      </c>
      <c r="E14567" s="7" t="s">
        <v>5282</v>
      </c>
      <c r="H14567" s="7">
        <f>IF('Раздел 3.2'!Z27=SUM('Раздел 3.2'!Z28:Z38,'Раздел 3.2'!Z42:Z47),0,1)</f>
        <v>0</v>
      </c>
    </row>
    <row r="14568" spans="1:8" x14ac:dyDescent="0.2">
      <c r="A14568" s="6">
        <f t="shared" si="216"/>
        <v>609562</v>
      </c>
      <c r="B14568" s="6">
        <v>70</v>
      </c>
      <c r="C14568" s="6">
        <v>6</v>
      </c>
      <c r="D14568" s="7">
        <v>186</v>
      </c>
      <c r="E14568" s="7" t="s">
        <v>5283</v>
      </c>
      <c r="H14568" s="7">
        <f>IF('Раздел 3.2'!AA27=SUM('Раздел 3.2'!AA28:AA38,'Раздел 3.2'!AA42:AA47),0,1)</f>
        <v>0</v>
      </c>
    </row>
    <row r="14569" spans="1:8" x14ac:dyDescent="0.2">
      <c r="A14569" s="6">
        <f t="shared" si="216"/>
        <v>609562</v>
      </c>
      <c r="B14569" s="6">
        <v>70</v>
      </c>
      <c r="C14569" s="6">
        <v>6</v>
      </c>
      <c r="D14569" s="7">
        <v>187</v>
      </c>
      <c r="E14569" s="7" t="s">
        <v>5284</v>
      </c>
      <c r="H14569" s="7">
        <f>IF('Раздел 3.2'!AB27=SUM('Раздел 3.2'!AB28:AB38,'Раздел 3.2'!AB42:AB47),0,1)</f>
        <v>0</v>
      </c>
    </row>
    <row r="14570" spans="1:8" x14ac:dyDescent="0.2">
      <c r="A14570" s="6">
        <f t="shared" si="216"/>
        <v>609562</v>
      </c>
      <c r="B14570" s="6">
        <v>70</v>
      </c>
      <c r="C14570" s="6">
        <v>6</v>
      </c>
      <c r="D14570" s="7">
        <v>188</v>
      </c>
      <c r="E14570" s="7" t="s">
        <v>5285</v>
      </c>
      <c r="H14570" s="7">
        <f>IF('Раздел 3.2'!AC27=SUM('Раздел 3.2'!AC28:AC38,'Раздел 3.2'!AC42:AC47),0,1)</f>
        <v>0</v>
      </c>
    </row>
    <row r="14571" spans="1:8" x14ac:dyDescent="0.2">
      <c r="A14571" s="6">
        <f t="shared" si="216"/>
        <v>609562</v>
      </c>
      <c r="B14571" s="6">
        <v>70</v>
      </c>
      <c r="C14571" s="119">
        <v>6</v>
      </c>
      <c r="D14571" s="119">
        <v>189</v>
      </c>
      <c r="E14571" s="119" t="s">
        <v>5286</v>
      </c>
      <c r="F14571" s="119"/>
      <c r="G14571" s="119"/>
      <c r="H14571" s="119">
        <f>IF('Раздел 3.2'!AD27=SUM('Раздел 3.2'!AD28:AD38,'Раздел 3.2'!AD42:AD47),0,1)</f>
        <v>0</v>
      </c>
    </row>
    <row r="14572" spans="1:8" x14ac:dyDescent="0.2">
      <c r="A14572" s="6">
        <f t="shared" si="216"/>
        <v>609562</v>
      </c>
      <c r="B14572" s="6">
        <v>70</v>
      </c>
      <c r="C14572" s="6">
        <v>7</v>
      </c>
      <c r="D14572" s="7">
        <v>190</v>
      </c>
      <c r="E14572" s="6" t="s">
        <v>4712</v>
      </c>
      <c r="H14572" s="6">
        <f>IF('Раздел 3.2'!P22&gt;=SUM('Раздел 3.2'!P23:P25),0,1)</f>
        <v>0</v>
      </c>
    </row>
    <row r="14573" spans="1:8" x14ac:dyDescent="0.2">
      <c r="A14573" s="6">
        <f t="shared" si="216"/>
        <v>609562</v>
      </c>
      <c r="B14573" s="6">
        <v>70</v>
      </c>
      <c r="C14573" s="6">
        <v>7</v>
      </c>
      <c r="D14573" s="7">
        <v>191</v>
      </c>
      <c r="E14573" s="6" t="s">
        <v>4713</v>
      </c>
      <c r="H14573" s="6">
        <f>IF('Раздел 3.2'!Q22&gt;=SUM('Раздел 3.2'!Q23:Q25),0,1)</f>
        <v>0</v>
      </c>
    </row>
    <row r="14574" spans="1:8" x14ac:dyDescent="0.2">
      <c r="A14574" s="6">
        <f t="shared" si="216"/>
        <v>609562</v>
      </c>
      <c r="B14574" s="6">
        <v>70</v>
      </c>
      <c r="C14574" s="6">
        <v>7</v>
      </c>
      <c r="D14574" s="7">
        <v>192</v>
      </c>
      <c r="E14574" s="6" t="s">
        <v>4714</v>
      </c>
      <c r="H14574" s="6">
        <f>IF('Раздел 3.2'!R22&gt;=SUM('Раздел 3.2'!R23:R25),0,1)</f>
        <v>0</v>
      </c>
    </row>
    <row r="14575" spans="1:8" x14ac:dyDescent="0.2">
      <c r="A14575" s="6">
        <f t="shared" si="216"/>
        <v>609562</v>
      </c>
      <c r="B14575" s="6">
        <v>70</v>
      </c>
      <c r="C14575" s="6">
        <v>7</v>
      </c>
      <c r="D14575" s="7">
        <v>193</v>
      </c>
      <c r="E14575" s="6" t="s">
        <v>3891</v>
      </c>
      <c r="H14575" s="6">
        <f>IF('Раздел 3.2'!S22&gt;=SUM('Раздел 3.2'!S23:S25),0,1)</f>
        <v>0</v>
      </c>
    </row>
    <row r="14576" spans="1:8" x14ac:dyDescent="0.2">
      <c r="A14576" s="6">
        <f t="shared" si="216"/>
        <v>609562</v>
      </c>
      <c r="B14576" s="6">
        <v>70</v>
      </c>
      <c r="C14576" s="6">
        <v>7</v>
      </c>
      <c r="D14576" s="7">
        <v>194</v>
      </c>
      <c r="E14576" s="6" t="s">
        <v>3892</v>
      </c>
      <c r="H14576" s="6">
        <f>IF('Раздел 3.2'!T22&gt;=SUM('Раздел 3.2'!T23:T25),0,1)</f>
        <v>0</v>
      </c>
    </row>
    <row r="14577" spans="1:9" x14ac:dyDescent="0.2">
      <c r="A14577" s="6">
        <f t="shared" si="216"/>
        <v>609562</v>
      </c>
      <c r="B14577" s="6">
        <v>70</v>
      </c>
      <c r="C14577" s="6">
        <v>7</v>
      </c>
      <c r="D14577" s="7">
        <v>195</v>
      </c>
      <c r="E14577" s="6" t="s">
        <v>5498</v>
      </c>
      <c r="H14577" s="6">
        <f>IF('Раздел 3.2'!U22&gt;=SUM('Раздел 3.2'!U23:U25),0,1)</f>
        <v>0</v>
      </c>
    </row>
    <row r="14578" spans="1:9" x14ac:dyDescent="0.2">
      <c r="A14578" s="6">
        <f t="shared" si="216"/>
        <v>609562</v>
      </c>
      <c r="B14578" s="6">
        <v>70</v>
      </c>
      <c r="C14578" s="6">
        <v>7</v>
      </c>
      <c r="D14578" s="7">
        <v>196</v>
      </c>
      <c r="E14578" s="6" t="s">
        <v>5499</v>
      </c>
      <c r="H14578" s="6">
        <f>IF('Раздел 3.2'!V22&gt;=SUM('Раздел 3.2'!V23:V25),0,1)</f>
        <v>0</v>
      </c>
    </row>
    <row r="14579" spans="1:9" x14ac:dyDescent="0.2">
      <c r="A14579" s="6">
        <f t="shared" si="216"/>
        <v>609562</v>
      </c>
      <c r="B14579" s="6">
        <v>70</v>
      </c>
      <c r="C14579" s="6">
        <v>7</v>
      </c>
      <c r="D14579" s="7">
        <v>197</v>
      </c>
      <c r="E14579" s="6" t="s">
        <v>5508</v>
      </c>
      <c r="H14579" s="6">
        <f>IF('Раздел 3.2'!W22&gt;=SUM('Раздел 3.2'!W23:W25),0,1)</f>
        <v>0</v>
      </c>
    </row>
    <row r="14580" spans="1:9" x14ac:dyDescent="0.2">
      <c r="A14580" s="6">
        <f t="shared" si="216"/>
        <v>609562</v>
      </c>
      <c r="B14580" s="6">
        <v>70</v>
      </c>
      <c r="C14580" s="6">
        <v>7</v>
      </c>
      <c r="D14580" s="7">
        <v>198</v>
      </c>
      <c r="E14580" s="6" t="s">
        <v>5509</v>
      </c>
      <c r="H14580" s="6">
        <f>IF('Раздел 3.2'!X22&gt;=SUM('Раздел 3.2'!X23:X25),0,1)</f>
        <v>0</v>
      </c>
    </row>
    <row r="14581" spans="1:9" x14ac:dyDescent="0.2">
      <c r="A14581" s="6">
        <f t="shared" si="216"/>
        <v>609562</v>
      </c>
      <c r="B14581" s="6">
        <v>70</v>
      </c>
      <c r="C14581" s="6">
        <v>7</v>
      </c>
      <c r="D14581" s="7">
        <v>199</v>
      </c>
      <c r="E14581" s="6" t="s">
        <v>5510</v>
      </c>
      <c r="H14581" s="6">
        <f>IF('Раздел 3.2'!Y22&gt;=SUM('Раздел 3.2'!Y23:Y25),0,1)</f>
        <v>0</v>
      </c>
    </row>
    <row r="14582" spans="1:9" x14ac:dyDescent="0.2">
      <c r="A14582" s="6">
        <f t="shared" si="216"/>
        <v>609562</v>
      </c>
      <c r="B14582" s="6">
        <v>70</v>
      </c>
      <c r="C14582" s="6">
        <v>7</v>
      </c>
      <c r="D14582" s="7">
        <v>200</v>
      </c>
      <c r="E14582" s="6" t="s">
        <v>5511</v>
      </c>
      <c r="H14582" s="6">
        <f>IF('Раздел 3.2'!Z22&gt;=SUM('Раздел 3.2'!Z23:Z25),0,1)</f>
        <v>0</v>
      </c>
    </row>
    <row r="14583" spans="1:9" x14ac:dyDescent="0.2">
      <c r="A14583" s="6">
        <f t="shared" si="216"/>
        <v>609562</v>
      </c>
      <c r="B14583" s="6">
        <v>70</v>
      </c>
      <c r="C14583" s="6">
        <v>7</v>
      </c>
      <c r="D14583" s="7">
        <v>201</v>
      </c>
      <c r="E14583" s="7" t="s">
        <v>5512</v>
      </c>
      <c r="F14583" s="7"/>
      <c r="G14583" s="7"/>
      <c r="H14583" s="7">
        <f>IF('Раздел 3.2'!AA22&gt;=SUM('Раздел 3.2'!AA23:AA25),0,1)</f>
        <v>0</v>
      </c>
      <c r="I14583" s="7"/>
    </row>
    <row r="14584" spans="1:9" x14ac:dyDescent="0.2">
      <c r="A14584" s="6">
        <f t="shared" si="216"/>
        <v>609562</v>
      </c>
      <c r="B14584" s="6">
        <v>70</v>
      </c>
      <c r="C14584" s="6">
        <v>7</v>
      </c>
      <c r="D14584" s="7">
        <v>202</v>
      </c>
      <c r="E14584" s="7" t="s">
        <v>5513</v>
      </c>
      <c r="F14584" s="7"/>
      <c r="G14584" s="7"/>
      <c r="H14584" s="7">
        <f>IF('Раздел 3.2'!AB22&gt;=SUM('Раздел 3.2'!AB23:AB25),0,1)</f>
        <v>0</v>
      </c>
    </row>
    <row r="14585" spans="1:9" x14ac:dyDescent="0.2">
      <c r="A14585" s="6">
        <f t="shared" si="216"/>
        <v>609562</v>
      </c>
      <c r="B14585" s="6">
        <v>70</v>
      </c>
      <c r="C14585" s="6">
        <v>7</v>
      </c>
      <c r="D14585" s="7">
        <v>203</v>
      </c>
      <c r="E14585" s="7" t="s">
        <v>5514</v>
      </c>
      <c r="F14585" s="7"/>
      <c r="G14585" s="7"/>
      <c r="H14585" s="7">
        <f>IF('Раздел 3.2'!AC22&gt;=SUM('Раздел 3.2'!AC23:AC25),0,1)</f>
        <v>0</v>
      </c>
      <c r="I14585" s="7"/>
    </row>
    <row r="14586" spans="1:9" x14ac:dyDescent="0.2">
      <c r="A14586" s="6">
        <f t="shared" ref="A14586:A14649" si="217">P_3</f>
        <v>609562</v>
      </c>
      <c r="B14586" s="6">
        <v>70</v>
      </c>
      <c r="C14586" s="119">
        <v>7</v>
      </c>
      <c r="D14586" s="119">
        <v>204</v>
      </c>
      <c r="E14586" s="119" t="s">
        <v>5515</v>
      </c>
      <c r="F14586" s="119"/>
      <c r="G14586" s="119"/>
      <c r="H14586" s="119">
        <f>IF('Раздел 3.2'!AD22&gt;=SUM('Раздел 3.2'!AD23:AD25),0,1)</f>
        <v>0</v>
      </c>
      <c r="I14586" s="7"/>
    </row>
    <row r="14587" spans="1:9" x14ac:dyDescent="0.2">
      <c r="A14587" s="6">
        <f t="shared" si="217"/>
        <v>609562</v>
      </c>
      <c r="B14587" s="6">
        <v>70</v>
      </c>
      <c r="C14587" s="7">
        <v>8</v>
      </c>
      <c r="D14587" s="7">
        <v>205</v>
      </c>
      <c r="E14587" s="6" t="s">
        <v>5516</v>
      </c>
      <c r="H14587" s="6">
        <f>IF('Раздел 3.2'!P38&gt;=SUM('Раздел 3.2'!P39:P41),0,1)</f>
        <v>0</v>
      </c>
    </row>
    <row r="14588" spans="1:9" x14ac:dyDescent="0.2">
      <c r="A14588" s="6">
        <f t="shared" si="217"/>
        <v>609562</v>
      </c>
      <c r="B14588" s="6">
        <v>70</v>
      </c>
      <c r="C14588" s="7">
        <v>8</v>
      </c>
      <c r="D14588" s="7">
        <v>206</v>
      </c>
      <c r="E14588" s="6" t="s">
        <v>5517</v>
      </c>
      <c r="H14588" s="6">
        <f>IF('Раздел 3.2'!Q38&gt;=SUM('Раздел 3.2'!Q39:Q41),0,1)</f>
        <v>0</v>
      </c>
    </row>
    <row r="14589" spans="1:9" x14ac:dyDescent="0.2">
      <c r="A14589" s="6">
        <f t="shared" si="217"/>
        <v>609562</v>
      </c>
      <c r="B14589" s="6">
        <v>70</v>
      </c>
      <c r="C14589" s="7">
        <v>8</v>
      </c>
      <c r="D14589" s="7">
        <v>207</v>
      </c>
      <c r="E14589" s="6" t="s">
        <v>5518</v>
      </c>
      <c r="H14589" s="6">
        <f>IF('Раздел 3.2'!R38&gt;=SUM('Раздел 3.2'!R39:R41),0,1)</f>
        <v>0</v>
      </c>
    </row>
    <row r="14590" spans="1:9" x14ac:dyDescent="0.2">
      <c r="A14590" s="6">
        <f t="shared" si="217"/>
        <v>609562</v>
      </c>
      <c r="B14590" s="6">
        <v>70</v>
      </c>
      <c r="C14590" s="7">
        <v>8</v>
      </c>
      <c r="D14590" s="7">
        <v>208</v>
      </c>
      <c r="E14590" s="6" t="s">
        <v>6333</v>
      </c>
      <c r="H14590" s="6">
        <f>IF('Раздел 3.2'!S38&gt;=SUM('Раздел 3.2'!S39:S41),0,1)</f>
        <v>0</v>
      </c>
    </row>
    <row r="14591" spans="1:9" x14ac:dyDescent="0.2">
      <c r="A14591" s="6">
        <f t="shared" si="217"/>
        <v>609562</v>
      </c>
      <c r="B14591" s="6">
        <v>70</v>
      </c>
      <c r="C14591" s="7">
        <v>8</v>
      </c>
      <c r="D14591" s="7">
        <v>209</v>
      </c>
      <c r="E14591" s="6" t="s">
        <v>6334</v>
      </c>
      <c r="H14591" s="6">
        <f>IF('Раздел 3.2'!T38&gt;=SUM('Раздел 3.2'!T39:T41),0,1)</f>
        <v>0</v>
      </c>
    </row>
    <row r="14592" spans="1:9" x14ac:dyDescent="0.2">
      <c r="A14592" s="6">
        <f t="shared" si="217"/>
        <v>609562</v>
      </c>
      <c r="B14592" s="6">
        <v>70</v>
      </c>
      <c r="C14592" s="7">
        <v>8</v>
      </c>
      <c r="D14592" s="7">
        <v>210</v>
      </c>
      <c r="E14592" s="6" t="s">
        <v>6335</v>
      </c>
      <c r="H14592" s="6">
        <f>IF('Раздел 3.2'!U38&gt;=SUM('Раздел 3.2'!U39:U41),0,1)</f>
        <v>0</v>
      </c>
    </row>
    <row r="14593" spans="1:8" x14ac:dyDescent="0.2">
      <c r="A14593" s="6">
        <f t="shared" si="217"/>
        <v>609562</v>
      </c>
      <c r="B14593" s="6">
        <v>70</v>
      </c>
      <c r="C14593" s="7">
        <v>8</v>
      </c>
      <c r="D14593" s="7">
        <v>211</v>
      </c>
      <c r="E14593" s="6" t="s">
        <v>7148</v>
      </c>
      <c r="H14593" s="6">
        <f>IF('Раздел 3.2'!V38&gt;=SUM('Раздел 3.2'!V39:V41),0,1)</f>
        <v>0</v>
      </c>
    </row>
    <row r="14594" spans="1:8" x14ac:dyDescent="0.2">
      <c r="A14594" s="6">
        <f t="shared" si="217"/>
        <v>609562</v>
      </c>
      <c r="B14594" s="6">
        <v>70</v>
      </c>
      <c r="C14594" s="7">
        <v>8</v>
      </c>
      <c r="D14594" s="7">
        <v>212</v>
      </c>
      <c r="E14594" s="6" t="s">
        <v>6357</v>
      </c>
      <c r="H14594" s="6">
        <f>IF('Раздел 3.2'!W38&gt;=SUM('Раздел 3.2'!W39:W41),0,1)</f>
        <v>0</v>
      </c>
    </row>
    <row r="14595" spans="1:8" x14ac:dyDescent="0.2">
      <c r="A14595" s="6">
        <f t="shared" si="217"/>
        <v>609562</v>
      </c>
      <c r="B14595" s="6">
        <v>70</v>
      </c>
      <c r="C14595" s="7">
        <v>8</v>
      </c>
      <c r="D14595" s="7">
        <v>213</v>
      </c>
      <c r="E14595" s="6" t="s">
        <v>6358</v>
      </c>
      <c r="H14595" s="6">
        <f>IF('Раздел 3.2'!X38&gt;=SUM('Раздел 3.2'!X39:X41),0,1)</f>
        <v>0</v>
      </c>
    </row>
    <row r="14596" spans="1:8" x14ac:dyDescent="0.2">
      <c r="A14596" s="6">
        <f t="shared" si="217"/>
        <v>609562</v>
      </c>
      <c r="B14596" s="6">
        <v>70</v>
      </c>
      <c r="C14596" s="7">
        <v>8</v>
      </c>
      <c r="D14596" s="7">
        <v>214</v>
      </c>
      <c r="E14596" s="7" t="s">
        <v>6359</v>
      </c>
      <c r="F14596" s="7"/>
      <c r="G14596" s="7"/>
      <c r="H14596" s="7">
        <f>IF('Раздел 3.2'!Y38&gt;=SUM('Раздел 3.2'!Y39:Y41),0,1)</f>
        <v>0</v>
      </c>
    </row>
    <row r="14597" spans="1:8" x14ac:dyDescent="0.2">
      <c r="A14597" s="6">
        <f t="shared" si="217"/>
        <v>609562</v>
      </c>
      <c r="B14597" s="6">
        <v>70</v>
      </c>
      <c r="C14597" s="7">
        <v>8</v>
      </c>
      <c r="D14597" s="7">
        <v>215</v>
      </c>
      <c r="E14597" s="7" t="s">
        <v>6360</v>
      </c>
      <c r="F14597" s="7"/>
      <c r="G14597" s="7"/>
      <c r="H14597" s="7">
        <f>IF('Раздел 3.2'!Z38&gt;=SUM('Раздел 3.2'!Z39:Z41),0,1)</f>
        <v>0</v>
      </c>
    </row>
    <row r="14598" spans="1:8" x14ac:dyDescent="0.2">
      <c r="A14598" s="6">
        <f t="shared" si="217"/>
        <v>609562</v>
      </c>
      <c r="B14598" s="6">
        <v>70</v>
      </c>
      <c r="C14598" s="7">
        <v>8</v>
      </c>
      <c r="D14598" s="7">
        <v>216</v>
      </c>
      <c r="E14598" s="7" t="s">
        <v>6361</v>
      </c>
      <c r="F14598" s="7"/>
      <c r="G14598" s="7"/>
      <c r="H14598" s="7">
        <f>IF('Раздел 3.2'!AA38&gt;=SUM('Раздел 3.2'!AA39:AA41),0,1)</f>
        <v>0</v>
      </c>
    </row>
    <row r="14599" spans="1:8" x14ac:dyDescent="0.2">
      <c r="A14599" s="6">
        <f t="shared" si="217"/>
        <v>609562</v>
      </c>
      <c r="B14599" s="6">
        <v>70</v>
      </c>
      <c r="C14599" s="7">
        <v>8</v>
      </c>
      <c r="D14599" s="7">
        <v>217</v>
      </c>
      <c r="E14599" s="7" t="s">
        <v>6362</v>
      </c>
      <c r="F14599" s="7"/>
      <c r="G14599" s="7"/>
      <c r="H14599" s="7">
        <f>IF('Раздел 3.2'!AB38&gt;=SUM('Раздел 3.2'!AB39:AB41),0,1)</f>
        <v>0</v>
      </c>
    </row>
    <row r="14600" spans="1:8" x14ac:dyDescent="0.2">
      <c r="A14600" s="6">
        <f t="shared" si="217"/>
        <v>609562</v>
      </c>
      <c r="B14600" s="6">
        <v>70</v>
      </c>
      <c r="C14600" s="7">
        <v>8</v>
      </c>
      <c r="D14600" s="7">
        <v>218</v>
      </c>
      <c r="E14600" s="7" t="s">
        <v>6363</v>
      </c>
      <c r="F14600" s="7"/>
      <c r="G14600" s="7"/>
      <c r="H14600" s="7">
        <f>IF('Раздел 3.2'!AC38&gt;=SUM('Раздел 3.2'!AC39:AC41),0,1)</f>
        <v>0</v>
      </c>
    </row>
    <row r="14601" spans="1:8" x14ac:dyDescent="0.2">
      <c r="A14601" s="6">
        <f t="shared" si="217"/>
        <v>609562</v>
      </c>
      <c r="B14601" s="6">
        <v>70</v>
      </c>
      <c r="C14601" s="119">
        <v>8</v>
      </c>
      <c r="D14601" s="119">
        <v>219</v>
      </c>
      <c r="E14601" s="119" t="s">
        <v>6364</v>
      </c>
      <c r="F14601" s="119"/>
      <c r="G14601" s="119"/>
      <c r="H14601" s="119">
        <f>IF('Раздел 3.2'!AD38&gt;=SUM('Раздел 3.2'!AD39:AD41),0,1)</f>
        <v>0</v>
      </c>
    </row>
    <row r="14602" spans="1:8" x14ac:dyDescent="0.2">
      <c r="A14602" s="6">
        <f t="shared" si="217"/>
        <v>609562</v>
      </c>
      <c r="B14602" s="6">
        <v>70</v>
      </c>
      <c r="C14602" s="7">
        <v>9</v>
      </c>
      <c r="D14602" s="7">
        <v>220</v>
      </c>
      <c r="E14602" s="7" t="s">
        <v>6365</v>
      </c>
      <c r="F14602" s="7"/>
      <c r="G14602" s="7"/>
      <c r="H14602" s="7">
        <f>IF('Раздел 3.2'!P49&gt;=SUM('Раздел 3.2'!P50:P52),0,1)</f>
        <v>0</v>
      </c>
    </row>
    <row r="14603" spans="1:8" x14ac:dyDescent="0.2">
      <c r="A14603" s="6">
        <f t="shared" si="217"/>
        <v>609562</v>
      </c>
      <c r="B14603" s="6">
        <v>70</v>
      </c>
      <c r="C14603" s="7">
        <v>9</v>
      </c>
      <c r="D14603" s="7">
        <v>221</v>
      </c>
      <c r="E14603" s="7" t="s">
        <v>6366</v>
      </c>
      <c r="F14603" s="7"/>
      <c r="G14603" s="7"/>
      <c r="H14603" s="7">
        <f>IF('Раздел 3.2'!Q49&gt;=SUM('Раздел 3.2'!Q50:Q52),0,1)</f>
        <v>0</v>
      </c>
    </row>
    <row r="14604" spans="1:8" x14ac:dyDescent="0.2">
      <c r="A14604" s="6">
        <f t="shared" si="217"/>
        <v>609562</v>
      </c>
      <c r="B14604" s="6">
        <v>70</v>
      </c>
      <c r="C14604" s="7">
        <v>9</v>
      </c>
      <c r="D14604" s="7">
        <v>222</v>
      </c>
      <c r="E14604" s="7" t="s">
        <v>6367</v>
      </c>
      <c r="F14604" s="7"/>
      <c r="G14604" s="7"/>
      <c r="H14604" s="7">
        <f>IF('Раздел 3.2'!R49&gt;=SUM('Раздел 3.2'!R50:R52),0,1)</f>
        <v>0</v>
      </c>
    </row>
    <row r="14605" spans="1:8" x14ac:dyDescent="0.2">
      <c r="A14605" s="6">
        <f t="shared" si="217"/>
        <v>609562</v>
      </c>
      <c r="B14605" s="6">
        <v>70</v>
      </c>
      <c r="C14605" s="7">
        <v>9</v>
      </c>
      <c r="D14605" s="7">
        <v>223</v>
      </c>
      <c r="E14605" s="7" t="s">
        <v>5550</v>
      </c>
      <c r="F14605" s="7"/>
      <c r="G14605" s="7"/>
      <c r="H14605" s="7">
        <f>IF('Раздел 3.2'!S49&gt;=SUM('Раздел 3.2'!S50:S52),0,1)</f>
        <v>0</v>
      </c>
    </row>
    <row r="14606" spans="1:8" x14ac:dyDescent="0.2">
      <c r="A14606" s="6">
        <f t="shared" si="217"/>
        <v>609562</v>
      </c>
      <c r="B14606" s="6">
        <v>70</v>
      </c>
      <c r="C14606" s="7">
        <v>9</v>
      </c>
      <c r="D14606" s="7">
        <v>224</v>
      </c>
      <c r="E14606" s="7" t="s">
        <v>5551</v>
      </c>
      <c r="F14606" s="7"/>
      <c r="G14606" s="7"/>
      <c r="H14606" s="7">
        <f>IF('Раздел 3.2'!T49&gt;=SUM('Раздел 3.2'!T50:T52),0,1)</f>
        <v>0</v>
      </c>
    </row>
    <row r="14607" spans="1:8" x14ac:dyDescent="0.2">
      <c r="A14607" s="6">
        <f t="shared" si="217"/>
        <v>609562</v>
      </c>
      <c r="B14607" s="6">
        <v>70</v>
      </c>
      <c r="C14607" s="7">
        <v>9</v>
      </c>
      <c r="D14607" s="7">
        <v>225</v>
      </c>
      <c r="E14607" s="7" t="s">
        <v>5552</v>
      </c>
      <c r="F14607" s="7"/>
      <c r="G14607" s="7"/>
      <c r="H14607" s="7">
        <f>IF('Раздел 3.2'!U49&gt;=SUM('Раздел 3.2'!U50:U52),0,1)</f>
        <v>0</v>
      </c>
    </row>
    <row r="14608" spans="1:8" x14ac:dyDescent="0.2">
      <c r="A14608" s="6">
        <f t="shared" si="217"/>
        <v>609562</v>
      </c>
      <c r="B14608" s="6">
        <v>70</v>
      </c>
      <c r="C14608" s="7">
        <v>9</v>
      </c>
      <c r="D14608" s="7">
        <v>226</v>
      </c>
      <c r="E14608" s="7" t="s">
        <v>5553</v>
      </c>
      <c r="F14608" s="7"/>
      <c r="G14608" s="7"/>
      <c r="H14608" s="7">
        <f>IF('Раздел 3.2'!V49&gt;=SUM('Раздел 3.2'!V50:V52),0,1)</f>
        <v>0</v>
      </c>
    </row>
    <row r="14609" spans="1:8" x14ac:dyDescent="0.2">
      <c r="A14609" s="6">
        <f t="shared" si="217"/>
        <v>609562</v>
      </c>
      <c r="B14609" s="6">
        <v>70</v>
      </c>
      <c r="C14609" s="7">
        <v>9</v>
      </c>
      <c r="D14609" s="7">
        <v>227</v>
      </c>
      <c r="E14609" s="7" t="s">
        <v>5554</v>
      </c>
      <c r="F14609" s="7"/>
      <c r="G14609" s="7"/>
      <c r="H14609" s="7">
        <f>IF('Раздел 3.2'!W49&gt;=SUM('Раздел 3.2'!W50:W52),0,1)</f>
        <v>0</v>
      </c>
    </row>
    <row r="14610" spans="1:8" x14ac:dyDescent="0.2">
      <c r="A14610" s="6">
        <f t="shared" si="217"/>
        <v>609562</v>
      </c>
      <c r="B14610" s="6">
        <v>70</v>
      </c>
      <c r="C14610" s="7">
        <v>9</v>
      </c>
      <c r="D14610" s="7">
        <v>228</v>
      </c>
      <c r="E14610" s="7" t="s">
        <v>5555</v>
      </c>
      <c r="F14610" s="7"/>
      <c r="G14610" s="7"/>
      <c r="H14610" s="7">
        <f>IF('Раздел 3.2'!X49&gt;=SUM('Раздел 3.2'!X50:X52),0,1)</f>
        <v>0</v>
      </c>
    </row>
    <row r="14611" spans="1:8" x14ac:dyDescent="0.2">
      <c r="A14611" s="6">
        <f t="shared" si="217"/>
        <v>609562</v>
      </c>
      <c r="B14611" s="6">
        <v>70</v>
      </c>
      <c r="C14611" s="7">
        <v>9</v>
      </c>
      <c r="D14611" s="7">
        <v>229</v>
      </c>
      <c r="E14611" s="7" t="s">
        <v>5556</v>
      </c>
      <c r="F14611" s="7"/>
      <c r="G14611" s="7"/>
      <c r="H14611" s="7">
        <f>IF('Раздел 3.2'!Y49&gt;=SUM('Раздел 3.2'!Y50:Y52),0,1)</f>
        <v>0</v>
      </c>
    </row>
    <row r="14612" spans="1:8" x14ac:dyDescent="0.2">
      <c r="A14612" s="6">
        <f t="shared" si="217"/>
        <v>609562</v>
      </c>
      <c r="B14612" s="6">
        <v>70</v>
      </c>
      <c r="C14612" s="7">
        <v>9</v>
      </c>
      <c r="D14612" s="7">
        <v>230</v>
      </c>
      <c r="E14612" s="7" t="s">
        <v>5557</v>
      </c>
      <c r="F14612" s="7"/>
      <c r="G14612" s="7"/>
      <c r="H14612" s="7">
        <f>IF('Раздел 3.2'!Z49&gt;=SUM('Раздел 3.2'!Z50:Z52),0,1)</f>
        <v>0</v>
      </c>
    </row>
    <row r="14613" spans="1:8" x14ac:dyDescent="0.2">
      <c r="A14613" s="6">
        <f t="shared" si="217"/>
        <v>609562</v>
      </c>
      <c r="B14613" s="6">
        <v>70</v>
      </c>
      <c r="C14613" s="7">
        <v>9</v>
      </c>
      <c r="D14613" s="7">
        <v>231</v>
      </c>
      <c r="E14613" s="7" t="s">
        <v>5558</v>
      </c>
      <c r="F14613" s="7"/>
      <c r="G14613" s="7"/>
      <c r="H14613" s="7">
        <f>IF('Раздел 3.2'!AA49&gt;=SUM('Раздел 3.2'!AA50:AA52),0,1)</f>
        <v>0</v>
      </c>
    </row>
    <row r="14614" spans="1:8" x14ac:dyDescent="0.2">
      <c r="A14614" s="6">
        <f t="shared" si="217"/>
        <v>609562</v>
      </c>
      <c r="B14614" s="6">
        <v>70</v>
      </c>
      <c r="C14614" s="7">
        <v>9</v>
      </c>
      <c r="D14614" s="7">
        <v>232</v>
      </c>
      <c r="E14614" s="7" t="s">
        <v>6387</v>
      </c>
      <c r="F14614" s="7"/>
      <c r="G14614" s="7"/>
      <c r="H14614" s="7">
        <f>IF('Раздел 3.2'!AB49&gt;=SUM('Раздел 3.2'!AB50:AB52),0,1)</f>
        <v>0</v>
      </c>
    </row>
    <row r="14615" spans="1:8" x14ac:dyDescent="0.2">
      <c r="A14615" s="6">
        <f t="shared" si="217"/>
        <v>609562</v>
      </c>
      <c r="B14615" s="6">
        <v>70</v>
      </c>
      <c r="C14615" s="7">
        <v>9</v>
      </c>
      <c r="D14615" s="7">
        <v>233</v>
      </c>
      <c r="E14615" s="7" t="s">
        <v>7169</v>
      </c>
      <c r="F14615" s="7"/>
      <c r="G14615" s="7"/>
      <c r="H14615" s="7">
        <f>IF('Раздел 3.2'!AC49&gt;=SUM('Раздел 3.2'!AC50:AC52),0,1)</f>
        <v>0</v>
      </c>
    </row>
    <row r="14616" spans="1:8" x14ac:dyDescent="0.2">
      <c r="A14616" s="6">
        <f t="shared" si="217"/>
        <v>609562</v>
      </c>
      <c r="B14616" s="6">
        <v>70</v>
      </c>
      <c r="C14616" s="119">
        <v>9</v>
      </c>
      <c r="D14616" s="119">
        <v>234</v>
      </c>
      <c r="E14616" s="119" t="s">
        <v>7170</v>
      </c>
      <c r="F14616" s="119"/>
      <c r="G14616" s="119"/>
      <c r="H14616" s="119">
        <f>IF('Раздел 3.2'!AD49&gt;=SUM('Раздел 3.2'!AD50:AD52),0,1)</f>
        <v>0</v>
      </c>
    </row>
    <row r="14617" spans="1:8" x14ac:dyDescent="0.2">
      <c r="A14617" s="6">
        <f t="shared" si="217"/>
        <v>609562</v>
      </c>
      <c r="B14617" s="6">
        <v>70</v>
      </c>
      <c r="C14617" s="6">
        <v>10</v>
      </c>
      <c r="D14617" s="7">
        <v>235</v>
      </c>
      <c r="E14617" s="6" t="s">
        <v>7171</v>
      </c>
      <c r="H14617" s="6">
        <f>IF('Раздел 3.2'!P61&gt;=SUM('Раздел 3.2'!P62:P64),0,1)</f>
        <v>0</v>
      </c>
    </row>
    <row r="14618" spans="1:8" x14ac:dyDescent="0.2">
      <c r="A14618" s="6">
        <f t="shared" si="217"/>
        <v>609562</v>
      </c>
      <c r="B14618" s="6">
        <v>70</v>
      </c>
      <c r="C14618" s="6">
        <v>10</v>
      </c>
      <c r="D14618" s="7">
        <v>236</v>
      </c>
      <c r="E14618" s="6" t="s">
        <v>7172</v>
      </c>
      <c r="H14618" s="6">
        <f>IF('Раздел 3.2'!Q61&gt;=SUM('Раздел 3.2'!Q62:Q64),0,1)</f>
        <v>0</v>
      </c>
    </row>
    <row r="14619" spans="1:8" x14ac:dyDescent="0.2">
      <c r="A14619" s="6">
        <f t="shared" si="217"/>
        <v>609562</v>
      </c>
      <c r="B14619" s="6">
        <v>70</v>
      </c>
      <c r="C14619" s="6">
        <v>10</v>
      </c>
      <c r="D14619" s="7">
        <v>237</v>
      </c>
      <c r="E14619" s="6" t="s">
        <v>7173</v>
      </c>
      <c r="H14619" s="6">
        <f>IF('Раздел 3.2'!R61&gt;=SUM('Раздел 3.2'!R62:R64),0,1)</f>
        <v>0</v>
      </c>
    </row>
    <row r="14620" spans="1:8" x14ac:dyDescent="0.2">
      <c r="A14620" s="6">
        <f t="shared" si="217"/>
        <v>609562</v>
      </c>
      <c r="B14620" s="6">
        <v>70</v>
      </c>
      <c r="C14620" s="6">
        <v>10</v>
      </c>
      <c r="D14620" s="7">
        <v>238</v>
      </c>
      <c r="E14620" s="6" t="s">
        <v>7174</v>
      </c>
      <c r="H14620" s="6">
        <f>IF('Раздел 3.2'!S61&gt;=SUM('Раздел 3.2'!S62:S64),0,1)</f>
        <v>0</v>
      </c>
    </row>
    <row r="14621" spans="1:8" x14ac:dyDescent="0.2">
      <c r="A14621" s="6">
        <f t="shared" si="217"/>
        <v>609562</v>
      </c>
      <c r="B14621" s="6">
        <v>70</v>
      </c>
      <c r="C14621" s="6">
        <v>10</v>
      </c>
      <c r="D14621" s="7">
        <v>239</v>
      </c>
      <c r="E14621" s="6" t="s">
        <v>7175</v>
      </c>
      <c r="H14621" s="6">
        <f>IF('Раздел 3.2'!T61&gt;=SUM('Раздел 3.2'!T62:T64),0,1)</f>
        <v>0</v>
      </c>
    </row>
    <row r="14622" spans="1:8" x14ac:dyDescent="0.2">
      <c r="A14622" s="6">
        <f t="shared" si="217"/>
        <v>609562</v>
      </c>
      <c r="B14622" s="6">
        <v>70</v>
      </c>
      <c r="C14622" s="6">
        <v>10</v>
      </c>
      <c r="D14622" s="7">
        <v>240</v>
      </c>
      <c r="E14622" s="6" t="s">
        <v>7176</v>
      </c>
      <c r="H14622" s="6">
        <f>IF('Раздел 3.2'!U61&gt;=SUM('Раздел 3.2'!U62:U64),0,1)</f>
        <v>0</v>
      </c>
    </row>
    <row r="14623" spans="1:8" x14ac:dyDescent="0.2">
      <c r="A14623" s="6">
        <f t="shared" si="217"/>
        <v>609562</v>
      </c>
      <c r="B14623" s="6">
        <v>70</v>
      </c>
      <c r="C14623" s="6">
        <v>10</v>
      </c>
      <c r="D14623" s="7">
        <v>241</v>
      </c>
      <c r="E14623" s="6" t="s">
        <v>7177</v>
      </c>
      <c r="H14623" s="6">
        <f>IF('Раздел 3.2'!V61&gt;=SUM('Раздел 3.2'!V62:V64),0,1)</f>
        <v>0</v>
      </c>
    </row>
    <row r="14624" spans="1:8" x14ac:dyDescent="0.2">
      <c r="A14624" s="6">
        <f t="shared" si="217"/>
        <v>609562</v>
      </c>
      <c r="B14624" s="6">
        <v>70</v>
      </c>
      <c r="C14624" s="6">
        <v>10</v>
      </c>
      <c r="D14624" s="7">
        <v>242</v>
      </c>
      <c r="E14624" s="6" t="s">
        <v>7989</v>
      </c>
      <c r="H14624" s="6">
        <f>IF('Раздел 3.2'!W61&gt;=SUM('Раздел 3.2'!W62:W64),0,1)</f>
        <v>0</v>
      </c>
    </row>
    <row r="14625" spans="1:8" x14ac:dyDescent="0.2">
      <c r="A14625" s="6">
        <f t="shared" si="217"/>
        <v>609562</v>
      </c>
      <c r="B14625" s="6">
        <v>70</v>
      </c>
      <c r="C14625" s="6">
        <v>10</v>
      </c>
      <c r="D14625" s="7">
        <v>243</v>
      </c>
      <c r="E14625" s="6" t="s">
        <v>7990</v>
      </c>
      <c r="H14625" s="6">
        <f>IF('Раздел 3.2'!X61&gt;=SUM('Раздел 3.2'!X62:X64),0,1)</f>
        <v>0</v>
      </c>
    </row>
    <row r="14626" spans="1:8" x14ac:dyDescent="0.2">
      <c r="A14626" s="6">
        <f t="shared" si="217"/>
        <v>609562</v>
      </c>
      <c r="B14626" s="6">
        <v>70</v>
      </c>
      <c r="C14626" s="6">
        <v>10</v>
      </c>
      <c r="D14626" s="7">
        <v>244</v>
      </c>
      <c r="E14626" s="6" t="s">
        <v>7991</v>
      </c>
      <c r="H14626" s="6">
        <f>IF('Раздел 3.2'!Y61&gt;=SUM('Раздел 3.2'!Y62:Y64),0,1)</f>
        <v>0</v>
      </c>
    </row>
    <row r="14627" spans="1:8" x14ac:dyDescent="0.2">
      <c r="A14627" s="6">
        <f t="shared" si="217"/>
        <v>609562</v>
      </c>
      <c r="B14627" s="6">
        <v>70</v>
      </c>
      <c r="C14627" s="6">
        <v>10</v>
      </c>
      <c r="D14627" s="7">
        <v>245</v>
      </c>
      <c r="E14627" s="6" t="s">
        <v>7992</v>
      </c>
      <c r="H14627" s="6">
        <f>IF('Раздел 3.2'!Z61&gt;=SUM('Раздел 3.2'!Z62:Z64),0,1)</f>
        <v>0</v>
      </c>
    </row>
    <row r="14628" spans="1:8" x14ac:dyDescent="0.2">
      <c r="A14628" s="6">
        <f t="shared" si="217"/>
        <v>609562</v>
      </c>
      <c r="B14628" s="6">
        <v>70</v>
      </c>
      <c r="C14628" s="6">
        <v>10</v>
      </c>
      <c r="D14628" s="7">
        <v>246</v>
      </c>
      <c r="E14628" s="6" t="s">
        <v>7993</v>
      </c>
      <c r="H14628" s="6">
        <f>IF('Раздел 3.2'!AA61&gt;=SUM('Раздел 3.2'!AA62:AA64),0,1)</f>
        <v>0</v>
      </c>
    </row>
    <row r="14629" spans="1:8" x14ac:dyDescent="0.2">
      <c r="A14629" s="6">
        <f t="shared" si="217"/>
        <v>609562</v>
      </c>
      <c r="B14629" s="6">
        <v>70</v>
      </c>
      <c r="C14629" s="6">
        <v>10</v>
      </c>
      <c r="D14629" s="7">
        <v>247</v>
      </c>
      <c r="E14629" s="7" t="s">
        <v>6372</v>
      </c>
      <c r="F14629" s="7"/>
      <c r="G14629" s="7"/>
      <c r="H14629" s="7">
        <f>IF('Раздел 3.2'!AB61&gt;=SUM('Раздел 3.2'!AB62:AB64),0,1)</f>
        <v>0</v>
      </c>
    </row>
    <row r="14630" spans="1:8" x14ac:dyDescent="0.2">
      <c r="A14630" s="6">
        <f t="shared" si="217"/>
        <v>609562</v>
      </c>
      <c r="B14630" s="6">
        <v>70</v>
      </c>
      <c r="C14630" s="6">
        <v>10</v>
      </c>
      <c r="D14630" s="7">
        <v>248</v>
      </c>
      <c r="E14630" s="7" t="s">
        <v>6373</v>
      </c>
      <c r="H14630" s="7">
        <f>IF('Раздел 3.2'!AC61&gt;=SUM('Раздел 3.2'!AC62:AC64),0,1)</f>
        <v>0</v>
      </c>
    </row>
    <row r="14631" spans="1:8" x14ac:dyDescent="0.2">
      <c r="A14631" s="6">
        <f t="shared" si="217"/>
        <v>609562</v>
      </c>
      <c r="B14631" s="6">
        <v>70</v>
      </c>
      <c r="C14631" s="119">
        <v>10</v>
      </c>
      <c r="D14631" s="119">
        <v>249</v>
      </c>
      <c r="E14631" s="119" t="s">
        <v>6374</v>
      </c>
      <c r="F14631" s="119"/>
      <c r="G14631" s="119"/>
      <c r="H14631" s="119">
        <f>IF('Раздел 3.2'!AD61&gt;=SUM('Раздел 3.2'!AD62:AD64),0,1)</f>
        <v>0</v>
      </c>
    </row>
    <row r="14632" spans="1:8" x14ac:dyDescent="0.2">
      <c r="A14632" s="6">
        <f t="shared" si="217"/>
        <v>609562</v>
      </c>
      <c r="B14632" s="6">
        <v>70</v>
      </c>
      <c r="C14632" s="7">
        <v>11</v>
      </c>
      <c r="D14632" s="7">
        <v>250</v>
      </c>
      <c r="E14632" s="6" t="s">
        <v>6375</v>
      </c>
      <c r="H14632" s="6">
        <f>IF('Раздел 3.2'!P26&gt;='Раздел 3.2'!P65,0,1)</f>
        <v>0</v>
      </c>
    </row>
    <row r="14633" spans="1:8" x14ac:dyDescent="0.2">
      <c r="A14633" s="6">
        <f t="shared" si="217"/>
        <v>609562</v>
      </c>
      <c r="B14633" s="6">
        <v>70</v>
      </c>
      <c r="C14633" s="7">
        <v>11</v>
      </c>
      <c r="D14633" s="7">
        <v>251</v>
      </c>
      <c r="E14633" s="6" t="s">
        <v>6376</v>
      </c>
      <c r="H14633" s="6">
        <f>IF('Раздел 3.2'!Q26&gt;='Раздел 3.2'!Q65,0,1)</f>
        <v>0</v>
      </c>
    </row>
    <row r="14634" spans="1:8" x14ac:dyDescent="0.2">
      <c r="A14634" s="6">
        <f t="shared" si="217"/>
        <v>609562</v>
      </c>
      <c r="B14634" s="6">
        <v>70</v>
      </c>
      <c r="C14634" s="7">
        <v>11</v>
      </c>
      <c r="D14634" s="7">
        <v>252</v>
      </c>
      <c r="E14634" s="6" t="s">
        <v>6377</v>
      </c>
      <c r="H14634" s="6">
        <f>IF('Раздел 3.2'!R26&gt;='Раздел 3.2'!R65,0,1)</f>
        <v>0</v>
      </c>
    </row>
    <row r="14635" spans="1:8" x14ac:dyDescent="0.2">
      <c r="A14635" s="6">
        <f t="shared" si="217"/>
        <v>609562</v>
      </c>
      <c r="B14635" s="6">
        <v>70</v>
      </c>
      <c r="C14635" s="7">
        <v>11</v>
      </c>
      <c r="D14635" s="7">
        <v>253</v>
      </c>
      <c r="E14635" s="6" t="s">
        <v>6378</v>
      </c>
      <c r="H14635" s="6">
        <f>IF('Раздел 3.2'!S26&gt;='Раздел 3.2'!S65,0,1)</f>
        <v>0</v>
      </c>
    </row>
    <row r="14636" spans="1:8" x14ac:dyDescent="0.2">
      <c r="A14636" s="6">
        <f t="shared" si="217"/>
        <v>609562</v>
      </c>
      <c r="B14636" s="6">
        <v>70</v>
      </c>
      <c r="C14636" s="7">
        <v>11</v>
      </c>
      <c r="D14636" s="7">
        <v>254</v>
      </c>
      <c r="E14636" s="6" t="s">
        <v>6379</v>
      </c>
      <c r="H14636" s="6">
        <f>IF('Раздел 3.2'!T26&gt;='Раздел 3.2'!T65,0,1)</f>
        <v>0</v>
      </c>
    </row>
    <row r="14637" spans="1:8" x14ac:dyDescent="0.2">
      <c r="A14637" s="6">
        <f t="shared" si="217"/>
        <v>609562</v>
      </c>
      <c r="B14637" s="6">
        <v>70</v>
      </c>
      <c r="C14637" s="7">
        <v>11</v>
      </c>
      <c r="D14637" s="7">
        <v>255</v>
      </c>
      <c r="E14637" s="6" t="s">
        <v>6380</v>
      </c>
      <c r="H14637" s="6">
        <f>IF('Раздел 3.2'!U26&gt;='Раздел 3.2'!U65,0,1)</f>
        <v>0</v>
      </c>
    </row>
    <row r="14638" spans="1:8" x14ac:dyDescent="0.2">
      <c r="A14638" s="6">
        <f t="shared" si="217"/>
        <v>609562</v>
      </c>
      <c r="B14638" s="6">
        <v>70</v>
      </c>
      <c r="C14638" s="7">
        <v>11</v>
      </c>
      <c r="D14638" s="7">
        <v>256</v>
      </c>
      <c r="E14638" s="6" t="s">
        <v>6381</v>
      </c>
      <c r="H14638" s="6">
        <f>IF('Раздел 3.2'!V26&gt;='Раздел 3.2'!V65,0,1)</f>
        <v>0</v>
      </c>
    </row>
    <row r="14639" spans="1:8" x14ac:dyDescent="0.2">
      <c r="A14639" s="6">
        <f t="shared" si="217"/>
        <v>609562</v>
      </c>
      <c r="B14639" s="6">
        <v>70</v>
      </c>
      <c r="C14639" s="7">
        <v>11</v>
      </c>
      <c r="D14639" s="7">
        <v>257</v>
      </c>
      <c r="E14639" s="6" t="s">
        <v>6382</v>
      </c>
      <c r="H14639" s="6">
        <f>IF('Раздел 3.2'!W26&gt;='Раздел 3.2'!W65,0,1)</f>
        <v>0</v>
      </c>
    </row>
    <row r="14640" spans="1:8" x14ac:dyDescent="0.2">
      <c r="A14640" s="6">
        <f t="shared" si="217"/>
        <v>609562</v>
      </c>
      <c r="B14640" s="6">
        <v>70</v>
      </c>
      <c r="C14640" s="7">
        <v>11</v>
      </c>
      <c r="D14640" s="7">
        <v>258</v>
      </c>
      <c r="E14640" s="6" t="s">
        <v>6383</v>
      </c>
      <c r="H14640" s="6">
        <f>IF('Раздел 3.2'!X26&gt;='Раздел 3.2'!X65,0,1)</f>
        <v>0</v>
      </c>
    </row>
    <row r="14641" spans="1:9" x14ac:dyDescent="0.2">
      <c r="A14641" s="6">
        <f t="shared" si="217"/>
        <v>609562</v>
      </c>
      <c r="B14641" s="6">
        <v>70</v>
      </c>
      <c r="C14641" s="7">
        <v>11</v>
      </c>
      <c r="D14641" s="7">
        <v>259</v>
      </c>
      <c r="E14641" s="6" t="s">
        <v>6384</v>
      </c>
      <c r="H14641" s="6">
        <f>IF('Раздел 3.2'!Y26&gt;='Раздел 3.2'!Y65,0,1)</f>
        <v>0</v>
      </c>
    </row>
    <row r="14642" spans="1:9" x14ac:dyDescent="0.2">
      <c r="A14642" s="6">
        <f t="shared" si="217"/>
        <v>609562</v>
      </c>
      <c r="B14642" s="6">
        <v>70</v>
      </c>
      <c r="C14642" s="7">
        <v>11</v>
      </c>
      <c r="D14642" s="7">
        <v>260</v>
      </c>
      <c r="E14642" s="6" t="s">
        <v>6385</v>
      </c>
      <c r="H14642" s="6">
        <f>IF('Раздел 3.2'!Z26&gt;='Раздел 3.2'!Z65,0,1)</f>
        <v>0</v>
      </c>
    </row>
    <row r="14643" spans="1:9" x14ac:dyDescent="0.2">
      <c r="A14643" s="6">
        <f t="shared" si="217"/>
        <v>609562</v>
      </c>
      <c r="B14643" s="6">
        <v>70</v>
      </c>
      <c r="C14643" s="7">
        <v>11</v>
      </c>
      <c r="D14643" s="7">
        <v>261</v>
      </c>
      <c r="E14643" s="7" t="s">
        <v>6386</v>
      </c>
      <c r="F14643" s="7"/>
      <c r="G14643" s="7"/>
      <c r="H14643" s="7">
        <f>IF('Раздел 3.2'!AA26&gt;='Раздел 3.2'!AA65,0,1)</f>
        <v>0</v>
      </c>
      <c r="I14643" s="7"/>
    </row>
    <row r="14644" spans="1:9" x14ac:dyDescent="0.2">
      <c r="A14644" s="6">
        <f t="shared" si="217"/>
        <v>609562</v>
      </c>
      <c r="B14644" s="6">
        <v>70</v>
      </c>
      <c r="C14644" s="7">
        <v>11</v>
      </c>
      <c r="D14644" s="7">
        <v>262</v>
      </c>
      <c r="E14644" s="7" t="s">
        <v>7206</v>
      </c>
      <c r="F14644" s="7"/>
      <c r="G14644" s="7"/>
      <c r="H14644" s="7">
        <f>IF('Раздел 3.2'!AB26&gt;='Раздел 3.2'!AB65,0,1)</f>
        <v>0</v>
      </c>
    </row>
    <row r="14645" spans="1:9" x14ac:dyDescent="0.2">
      <c r="A14645" s="6">
        <f t="shared" si="217"/>
        <v>609562</v>
      </c>
      <c r="B14645" s="6">
        <v>70</v>
      </c>
      <c r="C14645" s="7">
        <v>11</v>
      </c>
      <c r="D14645" s="7">
        <v>263</v>
      </c>
      <c r="E14645" s="7" t="s">
        <v>7207</v>
      </c>
      <c r="F14645" s="7"/>
      <c r="G14645" s="7"/>
      <c r="H14645" s="7">
        <f>IF('Раздел 3.2'!AC26&gt;='Раздел 3.2'!AC65,0,1)</f>
        <v>0</v>
      </c>
      <c r="I14645" s="7"/>
    </row>
    <row r="14646" spans="1:9" x14ac:dyDescent="0.2">
      <c r="A14646" s="6">
        <f t="shared" si="217"/>
        <v>609562</v>
      </c>
      <c r="B14646" s="6">
        <v>70</v>
      </c>
      <c r="C14646" s="119">
        <v>11</v>
      </c>
      <c r="D14646" s="119">
        <v>264</v>
      </c>
      <c r="E14646" s="119" t="s">
        <v>7208</v>
      </c>
      <c r="F14646" s="119"/>
      <c r="G14646" s="119"/>
      <c r="H14646" s="119">
        <f>IF('Раздел 3.2'!AD26&gt;='Раздел 3.2'!AD65,0,1)</f>
        <v>0</v>
      </c>
      <c r="I14646" s="7"/>
    </row>
    <row r="14647" spans="1:9" x14ac:dyDescent="0.2">
      <c r="A14647" s="6">
        <f t="shared" si="217"/>
        <v>609562</v>
      </c>
      <c r="B14647" s="6">
        <v>70</v>
      </c>
      <c r="C14647" s="7">
        <v>12</v>
      </c>
      <c r="D14647" s="7">
        <v>265</v>
      </c>
      <c r="E14647" s="7" t="s">
        <v>7209</v>
      </c>
      <c r="F14647" s="7"/>
      <c r="G14647" s="7"/>
      <c r="H14647" s="7">
        <f>IF('Раздел 3.2'!P26&gt;='Раздел 3.2'!P67,0,1)</f>
        <v>0</v>
      </c>
      <c r="I14647" s="7"/>
    </row>
    <row r="14648" spans="1:9" x14ac:dyDescent="0.2">
      <c r="A14648" s="6">
        <f t="shared" si="217"/>
        <v>609562</v>
      </c>
      <c r="B14648" s="6">
        <v>70</v>
      </c>
      <c r="C14648" s="7">
        <v>12</v>
      </c>
      <c r="D14648" s="7">
        <v>266</v>
      </c>
      <c r="E14648" s="7" t="s">
        <v>7210</v>
      </c>
      <c r="F14648" s="7"/>
      <c r="G14648" s="7"/>
      <c r="H14648" s="7">
        <f>IF('Раздел 3.2'!Q26&gt;='Раздел 3.2'!Q67,0,1)</f>
        <v>0</v>
      </c>
      <c r="I14648" s="7"/>
    </row>
    <row r="14649" spans="1:9" x14ac:dyDescent="0.2">
      <c r="A14649" s="6">
        <f t="shared" si="217"/>
        <v>609562</v>
      </c>
      <c r="B14649" s="6">
        <v>70</v>
      </c>
      <c r="C14649" s="7">
        <v>12</v>
      </c>
      <c r="D14649" s="7">
        <v>267</v>
      </c>
      <c r="E14649" s="7" t="s">
        <v>6388</v>
      </c>
      <c r="F14649" s="7"/>
      <c r="G14649" s="7"/>
      <c r="H14649" s="7">
        <f>IF('Раздел 3.2'!R26&gt;='Раздел 3.2'!R67,0,1)</f>
        <v>0</v>
      </c>
      <c r="I14649" s="7"/>
    </row>
    <row r="14650" spans="1:9" x14ac:dyDescent="0.2">
      <c r="A14650" s="6">
        <f t="shared" ref="A14650:A14714" si="218">P_3</f>
        <v>609562</v>
      </c>
      <c r="B14650" s="6">
        <v>70</v>
      </c>
      <c r="C14650" s="7">
        <v>12</v>
      </c>
      <c r="D14650" s="7">
        <v>268</v>
      </c>
      <c r="E14650" s="7" t="s">
        <v>6389</v>
      </c>
      <c r="F14650" s="7"/>
      <c r="G14650" s="7"/>
      <c r="H14650" s="7">
        <f>IF('Раздел 3.2'!S26&gt;='Раздел 3.2'!S67,0,1)</f>
        <v>0</v>
      </c>
      <c r="I14650" s="7"/>
    </row>
    <row r="14651" spans="1:9" x14ac:dyDescent="0.2">
      <c r="A14651" s="6">
        <f t="shared" si="218"/>
        <v>609562</v>
      </c>
      <c r="B14651" s="6">
        <v>70</v>
      </c>
      <c r="C14651" s="7">
        <v>12</v>
      </c>
      <c r="D14651" s="7">
        <v>269</v>
      </c>
      <c r="E14651" s="7" t="s">
        <v>6390</v>
      </c>
      <c r="F14651" s="7"/>
      <c r="G14651" s="7"/>
      <c r="H14651" s="7">
        <f>IF('Раздел 3.2'!T26&gt;='Раздел 3.2'!T67,0,1)</f>
        <v>0</v>
      </c>
      <c r="I14651" s="7"/>
    </row>
    <row r="14652" spans="1:9" x14ac:dyDescent="0.2">
      <c r="A14652" s="6">
        <f t="shared" si="218"/>
        <v>609562</v>
      </c>
      <c r="B14652" s="6">
        <v>70</v>
      </c>
      <c r="C14652" s="7">
        <v>12</v>
      </c>
      <c r="D14652" s="7">
        <v>270</v>
      </c>
      <c r="E14652" s="7" t="s">
        <v>6391</v>
      </c>
      <c r="F14652" s="7"/>
      <c r="G14652" s="7"/>
      <c r="H14652" s="7">
        <f>IF('Раздел 3.2'!U26&gt;='Раздел 3.2'!U67,0,1)</f>
        <v>0</v>
      </c>
      <c r="I14652" s="7"/>
    </row>
    <row r="14653" spans="1:9" x14ac:dyDescent="0.2">
      <c r="A14653" s="6">
        <f t="shared" si="218"/>
        <v>609562</v>
      </c>
      <c r="B14653" s="6">
        <v>70</v>
      </c>
      <c r="C14653" s="7">
        <v>12</v>
      </c>
      <c r="D14653" s="7">
        <v>271</v>
      </c>
      <c r="E14653" s="7" t="s">
        <v>6392</v>
      </c>
      <c r="F14653" s="7"/>
      <c r="G14653" s="7"/>
      <c r="H14653" s="7">
        <f>IF('Раздел 3.2'!V26&gt;='Раздел 3.2'!V67,0,1)</f>
        <v>0</v>
      </c>
      <c r="I14653" s="7"/>
    </row>
    <row r="14654" spans="1:9" x14ac:dyDescent="0.2">
      <c r="A14654" s="6">
        <f t="shared" si="218"/>
        <v>609562</v>
      </c>
      <c r="B14654" s="6">
        <v>70</v>
      </c>
      <c r="C14654" s="7">
        <v>12</v>
      </c>
      <c r="D14654" s="7">
        <v>272</v>
      </c>
      <c r="E14654" s="7" t="s">
        <v>6393</v>
      </c>
      <c r="F14654" s="7"/>
      <c r="G14654" s="7"/>
      <c r="H14654" s="7">
        <f>IF('Раздел 3.2'!W26&gt;='Раздел 3.2'!W67,0,1)</f>
        <v>0</v>
      </c>
      <c r="I14654" s="7"/>
    </row>
    <row r="14655" spans="1:9" x14ac:dyDescent="0.2">
      <c r="A14655" s="6">
        <f t="shared" si="218"/>
        <v>609562</v>
      </c>
      <c r="B14655" s="6">
        <v>70</v>
      </c>
      <c r="C14655" s="7">
        <v>12</v>
      </c>
      <c r="D14655" s="7">
        <v>273</v>
      </c>
      <c r="E14655" s="7" t="s">
        <v>6394</v>
      </c>
      <c r="F14655" s="7"/>
      <c r="G14655" s="7"/>
      <c r="H14655" s="7">
        <f>IF('Раздел 3.2'!X26&gt;='Раздел 3.2'!X67,0,1)</f>
        <v>0</v>
      </c>
      <c r="I14655" s="7"/>
    </row>
    <row r="14656" spans="1:9" x14ac:dyDescent="0.2">
      <c r="A14656" s="6">
        <f t="shared" si="218"/>
        <v>609562</v>
      </c>
      <c r="B14656" s="6">
        <v>70</v>
      </c>
      <c r="C14656" s="7">
        <v>12</v>
      </c>
      <c r="D14656" s="7">
        <v>274</v>
      </c>
      <c r="E14656" s="7" t="s">
        <v>6395</v>
      </c>
      <c r="F14656" s="7"/>
      <c r="G14656" s="7"/>
      <c r="H14656" s="7">
        <f>IF('Раздел 3.2'!Y26&gt;='Раздел 3.2'!Y67,0,1)</f>
        <v>0</v>
      </c>
      <c r="I14656" s="7"/>
    </row>
    <row r="14657" spans="1:9" x14ac:dyDescent="0.2">
      <c r="A14657" s="6">
        <f t="shared" si="218"/>
        <v>609562</v>
      </c>
      <c r="B14657" s="6">
        <v>70</v>
      </c>
      <c r="C14657" s="7">
        <v>12</v>
      </c>
      <c r="D14657" s="7">
        <v>275</v>
      </c>
      <c r="E14657" s="7" t="s">
        <v>6396</v>
      </c>
      <c r="F14657" s="7"/>
      <c r="G14657" s="7"/>
      <c r="H14657" s="7">
        <f>IF('Раздел 3.2'!Z26&gt;='Раздел 3.2'!Z67,0,1)</f>
        <v>0</v>
      </c>
      <c r="I14657" s="7"/>
    </row>
    <row r="14658" spans="1:9" x14ac:dyDescent="0.2">
      <c r="A14658" s="6">
        <f t="shared" si="218"/>
        <v>609562</v>
      </c>
      <c r="B14658" s="6">
        <v>70</v>
      </c>
      <c r="C14658" s="7">
        <v>12</v>
      </c>
      <c r="D14658" s="7">
        <v>276</v>
      </c>
      <c r="E14658" s="7" t="s">
        <v>6397</v>
      </c>
      <c r="F14658" s="7"/>
      <c r="G14658" s="7"/>
      <c r="H14658" s="7">
        <f>IF('Раздел 3.2'!AA26&gt;='Раздел 3.2'!AA67,0,1)</f>
        <v>0</v>
      </c>
      <c r="I14658" s="7"/>
    </row>
    <row r="14659" spans="1:9" x14ac:dyDescent="0.2">
      <c r="A14659" s="6">
        <f t="shared" si="218"/>
        <v>609562</v>
      </c>
      <c r="B14659" s="6">
        <v>70</v>
      </c>
      <c r="C14659" s="7">
        <v>12</v>
      </c>
      <c r="D14659" s="7">
        <v>277</v>
      </c>
      <c r="E14659" s="7" t="s">
        <v>6398</v>
      </c>
      <c r="F14659" s="7"/>
      <c r="G14659" s="7"/>
      <c r="H14659" s="7">
        <f>IF('Раздел 3.2'!AB26&gt;='Раздел 3.2'!AB67,0,1)</f>
        <v>0</v>
      </c>
    </row>
    <row r="14660" spans="1:9" x14ac:dyDescent="0.2">
      <c r="A14660" s="6">
        <f t="shared" si="218"/>
        <v>609562</v>
      </c>
      <c r="B14660" s="6">
        <v>70</v>
      </c>
      <c r="C14660" s="7">
        <v>12</v>
      </c>
      <c r="D14660" s="7">
        <v>278</v>
      </c>
      <c r="E14660" s="7" t="s">
        <v>6399</v>
      </c>
      <c r="F14660" s="7"/>
      <c r="G14660" s="7"/>
      <c r="H14660" s="7">
        <f>IF('Раздел 3.2'!AC26&gt;='Раздел 3.2'!AC67,0,1)</f>
        <v>0</v>
      </c>
    </row>
    <row r="14661" spans="1:9" x14ac:dyDescent="0.2">
      <c r="A14661" s="6">
        <f t="shared" si="218"/>
        <v>609562</v>
      </c>
      <c r="B14661" s="6">
        <v>70</v>
      </c>
      <c r="C14661" s="119">
        <v>12</v>
      </c>
      <c r="D14661" s="119">
        <v>279</v>
      </c>
      <c r="E14661" s="119" t="s">
        <v>6400</v>
      </c>
      <c r="F14661" s="119"/>
      <c r="G14661" s="119"/>
      <c r="H14661" s="119">
        <f>IF('Раздел 3.2'!AD26&gt;='Раздел 3.2'!AD67,0,1)</f>
        <v>0</v>
      </c>
    </row>
    <row r="14662" spans="1:9" x14ac:dyDescent="0.2">
      <c r="A14662" s="6">
        <f t="shared" si="218"/>
        <v>609562</v>
      </c>
      <c r="B14662" s="6">
        <v>70</v>
      </c>
      <c r="C14662" s="6">
        <v>13</v>
      </c>
      <c r="D14662" s="7">
        <v>280</v>
      </c>
      <c r="E14662" s="6" t="s">
        <v>6401</v>
      </c>
      <c r="H14662" s="6">
        <f>IF('Раздел 3.2'!P65&gt;='Раздел 3.2'!P66,0,1)</f>
        <v>0</v>
      </c>
    </row>
    <row r="14663" spans="1:9" x14ac:dyDescent="0.2">
      <c r="A14663" s="6">
        <f t="shared" si="218"/>
        <v>609562</v>
      </c>
      <c r="B14663" s="6">
        <v>70</v>
      </c>
      <c r="C14663" s="6">
        <v>13</v>
      </c>
      <c r="D14663" s="7">
        <v>281</v>
      </c>
      <c r="E14663" s="6" t="s">
        <v>6402</v>
      </c>
      <c r="H14663" s="6">
        <f>IF('Раздел 3.2'!Q65&gt;='Раздел 3.2'!Q66,0,1)</f>
        <v>0</v>
      </c>
    </row>
    <row r="14664" spans="1:9" x14ac:dyDescent="0.2">
      <c r="A14664" s="6">
        <f t="shared" si="218"/>
        <v>609562</v>
      </c>
      <c r="B14664" s="6">
        <v>70</v>
      </c>
      <c r="C14664" s="6">
        <v>13</v>
      </c>
      <c r="D14664" s="7">
        <v>282</v>
      </c>
      <c r="E14664" s="6" t="s">
        <v>4794</v>
      </c>
      <c r="H14664" s="6">
        <f>IF('Раздел 3.2'!R65&gt;='Раздел 3.2'!R66,0,1)</f>
        <v>0</v>
      </c>
    </row>
    <row r="14665" spans="1:9" x14ac:dyDescent="0.2">
      <c r="A14665" s="6">
        <f t="shared" si="218"/>
        <v>609562</v>
      </c>
      <c r="B14665" s="6">
        <v>70</v>
      </c>
      <c r="C14665" s="6">
        <v>13</v>
      </c>
      <c r="D14665" s="7">
        <v>283</v>
      </c>
      <c r="E14665" s="6" t="s">
        <v>4795</v>
      </c>
      <c r="H14665" s="6">
        <f>IF('Раздел 3.2'!S65&gt;='Раздел 3.2'!S66,0,1)</f>
        <v>0</v>
      </c>
    </row>
    <row r="14666" spans="1:9" x14ac:dyDescent="0.2">
      <c r="A14666" s="6">
        <f t="shared" si="218"/>
        <v>609562</v>
      </c>
      <c r="B14666" s="6">
        <v>70</v>
      </c>
      <c r="C14666" s="6">
        <v>13</v>
      </c>
      <c r="D14666" s="7">
        <v>284</v>
      </c>
      <c r="E14666" s="6" t="s">
        <v>4796</v>
      </c>
      <c r="H14666" s="6">
        <f>IF('Раздел 3.2'!T65&gt;='Раздел 3.2'!T66,0,1)</f>
        <v>0</v>
      </c>
    </row>
    <row r="14667" spans="1:9" x14ac:dyDescent="0.2">
      <c r="A14667" s="6">
        <f t="shared" si="218"/>
        <v>609562</v>
      </c>
      <c r="B14667" s="6">
        <v>70</v>
      </c>
      <c r="C14667" s="6">
        <v>13</v>
      </c>
      <c r="D14667" s="7">
        <v>285</v>
      </c>
      <c r="E14667" s="6" t="s">
        <v>4797</v>
      </c>
      <c r="H14667" s="6">
        <f>IF('Раздел 3.2'!U65&gt;='Раздел 3.2'!U66,0,1)</f>
        <v>0</v>
      </c>
    </row>
    <row r="14668" spans="1:9" x14ac:dyDescent="0.2">
      <c r="A14668" s="6">
        <f t="shared" si="218"/>
        <v>609562</v>
      </c>
      <c r="B14668" s="6">
        <v>70</v>
      </c>
      <c r="C14668" s="6">
        <v>13</v>
      </c>
      <c r="D14668" s="7">
        <v>286</v>
      </c>
      <c r="E14668" s="6" t="s">
        <v>4798</v>
      </c>
      <c r="H14668" s="6">
        <f>IF('Раздел 3.2'!V65&gt;='Раздел 3.2'!V66,0,1)</f>
        <v>0</v>
      </c>
    </row>
    <row r="14669" spans="1:9" x14ac:dyDescent="0.2">
      <c r="A14669" s="6">
        <f t="shared" si="218"/>
        <v>609562</v>
      </c>
      <c r="B14669" s="6">
        <v>70</v>
      </c>
      <c r="C14669" s="6">
        <v>13</v>
      </c>
      <c r="D14669" s="7">
        <v>287</v>
      </c>
      <c r="E14669" s="6" t="s">
        <v>4799</v>
      </c>
      <c r="H14669" s="6">
        <f>IF('Раздел 3.2'!W65&gt;='Раздел 3.2'!W66,0,1)</f>
        <v>0</v>
      </c>
    </row>
    <row r="14670" spans="1:9" x14ac:dyDescent="0.2">
      <c r="A14670" s="6">
        <f t="shared" si="218"/>
        <v>609562</v>
      </c>
      <c r="B14670" s="6">
        <v>70</v>
      </c>
      <c r="C14670" s="6">
        <v>13</v>
      </c>
      <c r="D14670" s="7">
        <v>288</v>
      </c>
      <c r="E14670" s="6" t="s">
        <v>4800</v>
      </c>
      <c r="H14670" s="6">
        <f>IF('Раздел 3.2'!X65&gt;='Раздел 3.2'!X66,0,1)</f>
        <v>0</v>
      </c>
    </row>
    <row r="14671" spans="1:9" x14ac:dyDescent="0.2">
      <c r="A14671" s="6">
        <f t="shared" si="218"/>
        <v>609562</v>
      </c>
      <c r="B14671" s="6">
        <v>70</v>
      </c>
      <c r="C14671" s="6">
        <v>13</v>
      </c>
      <c r="D14671" s="7">
        <v>289</v>
      </c>
      <c r="E14671" s="6" t="s">
        <v>4801</v>
      </c>
      <c r="H14671" s="6">
        <f>IF('Раздел 3.2'!Y65&gt;='Раздел 3.2'!Y66,0,1)</f>
        <v>0</v>
      </c>
    </row>
    <row r="14672" spans="1:9" x14ac:dyDescent="0.2">
      <c r="A14672" s="6">
        <f t="shared" si="218"/>
        <v>609562</v>
      </c>
      <c r="B14672" s="6">
        <v>70</v>
      </c>
      <c r="C14672" s="6">
        <v>13</v>
      </c>
      <c r="D14672" s="7">
        <v>290</v>
      </c>
      <c r="E14672" s="6" t="s">
        <v>4802</v>
      </c>
      <c r="H14672" s="6">
        <f>IF('Раздел 3.2'!Z65&gt;='Раздел 3.2'!Z66,0,1)</f>
        <v>0</v>
      </c>
    </row>
    <row r="14673" spans="1:8" x14ac:dyDescent="0.2">
      <c r="A14673" s="6">
        <f t="shared" si="218"/>
        <v>609562</v>
      </c>
      <c r="B14673" s="6">
        <v>70</v>
      </c>
      <c r="C14673" s="6">
        <v>13</v>
      </c>
      <c r="D14673" s="7">
        <v>291</v>
      </c>
      <c r="E14673" s="7" t="s">
        <v>4803</v>
      </c>
      <c r="F14673" s="7"/>
      <c r="G14673" s="7"/>
      <c r="H14673" s="7">
        <f>IF('Раздел 3.2'!AA65&gt;='Раздел 3.2'!AA66,0,1)</f>
        <v>0</v>
      </c>
    </row>
    <row r="14674" spans="1:8" x14ac:dyDescent="0.2">
      <c r="A14674" s="6">
        <f t="shared" si="218"/>
        <v>609562</v>
      </c>
      <c r="B14674" s="6">
        <v>70</v>
      </c>
      <c r="C14674" s="6">
        <v>13</v>
      </c>
      <c r="D14674" s="7">
        <v>292</v>
      </c>
      <c r="E14674" s="7" t="s">
        <v>4804</v>
      </c>
      <c r="F14674" s="7"/>
      <c r="G14674" s="7"/>
      <c r="H14674" s="7">
        <f>IF('Раздел 3.2'!AB65&gt;='Раздел 3.2'!AB66,0,1)</f>
        <v>0</v>
      </c>
    </row>
    <row r="14675" spans="1:8" x14ac:dyDescent="0.2">
      <c r="A14675" s="6">
        <f t="shared" si="218"/>
        <v>609562</v>
      </c>
      <c r="B14675" s="6">
        <v>70</v>
      </c>
      <c r="C14675" s="6">
        <v>13</v>
      </c>
      <c r="D14675" s="7">
        <v>293</v>
      </c>
      <c r="E14675" s="7" t="s">
        <v>4805</v>
      </c>
      <c r="F14675" s="7"/>
      <c r="G14675" s="7"/>
      <c r="H14675" s="7">
        <f>IF('Раздел 3.2'!AC65&gt;='Раздел 3.2'!AC66,0,1)</f>
        <v>0</v>
      </c>
    </row>
    <row r="14676" spans="1:8" x14ac:dyDescent="0.2">
      <c r="A14676" s="6">
        <f t="shared" si="218"/>
        <v>609562</v>
      </c>
      <c r="B14676" s="6">
        <v>70</v>
      </c>
      <c r="C14676" s="119">
        <v>13</v>
      </c>
      <c r="D14676" s="119">
        <v>294</v>
      </c>
      <c r="E14676" s="119" t="s">
        <v>4806</v>
      </c>
      <c r="F14676" s="119"/>
      <c r="G14676" s="119"/>
      <c r="H14676" s="119">
        <f>IF('Раздел 3.2'!AD65&gt;='Раздел 3.2'!AD66,0,1)</f>
        <v>0</v>
      </c>
    </row>
    <row r="14677" spans="1:8" x14ac:dyDescent="0.2">
      <c r="A14677" s="6">
        <f t="shared" si="218"/>
        <v>609562</v>
      </c>
      <c r="B14677" s="6">
        <v>70</v>
      </c>
      <c r="C14677" s="6">
        <v>14</v>
      </c>
      <c r="D14677" s="7">
        <v>295</v>
      </c>
      <c r="E14677" s="7" t="s">
        <v>4807</v>
      </c>
      <c r="F14677" s="7"/>
      <c r="G14677" s="7"/>
      <c r="H14677" s="7">
        <f>IF('Раздел 3.2'!P67&gt;='Раздел 3.2'!P68,0,1)</f>
        <v>0</v>
      </c>
    </row>
    <row r="14678" spans="1:8" x14ac:dyDescent="0.2">
      <c r="A14678" s="6">
        <f t="shared" si="218"/>
        <v>609562</v>
      </c>
      <c r="B14678" s="6">
        <v>70</v>
      </c>
      <c r="C14678" s="6">
        <v>14</v>
      </c>
      <c r="D14678" s="7">
        <v>296</v>
      </c>
      <c r="E14678" s="7" t="s">
        <v>4808</v>
      </c>
      <c r="F14678" s="7"/>
      <c r="G14678" s="7"/>
      <c r="H14678" s="7">
        <f>IF('Раздел 3.2'!Q67&gt;='Раздел 3.2'!Q68,0,1)</f>
        <v>0</v>
      </c>
    </row>
    <row r="14679" spans="1:8" x14ac:dyDescent="0.2">
      <c r="A14679" s="6">
        <f t="shared" si="218"/>
        <v>609562</v>
      </c>
      <c r="B14679" s="6">
        <v>70</v>
      </c>
      <c r="C14679" s="6">
        <v>14</v>
      </c>
      <c r="D14679" s="7">
        <v>297</v>
      </c>
      <c r="E14679" s="7" t="s">
        <v>4809</v>
      </c>
      <c r="F14679" s="7"/>
      <c r="G14679" s="7"/>
      <c r="H14679" s="7">
        <f>IF('Раздел 3.2'!R67&gt;='Раздел 3.2'!R68,0,1)</f>
        <v>0</v>
      </c>
    </row>
    <row r="14680" spans="1:8" x14ac:dyDescent="0.2">
      <c r="A14680" s="6">
        <f t="shared" si="218"/>
        <v>609562</v>
      </c>
      <c r="B14680" s="6">
        <v>70</v>
      </c>
      <c r="C14680" s="6">
        <v>14</v>
      </c>
      <c r="D14680" s="7">
        <v>298</v>
      </c>
      <c r="E14680" s="7" t="s">
        <v>5598</v>
      </c>
      <c r="F14680" s="7"/>
      <c r="G14680" s="7"/>
      <c r="H14680" s="7">
        <f>IF('Раздел 3.2'!S67&gt;='Раздел 3.2'!S68,0,1)</f>
        <v>0</v>
      </c>
    </row>
    <row r="14681" spans="1:8" x14ac:dyDescent="0.2">
      <c r="A14681" s="6">
        <f t="shared" si="218"/>
        <v>609562</v>
      </c>
      <c r="B14681" s="6">
        <v>70</v>
      </c>
      <c r="C14681" s="6">
        <v>14</v>
      </c>
      <c r="D14681" s="7">
        <v>299</v>
      </c>
      <c r="E14681" s="7" t="s">
        <v>5599</v>
      </c>
      <c r="F14681" s="7"/>
      <c r="G14681" s="7"/>
      <c r="H14681" s="7">
        <f>IF('Раздел 3.2'!T67&gt;='Раздел 3.2'!T68,0,1)</f>
        <v>0</v>
      </c>
    </row>
    <row r="14682" spans="1:8" x14ac:dyDescent="0.2">
      <c r="A14682" s="6">
        <f t="shared" si="218"/>
        <v>609562</v>
      </c>
      <c r="B14682" s="6">
        <v>70</v>
      </c>
      <c r="C14682" s="6">
        <v>14</v>
      </c>
      <c r="D14682" s="7">
        <v>300</v>
      </c>
      <c r="E14682" s="7" t="s">
        <v>5600</v>
      </c>
      <c r="F14682" s="7"/>
      <c r="G14682" s="7"/>
      <c r="H14682" s="7">
        <f>IF('Раздел 3.2'!U67&gt;='Раздел 3.2'!U68,0,1)</f>
        <v>0</v>
      </c>
    </row>
    <row r="14683" spans="1:8" x14ac:dyDescent="0.2">
      <c r="A14683" s="6">
        <f t="shared" si="218"/>
        <v>609562</v>
      </c>
      <c r="B14683" s="6">
        <v>70</v>
      </c>
      <c r="C14683" s="6">
        <v>14</v>
      </c>
      <c r="D14683" s="7">
        <v>301</v>
      </c>
      <c r="E14683" s="7" t="s">
        <v>5601</v>
      </c>
      <c r="F14683" s="7"/>
      <c r="G14683" s="7"/>
      <c r="H14683" s="7">
        <f>IF('Раздел 3.2'!V67&gt;='Раздел 3.2'!V68,0,1)</f>
        <v>0</v>
      </c>
    </row>
    <row r="14684" spans="1:8" x14ac:dyDescent="0.2">
      <c r="A14684" s="6">
        <f t="shared" si="218"/>
        <v>609562</v>
      </c>
      <c r="B14684" s="6">
        <v>70</v>
      </c>
      <c r="C14684" s="6">
        <v>14</v>
      </c>
      <c r="D14684" s="7">
        <v>302</v>
      </c>
      <c r="E14684" s="7" t="s">
        <v>4817</v>
      </c>
      <c r="F14684" s="7"/>
      <c r="G14684" s="7"/>
      <c r="H14684" s="7">
        <f>IF('Раздел 3.2'!W67&gt;='Раздел 3.2'!W68,0,1)</f>
        <v>0</v>
      </c>
    </row>
    <row r="14685" spans="1:8" x14ac:dyDescent="0.2">
      <c r="A14685" s="6">
        <f t="shared" si="218"/>
        <v>609562</v>
      </c>
      <c r="B14685" s="6">
        <v>70</v>
      </c>
      <c r="C14685" s="6">
        <v>14</v>
      </c>
      <c r="D14685" s="7">
        <v>303</v>
      </c>
      <c r="E14685" s="7" t="s">
        <v>4818</v>
      </c>
      <c r="F14685" s="7"/>
      <c r="G14685" s="7"/>
      <c r="H14685" s="7">
        <f>IF('Раздел 3.2'!X67&gt;='Раздел 3.2'!X68,0,1)</f>
        <v>0</v>
      </c>
    </row>
    <row r="14686" spans="1:8" x14ac:dyDescent="0.2">
      <c r="A14686" s="6">
        <f t="shared" si="218"/>
        <v>609562</v>
      </c>
      <c r="B14686" s="6">
        <v>70</v>
      </c>
      <c r="C14686" s="6">
        <v>14</v>
      </c>
      <c r="D14686" s="7">
        <v>304</v>
      </c>
      <c r="E14686" s="7" t="s">
        <v>5612</v>
      </c>
      <c r="F14686" s="7"/>
      <c r="G14686" s="7"/>
      <c r="H14686" s="7">
        <f>IF('Раздел 3.2'!Y67&gt;='Раздел 3.2'!Y68,0,1)</f>
        <v>0</v>
      </c>
    </row>
    <row r="14687" spans="1:8" x14ac:dyDescent="0.2">
      <c r="A14687" s="6">
        <f t="shared" si="218"/>
        <v>609562</v>
      </c>
      <c r="B14687" s="6">
        <v>70</v>
      </c>
      <c r="C14687" s="6">
        <v>14</v>
      </c>
      <c r="D14687" s="7">
        <v>305</v>
      </c>
      <c r="E14687" s="7" t="s">
        <v>5613</v>
      </c>
      <c r="F14687" s="7"/>
      <c r="G14687" s="7"/>
      <c r="H14687" s="7">
        <f>IF('Раздел 3.2'!Z67&gt;='Раздел 3.2'!Z68,0,1)</f>
        <v>0</v>
      </c>
    </row>
    <row r="14688" spans="1:8" x14ac:dyDescent="0.2">
      <c r="A14688" s="6">
        <f t="shared" si="218"/>
        <v>609562</v>
      </c>
      <c r="B14688" s="6">
        <v>70</v>
      </c>
      <c r="C14688" s="6">
        <v>14</v>
      </c>
      <c r="D14688" s="7">
        <v>306</v>
      </c>
      <c r="E14688" s="7" t="s">
        <v>5614</v>
      </c>
      <c r="F14688" s="7"/>
      <c r="G14688" s="7"/>
      <c r="H14688" s="7">
        <f>IF('Раздел 3.2'!AA67&gt;='Раздел 3.2'!AA68,0,1)</f>
        <v>0</v>
      </c>
    </row>
    <row r="14689" spans="1:8" x14ac:dyDescent="0.2">
      <c r="A14689" s="6">
        <f t="shared" si="218"/>
        <v>609562</v>
      </c>
      <c r="B14689" s="6">
        <v>70</v>
      </c>
      <c r="C14689" s="6">
        <v>14</v>
      </c>
      <c r="D14689" s="7">
        <v>307</v>
      </c>
      <c r="E14689" s="7" t="s">
        <v>5615</v>
      </c>
      <c r="F14689" s="7"/>
      <c r="G14689" s="7"/>
      <c r="H14689" s="7">
        <f>IF('Раздел 3.2'!AB67&gt;='Раздел 3.2'!AB68,0,1)</f>
        <v>0</v>
      </c>
    </row>
    <row r="14690" spans="1:8" x14ac:dyDescent="0.2">
      <c r="A14690" s="6">
        <f t="shared" si="218"/>
        <v>609562</v>
      </c>
      <c r="B14690" s="7">
        <v>70</v>
      </c>
      <c r="C14690" s="7">
        <v>14</v>
      </c>
      <c r="D14690" s="7">
        <v>308</v>
      </c>
      <c r="E14690" s="7" t="s">
        <v>5616</v>
      </c>
      <c r="F14690" s="7"/>
      <c r="G14690" s="7"/>
      <c r="H14690" s="7">
        <f>IF('Раздел 3.2'!AC67&gt;='Раздел 3.2'!AC68,0,1)</f>
        <v>0</v>
      </c>
    </row>
    <row r="14691" spans="1:8" x14ac:dyDescent="0.2">
      <c r="A14691" s="6">
        <f t="shared" si="218"/>
        <v>609562</v>
      </c>
      <c r="B14691" s="119">
        <v>70</v>
      </c>
      <c r="C14691" s="119">
        <v>14</v>
      </c>
      <c r="D14691" s="119">
        <v>309</v>
      </c>
      <c r="E14691" s="119" t="s">
        <v>5617</v>
      </c>
      <c r="F14691" s="119"/>
      <c r="G14691" s="119"/>
      <c r="H14691" s="119">
        <f>IF('Раздел 3.2'!AD67&gt;='Раздел 3.2'!AD68,0,1)</f>
        <v>0</v>
      </c>
    </row>
    <row r="14692" spans="1:8" x14ac:dyDescent="0.2">
      <c r="A14692" s="117">
        <f t="shared" si="218"/>
        <v>609562</v>
      </c>
      <c r="B14692" s="117">
        <v>71</v>
      </c>
      <c r="C14692" s="117">
        <v>0</v>
      </c>
      <c r="D14692" s="117">
        <v>0</v>
      </c>
      <c r="E14692" s="117" t="str">
        <f>CONCATENATE("Количество ошибок в разделе 3.3.1: ",H14692)</f>
        <v>Количество ошибок в разделе 3.3.1: 0</v>
      </c>
      <c r="F14692" s="117"/>
      <c r="G14692" s="117"/>
      <c r="H14692" s="117">
        <f>SUM(H14693:H14769)</f>
        <v>0</v>
      </c>
    </row>
    <row r="14693" spans="1:8" x14ac:dyDescent="0.2">
      <c r="A14693" s="6">
        <f t="shared" si="218"/>
        <v>609562</v>
      </c>
      <c r="B14693" s="6">
        <v>71</v>
      </c>
      <c r="C14693" s="6">
        <v>1</v>
      </c>
      <c r="D14693" s="6">
        <v>1</v>
      </c>
      <c r="E14693" s="6" t="s">
        <v>5618</v>
      </c>
      <c r="H14693" s="6">
        <f>IF('Раздел 3.3.1'!P21=SUM('Раздел 3.3.1'!P22,'Раздел 3.3.1'!P23,'Раздел 3.3.1'!P57:P58),0,1)</f>
        <v>0</v>
      </c>
    </row>
    <row r="14694" spans="1:8" x14ac:dyDescent="0.2">
      <c r="A14694" s="6">
        <f t="shared" si="218"/>
        <v>609562</v>
      </c>
      <c r="B14694" s="6">
        <v>71</v>
      </c>
      <c r="C14694" s="119">
        <v>1</v>
      </c>
      <c r="D14694" s="119">
        <v>2</v>
      </c>
      <c r="E14694" s="119" t="s">
        <v>5619</v>
      </c>
      <c r="F14694" s="119"/>
      <c r="G14694" s="119"/>
      <c r="H14694" s="119">
        <f>IF('Раздел 3.3.1'!Q21=SUM('Раздел 3.3.1'!Q22,'Раздел 3.3.1'!Q23,'Раздел 3.3.1'!Q57:Q58),0,1)</f>
        <v>0</v>
      </c>
    </row>
    <row r="14695" spans="1:8" x14ac:dyDescent="0.2">
      <c r="A14695" s="6">
        <f t="shared" si="218"/>
        <v>609562</v>
      </c>
      <c r="B14695" s="6">
        <v>71</v>
      </c>
      <c r="C14695" s="6">
        <v>2</v>
      </c>
      <c r="D14695" s="7">
        <v>3</v>
      </c>
      <c r="E14695" s="6" t="s">
        <v>5620</v>
      </c>
      <c r="H14695" s="6">
        <f>IF('Раздел 3.3.1'!P23=SUM('Раздел 3.3.1'!P24,'Раздел 3.3.1'!P45,'Раздел 3.3.1'!P46,'Раздел 3.3.1'!P50:P56),0,1)</f>
        <v>0</v>
      </c>
    </row>
    <row r="14696" spans="1:8" x14ac:dyDescent="0.2">
      <c r="A14696" s="6">
        <f t="shared" si="218"/>
        <v>609562</v>
      </c>
      <c r="B14696" s="6">
        <v>71</v>
      </c>
      <c r="C14696" s="119">
        <v>2</v>
      </c>
      <c r="D14696" s="119">
        <v>4</v>
      </c>
      <c r="E14696" s="119" t="s">
        <v>5621</v>
      </c>
      <c r="F14696" s="119"/>
      <c r="G14696" s="119"/>
      <c r="H14696" s="119">
        <f>IF('Раздел 3.3.1'!Q23=SUM('Раздел 3.3.1'!Q24,'Раздел 3.3.1'!Q45,'Раздел 3.3.1'!Q46,'Раздел 3.3.1'!Q50:Q56),0,1)</f>
        <v>0</v>
      </c>
    </row>
    <row r="14697" spans="1:8" x14ac:dyDescent="0.2">
      <c r="A14697" s="141">
        <f t="shared" si="218"/>
        <v>609562</v>
      </c>
      <c r="B14697" s="141">
        <v>71</v>
      </c>
      <c r="C14697" s="141">
        <v>3</v>
      </c>
      <c r="D14697" s="142">
        <v>5</v>
      </c>
      <c r="E14697" s="141" t="s">
        <v>1069</v>
      </c>
      <c r="F14697" s="141"/>
      <c r="G14697" s="141"/>
      <c r="H14697" s="141">
        <f>IF('Раздел 3.3.1'!P24=SUM('Раздел 3.3.1'!P25:P35,'Раздел 3.3.1'!P39:P44),0,1)</f>
        <v>0</v>
      </c>
    </row>
    <row r="14698" spans="1:8" x14ac:dyDescent="0.2">
      <c r="A14698" s="141">
        <f t="shared" si="218"/>
        <v>609562</v>
      </c>
      <c r="B14698" s="141">
        <v>71</v>
      </c>
      <c r="C14698" s="143">
        <v>3</v>
      </c>
      <c r="D14698" s="143">
        <v>6</v>
      </c>
      <c r="E14698" s="143" t="s">
        <v>1070</v>
      </c>
      <c r="F14698" s="143"/>
      <c r="G14698" s="143"/>
      <c r="H14698" s="143">
        <f>IF('Раздел 3.3.1'!Q24=SUM('Раздел 3.3.1'!Q25:Q35,'Раздел 3.3.1'!Q39:Q44),0,1)</f>
        <v>0</v>
      </c>
    </row>
    <row r="14699" spans="1:8" x14ac:dyDescent="0.2">
      <c r="A14699" s="6">
        <f t="shared" si="218"/>
        <v>609562</v>
      </c>
      <c r="B14699" s="6">
        <v>71</v>
      </c>
      <c r="C14699" s="6">
        <v>4</v>
      </c>
      <c r="D14699" s="7">
        <v>7</v>
      </c>
      <c r="E14699" s="6" t="s">
        <v>5622</v>
      </c>
      <c r="H14699" s="6">
        <f>IF('Раздел 3.3.1'!P21&gt;='Раздел 3.3.1'!Q21,0,1)</f>
        <v>0</v>
      </c>
    </row>
    <row r="14700" spans="1:8" x14ac:dyDescent="0.2">
      <c r="A14700" s="6">
        <f t="shared" si="218"/>
        <v>609562</v>
      </c>
      <c r="B14700" s="6">
        <v>71</v>
      </c>
      <c r="C14700" s="6">
        <v>4</v>
      </c>
      <c r="D14700" s="7">
        <v>8</v>
      </c>
      <c r="E14700" s="6" t="s">
        <v>7343</v>
      </c>
      <c r="H14700" s="6">
        <f>IF('Раздел 3.3.1'!P22&gt;='Раздел 3.3.1'!Q22,0,1)</f>
        <v>0</v>
      </c>
    </row>
    <row r="14701" spans="1:8" x14ac:dyDescent="0.2">
      <c r="A14701" s="6">
        <f t="shared" si="218"/>
        <v>609562</v>
      </c>
      <c r="B14701" s="6">
        <v>71</v>
      </c>
      <c r="C14701" s="6">
        <v>4</v>
      </c>
      <c r="D14701" s="7">
        <v>9</v>
      </c>
      <c r="E14701" s="6" t="s">
        <v>7344</v>
      </c>
      <c r="H14701" s="6">
        <f>IF('Раздел 3.3.1'!P23&gt;='Раздел 3.3.1'!Q23,0,1)</f>
        <v>0</v>
      </c>
    </row>
    <row r="14702" spans="1:8" x14ac:dyDescent="0.2">
      <c r="A14702" s="6">
        <f t="shared" si="218"/>
        <v>609562</v>
      </c>
      <c r="B14702" s="6">
        <v>71</v>
      </c>
      <c r="C14702" s="6">
        <v>4</v>
      </c>
      <c r="D14702" s="7">
        <v>10</v>
      </c>
      <c r="E14702" s="6" t="s">
        <v>7345</v>
      </c>
      <c r="H14702" s="6">
        <f>IF('Раздел 3.3.1'!P24&gt;='Раздел 3.3.1'!Q24,0,1)</f>
        <v>0</v>
      </c>
    </row>
    <row r="14703" spans="1:8" x14ac:dyDescent="0.2">
      <c r="A14703" s="6">
        <f t="shared" si="218"/>
        <v>609562</v>
      </c>
      <c r="B14703" s="6">
        <v>71</v>
      </c>
      <c r="C14703" s="6">
        <v>4</v>
      </c>
      <c r="D14703" s="7">
        <v>11</v>
      </c>
      <c r="E14703" s="6" t="s">
        <v>7346</v>
      </c>
      <c r="H14703" s="6">
        <f>IF('Раздел 3.3.1'!P25&gt;='Раздел 3.3.1'!Q25,0,1)</f>
        <v>0</v>
      </c>
    </row>
    <row r="14704" spans="1:8" x14ac:dyDescent="0.2">
      <c r="A14704" s="6">
        <f t="shared" si="218"/>
        <v>609562</v>
      </c>
      <c r="B14704" s="6">
        <v>71</v>
      </c>
      <c r="C14704" s="6">
        <v>4</v>
      </c>
      <c r="D14704" s="7">
        <v>12</v>
      </c>
      <c r="E14704" s="6" t="s">
        <v>7347</v>
      </c>
      <c r="H14704" s="6">
        <f>IF('Раздел 3.3.1'!P26&gt;='Раздел 3.3.1'!Q26,0,1)</f>
        <v>0</v>
      </c>
    </row>
    <row r="14705" spans="1:8" x14ac:dyDescent="0.2">
      <c r="A14705" s="6">
        <f t="shared" si="218"/>
        <v>609562</v>
      </c>
      <c r="B14705" s="6">
        <v>71</v>
      </c>
      <c r="C14705" s="6">
        <v>4</v>
      </c>
      <c r="D14705" s="7">
        <v>13</v>
      </c>
      <c r="E14705" s="6" t="s">
        <v>7348</v>
      </c>
      <c r="H14705" s="6">
        <f>IF('Раздел 3.3.1'!P27&gt;='Раздел 3.3.1'!Q27,0,1)</f>
        <v>0</v>
      </c>
    </row>
    <row r="14706" spans="1:8" x14ac:dyDescent="0.2">
      <c r="A14706" s="6">
        <f t="shared" si="218"/>
        <v>609562</v>
      </c>
      <c r="B14706" s="6">
        <v>71</v>
      </c>
      <c r="C14706" s="6">
        <v>4</v>
      </c>
      <c r="D14706" s="7">
        <v>14</v>
      </c>
      <c r="E14706" s="6" t="s">
        <v>7349</v>
      </c>
      <c r="H14706" s="6">
        <f>IF('Раздел 3.3.1'!P28&gt;='Раздел 3.3.1'!Q28,0,1)</f>
        <v>0</v>
      </c>
    </row>
    <row r="14707" spans="1:8" x14ac:dyDescent="0.2">
      <c r="A14707" s="6">
        <f t="shared" si="218"/>
        <v>609562</v>
      </c>
      <c r="B14707" s="6">
        <v>71</v>
      </c>
      <c r="C14707" s="6">
        <v>4</v>
      </c>
      <c r="D14707" s="7">
        <v>15</v>
      </c>
      <c r="E14707" s="6" t="s">
        <v>7350</v>
      </c>
      <c r="H14707" s="6">
        <f>IF('Раздел 3.3.1'!P29&gt;='Раздел 3.3.1'!Q29,0,1)</f>
        <v>0</v>
      </c>
    </row>
    <row r="14708" spans="1:8" x14ac:dyDescent="0.2">
      <c r="A14708" s="6">
        <f t="shared" si="218"/>
        <v>609562</v>
      </c>
      <c r="B14708" s="6">
        <v>71</v>
      </c>
      <c r="C14708" s="6">
        <v>4</v>
      </c>
      <c r="D14708" s="7">
        <v>16</v>
      </c>
      <c r="E14708" s="6" t="s">
        <v>7351</v>
      </c>
      <c r="H14708" s="6">
        <f>IF('Раздел 3.3.1'!P30&gt;='Раздел 3.3.1'!Q30,0,1)</f>
        <v>0</v>
      </c>
    </row>
    <row r="14709" spans="1:8" x14ac:dyDescent="0.2">
      <c r="A14709" s="6">
        <f t="shared" si="218"/>
        <v>609562</v>
      </c>
      <c r="B14709" s="6">
        <v>71</v>
      </c>
      <c r="C14709" s="6">
        <v>4</v>
      </c>
      <c r="D14709" s="7">
        <v>17</v>
      </c>
      <c r="E14709" s="6" t="s">
        <v>7352</v>
      </c>
      <c r="H14709" s="6">
        <f>IF('Раздел 3.3.1'!P31&gt;='Раздел 3.3.1'!Q31,0,1)</f>
        <v>0</v>
      </c>
    </row>
    <row r="14710" spans="1:8" x14ac:dyDescent="0.2">
      <c r="A14710" s="6">
        <f t="shared" si="218"/>
        <v>609562</v>
      </c>
      <c r="B14710" s="6">
        <v>71</v>
      </c>
      <c r="C14710" s="6">
        <v>4</v>
      </c>
      <c r="D14710" s="7">
        <v>18</v>
      </c>
      <c r="E14710" s="6" t="s">
        <v>7353</v>
      </c>
      <c r="H14710" s="6">
        <f>IF('Раздел 3.3.1'!P32&gt;='Раздел 3.3.1'!Q32,0,1)</f>
        <v>0</v>
      </c>
    </row>
    <row r="14711" spans="1:8" x14ac:dyDescent="0.2">
      <c r="A14711" s="6">
        <f t="shared" si="218"/>
        <v>609562</v>
      </c>
      <c r="B14711" s="6">
        <v>71</v>
      </c>
      <c r="C14711" s="6">
        <v>4</v>
      </c>
      <c r="D14711" s="7">
        <v>19</v>
      </c>
      <c r="E14711" s="6" t="s">
        <v>7354</v>
      </c>
      <c r="H14711" s="6">
        <f>IF('Раздел 3.3.1'!P33&gt;='Раздел 3.3.1'!Q33,0,1)</f>
        <v>0</v>
      </c>
    </row>
    <row r="14712" spans="1:8" x14ac:dyDescent="0.2">
      <c r="A14712" s="6">
        <f t="shared" si="218"/>
        <v>609562</v>
      </c>
      <c r="B14712" s="6">
        <v>71</v>
      </c>
      <c r="C14712" s="6">
        <v>4</v>
      </c>
      <c r="D14712" s="7">
        <v>20</v>
      </c>
      <c r="E14712" s="6" t="s">
        <v>7355</v>
      </c>
      <c r="H14712" s="6">
        <f>IF('Раздел 3.3.1'!P34&gt;='Раздел 3.3.1'!Q34,0,1)</f>
        <v>0</v>
      </c>
    </row>
    <row r="14713" spans="1:8" x14ac:dyDescent="0.2">
      <c r="A14713" s="6">
        <f t="shared" si="218"/>
        <v>609562</v>
      </c>
      <c r="B14713" s="6">
        <v>71</v>
      </c>
      <c r="C14713" s="6">
        <v>4</v>
      </c>
      <c r="D14713" s="7">
        <v>21</v>
      </c>
      <c r="E14713" s="6" t="s">
        <v>7356</v>
      </c>
      <c r="H14713" s="6">
        <f>IF('Раздел 3.3.1'!P35&gt;='Раздел 3.3.1'!Q35,0,1)</f>
        <v>0</v>
      </c>
    </row>
    <row r="14714" spans="1:8" x14ac:dyDescent="0.2">
      <c r="A14714" s="6">
        <f t="shared" si="218"/>
        <v>609562</v>
      </c>
      <c r="B14714" s="6">
        <v>71</v>
      </c>
      <c r="C14714" s="6">
        <v>4</v>
      </c>
      <c r="D14714" s="7">
        <v>22</v>
      </c>
      <c r="E14714" s="6" t="s">
        <v>7357</v>
      </c>
      <c r="H14714" s="6">
        <f>IF('Раздел 3.3.1'!P36&gt;='Раздел 3.3.1'!Q36,0,1)</f>
        <v>0</v>
      </c>
    </row>
    <row r="14715" spans="1:8" x14ac:dyDescent="0.2">
      <c r="A14715" s="6">
        <f t="shared" ref="A14715:A14778" si="219">P_3</f>
        <v>609562</v>
      </c>
      <c r="B14715" s="6">
        <v>71</v>
      </c>
      <c r="C14715" s="6">
        <v>4</v>
      </c>
      <c r="D14715" s="7">
        <v>23</v>
      </c>
      <c r="E14715" s="6" t="s">
        <v>7358</v>
      </c>
      <c r="H14715" s="6">
        <f>IF('Раздел 3.3.1'!P37&gt;='Раздел 3.3.1'!Q37,0,1)</f>
        <v>0</v>
      </c>
    </row>
    <row r="14716" spans="1:8" x14ac:dyDescent="0.2">
      <c r="A14716" s="6">
        <f t="shared" si="219"/>
        <v>609562</v>
      </c>
      <c r="B14716" s="6">
        <v>71</v>
      </c>
      <c r="C14716" s="6">
        <v>4</v>
      </c>
      <c r="D14716" s="7">
        <v>24</v>
      </c>
      <c r="E14716" s="6" t="s">
        <v>7359</v>
      </c>
      <c r="H14716" s="6">
        <f>IF('Раздел 3.3.1'!P38&gt;='Раздел 3.3.1'!Q38,0,1)</f>
        <v>0</v>
      </c>
    </row>
    <row r="14717" spans="1:8" x14ac:dyDescent="0.2">
      <c r="A14717" s="6">
        <f t="shared" si="219"/>
        <v>609562</v>
      </c>
      <c r="B14717" s="6">
        <v>71</v>
      </c>
      <c r="C14717" s="6">
        <v>4</v>
      </c>
      <c r="D14717" s="7">
        <v>25</v>
      </c>
      <c r="E14717" s="6" t="s">
        <v>7360</v>
      </c>
      <c r="H14717" s="6">
        <f>IF('Раздел 3.3.1'!P39&gt;='Раздел 3.3.1'!Q39,0,1)</f>
        <v>0</v>
      </c>
    </row>
    <row r="14718" spans="1:8" x14ac:dyDescent="0.2">
      <c r="A14718" s="6">
        <f t="shared" si="219"/>
        <v>609562</v>
      </c>
      <c r="B14718" s="6">
        <v>71</v>
      </c>
      <c r="C14718" s="6">
        <v>4</v>
      </c>
      <c r="D14718" s="7">
        <v>26</v>
      </c>
      <c r="E14718" s="6" t="s">
        <v>7361</v>
      </c>
      <c r="H14718" s="6">
        <f>IF('Раздел 3.3.1'!P40&gt;='Раздел 3.3.1'!Q40,0,1)</f>
        <v>0</v>
      </c>
    </row>
    <row r="14719" spans="1:8" x14ac:dyDescent="0.2">
      <c r="A14719" s="6">
        <f t="shared" si="219"/>
        <v>609562</v>
      </c>
      <c r="B14719" s="6">
        <v>71</v>
      </c>
      <c r="C14719" s="6">
        <v>4</v>
      </c>
      <c r="D14719" s="7">
        <v>27</v>
      </c>
      <c r="E14719" s="6" t="s">
        <v>7362</v>
      </c>
      <c r="H14719" s="6">
        <f>IF('Раздел 3.3.1'!P41&gt;='Раздел 3.3.1'!Q41,0,1)</f>
        <v>0</v>
      </c>
    </row>
    <row r="14720" spans="1:8" x14ac:dyDescent="0.2">
      <c r="A14720" s="6">
        <f t="shared" si="219"/>
        <v>609562</v>
      </c>
      <c r="B14720" s="6">
        <v>71</v>
      </c>
      <c r="C14720" s="6">
        <v>4</v>
      </c>
      <c r="D14720" s="7">
        <v>28</v>
      </c>
      <c r="E14720" s="6" t="s">
        <v>7363</v>
      </c>
      <c r="H14720" s="6">
        <f>IF('Раздел 3.3.1'!P42&gt;='Раздел 3.3.1'!Q42,0,1)</f>
        <v>0</v>
      </c>
    </row>
    <row r="14721" spans="1:8" x14ac:dyDescent="0.2">
      <c r="A14721" s="6">
        <f t="shared" si="219"/>
        <v>609562</v>
      </c>
      <c r="B14721" s="6">
        <v>71</v>
      </c>
      <c r="C14721" s="6">
        <v>4</v>
      </c>
      <c r="D14721" s="7">
        <v>29</v>
      </c>
      <c r="E14721" s="6" t="s">
        <v>7364</v>
      </c>
      <c r="H14721" s="6">
        <f>IF('Раздел 3.3.1'!P43&gt;='Раздел 3.3.1'!Q43,0,1)</f>
        <v>0</v>
      </c>
    </row>
    <row r="14722" spans="1:8" x14ac:dyDescent="0.2">
      <c r="A14722" s="6">
        <f t="shared" si="219"/>
        <v>609562</v>
      </c>
      <c r="B14722" s="6">
        <v>71</v>
      </c>
      <c r="C14722" s="6">
        <v>4</v>
      </c>
      <c r="D14722" s="7">
        <v>30</v>
      </c>
      <c r="E14722" s="6" t="s">
        <v>7365</v>
      </c>
      <c r="H14722" s="6">
        <f>IF('Раздел 3.3.1'!P44&gt;='Раздел 3.3.1'!Q44,0,1)</f>
        <v>0</v>
      </c>
    </row>
    <row r="14723" spans="1:8" x14ac:dyDescent="0.2">
      <c r="A14723" s="6">
        <f t="shared" si="219"/>
        <v>609562</v>
      </c>
      <c r="B14723" s="6">
        <v>71</v>
      </c>
      <c r="C14723" s="6">
        <v>4</v>
      </c>
      <c r="D14723" s="7">
        <v>31</v>
      </c>
      <c r="E14723" s="6" t="s">
        <v>7366</v>
      </c>
      <c r="H14723" s="6">
        <f>IF('Раздел 3.3.1'!P45&gt;='Раздел 3.3.1'!Q45,0,1)</f>
        <v>0</v>
      </c>
    </row>
    <row r="14724" spans="1:8" x14ac:dyDescent="0.2">
      <c r="A14724" s="6">
        <f t="shared" si="219"/>
        <v>609562</v>
      </c>
      <c r="B14724" s="6">
        <v>71</v>
      </c>
      <c r="C14724" s="6">
        <v>4</v>
      </c>
      <c r="D14724" s="7">
        <v>32</v>
      </c>
      <c r="E14724" s="6" t="s">
        <v>7367</v>
      </c>
      <c r="H14724" s="6">
        <f>IF('Раздел 3.3.1'!P46&gt;='Раздел 3.3.1'!Q46,0,1)</f>
        <v>0</v>
      </c>
    </row>
    <row r="14725" spans="1:8" x14ac:dyDescent="0.2">
      <c r="A14725" s="6">
        <f t="shared" si="219"/>
        <v>609562</v>
      </c>
      <c r="B14725" s="6">
        <v>71</v>
      </c>
      <c r="C14725" s="6">
        <v>4</v>
      </c>
      <c r="D14725" s="7">
        <v>33</v>
      </c>
      <c r="E14725" s="6" t="s">
        <v>7368</v>
      </c>
      <c r="H14725" s="6">
        <f>IF('Раздел 3.3.1'!P47&gt;='Раздел 3.3.1'!Q47,0,1)</f>
        <v>0</v>
      </c>
    </row>
    <row r="14726" spans="1:8" x14ac:dyDescent="0.2">
      <c r="A14726" s="6">
        <f t="shared" si="219"/>
        <v>609562</v>
      </c>
      <c r="B14726" s="6">
        <v>71</v>
      </c>
      <c r="C14726" s="6">
        <v>4</v>
      </c>
      <c r="D14726" s="7">
        <v>34</v>
      </c>
      <c r="E14726" s="6" t="s">
        <v>6553</v>
      </c>
      <c r="H14726" s="6">
        <f>IF('Раздел 3.3.1'!P48&gt;='Раздел 3.3.1'!Q48,0,1)</f>
        <v>0</v>
      </c>
    </row>
    <row r="14727" spans="1:8" x14ac:dyDescent="0.2">
      <c r="A14727" s="6">
        <f t="shared" si="219"/>
        <v>609562</v>
      </c>
      <c r="B14727" s="6">
        <v>71</v>
      </c>
      <c r="C14727" s="6">
        <v>4</v>
      </c>
      <c r="D14727" s="7">
        <v>35</v>
      </c>
      <c r="E14727" s="6" t="s">
        <v>6554</v>
      </c>
      <c r="H14727" s="6">
        <f>IF('Раздел 3.3.1'!P49&gt;='Раздел 3.3.1'!Q49,0,1)</f>
        <v>0</v>
      </c>
    </row>
    <row r="14728" spans="1:8" x14ac:dyDescent="0.2">
      <c r="A14728" s="6">
        <f t="shared" si="219"/>
        <v>609562</v>
      </c>
      <c r="B14728" s="6">
        <v>71</v>
      </c>
      <c r="C14728" s="6">
        <v>4</v>
      </c>
      <c r="D14728" s="7">
        <v>36</v>
      </c>
      <c r="E14728" s="6" t="s">
        <v>6555</v>
      </c>
      <c r="H14728" s="6">
        <f>IF('Раздел 3.3.1'!P50&gt;='Раздел 3.3.1'!Q50,0,1)</f>
        <v>0</v>
      </c>
    </row>
    <row r="14729" spans="1:8" x14ac:dyDescent="0.2">
      <c r="A14729" s="6">
        <f t="shared" si="219"/>
        <v>609562</v>
      </c>
      <c r="B14729" s="6">
        <v>71</v>
      </c>
      <c r="C14729" s="6">
        <v>4</v>
      </c>
      <c r="D14729" s="7">
        <v>37</v>
      </c>
      <c r="E14729" s="6" t="s">
        <v>6556</v>
      </c>
      <c r="H14729" s="6">
        <f>IF('Раздел 3.3.1'!P51&gt;='Раздел 3.3.1'!Q51,0,1)</f>
        <v>0</v>
      </c>
    </row>
    <row r="14730" spans="1:8" x14ac:dyDescent="0.2">
      <c r="A14730" s="6">
        <f t="shared" si="219"/>
        <v>609562</v>
      </c>
      <c r="B14730" s="6">
        <v>71</v>
      </c>
      <c r="C14730" s="6">
        <v>4</v>
      </c>
      <c r="D14730" s="7">
        <v>38</v>
      </c>
      <c r="E14730" s="6" t="s">
        <v>6557</v>
      </c>
      <c r="H14730" s="6">
        <f>IF('Раздел 3.3.1'!P52&gt;='Раздел 3.3.1'!Q52,0,1)</f>
        <v>0</v>
      </c>
    </row>
    <row r="14731" spans="1:8" x14ac:dyDescent="0.2">
      <c r="A14731" s="6">
        <f t="shared" si="219"/>
        <v>609562</v>
      </c>
      <c r="B14731" s="6">
        <v>71</v>
      </c>
      <c r="C14731" s="6">
        <v>4</v>
      </c>
      <c r="D14731" s="7">
        <v>39</v>
      </c>
      <c r="E14731" s="6" t="s">
        <v>6558</v>
      </c>
      <c r="H14731" s="6">
        <f>IF('Раздел 3.3.1'!P53&gt;='Раздел 3.3.1'!Q53,0,1)</f>
        <v>0</v>
      </c>
    </row>
    <row r="14732" spans="1:8" x14ac:dyDescent="0.2">
      <c r="A14732" s="6">
        <f t="shared" si="219"/>
        <v>609562</v>
      </c>
      <c r="B14732" s="6">
        <v>71</v>
      </c>
      <c r="C14732" s="6">
        <v>4</v>
      </c>
      <c r="D14732" s="7">
        <v>40</v>
      </c>
      <c r="E14732" s="6" t="s">
        <v>6559</v>
      </c>
      <c r="H14732" s="6">
        <f>IF('Раздел 3.3.1'!P54&gt;='Раздел 3.3.1'!Q54,0,1)</f>
        <v>0</v>
      </c>
    </row>
    <row r="14733" spans="1:8" x14ac:dyDescent="0.2">
      <c r="A14733" s="6">
        <f t="shared" si="219"/>
        <v>609562</v>
      </c>
      <c r="B14733" s="6">
        <v>71</v>
      </c>
      <c r="C14733" s="6">
        <v>4</v>
      </c>
      <c r="D14733" s="7">
        <v>41</v>
      </c>
      <c r="E14733" s="6" t="s">
        <v>6560</v>
      </c>
      <c r="H14733" s="6">
        <f>IF('Раздел 3.3.1'!P55&gt;='Раздел 3.3.1'!Q55,0,1)</f>
        <v>0</v>
      </c>
    </row>
    <row r="14734" spans="1:8" x14ac:dyDescent="0.2">
      <c r="A14734" s="6">
        <f t="shared" si="219"/>
        <v>609562</v>
      </c>
      <c r="B14734" s="6">
        <v>71</v>
      </c>
      <c r="C14734" s="6">
        <v>4</v>
      </c>
      <c r="D14734" s="7">
        <v>42</v>
      </c>
      <c r="E14734" s="6" t="s">
        <v>6561</v>
      </c>
      <c r="H14734" s="6">
        <f>IF('Раздел 3.3.1'!P56&gt;='Раздел 3.3.1'!Q56,0,1)</f>
        <v>0</v>
      </c>
    </row>
    <row r="14735" spans="1:8" x14ac:dyDescent="0.2">
      <c r="A14735" s="6">
        <f t="shared" si="219"/>
        <v>609562</v>
      </c>
      <c r="B14735" s="6">
        <v>71</v>
      </c>
      <c r="C14735" s="6">
        <v>4</v>
      </c>
      <c r="D14735" s="7">
        <v>43</v>
      </c>
      <c r="E14735" s="6" t="s">
        <v>6562</v>
      </c>
      <c r="H14735" s="6">
        <f>IF('Раздел 3.3.1'!P57&gt;='Раздел 3.3.1'!Q57,0,1)</f>
        <v>0</v>
      </c>
    </row>
    <row r="14736" spans="1:8" x14ac:dyDescent="0.2">
      <c r="A14736" s="6">
        <f t="shared" si="219"/>
        <v>609562</v>
      </c>
      <c r="B14736" s="6">
        <v>71</v>
      </c>
      <c r="C14736" s="6">
        <v>4</v>
      </c>
      <c r="D14736" s="7">
        <v>44</v>
      </c>
      <c r="E14736" s="6" t="s">
        <v>6563</v>
      </c>
      <c r="H14736" s="6">
        <f>IF('Раздел 3.3.1'!P58&gt;='Раздел 3.3.1'!Q58,0,1)</f>
        <v>0</v>
      </c>
    </row>
    <row r="14737" spans="1:8" x14ac:dyDescent="0.2">
      <c r="A14737" s="6">
        <f t="shared" si="219"/>
        <v>609562</v>
      </c>
      <c r="B14737" s="6">
        <v>71</v>
      </c>
      <c r="C14737" s="6">
        <v>4</v>
      </c>
      <c r="D14737" s="7">
        <v>45</v>
      </c>
      <c r="E14737" s="6" t="s">
        <v>5412</v>
      </c>
      <c r="H14737" s="6">
        <f>IF('Раздел 3.3.1'!P59&gt;='Раздел 3.3.1'!Q59,0,1)</f>
        <v>0</v>
      </c>
    </row>
    <row r="14738" spans="1:8" x14ac:dyDescent="0.2">
      <c r="A14738" s="6">
        <f t="shared" si="219"/>
        <v>609562</v>
      </c>
      <c r="B14738" s="6">
        <v>71</v>
      </c>
      <c r="C14738" s="6">
        <v>4</v>
      </c>
      <c r="D14738" s="7">
        <v>46</v>
      </c>
      <c r="E14738" s="6" t="s">
        <v>4600</v>
      </c>
      <c r="H14738" s="6">
        <f>IF('Раздел 3.3.1'!P60&gt;='Раздел 3.3.1'!Q60,0,1)</f>
        <v>0</v>
      </c>
    </row>
    <row r="14739" spans="1:8" x14ac:dyDescent="0.2">
      <c r="A14739" s="6">
        <f t="shared" si="219"/>
        <v>609562</v>
      </c>
      <c r="B14739" s="6">
        <v>71</v>
      </c>
      <c r="C14739" s="6">
        <v>4</v>
      </c>
      <c r="D14739" s="7">
        <v>47</v>
      </c>
      <c r="E14739" s="6" t="s">
        <v>4601</v>
      </c>
      <c r="H14739" s="6">
        <f>IF('Раздел 3.3.1'!P61&gt;='Раздел 3.3.1'!Q61,0,1)</f>
        <v>0</v>
      </c>
    </row>
    <row r="14740" spans="1:8" x14ac:dyDescent="0.2">
      <c r="A14740" s="6">
        <f t="shared" si="219"/>
        <v>609562</v>
      </c>
      <c r="B14740" s="6">
        <v>71</v>
      </c>
      <c r="C14740" s="6">
        <v>4</v>
      </c>
      <c r="D14740" s="7">
        <v>48</v>
      </c>
      <c r="E14740" s="6" t="s">
        <v>6206</v>
      </c>
      <c r="H14740" s="6">
        <f>IF('Раздел 3.3.1'!P62&gt;='Раздел 3.3.1'!Q62,0,1)</f>
        <v>0</v>
      </c>
    </row>
    <row r="14741" spans="1:8" x14ac:dyDescent="0.2">
      <c r="A14741" s="6">
        <f t="shared" si="219"/>
        <v>609562</v>
      </c>
      <c r="B14741" s="6">
        <v>71</v>
      </c>
      <c r="C14741" s="6">
        <v>4</v>
      </c>
      <c r="D14741" s="7">
        <v>49</v>
      </c>
      <c r="E14741" s="6" t="s">
        <v>6207</v>
      </c>
      <c r="H14741" s="6">
        <f>IF('Раздел 3.3.1'!P63&gt;='Раздел 3.3.1'!Q63,0,1)</f>
        <v>0</v>
      </c>
    </row>
    <row r="14742" spans="1:8" x14ac:dyDescent="0.2">
      <c r="A14742" s="6">
        <f t="shared" si="219"/>
        <v>609562</v>
      </c>
      <c r="B14742" s="6">
        <v>71</v>
      </c>
      <c r="C14742" s="6">
        <v>4</v>
      </c>
      <c r="D14742" s="7">
        <v>50</v>
      </c>
      <c r="E14742" s="6" t="s">
        <v>5413</v>
      </c>
      <c r="H14742" s="6">
        <f>IF('Раздел 3.3.1'!P64&gt;='Раздел 3.3.1'!Q64,0,1)</f>
        <v>0</v>
      </c>
    </row>
    <row r="14743" spans="1:8" x14ac:dyDescent="0.2">
      <c r="A14743" s="6">
        <f t="shared" si="219"/>
        <v>609562</v>
      </c>
      <c r="B14743" s="6">
        <v>71</v>
      </c>
      <c r="C14743" s="6">
        <v>4</v>
      </c>
      <c r="D14743" s="7">
        <v>51</v>
      </c>
      <c r="E14743" s="6" t="s">
        <v>5414</v>
      </c>
      <c r="H14743" s="6">
        <f>IF('Раздел 3.3.1'!P65&gt;='Раздел 3.3.1'!Q65,0,1)</f>
        <v>0</v>
      </c>
    </row>
    <row r="14744" spans="1:8" x14ac:dyDescent="0.2">
      <c r="A14744" s="6">
        <f t="shared" si="219"/>
        <v>609562</v>
      </c>
      <c r="B14744" s="6">
        <v>71</v>
      </c>
      <c r="C14744" s="6">
        <v>4</v>
      </c>
      <c r="D14744" s="7">
        <v>52</v>
      </c>
      <c r="E14744" s="6" t="s">
        <v>5415</v>
      </c>
      <c r="H14744" s="6">
        <f>IF('Раздел 3.3.1'!P66&gt;='Раздел 3.3.1'!Q66,0,1)</f>
        <v>0</v>
      </c>
    </row>
    <row r="14745" spans="1:8" x14ac:dyDescent="0.2">
      <c r="A14745" s="6">
        <f t="shared" si="219"/>
        <v>609562</v>
      </c>
      <c r="B14745" s="6">
        <v>71</v>
      </c>
      <c r="C14745" s="6">
        <v>4</v>
      </c>
      <c r="D14745" s="7">
        <v>53</v>
      </c>
      <c r="E14745" s="6" t="s">
        <v>5416</v>
      </c>
      <c r="H14745" s="6">
        <f>IF('Раздел 3.3.1'!P67&gt;='Раздел 3.3.1'!Q67,0,1)</f>
        <v>0</v>
      </c>
    </row>
    <row r="14746" spans="1:8" x14ac:dyDescent="0.2">
      <c r="A14746" s="6">
        <f t="shared" si="219"/>
        <v>609562</v>
      </c>
      <c r="B14746" s="6">
        <v>71</v>
      </c>
      <c r="C14746" s="119">
        <v>4</v>
      </c>
      <c r="D14746" s="119">
        <v>54</v>
      </c>
      <c r="E14746" s="119" t="s">
        <v>5417</v>
      </c>
      <c r="F14746" s="119"/>
      <c r="G14746" s="119"/>
      <c r="H14746" s="119">
        <f>IF('Раздел 3.3.1'!P68&gt;='Раздел 3.3.1'!Q68,0,1)</f>
        <v>0</v>
      </c>
    </row>
    <row r="14747" spans="1:8" x14ac:dyDescent="0.2">
      <c r="A14747" s="6">
        <f t="shared" si="219"/>
        <v>609562</v>
      </c>
      <c r="B14747" s="6">
        <v>71</v>
      </c>
      <c r="C14747" s="6">
        <v>5</v>
      </c>
      <c r="D14747" s="7">
        <v>55</v>
      </c>
      <c r="E14747" s="6" t="s">
        <v>5418</v>
      </c>
      <c r="H14747" s="6">
        <f>IF('Раздел 3.3.1'!P35&gt;=SUM('Раздел 3.3.1'!P36:P38),0,1)</f>
        <v>0</v>
      </c>
    </row>
    <row r="14748" spans="1:8" x14ac:dyDescent="0.2">
      <c r="A14748" s="6">
        <f t="shared" si="219"/>
        <v>609562</v>
      </c>
      <c r="B14748" s="6">
        <v>71</v>
      </c>
      <c r="C14748" s="119">
        <v>5</v>
      </c>
      <c r="D14748" s="119">
        <v>56</v>
      </c>
      <c r="E14748" s="119" t="s">
        <v>5419</v>
      </c>
      <c r="F14748" s="119"/>
      <c r="G14748" s="119"/>
      <c r="H14748" s="119">
        <f>IF('Раздел 3.3.1'!Q35&gt;=SUM('Раздел 3.3.1'!Q36:Q38),0,1)</f>
        <v>0</v>
      </c>
    </row>
    <row r="14749" spans="1:8" x14ac:dyDescent="0.2">
      <c r="A14749" s="6">
        <f t="shared" si="219"/>
        <v>609562</v>
      </c>
      <c r="B14749" s="6">
        <v>71</v>
      </c>
      <c r="C14749" s="6">
        <v>6</v>
      </c>
      <c r="D14749" s="7">
        <v>57</v>
      </c>
      <c r="E14749" s="6" t="s">
        <v>5420</v>
      </c>
      <c r="H14749" s="6">
        <f>IF('Раздел 3.3.1'!P46&gt;=SUM('Раздел 3.3.1'!P47:P49),0,1)</f>
        <v>0</v>
      </c>
    </row>
    <row r="14750" spans="1:8" x14ac:dyDescent="0.2">
      <c r="A14750" s="6">
        <f t="shared" si="219"/>
        <v>609562</v>
      </c>
      <c r="B14750" s="6">
        <v>71</v>
      </c>
      <c r="C14750" s="119">
        <v>6</v>
      </c>
      <c r="D14750" s="119">
        <v>58</v>
      </c>
      <c r="E14750" s="119" t="s">
        <v>5421</v>
      </c>
      <c r="F14750" s="119"/>
      <c r="G14750" s="119"/>
      <c r="H14750" s="119">
        <f>IF('Раздел 3.3.1'!Q46&gt;=SUM('Раздел 3.3.1'!Q47:Q49),0,1)</f>
        <v>0</v>
      </c>
    </row>
    <row r="14751" spans="1:8" x14ac:dyDescent="0.2">
      <c r="A14751" s="6">
        <f t="shared" si="219"/>
        <v>609562</v>
      </c>
      <c r="B14751" s="6">
        <v>71</v>
      </c>
      <c r="C14751" s="6">
        <v>7</v>
      </c>
      <c r="D14751" s="7">
        <v>59</v>
      </c>
      <c r="E14751" s="7" t="s">
        <v>5422</v>
      </c>
      <c r="H14751" s="6">
        <f>IF('Раздел 3.3.1'!P46&gt;='Раздел 3.3.1'!P68,0,1)</f>
        <v>0</v>
      </c>
    </row>
    <row r="14752" spans="1:8" x14ac:dyDescent="0.2">
      <c r="A14752" s="6">
        <f t="shared" si="219"/>
        <v>609562</v>
      </c>
      <c r="B14752" s="6">
        <v>71</v>
      </c>
      <c r="C14752" s="119">
        <v>7</v>
      </c>
      <c r="D14752" s="119">
        <v>60</v>
      </c>
      <c r="E14752" s="119" t="s">
        <v>5423</v>
      </c>
      <c r="F14752" s="119"/>
      <c r="G14752" s="119"/>
      <c r="H14752" s="119">
        <f>IF('Раздел 3.3.1'!Q46&gt;='Раздел 3.3.1'!Q68,0,1)</f>
        <v>0</v>
      </c>
    </row>
    <row r="14753" spans="1:8" x14ac:dyDescent="0.2">
      <c r="A14753" s="6">
        <f t="shared" si="219"/>
        <v>609562</v>
      </c>
      <c r="B14753" s="6">
        <v>71</v>
      </c>
      <c r="C14753" s="6">
        <v>8</v>
      </c>
      <c r="D14753" s="7">
        <v>61</v>
      </c>
      <c r="E14753" s="6" t="s">
        <v>5424</v>
      </c>
      <c r="H14753" s="6">
        <f>IF('Раздел 3.3.1'!P58&gt;=SUM('Раздел 3.3.1'!P59:P61),0,1)</f>
        <v>0</v>
      </c>
    </row>
    <row r="14754" spans="1:8" x14ac:dyDescent="0.2">
      <c r="A14754" s="6">
        <f t="shared" si="219"/>
        <v>609562</v>
      </c>
      <c r="B14754" s="6">
        <v>71</v>
      </c>
      <c r="C14754" s="119">
        <v>8</v>
      </c>
      <c r="D14754" s="119">
        <v>62</v>
      </c>
      <c r="E14754" s="119" t="s">
        <v>5357</v>
      </c>
      <c r="F14754" s="119"/>
      <c r="G14754" s="119"/>
      <c r="H14754" s="119">
        <f>IF('Раздел 3.3.1'!Q58&gt;=SUM('Раздел 3.3.1'!Q59:Q61),0,1)</f>
        <v>0</v>
      </c>
    </row>
    <row r="14755" spans="1:8" x14ac:dyDescent="0.2">
      <c r="A14755" s="6">
        <f t="shared" si="219"/>
        <v>609562</v>
      </c>
      <c r="B14755" s="6">
        <v>71</v>
      </c>
      <c r="C14755" s="6">
        <v>9</v>
      </c>
      <c r="D14755" s="7">
        <v>63</v>
      </c>
      <c r="E14755" s="7" t="s">
        <v>5358</v>
      </c>
      <c r="H14755" s="6">
        <f>IF('Раздел 3.3.1'!P21&gt;='Раздел 3.3.1'!P62,0,1)</f>
        <v>0</v>
      </c>
    </row>
    <row r="14756" spans="1:8" x14ac:dyDescent="0.2">
      <c r="A14756" s="6">
        <f t="shared" si="219"/>
        <v>609562</v>
      </c>
      <c r="B14756" s="6">
        <v>71</v>
      </c>
      <c r="C14756" s="119">
        <v>9</v>
      </c>
      <c r="D14756" s="119">
        <v>64</v>
      </c>
      <c r="E14756" s="119" t="s">
        <v>5359</v>
      </c>
      <c r="F14756" s="119"/>
      <c r="G14756" s="119"/>
      <c r="H14756" s="119">
        <f>IF('Раздел 3.3.1'!Q21&gt;='Раздел 3.3.1'!Q62,0,1)</f>
        <v>0</v>
      </c>
    </row>
    <row r="14757" spans="1:8" x14ac:dyDescent="0.2">
      <c r="A14757" s="6">
        <f t="shared" si="219"/>
        <v>609562</v>
      </c>
      <c r="B14757" s="6">
        <v>71</v>
      </c>
      <c r="C14757" s="6">
        <v>10</v>
      </c>
      <c r="D14757" s="7">
        <v>65</v>
      </c>
      <c r="E14757" s="7" t="s">
        <v>5360</v>
      </c>
      <c r="H14757" s="6">
        <f>IF('Раздел 3.3.1'!P21&gt;='Раздел 3.3.1'!P64,0,1)</f>
        <v>0</v>
      </c>
    </row>
    <row r="14758" spans="1:8" x14ac:dyDescent="0.2">
      <c r="A14758" s="6">
        <f t="shared" si="219"/>
        <v>609562</v>
      </c>
      <c r="B14758" s="6">
        <v>71</v>
      </c>
      <c r="C14758" s="119">
        <v>10</v>
      </c>
      <c r="D14758" s="119">
        <v>66</v>
      </c>
      <c r="E14758" s="119" t="s">
        <v>5361</v>
      </c>
      <c r="F14758" s="119"/>
      <c r="G14758" s="119"/>
      <c r="H14758" s="119">
        <f>IF('Раздел 3.3.1'!Q21&gt;='Раздел 3.3.1'!Q64,0,1)</f>
        <v>0</v>
      </c>
    </row>
    <row r="14759" spans="1:8" x14ac:dyDescent="0.2">
      <c r="A14759" s="6">
        <f t="shared" si="219"/>
        <v>609562</v>
      </c>
      <c r="B14759" s="6">
        <v>71</v>
      </c>
      <c r="C14759" s="6">
        <v>11</v>
      </c>
      <c r="D14759" s="7">
        <v>67</v>
      </c>
      <c r="E14759" s="7" t="s">
        <v>5362</v>
      </c>
      <c r="H14759" s="6">
        <f>IF('Раздел 3.3.1'!P62&gt;='Раздел 3.3.1'!P63,0,1)</f>
        <v>0</v>
      </c>
    </row>
    <row r="14760" spans="1:8" x14ac:dyDescent="0.2">
      <c r="A14760" s="6">
        <f t="shared" si="219"/>
        <v>609562</v>
      </c>
      <c r="B14760" s="6">
        <v>71</v>
      </c>
      <c r="C14760" s="119">
        <v>11</v>
      </c>
      <c r="D14760" s="119">
        <v>68</v>
      </c>
      <c r="E14760" s="119" t="s">
        <v>5363</v>
      </c>
      <c r="F14760" s="119"/>
      <c r="G14760" s="119"/>
      <c r="H14760" s="119">
        <f>IF('Раздел 3.3.1'!Q62&gt;='Раздел 3.3.1'!Q63,0,1)</f>
        <v>0</v>
      </c>
    </row>
    <row r="14761" spans="1:8" x14ac:dyDescent="0.2">
      <c r="A14761" s="6">
        <f t="shared" si="219"/>
        <v>609562</v>
      </c>
      <c r="B14761" s="6">
        <v>71</v>
      </c>
      <c r="C14761" s="6">
        <v>12</v>
      </c>
      <c r="D14761" s="7">
        <v>69</v>
      </c>
      <c r="E14761" s="7" t="s">
        <v>5364</v>
      </c>
      <c r="H14761" s="6">
        <f>IF('Раздел 3.3.1'!P64&gt;='Раздел 3.3.1'!P65,0,1)</f>
        <v>0</v>
      </c>
    </row>
    <row r="14762" spans="1:8" x14ac:dyDescent="0.2">
      <c r="A14762" s="6">
        <f t="shared" si="219"/>
        <v>609562</v>
      </c>
      <c r="B14762" s="6">
        <v>71</v>
      </c>
      <c r="C14762" s="119">
        <v>12</v>
      </c>
      <c r="D14762" s="119">
        <v>70</v>
      </c>
      <c r="E14762" s="119" t="s">
        <v>5365</v>
      </c>
      <c r="F14762" s="119"/>
      <c r="G14762" s="119"/>
      <c r="H14762" s="119">
        <f>IF('Раздел 3.3.1'!Q64&gt;='Раздел 3.3.1'!Q65,0,1)</f>
        <v>0</v>
      </c>
    </row>
    <row r="14763" spans="1:8" x14ac:dyDescent="0.2">
      <c r="A14763" s="6">
        <f t="shared" si="219"/>
        <v>609562</v>
      </c>
      <c r="B14763" s="6">
        <v>71</v>
      </c>
      <c r="C14763" s="6">
        <v>13</v>
      </c>
      <c r="D14763" s="7">
        <v>71</v>
      </c>
      <c r="E14763" s="6" t="s">
        <v>5366</v>
      </c>
      <c r="H14763" s="6">
        <f>IF('Раздел 3.3.1'!P24&gt;='Раздел 3.3.1'!P66,0,1)</f>
        <v>0</v>
      </c>
    </row>
    <row r="14764" spans="1:8" x14ac:dyDescent="0.2">
      <c r="A14764" s="6">
        <f t="shared" si="219"/>
        <v>609562</v>
      </c>
      <c r="B14764" s="6">
        <v>71</v>
      </c>
      <c r="C14764" s="119">
        <v>13</v>
      </c>
      <c r="D14764" s="119">
        <v>72</v>
      </c>
      <c r="E14764" s="119" t="s">
        <v>5367</v>
      </c>
      <c r="F14764" s="119"/>
      <c r="G14764" s="119"/>
      <c r="H14764" s="119">
        <f>IF('Раздел 3.3.1'!Q24&gt;='Раздел 3.3.1'!Q66,0,1)</f>
        <v>0</v>
      </c>
    </row>
    <row r="14765" spans="1:8" x14ac:dyDescent="0.2">
      <c r="A14765" s="6">
        <f t="shared" si="219"/>
        <v>609562</v>
      </c>
      <c r="B14765" s="6">
        <v>71</v>
      </c>
      <c r="C14765" s="6">
        <v>14</v>
      </c>
      <c r="D14765" s="7">
        <v>73</v>
      </c>
      <c r="E14765" s="6" t="s">
        <v>5368</v>
      </c>
      <c r="H14765" s="6">
        <f>IF('Раздел 3.3.1'!P54&gt;='Раздел 3.3.1'!P67,0,1)</f>
        <v>0</v>
      </c>
    </row>
    <row r="14766" spans="1:8" x14ac:dyDescent="0.2">
      <c r="A14766" s="6">
        <f t="shared" si="219"/>
        <v>609562</v>
      </c>
      <c r="B14766" s="6">
        <v>71</v>
      </c>
      <c r="C14766" s="119">
        <v>14</v>
      </c>
      <c r="D14766" s="119">
        <v>74</v>
      </c>
      <c r="E14766" s="119" t="s">
        <v>5369</v>
      </c>
      <c r="F14766" s="119"/>
      <c r="G14766" s="119"/>
      <c r="H14766" s="119">
        <f>IF('Раздел 3.3.1'!Q54&gt;='Раздел 3.3.1'!Q67,0,1)</f>
        <v>0</v>
      </c>
    </row>
    <row r="14767" spans="1:8" x14ac:dyDescent="0.2">
      <c r="A14767" s="141">
        <f t="shared" si="219"/>
        <v>609562</v>
      </c>
      <c r="B14767" s="141">
        <v>71</v>
      </c>
      <c r="C14767" s="144">
        <v>15</v>
      </c>
      <c r="D14767" s="144">
        <v>75</v>
      </c>
      <c r="E14767" s="144" t="s">
        <v>21198</v>
      </c>
      <c r="F14767" s="144"/>
      <c r="G14767" s="144"/>
      <c r="H14767" s="144">
        <f>IF('Раздел 3.3.1'!P69=SUM('Раздел 3.3.1'!P71:P72),0,1)</f>
        <v>0</v>
      </c>
    </row>
    <row r="14768" spans="1:8" x14ac:dyDescent="0.2">
      <c r="A14768" s="6">
        <f t="shared" si="219"/>
        <v>609562</v>
      </c>
      <c r="B14768" s="6">
        <v>71</v>
      </c>
      <c r="C14768" s="121">
        <v>16</v>
      </c>
      <c r="D14768" s="121">
        <v>76</v>
      </c>
      <c r="E14768" s="121" t="s">
        <v>5370</v>
      </c>
      <c r="F14768" s="121"/>
      <c r="G14768" s="121"/>
      <c r="H14768" s="121">
        <f>IF('Раздел 3.3.1'!P69&gt;='Раздел 3.3.1'!P70,0,1)</f>
        <v>0</v>
      </c>
    </row>
    <row r="14769" spans="1:8" x14ac:dyDescent="0.2">
      <c r="A14769" s="6">
        <f t="shared" si="219"/>
        <v>609562</v>
      </c>
      <c r="B14769" s="119">
        <v>71</v>
      </c>
      <c r="C14769" s="119">
        <v>17</v>
      </c>
      <c r="D14769" s="119">
        <v>77</v>
      </c>
      <c r="E14769" s="121" t="s">
        <v>6164</v>
      </c>
      <c r="F14769" s="119"/>
      <c r="G14769" s="119"/>
      <c r="H14769" s="119">
        <f>IF('Раздел 3.3.1'!P24&gt;='Раздел 3.3.1'!P73,0,1)</f>
        <v>0</v>
      </c>
    </row>
    <row r="14770" spans="1:8" x14ac:dyDescent="0.2">
      <c r="A14770" s="117">
        <f t="shared" si="219"/>
        <v>609562</v>
      </c>
      <c r="B14770" s="117">
        <v>72</v>
      </c>
      <c r="C14770" s="117">
        <v>0</v>
      </c>
      <c r="D14770" s="117">
        <v>0</v>
      </c>
      <c r="E14770" s="117" t="str">
        <f>CONCATENATE("Количество ошибок в разделе 3.3.2: ",H14770)</f>
        <v>Количество ошибок в разделе 3.3.2: 0</v>
      </c>
      <c r="F14770" s="117"/>
      <c r="G14770" s="117"/>
      <c r="H14770" s="117">
        <f>SUM(H14771:H14780)</f>
        <v>0</v>
      </c>
    </row>
    <row r="14771" spans="1:8" x14ac:dyDescent="0.2">
      <c r="A14771" s="6">
        <f t="shared" si="219"/>
        <v>609562</v>
      </c>
      <c r="B14771" s="6">
        <v>72</v>
      </c>
      <c r="C14771" s="6">
        <v>1</v>
      </c>
      <c r="D14771" s="6">
        <v>1</v>
      </c>
      <c r="E14771" s="6" t="s">
        <v>6165</v>
      </c>
      <c r="H14771" s="6">
        <f>IF('Раздел 3.3.2'!P21&gt;='Раздел 3.3.2'!Q21,0,1)</f>
        <v>0</v>
      </c>
    </row>
    <row r="14772" spans="1:8" x14ac:dyDescent="0.2">
      <c r="A14772" s="6">
        <f t="shared" si="219"/>
        <v>609562</v>
      </c>
      <c r="B14772" s="6">
        <v>72</v>
      </c>
      <c r="C14772" s="6">
        <v>1</v>
      </c>
      <c r="D14772" s="6">
        <v>2</v>
      </c>
      <c r="E14772" s="6" t="s">
        <v>6166</v>
      </c>
      <c r="H14772" s="6">
        <f>IF('Раздел 3.3.2'!P22&gt;='Раздел 3.3.2'!Q22,0,1)</f>
        <v>0</v>
      </c>
    </row>
    <row r="14773" spans="1:8" x14ac:dyDescent="0.2">
      <c r="A14773" s="6">
        <f t="shared" si="219"/>
        <v>609562</v>
      </c>
      <c r="B14773" s="6">
        <v>72</v>
      </c>
      <c r="C14773" s="6">
        <v>1</v>
      </c>
      <c r="D14773" s="6">
        <v>3</v>
      </c>
      <c r="E14773" s="6" t="s">
        <v>6167</v>
      </c>
      <c r="H14773" s="6">
        <f>IF('Раздел 3.3.2'!P23&gt;='Раздел 3.3.2'!Q23,0,1)</f>
        <v>0</v>
      </c>
    </row>
    <row r="14774" spans="1:8" x14ac:dyDescent="0.2">
      <c r="A14774" s="6">
        <f t="shared" si="219"/>
        <v>609562</v>
      </c>
      <c r="B14774" s="6">
        <v>72</v>
      </c>
      <c r="C14774" s="119">
        <v>1</v>
      </c>
      <c r="D14774" s="119">
        <v>4</v>
      </c>
      <c r="E14774" s="119" t="s">
        <v>6168</v>
      </c>
      <c r="F14774" s="119"/>
      <c r="G14774" s="119"/>
      <c r="H14774" s="119">
        <f>IF('Раздел 3.3.2'!P24&gt;='Раздел 3.3.2'!Q24,0,1)</f>
        <v>0</v>
      </c>
    </row>
    <row r="14775" spans="1:8" x14ac:dyDescent="0.2">
      <c r="A14775" s="6">
        <f t="shared" si="219"/>
        <v>609562</v>
      </c>
      <c r="B14775" s="6">
        <v>72</v>
      </c>
      <c r="C14775" s="6">
        <v>2</v>
      </c>
      <c r="D14775" s="6">
        <v>5</v>
      </c>
      <c r="E14775" s="6" t="s">
        <v>6169</v>
      </c>
      <c r="H14775" s="6">
        <f>IF('Раздел 3.3.2'!P21&gt;='Раздел 3.3.2'!P22,0,1)</f>
        <v>0</v>
      </c>
    </row>
    <row r="14776" spans="1:8" x14ac:dyDescent="0.2">
      <c r="A14776" s="6">
        <f t="shared" si="219"/>
        <v>609562</v>
      </c>
      <c r="B14776" s="6">
        <v>72</v>
      </c>
      <c r="C14776" s="119">
        <v>2</v>
      </c>
      <c r="D14776" s="119">
        <v>6</v>
      </c>
      <c r="E14776" s="119" t="s">
        <v>6170</v>
      </c>
      <c r="F14776" s="119"/>
      <c r="G14776" s="119"/>
      <c r="H14776" s="119">
        <f>IF('Раздел 3.3.2'!Q21&gt;='Раздел 3.3.2'!Q22,0,1)</f>
        <v>0</v>
      </c>
    </row>
    <row r="14777" spans="1:8" x14ac:dyDescent="0.2">
      <c r="A14777" s="6">
        <f t="shared" si="219"/>
        <v>609562</v>
      </c>
      <c r="B14777" s="6">
        <v>72</v>
      </c>
      <c r="C14777" s="6">
        <v>3</v>
      </c>
      <c r="D14777" s="6">
        <v>7</v>
      </c>
      <c r="E14777" s="6" t="s">
        <v>6171</v>
      </c>
      <c r="H14777" s="6">
        <f>IF('Раздел 3.3.2'!P21&gt;='Раздел 3.3.2'!P23,0,1)</f>
        <v>0</v>
      </c>
    </row>
    <row r="14778" spans="1:8" x14ac:dyDescent="0.2">
      <c r="A14778" s="6">
        <f t="shared" si="219"/>
        <v>609562</v>
      </c>
      <c r="B14778" s="7">
        <v>72</v>
      </c>
      <c r="C14778" s="119">
        <v>3</v>
      </c>
      <c r="D14778" s="119">
        <v>8</v>
      </c>
      <c r="E14778" s="119" t="s">
        <v>6172</v>
      </c>
      <c r="F14778" s="119"/>
      <c r="G14778" s="119"/>
      <c r="H14778" s="119">
        <f>IF('Раздел 3.3.2'!Q21&gt;='Раздел 3.3.2'!Q23,0,1)</f>
        <v>0</v>
      </c>
    </row>
    <row r="14779" spans="1:8" x14ac:dyDescent="0.2">
      <c r="A14779" s="6">
        <f>P_3</f>
        <v>609562</v>
      </c>
      <c r="B14779" s="7">
        <v>72</v>
      </c>
      <c r="C14779" s="7">
        <v>4</v>
      </c>
      <c r="D14779" s="7">
        <v>9</v>
      </c>
      <c r="E14779" s="7" t="s">
        <v>6173</v>
      </c>
      <c r="F14779" s="7"/>
      <c r="G14779" s="7"/>
      <c r="H14779" s="7">
        <f>IF('Раздел 3.3.2'!P21&gt;='Раздел 3.3.2'!P24,0,1)</f>
        <v>0</v>
      </c>
    </row>
    <row r="14780" spans="1:8" x14ac:dyDescent="0.2">
      <c r="A14780" s="6">
        <f>P_3</f>
        <v>609562</v>
      </c>
      <c r="B14780" s="119">
        <v>72</v>
      </c>
      <c r="C14780" s="119">
        <v>4</v>
      </c>
      <c r="D14780" s="119">
        <v>10</v>
      </c>
      <c r="E14780" s="119" t="s">
        <v>6174</v>
      </c>
      <c r="F14780" s="119"/>
      <c r="G14780" s="119"/>
      <c r="H14780" s="119">
        <f>IF('Раздел 3.3.2'!Q21&gt;='Раздел 3.3.2'!Q24,0,1)</f>
        <v>0</v>
      </c>
    </row>
    <row r="14781" spans="1:8" x14ac:dyDescent="0.2">
      <c r="A14781" s="117">
        <f>P_3</f>
        <v>609562</v>
      </c>
      <c r="B14781" s="117">
        <v>73</v>
      </c>
      <c r="C14781" s="117">
        <v>0</v>
      </c>
      <c r="D14781" s="117">
        <v>0</v>
      </c>
      <c r="E14781" s="117" t="str">
        <f>CONCATENATE("Количество ошибок в разделе 3.4: ",H14781)</f>
        <v>Количество ошибок в разделе 3.4: 0</v>
      </c>
      <c r="F14781" s="117"/>
      <c r="G14781" s="117"/>
      <c r="H14781" s="117">
        <f>SUM(H14782:H15036)</f>
        <v>0</v>
      </c>
    </row>
    <row r="14782" spans="1:8" x14ac:dyDescent="0.2">
      <c r="A14782" s="6">
        <f t="shared" ref="A14782:A14831" si="220">P_3</f>
        <v>609562</v>
      </c>
      <c r="B14782" s="6">
        <v>73</v>
      </c>
      <c r="C14782" s="6">
        <v>1</v>
      </c>
      <c r="D14782" s="7">
        <v>1</v>
      </c>
      <c r="E14782" s="6" t="s">
        <v>6993</v>
      </c>
      <c r="H14782" s="6">
        <f>IF('Раздел 3.4'!P21=SUM('Раздел 3.4'!P22,'Раздел 3.4'!P26,'Раздел 3.4'!P60:P61),0,1)</f>
        <v>0</v>
      </c>
    </row>
    <row r="14783" spans="1:8" x14ac:dyDescent="0.2">
      <c r="A14783" s="6">
        <f t="shared" si="220"/>
        <v>609562</v>
      </c>
      <c r="B14783" s="6">
        <v>73</v>
      </c>
      <c r="C14783" s="6">
        <v>1</v>
      </c>
      <c r="D14783" s="7">
        <v>2</v>
      </c>
      <c r="E14783" s="6" t="s">
        <v>6994</v>
      </c>
      <c r="H14783" s="6">
        <f>IF('Раздел 3.4'!Q21=SUM('Раздел 3.4'!Q22,'Раздел 3.4'!Q26,'Раздел 3.4'!Q60:Q61),0,1)</f>
        <v>0</v>
      </c>
    </row>
    <row r="14784" spans="1:8" x14ac:dyDescent="0.2">
      <c r="A14784" s="6">
        <f t="shared" si="220"/>
        <v>609562</v>
      </c>
      <c r="B14784" s="6">
        <v>73</v>
      </c>
      <c r="C14784" s="6">
        <v>1</v>
      </c>
      <c r="D14784" s="7">
        <v>3</v>
      </c>
      <c r="E14784" s="6" t="s">
        <v>6995</v>
      </c>
      <c r="H14784" s="6">
        <f>IF('Раздел 3.4'!R21=SUM('Раздел 3.4'!R22,'Раздел 3.4'!R26,'Раздел 3.4'!R60:R61),0,1)</f>
        <v>0</v>
      </c>
    </row>
    <row r="14785" spans="1:8" x14ac:dyDescent="0.2">
      <c r="A14785" s="6">
        <f t="shared" si="220"/>
        <v>609562</v>
      </c>
      <c r="B14785" s="6">
        <v>73</v>
      </c>
      <c r="C14785" s="6">
        <v>1</v>
      </c>
      <c r="D14785" s="7">
        <v>4</v>
      </c>
      <c r="E14785" s="6" t="s">
        <v>6996</v>
      </c>
      <c r="H14785" s="6">
        <f>IF('Раздел 3.4'!S21=SUM('Раздел 3.4'!S22,'Раздел 3.4'!S26,'Раздел 3.4'!S60:S61),0,1)</f>
        <v>0</v>
      </c>
    </row>
    <row r="14786" spans="1:8" x14ac:dyDescent="0.2">
      <c r="A14786" s="6">
        <f t="shared" si="220"/>
        <v>609562</v>
      </c>
      <c r="B14786" s="6">
        <v>73</v>
      </c>
      <c r="C14786" s="6">
        <v>1</v>
      </c>
      <c r="D14786" s="7">
        <v>5</v>
      </c>
      <c r="E14786" s="6" t="s">
        <v>6997</v>
      </c>
      <c r="H14786" s="6">
        <f>IF('Раздел 3.4'!T21=SUM('Раздел 3.4'!T22,'Раздел 3.4'!T26,'Раздел 3.4'!T60:T61),0,1)</f>
        <v>0</v>
      </c>
    </row>
    <row r="14787" spans="1:8" x14ac:dyDescent="0.2">
      <c r="A14787" s="6">
        <f t="shared" si="220"/>
        <v>609562</v>
      </c>
      <c r="B14787" s="6">
        <v>73</v>
      </c>
      <c r="C14787" s="6">
        <v>1</v>
      </c>
      <c r="D14787" s="7">
        <v>6</v>
      </c>
      <c r="E14787" s="6" t="s">
        <v>6998</v>
      </c>
      <c r="H14787" s="6">
        <f>IF('Раздел 3.4'!U21=SUM('Раздел 3.4'!U22,'Раздел 3.4'!U26,'Раздел 3.4'!U60:U61),0,1)</f>
        <v>0</v>
      </c>
    </row>
    <row r="14788" spans="1:8" x14ac:dyDescent="0.2">
      <c r="A14788" s="6">
        <f t="shared" si="220"/>
        <v>609562</v>
      </c>
      <c r="B14788" s="6">
        <v>73</v>
      </c>
      <c r="C14788" s="6">
        <v>1</v>
      </c>
      <c r="D14788" s="7">
        <v>7</v>
      </c>
      <c r="E14788" s="6" t="s">
        <v>6999</v>
      </c>
      <c r="H14788" s="6">
        <f>IF('Раздел 3.4'!V21=SUM('Раздел 3.4'!V22,'Раздел 3.4'!V26,'Раздел 3.4'!V60:V61),0,1)</f>
        <v>0</v>
      </c>
    </row>
    <row r="14789" spans="1:8" x14ac:dyDescent="0.2">
      <c r="A14789" s="6">
        <f t="shared" si="220"/>
        <v>609562</v>
      </c>
      <c r="B14789" s="6">
        <v>73</v>
      </c>
      <c r="C14789" s="6">
        <v>1</v>
      </c>
      <c r="D14789" s="7">
        <v>8</v>
      </c>
      <c r="E14789" s="6" t="s">
        <v>7000</v>
      </c>
      <c r="H14789" s="6">
        <f>IF('Раздел 3.4'!W21=SUM('Раздел 3.4'!W22,'Раздел 3.4'!W26,'Раздел 3.4'!W60:W61),0,1)</f>
        <v>0</v>
      </c>
    </row>
    <row r="14790" spans="1:8" x14ac:dyDescent="0.2">
      <c r="A14790" s="6">
        <f t="shared" si="220"/>
        <v>609562</v>
      </c>
      <c r="B14790" s="6">
        <v>73</v>
      </c>
      <c r="C14790" s="6">
        <v>1</v>
      </c>
      <c r="D14790" s="7">
        <v>9</v>
      </c>
      <c r="E14790" s="6" t="s">
        <v>7001</v>
      </c>
      <c r="H14790" s="6">
        <f>IF('Раздел 3.4'!X21=SUM('Раздел 3.4'!X22,'Раздел 3.4'!X26,'Раздел 3.4'!X60:X61),0,1)</f>
        <v>0</v>
      </c>
    </row>
    <row r="14791" spans="1:8" x14ac:dyDescent="0.2">
      <c r="A14791" s="6">
        <f t="shared" si="220"/>
        <v>609562</v>
      </c>
      <c r="B14791" s="6">
        <v>73</v>
      </c>
      <c r="C14791" s="119">
        <v>1</v>
      </c>
      <c r="D14791" s="119">
        <v>10</v>
      </c>
      <c r="E14791" s="119" t="s">
        <v>7002</v>
      </c>
      <c r="F14791" s="119"/>
      <c r="G14791" s="119"/>
      <c r="H14791" s="119">
        <f>IF('Раздел 3.4'!Y21=SUM('Раздел 3.4'!Y22,'Раздел 3.4'!Y26,'Раздел 3.4'!Y60:Y61),0,1)</f>
        <v>0</v>
      </c>
    </row>
    <row r="14792" spans="1:8" x14ac:dyDescent="0.2">
      <c r="A14792" s="6">
        <f t="shared" si="220"/>
        <v>609562</v>
      </c>
      <c r="B14792" s="6">
        <v>73</v>
      </c>
      <c r="C14792" s="7">
        <v>2</v>
      </c>
      <c r="D14792" s="7">
        <v>11</v>
      </c>
      <c r="E14792" s="7" t="s">
        <v>7003</v>
      </c>
      <c r="F14792" s="7"/>
      <c r="G14792" s="7"/>
      <c r="H14792" s="7">
        <f>IF('Раздел 3.4'!P26=SUM('Раздел 3.4'!P27,'Раздел 3.4'!P48:P49,'Раздел 3.4'!P53:P59),0,1)</f>
        <v>0</v>
      </c>
    </row>
    <row r="14793" spans="1:8" x14ac:dyDescent="0.2">
      <c r="A14793" s="6">
        <f t="shared" si="220"/>
        <v>609562</v>
      </c>
      <c r="B14793" s="6">
        <v>73</v>
      </c>
      <c r="C14793" s="7">
        <v>2</v>
      </c>
      <c r="D14793" s="7">
        <v>12</v>
      </c>
      <c r="E14793" s="7" t="s">
        <v>7004</v>
      </c>
      <c r="F14793" s="7"/>
      <c r="G14793" s="7"/>
      <c r="H14793" s="7">
        <f>IF('Раздел 3.4'!Q26=SUM('Раздел 3.4'!Q27,'Раздел 3.4'!Q48:Q49,'Раздел 3.4'!Q53:Q59),0,1)</f>
        <v>0</v>
      </c>
    </row>
    <row r="14794" spans="1:8" x14ac:dyDescent="0.2">
      <c r="A14794" s="6">
        <f t="shared" si="220"/>
        <v>609562</v>
      </c>
      <c r="B14794" s="6">
        <v>73</v>
      </c>
      <c r="C14794" s="7">
        <v>2</v>
      </c>
      <c r="D14794" s="7">
        <v>13</v>
      </c>
      <c r="E14794" s="7" t="s">
        <v>7005</v>
      </c>
      <c r="F14794" s="7"/>
      <c r="G14794" s="7"/>
      <c r="H14794" s="7">
        <f>IF('Раздел 3.4'!R26=SUM('Раздел 3.4'!R27,'Раздел 3.4'!R48:R49,'Раздел 3.4'!R53:R59),0,1)</f>
        <v>0</v>
      </c>
    </row>
    <row r="14795" spans="1:8" x14ac:dyDescent="0.2">
      <c r="A14795" s="6">
        <f t="shared" si="220"/>
        <v>609562</v>
      </c>
      <c r="B14795" s="6">
        <v>73</v>
      </c>
      <c r="C14795" s="7">
        <v>2</v>
      </c>
      <c r="D14795" s="7">
        <v>14</v>
      </c>
      <c r="E14795" s="7" t="s">
        <v>7006</v>
      </c>
      <c r="F14795" s="7"/>
      <c r="G14795" s="7"/>
      <c r="H14795" s="7">
        <f>IF('Раздел 3.4'!S26=SUM('Раздел 3.4'!S27,'Раздел 3.4'!S48:S49,'Раздел 3.4'!S53:S59),0,1)</f>
        <v>0</v>
      </c>
    </row>
    <row r="14796" spans="1:8" x14ac:dyDescent="0.2">
      <c r="A14796" s="6">
        <f t="shared" si="220"/>
        <v>609562</v>
      </c>
      <c r="B14796" s="6">
        <v>73</v>
      </c>
      <c r="C14796" s="7">
        <v>2</v>
      </c>
      <c r="D14796" s="7">
        <v>15</v>
      </c>
      <c r="E14796" s="7" t="s">
        <v>7007</v>
      </c>
      <c r="F14796" s="7"/>
      <c r="G14796" s="7"/>
      <c r="H14796" s="7">
        <f>IF('Раздел 3.4'!T26=SUM('Раздел 3.4'!T27,'Раздел 3.4'!T48:T49,'Раздел 3.4'!T53:T59),0,1)</f>
        <v>0</v>
      </c>
    </row>
    <row r="14797" spans="1:8" x14ac:dyDescent="0.2">
      <c r="A14797" s="6">
        <f t="shared" si="220"/>
        <v>609562</v>
      </c>
      <c r="B14797" s="6">
        <v>73</v>
      </c>
      <c r="C14797" s="7">
        <v>2</v>
      </c>
      <c r="D14797" s="7">
        <v>16</v>
      </c>
      <c r="E14797" s="7" t="s">
        <v>7008</v>
      </c>
      <c r="F14797" s="7"/>
      <c r="G14797" s="7"/>
      <c r="H14797" s="7">
        <f>IF('Раздел 3.4'!U26=SUM('Раздел 3.4'!U27,'Раздел 3.4'!U48:U49,'Раздел 3.4'!U53:U59),0,1)</f>
        <v>0</v>
      </c>
    </row>
    <row r="14798" spans="1:8" x14ac:dyDescent="0.2">
      <c r="A14798" s="6">
        <f t="shared" si="220"/>
        <v>609562</v>
      </c>
      <c r="B14798" s="6">
        <v>73</v>
      </c>
      <c r="C14798" s="7">
        <v>2</v>
      </c>
      <c r="D14798" s="7">
        <v>17</v>
      </c>
      <c r="E14798" s="7" t="s">
        <v>6279</v>
      </c>
      <c r="F14798" s="7"/>
      <c r="G14798" s="7"/>
      <c r="H14798" s="7">
        <f>IF('Раздел 3.4'!V26=SUM('Раздел 3.4'!V27,'Раздел 3.4'!V48:V49,'Раздел 3.4'!V53:V59),0,1)</f>
        <v>0</v>
      </c>
    </row>
    <row r="14799" spans="1:8" x14ac:dyDescent="0.2">
      <c r="A14799" s="6">
        <f t="shared" si="220"/>
        <v>609562</v>
      </c>
      <c r="B14799" s="6">
        <v>73</v>
      </c>
      <c r="C14799" s="7">
        <v>2</v>
      </c>
      <c r="D14799" s="7">
        <v>18</v>
      </c>
      <c r="E14799" s="7" t="s">
        <v>6280</v>
      </c>
      <c r="F14799" s="7"/>
      <c r="G14799" s="7"/>
      <c r="H14799" s="7">
        <f>IF('Раздел 3.4'!W26=SUM('Раздел 3.4'!W27,'Раздел 3.4'!W48:W49,'Раздел 3.4'!W53:W59),0,1)</f>
        <v>0</v>
      </c>
    </row>
    <row r="14800" spans="1:8" x14ac:dyDescent="0.2">
      <c r="A14800" s="6">
        <f t="shared" si="220"/>
        <v>609562</v>
      </c>
      <c r="B14800" s="6">
        <v>73</v>
      </c>
      <c r="C14800" s="7">
        <v>2</v>
      </c>
      <c r="D14800" s="7">
        <v>19</v>
      </c>
      <c r="E14800" s="7" t="s">
        <v>5480</v>
      </c>
      <c r="F14800" s="7"/>
      <c r="G14800" s="7"/>
      <c r="H14800" s="7">
        <f>IF('Раздел 3.4'!X26=SUM('Раздел 3.4'!X27,'Раздел 3.4'!X48:X49,'Раздел 3.4'!X53:X59),0,1)</f>
        <v>0</v>
      </c>
    </row>
    <row r="14801" spans="1:8" x14ac:dyDescent="0.2">
      <c r="A14801" s="6">
        <f t="shared" si="220"/>
        <v>609562</v>
      </c>
      <c r="B14801" s="6">
        <v>73</v>
      </c>
      <c r="C14801" s="119">
        <v>2</v>
      </c>
      <c r="D14801" s="119">
        <v>20</v>
      </c>
      <c r="E14801" s="119" t="s">
        <v>5481</v>
      </c>
      <c r="F14801" s="119"/>
      <c r="G14801" s="119"/>
      <c r="H14801" s="119">
        <f>IF('Раздел 3.4'!Y26=SUM('Раздел 3.4'!Y27,'Раздел 3.4'!Y48:Y49,'Раздел 3.4'!Y53:Y59),0,1)</f>
        <v>0</v>
      </c>
    </row>
    <row r="14802" spans="1:8" x14ac:dyDescent="0.2">
      <c r="A14802" s="6">
        <f t="shared" si="220"/>
        <v>609562</v>
      </c>
      <c r="B14802" s="6">
        <v>73</v>
      </c>
      <c r="C14802" s="7">
        <v>3</v>
      </c>
      <c r="D14802" s="7">
        <v>21</v>
      </c>
      <c r="E14802" s="7" t="s">
        <v>5482</v>
      </c>
      <c r="F14802" s="7"/>
      <c r="G14802" s="7"/>
      <c r="H14802" s="7">
        <f>IF('Раздел 3.4'!P27=SUM('Раздел 3.4'!P28:P38,'Раздел 3.4'!P42:P47),0,1)</f>
        <v>0</v>
      </c>
    </row>
    <row r="14803" spans="1:8" x14ac:dyDescent="0.2">
      <c r="A14803" s="6">
        <f t="shared" si="220"/>
        <v>609562</v>
      </c>
      <c r="B14803" s="6">
        <v>73</v>
      </c>
      <c r="C14803" s="7">
        <v>3</v>
      </c>
      <c r="D14803" s="7">
        <v>22</v>
      </c>
      <c r="E14803" s="7" t="s">
        <v>5483</v>
      </c>
      <c r="F14803" s="7"/>
      <c r="G14803" s="7"/>
      <c r="H14803" s="7">
        <f>IF('Раздел 3.4'!Q27=SUM('Раздел 3.4'!Q28:Q38,'Раздел 3.4'!Q42:Q47),0,1)</f>
        <v>0</v>
      </c>
    </row>
    <row r="14804" spans="1:8" x14ac:dyDescent="0.2">
      <c r="A14804" s="6">
        <f t="shared" si="220"/>
        <v>609562</v>
      </c>
      <c r="B14804" s="6">
        <v>73</v>
      </c>
      <c r="C14804" s="7">
        <v>3</v>
      </c>
      <c r="D14804" s="7">
        <v>23</v>
      </c>
      <c r="E14804" s="7" t="s">
        <v>5484</v>
      </c>
      <c r="F14804" s="7"/>
      <c r="G14804" s="7"/>
      <c r="H14804" s="7">
        <f>IF('Раздел 3.4'!R27=SUM('Раздел 3.4'!R28:R38,'Раздел 3.4'!R42:R47),0,1)</f>
        <v>0</v>
      </c>
    </row>
    <row r="14805" spans="1:8" x14ac:dyDescent="0.2">
      <c r="A14805" s="6">
        <f t="shared" si="220"/>
        <v>609562</v>
      </c>
      <c r="B14805" s="6">
        <v>73</v>
      </c>
      <c r="C14805" s="7">
        <v>3</v>
      </c>
      <c r="D14805" s="7">
        <v>24</v>
      </c>
      <c r="E14805" s="7" t="s">
        <v>5485</v>
      </c>
      <c r="F14805" s="7"/>
      <c r="G14805" s="7"/>
      <c r="H14805" s="7">
        <f>IF('Раздел 3.4'!S27=SUM('Раздел 3.4'!S28:S38,'Раздел 3.4'!S42:S47),0,1)</f>
        <v>0</v>
      </c>
    </row>
    <row r="14806" spans="1:8" x14ac:dyDescent="0.2">
      <c r="A14806" s="6">
        <f t="shared" si="220"/>
        <v>609562</v>
      </c>
      <c r="B14806" s="6">
        <v>73</v>
      </c>
      <c r="C14806" s="7">
        <v>3</v>
      </c>
      <c r="D14806" s="7">
        <v>25</v>
      </c>
      <c r="E14806" s="7" t="s">
        <v>5486</v>
      </c>
      <c r="F14806" s="7"/>
      <c r="G14806" s="7"/>
      <c r="H14806" s="7">
        <f>IF('Раздел 3.4'!T27=SUM('Раздел 3.4'!T28:T38,'Раздел 3.4'!T42:T47),0,1)</f>
        <v>0</v>
      </c>
    </row>
    <row r="14807" spans="1:8" x14ac:dyDescent="0.2">
      <c r="A14807" s="6">
        <f t="shared" si="220"/>
        <v>609562</v>
      </c>
      <c r="B14807" s="6">
        <v>73</v>
      </c>
      <c r="C14807" s="7">
        <v>3</v>
      </c>
      <c r="D14807" s="7">
        <v>26</v>
      </c>
      <c r="E14807" s="7" t="s">
        <v>5487</v>
      </c>
      <c r="F14807" s="7"/>
      <c r="G14807" s="7"/>
      <c r="H14807" s="7">
        <f>IF('Раздел 3.4'!U27=SUM('Раздел 3.4'!U28:U38,'Раздел 3.4'!U42:U47),0,1)</f>
        <v>0</v>
      </c>
    </row>
    <row r="14808" spans="1:8" x14ac:dyDescent="0.2">
      <c r="A14808" s="6">
        <f t="shared" si="220"/>
        <v>609562</v>
      </c>
      <c r="B14808" s="6">
        <v>73</v>
      </c>
      <c r="C14808" s="7">
        <v>3</v>
      </c>
      <c r="D14808" s="7">
        <v>27</v>
      </c>
      <c r="E14808" s="7" t="s">
        <v>5488</v>
      </c>
      <c r="F14808" s="7"/>
      <c r="G14808" s="7"/>
      <c r="H14808" s="7">
        <f>IF('Раздел 3.4'!V27=SUM('Раздел 3.4'!V28:V38,'Раздел 3.4'!V42:V47),0,1)</f>
        <v>0</v>
      </c>
    </row>
    <row r="14809" spans="1:8" x14ac:dyDescent="0.2">
      <c r="A14809" s="6">
        <f t="shared" si="220"/>
        <v>609562</v>
      </c>
      <c r="B14809" s="6">
        <v>73</v>
      </c>
      <c r="C14809" s="7">
        <v>3</v>
      </c>
      <c r="D14809" s="7">
        <v>28</v>
      </c>
      <c r="E14809" s="7" t="s">
        <v>5489</v>
      </c>
      <c r="F14809" s="7"/>
      <c r="G14809" s="7"/>
      <c r="H14809" s="7">
        <f>IF('Раздел 3.4'!W27=SUM('Раздел 3.4'!W28:W38,'Раздел 3.4'!W42:W47),0,1)</f>
        <v>0</v>
      </c>
    </row>
    <row r="14810" spans="1:8" x14ac:dyDescent="0.2">
      <c r="A14810" s="6">
        <f t="shared" si="220"/>
        <v>609562</v>
      </c>
      <c r="B14810" s="6">
        <v>73</v>
      </c>
      <c r="C14810" s="7">
        <v>3</v>
      </c>
      <c r="D14810" s="7">
        <v>29</v>
      </c>
      <c r="E14810" s="7" t="s">
        <v>5490</v>
      </c>
      <c r="F14810" s="7"/>
      <c r="G14810" s="7"/>
      <c r="H14810" s="7">
        <f>IF('Раздел 3.4'!X27=SUM('Раздел 3.4'!X28:X38,'Раздел 3.4'!X42:X47),0,1)</f>
        <v>0</v>
      </c>
    </row>
    <row r="14811" spans="1:8" x14ac:dyDescent="0.2">
      <c r="A14811" s="6">
        <f t="shared" si="220"/>
        <v>609562</v>
      </c>
      <c r="B14811" s="6">
        <v>73</v>
      </c>
      <c r="C14811" s="119">
        <v>3</v>
      </c>
      <c r="D14811" s="119">
        <v>30</v>
      </c>
      <c r="E14811" s="119" t="s">
        <v>5491</v>
      </c>
      <c r="F14811" s="119"/>
      <c r="G14811" s="119"/>
      <c r="H14811" s="119">
        <f>IF('Раздел 3.4'!Y27=SUM('Раздел 3.4'!Y28:Y38,'Раздел 3.4'!Y42:Y47),0,1)</f>
        <v>0</v>
      </c>
    </row>
    <row r="14812" spans="1:8" x14ac:dyDescent="0.2">
      <c r="A14812" s="6">
        <f t="shared" si="220"/>
        <v>609562</v>
      </c>
      <c r="B14812" s="6">
        <v>73</v>
      </c>
      <c r="C14812" s="6">
        <v>4</v>
      </c>
      <c r="D14812" s="7">
        <v>31</v>
      </c>
      <c r="E14812" s="6" t="s">
        <v>5492</v>
      </c>
      <c r="H14812" s="6">
        <f>IF('Раздел 3.4'!P22&gt;=SUM('Раздел 3.4'!P23:P25),0,1)</f>
        <v>0</v>
      </c>
    </row>
    <row r="14813" spans="1:8" x14ac:dyDescent="0.2">
      <c r="A14813" s="6">
        <f t="shared" si="220"/>
        <v>609562</v>
      </c>
      <c r="B14813" s="6">
        <v>73</v>
      </c>
      <c r="C14813" s="6">
        <v>4</v>
      </c>
      <c r="D14813" s="7">
        <v>32</v>
      </c>
      <c r="E14813" s="6" t="s">
        <v>5493</v>
      </c>
      <c r="H14813" s="6">
        <f>IF('Раздел 3.4'!Q22&gt;=SUM('Раздел 3.4'!Q23:Q25),0,1)</f>
        <v>0</v>
      </c>
    </row>
    <row r="14814" spans="1:8" x14ac:dyDescent="0.2">
      <c r="A14814" s="6">
        <f t="shared" si="220"/>
        <v>609562</v>
      </c>
      <c r="B14814" s="6">
        <v>73</v>
      </c>
      <c r="C14814" s="6">
        <v>4</v>
      </c>
      <c r="D14814" s="7">
        <v>33</v>
      </c>
      <c r="E14814" s="6" t="s">
        <v>5494</v>
      </c>
      <c r="H14814" s="6">
        <f>IF('Раздел 3.4'!R22&gt;=SUM('Раздел 3.4'!R23:R25),0,1)</f>
        <v>0</v>
      </c>
    </row>
    <row r="14815" spans="1:8" x14ac:dyDescent="0.2">
      <c r="A14815" s="6">
        <f t="shared" si="220"/>
        <v>609562</v>
      </c>
      <c r="B14815" s="6">
        <v>73</v>
      </c>
      <c r="C14815" s="6">
        <v>4</v>
      </c>
      <c r="D14815" s="7">
        <v>34</v>
      </c>
      <c r="E14815" s="6" t="s">
        <v>5495</v>
      </c>
      <c r="H14815" s="6">
        <f>IF('Раздел 3.4'!S22&gt;=SUM('Раздел 3.4'!S23:S25),0,1)</f>
        <v>0</v>
      </c>
    </row>
    <row r="14816" spans="1:8" x14ac:dyDescent="0.2">
      <c r="A14816" s="6">
        <f t="shared" si="220"/>
        <v>609562</v>
      </c>
      <c r="B14816" s="6">
        <v>73</v>
      </c>
      <c r="C14816" s="6">
        <v>4</v>
      </c>
      <c r="D14816" s="7">
        <v>35</v>
      </c>
      <c r="E14816" s="6" t="s">
        <v>5496</v>
      </c>
      <c r="H14816" s="6">
        <f>IF('Раздел 3.4'!T22&gt;=SUM('Раздел 3.4'!T23:T25),0,1)</f>
        <v>0</v>
      </c>
    </row>
    <row r="14817" spans="1:8" x14ac:dyDescent="0.2">
      <c r="A14817" s="6">
        <f t="shared" si="220"/>
        <v>609562</v>
      </c>
      <c r="B14817" s="6">
        <v>73</v>
      </c>
      <c r="C14817" s="6">
        <v>4</v>
      </c>
      <c r="D14817" s="7">
        <v>36</v>
      </c>
      <c r="E14817" s="6" t="s">
        <v>5497</v>
      </c>
      <c r="H14817" s="6">
        <f>IF('Раздел 3.4'!U22&gt;=SUM('Раздел 3.4'!U23:U25),0,1)</f>
        <v>0</v>
      </c>
    </row>
    <row r="14818" spans="1:8" x14ac:dyDescent="0.2">
      <c r="A14818" s="6">
        <f t="shared" si="220"/>
        <v>609562</v>
      </c>
      <c r="B14818" s="6">
        <v>73</v>
      </c>
      <c r="C14818" s="6">
        <v>4</v>
      </c>
      <c r="D14818" s="7">
        <v>37</v>
      </c>
      <c r="E14818" s="6" t="s">
        <v>6305</v>
      </c>
      <c r="H14818" s="6">
        <f>IF('Раздел 3.4'!V22&gt;=SUM('Раздел 3.4'!V23:V25),0,1)</f>
        <v>0</v>
      </c>
    </row>
    <row r="14819" spans="1:8" x14ac:dyDescent="0.2">
      <c r="A14819" s="6">
        <f t="shared" si="220"/>
        <v>609562</v>
      </c>
      <c r="B14819" s="6">
        <v>73</v>
      </c>
      <c r="C14819" s="6">
        <v>4</v>
      </c>
      <c r="D14819" s="7">
        <v>38</v>
      </c>
      <c r="E14819" s="6" t="s">
        <v>6306</v>
      </c>
      <c r="H14819" s="6">
        <f>IF('Раздел 3.4'!W22&gt;=SUM('Раздел 3.4'!W23:W25),0,1)</f>
        <v>0</v>
      </c>
    </row>
    <row r="14820" spans="1:8" x14ac:dyDescent="0.2">
      <c r="A14820" s="6">
        <f t="shared" si="220"/>
        <v>609562</v>
      </c>
      <c r="B14820" s="6">
        <v>73</v>
      </c>
      <c r="C14820" s="6">
        <v>4</v>
      </c>
      <c r="D14820" s="7">
        <v>39</v>
      </c>
      <c r="E14820" s="6" t="s">
        <v>5502</v>
      </c>
      <c r="H14820" s="6">
        <f>IF('Раздел 3.4'!X22&gt;=SUM('Раздел 3.4'!X23:X25),0,1)</f>
        <v>0</v>
      </c>
    </row>
    <row r="14821" spans="1:8" x14ac:dyDescent="0.2">
      <c r="A14821" s="6">
        <f t="shared" si="220"/>
        <v>609562</v>
      </c>
      <c r="B14821" s="6">
        <v>73</v>
      </c>
      <c r="C14821" s="119">
        <v>4</v>
      </c>
      <c r="D14821" s="119">
        <v>40</v>
      </c>
      <c r="E14821" s="119" t="s">
        <v>5503</v>
      </c>
      <c r="F14821" s="119"/>
      <c r="G14821" s="119"/>
      <c r="H14821" s="119">
        <f>IF('Раздел 3.4'!Y22&gt;=SUM('Раздел 3.4'!Y23:Y25),0,1)</f>
        <v>0</v>
      </c>
    </row>
    <row r="14822" spans="1:8" x14ac:dyDescent="0.2">
      <c r="A14822" s="6">
        <f t="shared" si="220"/>
        <v>609562</v>
      </c>
      <c r="B14822" s="6">
        <v>73</v>
      </c>
      <c r="C14822" s="7">
        <v>5</v>
      </c>
      <c r="D14822" s="7">
        <v>41</v>
      </c>
      <c r="E14822" s="7" t="s">
        <v>5504</v>
      </c>
      <c r="F14822" s="7"/>
      <c r="G14822" s="7"/>
      <c r="H14822" s="7">
        <f>IF('Раздел 3.4'!P38&gt;=SUM('Раздел 3.4'!P39:P41),0,1)</f>
        <v>0</v>
      </c>
    </row>
    <row r="14823" spans="1:8" x14ac:dyDescent="0.2">
      <c r="A14823" s="6">
        <f t="shared" si="220"/>
        <v>609562</v>
      </c>
      <c r="B14823" s="6">
        <v>73</v>
      </c>
      <c r="C14823" s="7">
        <v>5</v>
      </c>
      <c r="D14823" s="7">
        <v>42</v>
      </c>
      <c r="E14823" s="7" t="s">
        <v>5505</v>
      </c>
      <c r="F14823" s="7"/>
      <c r="G14823" s="7"/>
      <c r="H14823" s="7">
        <f>IF('Раздел 3.4'!Q38&gt;=SUM('Раздел 3.4'!Q39:Q41),0,1)</f>
        <v>0</v>
      </c>
    </row>
    <row r="14824" spans="1:8" x14ac:dyDescent="0.2">
      <c r="A14824" s="6">
        <f t="shared" si="220"/>
        <v>609562</v>
      </c>
      <c r="B14824" s="6">
        <v>73</v>
      </c>
      <c r="C14824" s="7">
        <v>5</v>
      </c>
      <c r="D14824" s="7">
        <v>43</v>
      </c>
      <c r="E14824" s="7" t="s">
        <v>5506</v>
      </c>
      <c r="F14824" s="7"/>
      <c r="G14824" s="7"/>
      <c r="H14824" s="7">
        <f>IF('Раздел 3.4'!R38&gt;=SUM('Раздел 3.4'!R39:R41),0,1)</f>
        <v>0</v>
      </c>
    </row>
    <row r="14825" spans="1:8" x14ac:dyDescent="0.2">
      <c r="A14825" s="6">
        <f t="shared" si="220"/>
        <v>609562</v>
      </c>
      <c r="B14825" s="6">
        <v>73</v>
      </c>
      <c r="C14825" s="7">
        <v>5</v>
      </c>
      <c r="D14825" s="7">
        <v>44</v>
      </c>
      <c r="E14825" s="7" t="s">
        <v>5507</v>
      </c>
      <c r="F14825" s="7"/>
      <c r="G14825" s="7"/>
      <c r="H14825" s="7">
        <f>IF('Раздел 3.4'!S38&gt;=SUM('Раздел 3.4'!S39:S41),0,1)</f>
        <v>0</v>
      </c>
    </row>
    <row r="14826" spans="1:8" x14ac:dyDescent="0.2">
      <c r="A14826" s="6">
        <f t="shared" si="220"/>
        <v>609562</v>
      </c>
      <c r="B14826" s="6">
        <v>73</v>
      </c>
      <c r="C14826" s="7">
        <v>5</v>
      </c>
      <c r="D14826" s="7">
        <v>45</v>
      </c>
      <c r="E14826" s="7" t="s">
        <v>7134</v>
      </c>
      <c r="F14826" s="7"/>
      <c r="G14826" s="7"/>
      <c r="H14826" s="7">
        <f>IF('Раздел 3.4'!T38&gt;=SUM('Раздел 3.4'!T39:T41),0,1)</f>
        <v>0</v>
      </c>
    </row>
    <row r="14827" spans="1:8" x14ac:dyDescent="0.2">
      <c r="A14827" s="6">
        <f t="shared" si="220"/>
        <v>609562</v>
      </c>
      <c r="B14827" s="6">
        <v>73</v>
      </c>
      <c r="C14827" s="7">
        <v>5</v>
      </c>
      <c r="D14827" s="7">
        <v>46</v>
      </c>
      <c r="E14827" s="7" t="s">
        <v>7135</v>
      </c>
      <c r="F14827" s="7"/>
      <c r="G14827" s="7"/>
      <c r="H14827" s="7">
        <f>IF('Раздел 3.4'!U38&gt;=SUM('Раздел 3.4'!U39:U41),0,1)</f>
        <v>0</v>
      </c>
    </row>
    <row r="14828" spans="1:8" x14ac:dyDescent="0.2">
      <c r="A14828" s="6">
        <f t="shared" si="220"/>
        <v>609562</v>
      </c>
      <c r="B14828" s="6">
        <v>73</v>
      </c>
      <c r="C14828" s="7">
        <v>5</v>
      </c>
      <c r="D14828" s="7">
        <v>47</v>
      </c>
      <c r="E14828" s="7" t="s">
        <v>7136</v>
      </c>
      <c r="F14828" s="7"/>
      <c r="G14828" s="7"/>
      <c r="H14828" s="7">
        <f>IF('Раздел 3.4'!V38&gt;=SUM('Раздел 3.4'!V39:V41),0,1)</f>
        <v>0</v>
      </c>
    </row>
    <row r="14829" spans="1:8" x14ac:dyDescent="0.2">
      <c r="A14829" s="6">
        <f t="shared" si="220"/>
        <v>609562</v>
      </c>
      <c r="B14829" s="6">
        <v>73</v>
      </c>
      <c r="C14829" s="7">
        <v>5</v>
      </c>
      <c r="D14829" s="7">
        <v>48</v>
      </c>
      <c r="E14829" s="7" t="s">
        <v>7137</v>
      </c>
      <c r="F14829" s="7"/>
      <c r="G14829" s="7"/>
      <c r="H14829" s="7">
        <f>IF('Раздел 3.4'!W38&gt;=SUM('Раздел 3.4'!W39:W41),0,1)</f>
        <v>0</v>
      </c>
    </row>
    <row r="14830" spans="1:8" x14ac:dyDescent="0.2">
      <c r="A14830" s="6">
        <f t="shared" si="220"/>
        <v>609562</v>
      </c>
      <c r="B14830" s="6">
        <v>73</v>
      </c>
      <c r="C14830" s="7">
        <v>5</v>
      </c>
      <c r="D14830" s="7">
        <v>49</v>
      </c>
      <c r="E14830" s="7" t="s">
        <v>7138</v>
      </c>
      <c r="F14830" s="7"/>
      <c r="G14830" s="7"/>
      <c r="H14830" s="7">
        <f>IF('Раздел 3.4'!X38&gt;=SUM('Раздел 3.4'!X39:X41),0,1)</f>
        <v>0</v>
      </c>
    </row>
    <row r="14831" spans="1:8" x14ac:dyDescent="0.2">
      <c r="A14831" s="6">
        <f t="shared" si="220"/>
        <v>609562</v>
      </c>
      <c r="B14831" s="6">
        <v>73</v>
      </c>
      <c r="C14831" s="119">
        <v>5</v>
      </c>
      <c r="D14831" s="119">
        <v>50</v>
      </c>
      <c r="E14831" s="119" t="s">
        <v>7145</v>
      </c>
      <c r="F14831" s="119"/>
      <c r="G14831" s="119"/>
      <c r="H14831" s="119">
        <f>IF('Раздел 3.4'!Y38&gt;=SUM('Раздел 3.4'!Y39:Y41),0,1)</f>
        <v>0</v>
      </c>
    </row>
    <row r="14832" spans="1:8" x14ac:dyDescent="0.2">
      <c r="A14832" s="6">
        <f t="shared" ref="A14832:A14873" si="221">P_3</f>
        <v>609562</v>
      </c>
      <c r="B14832" s="6">
        <v>73</v>
      </c>
      <c r="C14832" s="7">
        <v>6</v>
      </c>
      <c r="D14832" s="7">
        <v>51</v>
      </c>
      <c r="E14832" s="7" t="s">
        <v>7146</v>
      </c>
      <c r="F14832" s="7"/>
      <c r="G14832" s="7"/>
      <c r="H14832" s="7">
        <f>IF('Раздел 3.4'!P49&gt;=SUM('Раздел 3.4'!P50:P52),0,1)</f>
        <v>0</v>
      </c>
    </row>
    <row r="14833" spans="1:8" x14ac:dyDescent="0.2">
      <c r="A14833" s="6">
        <f t="shared" si="221"/>
        <v>609562</v>
      </c>
      <c r="B14833" s="6">
        <v>73</v>
      </c>
      <c r="C14833" s="7">
        <v>6</v>
      </c>
      <c r="D14833" s="7">
        <v>52</v>
      </c>
      <c r="E14833" s="7" t="s">
        <v>7147</v>
      </c>
      <c r="F14833" s="7"/>
      <c r="G14833" s="7"/>
      <c r="H14833" s="7">
        <f>IF('Раздел 3.4'!Q49&gt;=SUM('Раздел 3.4'!Q50:Q52),0,1)</f>
        <v>0</v>
      </c>
    </row>
    <row r="14834" spans="1:8" x14ac:dyDescent="0.2">
      <c r="A14834" s="6">
        <f t="shared" si="221"/>
        <v>609562</v>
      </c>
      <c r="B14834" s="6">
        <v>73</v>
      </c>
      <c r="C14834" s="7">
        <v>6</v>
      </c>
      <c r="D14834" s="7">
        <v>53</v>
      </c>
      <c r="E14834" s="7" t="s">
        <v>7980</v>
      </c>
      <c r="F14834" s="7"/>
      <c r="G14834" s="7"/>
      <c r="H14834" s="7">
        <f>IF('Раздел 3.4'!R49&gt;=SUM('Раздел 3.4'!R50:R52),0,1)</f>
        <v>0</v>
      </c>
    </row>
    <row r="14835" spans="1:8" x14ac:dyDescent="0.2">
      <c r="A14835" s="6">
        <f t="shared" si="221"/>
        <v>609562</v>
      </c>
      <c r="B14835" s="6">
        <v>73</v>
      </c>
      <c r="C14835" s="7">
        <v>6</v>
      </c>
      <c r="D14835" s="7">
        <v>54</v>
      </c>
      <c r="E14835" s="7" t="s">
        <v>7981</v>
      </c>
      <c r="F14835" s="7"/>
      <c r="G14835" s="7"/>
      <c r="H14835" s="7">
        <f>IF('Раздел 3.4'!S49&gt;=SUM('Раздел 3.4'!S50:S52),0,1)</f>
        <v>0</v>
      </c>
    </row>
    <row r="14836" spans="1:8" x14ac:dyDescent="0.2">
      <c r="A14836" s="6">
        <f t="shared" si="221"/>
        <v>609562</v>
      </c>
      <c r="B14836" s="6">
        <v>73</v>
      </c>
      <c r="C14836" s="7">
        <v>6</v>
      </c>
      <c r="D14836" s="7">
        <v>55</v>
      </c>
      <c r="E14836" s="7" t="s">
        <v>7982</v>
      </c>
      <c r="F14836" s="7"/>
      <c r="G14836" s="7"/>
      <c r="H14836" s="7">
        <f>IF('Раздел 3.4'!T49&gt;=SUM('Раздел 3.4'!T50:T52),0,1)</f>
        <v>0</v>
      </c>
    </row>
    <row r="14837" spans="1:8" x14ac:dyDescent="0.2">
      <c r="A14837" s="6">
        <f t="shared" si="221"/>
        <v>609562</v>
      </c>
      <c r="B14837" s="6">
        <v>73</v>
      </c>
      <c r="C14837" s="7">
        <v>6</v>
      </c>
      <c r="D14837" s="7">
        <v>56</v>
      </c>
      <c r="E14837" s="7" t="s">
        <v>7983</v>
      </c>
      <c r="F14837" s="7"/>
      <c r="G14837" s="7"/>
      <c r="H14837" s="7">
        <f>IF('Раздел 3.4'!U49&gt;=SUM('Раздел 3.4'!U50:U52),0,1)</f>
        <v>0</v>
      </c>
    </row>
    <row r="14838" spans="1:8" x14ac:dyDescent="0.2">
      <c r="A14838" s="6">
        <f t="shared" si="221"/>
        <v>609562</v>
      </c>
      <c r="B14838" s="6">
        <v>73</v>
      </c>
      <c r="C14838" s="7">
        <v>6</v>
      </c>
      <c r="D14838" s="7">
        <v>57</v>
      </c>
      <c r="E14838" s="7" t="s">
        <v>7984</v>
      </c>
      <c r="F14838" s="7"/>
      <c r="G14838" s="7"/>
      <c r="H14838" s="7">
        <f>IF('Раздел 3.4'!V49&gt;=SUM('Раздел 3.4'!V50:V52),0,1)</f>
        <v>0</v>
      </c>
    </row>
    <row r="14839" spans="1:8" x14ac:dyDescent="0.2">
      <c r="A14839" s="6">
        <f t="shared" si="221"/>
        <v>609562</v>
      </c>
      <c r="B14839" s="6">
        <v>73</v>
      </c>
      <c r="C14839" s="7">
        <v>6</v>
      </c>
      <c r="D14839" s="7">
        <v>58</v>
      </c>
      <c r="E14839" s="7" t="s">
        <v>7985</v>
      </c>
      <c r="F14839" s="7"/>
      <c r="G14839" s="7"/>
      <c r="H14839" s="7">
        <f>IF('Раздел 3.4'!W49&gt;=SUM('Раздел 3.4'!W50:W52),0,1)</f>
        <v>0</v>
      </c>
    </row>
    <row r="14840" spans="1:8" x14ac:dyDescent="0.2">
      <c r="A14840" s="6">
        <f t="shared" si="221"/>
        <v>609562</v>
      </c>
      <c r="B14840" s="6">
        <v>73</v>
      </c>
      <c r="C14840" s="7">
        <v>6</v>
      </c>
      <c r="D14840" s="7">
        <v>59</v>
      </c>
      <c r="E14840" s="7" t="s">
        <v>7986</v>
      </c>
      <c r="F14840" s="7"/>
      <c r="G14840" s="7"/>
      <c r="H14840" s="7">
        <f>IF('Раздел 3.4'!X49&gt;=SUM('Раздел 3.4'!X50:X52),0,1)</f>
        <v>0</v>
      </c>
    </row>
    <row r="14841" spans="1:8" x14ac:dyDescent="0.2">
      <c r="A14841" s="6">
        <f t="shared" si="221"/>
        <v>609562</v>
      </c>
      <c r="B14841" s="6">
        <v>73</v>
      </c>
      <c r="C14841" s="119">
        <v>6</v>
      </c>
      <c r="D14841" s="119">
        <v>60</v>
      </c>
      <c r="E14841" s="119" t="s">
        <v>7987</v>
      </c>
      <c r="F14841" s="119"/>
      <c r="G14841" s="119"/>
      <c r="H14841" s="119">
        <f>IF('Раздел 3.4'!Y49&gt;=SUM('Раздел 3.4'!Y50:Y52),0,1)</f>
        <v>0</v>
      </c>
    </row>
    <row r="14842" spans="1:8" x14ac:dyDescent="0.2">
      <c r="A14842" s="6">
        <f t="shared" si="221"/>
        <v>609562</v>
      </c>
      <c r="B14842" s="6">
        <v>73</v>
      </c>
      <c r="C14842" s="7">
        <v>7</v>
      </c>
      <c r="D14842" s="7">
        <v>61</v>
      </c>
      <c r="E14842" s="7" t="s">
        <v>7988</v>
      </c>
      <c r="F14842" s="7"/>
      <c r="G14842" s="7"/>
      <c r="H14842" s="7">
        <f>IF('Раздел 3.4'!P61&gt;=SUM('Раздел 3.4'!P62:P64),0,1)</f>
        <v>0</v>
      </c>
    </row>
    <row r="14843" spans="1:8" x14ac:dyDescent="0.2">
      <c r="A14843" s="6">
        <f t="shared" si="221"/>
        <v>609562</v>
      </c>
      <c r="B14843" s="6">
        <v>73</v>
      </c>
      <c r="C14843" s="7">
        <v>7</v>
      </c>
      <c r="D14843" s="7">
        <v>62</v>
      </c>
      <c r="E14843" s="7" t="s">
        <v>8822</v>
      </c>
      <c r="F14843" s="7"/>
      <c r="G14843" s="7"/>
      <c r="H14843" s="7">
        <f>IF('Раздел 3.4'!Q61&gt;=SUM('Раздел 3.4'!Q62:Q64),0,1)</f>
        <v>0</v>
      </c>
    </row>
    <row r="14844" spans="1:8" x14ac:dyDescent="0.2">
      <c r="A14844" s="6">
        <f t="shared" si="221"/>
        <v>609562</v>
      </c>
      <c r="B14844" s="6">
        <v>73</v>
      </c>
      <c r="C14844" s="7">
        <v>7</v>
      </c>
      <c r="D14844" s="7">
        <v>63</v>
      </c>
      <c r="E14844" s="7" t="s">
        <v>8823</v>
      </c>
      <c r="F14844" s="7"/>
      <c r="G14844" s="7"/>
      <c r="H14844" s="7">
        <f>IF('Раздел 3.4'!R61&gt;=SUM('Раздел 3.4'!R62:R64),0,1)</f>
        <v>0</v>
      </c>
    </row>
    <row r="14845" spans="1:8" x14ac:dyDescent="0.2">
      <c r="A14845" s="6">
        <f t="shared" si="221"/>
        <v>609562</v>
      </c>
      <c r="B14845" s="6">
        <v>73</v>
      </c>
      <c r="C14845" s="7">
        <v>7</v>
      </c>
      <c r="D14845" s="7">
        <v>64</v>
      </c>
      <c r="E14845" s="7" t="s">
        <v>8824</v>
      </c>
      <c r="F14845" s="7"/>
      <c r="G14845" s="7"/>
      <c r="H14845" s="7">
        <f>IF('Раздел 3.4'!S61&gt;=SUM('Раздел 3.4'!S62:S64),0,1)</f>
        <v>0</v>
      </c>
    </row>
    <row r="14846" spans="1:8" x14ac:dyDescent="0.2">
      <c r="A14846" s="6">
        <f t="shared" si="221"/>
        <v>609562</v>
      </c>
      <c r="B14846" s="6">
        <v>73</v>
      </c>
      <c r="C14846" s="7">
        <v>7</v>
      </c>
      <c r="D14846" s="7">
        <v>65</v>
      </c>
      <c r="E14846" s="7" t="s">
        <v>8825</v>
      </c>
      <c r="F14846" s="7"/>
      <c r="G14846" s="7"/>
      <c r="H14846" s="7">
        <f>IF('Раздел 3.4'!T61&gt;=SUM('Раздел 3.4'!T62:T64),0,1)</f>
        <v>0</v>
      </c>
    </row>
    <row r="14847" spans="1:8" x14ac:dyDescent="0.2">
      <c r="A14847" s="6">
        <f t="shared" si="221"/>
        <v>609562</v>
      </c>
      <c r="B14847" s="6">
        <v>73</v>
      </c>
      <c r="C14847" s="7">
        <v>7</v>
      </c>
      <c r="D14847" s="7">
        <v>66</v>
      </c>
      <c r="E14847" s="7" t="s">
        <v>8826</v>
      </c>
      <c r="F14847" s="7"/>
      <c r="G14847" s="7"/>
      <c r="H14847" s="7">
        <f>IF('Раздел 3.4'!U61&gt;=SUM('Раздел 3.4'!U62:U64),0,1)</f>
        <v>0</v>
      </c>
    </row>
    <row r="14848" spans="1:8" x14ac:dyDescent="0.2">
      <c r="A14848" s="6">
        <f t="shared" si="221"/>
        <v>609562</v>
      </c>
      <c r="B14848" s="6">
        <v>73</v>
      </c>
      <c r="C14848" s="7">
        <v>7</v>
      </c>
      <c r="D14848" s="7">
        <v>67</v>
      </c>
      <c r="E14848" s="7" t="s">
        <v>8827</v>
      </c>
      <c r="F14848" s="7"/>
      <c r="G14848" s="7"/>
      <c r="H14848" s="7">
        <f>IF('Раздел 3.4'!V61&gt;=SUM('Раздел 3.4'!V62:V64),0,1)</f>
        <v>0</v>
      </c>
    </row>
    <row r="14849" spans="1:8" x14ac:dyDescent="0.2">
      <c r="A14849" s="6">
        <f t="shared" si="221"/>
        <v>609562</v>
      </c>
      <c r="B14849" s="6">
        <v>73</v>
      </c>
      <c r="C14849" s="7">
        <v>7</v>
      </c>
      <c r="D14849" s="7">
        <v>68</v>
      </c>
      <c r="E14849" s="7" t="s">
        <v>8828</v>
      </c>
      <c r="F14849" s="7"/>
      <c r="G14849" s="7"/>
      <c r="H14849" s="7">
        <f>IF('Раздел 3.4'!W61&gt;=SUM('Раздел 3.4'!W62:W64),0,1)</f>
        <v>0</v>
      </c>
    </row>
    <row r="14850" spans="1:8" x14ac:dyDescent="0.2">
      <c r="A14850" s="6">
        <f t="shared" si="221"/>
        <v>609562</v>
      </c>
      <c r="B14850" s="6">
        <v>73</v>
      </c>
      <c r="C14850" s="7">
        <v>7</v>
      </c>
      <c r="D14850" s="7">
        <v>69</v>
      </c>
      <c r="E14850" s="7" t="s">
        <v>8829</v>
      </c>
      <c r="F14850" s="7"/>
      <c r="G14850" s="7"/>
      <c r="H14850" s="7">
        <f>IF('Раздел 3.4'!X61&gt;=SUM('Раздел 3.4'!X62:X64),0,1)</f>
        <v>0</v>
      </c>
    </row>
    <row r="14851" spans="1:8" x14ac:dyDescent="0.2">
      <c r="A14851" s="6">
        <f t="shared" si="221"/>
        <v>609562</v>
      </c>
      <c r="B14851" s="6">
        <v>73</v>
      </c>
      <c r="C14851" s="119">
        <v>7</v>
      </c>
      <c r="D14851" s="119">
        <v>70</v>
      </c>
      <c r="E14851" s="119" t="s">
        <v>7994</v>
      </c>
      <c r="F14851" s="119"/>
      <c r="G14851" s="119"/>
      <c r="H14851" s="119">
        <f>IF('Раздел 3.4'!Y61&gt;=SUM('Раздел 3.4'!Y62:Y64),0,1)</f>
        <v>0</v>
      </c>
    </row>
    <row r="14852" spans="1:8" x14ac:dyDescent="0.2">
      <c r="A14852" s="6">
        <f t="shared" si="221"/>
        <v>609562</v>
      </c>
      <c r="B14852" s="6">
        <v>73</v>
      </c>
      <c r="C14852" s="7">
        <v>8</v>
      </c>
      <c r="D14852" s="7">
        <v>71</v>
      </c>
      <c r="E14852" s="7" t="s">
        <v>7995</v>
      </c>
      <c r="F14852" s="7"/>
      <c r="G14852" s="7"/>
      <c r="H14852" s="7">
        <f>IF('Раздел 3.4'!P26&gt;='Раздел 3.4'!P65,0,1)</f>
        <v>0</v>
      </c>
    </row>
    <row r="14853" spans="1:8" x14ac:dyDescent="0.2">
      <c r="A14853" s="6">
        <f t="shared" si="221"/>
        <v>609562</v>
      </c>
      <c r="B14853" s="6">
        <v>73</v>
      </c>
      <c r="C14853" s="7">
        <v>8</v>
      </c>
      <c r="D14853" s="7">
        <v>72</v>
      </c>
      <c r="E14853" s="7" t="s">
        <v>7996</v>
      </c>
      <c r="F14853" s="7"/>
      <c r="G14853" s="7"/>
      <c r="H14853" s="7">
        <f>IF('Раздел 3.4'!Q26&gt;='Раздел 3.4'!Q65,0,1)</f>
        <v>0</v>
      </c>
    </row>
    <row r="14854" spans="1:8" x14ac:dyDescent="0.2">
      <c r="A14854" s="6">
        <f t="shared" si="221"/>
        <v>609562</v>
      </c>
      <c r="B14854" s="6">
        <v>73</v>
      </c>
      <c r="C14854" s="7">
        <v>8</v>
      </c>
      <c r="D14854" s="7">
        <v>73</v>
      </c>
      <c r="E14854" s="7" t="s">
        <v>7997</v>
      </c>
      <c r="F14854" s="7"/>
      <c r="G14854" s="7"/>
      <c r="H14854" s="7">
        <f>IF('Раздел 3.4'!R26&gt;='Раздел 3.4'!R65,0,1)</f>
        <v>0</v>
      </c>
    </row>
    <row r="14855" spans="1:8" x14ac:dyDescent="0.2">
      <c r="A14855" s="6">
        <f t="shared" si="221"/>
        <v>609562</v>
      </c>
      <c r="B14855" s="6">
        <v>73</v>
      </c>
      <c r="C14855" s="7">
        <v>8</v>
      </c>
      <c r="D14855" s="7">
        <v>74</v>
      </c>
      <c r="E14855" s="7" t="s">
        <v>7998</v>
      </c>
      <c r="F14855" s="7"/>
      <c r="G14855" s="7"/>
      <c r="H14855" s="7">
        <f>IF('Раздел 3.4'!S26&gt;='Раздел 3.4'!S65,0,1)</f>
        <v>0</v>
      </c>
    </row>
    <row r="14856" spans="1:8" x14ac:dyDescent="0.2">
      <c r="A14856" s="6">
        <f t="shared" si="221"/>
        <v>609562</v>
      </c>
      <c r="B14856" s="6">
        <v>73</v>
      </c>
      <c r="C14856" s="7">
        <v>8</v>
      </c>
      <c r="D14856" s="7">
        <v>75</v>
      </c>
      <c r="E14856" s="7" t="s">
        <v>7999</v>
      </c>
      <c r="F14856" s="7"/>
      <c r="G14856" s="7"/>
      <c r="H14856" s="7">
        <f>IF('Раздел 3.4'!T26&gt;='Раздел 3.4'!T65,0,1)</f>
        <v>0</v>
      </c>
    </row>
    <row r="14857" spans="1:8" x14ac:dyDescent="0.2">
      <c r="A14857" s="6">
        <f t="shared" si="221"/>
        <v>609562</v>
      </c>
      <c r="B14857" s="6">
        <v>73</v>
      </c>
      <c r="C14857" s="7">
        <v>8</v>
      </c>
      <c r="D14857" s="7">
        <v>76</v>
      </c>
      <c r="E14857" s="7" t="s">
        <v>8000</v>
      </c>
      <c r="F14857" s="7"/>
      <c r="G14857" s="7"/>
      <c r="H14857" s="7">
        <f>IF('Раздел 3.4'!U26&gt;='Раздел 3.4'!U65,0,1)</f>
        <v>0</v>
      </c>
    </row>
    <row r="14858" spans="1:8" x14ac:dyDescent="0.2">
      <c r="A14858" s="6">
        <f t="shared" si="221"/>
        <v>609562</v>
      </c>
      <c r="B14858" s="6">
        <v>73</v>
      </c>
      <c r="C14858" s="7">
        <v>8</v>
      </c>
      <c r="D14858" s="7">
        <v>77</v>
      </c>
      <c r="E14858" s="7" t="s">
        <v>8001</v>
      </c>
      <c r="F14858" s="7"/>
      <c r="G14858" s="7"/>
      <c r="H14858" s="7">
        <f>IF('Раздел 3.4'!V26&gt;='Раздел 3.4'!V65,0,1)</f>
        <v>0</v>
      </c>
    </row>
    <row r="14859" spans="1:8" x14ac:dyDescent="0.2">
      <c r="A14859" s="6">
        <f t="shared" si="221"/>
        <v>609562</v>
      </c>
      <c r="B14859" s="6">
        <v>73</v>
      </c>
      <c r="C14859" s="7">
        <v>8</v>
      </c>
      <c r="D14859" s="7">
        <v>78</v>
      </c>
      <c r="E14859" s="7" t="s">
        <v>8002</v>
      </c>
      <c r="F14859" s="7"/>
      <c r="G14859" s="7"/>
      <c r="H14859" s="7">
        <f>IF('Раздел 3.4'!W26&gt;='Раздел 3.4'!W65,0,1)</f>
        <v>0</v>
      </c>
    </row>
    <row r="14860" spans="1:8" x14ac:dyDescent="0.2">
      <c r="A14860" s="6">
        <f t="shared" si="221"/>
        <v>609562</v>
      </c>
      <c r="B14860" s="6">
        <v>73</v>
      </c>
      <c r="C14860" s="7">
        <v>8</v>
      </c>
      <c r="D14860" s="7">
        <v>79</v>
      </c>
      <c r="E14860" s="7" t="s">
        <v>8003</v>
      </c>
      <c r="F14860" s="7"/>
      <c r="G14860" s="7"/>
      <c r="H14860" s="7">
        <f>IF('Раздел 3.4'!X26&gt;='Раздел 3.4'!X65,0,1)</f>
        <v>0</v>
      </c>
    </row>
    <row r="14861" spans="1:8" x14ac:dyDescent="0.2">
      <c r="A14861" s="6">
        <f t="shared" si="221"/>
        <v>609562</v>
      </c>
      <c r="B14861" s="6">
        <v>73</v>
      </c>
      <c r="C14861" s="119">
        <v>8</v>
      </c>
      <c r="D14861" s="119">
        <v>80</v>
      </c>
      <c r="E14861" s="119" t="s">
        <v>8004</v>
      </c>
      <c r="F14861" s="119"/>
      <c r="G14861" s="119"/>
      <c r="H14861" s="119">
        <f>IF('Раздел 3.4'!Y26&gt;='Раздел 3.4'!Y65,0,1)</f>
        <v>0</v>
      </c>
    </row>
    <row r="14862" spans="1:8" x14ac:dyDescent="0.2">
      <c r="A14862" s="6">
        <f t="shared" si="221"/>
        <v>609562</v>
      </c>
      <c r="B14862" s="6">
        <v>73</v>
      </c>
      <c r="C14862" s="7">
        <v>9</v>
      </c>
      <c r="D14862" s="7">
        <v>81</v>
      </c>
      <c r="E14862" s="7" t="s">
        <v>8005</v>
      </c>
      <c r="F14862" s="7"/>
      <c r="G14862" s="7"/>
      <c r="H14862" s="7">
        <f>IF('Раздел 3.4'!P26&gt;='Раздел 3.4'!P67,0,1)</f>
        <v>0</v>
      </c>
    </row>
    <row r="14863" spans="1:8" x14ac:dyDescent="0.2">
      <c r="A14863" s="6">
        <f t="shared" si="221"/>
        <v>609562</v>
      </c>
      <c r="B14863" s="6">
        <v>73</v>
      </c>
      <c r="C14863" s="7">
        <v>9</v>
      </c>
      <c r="D14863" s="7">
        <v>82</v>
      </c>
      <c r="E14863" s="7" t="s">
        <v>8006</v>
      </c>
      <c r="F14863" s="7"/>
      <c r="G14863" s="7"/>
      <c r="H14863" s="7">
        <f>IF('Раздел 3.4'!Q26&gt;='Раздел 3.4'!Q67,0,1)</f>
        <v>0</v>
      </c>
    </row>
    <row r="14864" spans="1:8" x14ac:dyDescent="0.2">
      <c r="A14864" s="6">
        <f t="shared" si="221"/>
        <v>609562</v>
      </c>
      <c r="B14864" s="6">
        <v>73</v>
      </c>
      <c r="C14864" s="7">
        <v>9</v>
      </c>
      <c r="D14864" s="7">
        <v>83</v>
      </c>
      <c r="E14864" s="7" t="s">
        <v>8007</v>
      </c>
      <c r="F14864" s="7"/>
      <c r="G14864" s="7"/>
      <c r="H14864" s="7">
        <f>IF('Раздел 3.4'!R26&gt;='Раздел 3.4'!R67,0,1)</f>
        <v>0</v>
      </c>
    </row>
    <row r="14865" spans="1:8" x14ac:dyDescent="0.2">
      <c r="A14865" s="6">
        <f t="shared" si="221"/>
        <v>609562</v>
      </c>
      <c r="B14865" s="6">
        <v>73</v>
      </c>
      <c r="C14865" s="7">
        <v>9</v>
      </c>
      <c r="D14865" s="7">
        <v>84</v>
      </c>
      <c r="E14865" s="7" t="s">
        <v>7182</v>
      </c>
      <c r="F14865" s="7"/>
      <c r="G14865" s="7"/>
      <c r="H14865" s="7">
        <f>IF('Раздел 3.4'!S26&gt;='Раздел 3.4'!S67,0,1)</f>
        <v>0</v>
      </c>
    </row>
    <row r="14866" spans="1:8" x14ac:dyDescent="0.2">
      <c r="A14866" s="6">
        <f t="shared" si="221"/>
        <v>609562</v>
      </c>
      <c r="B14866" s="6">
        <v>73</v>
      </c>
      <c r="C14866" s="7">
        <v>9</v>
      </c>
      <c r="D14866" s="7">
        <v>85</v>
      </c>
      <c r="E14866" s="7" t="s">
        <v>7183</v>
      </c>
      <c r="F14866" s="7"/>
      <c r="G14866" s="7"/>
      <c r="H14866" s="7">
        <f>IF('Раздел 3.4'!T26&gt;='Раздел 3.4'!T67,0,1)</f>
        <v>0</v>
      </c>
    </row>
    <row r="14867" spans="1:8" x14ac:dyDescent="0.2">
      <c r="A14867" s="6">
        <f t="shared" si="221"/>
        <v>609562</v>
      </c>
      <c r="B14867" s="6">
        <v>73</v>
      </c>
      <c r="C14867" s="7">
        <v>9</v>
      </c>
      <c r="D14867" s="7">
        <v>86</v>
      </c>
      <c r="E14867" s="7" t="s">
        <v>7184</v>
      </c>
      <c r="F14867" s="7"/>
      <c r="G14867" s="7"/>
      <c r="H14867" s="7">
        <f>IF('Раздел 3.4'!U26&gt;='Раздел 3.4'!U67,0,1)</f>
        <v>0</v>
      </c>
    </row>
    <row r="14868" spans="1:8" x14ac:dyDescent="0.2">
      <c r="A14868" s="6">
        <f t="shared" si="221"/>
        <v>609562</v>
      </c>
      <c r="B14868" s="6">
        <v>73</v>
      </c>
      <c r="C14868" s="7">
        <v>9</v>
      </c>
      <c r="D14868" s="7">
        <v>87</v>
      </c>
      <c r="E14868" s="7" t="s">
        <v>7185</v>
      </c>
      <c r="F14868" s="7"/>
      <c r="G14868" s="7"/>
      <c r="H14868" s="7">
        <f>IF('Раздел 3.4'!V26&gt;='Раздел 3.4'!V67,0,1)</f>
        <v>0</v>
      </c>
    </row>
    <row r="14869" spans="1:8" x14ac:dyDescent="0.2">
      <c r="A14869" s="6">
        <f t="shared" si="221"/>
        <v>609562</v>
      </c>
      <c r="B14869" s="6">
        <v>73</v>
      </c>
      <c r="C14869" s="7">
        <v>9</v>
      </c>
      <c r="D14869" s="7">
        <v>88</v>
      </c>
      <c r="E14869" s="7" t="s">
        <v>7186</v>
      </c>
      <c r="F14869" s="7"/>
      <c r="G14869" s="7"/>
      <c r="H14869" s="7">
        <f>IF('Раздел 3.4'!W26&gt;='Раздел 3.4'!W67,0,1)</f>
        <v>0</v>
      </c>
    </row>
    <row r="14870" spans="1:8" x14ac:dyDescent="0.2">
      <c r="A14870" s="6">
        <f t="shared" si="221"/>
        <v>609562</v>
      </c>
      <c r="B14870" s="6">
        <v>73</v>
      </c>
      <c r="C14870" s="7">
        <v>9</v>
      </c>
      <c r="D14870" s="7">
        <v>89</v>
      </c>
      <c r="E14870" s="7" t="s">
        <v>7187</v>
      </c>
      <c r="F14870" s="7"/>
      <c r="G14870" s="7"/>
      <c r="H14870" s="7">
        <f>IF('Раздел 3.4'!X26&gt;='Раздел 3.4'!X67,0,1)</f>
        <v>0</v>
      </c>
    </row>
    <row r="14871" spans="1:8" x14ac:dyDescent="0.2">
      <c r="A14871" s="6">
        <f t="shared" si="221"/>
        <v>609562</v>
      </c>
      <c r="B14871" s="6">
        <v>73</v>
      </c>
      <c r="C14871" s="119">
        <v>9</v>
      </c>
      <c r="D14871" s="119">
        <v>90</v>
      </c>
      <c r="E14871" s="119" t="s">
        <v>7188</v>
      </c>
      <c r="F14871" s="119"/>
      <c r="G14871" s="119"/>
      <c r="H14871" s="119">
        <f>IF('Раздел 3.4'!Y26&gt;='Раздел 3.4'!Y67,0,1)</f>
        <v>0</v>
      </c>
    </row>
    <row r="14872" spans="1:8" x14ac:dyDescent="0.2">
      <c r="A14872" s="6">
        <f t="shared" si="221"/>
        <v>609562</v>
      </c>
      <c r="B14872" s="6">
        <v>73</v>
      </c>
      <c r="C14872" s="7">
        <v>10</v>
      </c>
      <c r="D14872" s="7">
        <v>91</v>
      </c>
      <c r="E14872" s="7" t="s">
        <v>7189</v>
      </c>
      <c r="F14872" s="7"/>
      <c r="G14872" s="7"/>
      <c r="H14872" s="7">
        <f>IF('Раздел 3.4'!P65&gt;='Раздел 3.4'!P66,0,1)</f>
        <v>0</v>
      </c>
    </row>
    <row r="14873" spans="1:8" x14ac:dyDescent="0.2">
      <c r="A14873" s="6">
        <f t="shared" si="221"/>
        <v>609562</v>
      </c>
      <c r="B14873" s="6">
        <v>73</v>
      </c>
      <c r="C14873" s="7">
        <v>10</v>
      </c>
      <c r="D14873" s="7">
        <v>92</v>
      </c>
      <c r="E14873" s="7" t="s">
        <v>7190</v>
      </c>
      <c r="F14873" s="7"/>
      <c r="G14873" s="7"/>
      <c r="H14873" s="7">
        <f>IF('Раздел 3.4'!Q65&gt;='Раздел 3.4'!Q66,0,1)</f>
        <v>0</v>
      </c>
    </row>
    <row r="14874" spans="1:8" x14ac:dyDescent="0.2">
      <c r="A14874" s="6">
        <f t="shared" ref="A14874:A14937" si="222">P_3</f>
        <v>609562</v>
      </c>
      <c r="B14874" s="6">
        <v>73</v>
      </c>
      <c r="C14874" s="7">
        <v>10</v>
      </c>
      <c r="D14874" s="7">
        <v>93</v>
      </c>
      <c r="E14874" s="7" t="s">
        <v>7191</v>
      </c>
      <c r="F14874" s="7"/>
      <c r="G14874" s="7"/>
      <c r="H14874" s="7">
        <f>IF('Раздел 3.4'!R65&gt;='Раздел 3.4'!R66,0,1)</f>
        <v>0</v>
      </c>
    </row>
    <row r="14875" spans="1:8" x14ac:dyDescent="0.2">
      <c r="A14875" s="6">
        <f t="shared" si="222"/>
        <v>609562</v>
      </c>
      <c r="B14875" s="6">
        <v>73</v>
      </c>
      <c r="C14875" s="7">
        <v>10</v>
      </c>
      <c r="D14875" s="7">
        <v>94</v>
      </c>
      <c r="E14875" s="7" t="s">
        <v>7192</v>
      </c>
      <c r="F14875" s="7"/>
      <c r="G14875" s="7"/>
      <c r="H14875" s="7">
        <f>IF('Раздел 3.4'!S65&gt;='Раздел 3.4'!S66,0,1)</f>
        <v>0</v>
      </c>
    </row>
    <row r="14876" spans="1:8" x14ac:dyDescent="0.2">
      <c r="A14876" s="6">
        <f t="shared" si="222"/>
        <v>609562</v>
      </c>
      <c r="B14876" s="6">
        <v>73</v>
      </c>
      <c r="C14876" s="7">
        <v>10</v>
      </c>
      <c r="D14876" s="7">
        <v>95</v>
      </c>
      <c r="E14876" s="7" t="s">
        <v>7193</v>
      </c>
      <c r="F14876" s="7"/>
      <c r="G14876" s="7"/>
      <c r="H14876" s="7">
        <f>IF('Раздел 3.4'!T65&gt;='Раздел 3.4'!T66,0,1)</f>
        <v>0</v>
      </c>
    </row>
    <row r="14877" spans="1:8" x14ac:dyDescent="0.2">
      <c r="A14877" s="6">
        <f t="shared" si="222"/>
        <v>609562</v>
      </c>
      <c r="B14877" s="6">
        <v>73</v>
      </c>
      <c r="C14877" s="7">
        <v>10</v>
      </c>
      <c r="D14877" s="7">
        <v>96</v>
      </c>
      <c r="E14877" s="7" t="s">
        <v>7194</v>
      </c>
      <c r="F14877" s="7"/>
      <c r="G14877" s="7"/>
      <c r="H14877" s="7">
        <f>IF('Раздел 3.4'!U65&gt;='Раздел 3.4'!U66,0,1)</f>
        <v>0</v>
      </c>
    </row>
    <row r="14878" spans="1:8" x14ac:dyDescent="0.2">
      <c r="A14878" s="6">
        <f t="shared" si="222"/>
        <v>609562</v>
      </c>
      <c r="B14878" s="6">
        <v>73</v>
      </c>
      <c r="C14878" s="7">
        <v>10</v>
      </c>
      <c r="D14878" s="7">
        <v>97</v>
      </c>
      <c r="E14878" s="7" t="s">
        <v>4698</v>
      </c>
      <c r="F14878" s="7"/>
      <c r="G14878" s="7"/>
      <c r="H14878" s="7">
        <f>IF('Раздел 3.4'!V65&gt;='Раздел 3.4'!V66,0,1)</f>
        <v>0</v>
      </c>
    </row>
    <row r="14879" spans="1:8" x14ac:dyDescent="0.2">
      <c r="A14879" s="6">
        <f t="shared" si="222"/>
        <v>609562</v>
      </c>
      <c r="B14879" s="6">
        <v>73</v>
      </c>
      <c r="C14879" s="7">
        <v>10</v>
      </c>
      <c r="D14879" s="7">
        <v>98</v>
      </c>
      <c r="E14879" s="7" t="s">
        <v>4699</v>
      </c>
      <c r="F14879" s="7"/>
      <c r="G14879" s="7"/>
      <c r="H14879" s="7">
        <f>IF('Раздел 3.4'!W65&gt;='Раздел 3.4'!W66,0,1)</f>
        <v>0</v>
      </c>
    </row>
    <row r="14880" spans="1:8" x14ac:dyDescent="0.2">
      <c r="A14880" s="6">
        <f t="shared" si="222"/>
        <v>609562</v>
      </c>
      <c r="B14880" s="6">
        <v>73</v>
      </c>
      <c r="C14880" s="7">
        <v>10</v>
      </c>
      <c r="D14880" s="7">
        <v>99</v>
      </c>
      <c r="E14880" s="7" t="s">
        <v>4700</v>
      </c>
      <c r="F14880" s="7"/>
      <c r="G14880" s="7"/>
      <c r="H14880" s="7">
        <f>IF('Раздел 3.4'!X65&gt;='Раздел 3.4'!X66,0,1)</f>
        <v>0</v>
      </c>
    </row>
    <row r="14881" spans="1:8" x14ac:dyDescent="0.2">
      <c r="A14881" s="6">
        <f t="shared" si="222"/>
        <v>609562</v>
      </c>
      <c r="B14881" s="6">
        <v>73</v>
      </c>
      <c r="C14881" s="119">
        <v>10</v>
      </c>
      <c r="D14881" s="119">
        <v>100</v>
      </c>
      <c r="E14881" s="119" t="s">
        <v>4701</v>
      </c>
      <c r="F14881" s="119"/>
      <c r="G14881" s="119"/>
      <c r="H14881" s="119">
        <f>IF('Раздел 3.4'!Y65&gt;='Раздел 3.4'!Y66,0,1)</f>
        <v>0</v>
      </c>
    </row>
    <row r="14882" spans="1:8" x14ac:dyDescent="0.2">
      <c r="A14882" s="6">
        <f t="shared" si="222"/>
        <v>609562</v>
      </c>
      <c r="B14882" s="6">
        <v>73</v>
      </c>
      <c r="C14882" s="7">
        <v>11</v>
      </c>
      <c r="D14882" s="7">
        <v>101</v>
      </c>
      <c r="E14882" s="7" t="s">
        <v>4702</v>
      </c>
      <c r="F14882" s="7"/>
      <c r="G14882" s="7"/>
      <c r="H14882" s="7">
        <f>IF('Раздел 3.4'!P67&gt;='Раздел 3.4'!P68,0,1)</f>
        <v>0</v>
      </c>
    </row>
    <row r="14883" spans="1:8" x14ac:dyDescent="0.2">
      <c r="A14883" s="6">
        <f t="shared" si="222"/>
        <v>609562</v>
      </c>
      <c r="B14883" s="6">
        <v>73</v>
      </c>
      <c r="C14883" s="7">
        <v>11</v>
      </c>
      <c r="D14883" s="7">
        <v>102</v>
      </c>
      <c r="E14883" s="7" t="s">
        <v>4703</v>
      </c>
      <c r="F14883" s="7"/>
      <c r="G14883" s="7"/>
      <c r="H14883" s="7">
        <f>IF('Раздел 3.4'!Q67&gt;='Раздел 3.4'!Q68,0,1)</f>
        <v>0</v>
      </c>
    </row>
    <row r="14884" spans="1:8" x14ac:dyDescent="0.2">
      <c r="A14884" s="6">
        <f t="shared" si="222"/>
        <v>609562</v>
      </c>
      <c r="B14884" s="6">
        <v>73</v>
      </c>
      <c r="C14884" s="7">
        <v>11</v>
      </c>
      <c r="D14884" s="7">
        <v>103</v>
      </c>
      <c r="E14884" s="7" t="s">
        <v>4704</v>
      </c>
      <c r="F14884" s="7"/>
      <c r="G14884" s="7"/>
      <c r="H14884" s="7">
        <f>IF('Раздел 3.4'!R67&gt;='Раздел 3.4'!R68,0,1)</f>
        <v>0</v>
      </c>
    </row>
    <row r="14885" spans="1:8" x14ac:dyDescent="0.2">
      <c r="A14885" s="6">
        <f t="shared" si="222"/>
        <v>609562</v>
      </c>
      <c r="B14885" s="6">
        <v>73</v>
      </c>
      <c r="C14885" s="7">
        <v>11</v>
      </c>
      <c r="D14885" s="7">
        <v>104</v>
      </c>
      <c r="E14885" s="7" t="s">
        <v>4705</v>
      </c>
      <c r="F14885" s="7"/>
      <c r="G14885" s="7"/>
      <c r="H14885" s="7">
        <f>IF('Раздел 3.4'!S67&gt;='Раздел 3.4'!S68,0,1)</f>
        <v>0</v>
      </c>
    </row>
    <row r="14886" spans="1:8" x14ac:dyDescent="0.2">
      <c r="A14886" s="6">
        <f t="shared" si="222"/>
        <v>609562</v>
      </c>
      <c r="B14886" s="6">
        <v>73</v>
      </c>
      <c r="C14886" s="7">
        <v>11</v>
      </c>
      <c r="D14886" s="7">
        <v>105</v>
      </c>
      <c r="E14886" s="7" t="s">
        <v>4706</v>
      </c>
      <c r="F14886" s="7"/>
      <c r="G14886" s="7"/>
      <c r="H14886" s="7">
        <f>IF('Раздел 3.4'!T67&gt;='Раздел 3.4'!T68,0,1)</f>
        <v>0</v>
      </c>
    </row>
    <row r="14887" spans="1:8" x14ac:dyDescent="0.2">
      <c r="A14887" s="6">
        <f t="shared" si="222"/>
        <v>609562</v>
      </c>
      <c r="B14887" s="6">
        <v>73</v>
      </c>
      <c r="C14887" s="7">
        <v>11</v>
      </c>
      <c r="D14887" s="7">
        <v>106</v>
      </c>
      <c r="E14887" s="7" t="s">
        <v>4707</v>
      </c>
      <c r="F14887" s="7"/>
      <c r="G14887" s="7"/>
      <c r="H14887" s="7">
        <f>IF('Раздел 3.4'!U67&gt;='Раздел 3.4'!U68,0,1)</f>
        <v>0</v>
      </c>
    </row>
    <row r="14888" spans="1:8" x14ac:dyDescent="0.2">
      <c r="A14888" s="6">
        <f t="shared" si="222"/>
        <v>609562</v>
      </c>
      <c r="B14888" s="6">
        <v>73</v>
      </c>
      <c r="C14888" s="7">
        <v>11</v>
      </c>
      <c r="D14888" s="7">
        <v>107</v>
      </c>
      <c r="E14888" s="7" t="s">
        <v>4708</v>
      </c>
      <c r="F14888" s="7"/>
      <c r="G14888" s="7"/>
      <c r="H14888" s="7">
        <f>IF('Раздел 3.4'!V67&gt;='Раздел 3.4'!V68,0,1)</f>
        <v>0</v>
      </c>
    </row>
    <row r="14889" spans="1:8" x14ac:dyDescent="0.2">
      <c r="A14889" s="6">
        <f t="shared" si="222"/>
        <v>609562</v>
      </c>
      <c r="B14889" s="6">
        <v>73</v>
      </c>
      <c r="C14889" s="7">
        <v>11</v>
      </c>
      <c r="D14889" s="7">
        <v>108</v>
      </c>
      <c r="E14889" s="7" t="s">
        <v>4709</v>
      </c>
      <c r="F14889" s="7"/>
      <c r="G14889" s="7"/>
      <c r="H14889" s="7">
        <f>IF('Раздел 3.4'!W67&gt;='Раздел 3.4'!W68,0,1)</f>
        <v>0</v>
      </c>
    </row>
    <row r="14890" spans="1:8" x14ac:dyDescent="0.2">
      <c r="A14890" s="6">
        <f t="shared" si="222"/>
        <v>609562</v>
      </c>
      <c r="B14890" s="6">
        <v>73</v>
      </c>
      <c r="C14890" s="7">
        <v>11</v>
      </c>
      <c r="D14890" s="7">
        <v>109</v>
      </c>
      <c r="E14890" s="7" t="s">
        <v>4710</v>
      </c>
      <c r="F14890" s="7"/>
      <c r="G14890" s="7"/>
      <c r="H14890" s="7">
        <f>IF('Раздел 3.4'!X67&gt;='Раздел 3.4'!X68,0,1)</f>
        <v>0</v>
      </c>
    </row>
    <row r="14891" spans="1:8" x14ac:dyDescent="0.2">
      <c r="A14891" s="6">
        <f t="shared" si="222"/>
        <v>609562</v>
      </c>
      <c r="B14891" s="6">
        <v>73</v>
      </c>
      <c r="C14891" s="119">
        <v>11</v>
      </c>
      <c r="D14891" s="119">
        <v>110</v>
      </c>
      <c r="E14891" s="119" t="s">
        <v>4711</v>
      </c>
      <c r="F14891" s="119"/>
      <c r="G14891" s="119"/>
      <c r="H14891" s="119">
        <f>IF('Раздел 3.4'!Y67&gt;='Раздел 3.4'!Y68,0,1)</f>
        <v>0</v>
      </c>
    </row>
    <row r="14892" spans="1:8" x14ac:dyDescent="0.2">
      <c r="A14892" s="6">
        <f t="shared" si="222"/>
        <v>609562</v>
      </c>
      <c r="B14892" s="6">
        <v>73</v>
      </c>
      <c r="C14892" s="6">
        <v>12</v>
      </c>
      <c r="D14892" s="7">
        <v>111</v>
      </c>
      <c r="E14892" s="6" t="s">
        <v>19502</v>
      </c>
      <c r="H14892" s="6">
        <f>IF('Раздел 3.4'!Q21&gt;='Раздел 3.4'!R21,0,1)</f>
        <v>0</v>
      </c>
    </row>
    <row r="14893" spans="1:8" x14ac:dyDescent="0.2">
      <c r="A14893" s="6">
        <f t="shared" si="222"/>
        <v>609562</v>
      </c>
      <c r="B14893" s="6">
        <v>73</v>
      </c>
      <c r="C14893" s="6">
        <v>12</v>
      </c>
      <c r="D14893" s="7">
        <v>112</v>
      </c>
      <c r="E14893" s="6" t="s">
        <v>19503</v>
      </c>
      <c r="H14893" s="6">
        <f>IF('Раздел 3.4'!Q22&gt;='Раздел 3.4'!R22,0,1)</f>
        <v>0</v>
      </c>
    </row>
    <row r="14894" spans="1:8" x14ac:dyDescent="0.2">
      <c r="A14894" s="6">
        <f t="shared" si="222"/>
        <v>609562</v>
      </c>
      <c r="B14894" s="6">
        <v>73</v>
      </c>
      <c r="C14894" s="6">
        <v>12</v>
      </c>
      <c r="D14894" s="7">
        <v>113</v>
      </c>
      <c r="E14894" s="6" t="s">
        <v>19504</v>
      </c>
      <c r="H14894" s="6">
        <f>IF('Раздел 3.4'!Q23&gt;='Раздел 3.4'!R23,0,1)</f>
        <v>0</v>
      </c>
    </row>
    <row r="14895" spans="1:8" x14ac:dyDescent="0.2">
      <c r="A14895" s="6">
        <f t="shared" si="222"/>
        <v>609562</v>
      </c>
      <c r="B14895" s="6">
        <v>73</v>
      </c>
      <c r="C14895" s="6">
        <v>12</v>
      </c>
      <c r="D14895" s="7">
        <v>114</v>
      </c>
      <c r="E14895" s="6" t="s">
        <v>19505</v>
      </c>
      <c r="H14895" s="6">
        <f>IF('Раздел 3.4'!Q24&gt;='Раздел 3.4'!R24,0,1)</f>
        <v>0</v>
      </c>
    </row>
    <row r="14896" spans="1:8" x14ac:dyDescent="0.2">
      <c r="A14896" s="6">
        <f t="shared" si="222"/>
        <v>609562</v>
      </c>
      <c r="B14896" s="6">
        <v>73</v>
      </c>
      <c r="C14896" s="6">
        <v>12</v>
      </c>
      <c r="D14896" s="7">
        <v>115</v>
      </c>
      <c r="E14896" s="6" t="s">
        <v>19506</v>
      </c>
      <c r="H14896" s="6">
        <f>IF('Раздел 3.4'!Q25&gt;='Раздел 3.4'!R25,0,1)</f>
        <v>0</v>
      </c>
    </row>
    <row r="14897" spans="1:8" x14ac:dyDescent="0.2">
      <c r="A14897" s="6">
        <f t="shared" si="222"/>
        <v>609562</v>
      </c>
      <c r="B14897" s="6">
        <v>73</v>
      </c>
      <c r="C14897" s="6">
        <v>12</v>
      </c>
      <c r="D14897" s="7">
        <v>116</v>
      </c>
      <c r="E14897" s="6" t="s">
        <v>19507</v>
      </c>
      <c r="H14897" s="6">
        <f>IF('Раздел 3.4'!Q26&gt;='Раздел 3.4'!R26,0,1)</f>
        <v>0</v>
      </c>
    </row>
    <row r="14898" spans="1:8" x14ac:dyDescent="0.2">
      <c r="A14898" s="6">
        <f t="shared" si="222"/>
        <v>609562</v>
      </c>
      <c r="B14898" s="6">
        <v>73</v>
      </c>
      <c r="C14898" s="6">
        <v>12</v>
      </c>
      <c r="D14898" s="7">
        <v>117</v>
      </c>
      <c r="E14898" s="6" t="s">
        <v>20269</v>
      </c>
      <c r="H14898" s="6">
        <f>IF('Раздел 3.4'!Q27&gt;='Раздел 3.4'!R27,0,1)</f>
        <v>0</v>
      </c>
    </row>
    <row r="14899" spans="1:8" x14ac:dyDescent="0.2">
      <c r="A14899" s="6">
        <f t="shared" si="222"/>
        <v>609562</v>
      </c>
      <c r="B14899" s="6">
        <v>73</v>
      </c>
      <c r="C14899" s="6">
        <v>12</v>
      </c>
      <c r="D14899" s="7">
        <v>118</v>
      </c>
      <c r="E14899" s="6" t="s">
        <v>20270</v>
      </c>
      <c r="H14899" s="6">
        <f>IF('Раздел 3.4'!Q28&gt;='Раздел 3.4'!R28,0,1)</f>
        <v>0</v>
      </c>
    </row>
    <row r="14900" spans="1:8" x14ac:dyDescent="0.2">
      <c r="A14900" s="6">
        <f t="shared" si="222"/>
        <v>609562</v>
      </c>
      <c r="B14900" s="6">
        <v>73</v>
      </c>
      <c r="C14900" s="6">
        <v>12</v>
      </c>
      <c r="D14900" s="7">
        <v>119</v>
      </c>
      <c r="E14900" s="6" t="s">
        <v>20271</v>
      </c>
      <c r="H14900" s="6">
        <f>IF('Раздел 3.4'!Q29&gt;='Раздел 3.4'!R29,0,1)</f>
        <v>0</v>
      </c>
    </row>
    <row r="14901" spans="1:8" x14ac:dyDescent="0.2">
      <c r="A14901" s="6">
        <f t="shared" si="222"/>
        <v>609562</v>
      </c>
      <c r="B14901" s="6">
        <v>73</v>
      </c>
      <c r="C14901" s="6">
        <v>12</v>
      </c>
      <c r="D14901" s="7">
        <v>120</v>
      </c>
      <c r="E14901" s="6" t="s">
        <v>20272</v>
      </c>
      <c r="H14901" s="6">
        <f>IF('Раздел 3.4'!Q30&gt;='Раздел 3.4'!R30,0,1)</f>
        <v>0</v>
      </c>
    </row>
    <row r="14902" spans="1:8" x14ac:dyDescent="0.2">
      <c r="A14902" s="6">
        <f t="shared" si="222"/>
        <v>609562</v>
      </c>
      <c r="B14902" s="6">
        <v>73</v>
      </c>
      <c r="C14902" s="6">
        <v>12</v>
      </c>
      <c r="D14902" s="7">
        <v>121</v>
      </c>
      <c r="E14902" s="6" t="s">
        <v>20273</v>
      </c>
      <c r="H14902" s="6">
        <f>IF('Раздел 3.4'!Q31&gt;='Раздел 3.4'!R31,0,1)</f>
        <v>0</v>
      </c>
    </row>
    <row r="14903" spans="1:8" x14ac:dyDescent="0.2">
      <c r="A14903" s="6">
        <f t="shared" si="222"/>
        <v>609562</v>
      </c>
      <c r="B14903" s="6">
        <v>73</v>
      </c>
      <c r="C14903" s="6">
        <v>12</v>
      </c>
      <c r="D14903" s="7">
        <v>122</v>
      </c>
      <c r="E14903" s="6" t="s">
        <v>20274</v>
      </c>
      <c r="H14903" s="6">
        <f>IF('Раздел 3.4'!Q32&gt;='Раздел 3.4'!R32,0,1)</f>
        <v>0</v>
      </c>
    </row>
    <row r="14904" spans="1:8" x14ac:dyDescent="0.2">
      <c r="A14904" s="6">
        <f t="shared" si="222"/>
        <v>609562</v>
      </c>
      <c r="B14904" s="6">
        <v>73</v>
      </c>
      <c r="C14904" s="6">
        <v>12</v>
      </c>
      <c r="D14904" s="7">
        <v>123</v>
      </c>
      <c r="E14904" s="6" t="s">
        <v>20275</v>
      </c>
      <c r="H14904" s="6">
        <f>IF('Раздел 3.4'!Q33&gt;='Раздел 3.4'!R33,0,1)</f>
        <v>0</v>
      </c>
    </row>
    <row r="14905" spans="1:8" x14ac:dyDescent="0.2">
      <c r="A14905" s="6">
        <f t="shared" si="222"/>
        <v>609562</v>
      </c>
      <c r="B14905" s="6">
        <v>73</v>
      </c>
      <c r="C14905" s="6">
        <v>12</v>
      </c>
      <c r="D14905" s="7">
        <v>124</v>
      </c>
      <c r="E14905" s="6" t="s">
        <v>21611</v>
      </c>
      <c r="H14905" s="6">
        <f>IF('Раздел 3.4'!Q34&gt;='Раздел 3.4'!R34,0,1)</f>
        <v>0</v>
      </c>
    </row>
    <row r="14906" spans="1:8" x14ac:dyDescent="0.2">
      <c r="A14906" s="6">
        <f t="shared" si="222"/>
        <v>609562</v>
      </c>
      <c r="B14906" s="6">
        <v>73</v>
      </c>
      <c r="C14906" s="6">
        <v>12</v>
      </c>
      <c r="D14906" s="7">
        <v>125</v>
      </c>
      <c r="E14906" s="6" t="s">
        <v>21612</v>
      </c>
      <c r="H14906" s="6">
        <f>IF('Раздел 3.4'!Q35&gt;='Раздел 3.4'!R35,0,1)</f>
        <v>0</v>
      </c>
    </row>
    <row r="14907" spans="1:8" x14ac:dyDescent="0.2">
      <c r="A14907" s="6">
        <f t="shared" si="222"/>
        <v>609562</v>
      </c>
      <c r="B14907" s="6">
        <v>73</v>
      </c>
      <c r="C14907" s="6">
        <v>12</v>
      </c>
      <c r="D14907" s="7">
        <v>126</v>
      </c>
      <c r="E14907" s="6" t="s">
        <v>21613</v>
      </c>
      <c r="H14907" s="6">
        <f>IF('Раздел 3.4'!Q36&gt;='Раздел 3.4'!R36,0,1)</f>
        <v>0</v>
      </c>
    </row>
    <row r="14908" spans="1:8" x14ac:dyDescent="0.2">
      <c r="A14908" s="6">
        <f t="shared" si="222"/>
        <v>609562</v>
      </c>
      <c r="B14908" s="6">
        <v>73</v>
      </c>
      <c r="C14908" s="6">
        <v>12</v>
      </c>
      <c r="D14908" s="7">
        <v>127</v>
      </c>
      <c r="E14908" s="6" t="s">
        <v>21614</v>
      </c>
      <c r="H14908" s="6">
        <f>IF('Раздел 3.4'!Q37&gt;='Раздел 3.4'!R37,0,1)</f>
        <v>0</v>
      </c>
    </row>
    <row r="14909" spans="1:8" x14ac:dyDescent="0.2">
      <c r="A14909" s="6">
        <f t="shared" si="222"/>
        <v>609562</v>
      </c>
      <c r="B14909" s="6">
        <v>73</v>
      </c>
      <c r="C14909" s="6">
        <v>12</v>
      </c>
      <c r="D14909" s="7">
        <v>128</v>
      </c>
      <c r="E14909" s="6" t="s">
        <v>21615</v>
      </c>
      <c r="H14909" s="6">
        <f>IF('Раздел 3.4'!Q38&gt;='Раздел 3.4'!R38,0,1)</f>
        <v>0</v>
      </c>
    </row>
    <row r="14910" spans="1:8" x14ac:dyDescent="0.2">
      <c r="A14910" s="6">
        <f t="shared" si="222"/>
        <v>609562</v>
      </c>
      <c r="B14910" s="6">
        <v>73</v>
      </c>
      <c r="C14910" s="6">
        <v>12</v>
      </c>
      <c r="D14910" s="7">
        <v>129</v>
      </c>
      <c r="E14910" s="6" t="s">
        <v>21616</v>
      </c>
      <c r="H14910" s="6">
        <f>IF('Раздел 3.4'!Q39&gt;='Раздел 3.4'!R39,0,1)</f>
        <v>0</v>
      </c>
    </row>
    <row r="14911" spans="1:8" x14ac:dyDescent="0.2">
      <c r="A14911" s="6">
        <f t="shared" si="222"/>
        <v>609562</v>
      </c>
      <c r="B14911" s="6">
        <v>73</v>
      </c>
      <c r="C14911" s="6">
        <v>12</v>
      </c>
      <c r="D14911" s="7">
        <v>130</v>
      </c>
      <c r="E14911" s="6" t="s">
        <v>21617</v>
      </c>
      <c r="H14911" s="6">
        <f>IF('Раздел 3.4'!Q40&gt;='Раздел 3.4'!R40,0,1)</f>
        <v>0</v>
      </c>
    </row>
    <row r="14912" spans="1:8" x14ac:dyDescent="0.2">
      <c r="A14912" s="6">
        <f t="shared" si="222"/>
        <v>609562</v>
      </c>
      <c r="B14912" s="6">
        <v>73</v>
      </c>
      <c r="C14912" s="6">
        <v>12</v>
      </c>
      <c r="D14912" s="7">
        <v>131</v>
      </c>
      <c r="E14912" s="6" t="s">
        <v>21618</v>
      </c>
      <c r="H14912" s="6">
        <f>IF('Раздел 3.4'!Q41&gt;='Раздел 3.4'!R41,0,1)</f>
        <v>0</v>
      </c>
    </row>
    <row r="14913" spans="1:8" x14ac:dyDescent="0.2">
      <c r="A14913" s="6">
        <f t="shared" si="222"/>
        <v>609562</v>
      </c>
      <c r="B14913" s="6">
        <v>73</v>
      </c>
      <c r="C14913" s="6">
        <v>12</v>
      </c>
      <c r="D14913" s="7">
        <v>132</v>
      </c>
      <c r="E14913" s="6" t="s">
        <v>21619</v>
      </c>
      <c r="H14913" s="6">
        <f>IF('Раздел 3.4'!Q42&gt;='Раздел 3.4'!R42,0,1)</f>
        <v>0</v>
      </c>
    </row>
    <row r="14914" spans="1:8" x14ac:dyDescent="0.2">
      <c r="A14914" s="6">
        <f t="shared" si="222"/>
        <v>609562</v>
      </c>
      <c r="B14914" s="6">
        <v>73</v>
      </c>
      <c r="C14914" s="6">
        <v>12</v>
      </c>
      <c r="D14914" s="7">
        <v>133</v>
      </c>
      <c r="E14914" s="6" t="s">
        <v>21620</v>
      </c>
      <c r="H14914" s="6">
        <f>IF('Раздел 3.4'!Q43&gt;='Раздел 3.4'!R43,0,1)</f>
        <v>0</v>
      </c>
    </row>
    <row r="14915" spans="1:8" x14ac:dyDescent="0.2">
      <c r="A14915" s="6">
        <f t="shared" si="222"/>
        <v>609562</v>
      </c>
      <c r="B14915" s="6">
        <v>73</v>
      </c>
      <c r="C14915" s="6">
        <v>12</v>
      </c>
      <c r="D14915" s="7">
        <v>134</v>
      </c>
      <c r="E14915" s="6" t="s">
        <v>21621</v>
      </c>
      <c r="H14915" s="6">
        <f>IF('Раздел 3.4'!Q44&gt;='Раздел 3.4'!R44,0,1)</f>
        <v>0</v>
      </c>
    </row>
    <row r="14916" spans="1:8" x14ac:dyDescent="0.2">
      <c r="A14916" s="6">
        <f t="shared" si="222"/>
        <v>609562</v>
      </c>
      <c r="B14916" s="6">
        <v>73</v>
      </c>
      <c r="C14916" s="6">
        <v>12</v>
      </c>
      <c r="D14916" s="7">
        <v>135</v>
      </c>
      <c r="E14916" s="6" t="s">
        <v>21622</v>
      </c>
      <c r="H14916" s="6">
        <f>IF('Раздел 3.4'!Q45&gt;='Раздел 3.4'!R45,0,1)</f>
        <v>0</v>
      </c>
    </row>
    <row r="14917" spans="1:8" x14ac:dyDescent="0.2">
      <c r="A14917" s="6">
        <f t="shared" si="222"/>
        <v>609562</v>
      </c>
      <c r="B14917" s="6">
        <v>73</v>
      </c>
      <c r="C14917" s="6">
        <v>12</v>
      </c>
      <c r="D14917" s="7">
        <v>136</v>
      </c>
      <c r="E14917" s="6" t="s">
        <v>21623</v>
      </c>
      <c r="H14917" s="6">
        <f>IF('Раздел 3.4'!Q46&gt;='Раздел 3.4'!R46,0,1)</f>
        <v>0</v>
      </c>
    </row>
    <row r="14918" spans="1:8" x14ac:dyDescent="0.2">
      <c r="A14918" s="6">
        <f t="shared" si="222"/>
        <v>609562</v>
      </c>
      <c r="B14918" s="6">
        <v>73</v>
      </c>
      <c r="C14918" s="6">
        <v>12</v>
      </c>
      <c r="D14918" s="7">
        <v>137</v>
      </c>
      <c r="E14918" s="6" t="s">
        <v>21624</v>
      </c>
      <c r="H14918" s="6">
        <f>IF('Раздел 3.4'!Q47&gt;='Раздел 3.4'!R47,0,1)</f>
        <v>0</v>
      </c>
    </row>
    <row r="14919" spans="1:8" x14ac:dyDescent="0.2">
      <c r="A14919" s="6">
        <f t="shared" si="222"/>
        <v>609562</v>
      </c>
      <c r="B14919" s="6">
        <v>73</v>
      </c>
      <c r="C14919" s="6">
        <v>12</v>
      </c>
      <c r="D14919" s="7">
        <v>138</v>
      </c>
      <c r="E14919" s="6" t="s">
        <v>21625</v>
      </c>
      <c r="H14919" s="6">
        <f>IF('Раздел 3.4'!Q48&gt;='Раздел 3.4'!R48,0,1)</f>
        <v>0</v>
      </c>
    </row>
    <row r="14920" spans="1:8" x14ac:dyDescent="0.2">
      <c r="A14920" s="6">
        <f t="shared" si="222"/>
        <v>609562</v>
      </c>
      <c r="B14920" s="6">
        <v>73</v>
      </c>
      <c r="C14920" s="6">
        <v>12</v>
      </c>
      <c r="D14920" s="7">
        <v>139</v>
      </c>
      <c r="E14920" s="6" t="s">
        <v>21626</v>
      </c>
      <c r="H14920" s="6">
        <f>IF('Раздел 3.4'!Q49&gt;='Раздел 3.4'!R49,0,1)</f>
        <v>0</v>
      </c>
    </row>
    <row r="14921" spans="1:8" x14ac:dyDescent="0.2">
      <c r="A14921" s="6">
        <f t="shared" si="222"/>
        <v>609562</v>
      </c>
      <c r="B14921" s="6">
        <v>73</v>
      </c>
      <c r="C14921" s="6">
        <v>12</v>
      </c>
      <c r="D14921" s="7">
        <v>140</v>
      </c>
      <c r="E14921" s="6" t="s">
        <v>21627</v>
      </c>
      <c r="H14921" s="6">
        <f>IF('Раздел 3.4'!Q50&gt;='Раздел 3.4'!R50,0,1)</f>
        <v>0</v>
      </c>
    </row>
    <row r="14922" spans="1:8" x14ac:dyDescent="0.2">
      <c r="A14922" s="6">
        <f t="shared" si="222"/>
        <v>609562</v>
      </c>
      <c r="B14922" s="6">
        <v>73</v>
      </c>
      <c r="C14922" s="6">
        <v>12</v>
      </c>
      <c r="D14922" s="7">
        <v>141</v>
      </c>
      <c r="E14922" s="6" t="s">
        <v>21628</v>
      </c>
      <c r="H14922" s="6">
        <f>IF('Раздел 3.4'!Q51&gt;='Раздел 3.4'!R51,0,1)</f>
        <v>0</v>
      </c>
    </row>
    <row r="14923" spans="1:8" x14ac:dyDescent="0.2">
      <c r="A14923" s="6">
        <f t="shared" si="222"/>
        <v>609562</v>
      </c>
      <c r="B14923" s="6">
        <v>73</v>
      </c>
      <c r="C14923" s="6">
        <v>12</v>
      </c>
      <c r="D14923" s="7">
        <v>142</v>
      </c>
      <c r="E14923" s="6" t="s">
        <v>21629</v>
      </c>
      <c r="H14923" s="6">
        <f>IF('Раздел 3.4'!Q52&gt;='Раздел 3.4'!R52,0,1)</f>
        <v>0</v>
      </c>
    </row>
    <row r="14924" spans="1:8" x14ac:dyDescent="0.2">
      <c r="A14924" s="6">
        <f t="shared" si="222"/>
        <v>609562</v>
      </c>
      <c r="B14924" s="6">
        <v>73</v>
      </c>
      <c r="C14924" s="6">
        <v>12</v>
      </c>
      <c r="D14924" s="7">
        <v>143</v>
      </c>
      <c r="E14924" s="6" t="s">
        <v>21630</v>
      </c>
      <c r="H14924" s="6">
        <f>IF('Раздел 3.4'!Q53&gt;='Раздел 3.4'!R53,0,1)</f>
        <v>0</v>
      </c>
    </row>
    <row r="14925" spans="1:8" x14ac:dyDescent="0.2">
      <c r="A14925" s="6">
        <f t="shared" si="222"/>
        <v>609562</v>
      </c>
      <c r="B14925" s="6">
        <v>73</v>
      </c>
      <c r="C14925" s="6">
        <v>12</v>
      </c>
      <c r="D14925" s="7">
        <v>144</v>
      </c>
      <c r="E14925" s="6" t="s">
        <v>21631</v>
      </c>
      <c r="H14925" s="6">
        <f>IF('Раздел 3.4'!Q54&gt;='Раздел 3.4'!R54,0,1)</f>
        <v>0</v>
      </c>
    </row>
    <row r="14926" spans="1:8" x14ac:dyDescent="0.2">
      <c r="A14926" s="6">
        <f t="shared" si="222"/>
        <v>609562</v>
      </c>
      <c r="B14926" s="6">
        <v>73</v>
      </c>
      <c r="C14926" s="6">
        <v>12</v>
      </c>
      <c r="D14926" s="7">
        <v>145</v>
      </c>
      <c r="E14926" s="6" t="s">
        <v>21632</v>
      </c>
      <c r="H14926" s="6">
        <f>IF('Раздел 3.4'!Q55&gt;='Раздел 3.4'!R55,0,1)</f>
        <v>0</v>
      </c>
    </row>
    <row r="14927" spans="1:8" x14ac:dyDescent="0.2">
      <c r="A14927" s="6">
        <f t="shared" si="222"/>
        <v>609562</v>
      </c>
      <c r="B14927" s="6">
        <v>73</v>
      </c>
      <c r="C14927" s="6">
        <v>12</v>
      </c>
      <c r="D14927" s="7">
        <v>146</v>
      </c>
      <c r="E14927" s="6" t="s">
        <v>21633</v>
      </c>
      <c r="H14927" s="6">
        <f>IF('Раздел 3.4'!Q56&gt;='Раздел 3.4'!R56,0,1)</f>
        <v>0</v>
      </c>
    </row>
    <row r="14928" spans="1:8" x14ac:dyDescent="0.2">
      <c r="A14928" s="6">
        <f t="shared" si="222"/>
        <v>609562</v>
      </c>
      <c r="B14928" s="6">
        <v>73</v>
      </c>
      <c r="C14928" s="6">
        <v>12</v>
      </c>
      <c r="D14928" s="7">
        <v>147</v>
      </c>
      <c r="E14928" s="6" t="s">
        <v>21634</v>
      </c>
      <c r="H14928" s="6">
        <f>IF('Раздел 3.4'!Q57&gt;='Раздел 3.4'!R57,0,1)</f>
        <v>0</v>
      </c>
    </row>
    <row r="14929" spans="1:8" x14ac:dyDescent="0.2">
      <c r="A14929" s="6">
        <f t="shared" si="222"/>
        <v>609562</v>
      </c>
      <c r="B14929" s="6">
        <v>73</v>
      </c>
      <c r="C14929" s="6">
        <v>12</v>
      </c>
      <c r="D14929" s="7">
        <v>148</v>
      </c>
      <c r="E14929" s="6" t="s">
        <v>21635</v>
      </c>
      <c r="H14929" s="6">
        <f>IF('Раздел 3.4'!Q58&gt;='Раздел 3.4'!R58,0,1)</f>
        <v>0</v>
      </c>
    </row>
    <row r="14930" spans="1:8" x14ac:dyDescent="0.2">
      <c r="A14930" s="6">
        <f t="shared" si="222"/>
        <v>609562</v>
      </c>
      <c r="B14930" s="6">
        <v>73</v>
      </c>
      <c r="C14930" s="6">
        <v>12</v>
      </c>
      <c r="D14930" s="7">
        <v>149</v>
      </c>
      <c r="E14930" s="6" t="s">
        <v>21636</v>
      </c>
      <c r="H14930" s="6">
        <f>IF('Раздел 3.4'!Q59&gt;='Раздел 3.4'!R59,0,1)</f>
        <v>0</v>
      </c>
    </row>
    <row r="14931" spans="1:8" x14ac:dyDescent="0.2">
      <c r="A14931" s="6">
        <f t="shared" si="222"/>
        <v>609562</v>
      </c>
      <c r="B14931" s="6">
        <v>73</v>
      </c>
      <c r="C14931" s="6">
        <v>12</v>
      </c>
      <c r="D14931" s="7">
        <v>150</v>
      </c>
      <c r="E14931" s="6" t="s">
        <v>21637</v>
      </c>
      <c r="H14931" s="6">
        <f>IF('Раздел 3.4'!Q60&gt;='Раздел 3.4'!R60,0,1)</f>
        <v>0</v>
      </c>
    </row>
    <row r="14932" spans="1:8" x14ac:dyDescent="0.2">
      <c r="A14932" s="6">
        <f t="shared" si="222"/>
        <v>609562</v>
      </c>
      <c r="B14932" s="6">
        <v>73</v>
      </c>
      <c r="C14932" s="6">
        <v>12</v>
      </c>
      <c r="D14932" s="7">
        <v>151</v>
      </c>
      <c r="E14932" s="6" t="s">
        <v>21638</v>
      </c>
      <c r="H14932" s="6">
        <f>IF('Раздел 3.4'!Q61&gt;='Раздел 3.4'!R61,0,1)</f>
        <v>0</v>
      </c>
    </row>
    <row r="14933" spans="1:8" x14ac:dyDescent="0.2">
      <c r="A14933" s="6">
        <f t="shared" si="222"/>
        <v>609562</v>
      </c>
      <c r="B14933" s="6">
        <v>73</v>
      </c>
      <c r="C14933" s="6">
        <v>12</v>
      </c>
      <c r="D14933" s="7">
        <v>152</v>
      </c>
      <c r="E14933" s="6" t="s">
        <v>21639</v>
      </c>
      <c r="H14933" s="6">
        <f>IF('Раздел 3.4'!Q62&gt;='Раздел 3.4'!R62,0,1)</f>
        <v>0</v>
      </c>
    </row>
    <row r="14934" spans="1:8" x14ac:dyDescent="0.2">
      <c r="A14934" s="6">
        <f t="shared" si="222"/>
        <v>609562</v>
      </c>
      <c r="B14934" s="6">
        <v>73</v>
      </c>
      <c r="C14934" s="6">
        <v>12</v>
      </c>
      <c r="D14934" s="7">
        <v>153</v>
      </c>
      <c r="E14934" s="6" t="s">
        <v>21640</v>
      </c>
      <c r="H14934" s="6">
        <f>IF('Раздел 3.4'!Q63&gt;='Раздел 3.4'!R63,0,1)</f>
        <v>0</v>
      </c>
    </row>
    <row r="14935" spans="1:8" x14ac:dyDescent="0.2">
      <c r="A14935" s="6">
        <f t="shared" si="222"/>
        <v>609562</v>
      </c>
      <c r="B14935" s="6">
        <v>73</v>
      </c>
      <c r="C14935" s="6">
        <v>12</v>
      </c>
      <c r="D14935" s="7">
        <v>154</v>
      </c>
      <c r="E14935" s="6" t="s">
        <v>20650</v>
      </c>
      <c r="H14935" s="6">
        <f>IF('Раздел 3.4'!Q64&gt;='Раздел 3.4'!R64,0,1)</f>
        <v>0</v>
      </c>
    </row>
    <row r="14936" spans="1:8" x14ac:dyDescent="0.2">
      <c r="A14936" s="6">
        <f t="shared" si="222"/>
        <v>609562</v>
      </c>
      <c r="B14936" s="6">
        <v>73</v>
      </c>
      <c r="C14936" s="6">
        <v>12</v>
      </c>
      <c r="D14936" s="7">
        <v>155</v>
      </c>
      <c r="E14936" s="6" t="s">
        <v>20651</v>
      </c>
      <c r="H14936" s="6">
        <f>IF('Раздел 3.4'!Q65&gt;='Раздел 3.4'!R65,0,1)</f>
        <v>0</v>
      </c>
    </row>
    <row r="14937" spans="1:8" x14ac:dyDescent="0.2">
      <c r="A14937" s="6">
        <f t="shared" si="222"/>
        <v>609562</v>
      </c>
      <c r="B14937" s="6">
        <v>73</v>
      </c>
      <c r="C14937" s="6">
        <v>12</v>
      </c>
      <c r="D14937" s="7">
        <v>156</v>
      </c>
      <c r="E14937" s="6" t="s">
        <v>20652</v>
      </c>
      <c r="H14937" s="6">
        <f>IF('Раздел 3.4'!Q66&gt;='Раздел 3.4'!R66,0,1)</f>
        <v>0</v>
      </c>
    </row>
    <row r="14938" spans="1:8" x14ac:dyDescent="0.2">
      <c r="A14938" s="6">
        <f t="shared" ref="A14938:A15001" si="223">P_3</f>
        <v>609562</v>
      </c>
      <c r="B14938" s="6">
        <v>73</v>
      </c>
      <c r="C14938" s="6">
        <v>12</v>
      </c>
      <c r="D14938" s="7">
        <v>157</v>
      </c>
      <c r="E14938" s="6" t="s">
        <v>20653</v>
      </c>
      <c r="H14938" s="6">
        <f>IF('Раздел 3.4'!Q67&gt;='Раздел 3.4'!R67,0,1)</f>
        <v>0</v>
      </c>
    </row>
    <row r="14939" spans="1:8" x14ac:dyDescent="0.2">
      <c r="A14939" s="6">
        <f t="shared" si="223"/>
        <v>609562</v>
      </c>
      <c r="B14939" s="6">
        <v>73</v>
      </c>
      <c r="C14939" s="119">
        <v>12</v>
      </c>
      <c r="D14939" s="119">
        <v>158</v>
      </c>
      <c r="E14939" s="119" t="s">
        <v>20654</v>
      </c>
      <c r="F14939" s="119"/>
      <c r="G14939" s="119"/>
      <c r="H14939" s="119">
        <f>IF('Раздел 3.4'!Q68&gt;='Раздел 3.4'!R68,0,1)</f>
        <v>0</v>
      </c>
    </row>
    <row r="14940" spans="1:8" x14ac:dyDescent="0.2">
      <c r="A14940" s="6">
        <f t="shared" si="223"/>
        <v>609562</v>
      </c>
      <c r="B14940" s="6">
        <v>73</v>
      </c>
      <c r="C14940" s="6">
        <v>13</v>
      </c>
      <c r="D14940" s="7">
        <v>159</v>
      </c>
      <c r="E14940" s="6" t="s">
        <v>20655</v>
      </c>
      <c r="H14940" s="6">
        <f>IF('Раздел 3.4'!W21&gt;='Раздел 3.4'!X21,0,1)</f>
        <v>0</v>
      </c>
    </row>
    <row r="14941" spans="1:8" x14ac:dyDescent="0.2">
      <c r="A14941" s="6">
        <f t="shared" si="223"/>
        <v>609562</v>
      </c>
      <c r="B14941" s="6">
        <v>73</v>
      </c>
      <c r="C14941" s="6">
        <v>13</v>
      </c>
      <c r="D14941" s="7">
        <v>160</v>
      </c>
      <c r="E14941" s="6" t="s">
        <v>20656</v>
      </c>
      <c r="H14941" s="6">
        <f>IF('Раздел 3.4'!W22&gt;='Раздел 3.4'!X22,0,1)</f>
        <v>0</v>
      </c>
    </row>
    <row r="14942" spans="1:8" x14ac:dyDescent="0.2">
      <c r="A14942" s="6">
        <f t="shared" si="223"/>
        <v>609562</v>
      </c>
      <c r="B14942" s="6">
        <v>73</v>
      </c>
      <c r="C14942" s="6">
        <v>13</v>
      </c>
      <c r="D14942" s="7">
        <v>161</v>
      </c>
      <c r="E14942" s="6" t="s">
        <v>20657</v>
      </c>
      <c r="H14942" s="6">
        <f>IF('Раздел 3.4'!W23&gt;='Раздел 3.4'!X23,0,1)</f>
        <v>0</v>
      </c>
    </row>
    <row r="14943" spans="1:8" x14ac:dyDescent="0.2">
      <c r="A14943" s="6">
        <f t="shared" si="223"/>
        <v>609562</v>
      </c>
      <c r="B14943" s="6">
        <v>73</v>
      </c>
      <c r="C14943" s="6">
        <v>13</v>
      </c>
      <c r="D14943" s="7">
        <v>162</v>
      </c>
      <c r="E14943" s="6" t="s">
        <v>20658</v>
      </c>
      <c r="H14943" s="6">
        <f>IF('Раздел 3.4'!W24&gt;='Раздел 3.4'!X24,0,1)</f>
        <v>0</v>
      </c>
    </row>
    <row r="14944" spans="1:8" x14ac:dyDescent="0.2">
      <c r="A14944" s="6">
        <f t="shared" si="223"/>
        <v>609562</v>
      </c>
      <c r="B14944" s="6">
        <v>73</v>
      </c>
      <c r="C14944" s="6">
        <v>13</v>
      </c>
      <c r="D14944" s="7">
        <v>163</v>
      </c>
      <c r="E14944" s="6" t="s">
        <v>20659</v>
      </c>
      <c r="H14944" s="6">
        <f>IF('Раздел 3.4'!W25&gt;='Раздел 3.4'!X25,0,1)</f>
        <v>0</v>
      </c>
    </row>
    <row r="14945" spans="1:8" x14ac:dyDescent="0.2">
      <c r="A14945" s="6">
        <f t="shared" si="223"/>
        <v>609562</v>
      </c>
      <c r="B14945" s="6">
        <v>73</v>
      </c>
      <c r="C14945" s="6">
        <v>13</v>
      </c>
      <c r="D14945" s="7">
        <v>164</v>
      </c>
      <c r="E14945" s="6" t="s">
        <v>20660</v>
      </c>
      <c r="H14945" s="6">
        <f>IF('Раздел 3.4'!W26&gt;='Раздел 3.4'!X26,0,1)</f>
        <v>0</v>
      </c>
    </row>
    <row r="14946" spans="1:8" x14ac:dyDescent="0.2">
      <c r="A14946" s="6">
        <f t="shared" si="223"/>
        <v>609562</v>
      </c>
      <c r="B14946" s="6">
        <v>73</v>
      </c>
      <c r="C14946" s="6">
        <v>13</v>
      </c>
      <c r="D14946" s="7">
        <v>165</v>
      </c>
      <c r="E14946" s="6" t="s">
        <v>19877</v>
      </c>
      <c r="H14946" s="6">
        <f>IF('Раздел 3.4'!W27&gt;='Раздел 3.4'!X27,0,1)</f>
        <v>0</v>
      </c>
    </row>
    <row r="14947" spans="1:8" x14ac:dyDescent="0.2">
      <c r="A14947" s="6">
        <f t="shared" si="223"/>
        <v>609562</v>
      </c>
      <c r="B14947" s="6">
        <v>73</v>
      </c>
      <c r="C14947" s="6">
        <v>13</v>
      </c>
      <c r="D14947" s="7">
        <v>166</v>
      </c>
      <c r="E14947" s="6" t="s">
        <v>19878</v>
      </c>
      <c r="H14947" s="6">
        <f>IF('Раздел 3.4'!W28&gt;='Раздел 3.4'!X28,0,1)</f>
        <v>0</v>
      </c>
    </row>
    <row r="14948" spans="1:8" x14ac:dyDescent="0.2">
      <c r="A14948" s="6">
        <f t="shared" si="223"/>
        <v>609562</v>
      </c>
      <c r="B14948" s="6">
        <v>73</v>
      </c>
      <c r="C14948" s="6">
        <v>13</v>
      </c>
      <c r="D14948" s="7">
        <v>167</v>
      </c>
      <c r="E14948" s="6" t="s">
        <v>19879</v>
      </c>
      <c r="H14948" s="6">
        <f>IF('Раздел 3.4'!W29&gt;='Раздел 3.4'!X29,0,1)</f>
        <v>0</v>
      </c>
    </row>
    <row r="14949" spans="1:8" x14ac:dyDescent="0.2">
      <c r="A14949" s="6">
        <f t="shared" si="223"/>
        <v>609562</v>
      </c>
      <c r="B14949" s="6">
        <v>73</v>
      </c>
      <c r="C14949" s="6">
        <v>13</v>
      </c>
      <c r="D14949" s="7">
        <v>168</v>
      </c>
      <c r="E14949" s="6" t="s">
        <v>19880</v>
      </c>
      <c r="H14949" s="6">
        <f>IF('Раздел 3.4'!W30&gt;='Раздел 3.4'!X30,0,1)</f>
        <v>0</v>
      </c>
    </row>
    <row r="14950" spans="1:8" x14ac:dyDescent="0.2">
      <c r="A14950" s="6">
        <f t="shared" si="223"/>
        <v>609562</v>
      </c>
      <c r="B14950" s="6">
        <v>73</v>
      </c>
      <c r="C14950" s="6">
        <v>13</v>
      </c>
      <c r="D14950" s="7">
        <v>169</v>
      </c>
      <c r="E14950" s="6" t="s">
        <v>19881</v>
      </c>
      <c r="H14950" s="6">
        <f>IF('Раздел 3.4'!W31&gt;='Раздел 3.4'!X31,0,1)</f>
        <v>0</v>
      </c>
    </row>
    <row r="14951" spans="1:8" x14ac:dyDescent="0.2">
      <c r="A14951" s="6">
        <f t="shared" si="223"/>
        <v>609562</v>
      </c>
      <c r="B14951" s="6">
        <v>73</v>
      </c>
      <c r="C14951" s="6">
        <v>13</v>
      </c>
      <c r="D14951" s="7">
        <v>170</v>
      </c>
      <c r="E14951" s="6" t="s">
        <v>19882</v>
      </c>
      <c r="H14951" s="6">
        <f>IF('Раздел 3.4'!W32&gt;='Раздел 3.4'!X32,0,1)</f>
        <v>0</v>
      </c>
    </row>
    <row r="14952" spans="1:8" x14ac:dyDescent="0.2">
      <c r="A14952" s="6">
        <f t="shared" si="223"/>
        <v>609562</v>
      </c>
      <c r="B14952" s="6">
        <v>73</v>
      </c>
      <c r="C14952" s="6">
        <v>13</v>
      </c>
      <c r="D14952" s="7">
        <v>171</v>
      </c>
      <c r="E14952" s="6" t="s">
        <v>19883</v>
      </c>
      <c r="H14952" s="6">
        <f>IF('Раздел 3.4'!W33&gt;='Раздел 3.4'!X33,0,1)</f>
        <v>0</v>
      </c>
    </row>
    <row r="14953" spans="1:8" x14ac:dyDescent="0.2">
      <c r="A14953" s="6">
        <f t="shared" si="223"/>
        <v>609562</v>
      </c>
      <c r="B14953" s="6">
        <v>73</v>
      </c>
      <c r="C14953" s="6">
        <v>13</v>
      </c>
      <c r="D14953" s="7">
        <v>172</v>
      </c>
      <c r="E14953" s="6" t="s">
        <v>19884</v>
      </c>
      <c r="H14953" s="6">
        <f>IF('Раздел 3.4'!W34&gt;='Раздел 3.4'!X34,0,1)</f>
        <v>0</v>
      </c>
    </row>
    <row r="14954" spans="1:8" x14ac:dyDescent="0.2">
      <c r="A14954" s="6">
        <f t="shared" si="223"/>
        <v>609562</v>
      </c>
      <c r="B14954" s="6">
        <v>73</v>
      </c>
      <c r="C14954" s="6">
        <v>13</v>
      </c>
      <c r="D14954" s="7">
        <v>173</v>
      </c>
      <c r="E14954" s="6" t="s">
        <v>19885</v>
      </c>
      <c r="H14954" s="6">
        <f>IF('Раздел 3.4'!W35&gt;='Раздел 3.4'!X35,0,1)</f>
        <v>0</v>
      </c>
    </row>
    <row r="14955" spans="1:8" x14ac:dyDescent="0.2">
      <c r="A14955" s="6">
        <f t="shared" si="223"/>
        <v>609562</v>
      </c>
      <c r="B14955" s="6">
        <v>73</v>
      </c>
      <c r="C14955" s="6">
        <v>13</v>
      </c>
      <c r="D14955" s="7">
        <v>174</v>
      </c>
      <c r="E14955" s="6" t="s">
        <v>19886</v>
      </c>
      <c r="H14955" s="6">
        <f>IF('Раздел 3.4'!W36&gt;='Раздел 3.4'!X36,0,1)</f>
        <v>0</v>
      </c>
    </row>
    <row r="14956" spans="1:8" x14ac:dyDescent="0.2">
      <c r="A14956" s="6">
        <f t="shared" si="223"/>
        <v>609562</v>
      </c>
      <c r="B14956" s="6">
        <v>73</v>
      </c>
      <c r="C14956" s="6">
        <v>13</v>
      </c>
      <c r="D14956" s="7">
        <v>175</v>
      </c>
      <c r="E14956" s="6" t="s">
        <v>19887</v>
      </c>
      <c r="H14956" s="6">
        <f>IF('Раздел 3.4'!W37&gt;='Раздел 3.4'!X37,0,1)</f>
        <v>0</v>
      </c>
    </row>
    <row r="14957" spans="1:8" x14ac:dyDescent="0.2">
      <c r="A14957" s="6">
        <f t="shared" si="223"/>
        <v>609562</v>
      </c>
      <c r="B14957" s="6">
        <v>73</v>
      </c>
      <c r="C14957" s="6">
        <v>13</v>
      </c>
      <c r="D14957" s="7">
        <v>176</v>
      </c>
      <c r="E14957" s="6" t="s">
        <v>19888</v>
      </c>
      <c r="H14957" s="6">
        <f>IF('Раздел 3.4'!W38&gt;='Раздел 3.4'!X38,0,1)</f>
        <v>0</v>
      </c>
    </row>
    <row r="14958" spans="1:8" x14ac:dyDescent="0.2">
      <c r="A14958" s="6">
        <f t="shared" si="223"/>
        <v>609562</v>
      </c>
      <c r="B14958" s="6">
        <v>73</v>
      </c>
      <c r="C14958" s="6">
        <v>13</v>
      </c>
      <c r="D14958" s="7">
        <v>177</v>
      </c>
      <c r="E14958" s="6" t="s">
        <v>19889</v>
      </c>
      <c r="H14958" s="6">
        <f>IF('Раздел 3.4'!W39&gt;='Раздел 3.4'!X39,0,1)</f>
        <v>0</v>
      </c>
    </row>
    <row r="14959" spans="1:8" x14ac:dyDescent="0.2">
      <c r="A14959" s="6">
        <f t="shared" si="223"/>
        <v>609562</v>
      </c>
      <c r="B14959" s="6">
        <v>73</v>
      </c>
      <c r="C14959" s="6">
        <v>13</v>
      </c>
      <c r="D14959" s="7">
        <v>178</v>
      </c>
      <c r="E14959" s="6" t="s">
        <v>20665</v>
      </c>
      <c r="H14959" s="6">
        <f>IF('Раздел 3.4'!W40&gt;='Раздел 3.4'!X40,0,1)</f>
        <v>0</v>
      </c>
    </row>
    <row r="14960" spans="1:8" x14ac:dyDescent="0.2">
      <c r="A14960" s="6">
        <f t="shared" si="223"/>
        <v>609562</v>
      </c>
      <c r="B14960" s="6">
        <v>73</v>
      </c>
      <c r="C14960" s="6">
        <v>13</v>
      </c>
      <c r="D14960" s="7">
        <v>179</v>
      </c>
      <c r="E14960" s="6" t="s">
        <v>20666</v>
      </c>
      <c r="H14960" s="6">
        <f>IF('Раздел 3.4'!W41&gt;='Раздел 3.4'!X41,0,1)</f>
        <v>0</v>
      </c>
    </row>
    <row r="14961" spans="1:8" x14ac:dyDescent="0.2">
      <c r="A14961" s="6">
        <f t="shared" si="223"/>
        <v>609562</v>
      </c>
      <c r="B14961" s="6">
        <v>73</v>
      </c>
      <c r="C14961" s="6">
        <v>13</v>
      </c>
      <c r="D14961" s="7">
        <v>180</v>
      </c>
      <c r="E14961" s="6" t="s">
        <v>20667</v>
      </c>
      <c r="H14961" s="6">
        <f>IF('Раздел 3.4'!W42&gt;='Раздел 3.4'!X42,0,1)</f>
        <v>0</v>
      </c>
    </row>
    <row r="14962" spans="1:8" x14ac:dyDescent="0.2">
      <c r="A14962" s="6">
        <f t="shared" si="223"/>
        <v>609562</v>
      </c>
      <c r="B14962" s="6">
        <v>73</v>
      </c>
      <c r="C14962" s="6">
        <v>13</v>
      </c>
      <c r="D14962" s="7">
        <v>181</v>
      </c>
      <c r="E14962" s="6" t="s">
        <v>21421</v>
      </c>
      <c r="H14962" s="6">
        <f>IF('Раздел 3.4'!W43&gt;='Раздел 3.4'!X43,0,1)</f>
        <v>0</v>
      </c>
    </row>
    <row r="14963" spans="1:8" x14ac:dyDescent="0.2">
      <c r="A14963" s="6">
        <f t="shared" si="223"/>
        <v>609562</v>
      </c>
      <c r="B14963" s="6">
        <v>73</v>
      </c>
      <c r="C14963" s="6">
        <v>13</v>
      </c>
      <c r="D14963" s="7">
        <v>182</v>
      </c>
      <c r="E14963" s="6" t="s">
        <v>21422</v>
      </c>
      <c r="H14963" s="6">
        <f>IF('Раздел 3.4'!W44&gt;='Раздел 3.4'!X44,0,1)</f>
        <v>0</v>
      </c>
    </row>
    <row r="14964" spans="1:8" x14ac:dyDescent="0.2">
      <c r="A14964" s="6">
        <f t="shared" si="223"/>
        <v>609562</v>
      </c>
      <c r="B14964" s="6">
        <v>73</v>
      </c>
      <c r="C14964" s="6">
        <v>13</v>
      </c>
      <c r="D14964" s="7">
        <v>183</v>
      </c>
      <c r="E14964" s="6" t="s">
        <v>21423</v>
      </c>
      <c r="H14964" s="6">
        <f>IF('Раздел 3.4'!W45&gt;='Раздел 3.4'!X45,0,1)</f>
        <v>0</v>
      </c>
    </row>
    <row r="14965" spans="1:8" x14ac:dyDescent="0.2">
      <c r="A14965" s="6">
        <f t="shared" si="223"/>
        <v>609562</v>
      </c>
      <c r="B14965" s="6">
        <v>73</v>
      </c>
      <c r="C14965" s="6">
        <v>13</v>
      </c>
      <c r="D14965" s="7">
        <v>184</v>
      </c>
      <c r="E14965" s="6" t="s">
        <v>21185</v>
      </c>
      <c r="H14965" s="6">
        <f>IF('Раздел 3.4'!W46&gt;='Раздел 3.4'!X46,0,1)</f>
        <v>0</v>
      </c>
    </row>
    <row r="14966" spans="1:8" x14ac:dyDescent="0.2">
      <c r="A14966" s="6">
        <f t="shared" si="223"/>
        <v>609562</v>
      </c>
      <c r="B14966" s="6">
        <v>73</v>
      </c>
      <c r="C14966" s="6">
        <v>13</v>
      </c>
      <c r="D14966" s="7">
        <v>185</v>
      </c>
      <c r="E14966" s="6" t="s">
        <v>21186</v>
      </c>
      <c r="H14966" s="6">
        <f>IF('Раздел 3.4'!W47&gt;='Раздел 3.4'!X47,0,1)</f>
        <v>0</v>
      </c>
    </row>
    <row r="14967" spans="1:8" x14ac:dyDescent="0.2">
      <c r="A14967" s="6">
        <f t="shared" si="223"/>
        <v>609562</v>
      </c>
      <c r="B14967" s="6">
        <v>73</v>
      </c>
      <c r="C14967" s="6">
        <v>13</v>
      </c>
      <c r="D14967" s="7">
        <v>186</v>
      </c>
      <c r="E14967" s="6" t="s">
        <v>21187</v>
      </c>
      <c r="H14967" s="6">
        <f>IF('Раздел 3.4'!W48&gt;='Раздел 3.4'!X48,0,1)</f>
        <v>0</v>
      </c>
    </row>
    <row r="14968" spans="1:8" x14ac:dyDescent="0.2">
      <c r="A14968" s="6">
        <f t="shared" si="223"/>
        <v>609562</v>
      </c>
      <c r="B14968" s="6">
        <v>73</v>
      </c>
      <c r="C14968" s="6">
        <v>13</v>
      </c>
      <c r="D14968" s="7">
        <v>187</v>
      </c>
      <c r="E14968" s="6" t="s">
        <v>21188</v>
      </c>
      <c r="H14968" s="6">
        <f>IF('Раздел 3.4'!W49&gt;='Раздел 3.4'!X49,0,1)</f>
        <v>0</v>
      </c>
    </row>
    <row r="14969" spans="1:8" x14ac:dyDescent="0.2">
      <c r="A14969" s="6">
        <f t="shared" si="223"/>
        <v>609562</v>
      </c>
      <c r="B14969" s="6">
        <v>73</v>
      </c>
      <c r="C14969" s="6">
        <v>13</v>
      </c>
      <c r="D14969" s="7">
        <v>188</v>
      </c>
      <c r="E14969" s="6" t="s">
        <v>21189</v>
      </c>
      <c r="H14969" s="6">
        <f>IF('Раздел 3.4'!W50&gt;='Раздел 3.4'!X50,0,1)</f>
        <v>0</v>
      </c>
    </row>
    <row r="14970" spans="1:8" x14ac:dyDescent="0.2">
      <c r="A14970" s="6">
        <f t="shared" si="223"/>
        <v>609562</v>
      </c>
      <c r="B14970" s="6">
        <v>73</v>
      </c>
      <c r="C14970" s="6">
        <v>13</v>
      </c>
      <c r="D14970" s="7">
        <v>189</v>
      </c>
      <c r="E14970" s="6" t="s">
        <v>21190</v>
      </c>
      <c r="H14970" s="6">
        <f>IF('Раздел 3.4'!W51&gt;='Раздел 3.4'!X51,0,1)</f>
        <v>0</v>
      </c>
    </row>
    <row r="14971" spans="1:8" x14ac:dyDescent="0.2">
      <c r="A14971" s="6">
        <f t="shared" si="223"/>
        <v>609562</v>
      </c>
      <c r="B14971" s="6">
        <v>73</v>
      </c>
      <c r="C14971" s="6">
        <v>13</v>
      </c>
      <c r="D14971" s="7">
        <v>190</v>
      </c>
      <c r="E14971" s="6" t="s">
        <v>21191</v>
      </c>
      <c r="H14971" s="6">
        <f>IF('Раздел 3.4'!W52&gt;='Раздел 3.4'!X52,0,1)</f>
        <v>0</v>
      </c>
    </row>
    <row r="14972" spans="1:8" x14ac:dyDescent="0.2">
      <c r="A14972" s="6">
        <f t="shared" si="223"/>
        <v>609562</v>
      </c>
      <c r="B14972" s="6">
        <v>73</v>
      </c>
      <c r="C14972" s="6">
        <v>13</v>
      </c>
      <c r="D14972" s="7">
        <v>191</v>
      </c>
      <c r="E14972" s="6" t="s">
        <v>21192</v>
      </c>
      <c r="H14972" s="6">
        <f>IF('Раздел 3.4'!W53&gt;='Раздел 3.4'!X53,0,1)</f>
        <v>0</v>
      </c>
    </row>
    <row r="14973" spans="1:8" x14ac:dyDescent="0.2">
      <c r="A14973" s="6">
        <f t="shared" si="223"/>
        <v>609562</v>
      </c>
      <c r="B14973" s="6">
        <v>73</v>
      </c>
      <c r="C14973" s="6">
        <v>13</v>
      </c>
      <c r="D14973" s="7">
        <v>192</v>
      </c>
      <c r="E14973" s="6" t="s">
        <v>21193</v>
      </c>
      <c r="H14973" s="6">
        <f>IF('Раздел 3.4'!W54&gt;='Раздел 3.4'!X54,0,1)</f>
        <v>0</v>
      </c>
    </row>
    <row r="14974" spans="1:8" x14ac:dyDescent="0.2">
      <c r="A14974" s="6">
        <f t="shared" si="223"/>
        <v>609562</v>
      </c>
      <c r="B14974" s="6">
        <v>73</v>
      </c>
      <c r="C14974" s="6">
        <v>13</v>
      </c>
      <c r="D14974" s="7">
        <v>193</v>
      </c>
      <c r="E14974" s="6" t="s">
        <v>21194</v>
      </c>
      <c r="H14974" s="6">
        <f>IF('Раздел 3.4'!W55&gt;='Раздел 3.4'!X55,0,1)</f>
        <v>0</v>
      </c>
    </row>
    <row r="14975" spans="1:8" x14ac:dyDescent="0.2">
      <c r="A14975" s="6">
        <f t="shared" si="223"/>
        <v>609562</v>
      </c>
      <c r="B14975" s="6">
        <v>73</v>
      </c>
      <c r="C14975" s="6">
        <v>13</v>
      </c>
      <c r="D14975" s="7">
        <v>194</v>
      </c>
      <c r="E14975" s="6" t="s">
        <v>21195</v>
      </c>
      <c r="H14975" s="6">
        <f>IF('Раздел 3.4'!W56&gt;='Раздел 3.4'!X56,0,1)</f>
        <v>0</v>
      </c>
    </row>
    <row r="14976" spans="1:8" x14ac:dyDescent="0.2">
      <c r="A14976" s="6">
        <f t="shared" si="223"/>
        <v>609562</v>
      </c>
      <c r="B14976" s="6">
        <v>73</v>
      </c>
      <c r="C14976" s="6">
        <v>13</v>
      </c>
      <c r="D14976" s="7">
        <v>195</v>
      </c>
      <c r="E14976" s="6" t="s">
        <v>21196</v>
      </c>
      <c r="H14976" s="6">
        <f>IF('Раздел 3.4'!W57&gt;='Раздел 3.4'!X57,0,1)</f>
        <v>0</v>
      </c>
    </row>
    <row r="14977" spans="1:8" x14ac:dyDescent="0.2">
      <c r="A14977" s="6">
        <f t="shared" si="223"/>
        <v>609562</v>
      </c>
      <c r="B14977" s="6">
        <v>73</v>
      </c>
      <c r="C14977" s="6">
        <v>13</v>
      </c>
      <c r="D14977" s="7">
        <v>196</v>
      </c>
      <c r="E14977" s="6" t="s">
        <v>21197</v>
      </c>
      <c r="H14977" s="6">
        <f>IF('Раздел 3.4'!W58&gt;='Раздел 3.4'!X58,0,1)</f>
        <v>0</v>
      </c>
    </row>
    <row r="14978" spans="1:8" x14ac:dyDescent="0.2">
      <c r="A14978" s="6">
        <f t="shared" si="223"/>
        <v>609562</v>
      </c>
      <c r="B14978" s="6">
        <v>73</v>
      </c>
      <c r="C14978" s="6">
        <v>13</v>
      </c>
      <c r="D14978" s="7">
        <v>197</v>
      </c>
      <c r="E14978" s="6" t="s">
        <v>20411</v>
      </c>
      <c r="H14978" s="6">
        <f>IF('Раздел 3.4'!W59&gt;='Раздел 3.4'!X59,0,1)</f>
        <v>0</v>
      </c>
    </row>
    <row r="14979" spans="1:8" x14ac:dyDescent="0.2">
      <c r="A14979" s="6">
        <f t="shared" si="223"/>
        <v>609562</v>
      </c>
      <c r="B14979" s="6">
        <v>73</v>
      </c>
      <c r="C14979" s="6">
        <v>13</v>
      </c>
      <c r="D14979" s="7">
        <v>198</v>
      </c>
      <c r="E14979" s="6" t="s">
        <v>20412</v>
      </c>
      <c r="H14979" s="6">
        <f>IF('Раздел 3.4'!W60&gt;='Раздел 3.4'!X60,0,1)</f>
        <v>0</v>
      </c>
    </row>
    <row r="14980" spans="1:8" x14ac:dyDescent="0.2">
      <c r="A14980" s="6">
        <f t="shared" si="223"/>
        <v>609562</v>
      </c>
      <c r="B14980" s="6">
        <v>73</v>
      </c>
      <c r="C14980" s="6">
        <v>13</v>
      </c>
      <c r="D14980" s="7">
        <v>199</v>
      </c>
      <c r="E14980" s="6" t="s">
        <v>20413</v>
      </c>
      <c r="H14980" s="6">
        <f>IF('Раздел 3.4'!W61&gt;='Раздел 3.4'!X61,0,1)</f>
        <v>0</v>
      </c>
    </row>
    <row r="14981" spans="1:8" x14ac:dyDescent="0.2">
      <c r="A14981" s="6">
        <f t="shared" si="223"/>
        <v>609562</v>
      </c>
      <c r="B14981" s="6">
        <v>73</v>
      </c>
      <c r="C14981" s="6">
        <v>13</v>
      </c>
      <c r="D14981" s="7">
        <v>200</v>
      </c>
      <c r="E14981" s="6" t="s">
        <v>20414</v>
      </c>
      <c r="H14981" s="6">
        <f>IF('Раздел 3.4'!W62&gt;='Раздел 3.4'!X62,0,1)</f>
        <v>0</v>
      </c>
    </row>
    <row r="14982" spans="1:8" x14ac:dyDescent="0.2">
      <c r="A14982" s="6">
        <f t="shared" si="223"/>
        <v>609562</v>
      </c>
      <c r="B14982" s="6">
        <v>73</v>
      </c>
      <c r="C14982" s="6">
        <v>13</v>
      </c>
      <c r="D14982" s="7">
        <v>201</v>
      </c>
      <c r="E14982" s="6" t="s">
        <v>20415</v>
      </c>
      <c r="H14982" s="6">
        <f>IF('Раздел 3.4'!W63&gt;='Раздел 3.4'!X63,0,1)</f>
        <v>0</v>
      </c>
    </row>
    <row r="14983" spans="1:8" x14ac:dyDescent="0.2">
      <c r="A14983" s="6">
        <f t="shared" si="223"/>
        <v>609562</v>
      </c>
      <c r="B14983" s="6">
        <v>73</v>
      </c>
      <c r="C14983" s="6">
        <v>13</v>
      </c>
      <c r="D14983" s="7">
        <v>202</v>
      </c>
      <c r="E14983" s="6" t="s">
        <v>20416</v>
      </c>
      <c r="H14983" s="6">
        <f>IF('Раздел 3.4'!W64&gt;='Раздел 3.4'!X64,0,1)</f>
        <v>0</v>
      </c>
    </row>
    <row r="14984" spans="1:8" x14ac:dyDescent="0.2">
      <c r="A14984" s="6">
        <f t="shared" si="223"/>
        <v>609562</v>
      </c>
      <c r="B14984" s="6">
        <v>73</v>
      </c>
      <c r="C14984" s="6">
        <v>13</v>
      </c>
      <c r="D14984" s="7">
        <v>203</v>
      </c>
      <c r="E14984" s="6" t="s">
        <v>20417</v>
      </c>
      <c r="H14984" s="6">
        <f>IF('Раздел 3.4'!W65&gt;='Раздел 3.4'!X65,0,1)</f>
        <v>0</v>
      </c>
    </row>
    <row r="14985" spans="1:8" x14ac:dyDescent="0.2">
      <c r="A14985" s="6">
        <f t="shared" si="223"/>
        <v>609562</v>
      </c>
      <c r="B14985" s="6">
        <v>73</v>
      </c>
      <c r="C14985" s="6">
        <v>13</v>
      </c>
      <c r="D14985" s="7">
        <v>204</v>
      </c>
      <c r="E14985" s="6" t="s">
        <v>20418</v>
      </c>
      <c r="H14985" s="6">
        <f>IF('Раздел 3.4'!W66&gt;='Раздел 3.4'!X66,0,1)</f>
        <v>0</v>
      </c>
    </row>
    <row r="14986" spans="1:8" x14ac:dyDescent="0.2">
      <c r="A14986" s="6">
        <f t="shared" si="223"/>
        <v>609562</v>
      </c>
      <c r="B14986" s="6">
        <v>73</v>
      </c>
      <c r="C14986" s="6">
        <v>13</v>
      </c>
      <c r="D14986" s="7">
        <v>205</v>
      </c>
      <c r="E14986" s="6" t="s">
        <v>20419</v>
      </c>
      <c r="H14986" s="6">
        <f>IF('Раздел 3.4'!W67&gt;='Раздел 3.4'!X67,0,1)</f>
        <v>0</v>
      </c>
    </row>
    <row r="14987" spans="1:8" x14ac:dyDescent="0.2">
      <c r="A14987" s="6">
        <f t="shared" si="223"/>
        <v>609562</v>
      </c>
      <c r="B14987" s="6">
        <v>73</v>
      </c>
      <c r="C14987" s="119">
        <v>13</v>
      </c>
      <c r="D14987" s="119">
        <v>206</v>
      </c>
      <c r="E14987" s="119" t="s">
        <v>20420</v>
      </c>
      <c r="F14987" s="119"/>
      <c r="G14987" s="119"/>
      <c r="H14987" s="119">
        <f>IF('Раздел 3.4'!W68&gt;='Раздел 3.4'!X68,0,1)</f>
        <v>0</v>
      </c>
    </row>
    <row r="14988" spans="1:8" x14ac:dyDescent="0.2">
      <c r="A14988" s="6">
        <f t="shared" si="223"/>
        <v>609562</v>
      </c>
      <c r="B14988" s="6">
        <v>73</v>
      </c>
      <c r="C14988" s="6">
        <v>14</v>
      </c>
      <c r="D14988" s="7">
        <v>207</v>
      </c>
      <c r="E14988" s="6" t="s">
        <v>20421</v>
      </c>
      <c r="H14988" s="6">
        <f>IF('Раздел 3.4'!T21&gt;=SUM('Раздел 3.4'!U21:V21),0,1)</f>
        <v>0</v>
      </c>
    </row>
    <row r="14989" spans="1:8" x14ac:dyDescent="0.2">
      <c r="A14989" s="6">
        <f t="shared" si="223"/>
        <v>609562</v>
      </c>
      <c r="B14989" s="6">
        <v>73</v>
      </c>
      <c r="C14989" s="6">
        <v>14</v>
      </c>
      <c r="D14989" s="7">
        <v>208</v>
      </c>
      <c r="E14989" s="6" t="s">
        <v>20422</v>
      </c>
      <c r="H14989" s="6">
        <f>IF('Раздел 3.4'!T22&gt;=SUM('Раздел 3.4'!U22:V22),0,1)</f>
        <v>0</v>
      </c>
    </row>
    <row r="14990" spans="1:8" x14ac:dyDescent="0.2">
      <c r="A14990" s="6">
        <f t="shared" si="223"/>
        <v>609562</v>
      </c>
      <c r="B14990" s="6">
        <v>73</v>
      </c>
      <c r="C14990" s="6">
        <v>14</v>
      </c>
      <c r="D14990" s="7">
        <v>209</v>
      </c>
      <c r="E14990" s="6" t="s">
        <v>20423</v>
      </c>
      <c r="H14990" s="6">
        <f>IF('Раздел 3.4'!T23&gt;=SUM('Раздел 3.4'!U23:V23),0,1)</f>
        <v>0</v>
      </c>
    </row>
    <row r="14991" spans="1:8" x14ac:dyDescent="0.2">
      <c r="A14991" s="6">
        <f t="shared" si="223"/>
        <v>609562</v>
      </c>
      <c r="B14991" s="6">
        <v>73</v>
      </c>
      <c r="C14991" s="6">
        <v>14</v>
      </c>
      <c r="D14991" s="7">
        <v>210</v>
      </c>
      <c r="E14991" s="6" t="s">
        <v>20424</v>
      </c>
      <c r="H14991" s="6">
        <f>IF('Раздел 3.4'!T24&gt;=SUM('Раздел 3.4'!U24:V24),0,1)</f>
        <v>0</v>
      </c>
    </row>
    <row r="14992" spans="1:8" x14ac:dyDescent="0.2">
      <c r="A14992" s="6">
        <f t="shared" si="223"/>
        <v>609562</v>
      </c>
      <c r="B14992" s="6">
        <v>73</v>
      </c>
      <c r="C14992" s="6">
        <v>14</v>
      </c>
      <c r="D14992" s="7">
        <v>211</v>
      </c>
      <c r="E14992" s="6" t="s">
        <v>20425</v>
      </c>
      <c r="H14992" s="6">
        <f>IF('Раздел 3.4'!T25&gt;=SUM('Раздел 3.4'!U25:V25),0,1)</f>
        <v>0</v>
      </c>
    </row>
    <row r="14993" spans="1:8" x14ac:dyDescent="0.2">
      <c r="A14993" s="6">
        <f t="shared" si="223"/>
        <v>609562</v>
      </c>
      <c r="B14993" s="6">
        <v>73</v>
      </c>
      <c r="C14993" s="6">
        <v>14</v>
      </c>
      <c r="D14993" s="7">
        <v>212</v>
      </c>
      <c r="E14993" s="6" t="s">
        <v>20426</v>
      </c>
      <c r="H14993" s="6">
        <f>IF('Раздел 3.4'!T26&gt;=SUM('Раздел 3.4'!U26:V26),0,1)</f>
        <v>0</v>
      </c>
    </row>
    <row r="14994" spans="1:8" x14ac:dyDescent="0.2">
      <c r="A14994" s="6">
        <f t="shared" si="223"/>
        <v>609562</v>
      </c>
      <c r="B14994" s="6">
        <v>73</v>
      </c>
      <c r="C14994" s="6">
        <v>14</v>
      </c>
      <c r="D14994" s="7">
        <v>213</v>
      </c>
      <c r="E14994" s="6" t="s">
        <v>20427</v>
      </c>
      <c r="H14994" s="6">
        <f>IF('Раздел 3.4'!T27&gt;=SUM('Раздел 3.4'!U27:V27),0,1)</f>
        <v>0</v>
      </c>
    </row>
    <row r="14995" spans="1:8" x14ac:dyDescent="0.2">
      <c r="A14995" s="6">
        <f t="shared" si="223"/>
        <v>609562</v>
      </c>
      <c r="B14995" s="6">
        <v>73</v>
      </c>
      <c r="C14995" s="6">
        <v>14</v>
      </c>
      <c r="D14995" s="7">
        <v>214</v>
      </c>
      <c r="E14995" s="6" t="s">
        <v>20428</v>
      </c>
      <c r="H14995" s="6">
        <f>IF('Раздел 3.4'!T28&gt;=SUM('Раздел 3.4'!U28:V28),0,1)</f>
        <v>0</v>
      </c>
    </row>
    <row r="14996" spans="1:8" x14ac:dyDescent="0.2">
      <c r="A14996" s="6">
        <f t="shared" si="223"/>
        <v>609562</v>
      </c>
      <c r="B14996" s="6">
        <v>73</v>
      </c>
      <c r="C14996" s="6">
        <v>14</v>
      </c>
      <c r="D14996" s="7">
        <v>215</v>
      </c>
      <c r="E14996" s="6" t="s">
        <v>20429</v>
      </c>
      <c r="H14996" s="6">
        <f>IF('Раздел 3.4'!T29&gt;=SUM('Раздел 3.4'!U29:V29),0,1)</f>
        <v>0</v>
      </c>
    </row>
    <row r="14997" spans="1:8" x14ac:dyDescent="0.2">
      <c r="A14997" s="6">
        <f t="shared" si="223"/>
        <v>609562</v>
      </c>
      <c r="B14997" s="6">
        <v>73</v>
      </c>
      <c r="C14997" s="6">
        <v>14</v>
      </c>
      <c r="D14997" s="7">
        <v>216</v>
      </c>
      <c r="E14997" s="6" t="s">
        <v>20430</v>
      </c>
      <c r="H14997" s="6">
        <f>IF('Раздел 3.4'!T30&gt;=SUM('Раздел 3.4'!U30:V30),0,1)</f>
        <v>0</v>
      </c>
    </row>
    <row r="14998" spans="1:8" x14ac:dyDescent="0.2">
      <c r="A14998" s="6">
        <f t="shared" si="223"/>
        <v>609562</v>
      </c>
      <c r="B14998" s="6">
        <v>73</v>
      </c>
      <c r="C14998" s="6">
        <v>14</v>
      </c>
      <c r="D14998" s="7">
        <v>217</v>
      </c>
      <c r="E14998" s="6" t="s">
        <v>20431</v>
      </c>
      <c r="H14998" s="6">
        <f>IF('Раздел 3.4'!T31&gt;=SUM('Раздел 3.4'!U31:V31),0,1)</f>
        <v>0</v>
      </c>
    </row>
    <row r="14999" spans="1:8" x14ac:dyDescent="0.2">
      <c r="A14999" s="6">
        <f t="shared" si="223"/>
        <v>609562</v>
      </c>
      <c r="B14999" s="6">
        <v>73</v>
      </c>
      <c r="C14999" s="6">
        <v>14</v>
      </c>
      <c r="D14999" s="7">
        <v>218</v>
      </c>
      <c r="E14999" s="6" t="s">
        <v>20432</v>
      </c>
      <c r="H14999" s="6">
        <f>IF('Раздел 3.4'!T32&gt;=SUM('Раздел 3.4'!U32:V32),0,1)</f>
        <v>0</v>
      </c>
    </row>
    <row r="15000" spans="1:8" x14ac:dyDescent="0.2">
      <c r="A15000" s="6">
        <f t="shared" si="223"/>
        <v>609562</v>
      </c>
      <c r="B15000" s="6">
        <v>73</v>
      </c>
      <c r="C15000" s="6">
        <v>14</v>
      </c>
      <c r="D15000" s="7">
        <v>219</v>
      </c>
      <c r="E15000" s="6" t="s">
        <v>20433</v>
      </c>
      <c r="H15000" s="6">
        <f>IF('Раздел 3.4'!T33&gt;=SUM('Раздел 3.4'!U33:V33),0,1)</f>
        <v>0</v>
      </c>
    </row>
    <row r="15001" spans="1:8" x14ac:dyDescent="0.2">
      <c r="A15001" s="6">
        <f t="shared" si="223"/>
        <v>609562</v>
      </c>
      <c r="B15001" s="6">
        <v>73</v>
      </c>
      <c r="C15001" s="6">
        <v>14</v>
      </c>
      <c r="D15001" s="7">
        <v>220</v>
      </c>
      <c r="E15001" s="6" t="s">
        <v>20434</v>
      </c>
      <c r="H15001" s="6">
        <f>IF('Раздел 3.4'!T34&gt;=SUM('Раздел 3.4'!U34:V34),0,1)</f>
        <v>0</v>
      </c>
    </row>
    <row r="15002" spans="1:8" x14ac:dyDescent="0.2">
      <c r="A15002" s="6">
        <f t="shared" ref="A15002:A15037" si="224">P_3</f>
        <v>609562</v>
      </c>
      <c r="B15002" s="6">
        <v>73</v>
      </c>
      <c r="C15002" s="6">
        <v>14</v>
      </c>
      <c r="D15002" s="7">
        <v>221</v>
      </c>
      <c r="E15002" s="6" t="s">
        <v>20435</v>
      </c>
      <c r="H15002" s="6">
        <f>IF('Раздел 3.4'!T35&gt;=SUM('Раздел 3.4'!U35:V35),0,1)</f>
        <v>0</v>
      </c>
    </row>
    <row r="15003" spans="1:8" x14ac:dyDescent="0.2">
      <c r="A15003" s="6">
        <f t="shared" si="224"/>
        <v>609562</v>
      </c>
      <c r="B15003" s="6">
        <v>73</v>
      </c>
      <c r="C15003" s="6">
        <v>14</v>
      </c>
      <c r="D15003" s="7">
        <v>222</v>
      </c>
      <c r="E15003" s="6" t="s">
        <v>20436</v>
      </c>
      <c r="H15003" s="6">
        <f>IF('Раздел 3.4'!T36&gt;=SUM('Раздел 3.4'!U36:V36),0,1)</f>
        <v>0</v>
      </c>
    </row>
    <row r="15004" spans="1:8" x14ac:dyDescent="0.2">
      <c r="A15004" s="6">
        <f t="shared" si="224"/>
        <v>609562</v>
      </c>
      <c r="B15004" s="6">
        <v>73</v>
      </c>
      <c r="C15004" s="6">
        <v>14</v>
      </c>
      <c r="D15004" s="7">
        <v>223</v>
      </c>
      <c r="E15004" s="6" t="s">
        <v>20437</v>
      </c>
      <c r="H15004" s="6">
        <f>IF('Раздел 3.4'!T37&gt;=SUM('Раздел 3.4'!U37:V37),0,1)</f>
        <v>0</v>
      </c>
    </row>
    <row r="15005" spans="1:8" x14ac:dyDescent="0.2">
      <c r="A15005" s="6">
        <f t="shared" si="224"/>
        <v>609562</v>
      </c>
      <c r="B15005" s="6">
        <v>73</v>
      </c>
      <c r="C15005" s="6">
        <v>14</v>
      </c>
      <c r="D15005" s="7">
        <v>224</v>
      </c>
      <c r="E15005" s="6" t="s">
        <v>20438</v>
      </c>
      <c r="H15005" s="6">
        <f>IF('Раздел 3.4'!T38&gt;=SUM('Раздел 3.4'!U38:V38),0,1)</f>
        <v>0</v>
      </c>
    </row>
    <row r="15006" spans="1:8" x14ac:dyDescent="0.2">
      <c r="A15006" s="6">
        <f t="shared" si="224"/>
        <v>609562</v>
      </c>
      <c r="B15006" s="6">
        <v>73</v>
      </c>
      <c r="C15006" s="6">
        <v>14</v>
      </c>
      <c r="D15006" s="7">
        <v>225</v>
      </c>
      <c r="E15006" s="6" t="s">
        <v>20439</v>
      </c>
      <c r="H15006" s="6">
        <f>IF('Раздел 3.4'!T39&gt;=SUM('Раздел 3.4'!U39:V39),0,1)</f>
        <v>0</v>
      </c>
    </row>
    <row r="15007" spans="1:8" x14ac:dyDescent="0.2">
      <c r="A15007" s="6">
        <f t="shared" si="224"/>
        <v>609562</v>
      </c>
      <c r="B15007" s="6">
        <v>73</v>
      </c>
      <c r="C15007" s="6">
        <v>14</v>
      </c>
      <c r="D15007" s="7">
        <v>226</v>
      </c>
      <c r="E15007" s="6" t="s">
        <v>20440</v>
      </c>
      <c r="H15007" s="6">
        <f>IF('Раздел 3.4'!T40&gt;=SUM('Раздел 3.4'!U40:V40),0,1)</f>
        <v>0</v>
      </c>
    </row>
    <row r="15008" spans="1:8" x14ac:dyDescent="0.2">
      <c r="A15008" s="6">
        <f t="shared" si="224"/>
        <v>609562</v>
      </c>
      <c r="B15008" s="6">
        <v>73</v>
      </c>
      <c r="C15008" s="6">
        <v>14</v>
      </c>
      <c r="D15008" s="7">
        <v>227</v>
      </c>
      <c r="E15008" s="6" t="s">
        <v>20441</v>
      </c>
      <c r="H15008" s="6">
        <f>IF('Раздел 3.4'!T41&gt;=SUM('Раздел 3.4'!U41:V41),0,1)</f>
        <v>0</v>
      </c>
    </row>
    <row r="15009" spans="1:8" x14ac:dyDescent="0.2">
      <c r="A15009" s="6">
        <f t="shared" si="224"/>
        <v>609562</v>
      </c>
      <c r="B15009" s="6">
        <v>73</v>
      </c>
      <c r="C15009" s="6">
        <v>14</v>
      </c>
      <c r="D15009" s="7">
        <v>228</v>
      </c>
      <c r="E15009" s="6" t="s">
        <v>20442</v>
      </c>
      <c r="H15009" s="6">
        <f>IF('Раздел 3.4'!T42&gt;=SUM('Раздел 3.4'!U42:V42),0,1)</f>
        <v>0</v>
      </c>
    </row>
    <row r="15010" spans="1:8" x14ac:dyDescent="0.2">
      <c r="A15010" s="6">
        <f t="shared" si="224"/>
        <v>609562</v>
      </c>
      <c r="B15010" s="6">
        <v>73</v>
      </c>
      <c r="C15010" s="6">
        <v>14</v>
      </c>
      <c r="D15010" s="7">
        <v>229</v>
      </c>
      <c r="E15010" s="6" t="s">
        <v>20443</v>
      </c>
      <c r="H15010" s="6">
        <f>IF('Раздел 3.4'!T43&gt;=SUM('Раздел 3.4'!U43:V43),0,1)</f>
        <v>0</v>
      </c>
    </row>
    <row r="15011" spans="1:8" x14ac:dyDescent="0.2">
      <c r="A15011" s="6">
        <f t="shared" si="224"/>
        <v>609562</v>
      </c>
      <c r="B15011" s="6">
        <v>73</v>
      </c>
      <c r="C15011" s="6">
        <v>14</v>
      </c>
      <c r="D15011" s="7">
        <v>230</v>
      </c>
      <c r="E15011" s="6" t="s">
        <v>20444</v>
      </c>
      <c r="H15011" s="6">
        <f>IF('Раздел 3.4'!T44&gt;=SUM('Раздел 3.4'!U44:V44),0,1)</f>
        <v>0</v>
      </c>
    </row>
    <row r="15012" spans="1:8" x14ac:dyDescent="0.2">
      <c r="A15012" s="6">
        <f t="shared" si="224"/>
        <v>609562</v>
      </c>
      <c r="B15012" s="6">
        <v>73</v>
      </c>
      <c r="C15012" s="6">
        <v>14</v>
      </c>
      <c r="D15012" s="7">
        <v>231</v>
      </c>
      <c r="E15012" s="6" t="s">
        <v>20445</v>
      </c>
      <c r="H15012" s="6">
        <f>IF('Раздел 3.4'!T45&gt;=SUM('Раздел 3.4'!U45:V45),0,1)</f>
        <v>0</v>
      </c>
    </row>
    <row r="15013" spans="1:8" x14ac:dyDescent="0.2">
      <c r="A15013" s="6">
        <f t="shared" si="224"/>
        <v>609562</v>
      </c>
      <c r="B15013" s="6">
        <v>73</v>
      </c>
      <c r="C15013" s="6">
        <v>14</v>
      </c>
      <c r="D15013" s="7">
        <v>232</v>
      </c>
      <c r="E15013" s="6" t="s">
        <v>20446</v>
      </c>
      <c r="H15013" s="6">
        <f>IF('Раздел 3.4'!T46&gt;=SUM('Раздел 3.4'!U46:V46),0,1)</f>
        <v>0</v>
      </c>
    </row>
    <row r="15014" spans="1:8" x14ac:dyDescent="0.2">
      <c r="A15014" s="6">
        <f t="shared" si="224"/>
        <v>609562</v>
      </c>
      <c r="B15014" s="6">
        <v>73</v>
      </c>
      <c r="C15014" s="6">
        <v>14</v>
      </c>
      <c r="D15014" s="7">
        <v>233</v>
      </c>
      <c r="E15014" s="6" t="s">
        <v>20447</v>
      </c>
      <c r="H15014" s="6">
        <f>IF('Раздел 3.4'!T47&gt;=SUM('Раздел 3.4'!U47:V47),0,1)</f>
        <v>0</v>
      </c>
    </row>
    <row r="15015" spans="1:8" x14ac:dyDescent="0.2">
      <c r="A15015" s="6">
        <f t="shared" si="224"/>
        <v>609562</v>
      </c>
      <c r="B15015" s="6">
        <v>73</v>
      </c>
      <c r="C15015" s="6">
        <v>14</v>
      </c>
      <c r="D15015" s="7">
        <v>234</v>
      </c>
      <c r="E15015" s="6" t="s">
        <v>20448</v>
      </c>
      <c r="H15015" s="6">
        <f>IF('Раздел 3.4'!T48&gt;=SUM('Раздел 3.4'!U48:V48),0,1)</f>
        <v>0</v>
      </c>
    </row>
    <row r="15016" spans="1:8" x14ac:dyDescent="0.2">
      <c r="A15016" s="6">
        <f t="shared" si="224"/>
        <v>609562</v>
      </c>
      <c r="B15016" s="6">
        <v>73</v>
      </c>
      <c r="C15016" s="6">
        <v>14</v>
      </c>
      <c r="D15016" s="7">
        <v>235</v>
      </c>
      <c r="E15016" s="6" t="s">
        <v>20449</v>
      </c>
      <c r="H15016" s="6">
        <f>IF('Раздел 3.4'!T49&gt;=SUM('Раздел 3.4'!U49:V49),0,1)</f>
        <v>0</v>
      </c>
    </row>
    <row r="15017" spans="1:8" x14ac:dyDescent="0.2">
      <c r="A15017" s="6">
        <f t="shared" si="224"/>
        <v>609562</v>
      </c>
      <c r="B15017" s="6">
        <v>73</v>
      </c>
      <c r="C15017" s="6">
        <v>14</v>
      </c>
      <c r="D15017" s="7">
        <v>236</v>
      </c>
      <c r="E15017" s="6" t="s">
        <v>20450</v>
      </c>
      <c r="H15017" s="6">
        <f>IF('Раздел 3.4'!T50&gt;=SUM('Раздел 3.4'!U50:V50),0,1)</f>
        <v>0</v>
      </c>
    </row>
    <row r="15018" spans="1:8" x14ac:dyDescent="0.2">
      <c r="A15018" s="6">
        <f t="shared" si="224"/>
        <v>609562</v>
      </c>
      <c r="B15018" s="6">
        <v>73</v>
      </c>
      <c r="C15018" s="6">
        <v>14</v>
      </c>
      <c r="D15018" s="7">
        <v>237</v>
      </c>
      <c r="E15018" s="6" t="s">
        <v>20451</v>
      </c>
      <c r="H15018" s="6">
        <f>IF('Раздел 3.4'!T51&gt;=SUM('Раздел 3.4'!U51:V51),0,1)</f>
        <v>0</v>
      </c>
    </row>
    <row r="15019" spans="1:8" x14ac:dyDescent="0.2">
      <c r="A15019" s="6">
        <f t="shared" si="224"/>
        <v>609562</v>
      </c>
      <c r="B15019" s="6">
        <v>73</v>
      </c>
      <c r="C15019" s="6">
        <v>14</v>
      </c>
      <c r="D15019" s="7">
        <v>238</v>
      </c>
      <c r="E15019" s="6" t="s">
        <v>20452</v>
      </c>
      <c r="H15019" s="6">
        <f>IF('Раздел 3.4'!T52&gt;=SUM('Раздел 3.4'!U52:V52),0,1)</f>
        <v>0</v>
      </c>
    </row>
    <row r="15020" spans="1:8" x14ac:dyDescent="0.2">
      <c r="A15020" s="6">
        <f t="shared" si="224"/>
        <v>609562</v>
      </c>
      <c r="B15020" s="6">
        <v>73</v>
      </c>
      <c r="C15020" s="6">
        <v>14</v>
      </c>
      <c r="D15020" s="7">
        <v>239</v>
      </c>
      <c r="E15020" s="6" t="s">
        <v>20453</v>
      </c>
      <c r="H15020" s="6">
        <f>IF('Раздел 3.4'!T53&gt;=SUM('Раздел 3.4'!U53:V53),0,1)</f>
        <v>0</v>
      </c>
    </row>
    <row r="15021" spans="1:8" x14ac:dyDescent="0.2">
      <c r="A15021" s="6">
        <f t="shared" si="224"/>
        <v>609562</v>
      </c>
      <c r="B15021" s="6">
        <v>73</v>
      </c>
      <c r="C15021" s="6">
        <v>14</v>
      </c>
      <c r="D15021" s="7">
        <v>240</v>
      </c>
      <c r="E15021" s="6" t="s">
        <v>20454</v>
      </c>
      <c r="H15021" s="6">
        <f>IF('Раздел 3.4'!T54&gt;=SUM('Раздел 3.4'!U54:V54),0,1)</f>
        <v>0</v>
      </c>
    </row>
    <row r="15022" spans="1:8" x14ac:dyDescent="0.2">
      <c r="A15022" s="6">
        <f t="shared" si="224"/>
        <v>609562</v>
      </c>
      <c r="B15022" s="6">
        <v>73</v>
      </c>
      <c r="C15022" s="6">
        <v>14</v>
      </c>
      <c r="D15022" s="7">
        <v>241</v>
      </c>
      <c r="E15022" s="6" t="s">
        <v>20455</v>
      </c>
      <c r="H15022" s="6">
        <f>IF('Раздел 3.4'!T55&gt;=SUM('Раздел 3.4'!U55:V55),0,1)</f>
        <v>0</v>
      </c>
    </row>
    <row r="15023" spans="1:8" x14ac:dyDescent="0.2">
      <c r="A15023" s="6">
        <f t="shared" si="224"/>
        <v>609562</v>
      </c>
      <c r="B15023" s="6">
        <v>73</v>
      </c>
      <c r="C15023" s="6">
        <v>14</v>
      </c>
      <c r="D15023" s="7">
        <v>242</v>
      </c>
      <c r="E15023" s="6" t="s">
        <v>20456</v>
      </c>
      <c r="H15023" s="6">
        <f>IF('Раздел 3.4'!T56&gt;=SUM('Раздел 3.4'!U56:V56),0,1)</f>
        <v>0</v>
      </c>
    </row>
    <row r="15024" spans="1:8" x14ac:dyDescent="0.2">
      <c r="A15024" s="6">
        <f t="shared" si="224"/>
        <v>609562</v>
      </c>
      <c r="B15024" s="6">
        <v>73</v>
      </c>
      <c r="C15024" s="6">
        <v>14</v>
      </c>
      <c r="D15024" s="7">
        <v>243</v>
      </c>
      <c r="E15024" s="6" t="s">
        <v>20457</v>
      </c>
      <c r="H15024" s="6">
        <f>IF('Раздел 3.4'!T57&gt;=SUM('Раздел 3.4'!U57:V57),0,1)</f>
        <v>0</v>
      </c>
    </row>
    <row r="15025" spans="1:8" x14ac:dyDescent="0.2">
      <c r="A15025" s="6">
        <f t="shared" si="224"/>
        <v>609562</v>
      </c>
      <c r="B15025" s="6">
        <v>73</v>
      </c>
      <c r="C15025" s="6">
        <v>14</v>
      </c>
      <c r="D15025" s="7">
        <v>244</v>
      </c>
      <c r="E15025" s="6" t="s">
        <v>20458</v>
      </c>
      <c r="H15025" s="6">
        <f>IF('Раздел 3.4'!T58&gt;=SUM('Раздел 3.4'!U58:V58),0,1)</f>
        <v>0</v>
      </c>
    </row>
    <row r="15026" spans="1:8" x14ac:dyDescent="0.2">
      <c r="A15026" s="6">
        <f t="shared" si="224"/>
        <v>609562</v>
      </c>
      <c r="B15026" s="6">
        <v>73</v>
      </c>
      <c r="C15026" s="6">
        <v>14</v>
      </c>
      <c r="D15026" s="7">
        <v>245</v>
      </c>
      <c r="E15026" s="6" t="s">
        <v>20459</v>
      </c>
      <c r="H15026" s="6">
        <f>IF('Раздел 3.4'!T59&gt;=SUM('Раздел 3.4'!U59:V59),0,1)</f>
        <v>0</v>
      </c>
    </row>
    <row r="15027" spans="1:8" x14ac:dyDescent="0.2">
      <c r="A15027" s="6">
        <f t="shared" si="224"/>
        <v>609562</v>
      </c>
      <c r="B15027" s="6">
        <v>73</v>
      </c>
      <c r="C15027" s="6">
        <v>14</v>
      </c>
      <c r="D15027" s="7">
        <v>246</v>
      </c>
      <c r="E15027" s="6" t="s">
        <v>20460</v>
      </c>
      <c r="H15027" s="6">
        <f>IF('Раздел 3.4'!T60&gt;=SUM('Раздел 3.4'!U60:V60),0,1)</f>
        <v>0</v>
      </c>
    </row>
    <row r="15028" spans="1:8" x14ac:dyDescent="0.2">
      <c r="A15028" s="6">
        <f t="shared" si="224"/>
        <v>609562</v>
      </c>
      <c r="B15028" s="6">
        <v>73</v>
      </c>
      <c r="C15028" s="6">
        <v>14</v>
      </c>
      <c r="D15028" s="7">
        <v>247</v>
      </c>
      <c r="E15028" s="6" t="s">
        <v>20461</v>
      </c>
      <c r="H15028" s="6">
        <f>IF('Раздел 3.4'!T61&gt;=SUM('Раздел 3.4'!U61:V61),0,1)</f>
        <v>0</v>
      </c>
    </row>
    <row r="15029" spans="1:8" x14ac:dyDescent="0.2">
      <c r="A15029" s="6">
        <f t="shared" si="224"/>
        <v>609562</v>
      </c>
      <c r="B15029" s="6">
        <v>73</v>
      </c>
      <c r="C15029" s="6">
        <v>14</v>
      </c>
      <c r="D15029" s="7">
        <v>248</v>
      </c>
      <c r="E15029" s="6" t="s">
        <v>20462</v>
      </c>
      <c r="H15029" s="6">
        <f>IF('Раздел 3.4'!T62&gt;=SUM('Раздел 3.4'!U62:V62),0,1)</f>
        <v>0</v>
      </c>
    </row>
    <row r="15030" spans="1:8" x14ac:dyDescent="0.2">
      <c r="A15030" s="6">
        <f t="shared" si="224"/>
        <v>609562</v>
      </c>
      <c r="B15030" s="6">
        <v>73</v>
      </c>
      <c r="C15030" s="6">
        <v>14</v>
      </c>
      <c r="D15030" s="7">
        <v>249</v>
      </c>
      <c r="E15030" s="6" t="s">
        <v>20463</v>
      </c>
      <c r="H15030" s="6">
        <f>IF('Раздел 3.4'!T63&gt;=SUM('Раздел 3.4'!U63:V63),0,1)</f>
        <v>0</v>
      </c>
    </row>
    <row r="15031" spans="1:8" x14ac:dyDescent="0.2">
      <c r="A15031" s="6">
        <f t="shared" si="224"/>
        <v>609562</v>
      </c>
      <c r="B15031" s="6">
        <v>73</v>
      </c>
      <c r="C15031" s="6">
        <v>14</v>
      </c>
      <c r="D15031" s="7">
        <v>250</v>
      </c>
      <c r="E15031" s="6" t="s">
        <v>20464</v>
      </c>
      <c r="H15031" s="6">
        <f>IF('Раздел 3.4'!T64&gt;=SUM('Раздел 3.4'!U64:V64),0,1)</f>
        <v>0</v>
      </c>
    </row>
    <row r="15032" spans="1:8" x14ac:dyDescent="0.2">
      <c r="A15032" s="6">
        <f t="shared" si="224"/>
        <v>609562</v>
      </c>
      <c r="B15032" s="6">
        <v>73</v>
      </c>
      <c r="C15032" s="6">
        <v>14</v>
      </c>
      <c r="D15032" s="7">
        <v>251</v>
      </c>
      <c r="E15032" s="6" t="s">
        <v>20465</v>
      </c>
      <c r="H15032" s="6">
        <f>IF('Раздел 3.4'!T65&gt;=SUM('Раздел 3.4'!U65:V65),0,1)</f>
        <v>0</v>
      </c>
    </row>
    <row r="15033" spans="1:8" x14ac:dyDescent="0.2">
      <c r="A15033" s="6">
        <f t="shared" si="224"/>
        <v>609562</v>
      </c>
      <c r="B15033" s="6">
        <v>73</v>
      </c>
      <c r="C15033" s="6">
        <v>14</v>
      </c>
      <c r="D15033" s="7">
        <v>252</v>
      </c>
      <c r="E15033" s="6" t="s">
        <v>20466</v>
      </c>
      <c r="H15033" s="6">
        <f>IF('Раздел 3.4'!T66&gt;=SUM('Раздел 3.4'!U66:V66),0,1)</f>
        <v>0</v>
      </c>
    </row>
    <row r="15034" spans="1:8" x14ac:dyDescent="0.2">
      <c r="A15034" s="6">
        <f t="shared" si="224"/>
        <v>609562</v>
      </c>
      <c r="B15034" s="6">
        <v>73</v>
      </c>
      <c r="C15034" s="6">
        <v>14</v>
      </c>
      <c r="D15034" s="7">
        <v>253</v>
      </c>
      <c r="E15034" s="6" t="s">
        <v>20467</v>
      </c>
      <c r="H15034" s="6">
        <f>IF('Раздел 3.4'!T67&gt;=SUM('Раздел 3.4'!U67:V67),0,1)</f>
        <v>0</v>
      </c>
    </row>
    <row r="15035" spans="1:8" x14ac:dyDescent="0.2">
      <c r="A15035" s="6">
        <f t="shared" si="224"/>
        <v>609562</v>
      </c>
      <c r="B15035" s="7">
        <v>73</v>
      </c>
      <c r="C15035" s="119">
        <v>14</v>
      </c>
      <c r="D15035" s="119">
        <v>254</v>
      </c>
      <c r="E15035" s="119" t="s">
        <v>20468</v>
      </c>
      <c r="F15035" s="119"/>
      <c r="G15035" s="119"/>
      <c r="H15035" s="119">
        <f>IF('Раздел 3.4'!T68&gt;=SUM('Раздел 3.4'!U68:V68),0,1)</f>
        <v>0</v>
      </c>
    </row>
    <row r="15036" spans="1:8" x14ac:dyDescent="0.2">
      <c r="A15036" s="6">
        <f t="shared" si="224"/>
        <v>609562</v>
      </c>
      <c r="B15036" s="119">
        <v>73</v>
      </c>
      <c r="C15036" s="121">
        <v>15</v>
      </c>
      <c r="D15036" s="121">
        <v>207</v>
      </c>
      <c r="E15036" s="121" t="s">
        <v>21248</v>
      </c>
      <c r="F15036" s="121"/>
      <c r="G15036" s="121"/>
      <c r="H15036" s="121">
        <f>IF('Раздел 3.4'!Y21=(SUM('Раздел 3.4'!S21:T21)-'Раздел 3.4'!W21),0,1)</f>
        <v>0</v>
      </c>
    </row>
    <row r="15037" spans="1:8" x14ac:dyDescent="0.2">
      <c r="A15037" s="117">
        <f t="shared" si="224"/>
        <v>609562</v>
      </c>
      <c r="B15037" s="117">
        <v>74</v>
      </c>
      <c r="C15037" s="117">
        <v>0</v>
      </c>
      <c r="D15037" s="117">
        <v>0</v>
      </c>
      <c r="E15037" s="117" t="str">
        <f>CONCATENATE("Количество ошибок в разделе 3.5: ",H15037)</f>
        <v>Количество ошибок в разделе 3.5: 0</v>
      </c>
      <c r="F15037" s="117"/>
      <c r="G15037" s="117"/>
      <c r="H15037" s="117">
        <f>SUM(H15038:H15796)</f>
        <v>0</v>
      </c>
    </row>
    <row r="15038" spans="1:8" x14ac:dyDescent="0.2">
      <c r="A15038" s="6">
        <f t="shared" ref="A15038:A15134" si="225">P_3</f>
        <v>609562</v>
      </c>
      <c r="B15038" s="6">
        <v>74</v>
      </c>
      <c r="C15038" s="6">
        <v>1</v>
      </c>
      <c r="D15038" s="7">
        <v>1</v>
      </c>
      <c r="E15038" s="6" t="s">
        <v>5402</v>
      </c>
      <c r="H15038" s="6">
        <f>IF('Раздел 3.5'!P21=SUM('Раздел 3.5'!P22,'Раздел 3.5'!P26,'Раздел 3.5'!P60:P61),0,1)</f>
        <v>0</v>
      </c>
    </row>
    <row r="15039" spans="1:8" x14ac:dyDescent="0.2">
      <c r="A15039" s="6">
        <f t="shared" si="225"/>
        <v>609562</v>
      </c>
      <c r="B15039" s="6">
        <v>74</v>
      </c>
      <c r="C15039" s="6">
        <v>1</v>
      </c>
      <c r="D15039" s="7">
        <v>2</v>
      </c>
      <c r="E15039" s="6" t="s">
        <v>5403</v>
      </c>
      <c r="H15039" s="6">
        <f>IF('Раздел 3.5'!Q21=SUM('Раздел 3.5'!Q22,'Раздел 3.5'!Q26,'Раздел 3.5'!Q60:Q61),0,1)</f>
        <v>0</v>
      </c>
    </row>
    <row r="15040" spans="1:8" x14ac:dyDescent="0.2">
      <c r="A15040" s="6">
        <f t="shared" si="225"/>
        <v>609562</v>
      </c>
      <c r="B15040" s="6">
        <v>74</v>
      </c>
      <c r="C15040" s="6">
        <v>1</v>
      </c>
      <c r="D15040" s="7">
        <v>3</v>
      </c>
      <c r="E15040" s="6" t="s">
        <v>5404</v>
      </c>
      <c r="H15040" s="6">
        <f>IF('Раздел 3.5'!R21=SUM('Раздел 3.5'!R22,'Раздел 3.5'!R26,'Раздел 3.5'!R60:R61),0,1)</f>
        <v>0</v>
      </c>
    </row>
    <row r="15041" spans="1:15" x14ac:dyDescent="0.2">
      <c r="A15041" s="6">
        <f t="shared" si="225"/>
        <v>609562</v>
      </c>
      <c r="B15041" s="6">
        <v>74</v>
      </c>
      <c r="C15041" s="6">
        <v>1</v>
      </c>
      <c r="D15041" s="7">
        <v>4</v>
      </c>
      <c r="E15041" s="6" t="s">
        <v>5405</v>
      </c>
      <c r="H15041" s="6">
        <f>IF('Раздел 3.5'!S21=SUM('Раздел 3.5'!S22,'Раздел 3.5'!S26,'Раздел 3.5'!S60:S61),0,1)</f>
        <v>0</v>
      </c>
    </row>
    <row r="15042" spans="1:15" x14ac:dyDescent="0.2">
      <c r="A15042" s="6">
        <f t="shared" si="225"/>
        <v>609562</v>
      </c>
      <c r="B15042" s="6">
        <v>74</v>
      </c>
      <c r="C15042" s="6">
        <v>1</v>
      </c>
      <c r="D15042" s="7">
        <v>5</v>
      </c>
      <c r="E15042" s="6" t="s">
        <v>5406</v>
      </c>
      <c r="H15042" s="6">
        <f>IF('Раздел 3.5'!T21=SUM('Раздел 3.5'!T22,'Раздел 3.5'!T26,'Раздел 3.5'!T60:T61),0,1)</f>
        <v>0</v>
      </c>
    </row>
    <row r="15043" spans="1:15" x14ac:dyDescent="0.2">
      <c r="A15043" s="6">
        <f t="shared" si="225"/>
        <v>609562</v>
      </c>
      <c r="B15043" s="6">
        <v>74</v>
      </c>
      <c r="C15043" s="6">
        <v>1</v>
      </c>
      <c r="D15043" s="7">
        <v>6</v>
      </c>
      <c r="E15043" s="6" t="s">
        <v>5407</v>
      </c>
      <c r="H15043" s="6">
        <f>IF('Раздел 3.5'!U21=SUM('Раздел 3.5'!U22,'Раздел 3.5'!U26,'Раздел 3.5'!U60:U61),0,1)</f>
        <v>0</v>
      </c>
    </row>
    <row r="15044" spans="1:15" x14ac:dyDescent="0.2">
      <c r="A15044" s="6">
        <f t="shared" si="225"/>
        <v>609562</v>
      </c>
      <c r="B15044" s="6">
        <v>74</v>
      </c>
      <c r="C15044" s="6">
        <v>1</v>
      </c>
      <c r="D15044" s="7">
        <v>7</v>
      </c>
      <c r="E15044" s="6" t="s">
        <v>5408</v>
      </c>
      <c r="H15044" s="6">
        <f>IF('Раздел 3.5'!V21=SUM('Раздел 3.5'!V22,'Раздел 3.5'!V26,'Раздел 3.5'!V60:V61),0,1)</f>
        <v>0</v>
      </c>
    </row>
    <row r="15045" spans="1:15" x14ac:dyDescent="0.2">
      <c r="A15045" s="6">
        <f t="shared" si="225"/>
        <v>609562</v>
      </c>
      <c r="B15045" s="6">
        <v>74</v>
      </c>
      <c r="C15045" s="6">
        <v>1</v>
      </c>
      <c r="D15045" s="7">
        <v>8</v>
      </c>
      <c r="E15045" s="6" t="s">
        <v>5409</v>
      </c>
      <c r="H15045" s="6">
        <f>IF('Раздел 3.5'!W21=SUM('Раздел 3.5'!W22,'Раздел 3.5'!W26,'Раздел 3.5'!W60:W61),0,1)</f>
        <v>0</v>
      </c>
    </row>
    <row r="15046" spans="1:15" x14ac:dyDescent="0.2">
      <c r="A15046" s="6">
        <f t="shared" si="225"/>
        <v>609562</v>
      </c>
      <c r="B15046" s="6">
        <v>74</v>
      </c>
      <c r="C15046" s="6">
        <v>1</v>
      </c>
      <c r="D15046" s="7">
        <v>9</v>
      </c>
      <c r="E15046" s="6" t="s">
        <v>5410</v>
      </c>
      <c r="H15046" s="6">
        <f>IF('Раздел 3.5'!X21=SUM('Раздел 3.5'!X22,'Раздел 3.5'!X26,'Раздел 3.5'!X60:X61),0,1)</f>
        <v>0</v>
      </c>
    </row>
    <row r="15047" spans="1:15" x14ac:dyDescent="0.2">
      <c r="A15047" s="6">
        <f t="shared" si="225"/>
        <v>609562</v>
      </c>
      <c r="B15047" s="6">
        <v>74</v>
      </c>
      <c r="C15047" s="6">
        <v>1</v>
      </c>
      <c r="D15047" s="7">
        <v>10</v>
      </c>
      <c r="E15047" s="6" t="s">
        <v>5411</v>
      </c>
      <c r="H15047" s="6">
        <f>IF('Раздел 3.5'!Y21=SUM('Раздел 3.5'!Y22,'Раздел 3.5'!Y26,'Раздел 3.5'!Y60:Y61),0,1)</f>
        <v>0</v>
      </c>
    </row>
    <row r="15048" spans="1:15" x14ac:dyDescent="0.2">
      <c r="A15048" s="6">
        <f t="shared" si="225"/>
        <v>609562</v>
      </c>
      <c r="B15048" s="6">
        <v>74</v>
      </c>
      <c r="C15048" s="6">
        <v>1</v>
      </c>
      <c r="D15048" s="7">
        <v>11</v>
      </c>
      <c r="E15048" s="6" t="s">
        <v>4959</v>
      </c>
      <c r="H15048" s="6">
        <f>IF('Раздел 3.5'!Z21=SUM('Раздел 3.5'!Z22,'Раздел 3.5'!Z26,'Раздел 3.5'!Z60:Z61),0,1)</f>
        <v>0</v>
      </c>
    </row>
    <row r="15049" spans="1:15" x14ac:dyDescent="0.2">
      <c r="A15049" s="6">
        <f t="shared" si="225"/>
        <v>609562</v>
      </c>
      <c r="B15049" s="6">
        <v>74</v>
      </c>
      <c r="C15049" s="6">
        <v>1</v>
      </c>
      <c r="D15049" s="7">
        <v>12</v>
      </c>
      <c r="E15049" s="6" t="s">
        <v>4960</v>
      </c>
      <c r="H15049" s="6">
        <f>IF('Раздел 3.5'!AA21=SUM('Раздел 3.5'!AA22,'Раздел 3.5'!AA26,'Раздел 3.5'!AA60:AA61),0,1)</f>
        <v>0</v>
      </c>
    </row>
    <row r="15050" spans="1:15" x14ac:dyDescent="0.2">
      <c r="A15050" s="6">
        <f t="shared" si="225"/>
        <v>609562</v>
      </c>
      <c r="B15050" s="6">
        <v>74</v>
      </c>
      <c r="C15050" s="6">
        <v>1</v>
      </c>
      <c r="D15050" s="7">
        <v>13</v>
      </c>
      <c r="E15050" s="7" t="s">
        <v>4961</v>
      </c>
      <c r="H15050" s="7">
        <f>IF('Раздел 3.5'!AB21=SUM('Раздел 3.5'!AB22,'Раздел 3.5'!AB26,'Раздел 3.5'!AB60:AB61),0,1)</f>
        <v>0</v>
      </c>
    </row>
    <row r="15051" spans="1:15" x14ac:dyDescent="0.2">
      <c r="A15051" s="6">
        <f t="shared" si="225"/>
        <v>609562</v>
      </c>
      <c r="B15051" s="6">
        <v>74</v>
      </c>
      <c r="C15051" s="6">
        <v>1</v>
      </c>
      <c r="D15051" s="7">
        <v>14</v>
      </c>
      <c r="E15051" s="7" t="s">
        <v>4962</v>
      </c>
      <c r="H15051" s="7">
        <f>IF('Раздел 3.5'!AC21=SUM('Раздел 3.5'!AC22,'Раздел 3.5'!AC26,'Раздел 3.5'!AC60:AC61),0,1)</f>
        <v>0</v>
      </c>
    </row>
    <row r="15052" spans="1:15" x14ac:dyDescent="0.2">
      <c r="A15052" s="6">
        <f t="shared" si="225"/>
        <v>609562</v>
      </c>
      <c r="B15052" s="6">
        <v>74</v>
      </c>
      <c r="C15052" s="6">
        <v>1</v>
      </c>
      <c r="D15052" s="7">
        <v>15</v>
      </c>
      <c r="E15052" s="7" t="s">
        <v>4963</v>
      </c>
      <c r="F15052" s="7"/>
      <c r="G15052" s="7"/>
      <c r="H15052" s="7">
        <f>IF('Раздел 3.5'!AD21=SUM('Раздел 3.5'!AD22,'Раздел 3.5'!AD26,'Раздел 3.5'!AD60:AD61),0,1)</f>
        <v>0</v>
      </c>
      <c r="O15052" s="7"/>
    </row>
    <row r="15053" spans="1:15" x14ac:dyDescent="0.2">
      <c r="A15053" s="6">
        <f t="shared" si="225"/>
        <v>609562</v>
      </c>
      <c r="B15053" s="6">
        <v>74</v>
      </c>
      <c r="C15053" s="6">
        <v>1</v>
      </c>
      <c r="D15053" s="7">
        <v>16</v>
      </c>
      <c r="E15053" s="7" t="s">
        <v>4964</v>
      </c>
      <c r="F15053" s="7"/>
      <c r="G15053" s="7"/>
      <c r="H15053" s="7">
        <f>IF('Раздел 3.5'!AE21=SUM('Раздел 3.5'!AE22,'Раздел 3.5'!AE26,'Раздел 3.5'!AE60:AE61),0,1)</f>
        <v>0</v>
      </c>
      <c r="I15053" s="7"/>
    </row>
    <row r="15054" spans="1:15" x14ac:dyDescent="0.2">
      <c r="A15054" s="6">
        <f t="shared" si="225"/>
        <v>609562</v>
      </c>
      <c r="B15054" s="6">
        <v>74</v>
      </c>
      <c r="C15054" s="6">
        <v>1</v>
      </c>
      <c r="D15054" s="7">
        <v>17</v>
      </c>
      <c r="E15054" s="7" t="s">
        <v>4965</v>
      </c>
      <c r="F15054" s="7"/>
      <c r="G15054" s="7"/>
      <c r="H15054" s="7">
        <f>IF('Раздел 3.5'!AF21=SUM('Раздел 3.5'!AF22,'Раздел 3.5'!AF26,'Раздел 3.5'!AF60:AF61),0,1)</f>
        <v>0</v>
      </c>
      <c r="I15054" s="7"/>
    </row>
    <row r="15055" spans="1:15" x14ac:dyDescent="0.2">
      <c r="A15055" s="6">
        <f t="shared" si="225"/>
        <v>609562</v>
      </c>
      <c r="B15055" s="6">
        <v>74</v>
      </c>
      <c r="C15055" s="6">
        <v>1</v>
      </c>
      <c r="D15055" s="7">
        <v>18</v>
      </c>
      <c r="E15055" s="7" t="s">
        <v>4966</v>
      </c>
      <c r="F15055" s="7"/>
      <c r="G15055" s="7"/>
      <c r="H15055" s="7">
        <f>IF('Раздел 3.5'!AG21=SUM('Раздел 3.5'!AG22,'Раздел 3.5'!AG26,'Раздел 3.5'!AG60:AG61),0,1)</f>
        <v>0</v>
      </c>
      <c r="I15055" s="7"/>
    </row>
    <row r="15056" spans="1:15" x14ac:dyDescent="0.2">
      <c r="A15056" s="6">
        <f t="shared" si="225"/>
        <v>609562</v>
      </c>
      <c r="B15056" s="6">
        <v>74</v>
      </c>
      <c r="C15056" s="6">
        <v>1</v>
      </c>
      <c r="D15056" s="7">
        <v>19</v>
      </c>
      <c r="E15056" s="7" t="s">
        <v>4967</v>
      </c>
      <c r="F15056" s="7"/>
      <c r="G15056" s="7"/>
      <c r="H15056" s="7">
        <f>IF('Раздел 3.5'!AH21=SUM('Раздел 3.5'!AH22,'Раздел 3.5'!AH26,'Раздел 3.5'!AH60:AH61),0,1)</f>
        <v>0</v>
      </c>
      <c r="I15056" s="7"/>
    </row>
    <row r="15057" spans="1:9" x14ac:dyDescent="0.2">
      <c r="A15057" s="6">
        <f t="shared" si="225"/>
        <v>609562</v>
      </c>
      <c r="B15057" s="6">
        <v>74</v>
      </c>
      <c r="C15057" s="6">
        <v>1</v>
      </c>
      <c r="D15057" s="7">
        <v>20</v>
      </c>
      <c r="E15057" s="7" t="s">
        <v>4968</v>
      </c>
      <c r="F15057" s="7"/>
      <c r="G15057" s="7"/>
      <c r="H15057" s="7">
        <f>IF('Раздел 3.5'!AI21=SUM('Раздел 3.5'!AI22,'Раздел 3.5'!AI26,'Раздел 3.5'!AI60:AI61),0,1)</f>
        <v>0</v>
      </c>
      <c r="I15057" s="7"/>
    </row>
    <row r="15058" spans="1:9" x14ac:dyDescent="0.2">
      <c r="A15058" s="6">
        <f t="shared" si="225"/>
        <v>609562</v>
      </c>
      <c r="B15058" s="6">
        <v>74</v>
      </c>
      <c r="C15058" s="119">
        <v>1</v>
      </c>
      <c r="D15058" s="119">
        <v>21</v>
      </c>
      <c r="E15058" s="119" t="s">
        <v>4969</v>
      </c>
      <c r="F15058" s="119"/>
      <c r="G15058" s="119"/>
      <c r="H15058" s="119">
        <f>IF('Раздел 3.5'!AJ21=SUM('Раздел 3.5'!AJ22,'Раздел 3.5'!AJ26,'Раздел 3.5'!AJ60:AJ61),0,1)</f>
        <v>0</v>
      </c>
      <c r="I15058" s="7"/>
    </row>
    <row r="15059" spans="1:9" x14ac:dyDescent="0.2">
      <c r="A15059" s="6">
        <f t="shared" si="225"/>
        <v>609562</v>
      </c>
      <c r="B15059" s="6">
        <v>74</v>
      </c>
      <c r="C15059" s="7">
        <v>2</v>
      </c>
      <c r="D15059" s="7">
        <v>22</v>
      </c>
      <c r="E15059" s="7" t="s">
        <v>4970</v>
      </c>
      <c r="F15059" s="7"/>
      <c r="G15059" s="7"/>
      <c r="H15059" s="7">
        <f>IF('Раздел 3.5'!P26=SUM('Раздел 3.5'!P27,'Раздел 3.5'!P48:P49,'Раздел 3.5'!P53:P59),0,1)</f>
        <v>0</v>
      </c>
    </row>
    <row r="15060" spans="1:9" x14ac:dyDescent="0.2">
      <c r="A15060" s="6">
        <f t="shared" si="225"/>
        <v>609562</v>
      </c>
      <c r="B15060" s="6">
        <v>74</v>
      </c>
      <c r="C15060" s="7">
        <v>2</v>
      </c>
      <c r="D15060" s="7">
        <v>23</v>
      </c>
      <c r="E15060" s="7" t="s">
        <v>5766</v>
      </c>
      <c r="F15060" s="7"/>
      <c r="G15060" s="7"/>
      <c r="H15060" s="7">
        <f>IF('Раздел 3.5'!Q26=SUM('Раздел 3.5'!Q27,'Раздел 3.5'!Q48:Q49,'Раздел 3.5'!Q53:Q59),0,1)</f>
        <v>0</v>
      </c>
      <c r="I15060" s="7"/>
    </row>
    <row r="15061" spans="1:9" x14ac:dyDescent="0.2">
      <c r="A15061" s="6">
        <f t="shared" si="225"/>
        <v>609562</v>
      </c>
      <c r="B15061" s="6">
        <v>74</v>
      </c>
      <c r="C15061" s="7">
        <v>2</v>
      </c>
      <c r="D15061" s="7">
        <v>24</v>
      </c>
      <c r="E15061" s="7" t="s">
        <v>5768</v>
      </c>
      <c r="F15061" s="7"/>
      <c r="G15061" s="7"/>
      <c r="H15061" s="7">
        <f>IF('Раздел 3.5'!R26=SUM('Раздел 3.5'!R27,'Раздел 3.5'!R48:R49,'Раздел 3.5'!R53:R59),0,1)</f>
        <v>0</v>
      </c>
      <c r="I15061" s="7"/>
    </row>
    <row r="15062" spans="1:9" x14ac:dyDescent="0.2">
      <c r="A15062" s="6">
        <f t="shared" si="225"/>
        <v>609562</v>
      </c>
      <c r="B15062" s="6">
        <v>74</v>
      </c>
      <c r="C15062" s="7">
        <v>2</v>
      </c>
      <c r="D15062" s="7">
        <v>25</v>
      </c>
      <c r="E15062" s="7" t="s">
        <v>5769</v>
      </c>
      <c r="F15062" s="7"/>
      <c r="G15062" s="7"/>
      <c r="H15062" s="7">
        <f>IF('Раздел 3.5'!S26=SUM('Раздел 3.5'!S27,'Раздел 3.5'!S48:S49,'Раздел 3.5'!S53:S59),0,1)</f>
        <v>0</v>
      </c>
      <c r="I15062" s="7"/>
    </row>
    <row r="15063" spans="1:9" x14ac:dyDescent="0.2">
      <c r="A15063" s="6">
        <f t="shared" si="225"/>
        <v>609562</v>
      </c>
      <c r="B15063" s="6">
        <v>74</v>
      </c>
      <c r="C15063" s="7">
        <v>2</v>
      </c>
      <c r="D15063" s="7">
        <v>26</v>
      </c>
      <c r="E15063" s="7" t="s">
        <v>5770</v>
      </c>
      <c r="F15063" s="7"/>
      <c r="G15063" s="7"/>
      <c r="H15063" s="7">
        <f>IF('Раздел 3.5'!T26=SUM('Раздел 3.5'!T27,'Раздел 3.5'!T48:T49,'Раздел 3.5'!T53:T59),0,1)</f>
        <v>0</v>
      </c>
      <c r="I15063" s="7"/>
    </row>
    <row r="15064" spans="1:9" x14ac:dyDescent="0.2">
      <c r="A15064" s="6">
        <f t="shared" si="225"/>
        <v>609562</v>
      </c>
      <c r="B15064" s="6">
        <v>74</v>
      </c>
      <c r="C15064" s="7">
        <v>2</v>
      </c>
      <c r="D15064" s="7">
        <v>27</v>
      </c>
      <c r="E15064" s="7" t="s">
        <v>5771</v>
      </c>
      <c r="F15064" s="7"/>
      <c r="G15064" s="7"/>
      <c r="H15064" s="7">
        <f>IF('Раздел 3.5'!U26=SUM('Раздел 3.5'!U27,'Раздел 3.5'!U48:U49,'Раздел 3.5'!U53:U59),0,1)</f>
        <v>0</v>
      </c>
      <c r="I15064" s="7"/>
    </row>
    <row r="15065" spans="1:9" x14ac:dyDescent="0.2">
      <c r="A15065" s="6">
        <f t="shared" si="225"/>
        <v>609562</v>
      </c>
      <c r="B15065" s="6">
        <v>74</v>
      </c>
      <c r="C15065" s="7">
        <v>2</v>
      </c>
      <c r="D15065" s="7">
        <v>28</v>
      </c>
      <c r="E15065" s="7" t="s">
        <v>5772</v>
      </c>
      <c r="F15065" s="7"/>
      <c r="G15065" s="7"/>
      <c r="H15065" s="7">
        <f>IF('Раздел 3.5'!V26=SUM('Раздел 3.5'!V27,'Раздел 3.5'!V48:V49,'Раздел 3.5'!V53:V59),0,1)</f>
        <v>0</v>
      </c>
      <c r="I15065" s="7"/>
    </row>
    <row r="15066" spans="1:9" x14ac:dyDescent="0.2">
      <c r="A15066" s="6">
        <f t="shared" si="225"/>
        <v>609562</v>
      </c>
      <c r="B15066" s="6">
        <v>74</v>
      </c>
      <c r="C15066" s="7">
        <v>2</v>
      </c>
      <c r="D15066" s="7">
        <v>29</v>
      </c>
      <c r="E15066" s="7" t="s">
        <v>5773</v>
      </c>
      <c r="F15066" s="7"/>
      <c r="G15066" s="7"/>
      <c r="H15066" s="7">
        <f>IF('Раздел 3.5'!W26=SUM('Раздел 3.5'!W27,'Раздел 3.5'!W48:W49,'Раздел 3.5'!W53:W59),0,1)</f>
        <v>0</v>
      </c>
      <c r="I15066" s="7"/>
    </row>
    <row r="15067" spans="1:9" x14ac:dyDescent="0.2">
      <c r="A15067" s="6">
        <f t="shared" si="225"/>
        <v>609562</v>
      </c>
      <c r="B15067" s="6">
        <v>74</v>
      </c>
      <c r="C15067" s="7">
        <v>2</v>
      </c>
      <c r="D15067" s="7">
        <v>30</v>
      </c>
      <c r="E15067" s="7" t="s">
        <v>5774</v>
      </c>
      <c r="F15067" s="7"/>
      <c r="G15067" s="7"/>
      <c r="H15067" s="7">
        <f>IF('Раздел 3.5'!X26=SUM('Раздел 3.5'!X27,'Раздел 3.5'!X48:X49,'Раздел 3.5'!X53:X59),0,1)</f>
        <v>0</v>
      </c>
      <c r="I15067" s="7"/>
    </row>
    <row r="15068" spans="1:9" x14ac:dyDescent="0.2">
      <c r="A15068" s="6">
        <f t="shared" si="225"/>
        <v>609562</v>
      </c>
      <c r="B15068" s="6">
        <v>74</v>
      </c>
      <c r="C15068" s="7">
        <v>2</v>
      </c>
      <c r="D15068" s="7">
        <v>31</v>
      </c>
      <c r="E15068" s="7" t="s">
        <v>5775</v>
      </c>
      <c r="F15068" s="7"/>
      <c r="G15068" s="7"/>
      <c r="H15068" s="7">
        <f>IF('Раздел 3.5'!Y26=SUM('Раздел 3.5'!Y27,'Раздел 3.5'!Y48:Y49,'Раздел 3.5'!Y53:Y59),0,1)</f>
        <v>0</v>
      </c>
    </row>
    <row r="15069" spans="1:9" x14ac:dyDescent="0.2">
      <c r="A15069" s="6">
        <f t="shared" si="225"/>
        <v>609562</v>
      </c>
      <c r="B15069" s="6">
        <v>74</v>
      </c>
      <c r="C15069" s="7">
        <v>2</v>
      </c>
      <c r="D15069" s="7">
        <v>32</v>
      </c>
      <c r="E15069" s="7" t="s">
        <v>5776</v>
      </c>
      <c r="F15069" s="7"/>
      <c r="G15069" s="7"/>
      <c r="H15069" s="7">
        <f>IF('Раздел 3.5'!Z26=SUM('Раздел 3.5'!Z27,'Раздел 3.5'!Z48:Z49,'Раздел 3.5'!Z53:Z59),0,1)</f>
        <v>0</v>
      </c>
      <c r="I15069" s="7"/>
    </row>
    <row r="15070" spans="1:9" x14ac:dyDescent="0.2">
      <c r="A15070" s="6">
        <f t="shared" si="225"/>
        <v>609562</v>
      </c>
      <c r="B15070" s="6">
        <v>74</v>
      </c>
      <c r="C15070" s="7">
        <v>2</v>
      </c>
      <c r="D15070" s="7">
        <v>33</v>
      </c>
      <c r="E15070" s="7" t="s">
        <v>5777</v>
      </c>
      <c r="F15070" s="7"/>
      <c r="G15070" s="7"/>
      <c r="H15070" s="7">
        <f>IF('Раздел 3.5'!AA26=SUM('Раздел 3.5'!AA27,'Раздел 3.5'!AA48:AA49,'Раздел 3.5'!AA53:AA59),0,1)</f>
        <v>0</v>
      </c>
      <c r="I15070" s="7"/>
    </row>
    <row r="15071" spans="1:9" x14ac:dyDescent="0.2">
      <c r="A15071" s="6">
        <f t="shared" si="225"/>
        <v>609562</v>
      </c>
      <c r="B15071" s="6">
        <v>74</v>
      </c>
      <c r="C15071" s="7">
        <v>2</v>
      </c>
      <c r="D15071" s="7">
        <v>34</v>
      </c>
      <c r="E15071" s="7" t="s">
        <v>5778</v>
      </c>
      <c r="F15071" s="7"/>
      <c r="G15071" s="7"/>
      <c r="H15071" s="7">
        <f>IF('Раздел 3.5'!AB26=SUM('Раздел 3.5'!AB27,'Раздел 3.5'!AB48:AB49,'Раздел 3.5'!AB53:AB59),0,1)</f>
        <v>0</v>
      </c>
      <c r="I15071" s="7"/>
    </row>
    <row r="15072" spans="1:9" x14ac:dyDescent="0.2">
      <c r="A15072" s="6">
        <f t="shared" si="225"/>
        <v>609562</v>
      </c>
      <c r="B15072" s="6">
        <v>74</v>
      </c>
      <c r="C15072" s="7">
        <v>2</v>
      </c>
      <c r="D15072" s="7">
        <v>35</v>
      </c>
      <c r="E15072" s="7" t="s">
        <v>5779</v>
      </c>
      <c r="F15072" s="7"/>
      <c r="G15072" s="7"/>
      <c r="H15072" s="7">
        <f>IF('Раздел 3.5'!AC26=SUM('Раздел 3.5'!AC27,'Раздел 3.5'!AC48:AC49,'Раздел 3.5'!AC53:AC59),0,1)</f>
        <v>0</v>
      </c>
      <c r="I15072" s="7"/>
    </row>
    <row r="15073" spans="1:13" x14ac:dyDescent="0.2">
      <c r="A15073" s="6">
        <f t="shared" si="225"/>
        <v>609562</v>
      </c>
      <c r="B15073" s="6">
        <v>74</v>
      </c>
      <c r="C15073" s="7">
        <v>2</v>
      </c>
      <c r="D15073" s="7">
        <v>36</v>
      </c>
      <c r="E15073" s="7" t="s">
        <v>5780</v>
      </c>
      <c r="F15073" s="7"/>
      <c r="G15073" s="7"/>
      <c r="H15073" s="7">
        <f>IF('Раздел 3.5'!AD26=SUM('Раздел 3.5'!AD27,'Раздел 3.5'!AD48:AD49,'Раздел 3.5'!AD53:AD59),0,1)</f>
        <v>0</v>
      </c>
    </row>
    <row r="15074" spans="1:13" x14ac:dyDescent="0.2">
      <c r="A15074" s="6">
        <f t="shared" si="225"/>
        <v>609562</v>
      </c>
      <c r="B15074" s="6">
        <v>74</v>
      </c>
      <c r="C15074" s="7">
        <v>2</v>
      </c>
      <c r="D15074" s="7">
        <v>37</v>
      </c>
      <c r="E15074" s="7" t="s">
        <v>5781</v>
      </c>
      <c r="F15074" s="7"/>
      <c r="G15074" s="7"/>
      <c r="H15074" s="7">
        <f>IF('Раздел 3.5'!AE26=SUM('Раздел 3.5'!AE27,'Раздел 3.5'!AE48:AE49,'Раздел 3.5'!AE53:AE59),0,1)</f>
        <v>0</v>
      </c>
      <c r="I15074" s="7"/>
    </row>
    <row r="15075" spans="1:13" x14ac:dyDescent="0.2">
      <c r="A15075" s="6">
        <f t="shared" si="225"/>
        <v>609562</v>
      </c>
      <c r="B15075" s="6">
        <v>74</v>
      </c>
      <c r="C15075" s="7">
        <v>2</v>
      </c>
      <c r="D15075" s="7">
        <v>38</v>
      </c>
      <c r="E15075" s="7" t="s">
        <v>5782</v>
      </c>
      <c r="F15075" s="7"/>
      <c r="G15075" s="7"/>
      <c r="H15075" s="7">
        <f>IF('Раздел 3.5'!AF26=SUM('Раздел 3.5'!AF27,'Раздел 3.5'!AF48:AF49,'Раздел 3.5'!AF53:AF59),0,1)</f>
        <v>0</v>
      </c>
      <c r="I15075" s="7"/>
    </row>
    <row r="15076" spans="1:13" x14ac:dyDescent="0.2">
      <c r="A15076" s="6">
        <f t="shared" si="225"/>
        <v>609562</v>
      </c>
      <c r="B15076" s="6">
        <v>74</v>
      </c>
      <c r="C15076" s="7">
        <v>2</v>
      </c>
      <c r="D15076" s="7">
        <v>39</v>
      </c>
      <c r="E15076" s="7" t="s">
        <v>5783</v>
      </c>
      <c r="F15076" s="7"/>
      <c r="G15076" s="7"/>
      <c r="H15076" s="7">
        <f>IF('Раздел 3.5'!AG26=SUM('Раздел 3.5'!AG27,'Раздел 3.5'!AG48:AG49,'Раздел 3.5'!AG53:AG59),0,1)</f>
        <v>0</v>
      </c>
      <c r="I15076" s="7"/>
    </row>
    <row r="15077" spans="1:13" x14ac:dyDescent="0.2">
      <c r="A15077" s="6">
        <f t="shared" si="225"/>
        <v>609562</v>
      </c>
      <c r="B15077" s="6">
        <v>74</v>
      </c>
      <c r="C15077" s="7">
        <v>2</v>
      </c>
      <c r="D15077" s="7">
        <v>40</v>
      </c>
      <c r="E15077" s="7" t="s">
        <v>5784</v>
      </c>
      <c r="F15077" s="7"/>
      <c r="G15077" s="7"/>
      <c r="H15077" s="7">
        <f>IF('Раздел 3.5'!AH26=SUM('Раздел 3.5'!AH27,'Раздел 3.5'!AH48:AH49,'Раздел 3.5'!AH53:AH59),0,1)</f>
        <v>0</v>
      </c>
      <c r="K15077" s="7"/>
      <c r="L15077" s="7"/>
      <c r="M15077" s="7"/>
    </row>
    <row r="15078" spans="1:13" x14ac:dyDescent="0.2">
      <c r="A15078" s="6">
        <f t="shared" si="225"/>
        <v>609562</v>
      </c>
      <c r="B15078" s="6">
        <v>74</v>
      </c>
      <c r="C15078" s="7">
        <v>2</v>
      </c>
      <c r="D15078" s="7">
        <v>41</v>
      </c>
      <c r="E15078" s="7" t="s">
        <v>5785</v>
      </c>
      <c r="F15078" s="7"/>
      <c r="G15078" s="7"/>
      <c r="H15078" s="7">
        <f>IF('Раздел 3.5'!AI26=SUM('Раздел 3.5'!AI27,'Раздел 3.5'!AI48:AI49,'Раздел 3.5'!AI53:AI59),0,1)</f>
        <v>0</v>
      </c>
      <c r="I15078" s="7"/>
    </row>
    <row r="15079" spans="1:13" x14ac:dyDescent="0.2">
      <c r="A15079" s="6">
        <f t="shared" si="225"/>
        <v>609562</v>
      </c>
      <c r="B15079" s="6">
        <v>74</v>
      </c>
      <c r="C15079" s="119">
        <v>2</v>
      </c>
      <c r="D15079" s="119">
        <v>42</v>
      </c>
      <c r="E15079" s="119" t="s">
        <v>5786</v>
      </c>
      <c r="F15079" s="119"/>
      <c r="G15079" s="119"/>
      <c r="H15079" s="119">
        <f>IF('Раздел 3.5'!AJ26=SUM('Раздел 3.5'!AJ27,'Раздел 3.5'!AJ48:AJ49,'Раздел 3.5'!AJ53:AJ59),0,1)</f>
        <v>0</v>
      </c>
      <c r="I15079" s="7"/>
    </row>
    <row r="15080" spans="1:13" x14ac:dyDescent="0.2">
      <c r="A15080" s="6">
        <f t="shared" si="225"/>
        <v>609562</v>
      </c>
      <c r="B15080" s="6">
        <v>74</v>
      </c>
      <c r="C15080" s="7">
        <v>3</v>
      </c>
      <c r="D15080" s="7">
        <v>43</v>
      </c>
      <c r="E15080" s="7" t="s">
        <v>5787</v>
      </c>
      <c r="F15080" s="7"/>
      <c r="G15080" s="7"/>
      <c r="H15080" s="7">
        <f>IF('Раздел 3.5'!P27=SUM('Раздел 3.5'!P28:P38,'Раздел 3.5'!P42:P47),0,1)</f>
        <v>0</v>
      </c>
      <c r="I15080" s="7"/>
    </row>
    <row r="15081" spans="1:13" x14ac:dyDescent="0.2">
      <c r="A15081" s="6">
        <f t="shared" si="225"/>
        <v>609562</v>
      </c>
      <c r="B15081" s="6">
        <v>74</v>
      </c>
      <c r="C15081" s="7">
        <v>3</v>
      </c>
      <c r="D15081" s="7">
        <v>44</v>
      </c>
      <c r="E15081" s="7" t="s">
        <v>6591</v>
      </c>
      <c r="F15081" s="7"/>
      <c r="G15081" s="7"/>
      <c r="H15081" s="7">
        <f>IF('Раздел 3.5'!Q27=SUM('Раздел 3.5'!Q28:Q38,'Раздел 3.5'!Q42:Q47),0,1)</f>
        <v>0</v>
      </c>
      <c r="I15081" s="7"/>
    </row>
    <row r="15082" spans="1:13" x14ac:dyDescent="0.2">
      <c r="A15082" s="6">
        <f t="shared" si="225"/>
        <v>609562</v>
      </c>
      <c r="B15082" s="6">
        <v>74</v>
      </c>
      <c r="C15082" s="7">
        <v>3</v>
      </c>
      <c r="D15082" s="7">
        <v>45</v>
      </c>
      <c r="E15082" s="7" t="s">
        <v>6592</v>
      </c>
      <c r="F15082" s="7"/>
      <c r="G15082" s="7"/>
      <c r="H15082" s="7">
        <f>IF('Раздел 3.5'!R27=SUM('Раздел 3.5'!R28:R38,'Раздел 3.5'!R42:R47),0,1)</f>
        <v>0</v>
      </c>
      <c r="I15082" s="7"/>
    </row>
    <row r="15083" spans="1:13" x14ac:dyDescent="0.2">
      <c r="A15083" s="6">
        <f t="shared" si="225"/>
        <v>609562</v>
      </c>
      <c r="B15083" s="6">
        <v>74</v>
      </c>
      <c r="C15083" s="7">
        <v>3</v>
      </c>
      <c r="D15083" s="7">
        <v>46</v>
      </c>
      <c r="E15083" s="7" t="s">
        <v>6593</v>
      </c>
      <c r="F15083" s="7"/>
      <c r="G15083" s="7"/>
      <c r="H15083" s="7">
        <f>IF('Раздел 3.5'!S27=SUM('Раздел 3.5'!S28:S38,'Раздел 3.5'!S42:S47),0,1)</f>
        <v>0</v>
      </c>
      <c r="I15083" s="7"/>
    </row>
    <row r="15084" spans="1:13" x14ac:dyDescent="0.2">
      <c r="A15084" s="6">
        <f t="shared" si="225"/>
        <v>609562</v>
      </c>
      <c r="B15084" s="6">
        <v>74</v>
      </c>
      <c r="C15084" s="7">
        <v>3</v>
      </c>
      <c r="D15084" s="7">
        <v>47</v>
      </c>
      <c r="E15084" s="7" t="s">
        <v>6594</v>
      </c>
      <c r="F15084" s="7"/>
      <c r="G15084" s="7"/>
      <c r="H15084" s="7">
        <f>IF('Раздел 3.5'!T27=SUM('Раздел 3.5'!T28:T38,'Раздел 3.5'!T42:T47),0,1)</f>
        <v>0</v>
      </c>
      <c r="I15084" s="7"/>
    </row>
    <row r="15085" spans="1:13" x14ac:dyDescent="0.2">
      <c r="A15085" s="6">
        <f t="shared" si="225"/>
        <v>609562</v>
      </c>
      <c r="B15085" s="6">
        <v>74</v>
      </c>
      <c r="C15085" s="7">
        <v>3</v>
      </c>
      <c r="D15085" s="7">
        <v>48</v>
      </c>
      <c r="E15085" s="7" t="s">
        <v>6595</v>
      </c>
      <c r="F15085" s="7"/>
      <c r="G15085" s="7"/>
      <c r="H15085" s="7">
        <f>IF('Раздел 3.5'!U27=SUM('Раздел 3.5'!U28:U38,'Раздел 3.5'!U42:U47),0,1)</f>
        <v>0</v>
      </c>
      <c r="I15085" s="7"/>
    </row>
    <row r="15086" spans="1:13" x14ac:dyDescent="0.2">
      <c r="A15086" s="6">
        <f t="shared" si="225"/>
        <v>609562</v>
      </c>
      <c r="B15086" s="6">
        <v>74</v>
      </c>
      <c r="C15086" s="7">
        <v>3</v>
      </c>
      <c r="D15086" s="7">
        <v>49</v>
      </c>
      <c r="E15086" s="7" t="s">
        <v>6596</v>
      </c>
      <c r="F15086" s="7"/>
      <c r="G15086" s="7"/>
      <c r="H15086" s="7">
        <f>IF('Раздел 3.5'!V27=SUM('Раздел 3.5'!V28:V38,'Раздел 3.5'!V42:V47),0,1)</f>
        <v>0</v>
      </c>
      <c r="I15086" s="7"/>
    </row>
    <row r="15087" spans="1:13" x14ac:dyDescent="0.2">
      <c r="A15087" s="6">
        <f t="shared" si="225"/>
        <v>609562</v>
      </c>
      <c r="B15087" s="6">
        <v>74</v>
      </c>
      <c r="C15087" s="7">
        <v>3</v>
      </c>
      <c r="D15087" s="7">
        <v>50</v>
      </c>
      <c r="E15087" s="7" t="s">
        <v>6597</v>
      </c>
      <c r="F15087" s="7"/>
      <c r="G15087" s="7"/>
      <c r="H15087" s="7">
        <f>IF('Раздел 3.5'!W27=SUM('Раздел 3.5'!W28:W38,'Раздел 3.5'!W42:W47),0,1)</f>
        <v>0</v>
      </c>
      <c r="I15087" s="7"/>
    </row>
    <row r="15088" spans="1:13" x14ac:dyDescent="0.2">
      <c r="A15088" s="6">
        <f t="shared" si="225"/>
        <v>609562</v>
      </c>
      <c r="B15088" s="6">
        <v>74</v>
      </c>
      <c r="C15088" s="7">
        <v>3</v>
      </c>
      <c r="D15088" s="7">
        <v>51</v>
      </c>
      <c r="E15088" s="7" t="s">
        <v>6598</v>
      </c>
      <c r="F15088" s="7"/>
      <c r="G15088" s="7"/>
      <c r="H15088" s="7">
        <f>IF('Раздел 3.5'!X27=SUM('Раздел 3.5'!X28:X38,'Раздел 3.5'!X42:X47),0,1)</f>
        <v>0</v>
      </c>
      <c r="I15088" s="7"/>
    </row>
    <row r="15089" spans="1:9" x14ac:dyDescent="0.2">
      <c r="A15089" s="6">
        <f t="shared" si="225"/>
        <v>609562</v>
      </c>
      <c r="B15089" s="6">
        <v>74</v>
      </c>
      <c r="C15089" s="7">
        <v>3</v>
      </c>
      <c r="D15089" s="7">
        <v>52</v>
      </c>
      <c r="E15089" s="7" t="s">
        <v>6599</v>
      </c>
      <c r="F15089" s="7"/>
      <c r="G15089" s="7"/>
      <c r="H15089" s="7">
        <f>IF('Раздел 3.5'!Y27=SUM('Раздел 3.5'!Y28:Y38,'Раздел 3.5'!Y42:Y47),0,1)</f>
        <v>0</v>
      </c>
      <c r="I15089" s="7"/>
    </row>
    <row r="15090" spans="1:9" x14ac:dyDescent="0.2">
      <c r="A15090" s="6">
        <f t="shared" si="225"/>
        <v>609562</v>
      </c>
      <c r="B15090" s="6">
        <v>74</v>
      </c>
      <c r="C15090" s="7">
        <v>3</v>
      </c>
      <c r="D15090" s="7">
        <v>53</v>
      </c>
      <c r="E15090" s="7" t="s">
        <v>6600</v>
      </c>
      <c r="F15090" s="7"/>
      <c r="G15090" s="7"/>
      <c r="H15090" s="7">
        <f>IF('Раздел 3.5'!Z27=SUM('Раздел 3.5'!Z28:Z38,'Раздел 3.5'!Z42:Z47),0,1)</f>
        <v>0</v>
      </c>
      <c r="I15090" s="7"/>
    </row>
    <row r="15091" spans="1:9" x14ac:dyDescent="0.2">
      <c r="A15091" s="6">
        <f t="shared" si="225"/>
        <v>609562</v>
      </c>
      <c r="B15091" s="6">
        <v>74</v>
      </c>
      <c r="C15091" s="7">
        <v>3</v>
      </c>
      <c r="D15091" s="7">
        <v>54</v>
      </c>
      <c r="E15091" s="7" t="s">
        <v>6601</v>
      </c>
      <c r="F15091" s="7"/>
      <c r="G15091" s="7"/>
      <c r="H15091" s="7">
        <f>IF('Раздел 3.5'!AA27=SUM('Раздел 3.5'!AA28:AA38,'Раздел 3.5'!AA42:AA47),0,1)</f>
        <v>0</v>
      </c>
      <c r="I15091" s="7"/>
    </row>
    <row r="15092" spans="1:9" x14ac:dyDescent="0.2">
      <c r="A15092" s="6">
        <f t="shared" si="225"/>
        <v>609562</v>
      </c>
      <c r="B15092" s="6">
        <v>74</v>
      </c>
      <c r="C15092" s="7">
        <v>3</v>
      </c>
      <c r="D15092" s="7">
        <v>55</v>
      </c>
      <c r="E15092" s="7" t="s">
        <v>6602</v>
      </c>
      <c r="F15092" s="7"/>
      <c r="G15092" s="7"/>
      <c r="H15092" s="7">
        <f>IF('Раздел 3.5'!AB27=SUM('Раздел 3.5'!AB28:AB38,'Раздел 3.5'!AB42:AB47),0,1)</f>
        <v>0</v>
      </c>
      <c r="I15092" s="7"/>
    </row>
    <row r="15093" spans="1:9" x14ac:dyDescent="0.2">
      <c r="A15093" s="6">
        <f t="shared" si="225"/>
        <v>609562</v>
      </c>
      <c r="B15093" s="6">
        <v>74</v>
      </c>
      <c r="C15093" s="7">
        <v>3</v>
      </c>
      <c r="D15093" s="7">
        <v>56</v>
      </c>
      <c r="E15093" s="7" t="s">
        <v>6603</v>
      </c>
      <c r="F15093" s="7"/>
      <c r="G15093" s="7"/>
      <c r="H15093" s="7">
        <f>IF('Раздел 3.5'!AC27=SUM('Раздел 3.5'!AC28:AC38,'Раздел 3.5'!AC42:AC47),0,1)</f>
        <v>0</v>
      </c>
      <c r="I15093" s="7"/>
    </row>
    <row r="15094" spans="1:9" x14ac:dyDescent="0.2">
      <c r="A15094" s="6">
        <f t="shared" si="225"/>
        <v>609562</v>
      </c>
      <c r="B15094" s="6">
        <v>74</v>
      </c>
      <c r="C15094" s="7">
        <v>3</v>
      </c>
      <c r="D15094" s="7">
        <v>57</v>
      </c>
      <c r="E15094" s="7" t="s">
        <v>6604</v>
      </c>
      <c r="F15094" s="7"/>
      <c r="G15094" s="7"/>
      <c r="H15094" s="7">
        <f>IF('Раздел 3.5'!AD27=SUM('Раздел 3.5'!AD28:AD38,'Раздел 3.5'!AD42:AD47),0,1)</f>
        <v>0</v>
      </c>
    </row>
    <row r="15095" spans="1:9" x14ac:dyDescent="0.2">
      <c r="A15095" s="6">
        <f t="shared" si="225"/>
        <v>609562</v>
      </c>
      <c r="B15095" s="6">
        <v>74</v>
      </c>
      <c r="C15095" s="7">
        <v>3</v>
      </c>
      <c r="D15095" s="7">
        <v>58</v>
      </c>
      <c r="E15095" s="7" t="s">
        <v>5096</v>
      </c>
      <c r="F15095" s="7"/>
      <c r="G15095" s="7"/>
      <c r="H15095" s="7">
        <f>IF('Раздел 3.5'!AE27=SUM('Раздел 3.5'!AE28:AE38,'Раздел 3.5'!AE42:AE47),0,1)</f>
        <v>0</v>
      </c>
      <c r="I15095" s="7"/>
    </row>
    <row r="15096" spans="1:9" x14ac:dyDescent="0.2">
      <c r="A15096" s="6">
        <f t="shared" si="225"/>
        <v>609562</v>
      </c>
      <c r="B15096" s="6">
        <v>74</v>
      </c>
      <c r="C15096" s="7">
        <v>3</v>
      </c>
      <c r="D15096" s="7">
        <v>59</v>
      </c>
      <c r="E15096" s="7" t="s">
        <v>5097</v>
      </c>
      <c r="F15096" s="7"/>
      <c r="G15096" s="7"/>
      <c r="H15096" s="7">
        <f>IF('Раздел 3.5'!AF27=SUM('Раздел 3.5'!AF28:AF38,'Раздел 3.5'!AF42:AF47),0,1)</f>
        <v>0</v>
      </c>
      <c r="I15096" s="7"/>
    </row>
    <row r="15097" spans="1:9" x14ac:dyDescent="0.2">
      <c r="A15097" s="6">
        <f t="shared" si="225"/>
        <v>609562</v>
      </c>
      <c r="B15097" s="6">
        <v>74</v>
      </c>
      <c r="C15097" s="7">
        <v>3</v>
      </c>
      <c r="D15097" s="7">
        <v>60</v>
      </c>
      <c r="E15097" s="7" t="s">
        <v>5098</v>
      </c>
      <c r="F15097" s="7"/>
      <c r="G15097" s="7"/>
      <c r="H15097" s="7">
        <f>IF('Раздел 3.5'!AG27=SUM('Раздел 3.5'!AG28:AG38,'Раздел 3.5'!AG42:AG47),0,1)</f>
        <v>0</v>
      </c>
      <c r="I15097" s="7"/>
    </row>
    <row r="15098" spans="1:9" x14ac:dyDescent="0.2">
      <c r="A15098" s="6">
        <f t="shared" si="225"/>
        <v>609562</v>
      </c>
      <c r="B15098" s="6">
        <v>74</v>
      </c>
      <c r="C15098" s="7">
        <v>3</v>
      </c>
      <c r="D15098" s="7">
        <v>61</v>
      </c>
      <c r="E15098" s="7" t="s">
        <v>5099</v>
      </c>
      <c r="F15098" s="7"/>
      <c r="G15098" s="7"/>
      <c r="H15098" s="7">
        <f>IF('Раздел 3.5'!AH27=SUM('Раздел 3.5'!AH28:AH38,'Раздел 3.5'!AH42:AH47),0,1)</f>
        <v>0</v>
      </c>
      <c r="I15098" s="7"/>
    </row>
    <row r="15099" spans="1:9" x14ac:dyDescent="0.2">
      <c r="A15099" s="6">
        <f t="shared" si="225"/>
        <v>609562</v>
      </c>
      <c r="B15099" s="6">
        <v>74</v>
      </c>
      <c r="C15099" s="7">
        <v>3</v>
      </c>
      <c r="D15099" s="7">
        <v>62</v>
      </c>
      <c r="E15099" s="7" t="s">
        <v>5100</v>
      </c>
      <c r="F15099" s="7"/>
      <c r="G15099" s="7"/>
      <c r="H15099" s="7">
        <f>IF('Раздел 3.5'!AI27=SUM('Раздел 3.5'!AI28:AI38,'Раздел 3.5'!AI42:AI47),0,1)</f>
        <v>0</v>
      </c>
      <c r="I15099" s="7"/>
    </row>
    <row r="15100" spans="1:9" x14ac:dyDescent="0.2">
      <c r="A15100" s="6">
        <f t="shared" si="225"/>
        <v>609562</v>
      </c>
      <c r="B15100" s="6">
        <v>74</v>
      </c>
      <c r="C15100" s="119">
        <v>3</v>
      </c>
      <c r="D15100" s="119">
        <v>63</v>
      </c>
      <c r="E15100" s="119" t="s">
        <v>5101</v>
      </c>
      <c r="F15100" s="119"/>
      <c r="G15100" s="119"/>
      <c r="H15100" s="119">
        <f>IF('Раздел 3.5'!AJ27=SUM('Раздел 3.5'!AJ28:AJ38,'Раздел 3.5'!AJ42:AJ47),0,1)</f>
        <v>0</v>
      </c>
      <c r="I15100" s="7"/>
    </row>
    <row r="15101" spans="1:9" x14ac:dyDescent="0.2">
      <c r="A15101" s="6">
        <f t="shared" si="225"/>
        <v>609562</v>
      </c>
      <c r="B15101" s="6">
        <v>74</v>
      </c>
      <c r="C15101" s="125">
        <v>4</v>
      </c>
      <c r="D15101" s="125">
        <v>64</v>
      </c>
      <c r="E15101" s="125" t="s">
        <v>5102</v>
      </c>
      <c r="F15101" s="125"/>
      <c r="G15101" s="125"/>
      <c r="H15101" s="7">
        <f>IF('Раздел 3.5'!P22&gt;=SUM('Раздел 3.5'!P23:P25),0,1)</f>
        <v>0</v>
      </c>
      <c r="I15101" s="7"/>
    </row>
    <row r="15102" spans="1:9" x14ac:dyDescent="0.2">
      <c r="A15102" s="6">
        <f t="shared" si="225"/>
        <v>609562</v>
      </c>
      <c r="B15102" s="6">
        <v>74</v>
      </c>
      <c r="C15102" s="7">
        <v>4</v>
      </c>
      <c r="D15102" s="7">
        <v>65</v>
      </c>
      <c r="E15102" s="7" t="s">
        <v>5103</v>
      </c>
      <c r="F15102" s="7"/>
      <c r="G15102" s="7"/>
      <c r="H15102" s="7">
        <f>IF('Раздел 3.5'!Q22&gt;=SUM('Раздел 3.5'!Q23:Q25),0,1)</f>
        <v>0</v>
      </c>
      <c r="I15102" s="7"/>
    </row>
    <row r="15103" spans="1:9" x14ac:dyDescent="0.2">
      <c r="A15103" s="6">
        <f t="shared" si="225"/>
        <v>609562</v>
      </c>
      <c r="B15103" s="6">
        <v>74</v>
      </c>
      <c r="C15103" s="7">
        <v>4</v>
      </c>
      <c r="D15103" s="7">
        <v>66</v>
      </c>
      <c r="E15103" s="7" t="s">
        <v>5104</v>
      </c>
      <c r="F15103" s="7"/>
      <c r="G15103" s="7"/>
      <c r="H15103" s="7">
        <f>IF('Раздел 3.5'!R22&gt;=SUM('Раздел 3.5'!R23:R25),0,1)</f>
        <v>0</v>
      </c>
      <c r="I15103" s="7"/>
    </row>
    <row r="15104" spans="1:9" x14ac:dyDescent="0.2">
      <c r="A15104" s="6">
        <f t="shared" si="225"/>
        <v>609562</v>
      </c>
      <c r="B15104" s="6">
        <v>74</v>
      </c>
      <c r="C15104" s="7">
        <v>4</v>
      </c>
      <c r="D15104" s="7">
        <v>67</v>
      </c>
      <c r="E15104" s="7" t="s">
        <v>5105</v>
      </c>
      <c r="F15104" s="7"/>
      <c r="G15104" s="7"/>
      <c r="H15104" s="7">
        <f>IF('Раздел 3.5'!S22&gt;=SUM('Раздел 3.5'!S23:S25),0,1)</f>
        <v>0</v>
      </c>
      <c r="I15104" s="7"/>
    </row>
    <row r="15105" spans="1:9" x14ac:dyDescent="0.2">
      <c r="A15105" s="6">
        <f t="shared" si="225"/>
        <v>609562</v>
      </c>
      <c r="B15105" s="6">
        <v>74</v>
      </c>
      <c r="C15105" s="7">
        <v>4</v>
      </c>
      <c r="D15105" s="7">
        <v>68</v>
      </c>
      <c r="E15105" s="7" t="s">
        <v>5106</v>
      </c>
      <c r="F15105" s="7"/>
      <c r="G15105" s="7"/>
      <c r="H15105" s="7">
        <f>IF('Раздел 3.5'!T22&gt;=SUM('Раздел 3.5'!T23:T25),0,1)</f>
        <v>0</v>
      </c>
      <c r="I15105" s="7"/>
    </row>
    <row r="15106" spans="1:9" x14ac:dyDescent="0.2">
      <c r="A15106" s="6">
        <f t="shared" si="225"/>
        <v>609562</v>
      </c>
      <c r="B15106" s="6">
        <v>74</v>
      </c>
      <c r="C15106" s="7">
        <v>4</v>
      </c>
      <c r="D15106" s="7">
        <v>69</v>
      </c>
      <c r="E15106" s="7" t="s">
        <v>5107</v>
      </c>
      <c r="F15106" s="7"/>
      <c r="G15106" s="7"/>
      <c r="H15106" s="7">
        <f>IF('Раздел 3.5'!U22&gt;=SUM('Раздел 3.5'!U23:U25),0,1)</f>
        <v>0</v>
      </c>
      <c r="I15106" s="7"/>
    </row>
    <row r="15107" spans="1:9" x14ac:dyDescent="0.2">
      <c r="A15107" s="6">
        <f t="shared" si="225"/>
        <v>609562</v>
      </c>
      <c r="B15107" s="6">
        <v>74</v>
      </c>
      <c r="C15107" s="7">
        <v>4</v>
      </c>
      <c r="D15107" s="7">
        <v>70</v>
      </c>
      <c r="E15107" s="7" t="s">
        <v>5108</v>
      </c>
      <c r="F15107" s="7"/>
      <c r="G15107" s="7"/>
      <c r="H15107" s="7">
        <f>IF('Раздел 3.5'!V22&gt;=SUM('Раздел 3.5'!V23:V25),0,1)</f>
        <v>0</v>
      </c>
      <c r="I15107" s="7"/>
    </row>
    <row r="15108" spans="1:9" x14ac:dyDescent="0.2">
      <c r="A15108" s="6">
        <f t="shared" si="225"/>
        <v>609562</v>
      </c>
      <c r="B15108" s="6">
        <v>74</v>
      </c>
      <c r="C15108" s="7">
        <v>4</v>
      </c>
      <c r="D15108" s="7">
        <v>71</v>
      </c>
      <c r="E15108" s="7" t="s">
        <v>5109</v>
      </c>
      <c r="F15108" s="7"/>
      <c r="G15108" s="7"/>
      <c r="H15108" s="7">
        <f>IF('Раздел 3.5'!W22&gt;=SUM('Раздел 3.5'!W23:W25),0,1)</f>
        <v>0</v>
      </c>
      <c r="I15108" s="7"/>
    </row>
    <row r="15109" spans="1:9" x14ac:dyDescent="0.2">
      <c r="A15109" s="6">
        <f t="shared" si="225"/>
        <v>609562</v>
      </c>
      <c r="B15109" s="6">
        <v>74</v>
      </c>
      <c r="C15109" s="7">
        <v>4</v>
      </c>
      <c r="D15109" s="7">
        <v>72</v>
      </c>
      <c r="E15109" s="7" t="s">
        <v>5110</v>
      </c>
      <c r="F15109" s="7"/>
      <c r="G15109" s="7"/>
      <c r="H15109" s="7">
        <f>IF('Раздел 3.5'!X22&gt;=SUM('Раздел 3.5'!X23:X25),0,1)</f>
        <v>0</v>
      </c>
      <c r="I15109" s="7"/>
    </row>
    <row r="15110" spans="1:9" x14ac:dyDescent="0.2">
      <c r="A15110" s="6">
        <f t="shared" si="225"/>
        <v>609562</v>
      </c>
      <c r="B15110" s="6">
        <v>74</v>
      </c>
      <c r="C15110" s="7">
        <v>4</v>
      </c>
      <c r="D15110" s="7">
        <v>73</v>
      </c>
      <c r="E15110" s="7" t="s">
        <v>5111</v>
      </c>
      <c r="F15110" s="7"/>
      <c r="G15110" s="7"/>
      <c r="H15110" s="7">
        <f>IF('Раздел 3.5'!Y22&gt;=SUM('Раздел 3.5'!Y23:Y25),0,1)</f>
        <v>0</v>
      </c>
      <c r="I15110" s="7"/>
    </row>
    <row r="15111" spans="1:9" x14ac:dyDescent="0.2">
      <c r="A15111" s="6">
        <f t="shared" si="225"/>
        <v>609562</v>
      </c>
      <c r="B15111" s="6">
        <v>74</v>
      </c>
      <c r="C15111" s="7">
        <v>4</v>
      </c>
      <c r="D15111" s="7">
        <v>74</v>
      </c>
      <c r="E15111" s="7" t="s">
        <v>5112</v>
      </c>
      <c r="F15111" s="7"/>
      <c r="G15111" s="7"/>
      <c r="H15111" s="7">
        <f>IF('Раздел 3.5'!Z22&gt;=SUM('Раздел 3.5'!Z23:Z25),0,1)</f>
        <v>0</v>
      </c>
      <c r="I15111" s="7"/>
    </row>
    <row r="15112" spans="1:9" x14ac:dyDescent="0.2">
      <c r="A15112" s="6">
        <f t="shared" si="225"/>
        <v>609562</v>
      </c>
      <c r="B15112" s="6">
        <v>74</v>
      </c>
      <c r="C15112" s="7">
        <v>4</v>
      </c>
      <c r="D15112" s="7">
        <v>75</v>
      </c>
      <c r="E15112" s="7" t="s">
        <v>5113</v>
      </c>
      <c r="F15112" s="7"/>
      <c r="G15112" s="7"/>
      <c r="H15112" s="7">
        <f>IF('Раздел 3.5'!AA22&gt;=SUM('Раздел 3.5'!AA23:AA25),0,1)</f>
        <v>0</v>
      </c>
      <c r="I15112" s="7"/>
    </row>
    <row r="15113" spans="1:9" x14ac:dyDescent="0.2">
      <c r="A15113" s="6">
        <f t="shared" si="225"/>
        <v>609562</v>
      </c>
      <c r="B15113" s="6">
        <v>74</v>
      </c>
      <c r="C15113" s="7">
        <v>4</v>
      </c>
      <c r="D15113" s="7">
        <v>76</v>
      </c>
      <c r="E15113" s="7" t="s">
        <v>5114</v>
      </c>
      <c r="F15113" s="7"/>
      <c r="G15113" s="7"/>
      <c r="H15113" s="7">
        <f>IF('Раздел 3.5'!AB22&gt;=SUM('Раздел 3.5'!AB23:AB25),0,1)</f>
        <v>0</v>
      </c>
      <c r="I15113" s="7"/>
    </row>
    <row r="15114" spans="1:9" x14ac:dyDescent="0.2">
      <c r="A15114" s="6">
        <f t="shared" si="225"/>
        <v>609562</v>
      </c>
      <c r="B15114" s="6">
        <v>74</v>
      </c>
      <c r="C15114" s="7">
        <v>4</v>
      </c>
      <c r="D15114" s="7">
        <v>77</v>
      </c>
      <c r="E15114" s="7" t="s">
        <v>5115</v>
      </c>
      <c r="F15114" s="7"/>
      <c r="G15114" s="7"/>
      <c r="H15114" s="7">
        <f>IF('Раздел 3.5'!AC22&gt;=SUM('Раздел 3.5'!AC23:AC25),0,1)</f>
        <v>0</v>
      </c>
      <c r="I15114" s="7"/>
    </row>
    <row r="15115" spans="1:9" x14ac:dyDescent="0.2">
      <c r="A15115" s="6">
        <f t="shared" si="225"/>
        <v>609562</v>
      </c>
      <c r="B15115" s="6">
        <v>74</v>
      </c>
      <c r="C15115" s="7">
        <v>4</v>
      </c>
      <c r="D15115" s="7">
        <v>78</v>
      </c>
      <c r="E15115" s="7" t="s">
        <v>5116</v>
      </c>
      <c r="F15115" s="7"/>
      <c r="G15115" s="7"/>
      <c r="H15115" s="7">
        <f>IF('Раздел 3.5'!AD22&gt;=SUM('Раздел 3.5'!AD23:AD25),0,1)</f>
        <v>0</v>
      </c>
    </row>
    <row r="15116" spans="1:9" x14ac:dyDescent="0.2">
      <c r="A15116" s="6">
        <f t="shared" si="225"/>
        <v>609562</v>
      </c>
      <c r="B15116" s="6">
        <v>74</v>
      </c>
      <c r="C15116" s="7">
        <v>4</v>
      </c>
      <c r="D15116" s="7">
        <v>79</v>
      </c>
      <c r="E15116" s="7" t="s">
        <v>5117</v>
      </c>
      <c r="F15116" s="7"/>
      <c r="G15116" s="7"/>
      <c r="H15116" s="7">
        <f>IF('Раздел 3.5'!AE22&gt;=SUM('Раздел 3.5'!AE23:AE25),0,1)</f>
        <v>0</v>
      </c>
      <c r="I15116" s="7"/>
    </row>
    <row r="15117" spans="1:9" x14ac:dyDescent="0.2">
      <c r="A15117" s="6">
        <f t="shared" si="225"/>
        <v>609562</v>
      </c>
      <c r="B15117" s="6">
        <v>74</v>
      </c>
      <c r="C15117" s="7">
        <v>4</v>
      </c>
      <c r="D15117" s="7">
        <v>80</v>
      </c>
      <c r="E15117" s="7" t="s">
        <v>5118</v>
      </c>
      <c r="F15117" s="7"/>
      <c r="G15117" s="7"/>
      <c r="H15117" s="7">
        <f>IF('Раздел 3.5'!AF22&gt;=SUM('Раздел 3.5'!AF23:AF25),0,1)</f>
        <v>0</v>
      </c>
      <c r="I15117" s="7"/>
    </row>
    <row r="15118" spans="1:9" x14ac:dyDescent="0.2">
      <c r="A15118" s="6">
        <f t="shared" si="225"/>
        <v>609562</v>
      </c>
      <c r="B15118" s="6">
        <v>74</v>
      </c>
      <c r="C15118" s="7">
        <v>4</v>
      </c>
      <c r="D15118" s="7">
        <v>81</v>
      </c>
      <c r="E15118" s="7" t="s">
        <v>5120</v>
      </c>
      <c r="F15118" s="7"/>
      <c r="G15118" s="7"/>
      <c r="H15118" s="7">
        <f>IF('Раздел 3.5'!AG22&gt;=SUM('Раздел 3.5'!AG23:AG25),0,1)</f>
        <v>0</v>
      </c>
      <c r="I15118" s="7"/>
    </row>
    <row r="15119" spans="1:9" x14ac:dyDescent="0.2">
      <c r="A15119" s="6">
        <f t="shared" si="225"/>
        <v>609562</v>
      </c>
      <c r="B15119" s="6">
        <v>74</v>
      </c>
      <c r="C15119" s="7">
        <v>4</v>
      </c>
      <c r="D15119" s="7">
        <v>82</v>
      </c>
      <c r="E15119" s="7" t="s">
        <v>5913</v>
      </c>
      <c r="F15119" s="7"/>
      <c r="G15119" s="7"/>
      <c r="H15119" s="7">
        <f>IF('Раздел 3.5'!AH22&gt;=SUM('Раздел 3.5'!AH23:AH25),0,1)</f>
        <v>0</v>
      </c>
      <c r="I15119" s="7"/>
    </row>
    <row r="15120" spans="1:9" x14ac:dyDescent="0.2">
      <c r="A15120" s="6">
        <f t="shared" si="225"/>
        <v>609562</v>
      </c>
      <c r="B15120" s="6">
        <v>74</v>
      </c>
      <c r="C15120" s="7">
        <v>4</v>
      </c>
      <c r="D15120" s="7">
        <v>83</v>
      </c>
      <c r="E15120" s="7" t="s">
        <v>5914</v>
      </c>
      <c r="F15120" s="7"/>
      <c r="G15120" s="7"/>
      <c r="H15120" s="7">
        <f>IF('Раздел 3.5'!AI22&gt;=SUM('Раздел 3.5'!AI23:AI25),0,1)</f>
        <v>0</v>
      </c>
      <c r="I15120" s="7"/>
    </row>
    <row r="15121" spans="1:9" x14ac:dyDescent="0.2">
      <c r="A15121" s="6">
        <f t="shared" si="225"/>
        <v>609562</v>
      </c>
      <c r="B15121" s="6">
        <v>74</v>
      </c>
      <c r="C15121" s="119">
        <v>4</v>
      </c>
      <c r="D15121" s="119">
        <v>84</v>
      </c>
      <c r="E15121" s="119" t="s">
        <v>5915</v>
      </c>
      <c r="F15121" s="119"/>
      <c r="G15121" s="119"/>
      <c r="H15121" s="119">
        <f>IF('Раздел 3.5'!AJ22&gt;=SUM('Раздел 3.5'!AJ23:AJ25),0,1)</f>
        <v>0</v>
      </c>
      <c r="I15121" s="7"/>
    </row>
    <row r="15122" spans="1:9" x14ac:dyDescent="0.2">
      <c r="A15122" s="6">
        <f t="shared" si="225"/>
        <v>609562</v>
      </c>
      <c r="B15122" s="6">
        <v>74</v>
      </c>
      <c r="C15122" s="7">
        <v>5</v>
      </c>
      <c r="D15122" s="7">
        <v>85</v>
      </c>
      <c r="E15122" s="7" t="s">
        <v>5119</v>
      </c>
      <c r="F15122" s="7"/>
      <c r="G15122" s="7"/>
      <c r="H15122" s="7">
        <f>IF('Раздел 3.5'!P38&gt;=SUM('Раздел 3.5'!P39:P41),0,1)</f>
        <v>0</v>
      </c>
      <c r="I15122" s="7"/>
    </row>
    <row r="15123" spans="1:9" x14ac:dyDescent="0.2">
      <c r="A15123" s="6">
        <f t="shared" si="225"/>
        <v>609562</v>
      </c>
      <c r="B15123" s="6">
        <v>74</v>
      </c>
      <c r="C15123" s="7">
        <v>5</v>
      </c>
      <c r="D15123" s="7">
        <v>86</v>
      </c>
      <c r="E15123" s="7" t="s">
        <v>6737</v>
      </c>
      <c r="F15123" s="7"/>
      <c r="G15123" s="7"/>
      <c r="H15123" s="7">
        <f>IF('Раздел 3.5'!Q38&gt;=SUM('Раздел 3.5'!Q39:Q41),0,1)</f>
        <v>0</v>
      </c>
      <c r="I15123" s="7"/>
    </row>
    <row r="15124" spans="1:9" x14ac:dyDescent="0.2">
      <c r="A15124" s="6">
        <f t="shared" si="225"/>
        <v>609562</v>
      </c>
      <c r="B15124" s="6">
        <v>74</v>
      </c>
      <c r="C15124" s="7">
        <v>5</v>
      </c>
      <c r="D15124" s="7">
        <v>87</v>
      </c>
      <c r="E15124" s="7" t="s">
        <v>6738</v>
      </c>
      <c r="F15124" s="7"/>
      <c r="G15124" s="7"/>
      <c r="H15124" s="7">
        <f>IF('Раздел 3.5'!R38&gt;=SUM('Раздел 3.5'!R39:R41),0,1)</f>
        <v>0</v>
      </c>
      <c r="I15124" s="7"/>
    </row>
    <row r="15125" spans="1:9" x14ac:dyDescent="0.2">
      <c r="A15125" s="6">
        <f t="shared" si="225"/>
        <v>609562</v>
      </c>
      <c r="B15125" s="6">
        <v>74</v>
      </c>
      <c r="C15125" s="7">
        <v>5</v>
      </c>
      <c r="D15125" s="7">
        <v>88</v>
      </c>
      <c r="E15125" s="7" t="s">
        <v>6739</v>
      </c>
      <c r="F15125" s="7"/>
      <c r="G15125" s="7"/>
      <c r="H15125" s="7">
        <f>IF('Раздел 3.5'!S38&gt;=SUM('Раздел 3.5'!S39:S41),0,1)</f>
        <v>0</v>
      </c>
      <c r="I15125" s="7"/>
    </row>
    <row r="15126" spans="1:9" x14ac:dyDescent="0.2">
      <c r="A15126" s="6">
        <f t="shared" si="225"/>
        <v>609562</v>
      </c>
      <c r="B15126" s="6">
        <v>74</v>
      </c>
      <c r="C15126" s="7">
        <v>5</v>
      </c>
      <c r="D15126" s="7">
        <v>89</v>
      </c>
      <c r="E15126" s="7" t="s">
        <v>6740</v>
      </c>
      <c r="F15126" s="7"/>
      <c r="G15126" s="7"/>
      <c r="H15126" s="7">
        <f>IF('Раздел 3.5'!T38&gt;=SUM('Раздел 3.5'!T39:T41),0,1)</f>
        <v>0</v>
      </c>
      <c r="I15126" s="7"/>
    </row>
    <row r="15127" spans="1:9" x14ac:dyDescent="0.2">
      <c r="A15127" s="6">
        <f t="shared" si="225"/>
        <v>609562</v>
      </c>
      <c r="B15127" s="6">
        <v>74</v>
      </c>
      <c r="C15127" s="7">
        <v>5</v>
      </c>
      <c r="D15127" s="7">
        <v>90</v>
      </c>
      <c r="E15127" s="7" t="s">
        <v>6741</v>
      </c>
      <c r="F15127" s="7"/>
      <c r="G15127" s="7"/>
      <c r="H15127" s="7">
        <f>IF('Раздел 3.5'!U38&gt;=SUM('Раздел 3.5'!U39:U41),0,1)</f>
        <v>0</v>
      </c>
      <c r="I15127" s="7"/>
    </row>
    <row r="15128" spans="1:9" x14ac:dyDescent="0.2">
      <c r="A15128" s="6">
        <f t="shared" si="225"/>
        <v>609562</v>
      </c>
      <c r="B15128" s="6">
        <v>74</v>
      </c>
      <c r="C15128" s="7">
        <v>5</v>
      </c>
      <c r="D15128" s="7">
        <v>91</v>
      </c>
      <c r="E15128" s="7" t="s">
        <v>7561</v>
      </c>
      <c r="F15128" s="7"/>
      <c r="G15128" s="7"/>
      <c r="H15128" s="7">
        <f>IF('Раздел 3.5'!V38&gt;=SUM('Раздел 3.5'!V39:V41),0,1)</f>
        <v>0</v>
      </c>
      <c r="I15128" s="7"/>
    </row>
    <row r="15129" spans="1:9" x14ac:dyDescent="0.2">
      <c r="A15129" s="6">
        <f t="shared" si="225"/>
        <v>609562</v>
      </c>
      <c r="B15129" s="6">
        <v>74</v>
      </c>
      <c r="C15129" s="7">
        <v>5</v>
      </c>
      <c r="D15129" s="7">
        <v>92</v>
      </c>
      <c r="E15129" s="7" t="s">
        <v>7562</v>
      </c>
      <c r="F15129" s="7"/>
      <c r="G15129" s="7"/>
      <c r="H15129" s="7">
        <f>IF('Раздел 3.5'!W38&gt;=SUM('Раздел 3.5'!W39:W41),0,1)</f>
        <v>0</v>
      </c>
      <c r="I15129" s="7"/>
    </row>
    <row r="15130" spans="1:9" x14ac:dyDescent="0.2">
      <c r="A15130" s="6">
        <f t="shared" si="225"/>
        <v>609562</v>
      </c>
      <c r="B15130" s="6">
        <v>74</v>
      </c>
      <c r="C15130" s="7">
        <v>5</v>
      </c>
      <c r="D15130" s="7">
        <v>93</v>
      </c>
      <c r="E15130" s="7" t="s">
        <v>7563</v>
      </c>
      <c r="F15130" s="7"/>
      <c r="G15130" s="7"/>
      <c r="H15130" s="7">
        <f>IF('Раздел 3.5'!X38&gt;=SUM('Раздел 3.5'!X39:X41),0,1)</f>
        <v>0</v>
      </c>
      <c r="I15130" s="7"/>
    </row>
    <row r="15131" spans="1:9" x14ac:dyDescent="0.2">
      <c r="A15131" s="6">
        <f t="shared" si="225"/>
        <v>609562</v>
      </c>
      <c r="B15131" s="6">
        <v>74</v>
      </c>
      <c r="C15131" s="7">
        <v>5</v>
      </c>
      <c r="D15131" s="7">
        <v>94</v>
      </c>
      <c r="E15131" s="7" t="s">
        <v>7564</v>
      </c>
      <c r="F15131" s="7"/>
      <c r="G15131" s="7"/>
      <c r="H15131" s="7">
        <f>IF('Раздел 3.5'!Y38&gt;=SUM('Раздел 3.5'!Y39:Y41),0,1)</f>
        <v>0</v>
      </c>
      <c r="I15131" s="7"/>
    </row>
    <row r="15132" spans="1:9" x14ac:dyDescent="0.2">
      <c r="A15132" s="6">
        <f t="shared" si="225"/>
        <v>609562</v>
      </c>
      <c r="B15132" s="6">
        <v>74</v>
      </c>
      <c r="C15132" s="7">
        <v>5</v>
      </c>
      <c r="D15132" s="7">
        <v>95</v>
      </c>
      <c r="E15132" s="7" t="s">
        <v>7565</v>
      </c>
      <c r="F15132" s="7"/>
      <c r="G15132" s="7"/>
      <c r="H15132" s="7">
        <f>IF('Раздел 3.5'!Z38&gt;=SUM('Раздел 3.5'!Z39:Z41),0,1)</f>
        <v>0</v>
      </c>
      <c r="I15132" s="7"/>
    </row>
    <row r="15133" spans="1:9" x14ac:dyDescent="0.2">
      <c r="A15133" s="6">
        <f t="shared" si="225"/>
        <v>609562</v>
      </c>
      <c r="B15133" s="6">
        <v>74</v>
      </c>
      <c r="C15133" s="7">
        <v>5</v>
      </c>
      <c r="D15133" s="7">
        <v>96</v>
      </c>
      <c r="E15133" s="7" t="s">
        <v>4446</v>
      </c>
      <c r="F15133" s="7"/>
      <c r="G15133" s="7"/>
      <c r="H15133" s="7">
        <f>IF('Раздел 3.5'!AA38&gt;=SUM('Раздел 3.5'!AA39:AA41),0,1)</f>
        <v>0</v>
      </c>
      <c r="I15133" s="7"/>
    </row>
    <row r="15134" spans="1:9" x14ac:dyDescent="0.2">
      <c r="A15134" s="6">
        <f t="shared" si="225"/>
        <v>609562</v>
      </c>
      <c r="B15134" s="6">
        <v>74</v>
      </c>
      <c r="C15134" s="7">
        <v>5</v>
      </c>
      <c r="D15134" s="7">
        <v>97</v>
      </c>
      <c r="E15134" s="7" t="s">
        <v>4447</v>
      </c>
      <c r="F15134" s="7"/>
      <c r="G15134" s="7"/>
      <c r="H15134" s="7">
        <f>IF('Раздел 3.5'!AB38&gt;=SUM('Раздел 3.5'!AB39:AB41),0,1)</f>
        <v>0</v>
      </c>
      <c r="I15134" s="7"/>
    </row>
    <row r="15135" spans="1:9" x14ac:dyDescent="0.2">
      <c r="A15135" s="6">
        <f t="shared" ref="A15135:A15198" si="226">P_3</f>
        <v>609562</v>
      </c>
      <c r="B15135" s="6">
        <v>74</v>
      </c>
      <c r="C15135" s="7">
        <v>5</v>
      </c>
      <c r="D15135" s="7">
        <v>98</v>
      </c>
      <c r="E15135" s="7" t="s">
        <v>4448</v>
      </c>
      <c r="F15135" s="7"/>
      <c r="G15135" s="7"/>
      <c r="H15135" s="7">
        <f>IF('Раздел 3.5'!AC38&gt;=SUM('Раздел 3.5'!AC39:AC41),0,1)</f>
        <v>0</v>
      </c>
      <c r="I15135" s="7"/>
    </row>
    <row r="15136" spans="1:9" x14ac:dyDescent="0.2">
      <c r="A15136" s="6">
        <f t="shared" si="226"/>
        <v>609562</v>
      </c>
      <c r="B15136" s="6">
        <v>74</v>
      </c>
      <c r="C15136" s="7">
        <v>5</v>
      </c>
      <c r="D15136" s="7">
        <v>99</v>
      </c>
      <c r="E15136" s="7" t="s">
        <v>4449</v>
      </c>
      <c r="F15136" s="7"/>
      <c r="G15136" s="7"/>
      <c r="H15136" s="7">
        <f>IF('Раздел 3.5'!AD38&gt;=SUM('Раздел 3.5'!AD39:AD41),0,1)</f>
        <v>0</v>
      </c>
    </row>
    <row r="15137" spans="1:9" x14ac:dyDescent="0.2">
      <c r="A15137" s="6">
        <f t="shared" si="226"/>
        <v>609562</v>
      </c>
      <c r="B15137" s="6">
        <v>74</v>
      </c>
      <c r="C15137" s="7">
        <v>5</v>
      </c>
      <c r="D15137" s="7">
        <v>100</v>
      </c>
      <c r="E15137" s="7" t="s">
        <v>5967</v>
      </c>
      <c r="F15137" s="7"/>
      <c r="G15137" s="7"/>
      <c r="H15137" s="7">
        <f>IF('Раздел 3.5'!AE38&gt;=SUM('Раздел 3.5'!AE39:AE41),0,1)</f>
        <v>0</v>
      </c>
      <c r="I15137" s="7"/>
    </row>
    <row r="15138" spans="1:9" x14ac:dyDescent="0.2">
      <c r="A15138" s="6">
        <f t="shared" si="226"/>
        <v>609562</v>
      </c>
      <c r="B15138" s="6">
        <v>74</v>
      </c>
      <c r="C15138" s="7">
        <v>5</v>
      </c>
      <c r="D15138" s="7">
        <v>101</v>
      </c>
      <c r="E15138" s="7" t="s">
        <v>5968</v>
      </c>
      <c r="F15138" s="7"/>
      <c r="G15138" s="7"/>
      <c r="H15138" s="7">
        <f>IF('Раздел 3.5'!AF38&gt;=SUM('Раздел 3.5'!AF39:AF41),0,1)</f>
        <v>0</v>
      </c>
      <c r="I15138" s="7"/>
    </row>
    <row r="15139" spans="1:9" x14ac:dyDescent="0.2">
      <c r="A15139" s="6">
        <f t="shared" si="226"/>
        <v>609562</v>
      </c>
      <c r="B15139" s="6">
        <v>74</v>
      </c>
      <c r="C15139" s="7">
        <v>5</v>
      </c>
      <c r="D15139" s="7">
        <v>102</v>
      </c>
      <c r="E15139" s="7" t="s">
        <v>5969</v>
      </c>
      <c r="F15139" s="7"/>
      <c r="G15139" s="7"/>
      <c r="H15139" s="7">
        <f>IF('Раздел 3.5'!AG38&gt;=SUM('Раздел 3.5'!AG39:AG41),0,1)</f>
        <v>0</v>
      </c>
      <c r="I15139" s="7"/>
    </row>
    <row r="15140" spans="1:9" x14ac:dyDescent="0.2">
      <c r="A15140" s="6">
        <f t="shared" si="226"/>
        <v>609562</v>
      </c>
      <c r="B15140" s="6">
        <v>74</v>
      </c>
      <c r="C15140" s="7">
        <v>5</v>
      </c>
      <c r="D15140" s="7">
        <v>103</v>
      </c>
      <c r="E15140" s="7" t="s">
        <v>5970</v>
      </c>
      <c r="F15140" s="7"/>
      <c r="G15140" s="7"/>
      <c r="H15140" s="7">
        <f>IF('Раздел 3.5'!AH38&gt;=SUM('Раздел 3.5'!AH39:AH41),0,1)</f>
        <v>0</v>
      </c>
      <c r="I15140" s="7"/>
    </row>
    <row r="15141" spans="1:9" x14ac:dyDescent="0.2">
      <c r="A15141" s="6">
        <f t="shared" si="226"/>
        <v>609562</v>
      </c>
      <c r="B15141" s="6">
        <v>74</v>
      </c>
      <c r="C15141" s="7">
        <v>5</v>
      </c>
      <c r="D15141" s="7">
        <v>104</v>
      </c>
      <c r="E15141" s="7" t="s">
        <v>6800</v>
      </c>
      <c r="F15141" s="7"/>
      <c r="G15141" s="7"/>
      <c r="H15141" s="7">
        <f>IF('Раздел 3.5'!AI38&gt;=SUM('Раздел 3.5'!AI39:AI41),0,1)</f>
        <v>0</v>
      </c>
      <c r="I15141" s="7"/>
    </row>
    <row r="15142" spans="1:9" x14ac:dyDescent="0.2">
      <c r="A15142" s="6">
        <f t="shared" si="226"/>
        <v>609562</v>
      </c>
      <c r="B15142" s="6">
        <v>74</v>
      </c>
      <c r="C15142" s="119">
        <v>5</v>
      </c>
      <c r="D15142" s="119">
        <v>105</v>
      </c>
      <c r="E15142" s="119" t="s">
        <v>5973</v>
      </c>
      <c r="F15142" s="119"/>
      <c r="G15142" s="119"/>
      <c r="H15142" s="119">
        <f>IF('Раздел 3.5'!AJ38&gt;=SUM('Раздел 3.5'!AJ39:AJ41),0,1)</f>
        <v>0</v>
      </c>
      <c r="I15142" s="7"/>
    </row>
    <row r="15143" spans="1:9" x14ac:dyDescent="0.2">
      <c r="A15143" s="6">
        <f t="shared" si="226"/>
        <v>609562</v>
      </c>
      <c r="B15143" s="6">
        <v>74</v>
      </c>
      <c r="C15143" s="7">
        <v>6</v>
      </c>
      <c r="D15143" s="7">
        <v>106</v>
      </c>
      <c r="E15143" s="7" t="s">
        <v>3630</v>
      </c>
      <c r="F15143" s="7"/>
      <c r="G15143" s="7"/>
      <c r="H15143" s="7">
        <f>IF('Раздел 3.5'!P49&gt;=SUM('Раздел 3.5'!P50:P52),0,1)</f>
        <v>0</v>
      </c>
      <c r="I15143" s="7"/>
    </row>
    <row r="15144" spans="1:9" x14ac:dyDescent="0.2">
      <c r="A15144" s="6">
        <f t="shared" si="226"/>
        <v>609562</v>
      </c>
      <c r="B15144" s="6">
        <v>74</v>
      </c>
      <c r="C15144" s="7">
        <v>6</v>
      </c>
      <c r="D15144" s="7">
        <v>107</v>
      </c>
      <c r="E15144" s="7" t="s">
        <v>3631</v>
      </c>
      <c r="F15144" s="7"/>
      <c r="G15144" s="7"/>
      <c r="H15144" s="7">
        <f>IF('Раздел 3.5'!Q49&gt;=SUM('Раздел 3.5'!Q50:Q52),0,1)</f>
        <v>0</v>
      </c>
      <c r="I15144" s="7"/>
    </row>
    <row r="15145" spans="1:9" x14ac:dyDescent="0.2">
      <c r="A15145" s="6">
        <f t="shared" si="226"/>
        <v>609562</v>
      </c>
      <c r="B15145" s="6">
        <v>74</v>
      </c>
      <c r="C15145" s="7">
        <v>6</v>
      </c>
      <c r="D15145" s="7">
        <v>108</v>
      </c>
      <c r="E15145" s="7" t="s">
        <v>3632</v>
      </c>
      <c r="F15145" s="7"/>
      <c r="G15145" s="7"/>
      <c r="H15145" s="7">
        <f>IF('Раздел 3.5'!R49&gt;=SUM('Раздел 3.5'!R50:R52),0,1)</f>
        <v>0</v>
      </c>
      <c r="I15145" s="7"/>
    </row>
    <row r="15146" spans="1:9" x14ac:dyDescent="0.2">
      <c r="A15146" s="6">
        <f t="shared" si="226"/>
        <v>609562</v>
      </c>
      <c r="B15146" s="6">
        <v>74</v>
      </c>
      <c r="C15146" s="7">
        <v>6</v>
      </c>
      <c r="D15146" s="7">
        <v>109</v>
      </c>
      <c r="E15146" s="7" t="s">
        <v>3633</v>
      </c>
      <c r="F15146" s="7"/>
      <c r="G15146" s="7"/>
      <c r="H15146" s="7">
        <f>IF('Раздел 3.5'!S49&gt;=SUM('Раздел 3.5'!S50:S52),0,1)</f>
        <v>0</v>
      </c>
      <c r="I15146" s="7"/>
    </row>
    <row r="15147" spans="1:9" x14ac:dyDescent="0.2">
      <c r="A15147" s="6">
        <f t="shared" si="226"/>
        <v>609562</v>
      </c>
      <c r="B15147" s="6">
        <v>74</v>
      </c>
      <c r="C15147" s="7">
        <v>6</v>
      </c>
      <c r="D15147" s="7">
        <v>110</v>
      </c>
      <c r="E15147" s="7" t="s">
        <v>3634</v>
      </c>
      <c r="F15147" s="7"/>
      <c r="G15147" s="7"/>
      <c r="H15147" s="7">
        <f>IF('Раздел 3.5'!T49&gt;=SUM('Раздел 3.5'!T50:T52),0,1)</f>
        <v>0</v>
      </c>
      <c r="I15147" s="7"/>
    </row>
    <row r="15148" spans="1:9" x14ac:dyDescent="0.2">
      <c r="A15148" s="6">
        <f t="shared" si="226"/>
        <v>609562</v>
      </c>
      <c r="B15148" s="6">
        <v>74</v>
      </c>
      <c r="C15148" s="7">
        <v>6</v>
      </c>
      <c r="D15148" s="7">
        <v>111</v>
      </c>
      <c r="E15148" s="7" t="s">
        <v>3635</v>
      </c>
      <c r="F15148" s="7"/>
      <c r="G15148" s="7"/>
      <c r="H15148" s="7">
        <f>IF('Раздел 3.5'!U49&gt;=SUM('Раздел 3.5'!U50:U52),0,1)</f>
        <v>0</v>
      </c>
      <c r="I15148" s="7"/>
    </row>
    <row r="15149" spans="1:9" x14ac:dyDescent="0.2">
      <c r="A15149" s="6">
        <f t="shared" si="226"/>
        <v>609562</v>
      </c>
      <c r="B15149" s="6">
        <v>74</v>
      </c>
      <c r="C15149" s="7">
        <v>6</v>
      </c>
      <c r="D15149" s="7">
        <v>112</v>
      </c>
      <c r="E15149" s="7" t="s">
        <v>3636</v>
      </c>
      <c r="F15149" s="7"/>
      <c r="G15149" s="7"/>
      <c r="H15149" s="7">
        <f>IF('Раздел 3.5'!V49&gt;=SUM('Раздел 3.5'!V50:V52),0,1)</f>
        <v>0</v>
      </c>
      <c r="I15149" s="7"/>
    </row>
    <row r="15150" spans="1:9" x14ac:dyDescent="0.2">
      <c r="A15150" s="6">
        <f t="shared" si="226"/>
        <v>609562</v>
      </c>
      <c r="B15150" s="6">
        <v>74</v>
      </c>
      <c r="C15150" s="7">
        <v>6</v>
      </c>
      <c r="D15150" s="7">
        <v>113</v>
      </c>
      <c r="E15150" s="7" t="s">
        <v>3637</v>
      </c>
      <c r="F15150" s="7"/>
      <c r="G15150" s="7"/>
      <c r="H15150" s="7">
        <f>IF('Раздел 3.5'!W49&gt;=SUM('Раздел 3.5'!W50:W52),0,1)</f>
        <v>0</v>
      </c>
      <c r="I15150" s="7"/>
    </row>
    <row r="15151" spans="1:9" x14ac:dyDescent="0.2">
      <c r="A15151" s="6">
        <f t="shared" si="226"/>
        <v>609562</v>
      </c>
      <c r="B15151" s="6">
        <v>74</v>
      </c>
      <c r="C15151" s="7">
        <v>6</v>
      </c>
      <c r="D15151" s="7">
        <v>114</v>
      </c>
      <c r="E15151" s="7" t="s">
        <v>4466</v>
      </c>
      <c r="F15151" s="7"/>
      <c r="G15151" s="7"/>
      <c r="H15151" s="7">
        <f>IF('Раздел 3.5'!X49&gt;=SUM('Раздел 3.5'!X50:X52),0,1)</f>
        <v>0</v>
      </c>
      <c r="I15151" s="7"/>
    </row>
    <row r="15152" spans="1:9" x14ac:dyDescent="0.2">
      <c r="A15152" s="6">
        <f t="shared" si="226"/>
        <v>609562</v>
      </c>
      <c r="B15152" s="6">
        <v>74</v>
      </c>
      <c r="C15152" s="7">
        <v>6</v>
      </c>
      <c r="D15152" s="7">
        <v>115</v>
      </c>
      <c r="E15152" s="7" t="s">
        <v>4467</v>
      </c>
      <c r="F15152" s="7"/>
      <c r="G15152" s="7"/>
      <c r="H15152" s="7">
        <f>IF('Раздел 3.5'!Y49&gt;=SUM('Раздел 3.5'!Y50:Y52),0,1)</f>
        <v>0</v>
      </c>
      <c r="I15152" s="7"/>
    </row>
    <row r="15153" spans="1:9" x14ac:dyDescent="0.2">
      <c r="A15153" s="6">
        <f t="shared" si="226"/>
        <v>609562</v>
      </c>
      <c r="B15153" s="6">
        <v>74</v>
      </c>
      <c r="C15153" s="7">
        <v>6</v>
      </c>
      <c r="D15153" s="7">
        <v>116</v>
      </c>
      <c r="E15153" s="7" t="s">
        <v>4468</v>
      </c>
      <c r="F15153" s="7"/>
      <c r="G15153" s="7"/>
      <c r="H15153" s="7">
        <f>IF('Раздел 3.5'!Z49&gt;=SUM('Раздел 3.5'!Z50:Z52),0,1)</f>
        <v>0</v>
      </c>
      <c r="I15153" s="7"/>
    </row>
    <row r="15154" spans="1:9" x14ac:dyDescent="0.2">
      <c r="A15154" s="6">
        <f t="shared" si="226"/>
        <v>609562</v>
      </c>
      <c r="B15154" s="6">
        <v>74</v>
      </c>
      <c r="C15154" s="7">
        <v>6</v>
      </c>
      <c r="D15154" s="7">
        <v>117</v>
      </c>
      <c r="E15154" s="7" t="s">
        <v>4469</v>
      </c>
      <c r="F15154" s="7"/>
      <c r="G15154" s="7"/>
      <c r="H15154" s="7">
        <f>IF('Раздел 3.5'!AA49&gt;=SUM('Раздел 3.5'!AA50:AA52),0,1)</f>
        <v>0</v>
      </c>
      <c r="I15154" s="7"/>
    </row>
    <row r="15155" spans="1:9" x14ac:dyDescent="0.2">
      <c r="A15155" s="6">
        <f t="shared" si="226"/>
        <v>609562</v>
      </c>
      <c r="B15155" s="6">
        <v>74</v>
      </c>
      <c r="C15155" s="7">
        <v>6</v>
      </c>
      <c r="D15155" s="7">
        <v>118</v>
      </c>
      <c r="E15155" s="7" t="s">
        <v>4470</v>
      </c>
      <c r="F15155" s="7"/>
      <c r="G15155" s="7"/>
      <c r="H15155" s="7">
        <f>IF('Раздел 3.5'!AB49&gt;=SUM('Раздел 3.5'!AB50:AB52),0,1)</f>
        <v>0</v>
      </c>
      <c r="I15155" s="7"/>
    </row>
    <row r="15156" spans="1:9" x14ac:dyDescent="0.2">
      <c r="A15156" s="6">
        <f t="shared" si="226"/>
        <v>609562</v>
      </c>
      <c r="B15156" s="6">
        <v>74</v>
      </c>
      <c r="C15156" s="7">
        <v>6</v>
      </c>
      <c r="D15156" s="7">
        <v>119</v>
      </c>
      <c r="E15156" s="7" t="s">
        <v>4471</v>
      </c>
      <c r="F15156" s="7"/>
      <c r="G15156" s="7"/>
      <c r="H15156" s="7">
        <f>IF('Раздел 3.5'!AC49&gt;=SUM('Раздел 3.5'!AC50:AC52),0,1)</f>
        <v>0</v>
      </c>
      <c r="I15156" s="7"/>
    </row>
    <row r="15157" spans="1:9" x14ac:dyDescent="0.2">
      <c r="A15157" s="6">
        <f t="shared" si="226"/>
        <v>609562</v>
      </c>
      <c r="B15157" s="6">
        <v>74</v>
      </c>
      <c r="C15157" s="7">
        <v>6</v>
      </c>
      <c r="D15157" s="7">
        <v>120</v>
      </c>
      <c r="E15157" s="7" t="s">
        <v>4472</v>
      </c>
      <c r="F15157" s="7"/>
      <c r="G15157" s="7"/>
      <c r="H15157" s="7">
        <f>IF('Раздел 3.5'!AD49&gt;=SUM('Раздел 3.5'!AD50:AD52),0,1)</f>
        <v>0</v>
      </c>
    </row>
    <row r="15158" spans="1:9" x14ac:dyDescent="0.2">
      <c r="A15158" s="6">
        <f t="shared" si="226"/>
        <v>609562</v>
      </c>
      <c r="B15158" s="6">
        <v>74</v>
      </c>
      <c r="C15158" s="7">
        <v>6</v>
      </c>
      <c r="D15158" s="7">
        <v>121</v>
      </c>
      <c r="E15158" s="7" t="s">
        <v>5262</v>
      </c>
      <c r="F15158" s="7"/>
      <c r="G15158" s="7"/>
      <c r="H15158" s="7">
        <f>IF('Раздел 3.5'!AE49&gt;=SUM('Раздел 3.5'!AE50:AE52),0,1)</f>
        <v>0</v>
      </c>
      <c r="I15158" s="7"/>
    </row>
    <row r="15159" spans="1:9" x14ac:dyDescent="0.2">
      <c r="A15159" s="6">
        <f t="shared" si="226"/>
        <v>609562</v>
      </c>
      <c r="B15159" s="6">
        <v>74</v>
      </c>
      <c r="C15159" s="7">
        <v>6</v>
      </c>
      <c r="D15159" s="7">
        <v>122</v>
      </c>
      <c r="E15159" s="7" t="s">
        <v>5263</v>
      </c>
      <c r="F15159" s="7"/>
      <c r="G15159" s="7"/>
      <c r="H15159" s="7">
        <f>IF('Раздел 3.5'!AF49&gt;=SUM('Раздел 3.5'!AF50:AF52),0,1)</f>
        <v>0</v>
      </c>
      <c r="I15159" s="7"/>
    </row>
    <row r="15160" spans="1:9" x14ac:dyDescent="0.2">
      <c r="A15160" s="6">
        <f t="shared" si="226"/>
        <v>609562</v>
      </c>
      <c r="B15160" s="6">
        <v>74</v>
      </c>
      <c r="C15160" s="7">
        <v>6</v>
      </c>
      <c r="D15160" s="7">
        <v>123</v>
      </c>
      <c r="E15160" s="7" t="s">
        <v>5264</v>
      </c>
      <c r="F15160" s="7"/>
      <c r="G15160" s="7"/>
      <c r="H15160" s="7">
        <f>IF('Раздел 3.5'!AG49&gt;=SUM('Раздел 3.5'!AG50:AG52),0,1)</f>
        <v>0</v>
      </c>
      <c r="I15160" s="7"/>
    </row>
    <row r="15161" spans="1:9" x14ac:dyDescent="0.2">
      <c r="A15161" s="6">
        <f t="shared" si="226"/>
        <v>609562</v>
      </c>
      <c r="B15161" s="6">
        <v>74</v>
      </c>
      <c r="C15161" s="7">
        <v>6</v>
      </c>
      <c r="D15161" s="7">
        <v>124</v>
      </c>
      <c r="E15161" s="7" t="s">
        <v>4451</v>
      </c>
      <c r="F15161" s="7"/>
      <c r="G15161" s="7"/>
      <c r="H15161" s="7">
        <f>IF('Раздел 3.5'!AH49&gt;=SUM('Раздел 3.5'!AH50:AH52),0,1)</f>
        <v>0</v>
      </c>
      <c r="I15161" s="7"/>
    </row>
    <row r="15162" spans="1:9" x14ac:dyDescent="0.2">
      <c r="A15162" s="6">
        <f t="shared" si="226"/>
        <v>609562</v>
      </c>
      <c r="B15162" s="6">
        <v>74</v>
      </c>
      <c r="C15162" s="7">
        <v>6</v>
      </c>
      <c r="D15162" s="7">
        <v>125</v>
      </c>
      <c r="E15162" s="7" t="s">
        <v>4452</v>
      </c>
      <c r="F15162" s="7"/>
      <c r="G15162" s="7"/>
      <c r="H15162" s="7">
        <f>IF('Раздел 3.5'!AI49&gt;=SUM('Раздел 3.5'!AI50:AI52),0,1)</f>
        <v>0</v>
      </c>
      <c r="I15162" s="7"/>
    </row>
    <row r="15163" spans="1:9" x14ac:dyDescent="0.2">
      <c r="A15163" s="6">
        <f t="shared" si="226"/>
        <v>609562</v>
      </c>
      <c r="B15163" s="6">
        <v>74</v>
      </c>
      <c r="C15163" s="119">
        <v>6</v>
      </c>
      <c r="D15163" s="119">
        <v>126</v>
      </c>
      <c r="E15163" s="119" t="s">
        <v>4453</v>
      </c>
      <c r="F15163" s="119"/>
      <c r="G15163" s="119"/>
      <c r="H15163" s="119">
        <f>IF('Раздел 3.5'!AJ49&gt;=SUM('Раздел 3.5'!AJ50:AJ52),0,1)</f>
        <v>0</v>
      </c>
      <c r="I15163" s="7"/>
    </row>
    <row r="15164" spans="1:9" x14ac:dyDescent="0.2">
      <c r="A15164" s="6">
        <f t="shared" si="226"/>
        <v>609562</v>
      </c>
      <c r="B15164" s="6">
        <v>74</v>
      </c>
      <c r="C15164" s="7">
        <v>7</v>
      </c>
      <c r="D15164" s="7">
        <v>127</v>
      </c>
      <c r="E15164" s="7" t="s">
        <v>4454</v>
      </c>
      <c r="F15164" s="7"/>
      <c r="G15164" s="7"/>
      <c r="H15164" s="7">
        <f>IF('Раздел 3.5'!P61&gt;=SUM('Раздел 3.5'!P62:P64),0,1)</f>
        <v>0</v>
      </c>
      <c r="I15164" s="7"/>
    </row>
    <row r="15165" spans="1:9" x14ac:dyDescent="0.2">
      <c r="A15165" s="6">
        <f t="shared" si="226"/>
        <v>609562</v>
      </c>
      <c r="B15165" s="6">
        <v>74</v>
      </c>
      <c r="C15165" s="7">
        <v>7</v>
      </c>
      <c r="D15165" s="7">
        <v>128</v>
      </c>
      <c r="E15165" s="7" t="s">
        <v>4455</v>
      </c>
      <c r="F15165" s="7"/>
      <c r="G15165" s="7"/>
      <c r="H15165" s="7">
        <f>IF('Раздел 3.5'!Q61&gt;=SUM('Раздел 3.5'!Q62:Q64),0,1)</f>
        <v>0</v>
      </c>
      <c r="I15165" s="7"/>
    </row>
    <row r="15166" spans="1:9" x14ac:dyDescent="0.2">
      <c r="A15166" s="6">
        <f t="shared" si="226"/>
        <v>609562</v>
      </c>
      <c r="B15166" s="6">
        <v>74</v>
      </c>
      <c r="C15166" s="7">
        <v>7</v>
      </c>
      <c r="D15166" s="7">
        <v>129</v>
      </c>
      <c r="E15166" s="7" t="s">
        <v>4456</v>
      </c>
      <c r="F15166" s="7"/>
      <c r="G15166" s="7"/>
      <c r="H15166" s="7">
        <f>IF('Раздел 3.5'!R61&gt;=SUM('Раздел 3.5'!R62:R64),0,1)</f>
        <v>0</v>
      </c>
      <c r="I15166" s="7"/>
    </row>
    <row r="15167" spans="1:9" x14ac:dyDescent="0.2">
      <c r="A15167" s="6">
        <f t="shared" si="226"/>
        <v>609562</v>
      </c>
      <c r="B15167" s="6">
        <v>74</v>
      </c>
      <c r="C15167" s="7">
        <v>7</v>
      </c>
      <c r="D15167" s="7">
        <v>130</v>
      </c>
      <c r="E15167" s="7" t="s">
        <v>4457</v>
      </c>
      <c r="F15167" s="7"/>
      <c r="G15167" s="7"/>
      <c r="H15167" s="7">
        <f>IF('Раздел 3.5'!S61&gt;=SUM('Раздел 3.5'!S62:S64),0,1)</f>
        <v>0</v>
      </c>
      <c r="I15167" s="7"/>
    </row>
    <row r="15168" spans="1:9" x14ac:dyDescent="0.2">
      <c r="A15168" s="6">
        <f t="shared" si="226"/>
        <v>609562</v>
      </c>
      <c r="B15168" s="6">
        <v>74</v>
      </c>
      <c r="C15168" s="7">
        <v>7</v>
      </c>
      <c r="D15168" s="7">
        <v>131</v>
      </c>
      <c r="E15168" s="7" t="s">
        <v>4458</v>
      </c>
      <c r="F15168" s="7"/>
      <c r="G15168" s="7"/>
      <c r="H15168" s="7">
        <f>IF('Раздел 3.5'!T61&gt;=SUM('Раздел 3.5'!T62:T64),0,1)</f>
        <v>0</v>
      </c>
      <c r="I15168" s="7"/>
    </row>
    <row r="15169" spans="1:9" x14ac:dyDescent="0.2">
      <c r="A15169" s="6">
        <f t="shared" si="226"/>
        <v>609562</v>
      </c>
      <c r="B15169" s="6">
        <v>74</v>
      </c>
      <c r="C15169" s="7">
        <v>7</v>
      </c>
      <c r="D15169" s="7">
        <v>132</v>
      </c>
      <c r="E15169" s="7" t="s">
        <v>4459</v>
      </c>
      <c r="F15169" s="7"/>
      <c r="G15169" s="7"/>
      <c r="H15169" s="7">
        <f>IF('Раздел 3.5'!U61&gt;=SUM('Раздел 3.5'!U62:U64),0,1)</f>
        <v>0</v>
      </c>
      <c r="I15169" s="7"/>
    </row>
    <row r="15170" spans="1:9" x14ac:dyDescent="0.2">
      <c r="A15170" s="6">
        <f t="shared" si="226"/>
        <v>609562</v>
      </c>
      <c r="B15170" s="6">
        <v>74</v>
      </c>
      <c r="C15170" s="7">
        <v>7</v>
      </c>
      <c r="D15170" s="7">
        <v>133</v>
      </c>
      <c r="E15170" s="7" t="s">
        <v>4460</v>
      </c>
      <c r="F15170" s="7"/>
      <c r="G15170" s="7"/>
      <c r="H15170" s="7">
        <f>IF('Раздел 3.5'!V61&gt;=SUM('Раздел 3.5'!V62:V64),0,1)</f>
        <v>0</v>
      </c>
      <c r="I15170" s="7"/>
    </row>
    <row r="15171" spans="1:9" x14ac:dyDescent="0.2">
      <c r="A15171" s="6">
        <f t="shared" si="226"/>
        <v>609562</v>
      </c>
      <c r="B15171" s="6">
        <v>74</v>
      </c>
      <c r="C15171" s="7">
        <v>7</v>
      </c>
      <c r="D15171" s="7">
        <v>134</v>
      </c>
      <c r="E15171" s="7" t="s">
        <v>4461</v>
      </c>
      <c r="F15171" s="7"/>
      <c r="G15171" s="7"/>
      <c r="H15171" s="7">
        <f>IF('Раздел 3.5'!W61&gt;=SUM('Раздел 3.5'!W62:W64),0,1)</f>
        <v>0</v>
      </c>
      <c r="I15171" s="7"/>
    </row>
    <row r="15172" spans="1:9" x14ac:dyDescent="0.2">
      <c r="A15172" s="6">
        <f t="shared" si="226"/>
        <v>609562</v>
      </c>
      <c r="B15172" s="6">
        <v>74</v>
      </c>
      <c r="C15172" s="7">
        <v>7</v>
      </c>
      <c r="D15172" s="7">
        <v>135</v>
      </c>
      <c r="E15172" s="7" t="s">
        <v>4462</v>
      </c>
      <c r="F15172" s="7"/>
      <c r="G15172" s="7"/>
      <c r="H15172" s="7">
        <f>IF('Раздел 3.5'!X61&gt;=SUM('Раздел 3.5'!X62:X64),0,1)</f>
        <v>0</v>
      </c>
      <c r="I15172" s="7"/>
    </row>
    <row r="15173" spans="1:9" x14ac:dyDescent="0.2">
      <c r="A15173" s="6">
        <f t="shared" si="226"/>
        <v>609562</v>
      </c>
      <c r="B15173" s="6">
        <v>74</v>
      </c>
      <c r="C15173" s="7">
        <v>7</v>
      </c>
      <c r="D15173" s="7">
        <v>136</v>
      </c>
      <c r="E15173" s="7" t="s">
        <v>5328</v>
      </c>
      <c r="F15173" s="7"/>
      <c r="G15173" s="7"/>
      <c r="H15173" s="7">
        <f>IF('Раздел 3.5'!Y61&gt;=SUM('Раздел 3.5'!Y62:Y64),0,1)</f>
        <v>0</v>
      </c>
      <c r="I15173" s="7"/>
    </row>
    <row r="15174" spans="1:9" x14ac:dyDescent="0.2">
      <c r="A15174" s="6">
        <f t="shared" si="226"/>
        <v>609562</v>
      </c>
      <c r="B15174" s="6">
        <v>74</v>
      </c>
      <c r="C15174" s="7">
        <v>7</v>
      </c>
      <c r="D15174" s="7">
        <v>137</v>
      </c>
      <c r="E15174" s="7" t="s">
        <v>6118</v>
      </c>
      <c r="F15174" s="7"/>
      <c r="G15174" s="7"/>
      <c r="H15174" s="7">
        <f>IF('Раздел 3.5'!Z61&gt;=SUM('Раздел 3.5'!Z62:Z64),0,1)</f>
        <v>0</v>
      </c>
      <c r="I15174" s="7"/>
    </row>
    <row r="15175" spans="1:9" x14ac:dyDescent="0.2">
      <c r="A15175" s="6">
        <f t="shared" si="226"/>
        <v>609562</v>
      </c>
      <c r="B15175" s="6">
        <v>74</v>
      </c>
      <c r="C15175" s="7">
        <v>7</v>
      </c>
      <c r="D15175" s="7">
        <v>138</v>
      </c>
      <c r="E15175" s="7" t="s">
        <v>6119</v>
      </c>
      <c r="F15175" s="7"/>
      <c r="G15175" s="7"/>
      <c r="H15175" s="7">
        <f>IF('Раздел 3.5'!AA61&gt;=SUM('Раздел 3.5'!AA62:AA64),0,1)</f>
        <v>0</v>
      </c>
      <c r="I15175" s="7"/>
    </row>
    <row r="15176" spans="1:9" x14ac:dyDescent="0.2">
      <c r="A15176" s="6">
        <f t="shared" si="226"/>
        <v>609562</v>
      </c>
      <c r="B15176" s="6">
        <v>74</v>
      </c>
      <c r="C15176" s="7">
        <v>7</v>
      </c>
      <c r="D15176" s="7">
        <v>139</v>
      </c>
      <c r="E15176" s="7" t="s">
        <v>6767</v>
      </c>
      <c r="F15176" s="7"/>
      <c r="G15176" s="7"/>
      <c r="H15176" s="7">
        <f>IF('Раздел 3.5'!AB61&gt;=SUM('Раздел 3.5'!AB62:AB64),0,1)</f>
        <v>0</v>
      </c>
      <c r="I15176" s="7"/>
    </row>
    <row r="15177" spans="1:9" x14ac:dyDescent="0.2">
      <c r="A15177" s="6">
        <f t="shared" si="226"/>
        <v>609562</v>
      </c>
      <c r="B15177" s="6">
        <v>74</v>
      </c>
      <c r="C15177" s="7">
        <v>7</v>
      </c>
      <c r="D15177" s="7">
        <v>140</v>
      </c>
      <c r="E15177" s="7" t="s">
        <v>6768</v>
      </c>
      <c r="F15177" s="7"/>
      <c r="G15177" s="7"/>
      <c r="H15177" s="7">
        <f>IF('Раздел 3.5'!AC61&gt;=SUM('Раздел 3.5'!AC62:AC64),0,1)</f>
        <v>0</v>
      </c>
      <c r="I15177" s="7"/>
    </row>
    <row r="15178" spans="1:9" x14ac:dyDescent="0.2">
      <c r="A15178" s="6">
        <f t="shared" si="226"/>
        <v>609562</v>
      </c>
      <c r="B15178" s="6">
        <v>74</v>
      </c>
      <c r="C15178" s="7">
        <v>7</v>
      </c>
      <c r="D15178" s="7">
        <v>141</v>
      </c>
      <c r="E15178" s="7" t="s">
        <v>6769</v>
      </c>
      <c r="F15178" s="7"/>
      <c r="G15178" s="7"/>
      <c r="H15178" s="7">
        <f>IF('Раздел 3.5'!AD61&gt;=SUM('Раздел 3.5'!AD62:AD64),0,1)</f>
        <v>0</v>
      </c>
    </row>
    <row r="15179" spans="1:9" x14ac:dyDescent="0.2">
      <c r="A15179" s="6">
        <f t="shared" si="226"/>
        <v>609562</v>
      </c>
      <c r="B15179" s="6">
        <v>74</v>
      </c>
      <c r="C15179" s="7">
        <v>7</v>
      </c>
      <c r="D15179" s="7">
        <v>142</v>
      </c>
      <c r="E15179" s="7" t="s">
        <v>6770</v>
      </c>
      <c r="F15179" s="7"/>
      <c r="G15179" s="7"/>
      <c r="H15179" s="7">
        <f>IF('Раздел 3.5'!AE61&gt;=SUM('Раздел 3.5'!AE62:AE64),0,1)</f>
        <v>0</v>
      </c>
      <c r="I15179" s="7"/>
    </row>
    <row r="15180" spans="1:9" x14ac:dyDescent="0.2">
      <c r="A15180" s="6">
        <f t="shared" si="226"/>
        <v>609562</v>
      </c>
      <c r="B15180" s="6">
        <v>74</v>
      </c>
      <c r="C15180" s="7">
        <v>7</v>
      </c>
      <c r="D15180" s="7">
        <v>143</v>
      </c>
      <c r="E15180" s="7" t="s">
        <v>6771</v>
      </c>
      <c r="F15180" s="7"/>
      <c r="G15180" s="7"/>
      <c r="H15180" s="7">
        <f>IF('Раздел 3.5'!AF61&gt;=SUM('Раздел 3.5'!AF62:AF64),0,1)</f>
        <v>0</v>
      </c>
      <c r="I15180" s="7"/>
    </row>
    <row r="15181" spans="1:9" x14ac:dyDescent="0.2">
      <c r="A15181" s="6">
        <f t="shared" si="226"/>
        <v>609562</v>
      </c>
      <c r="B15181" s="6">
        <v>74</v>
      </c>
      <c r="C15181" s="7">
        <v>7</v>
      </c>
      <c r="D15181" s="7">
        <v>144</v>
      </c>
      <c r="E15181" s="7" t="s">
        <v>5960</v>
      </c>
      <c r="F15181" s="7"/>
      <c r="G15181" s="7"/>
      <c r="H15181" s="7">
        <f>IF('Раздел 3.5'!AG61&gt;=SUM('Раздел 3.5'!AG62:AG64),0,1)</f>
        <v>0</v>
      </c>
      <c r="I15181" s="7"/>
    </row>
    <row r="15182" spans="1:9" x14ac:dyDescent="0.2">
      <c r="A15182" s="6">
        <f t="shared" si="226"/>
        <v>609562</v>
      </c>
      <c r="B15182" s="6">
        <v>74</v>
      </c>
      <c r="C15182" s="7">
        <v>7</v>
      </c>
      <c r="D15182" s="7">
        <v>145</v>
      </c>
      <c r="E15182" s="7" t="s">
        <v>5961</v>
      </c>
      <c r="F15182" s="7"/>
      <c r="G15182" s="7"/>
      <c r="H15182" s="7">
        <f>IF('Раздел 3.5'!AH61&gt;=SUM('Раздел 3.5'!AH62:AH64),0,1)</f>
        <v>0</v>
      </c>
      <c r="I15182" s="7"/>
    </row>
    <row r="15183" spans="1:9" x14ac:dyDescent="0.2">
      <c r="A15183" s="6">
        <f t="shared" si="226"/>
        <v>609562</v>
      </c>
      <c r="B15183" s="6">
        <v>74</v>
      </c>
      <c r="C15183" s="7">
        <v>7</v>
      </c>
      <c r="D15183" s="7">
        <v>146</v>
      </c>
      <c r="E15183" s="7" t="s">
        <v>5962</v>
      </c>
      <c r="F15183" s="7"/>
      <c r="G15183" s="7"/>
      <c r="H15183" s="7">
        <f>IF('Раздел 3.5'!AI61&gt;=SUM('Раздел 3.5'!AI62:AI64),0,1)</f>
        <v>0</v>
      </c>
      <c r="I15183" s="7"/>
    </row>
    <row r="15184" spans="1:9" x14ac:dyDescent="0.2">
      <c r="A15184" s="6">
        <f t="shared" si="226"/>
        <v>609562</v>
      </c>
      <c r="B15184" s="6">
        <v>74</v>
      </c>
      <c r="C15184" s="119">
        <v>7</v>
      </c>
      <c r="D15184" s="119">
        <v>147</v>
      </c>
      <c r="E15184" s="119" t="s">
        <v>5963</v>
      </c>
      <c r="F15184" s="119"/>
      <c r="G15184" s="119"/>
      <c r="H15184" s="119">
        <f>IF('Раздел 3.5'!AJ61&gt;=SUM('Раздел 3.5'!AJ62:AJ64),0,1)</f>
        <v>0</v>
      </c>
      <c r="I15184" s="7"/>
    </row>
    <row r="15185" spans="1:9" x14ac:dyDescent="0.2">
      <c r="A15185" s="6">
        <f t="shared" si="226"/>
        <v>609562</v>
      </c>
      <c r="B15185" s="6">
        <v>74</v>
      </c>
      <c r="C15185" s="7">
        <v>8</v>
      </c>
      <c r="D15185" s="7">
        <v>148</v>
      </c>
      <c r="E15185" s="7" t="s">
        <v>5964</v>
      </c>
      <c r="F15185" s="7"/>
      <c r="G15185" s="7"/>
      <c r="H15185" s="7">
        <f>IF('Раздел 3.5'!P26&gt;='Раздел 3.5'!P65,0,1)</f>
        <v>0</v>
      </c>
      <c r="I15185" s="7"/>
    </row>
    <row r="15186" spans="1:9" x14ac:dyDescent="0.2">
      <c r="A15186" s="6">
        <f t="shared" si="226"/>
        <v>609562</v>
      </c>
      <c r="B15186" s="6">
        <v>74</v>
      </c>
      <c r="C15186" s="7">
        <v>8</v>
      </c>
      <c r="D15186" s="7">
        <v>149</v>
      </c>
      <c r="E15186" s="7" t="s">
        <v>5965</v>
      </c>
      <c r="F15186" s="7"/>
      <c r="G15186" s="7"/>
      <c r="H15186" s="7">
        <f>IF('Раздел 3.5'!Q26&gt;='Раздел 3.5'!Q65,0,1)</f>
        <v>0</v>
      </c>
      <c r="I15186" s="7"/>
    </row>
    <row r="15187" spans="1:9" x14ac:dyDescent="0.2">
      <c r="A15187" s="6">
        <f t="shared" si="226"/>
        <v>609562</v>
      </c>
      <c r="B15187" s="6">
        <v>74</v>
      </c>
      <c r="C15187" s="7">
        <v>8</v>
      </c>
      <c r="D15187" s="7">
        <v>150</v>
      </c>
      <c r="E15187" s="7" t="s">
        <v>5966</v>
      </c>
      <c r="F15187" s="7"/>
      <c r="G15187" s="7"/>
      <c r="H15187" s="7">
        <f>IF('Раздел 3.5'!R26&gt;='Раздел 3.5'!R65,0,1)</f>
        <v>0</v>
      </c>
      <c r="I15187" s="7"/>
    </row>
    <row r="15188" spans="1:9" x14ac:dyDescent="0.2">
      <c r="A15188" s="6">
        <f t="shared" si="226"/>
        <v>609562</v>
      </c>
      <c r="B15188" s="6">
        <v>74</v>
      </c>
      <c r="C15188" s="7">
        <v>8</v>
      </c>
      <c r="D15188" s="7">
        <v>151</v>
      </c>
      <c r="E15188" s="7" t="s">
        <v>7583</v>
      </c>
      <c r="F15188" s="7"/>
      <c r="G15188" s="7"/>
      <c r="H15188" s="7">
        <f>IF('Раздел 3.5'!S26&gt;='Раздел 3.5'!S65,0,1)</f>
        <v>0</v>
      </c>
      <c r="I15188" s="7"/>
    </row>
    <row r="15189" spans="1:9" x14ac:dyDescent="0.2">
      <c r="A15189" s="6">
        <f t="shared" si="226"/>
        <v>609562</v>
      </c>
      <c r="B15189" s="6">
        <v>74</v>
      </c>
      <c r="C15189" s="7">
        <v>8</v>
      </c>
      <c r="D15189" s="7">
        <v>152</v>
      </c>
      <c r="E15189" s="7" t="s">
        <v>7584</v>
      </c>
      <c r="F15189" s="7"/>
      <c r="G15189" s="7"/>
      <c r="H15189" s="7">
        <f>IF('Раздел 3.5'!T26&gt;='Раздел 3.5'!T65,0,1)</f>
        <v>0</v>
      </c>
      <c r="I15189" s="7"/>
    </row>
    <row r="15190" spans="1:9" x14ac:dyDescent="0.2">
      <c r="A15190" s="6">
        <f t="shared" si="226"/>
        <v>609562</v>
      </c>
      <c r="B15190" s="6">
        <v>74</v>
      </c>
      <c r="C15190" s="7">
        <v>8</v>
      </c>
      <c r="D15190" s="7">
        <v>153</v>
      </c>
      <c r="E15190" s="7" t="s">
        <v>7585</v>
      </c>
      <c r="F15190" s="7"/>
      <c r="G15190" s="7"/>
      <c r="H15190" s="7">
        <f>IF('Раздел 3.5'!U26&gt;='Раздел 3.5'!U65,0,1)</f>
        <v>0</v>
      </c>
      <c r="I15190" s="7"/>
    </row>
    <row r="15191" spans="1:9" x14ac:dyDescent="0.2">
      <c r="A15191" s="6">
        <f t="shared" si="226"/>
        <v>609562</v>
      </c>
      <c r="B15191" s="6">
        <v>74</v>
      </c>
      <c r="C15191" s="7">
        <v>8</v>
      </c>
      <c r="D15191" s="7">
        <v>154</v>
      </c>
      <c r="E15191" s="7" t="s">
        <v>7586</v>
      </c>
      <c r="F15191" s="7"/>
      <c r="G15191" s="7"/>
      <c r="H15191" s="7">
        <f>IF('Раздел 3.5'!V26&gt;='Раздел 3.5'!V65,0,1)</f>
        <v>0</v>
      </c>
      <c r="I15191" s="7"/>
    </row>
    <row r="15192" spans="1:9" x14ac:dyDescent="0.2">
      <c r="A15192" s="6">
        <f t="shared" si="226"/>
        <v>609562</v>
      </c>
      <c r="B15192" s="6">
        <v>74</v>
      </c>
      <c r="C15192" s="7">
        <v>8</v>
      </c>
      <c r="D15192" s="7">
        <v>155</v>
      </c>
      <c r="E15192" s="7" t="s">
        <v>7587</v>
      </c>
      <c r="F15192" s="7"/>
      <c r="G15192" s="7"/>
      <c r="H15192" s="7">
        <f>IF('Раздел 3.5'!W26&gt;='Раздел 3.5'!W65,0,1)</f>
        <v>0</v>
      </c>
      <c r="I15192" s="7"/>
    </row>
    <row r="15193" spans="1:9" x14ac:dyDescent="0.2">
      <c r="A15193" s="6">
        <f t="shared" si="226"/>
        <v>609562</v>
      </c>
      <c r="B15193" s="6">
        <v>74</v>
      </c>
      <c r="C15193" s="7">
        <v>8</v>
      </c>
      <c r="D15193" s="7">
        <v>156</v>
      </c>
      <c r="E15193" s="7" t="s">
        <v>7588</v>
      </c>
      <c r="F15193" s="7"/>
      <c r="G15193" s="7"/>
      <c r="H15193" s="7">
        <f>IF('Раздел 3.5'!X26&gt;='Раздел 3.5'!X65,0,1)</f>
        <v>0</v>
      </c>
      <c r="I15193" s="7"/>
    </row>
    <row r="15194" spans="1:9" x14ac:dyDescent="0.2">
      <c r="A15194" s="6">
        <f t="shared" si="226"/>
        <v>609562</v>
      </c>
      <c r="B15194" s="6">
        <v>74</v>
      </c>
      <c r="C15194" s="7">
        <v>8</v>
      </c>
      <c r="D15194" s="7">
        <v>157</v>
      </c>
      <c r="E15194" s="7" t="s">
        <v>7589</v>
      </c>
      <c r="F15194" s="7"/>
      <c r="G15194" s="7"/>
      <c r="H15194" s="7">
        <f>IF('Раздел 3.5'!Y26&gt;='Раздел 3.5'!Y65,0,1)</f>
        <v>0</v>
      </c>
      <c r="I15194" s="7"/>
    </row>
    <row r="15195" spans="1:9" x14ac:dyDescent="0.2">
      <c r="A15195" s="6">
        <f t="shared" si="226"/>
        <v>609562</v>
      </c>
      <c r="B15195" s="6">
        <v>74</v>
      </c>
      <c r="C15195" s="7">
        <v>8</v>
      </c>
      <c r="D15195" s="7">
        <v>158</v>
      </c>
      <c r="E15195" s="7" t="s">
        <v>7590</v>
      </c>
      <c r="F15195" s="7"/>
      <c r="G15195" s="7"/>
      <c r="H15195" s="7">
        <f>IF('Раздел 3.5'!Z26&gt;='Раздел 3.5'!Z65,0,1)</f>
        <v>0</v>
      </c>
      <c r="I15195" s="7"/>
    </row>
    <row r="15196" spans="1:9" x14ac:dyDescent="0.2">
      <c r="A15196" s="6">
        <f t="shared" si="226"/>
        <v>609562</v>
      </c>
      <c r="B15196" s="6">
        <v>74</v>
      </c>
      <c r="C15196" s="7">
        <v>8</v>
      </c>
      <c r="D15196" s="7">
        <v>159</v>
      </c>
      <c r="E15196" s="7" t="s">
        <v>7591</v>
      </c>
      <c r="F15196" s="7"/>
      <c r="G15196" s="7"/>
      <c r="H15196" s="7">
        <f>IF('Раздел 3.5'!AA26&gt;='Раздел 3.5'!AA65,0,1)</f>
        <v>0</v>
      </c>
      <c r="I15196" s="7"/>
    </row>
    <row r="15197" spans="1:9" x14ac:dyDescent="0.2">
      <c r="A15197" s="6">
        <f t="shared" si="226"/>
        <v>609562</v>
      </c>
      <c r="B15197" s="6">
        <v>74</v>
      </c>
      <c r="C15197" s="7">
        <v>8</v>
      </c>
      <c r="D15197" s="7">
        <v>160</v>
      </c>
      <c r="E15197" s="7" t="s">
        <v>5974</v>
      </c>
      <c r="F15197" s="7"/>
      <c r="G15197" s="7"/>
      <c r="H15197" s="7">
        <f>IF('Раздел 3.5'!AB26&gt;='Раздел 3.5'!AB65,0,1)</f>
        <v>0</v>
      </c>
      <c r="I15197" s="7"/>
    </row>
    <row r="15198" spans="1:9" x14ac:dyDescent="0.2">
      <c r="A15198" s="6">
        <f t="shared" si="226"/>
        <v>609562</v>
      </c>
      <c r="B15198" s="6">
        <v>74</v>
      </c>
      <c r="C15198" s="7">
        <v>8</v>
      </c>
      <c r="D15198" s="7">
        <v>161</v>
      </c>
      <c r="E15198" s="7" t="s">
        <v>5975</v>
      </c>
      <c r="F15198" s="7"/>
      <c r="G15198" s="7"/>
      <c r="H15198" s="7">
        <f>IF('Раздел 3.5'!AC26&gt;='Раздел 3.5'!AC65,0,1)</f>
        <v>0</v>
      </c>
      <c r="I15198" s="7"/>
    </row>
    <row r="15199" spans="1:9" x14ac:dyDescent="0.2">
      <c r="A15199" s="6">
        <f t="shared" ref="A15199:A15262" si="227">P_3</f>
        <v>609562</v>
      </c>
      <c r="B15199" s="6">
        <v>74</v>
      </c>
      <c r="C15199" s="7">
        <v>8</v>
      </c>
      <c r="D15199" s="7">
        <v>162</v>
      </c>
      <c r="E15199" s="7" t="s">
        <v>5976</v>
      </c>
      <c r="F15199" s="7"/>
      <c r="G15199" s="7"/>
      <c r="H15199" s="7">
        <f>IF('Раздел 3.5'!AD26&gt;='Раздел 3.5'!AD65,0,1)</f>
        <v>0</v>
      </c>
    </row>
    <row r="15200" spans="1:9" x14ac:dyDescent="0.2">
      <c r="A15200" s="6">
        <f t="shared" si="227"/>
        <v>609562</v>
      </c>
      <c r="B15200" s="6">
        <v>74</v>
      </c>
      <c r="C15200" s="7">
        <v>8</v>
      </c>
      <c r="D15200" s="7">
        <v>163</v>
      </c>
      <c r="E15200" s="7" t="s">
        <v>5977</v>
      </c>
      <c r="F15200" s="7"/>
      <c r="G15200" s="7"/>
      <c r="H15200" s="7">
        <f>IF('Раздел 3.5'!AE26&gt;='Раздел 3.5'!AE65,0,1)</f>
        <v>0</v>
      </c>
      <c r="I15200" s="7"/>
    </row>
    <row r="15201" spans="1:9" x14ac:dyDescent="0.2">
      <c r="A15201" s="6">
        <f t="shared" si="227"/>
        <v>609562</v>
      </c>
      <c r="B15201" s="6">
        <v>74</v>
      </c>
      <c r="C15201" s="7">
        <v>8</v>
      </c>
      <c r="D15201" s="7">
        <v>164</v>
      </c>
      <c r="E15201" s="7" t="s">
        <v>5978</v>
      </c>
      <c r="F15201" s="7"/>
      <c r="G15201" s="7"/>
      <c r="H15201" s="7">
        <f>IF('Раздел 3.5'!AF26&gt;='Раздел 3.5'!AF65,0,1)</f>
        <v>0</v>
      </c>
      <c r="I15201" s="7"/>
    </row>
    <row r="15202" spans="1:9" x14ac:dyDescent="0.2">
      <c r="A15202" s="6">
        <f t="shared" si="227"/>
        <v>609562</v>
      </c>
      <c r="B15202" s="6">
        <v>74</v>
      </c>
      <c r="C15202" s="7">
        <v>8</v>
      </c>
      <c r="D15202" s="7">
        <v>165</v>
      </c>
      <c r="E15202" s="7" t="s">
        <v>5979</v>
      </c>
      <c r="F15202" s="7"/>
      <c r="G15202" s="7"/>
      <c r="H15202" s="7">
        <f>IF('Раздел 3.5'!AG26&gt;='Раздел 3.5'!AG65,0,1)</f>
        <v>0</v>
      </c>
      <c r="I15202" s="7"/>
    </row>
    <row r="15203" spans="1:9" x14ac:dyDescent="0.2">
      <c r="A15203" s="6">
        <f t="shared" si="227"/>
        <v>609562</v>
      </c>
      <c r="B15203" s="6">
        <v>74</v>
      </c>
      <c r="C15203" s="7">
        <v>8</v>
      </c>
      <c r="D15203" s="7">
        <v>166</v>
      </c>
      <c r="E15203" s="7" t="s">
        <v>5980</v>
      </c>
      <c r="F15203" s="7"/>
      <c r="G15203" s="7"/>
      <c r="H15203" s="7">
        <f>IF('Раздел 3.5'!AH26&gt;='Раздел 3.5'!AH65,0,1)</f>
        <v>0</v>
      </c>
      <c r="I15203" s="7"/>
    </row>
    <row r="15204" spans="1:9" x14ac:dyDescent="0.2">
      <c r="A15204" s="6">
        <f t="shared" si="227"/>
        <v>609562</v>
      </c>
      <c r="B15204" s="6">
        <v>74</v>
      </c>
      <c r="C15204" s="7">
        <v>8</v>
      </c>
      <c r="D15204" s="7">
        <v>167</v>
      </c>
      <c r="E15204" s="7" t="s">
        <v>5981</v>
      </c>
      <c r="F15204" s="7"/>
      <c r="G15204" s="7"/>
      <c r="H15204" s="7">
        <f>IF('Раздел 3.5'!AI26&gt;='Раздел 3.5'!AI65,0,1)</f>
        <v>0</v>
      </c>
      <c r="I15204" s="7"/>
    </row>
    <row r="15205" spans="1:9" x14ac:dyDescent="0.2">
      <c r="A15205" s="6">
        <f t="shared" si="227"/>
        <v>609562</v>
      </c>
      <c r="B15205" s="6">
        <v>74</v>
      </c>
      <c r="C15205" s="119">
        <v>8</v>
      </c>
      <c r="D15205" s="119">
        <v>168</v>
      </c>
      <c r="E15205" s="119" t="s">
        <v>5982</v>
      </c>
      <c r="F15205" s="119"/>
      <c r="G15205" s="119"/>
      <c r="H15205" s="119">
        <f>IF('Раздел 3.5'!AJ26&gt;='Раздел 3.5'!AJ65,0,1)</f>
        <v>0</v>
      </c>
      <c r="I15205" s="7"/>
    </row>
    <row r="15206" spans="1:9" x14ac:dyDescent="0.2">
      <c r="A15206" s="6">
        <f t="shared" si="227"/>
        <v>609562</v>
      </c>
      <c r="B15206" s="6">
        <v>74</v>
      </c>
      <c r="C15206" s="7">
        <v>9</v>
      </c>
      <c r="D15206" s="7">
        <v>169</v>
      </c>
      <c r="E15206" s="7" t="s">
        <v>5983</v>
      </c>
      <c r="F15206" s="7"/>
      <c r="G15206" s="7"/>
      <c r="H15206" s="7">
        <f>IF('Раздел 3.5'!P26&gt;='Раздел 3.5'!P67,0,1)</f>
        <v>0</v>
      </c>
      <c r="I15206" s="7"/>
    </row>
    <row r="15207" spans="1:9" x14ac:dyDescent="0.2">
      <c r="A15207" s="6">
        <f t="shared" si="227"/>
        <v>609562</v>
      </c>
      <c r="B15207" s="6">
        <v>74</v>
      </c>
      <c r="C15207" s="7">
        <v>9</v>
      </c>
      <c r="D15207" s="7">
        <v>170</v>
      </c>
      <c r="E15207" s="7" t="s">
        <v>5984</v>
      </c>
      <c r="F15207" s="7"/>
      <c r="G15207" s="7"/>
      <c r="H15207" s="7">
        <f>IF('Раздел 3.5'!Q26&gt;='Раздел 3.5'!Q67,0,1)</f>
        <v>0</v>
      </c>
      <c r="I15207" s="7"/>
    </row>
    <row r="15208" spans="1:9" x14ac:dyDescent="0.2">
      <c r="A15208" s="6">
        <f t="shared" si="227"/>
        <v>609562</v>
      </c>
      <c r="B15208" s="6">
        <v>74</v>
      </c>
      <c r="C15208" s="7">
        <v>9</v>
      </c>
      <c r="D15208" s="7">
        <v>171</v>
      </c>
      <c r="E15208" s="7" t="s">
        <v>5985</v>
      </c>
      <c r="F15208" s="7"/>
      <c r="G15208" s="7"/>
      <c r="H15208" s="7">
        <f>IF('Раздел 3.5'!R26&gt;='Раздел 3.5'!R67,0,1)</f>
        <v>0</v>
      </c>
      <c r="I15208" s="7"/>
    </row>
    <row r="15209" spans="1:9" x14ac:dyDescent="0.2">
      <c r="A15209" s="6">
        <f t="shared" si="227"/>
        <v>609562</v>
      </c>
      <c r="B15209" s="6">
        <v>74</v>
      </c>
      <c r="C15209" s="7">
        <v>9</v>
      </c>
      <c r="D15209" s="7">
        <v>172</v>
      </c>
      <c r="E15209" s="7" t="s">
        <v>5986</v>
      </c>
      <c r="F15209" s="7"/>
      <c r="G15209" s="7"/>
      <c r="H15209" s="7">
        <f>IF('Раздел 3.5'!S26&gt;='Раздел 3.5'!S67,0,1)</f>
        <v>0</v>
      </c>
      <c r="I15209" s="7"/>
    </row>
    <row r="15210" spans="1:9" x14ac:dyDescent="0.2">
      <c r="A15210" s="6">
        <f t="shared" si="227"/>
        <v>609562</v>
      </c>
      <c r="B15210" s="6">
        <v>74</v>
      </c>
      <c r="C15210" s="7">
        <v>9</v>
      </c>
      <c r="D15210" s="7">
        <v>173</v>
      </c>
      <c r="E15210" s="7" t="s">
        <v>5987</v>
      </c>
      <c r="F15210" s="7"/>
      <c r="G15210" s="7"/>
      <c r="H15210" s="7">
        <f>IF('Раздел 3.5'!T26&gt;='Раздел 3.5'!T67,0,1)</f>
        <v>0</v>
      </c>
      <c r="I15210" s="7"/>
    </row>
    <row r="15211" spans="1:9" x14ac:dyDescent="0.2">
      <c r="A15211" s="6">
        <f t="shared" si="227"/>
        <v>609562</v>
      </c>
      <c r="B15211" s="6">
        <v>74</v>
      </c>
      <c r="C15211" s="7">
        <v>9</v>
      </c>
      <c r="D15211" s="7">
        <v>174</v>
      </c>
      <c r="E15211" s="7" t="s">
        <v>5988</v>
      </c>
      <c r="F15211" s="7"/>
      <c r="G15211" s="7"/>
      <c r="H15211" s="7">
        <f>IF('Раздел 3.5'!U26&gt;='Раздел 3.5'!U67,0,1)</f>
        <v>0</v>
      </c>
      <c r="I15211" s="7"/>
    </row>
    <row r="15212" spans="1:9" x14ac:dyDescent="0.2">
      <c r="A15212" s="6">
        <f t="shared" si="227"/>
        <v>609562</v>
      </c>
      <c r="B15212" s="6">
        <v>74</v>
      </c>
      <c r="C15212" s="7">
        <v>9</v>
      </c>
      <c r="D15212" s="7">
        <v>175</v>
      </c>
      <c r="E15212" s="7" t="s">
        <v>5989</v>
      </c>
      <c r="F15212" s="7"/>
      <c r="G15212" s="7"/>
      <c r="H15212" s="7">
        <f>IF('Раздел 3.5'!V26&gt;='Раздел 3.5'!V67,0,1)</f>
        <v>0</v>
      </c>
      <c r="I15212" s="7"/>
    </row>
    <row r="15213" spans="1:9" x14ac:dyDescent="0.2">
      <c r="A15213" s="6">
        <f t="shared" si="227"/>
        <v>609562</v>
      </c>
      <c r="B15213" s="6">
        <v>74</v>
      </c>
      <c r="C15213" s="7">
        <v>9</v>
      </c>
      <c r="D15213" s="7">
        <v>176</v>
      </c>
      <c r="E15213" s="7" t="s">
        <v>5990</v>
      </c>
      <c r="F15213" s="7"/>
      <c r="G15213" s="7"/>
      <c r="H15213" s="7">
        <f>IF('Раздел 3.5'!W26&gt;='Раздел 3.5'!W67,0,1)</f>
        <v>0</v>
      </c>
      <c r="I15213" s="7"/>
    </row>
    <row r="15214" spans="1:9" x14ac:dyDescent="0.2">
      <c r="A15214" s="6">
        <f t="shared" si="227"/>
        <v>609562</v>
      </c>
      <c r="B15214" s="6">
        <v>74</v>
      </c>
      <c r="C15214" s="7">
        <v>9</v>
      </c>
      <c r="D15214" s="7">
        <v>177</v>
      </c>
      <c r="E15214" s="7" t="s">
        <v>5991</v>
      </c>
      <c r="F15214" s="7"/>
      <c r="G15214" s="7"/>
      <c r="H15214" s="7">
        <f>IF('Раздел 3.5'!X26&gt;='Раздел 3.5'!X67,0,1)</f>
        <v>0</v>
      </c>
      <c r="I15214" s="7"/>
    </row>
    <row r="15215" spans="1:9" x14ac:dyDescent="0.2">
      <c r="A15215" s="6">
        <f t="shared" si="227"/>
        <v>609562</v>
      </c>
      <c r="B15215" s="6">
        <v>74</v>
      </c>
      <c r="C15215" s="7">
        <v>9</v>
      </c>
      <c r="D15215" s="7">
        <v>178</v>
      </c>
      <c r="E15215" s="7" t="s">
        <v>5992</v>
      </c>
      <c r="F15215" s="7"/>
      <c r="G15215" s="7"/>
      <c r="H15215" s="7">
        <f>IF('Раздел 3.5'!Y26&gt;='Раздел 3.5'!Y67,0,1)</f>
        <v>0</v>
      </c>
      <c r="I15215" s="7"/>
    </row>
    <row r="15216" spans="1:9" x14ac:dyDescent="0.2">
      <c r="A15216" s="6">
        <f t="shared" si="227"/>
        <v>609562</v>
      </c>
      <c r="B15216" s="6">
        <v>74</v>
      </c>
      <c r="C15216" s="7">
        <v>9</v>
      </c>
      <c r="D15216" s="7">
        <v>179</v>
      </c>
      <c r="E15216" s="7" t="s">
        <v>5993</v>
      </c>
      <c r="F15216" s="7"/>
      <c r="G15216" s="7"/>
      <c r="H15216" s="7">
        <f>IF('Раздел 3.5'!Z26&gt;='Раздел 3.5'!Z67,0,1)</f>
        <v>0</v>
      </c>
      <c r="I15216" s="7"/>
    </row>
    <row r="15217" spans="1:9" x14ac:dyDescent="0.2">
      <c r="A15217" s="6">
        <f t="shared" si="227"/>
        <v>609562</v>
      </c>
      <c r="B15217" s="6">
        <v>74</v>
      </c>
      <c r="C15217" s="7">
        <v>9</v>
      </c>
      <c r="D15217" s="7">
        <v>180</v>
      </c>
      <c r="E15217" s="7" t="s">
        <v>4402</v>
      </c>
      <c r="F15217" s="7"/>
      <c r="G15217" s="7"/>
      <c r="H15217" s="7">
        <f>IF('Раздел 3.5'!AA26&gt;='Раздел 3.5'!AA67,0,1)</f>
        <v>0</v>
      </c>
      <c r="I15217" s="7"/>
    </row>
    <row r="15218" spans="1:9" x14ac:dyDescent="0.2">
      <c r="A15218" s="6">
        <f t="shared" si="227"/>
        <v>609562</v>
      </c>
      <c r="B15218" s="6">
        <v>74</v>
      </c>
      <c r="C15218" s="7">
        <v>9</v>
      </c>
      <c r="D15218" s="7">
        <v>181</v>
      </c>
      <c r="E15218" s="7" t="s">
        <v>4403</v>
      </c>
      <c r="F15218" s="7"/>
      <c r="G15218" s="7"/>
      <c r="H15218" s="7">
        <f>IF('Раздел 3.5'!AB26&gt;='Раздел 3.5'!AB67,0,1)</f>
        <v>0</v>
      </c>
      <c r="I15218" s="7"/>
    </row>
    <row r="15219" spans="1:9" x14ac:dyDescent="0.2">
      <c r="A15219" s="6">
        <f t="shared" si="227"/>
        <v>609562</v>
      </c>
      <c r="B15219" s="6">
        <v>74</v>
      </c>
      <c r="C15219" s="7">
        <v>9</v>
      </c>
      <c r="D15219" s="7">
        <v>182</v>
      </c>
      <c r="E15219" s="7" t="s">
        <v>4404</v>
      </c>
      <c r="F15219" s="7"/>
      <c r="G15219" s="7"/>
      <c r="H15219" s="7">
        <f>IF('Раздел 3.5'!AC26&gt;='Раздел 3.5'!AC67,0,1)</f>
        <v>0</v>
      </c>
      <c r="I15219" s="7"/>
    </row>
    <row r="15220" spans="1:9" x14ac:dyDescent="0.2">
      <c r="A15220" s="6">
        <f t="shared" si="227"/>
        <v>609562</v>
      </c>
      <c r="B15220" s="6">
        <v>74</v>
      </c>
      <c r="C15220" s="7">
        <v>9</v>
      </c>
      <c r="D15220" s="7">
        <v>183</v>
      </c>
      <c r="E15220" s="7" t="s">
        <v>4405</v>
      </c>
      <c r="F15220" s="7"/>
      <c r="G15220" s="7"/>
      <c r="H15220" s="7">
        <f>IF('Раздел 3.5'!AD26&gt;='Раздел 3.5'!AD67,0,1)</f>
        <v>0</v>
      </c>
    </row>
    <row r="15221" spans="1:9" x14ac:dyDescent="0.2">
      <c r="A15221" s="6">
        <f t="shared" si="227"/>
        <v>609562</v>
      </c>
      <c r="B15221" s="6">
        <v>74</v>
      </c>
      <c r="C15221" s="7">
        <v>9</v>
      </c>
      <c r="D15221" s="7">
        <v>184</v>
      </c>
      <c r="E15221" s="7" t="s">
        <v>4406</v>
      </c>
      <c r="F15221" s="7"/>
      <c r="G15221" s="7"/>
      <c r="H15221" s="7">
        <f>IF('Раздел 3.5'!AE26&gt;='Раздел 3.5'!AE67,0,1)</f>
        <v>0</v>
      </c>
      <c r="I15221" s="7"/>
    </row>
    <row r="15222" spans="1:9" x14ac:dyDescent="0.2">
      <c r="A15222" s="6">
        <f t="shared" si="227"/>
        <v>609562</v>
      </c>
      <c r="B15222" s="6">
        <v>74</v>
      </c>
      <c r="C15222" s="7">
        <v>9</v>
      </c>
      <c r="D15222" s="7">
        <v>185</v>
      </c>
      <c r="E15222" s="7" t="s">
        <v>4407</v>
      </c>
      <c r="F15222" s="7"/>
      <c r="G15222" s="7"/>
      <c r="H15222" s="7">
        <f>IF('Раздел 3.5'!AF26&gt;='Раздел 3.5'!AF67,0,1)</f>
        <v>0</v>
      </c>
      <c r="I15222" s="7"/>
    </row>
    <row r="15223" spans="1:9" x14ac:dyDescent="0.2">
      <c r="A15223" s="6">
        <f t="shared" si="227"/>
        <v>609562</v>
      </c>
      <c r="B15223" s="6">
        <v>74</v>
      </c>
      <c r="C15223" s="7">
        <v>9</v>
      </c>
      <c r="D15223" s="7">
        <v>186</v>
      </c>
      <c r="E15223" s="7" t="s">
        <v>4408</v>
      </c>
      <c r="F15223" s="7"/>
      <c r="G15223" s="7"/>
      <c r="H15223" s="7">
        <f>IF('Раздел 3.5'!AG26&gt;='Раздел 3.5'!AG67,0,1)</f>
        <v>0</v>
      </c>
      <c r="I15223" s="7"/>
    </row>
    <row r="15224" spans="1:9" x14ac:dyDescent="0.2">
      <c r="A15224" s="6">
        <f t="shared" si="227"/>
        <v>609562</v>
      </c>
      <c r="B15224" s="6">
        <v>74</v>
      </c>
      <c r="C15224" s="7">
        <v>9</v>
      </c>
      <c r="D15224" s="7">
        <v>187</v>
      </c>
      <c r="E15224" s="7" t="s">
        <v>4409</v>
      </c>
      <c r="F15224" s="7"/>
      <c r="G15224" s="7"/>
      <c r="H15224" s="7">
        <f>IF('Раздел 3.5'!AH26&gt;='Раздел 3.5'!AH67,0,1)</f>
        <v>0</v>
      </c>
      <c r="I15224" s="7"/>
    </row>
    <row r="15225" spans="1:9" x14ac:dyDescent="0.2">
      <c r="A15225" s="6">
        <f t="shared" si="227"/>
        <v>609562</v>
      </c>
      <c r="B15225" s="6">
        <v>74</v>
      </c>
      <c r="C15225" s="7">
        <v>9</v>
      </c>
      <c r="D15225" s="7">
        <v>188</v>
      </c>
      <c r="E15225" s="7" t="s">
        <v>4410</v>
      </c>
      <c r="F15225" s="7"/>
      <c r="G15225" s="7"/>
      <c r="H15225" s="7">
        <f>IF('Раздел 3.5'!AI26&gt;='Раздел 3.5'!AI67,0,1)</f>
        <v>0</v>
      </c>
      <c r="I15225" s="7"/>
    </row>
    <row r="15226" spans="1:9" x14ac:dyDescent="0.2">
      <c r="A15226" s="6">
        <f t="shared" si="227"/>
        <v>609562</v>
      </c>
      <c r="B15226" s="6">
        <v>74</v>
      </c>
      <c r="C15226" s="119">
        <v>9</v>
      </c>
      <c r="D15226" s="119">
        <v>189</v>
      </c>
      <c r="E15226" s="119" t="s">
        <v>4411</v>
      </c>
      <c r="F15226" s="119"/>
      <c r="G15226" s="119"/>
      <c r="H15226" s="119">
        <f>IF('Раздел 3.5'!AJ26&gt;='Раздел 3.5'!AJ67,0,1)</f>
        <v>0</v>
      </c>
      <c r="I15226" s="7"/>
    </row>
    <row r="15227" spans="1:9" x14ac:dyDescent="0.2">
      <c r="A15227" s="6">
        <f t="shared" si="227"/>
        <v>609562</v>
      </c>
      <c r="B15227" s="6">
        <v>74</v>
      </c>
      <c r="C15227" s="7">
        <v>10</v>
      </c>
      <c r="D15227" s="7">
        <v>190</v>
      </c>
      <c r="E15227" s="7" t="s">
        <v>4412</v>
      </c>
      <c r="F15227" s="7"/>
      <c r="G15227" s="7"/>
      <c r="H15227" s="7">
        <f>IF('Раздел 3.5'!P65&gt;='Раздел 3.5'!P66,0,1)</f>
        <v>0</v>
      </c>
      <c r="I15227" s="7"/>
    </row>
    <row r="15228" spans="1:9" x14ac:dyDescent="0.2">
      <c r="A15228" s="6">
        <f t="shared" si="227"/>
        <v>609562</v>
      </c>
      <c r="B15228" s="6">
        <v>74</v>
      </c>
      <c r="C15228" s="7">
        <v>10</v>
      </c>
      <c r="D15228" s="7">
        <v>191</v>
      </c>
      <c r="E15228" s="7" t="s">
        <v>4413</v>
      </c>
      <c r="F15228" s="7"/>
      <c r="G15228" s="7"/>
      <c r="H15228" s="7">
        <f>IF('Раздел 3.5'!Q65&gt;='Раздел 3.5'!Q66,0,1)</f>
        <v>0</v>
      </c>
      <c r="I15228" s="7"/>
    </row>
    <row r="15229" spans="1:9" x14ac:dyDescent="0.2">
      <c r="A15229" s="6">
        <f t="shared" si="227"/>
        <v>609562</v>
      </c>
      <c r="B15229" s="6">
        <v>74</v>
      </c>
      <c r="C15229" s="7">
        <v>10</v>
      </c>
      <c r="D15229" s="7">
        <v>192</v>
      </c>
      <c r="E15229" s="7" t="s">
        <v>4414</v>
      </c>
      <c r="F15229" s="7"/>
      <c r="G15229" s="7"/>
      <c r="H15229" s="7">
        <f>IF('Раздел 3.5'!R65&gt;='Раздел 3.5'!R66,0,1)</f>
        <v>0</v>
      </c>
      <c r="I15229" s="7"/>
    </row>
    <row r="15230" spans="1:9" x14ac:dyDescent="0.2">
      <c r="A15230" s="6">
        <f t="shared" si="227"/>
        <v>609562</v>
      </c>
      <c r="B15230" s="6">
        <v>74</v>
      </c>
      <c r="C15230" s="7">
        <v>10</v>
      </c>
      <c r="D15230" s="7">
        <v>193</v>
      </c>
      <c r="E15230" s="7" t="s">
        <v>4415</v>
      </c>
      <c r="F15230" s="7"/>
      <c r="G15230" s="7"/>
      <c r="H15230" s="7">
        <f>IF('Раздел 3.5'!S65&gt;='Раздел 3.5'!S66,0,1)</f>
        <v>0</v>
      </c>
      <c r="I15230" s="7"/>
    </row>
    <row r="15231" spans="1:9" x14ac:dyDescent="0.2">
      <c r="A15231" s="6">
        <f t="shared" si="227"/>
        <v>609562</v>
      </c>
      <c r="B15231" s="6">
        <v>74</v>
      </c>
      <c r="C15231" s="7">
        <v>10</v>
      </c>
      <c r="D15231" s="7">
        <v>194</v>
      </c>
      <c r="E15231" s="7" t="s">
        <v>4416</v>
      </c>
      <c r="F15231" s="7"/>
      <c r="G15231" s="7"/>
      <c r="H15231" s="7">
        <f>IF('Раздел 3.5'!T65&gt;='Раздел 3.5'!T66,0,1)</f>
        <v>0</v>
      </c>
      <c r="I15231" s="7"/>
    </row>
    <row r="15232" spans="1:9" x14ac:dyDescent="0.2">
      <c r="A15232" s="6">
        <f t="shared" si="227"/>
        <v>609562</v>
      </c>
      <c r="B15232" s="6">
        <v>74</v>
      </c>
      <c r="C15232" s="7">
        <v>10</v>
      </c>
      <c r="D15232" s="7">
        <v>195</v>
      </c>
      <c r="E15232" s="7" t="s">
        <v>5223</v>
      </c>
      <c r="F15232" s="7"/>
      <c r="G15232" s="7"/>
      <c r="H15232" s="7">
        <f>IF('Раздел 3.5'!U65&gt;='Раздел 3.5'!U66,0,1)</f>
        <v>0</v>
      </c>
      <c r="I15232" s="7"/>
    </row>
    <row r="15233" spans="1:9" x14ac:dyDescent="0.2">
      <c r="A15233" s="6">
        <f t="shared" si="227"/>
        <v>609562</v>
      </c>
      <c r="B15233" s="6">
        <v>74</v>
      </c>
      <c r="C15233" s="7">
        <v>10</v>
      </c>
      <c r="D15233" s="7">
        <v>196</v>
      </c>
      <c r="E15233" s="7" t="s">
        <v>5224</v>
      </c>
      <c r="F15233" s="7"/>
      <c r="G15233" s="7"/>
      <c r="H15233" s="7">
        <f>IF('Раздел 3.5'!V65&gt;='Раздел 3.5'!V66,0,1)</f>
        <v>0</v>
      </c>
      <c r="I15233" s="7"/>
    </row>
    <row r="15234" spans="1:9" x14ac:dyDescent="0.2">
      <c r="A15234" s="6">
        <f t="shared" si="227"/>
        <v>609562</v>
      </c>
      <c r="B15234" s="6">
        <v>74</v>
      </c>
      <c r="C15234" s="7">
        <v>10</v>
      </c>
      <c r="D15234" s="7">
        <v>197</v>
      </c>
      <c r="E15234" s="7" t="s">
        <v>5225</v>
      </c>
      <c r="F15234" s="7"/>
      <c r="G15234" s="7"/>
      <c r="H15234" s="7">
        <f>IF('Раздел 3.5'!W65&gt;='Раздел 3.5'!W66,0,1)</f>
        <v>0</v>
      </c>
      <c r="I15234" s="7"/>
    </row>
    <row r="15235" spans="1:9" x14ac:dyDescent="0.2">
      <c r="A15235" s="6">
        <f t="shared" si="227"/>
        <v>609562</v>
      </c>
      <c r="B15235" s="6">
        <v>74</v>
      </c>
      <c r="C15235" s="7">
        <v>10</v>
      </c>
      <c r="D15235" s="7">
        <v>198</v>
      </c>
      <c r="E15235" s="7" t="s">
        <v>4421</v>
      </c>
      <c r="F15235" s="7"/>
      <c r="G15235" s="7"/>
      <c r="H15235" s="7">
        <f>IF('Раздел 3.5'!X65&gt;='Раздел 3.5'!X66,0,1)</f>
        <v>0</v>
      </c>
      <c r="I15235" s="7"/>
    </row>
    <row r="15236" spans="1:9" x14ac:dyDescent="0.2">
      <c r="A15236" s="6">
        <f t="shared" si="227"/>
        <v>609562</v>
      </c>
      <c r="B15236" s="6">
        <v>74</v>
      </c>
      <c r="C15236" s="7">
        <v>10</v>
      </c>
      <c r="D15236" s="7">
        <v>199</v>
      </c>
      <c r="E15236" s="7" t="s">
        <v>4422</v>
      </c>
      <c r="F15236" s="7"/>
      <c r="G15236" s="7"/>
      <c r="H15236" s="7">
        <f>IF('Раздел 3.5'!Y65&gt;='Раздел 3.5'!Y66,0,1)</f>
        <v>0</v>
      </c>
      <c r="I15236" s="7"/>
    </row>
    <row r="15237" spans="1:9" x14ac:dyDescent="0.2">
      <c r="A15237" s="6">
        <f t="shared" si="227"/>
        <v>609562</v>
      </c>
      <c r="B15237" s="6">
        <v>74</v>
      </c>
      <c r="C15237" s="7">
        <v>10</v>
      </c>
      <c r="D15237" s="7">
        <v>200</v>
      </c>
      <c r="E15237" s="7" t="s">
        <v>5231</v>
      </c>
      <c r="F15237" s="7"/>
      <c r="G15237" s="7"/>
      <c r="H15237" s="7">
        <f>IF('Раздел 3.5'!Z65&gt;='Раздел 3.5'!Z66,0,1)</f>
        <v>0</v>
      </c>
      <c r="I15237" s="7"/>
    </row>
    <row r="15238" spans="1:9" x14ac:dyDescent="0.2">
      <c r="A15238" s="6">
        <f t="shared" si="227"/>
        <v>609562</v>
      </c>
      <c r="B15238" s="6">
        <v>74</v>
      </c>
      <c r="C15238" s="7">
        <v>10</v>
      </c>
      <c r="D15238" s="7">
        <v>201</v>
      </c>
      <c r="E15238" s="7" t="s">
        <v>5232</v>
      </c>
      <c r="F15238" s="7"/>
      <c r="G15238" s="7"/>
      <c r="H15238" s="7">
        <f>IF('Раздел 3.5'!AA65&gt;='Раздел 3.5'!AA66,0,1)</f>
        <v>0</v>
      </c>
      <c r="I15238" s="7"/>
    </row>
    <row r="15239" spans="1:9" x14ac:dyDescent="0.2">
      <c r="A15239" s="6">
        <f t="shared" si="227"/>
        <v>609562</v>
      </c>
      <c r="B15239" s="6">
        <v>74</v>
      </c>
      <c r="C15239" s="7">
        <v>10</v>
      </c>
      <c r="D15239" s="7">
        <v>202</v>
      </c>
      <c r="E15239" s="7" t="s">
        <v>5233</v>
      </c>
      <c r="F15239" s="7"/>
      <c r="G15239" s="7"/>
      <c r="H15239" s="7">
        <f>IF('Раздел 3.5'!AB65&gt;='Раздел 3.5'!AB66,0,1)</f>
        <v>0</v>
      </c>
      <c r="I15239" s="7"/>
    </row>
    <row r="15240" spans="1:9" x14ac:dyDescent="0.2">
      <c r="A15240" s="6">
        <f t="shared" si="227"/>
        <v>609562</v>
      </c>
      <c r="B15240" s="6">
        <v>74</v>
      </c>
      <c r="C15240" s="7">
        <v>10</v>
      </c>
      <c r="D15240" s="7">
        <v>203</v>
      </c>
      <c r="E15240" s="7" t="s">
        <v>5234</v>
      </c>
      <c r="F15240" s="7"/>
      <c r="G15240" s="7"/>
      <c r="H15240" s="7">
        <f>IF('Раздел 3.5'!AC65&gt;='Раздел 3.5'!AC66,0,1)</f>
        <v>0</v>
      </c>
      <c r="I15240" s="7"/>
    </row>
    <row r="15241" spans="1:9" x14ac:dyDescent="0.2">
      <c r="A15241" s="6">
        <f t="shared" si="227"/>
        <v>609562</v>
      </c>
      <c r="B15241" s="6">
        <v>74</v>
      </c>
      <c r="C15241" s="7">
        <v>10</v>
      </c>
      <c r="D15241" s="7">
        <v>204</v>
      </c>
      <c r="E15241" s="7" t="s">
        <v>5235</v>
      </c>
      <c r="F15241" s="7"/>
      <c r="G15241" s="7"/>
      <c r="H15241" s="7">
        <f>IF('Раздел 3.5'!AD65&gt;='Раздел 3.5'!AD66,0,1)</f>
        <v>0</v>
      </c>
    </row>
    <row r="15242" spans="1:9" x14ac:dyDescent="0.2">
      <c r="A15242" s="6">
        <f t="shared" si="227"/>
        <v>609562</v>
      </c>
      <c r="B15242" s="6">
        <v>74</v>
      </c>
      <c r="C15242" s="7">
        <v>10</v>
      </c>
      <c r="D15242" s="7">
        <v>205</v>
      </c>
      <c r="E15242" s="7" t="s">
        <v>5236</v>
      </c>
      <c r="F15242" s="7"/>
      <c r="G15242" s="7"/>
      <c r="H15242" s="7">
        <f>IF('Раздел 3.5'!AE65&gt;='Раздел 3.5'!AE66,0,1)</f>
        <v>0</v>
      </c>
      <c r="I15242" s="7"/>
    </row>
    <row r="15243" spans="1:9" x14ac:dyDescent="0.2">
      <c r="A15243" s="6">
        <f t="shared" si="227"/>
        <v>609562</v>
      </c>
      <c r="B15243" s="6">
        <v>74</v>
      </c>
      <c r="C15243" s="7">
        <v>10</v>
      </c>
      <c r="D15243" s="7">
        <v>206</v>
      </c>
      <c r="E15243" s="7" t="s">
        <v>5237</v>
      </c>
      <c r="F15243" s="7"/>
      <c r="G15243" s="7"/>
      <c r="H15243" s="7">
        <f>IF('Раздел 3.5'!AF65&gt;='Раздел 3.5'!AF66,0,1)</f>
        <v>0</v>
      </c>
      <c r="I15243" s="7"/>
    </row>
    <row r="15244" spans="1:9" x14ac:dyDescent="0.2">
      <c r="A15244" s="6">
        <f t="shared" si="227"/>
        <v>609562</v>
      </c>
      <c r="B15244" s="6">
        <v>74</v>
      </c>
      <c r="C15244" s="7">
        <v>10</v>
      </c>
      <c r="D15244" s="7">
        <v>207</v>
      </c>
      <c r="E15244" s="7" t="s">
        <v>5238</v>
      </c>
      <c r="F15244" s="7"/>
      <c r="G15244" s="7"/>
      <c r="H15244" s="7">
        <f>IF('Раздел 3.5'!AG65&gt;='Раздел 3.5'!AG66,0,1)</f>
        <v>0</v>
      </c>
      <c r="I15244" s="7"/>
    </row>
    <row r="15245" spans="1:9" x14ac:dyDescent="0.2">
      <c r="A15245" s="6">
        <f t="shared" si="227"/>
        <v>609562</v>
      </c>
      <c r="B15245" s="6">
        <v>74</v>
      </c>
      <c r="C15245" s="7">
        <v>10</v>
      </c>
      <c r="D15245" s="7">
        <v>208</v>
      </c>
      <c r="E15245" s="7" t="s">
        <v>5239</v>
      </c>
      <c r="F15245" s="7"/>
      <c r="G15245" s="7"/>
      <c r="H15245" s="7">
        <f>IF('Раздел 3.5'!AH65&gt;='Раздел 3.5'!AH66,0,1)</f>
        <v>0</v>
      </c>
      <c r="I15245" s="7"/>
    </row>
    <row r="15246" spans="1:9" x14ac:dyDescent="0.2">
      <c r="A15246" s="6">
        <f t="shared" si="227"/>
        <v>609562</v>
      </c>
      <c r="B15246" s="6">
        <v>74</v>
      </c>
      <c r="C15246" s="7">
        <v>10</v>
      </c>
      <c r="D15246" s="7">
        <v>209</v>
      </c>
      <c r="E15246" s="7" t="s">
        <v>5240</v>
      </c>
      <c r="F15246" s="7"/>
      <c r="G15246" s="7"/>
      <c r="H15246" s="7">
        <f>IF('Раздел 3.5'!AI65&gt;='Раздел 3.5'!AI66,0,1)</f>
        <v>0</v>
      </c>
      <c r="I15246" s="7"/>
    </row>
    <row r="15247" spans="1:9" x14ac:dyDescent="0.2">
      <c r="A15247" s="6">
        <f t="shared" si="227"/>
        <v>609562</v>
      </c>
      <c r="B15247" s="6">
        <v>74</v>
      </c>
      <c r="C15247" s="119">
        <v>10</v>
      </c>
      <c r="D15247" s="119">
        <v>210</v>
      </c>
      <c r="E15247" s="119" t="s">
        <v>5241</v>
      </c>
      <c r="F15247" s="119"/>
      <c r="G15247" s="119"/>
      <c r="H15247" s="119">
        <f>IF('Раздел 3.5'!AJ65&gt;='Раздел 3.5'!AJ66,0,1)</f>
        <v>0</v>
      </c>
      <c r="I15247" s="7"/>
    </row>
    <row r="15248" spans="1:9" x14ac:dyDescent="0.2">
      <c r="A15248" s="6">
        <f t="shared" si="227"/>
        <v>609562</v>
      </c>
      <c r="B15248" s="6">
        <v>74</v>
      </c>
      <c r="C15248" s="7">
        <v>11</v>
      </c>
      <c r="D15248" s="7">
        <v>211</v>
      </c>
      <c r="E15248" s="7" t="s">
        <v>5242</v>
      </c>
      <c r="F15248" s="7"/>
      <c r="G15248" s="7"/>
      <c r="H15248" s="7">
        <f>IF('Раздел 3.5'!P67&gt;='Раздел 3.5'!P68,0,1)</f>
        <v>0</v>
      </c>
      <c r="I15248" s="7"/>
    </row>
    <row r="15249" spans="1:9" x14ac:dyDescent="0.2">
      <c r="A15249" s="6">
        <f t="shared" si="227"/>
        <v>609562</v>
      </c>
      <c r="B15249" s="6">
        <v>74</v>
      </c>
      <c r="C15249" s="7">
        <v>11</v>
      </c>
      <c r="D15249" s="7">
        <v>212</v>
      </c>
      <c r="E15249" s="7" t="s">
        <v>5243</v>
      </c>
      <c r="F15249" s="7"/>
      <c r="G15249" s="7"/>
      <c r="H15249" s="7">
        <f>IF('Раздел 3.5'!Q67&gt;='Раздел 3.5'!Q68,0,1)</f>
        <v>0</v>
      </c>
      <c r="I15249" s="7"/>
    </row>
    <row r="15250" spans="1:9" x14ac:dyDescent="0.2">
      <c r="A15250" s="6">
        <f t="shared" si="227"/>
        <v>609562</v>
      </c>
      <c r="B15250" s="6">
        <v>74</v>
      </c>
      <c r="C15250" s="7">
        <v>11</v>
      </c>
      <c r="D15250" s="7">
        <v>213</v>
      </c>
      <c r="E15250" s="7" t="s">
        <v>5244</v>
      </c>
      <c r="F15250" s="7"/>
      <c r="G15250" s="7"/>
      <c r="H15250" s="7">
        <f>IF('Раздел 3.5'!R67&gt;='Раздел 3.5'!R68,0,1)</f>
        <v>0</v>
      </c>
      <c r="I15250" s="7"/>
    </row>
    <row r="15251" spans="1:9" x14ac:dyDescent="0.2">
      <c r="A15251" s="6">
        <f t="shared" si="227"/>
        <v>609562</v>
      </c>
      <c r="B15251" s="6">
        <v>74</v>
      </c>
      <c r="C15251" s="7">
        <v>11</v>
      </c>
      <c r="D15251" s="7">
        <v>214</v>
      </c>
      <c r="E15251" s="7" t="s">
        <v>5245</v>
      </c>
      <c r="F15251" s="7"/>
      <c r="G15251" s="7"/>
      <c r="H15251" s="7">
        <f>IF('Раздел 3.5'!S67&gt;='Раздел 3.5'!S68,0,1)</f>
        <v>0</v>
      </c>
      <c r="I15251" s="7"/>
    </row>
    <row r="15252" spans="1:9" x14ac:dyDescent="0.2">
      <c r="A15252" s="6">
        <f t="shared" si="227"/>
        <v>609562</v>
      </c>
      <c r="B15252" s="6">
        <v>74</v>
      </c>
      <c r="C15252" s="7">
        <v>11</v>
      </c>
      <c r="D15252" s="7">
        <v>215</v>
      </c>
      <c r="E15252" s="7" t="s">
        <v>5246</v>
      </c>
      <c r="F15252" s="7"/>
      <c r="G15252" s="7"/>
      <c r="H15252" s="7">
        <f>IF('Раздел 3.5'!T67&gt;='Раздел 3.5'!T68,0,1)</f>
        <v>0</v>
      </c>
      <c r="I15252" s="7"/>
    </row>
    <row r="15253" spans="1:9" x14ac:dyDescent="0.2">
      <c r="A15253" s="6">
        <f t="shared" si="227"/>
        <v>609562</v>
      </c>
      <c r="B15253" s="6">
        <v>74</v>
      </c>
      <c r="C15253" s="7">
        <v>11</v>
      </c>
      <c r="D15253" s="7">
        <v>216</v>
      </c>
      <c r="E15253" s="7" t="s">
        <v>5247</v>
      </c>
      <c r="F15253" s="7"/>
      <c r="G15253" s="7"/>
      <c r="H15253" s="7">
        <f>IF('Раздел 3.5'!U67&gt;='Раздел 3.5'!U68,0,1)</f>
        <v>0</v>
      </c>
      <c r="I15253" s="7"/>
    </row>
    <row r="15254" spans="1:9" x14ac:dyDescent="0.2">
      <c r="A15254" s="6">
        <f t="shared" si="227"/>
        <v>609562</v>
      </c>
      <c r="B15254" s="6">
        <v>74</v>
      </c>
      <c r="C15254" s="7">
        <v>11</v>
      </c>
      <c r="D15254" s="7">
        <v>217</v>
      </c>
      <c r="E15254" s="7" t="s">
        <v>5248</v>
      </c>
      <c r="F15254" s="7"/>
      <c r="G15254" s="7"/>
      <c r="H15254" s="7">
        <f>IF('Раздел 3.5'!V67&gt;='Раздел 3.5'!V68,0,1)</f>
        <v>0</v>
      </c>
      <c r="I15254" s="7"/>
    </row>
    <row r="15255" spans="1:9" x14ac:dyDescent="0.2">
      <c r="A15255" s="6">
        <f t="shared" si="227"/>
        <v>609562</v>
      </c>
      <c r="B15255" s="6">
        <v>74</v>
      </c>
      <c r="C15255" s="7">
        <v>11</v>
      </c>
      <c r="D15255" s="7">
        <v>218</v>
      </c>
      <c r="E15255" s="7" t="s">
        <v>5249</v>
      </c>
      <c r="F15255" s="7"/>
      <c r="G15255" s="7"/>
      <c r="H15255" s="7">
        <f>IF('Раздел 3.5'!W67&gt;='Раздел 3.5'!W68,0,1)</f>
        <v>0</v>
      </c>
      <c r="I15255" s="7"/>
    </row>
    <row r="15256" spans="1:9" x14ac:dyDescent="0.2">
      <c r="A15256" s="6">
        <f t="shared" si="227"/>
        <v>609562</v>
      </c>
      <c r="B15256" s="6">
        <v>74</v>
      </c>
      <c r="C15256" s="7">
        <v>11</v>
      </c>
      <c r="D15256" s="7">
        <v>219</v>
      </c>
      <c r="E15256" s="7" t="s">
        <v>5250</v>
      </c>
      <c r="F15256" s="7"/>
      <c r="G15256" s="7"/>
      <c r="H15256" s="7">
        <f>IF('Раздел 3.5'!X67&gt;='Раздел 3.5'!X68,0,1)</f>
        <v>0</v>
      </c>
      <c r="I15256" s="7"/>
    </row>
    <row r="15257" spans="1:9" x14ac:dyDescent="0.2">
      <c r="A15257" s="6">
        <f t="shared" si="227"/>
        <v>609562</v>
      </c>
      <c r="B15257" s="6">
        <v>74</v>
      </c>
      <c r="C15257" s="7">
        <v>11</v>
      </c>
      <c r="D15257" s="7">
        <v>220</v>
      </c>
      <c r="E15257" s="7" t="s">
        <v>5251</v>
      </c>
      <c r="F15257" s="7"/>
      <c r="G15257" s="7"/>
      <c r="H15257" s="7">
        <f>IF('Раздел 3.5'!Y67&gt;='Раздел 3.5'!Y68,0,1)</f>
        <v>0</v>
      </c>
      <c r="I15257" s="7"/>
    </row>
    <row r="15258" spans="1:9" x14ac:dyDescent="0.2">
      <c r="A15258" s="6">
        <f t="shared" si="227"/>
        <v>609562</v>
      </c>
      <c r="B15258" s="6">
        <v>74</v>
      </c>
      <c r="C15258" s="7">
        <v>11</v>
      </c>
      <c r="D15258" s="7">
        <v>221</v>
      </c>
      <c r="E15258" s="7" t="s">
        <v>5252</v>
      </c>
      <c r="F15258" s="7"/>
      <c r="G15258" s="7"/>
      <c r="H15258" s="7">
        <f>IF('Раздел 3.5'!Z67&gt;='Раздел 3.5'!Z68,0,1)</f>
        <v>0</v>
      </c>
      <c r="I15258" s="7"/>
    </row>
    <row r="15259" spans="1:9" x14ac:dyDescent="0.2">
      <c r="A15259" s="6">
        <f t="shared" si="227"/>
        <v>609562</v>
      </c>
      <c r="B15259" s="6">
        <v>74</v>
      </c>
      <c r="C15259" s="7">
        <v>11</v>
      </c>
      <c r="D15259" s="7">
        <v>222</v>
      </c>
      <c r="E15259" s="7" t="s">
        <v>5253</v>
      </c>
      <c r="F15259" s="7"/>
      <c r="G15259" s="7"/>
      <c r="H15259" s="7">
        <f>IF('Раздел 3.5'!AA67&gt;='Раздел 3.5'!AA68,0,1)</f>
        <v>0</v>
      </c>
      <c r="I15259" s="7"/>
    </row>
    <row r="15260" spans="1:9" x14ac:dyDescent="0.2">
      <c r="A15260" s="6">
        <f t="shared" si="227"/>
        <v>609562</v>
      </c>
      <c r="B15260" s="6">
        <v>74</v>
      </c>
      <c r="C15260" s="7">
        <v>11</v>
      </c>
      <c r="D15260" s="7">
        <v>223</v>
      </c>
      <c r="E15260" s="7" t="s">
        <v>5254</v>
      </c>
      <c r="F15260" s="7"/>
      <c r="G15260" s="7"/>
      <c r="H15260" s="7">
        <f>IF('Раздел 3.5'!AB67&gt;='Раздел 3.5'!AB68,0,1)</f>
        <v>0</v>
      </c>
      <c r="I15260" s="7"/>
    </row>
    <row r="15261" spans="1:9" x14ac:dyDescent="0.2">
      <c r="A15261" s="6">
        <f t="shared" si="227"/>
        <v>609562</v>
      </c>
      <c r="B15261" s="6">
        <v>74</v>
      </c>
      <c r="C15261" s="7">
        <v>11</v>
      </c>
      <c r="D15261" s="7">
        <v>224</v>
      </c>
      <c r="E15261" s="7" t="s">
        <v>5255</v>
      </c>
      <c r="F15261" s="7"/>
      <c r="G15261" s="7"/>
      <c r="H15261" s="7">
        <f>IF('Раздел 3.5'!AC67&gt;='Раздел 3.5'!AC68,0,1)</f>
        <v>0</v>
      </c>
      <c r="I15261" s="7"/>
    </row>
    <row r="15262" spans="1:9" x14ac:dyDescent="0.2">
      <c r="A15262" s="6">
        <f t="shared" si="227"/>
        <v>609562</v>
      </c>
      <c r="B15262" s="6">
        <v>74</v>
      </c>
      <c r="C15262" s="7">
        <v>11</v>
      </c>
      <c r="D15262" s="7">
        <v>225</v>
      </c>
      <c r="E15262" s="7" t="s">
        <v>5256</v>
      </c>
      <c r="F15262" s="7"/>
      <c r="G15262" s="7"/>
      <c r="H15262" s="7">
        <f>IF('Раздел 3.5'!AD67&gt;='Раздел 3.5'!AD68,0,1)</f>
        <v>0</v>
      </c>
    </row>
    <row r="15263" spans="1:9" x14ac:dyDescent="0.2">
      <c r="A15263" s="6">
        <f t="shared" ref="A15263:A15326" si="228">P_3</f>
        <v>609562</v>
      </c>
      <c r="B15263" s="6">
        <v>74</v>
      </c>
      <c r="C15263" s="7">
        <v>11</v>
      </c>
      <c r="D15263" s="7">
        <v>226</v>
      </c>
      <c r="E15263" s="7" t="s">
        <v>5257</v>
      </c>
      <c r="F15263" s="7"/>
      <c r="G15263" s="7"/>
      <c r="H15263" s="7">
        <f>IF('Раздел 3.5'!AE67&gt;='Раздел 3.5'!AE68,0,1)</f>
        <v>0</v>
      </c>
      <c r="I15263" s="7"/>
    </row>
    <row r="15264" spans="1:9" x14ac:dyDescent="0.2">
      <c r="A15264" s="6">
        <f t="shared" si="228"/>
        <v>609562</v>
      </c>
      <c r="B15264" s="6">
        <v>74</v>
      </c>
      <c r="C15264" s="7">
        <v>11</v>
      </c>
      <c r="D15264" s="7">
        <v>227</v>
      </c>
      <c r="E15264" s="7" t="s">
        <v>5258</v>
      </c>
      <c r="F15264" s="7"/>
      <c r="G15264" s="7"/>
      <c r="H15264" s="7">
        <f>IF('Раздел 3.5'!AF67&gt;='Раздел 3.5'!AF68,0,1)</f>
        <v>0</v>
      </c>
      <c r="I15264" s="7"/>
    </row>
    <row r="15265" spans="1:9" x14ac:dyDescent="0.2">
      <c r="A15265" s="6">
        <f t="shared" si="228"/>
        <v>609562</v>
      </c>
      <c r="B15265" s="6">
        <v>74</v>
      </c>
      <c r="C15265" s="7">
        <v>11</v>
      </c>
      <c r="D15265" s="7">
        <v>228</v>
      </c>
      <c r="E15265" s="7" t="s">
        <v>5259</v>
      </c>
      <c r="F15265" s="7"/>
      <c r="G15265" s="7"/>
      <c r="H15265" s="7">
        <f>IF('Раздел 3.5'!AG67&gt;='Раздел 3.5'!AG68,0,1)</f>
        <v>0</v>
      </c>
      <c r="I15265" s="7"/>
    </row>
    <row r="15266" spans="1:9" x14ac:dyDescent="0.2">
      <c r="A15266" s="6">
        <f t="shared" si="228"/>
        <v>609562</v>
      </c>
      <c r="B15266" s="6">
        <v>74</v>
      </c>
      <c r="C15266" s="7">
        <v>11</v>
      </c>
      <c r="D15266" s="7">
        <v>229</v>
      </c>
      <c r="E15266" s="7" t="s">
        <v>5260</v>
      </c>
      <c r="F15266" s="7"/>
      <c r="G15266" s="7"/>
      <c r="H15266" s="7">
        <f>IF('Раздел 3.5'!AH67&gt;='Раздел 3.5'!AH68,0,1)</f>
        <v>0</v>
      </c>
      <c r="I15266" s="7"/>
    </row>
    <row r="15267" spans="1:9" x14ac:dyDescent="0.2">
      <c r="A15267" s="6">
        <f t="shared" si="228"/>
        <v>609562</v>
      </c>
      <c r="B15267" s="6">
        <v>74</v>
      </c>
      <c r="C15267" s="7">
        <v>11</v>
      </c>
      <c r="D15267" s="7">
        <v>230</v>
      </c>
      <c r="E15267" s="7" t="s">
        <v>5261</v>
      </c>
      <c r="F15267" s="7"/>
      <c r="G15267" s="7"/>
      <c r="H15267" s="7">
        <f>IF('Раздел 3.5'!AI67&gt;='Раздел 3.5'!AI68,0,1)</f>
        <v>0</v>
      </c>
      <c r="I15267" s="7"/>
    </row>
    <row r="15268" spans="1:9" x14ac:dyDescent="0.2">
      <c r="A15268" s="6">
        <f t="shared" si="228"/>
        <v>609562</v>
      </c>
      <c r="B15268" s="6">
        <v>74</v>
      </c>
      <c r="C15268" s="119">
        <v>11</v>
      </c>
      <c r="D15268" s="119">
        <v>231</v>
      </c>
      <c r="E15268" s="119" t="s">
        <v>6951</v>
      </c>
      <c r="F15268" s="119"/>
      <c r="G15268" s="119"/>
      <c r="H15268" s="119">
        <f>IF('Раздел 3.5'!AJ67&gt;='Раздел 3.5'!AJ68,0,1)</f>
        <v>0</v>
      </c>
      <c r="I15268" s="7"/>
    </row>
    <row r="15269" spans="1:9" x14ac:dyDescent="0.2">
      <c r="A15269" s="6">
        <f t="shared" si="228"/>
        <v>609562</v>
      </c>
      <c r="B15269" s="6">
        <v>74</v>
      </c>
      <c r="C15269" s="7">
        <v>12</v>
      </c>
      <c r="D15269" s="7">
        <v>232</v>
      </c>
      <c r="E15269" s="6" t="s">
        <v>5207</v>
      </c>
      <c r="F15269" s="7"/>
      <c r="G15269" s="7"/>
      <c r="H15269" s="7">
        <f>IF('Раздел 3.5'!P21=SUM('Раздел 3.5'!Q21,'Раздел 3.5'!S21,'Раздел 3.5'!U21,'Раздел 3.5'!W21,'Раздел 3.5'!Y21,'Раздел 3.5'!AA21,'Раздел 3.5'!AC21,'Раздел 3.5'!AE21,'Раздел 3.5'!AG21,'Раздел 3.5'!AI21),0,1)</f>
        <v>0</v>
      </c>
      <c r="I15269" s="7"/>
    </row>
    <row r="15270" spans="1:9" x14ac:dyDescent="0.2">
      <c r="A15270" s="6">
        <f t="shared" si="228"/>
        <v>609562</v>
      </c>
      <c r="B15270" s="6">
        <v>74</v>
      </c>
      <c r="C15270" s="7">
        <v>12</v>
      </c>
      <c r="D15270" s="7">
        <v>233</v>
      </c>
      <c r="E15270" s="6" t="s">
        <v>5208</v>
      </c>
      <c r="F15270" s="7"/>
      <c r="G15270" s="7"/>
      <c r="H15270" s="7">
        <f>IF('Раздел 3.5'!P22=SUM('Раздел 3.5'!Q22,'Раздел 3.5'!S22,'Раздел 3.5'!U22,'Раздел 3.5'!W22,'Раздел 3.5'!Y22,'Раздел 3.5'!AA22,'Раздел 3.5'!AC22,'Раздел 3.5'!AE22,'Раздел 3.5'!AG22,'Раздел 3.5'!AI22),0,1)</f>
        <v>0</v>
      </c>
      <c r="I15270" s="7"/>
    </row>
    <row r="15271" spans="1:9" x14ac:dyDescent="0.2">
      <c r="A15271" s="6">
        <f t="shared" si="228"/>
        <v>609562</v>
      </c>
      <c r="B15271" s="6">
        <v>74</v>
      </c>
      <c r="C15271" s="7">
        <v>12</v>
      </c>
      <c r="D15271" s="7">
        <v>234</v>
      </c>
      <c r="E15271" s="6" t="s">
        <v>5209</v>
      </c>
      <c r="F15271" s="7"/>
      <c r="G15271" s="7"/>
      <c r="H15271" s="7">
        <f>IF('Раздел 3.5'!P23=SUM('Раздел 3.5'!Q23,'Раздел 3.5'!S23,'Раздел 3.5'!U23,'Раздел 3.5'!W23,'Раздел 3.5'!Y23,'Раздел 3.5'!AA23,'Раздел 3.5'!AC23,'Раздел 3.5'!AE23,'Раздел 3.5'!AG23,'Раздел 3.5'!AI23),0,1)</f>
        <v>0</v>
      </c>
      <c r="I15271" s="7"/>
    </row>
    <row r="15272" spans="1:9" x14ac:dyDescent="0.2">
      <c r="A15272" s="6">
        <f t="shared" si="228"/>
        <v>609562</v>
      </c>
      <c r="B15272" s="6">
        <v>74</v>
      </c>
      <c r="C15272" s="7">
        <v>12</v>
      </c>
      <c r="D15272" s="7">
        <v>235</v>
      </c>
      <c r="E15272" s="6" t="s">
        <v>5210</v>
      </c>
      <c r="F15272" s="7"/>
      <c r="G15272" s="7"/>
      <c r="H15272" s="7">
        <f>IF('Раздел 3.5'!P24=SUM('Раздел 3.5'!Q24,'Раздел 3.5'!S24,'Раздел 3.5'!U24,'Раздел 3.5'!W24,'Раздел 3.5'!Y24,'Раздел 3.5'!AA24,'Раздел 3.5'!AC24,'Раздел 3.5'!AE24,'Раздел 3.5'!AG24,'Раздел 3.5'!AI24),0,1)</f>
        <v>0</v>
      </c>
      <c r="I15272" s="7"/>
    </row>
    <row r="15273" spans="1:9" x14ac:dyDescent="0.2">
      <c r="A15273" s="6">
        <f t="shared" si="228"/>
        <v>609562</v>
      </c>
      <c r="B15273" s="6">
        <v>74</v>
      </c>
      <c r="C15273" s="7">
        <v>12</v>
      </c>
      <c r="D15273" s="7">
        <v>236</v>
      </c>
      <c r="E15273" s="6" t="s">
        <v>5211</v>
      </c>
      <c r="F15273" s="7"/>
      <c r="G15273" s="7"/>
      <c r="H15273" s="7">
        <f>IF('Раздел 3.5'!P25=SUM('Раздел 3.5'!Q25,'Раздел 3.5'!S25,'Раздел 3.5'!U25,'Раздел 3.5'!W25,'Раздел 3.5'!Y25,'Раздел 3.5'!AA25,'Раздел 3.5'!AC25,'Раздел 3.5'!AE25,'Раздел 3.5'!AG25,'Раздел 3.5'!AI25),0,1)</f>
        <v>0</v>
      </c>
      <c r="I15273" s="7"/>
    </row>
    <row r="15274" spans="1:9" x14ac:dyDescent="0.2">
      <c r="A15274" s="6">
        <f t="shared" si="228"/>
        <v>609562</v>
      </c>
      <c r="B15274" s="6">
        <v>74</v>
      </c>
      <c r="C15274" s="7">
        <v>12</v>
      </c>
      <c r="D15274" s="7">
        <v>237</v>
      </c>
      <c r="E15274" s="6" t="s">
        <v>4399</v>
      </c>
      <c r="F15274" s="7"/>
      <c r="G15274" s="7"/>
      <c r="H15274" s="7">
        <f>IF('Раздел 3.5'!P26=SUM('Раздел 3.5'!Q26,'Раздел 3.5'!S26,'Раздел 3.5'!U26,'Раздел 3.5'!W26,'Раздел 3.5'!Y26,'Раздел 3.5'!AA26,'Раздел 3.5'!AC26,'Раздел 3.5'!AE26,'Раздел 3.5'!AG26,'Раздел 3.5'!AI26),0,1)</f>
        <v>0</v>
      </c>
      <c r="I15274" s="7"/>
    </row>
    <row r="15275" spans="1:9" x14ac:dyDescent="0.2">
      <c r="A15275" s="6">
        <f t="shared" si="228"/>
        <v>609562</v>
      </c>
      <c r="B15275" s="6">
        <v>74</v>
      </c>
      <c r="C15275" s="7">
        <v>12</v>
      </c>
      <c r="D15275" s="7">
        <v>238</v>
      </c>
      <c r="E15275" s="6" t="s">
        <v>4400</v>
      </c>
      <c r="F15275" s="7"/>
      <c r="G15275" s="7"/>
      <c r="H15275" s="7">
        <f>IF('Раздел 3.5'!P27=SUM('Раздел 3.5'!Q27,'Раздел 3.5'!S27,'Раздел 3.5'!U27,'Раздел 3.5'!W27,'Раздел 3.5'!Y27,'Раздел 3.5'!AA27,'Раздел 3.5'!AC27,'Раздел 3.5'!AE27,'Раздел 3.5'!AG27,'Раздел 3.5'!AI27),0,1)</f>
        <v>0</v>
      </c>
      <c r="I15275" s="7"/>
    </row>
    <row r="15276" spans="1:9" x14ac:dyDescent="0.2">
      <c r="A15276" s="6">
        <f t="shared" si="228"/>
        <v>609562</v>
      </c>
      <c r="B15276" s="6">
        <v>74</v>
      </c>
      <c r="C15276" s="7">
        <v>12</v>
      </c>
      <c r="D15276" s="7">
        <v>239</v>
      </c>
      <c r="E15276" s="6" t="s">
        <v>4401</v>
      </c>
      <c r="F15276" s="7"/>
      <c r="G15276" s="7"/>
      <c r="H15276" s="7">
        <f>IF('Раздел 3.5'!P28=SUM('Раздел 3.5'!Q28,'Раздел 3.5'!S28,'Раздел 3.5'!U28,'Раздел 3.5'!W28,'Раздел 3.5'!Y28,'Раздел 3.5'!AA28,'Раздел 3.5'!AC28,'Раздел 3.5'!AE28,'Раздел 3.5'!AG28,'Раздел 3.5'!AI28),0,1)</f>
        <v>0</v>
      </c>
      <c r="I15276" s="7"/>
    </row>
    <row r="15277" spans="1:9" x14ac:dyDescent="0.2">
      <c r="A15277" s="6">
        <f t="shared" si="228"/>
        <v>609562</v>
      </c>
      <c r="B15277" s="6">
        <v>74</v>
      </c>
      <c r="C15277" s="7">
        <v>12</v>
      </c>
      <c r="D15277" s="7">
        <v>240</v>
      </c>
      <c r="E15277" s="6" t="s">
        <v>3574</v>
      </c>
      <c r="H15277" s="7">
        <f>IF('Раздел 3.5'!P29=SUM('Раздел 3.5'!Q29,'Раздел 3.5'!S29,'Раздел 3.5'!U29,'Раздел 3.5'!W29,'Раздел 3.5'!Y29,'Раздел 3.5'!AA29,'Раздел 3.5'!AC29,'Раздел 3.5'!AE29,'Раздел 3.5'!AG29,'Раздел 3.5'!AI29),0,1)</f>
        <v>0</v>
      </c>
    </row>
    <row r="15278" spans="1:9" x14ac:dyDescent="0.2">
      <c r="A15278" s="6">
        <f t="shared" si="228"/>
        <v>609562</v>
      </c>
      <c r="B15278" s="6">
        <v>74</v>
      </c>
      <c r="C15278" s="7">
        <v>12</v>
      </c>
      <c r="D15278" s="7">
        <v>241</v>
      </c>
      <c r="E15278" s="6" t="s">
        <v>3575</v>
      </c>
      <c r="H15278" s="7">
        <f>IF('Раздел 3.5'!P30=SUM('Раздел 3.5'!Q30,'Раздел 3.5'!S30,'Раздел 3.5'!U30,'Раздел 3.5'!W30,'Раздел 3.5'!Y30,'Раздел 3.5'!AA30,'Раздел 3.5'!AC30,'Раздел 3.5'!AE30,'Раздел 3.5'!AG30,'Раздел 3.5'!AI30),0,1)</f>
        <v>0</v>
      </c>
    </row>
    <row r="15279" spans="1:9" x14ac:dyDescent="0.2">
      <c r="A15279" s="6">
        <f t="shared" si="228"/>
        <v>609562</v>
      </c>
      <c r="B15279" s="6">
        <v>74</v>
      </c>
      <c r="C15279" s="7">
        <v>12</v>
      </c>
      <c r="D15279" s="7">
        <v>242</v>
      </c>
      <c r="E15279" s="6" t="s">
        <v>3576</v>
      </c>
      <c r="H15279" s="7">
        <f>IF('Раздел 3.5'!P31=SUM('Раздел 3.5'!Q31,'Раздел 3.5'!S31,'Раздел 3.5'!U31,'Раздел 3.5'!W31,'Раздел 3.5'!Y31,'Раздел 3.5'!AA31,'Раздел 3.5'!AC31,'Раздел 3.5'!AE31,'Раздел 3.5'!AG31,'Раздел 3.5'!AI31),0,1)</f>
        <v>0</v>
      </c>
    </row>
    <row r="15280" spans="1:9" x14ac:dyDescent="0.2">
      <c r="A15280" s="6">
        <f t="shared" si="228"/>
        <v>609562</v>
      </c>
      <c r="B15280" s="6">
        <v>74</v>
      </c>
      <c r="C15280" s="7">
        <v>12</v>
      </c>
      <c r="D15280" s="7">
        <v>243</v>
      </c>
      <c r="E15280" s="6" t="s">
        <v>3577</v>
      </c>
      <c r="H15280" s="7">
        <f>IF('Раздел 3.5'!P32=SUM('Раздел 3.5'!Q32,'Раздел 3.5'!S32,'Раздел 3.5'!U32,'Раздел 3.5'!W32,'Раздел 3.5'!Y32,'Раздел 3.5'!AA32,'Раздел 3.5'!AC32,'Раздел 3.5'!AE32,'Раздел 3.5'!AG32,'Раздел 3.5'!AI32),0,1)</f>
        <v>0</v>
      </c>
    </row>
    <row r="15281" spans="1:8" x14ac:dyDescent="0.2">
      <c r="A15281" s="6">
        <f t="shared" si="228"/>
        <v>609562</v>
      </c>
      <c r="B15281" s="6">
        <v>74</v>
      </c>
      <c r="C15281" s="7">
        <v>12</v>
      </c>
      <c r="D15281" s="7">
        <v>244</v>
      </c>
      <c r="E15281" s="6" t="s">
        <v>3578</v>
      </c>
      <c r="H15281" s="7">
        <f>IF('Раздел 3.5'!P33=SUM('Раздел 3.5'!Q33,'Раздел 3.5'!S33,'Раздел 3.5'!U33,'Раздел 3.5'!W33,'Раздел 3.5'!Y33,'Раздел 3.5'!AA33,'Раздел 3.5'!AC33,'Раздел 3.5'!AE33,'Раздел 3.5'!AG33,'Раздел 3.5'!AI33),0,1)</f>
        <v>0</v>
      </c>
    </row>
    <row r="15282" spans="1:8" x14ac:dyDescent="0.2">
      <c r="A15282" s="6">
        <f t="shared" si="228"/>
        <v>609562</v>
      </c>
      <c r="B15282" s="6">
        <v>74</v>
      </c>
      <c r="C15282" s="7">
        <v>12</v>
      </c>
      <c r="D15282" s="7">
        <v>245</v>
      </c>
      <c r="E15282" s="6" t="s">
        <v>3579</v>
      </c>
      <c r="H15282" s="7">
        <f>IF('Раздел 3.5'!P34=SUM('Раздел 3.5'!Q34,'Раздел 3.5'!S34,'Раздел 3.5'!U34,'Раздел 3.5'!W34,'Раздел 3.5'!Y34,'Раздел 3.5'!AA34,'Раздел 3.5'!AC34,'Раздел 3.5'!AE34,'Раздел 3.5'!AG34,'Раздел 3.5'!AI34),0,1)</f>
        <v>0</v>
      </c>
    </row>
    <row r="15283" spans="1:8" x14ac:dyDescent="0.2">
      <c r="A15283" s="6">
        <f t="shared" si="228"/>
        <v>609562</v>
      </c>
      <c r="B15283" s="6">
        <v>74</v>
      </c>
      <c r="C15283" s="7">
        <v>12</v>
      </c>
      <c r="D15283" s="7">
        <v>246</v>
      </c>
      <c r="E15283" s="6" t="s">
        <v>3580</v>
      </c>
      <c r="H15283" s="7">
        <f>IF('Раздел 3.5'!P35=SUM('Раздел 3.5'!Q35,'Раздел 3.5'!S35,'Раздел 3.5'!U35,'Раздел 3.5'!W35,'Раздел 3.5'!Y35,'Раздел 3.5'!AA35,'Раздел 3.5'!AC35,'Раздел 3.5'!AE35,'Раздел 3.5'!AG35,'Раздел 3.5'!AI35),0,1)</f>
        <v>0</v>
      </c>
    </row>
    <row r="15284" spans="1:8" x14ac:dyDescent="0.2">
      <c r="A15284" s="6">
        <f t="shared" si="228"/>
        <v>609562</v>
      </c>
      <c r="B15284" s="6">
        <v>74</v>
      </c>
      <c r="C15284" s="7">
        <v>12</v>
      </c>
      <c r="D15284" s="7">
        <v>247</v>
      </c>
      <c r="E15284" s="6" t="s">
        <v>3581</v>
      </c>
      <c r="H15284" s="7">
        <f>IF('Раздел 3.5'!P36=SUM('Раздел 3.5'!Q36,'Раздел 3.5'!S36,'Раздел 3.5'!U36,'Раздел 3.5'!W36,'Раздел 3.5'!Y36,'Раздел 3.5'!AA36,'Раздел 3.5'!AC36,'Раздел 3.5'!AE36,'Раздел 3.5'!AG36,'Раздел 3.5'!AI36),0,1)</f>
        <v>0</v>
      </c>
    </row>
    <row r="15285" spans="1:8" x14ac:dyDescent="0.2">
      <c r="A15285" s="6">
        <f t="shared" si="228"/>
        <v>609562</v>
      </c>
      <c r="B15285" s="6">
        <v>74</v>
      </c>
      <c r="C15285" s="7">
        <v>12</v>
      </c>
      <c r="D15285" s="7">
        <v>248</v>
      </c>
      <c r="E15285" s="6" t="s">
        <v>3582</v>
      </c>
      <c r="H15285" s="7">
        <f>IF('Раздел 3.5'!P37=SUM('Раздел 3.5'!Q37,'Раздел 3.5'!S37,'Раздел 3.5'!U37,'Раздел 3.5'!W37,'Раздел 3.5'!Y37,'Раздел 3.5'!AA37,'Раздел 3.5'!AC37,'Раздел 3.5'!AE37,'Раздел 3.5'!AG37,'Раздел 3.5'!AI37),0,1)</f>
        <v>0</v>
      </c>
    </row>
    <row r="15286" spans="1:8" x14ac:dyDescent="0.2">
      <c r="A15286" s="6">
        <f t="shared" si="228"/>
        <v>609562</v>
      </c>
      <c r="B15286" s="6">
        <v>74</v>
      </c>
      <c r="C15286" s="7">
        <v>12</v>
      </c>
      <c r="D15286" s="7">
        <v>249</v>
      </c>
      <c r="E15286" s="6" t="s">
        <v>4417</v>
      </c>
      <c r="H15286" s="7">
        <f>IF('Раздел 3.5'!P38=SUM('Раздел 3.5'!Q38,'Раздел 3.5'!S38,'Раздел 3.5'!U38,'Раздел 3.5'!W38,'Раздел 3.5'!Y38,'Раздел 3.5'!AA38,'Раздел 3.5'!AC38,'Раздел 3.5'!AE38,'Раздел 3.5'!AG38,'Раздел 3.5'!AI38),0,1)</f>
        <v>0</v>
      </c>
    </row>
    <row r="15287" spans="1:8" x14ac:dyDescent="0.2">
      <c r="A15287" s="6">
        <f t="shared" si="228"/>
        <v>609562</v>
      </c>
      <c r="B15287" s="6">
        <v>74</v>
      </c>
      <c r="C15287" s="7">
        <v>12</v>
      </c>
      <c r="D15287" s="7">
        <v>250</v>
      </c>
      <c r="E15287" s="6" t="s">
        <v>4418</v>
      </c>
      <c r="H15287" s="7">
        <f>IF('Раздел 3.5'!P39=SUM('Раздел 3.5'!Q39,'Раздел 3.5'!S39,'Раздел 3.5'!U39,'Раздел 3.5'!W39,'Раздел 3.5'!Y39,'Раздел 3.5'!AA39,'Раздел 3.5'!AC39,'Раздел 3.5'!AE39,'Раздел 3.5'!AG39,'Раздел 3.5'!AI39),0,1)</f>
        <v>0</v>
      </c>
    </row>
    <row r="15288" spans="1:8" x14ac:dyDescent="0.2">
      <c r="A15288" s="6">
        <f t="shared" si="228"/>
        <v>609562</v>
      </c>
      <c r="B15288" s="6">
        <v>74</v>
      </c>
      <c r="C15288" s="7">
        <v>12</v>
      </c>
      <c r="D15288" s="7">
        <v>251</v>
      </c>
      <c r="E15288" s="6" t="s">
        <v>4419</v>
      </c>
      <c r="H15288" s="7">
        <f>IF('Раздел 3.5'!P40=SUM('Раздел 3.5'!Q40,'Раздел 3.5'!S40,'Раздел 3.5'!U40,'Раздел 3.5'!W40,'Раздел 3.5'!Y40,'Раздел 3.5'!AA40,'Раздел 3.5'!AC40,'Раздел 3.5'!AE40,'Раздел 3.5'!AG40,'Раздел 3.5'!AI40),0,1)</f>
        <v>0</v>
      </c>
    </row>
    <row r="15289" spans="1:8" x14ac:dyDescent="0.2">
      <c r="A15289" s="6">
        <f t="shared" si="228"/>
        <v>609562</v>
      </c>
      <c r="B15289" s="6">
        <v>74</v>
      </c>
      <c r="C15289" s="7">
        <v>12</v>
      </c>
      <c r="D15289" s="7">
        <v>252</v>
      </c>
      <c r="E15289" s="6" t="s">
        <v>4423</v>
      </c>
      <c r="H15289" s="7">
        <f>IF('Раздел 3.5'!P41=SUM('Раздел 3.5'!Q41,'Раздел 3.5'!S41,'Раздел 3.5'!U41,'Раздел 3.5'!W41,'Раздел 3.5'!Y41,'Раздел 3.5'!AA41,'Раздел 3.5'!AC41,'Раздел 3.5'!AE41,'Раздел 3.5'!AG41,'Раздел 3.5'!AI41),0,1)</f>
        <v>0</v>
      </c>
    </row>
    <row r="15290" spans="1:8" x14ac:dyDescent="0.2">
      <c r="A15290" s="6">
        <f t="shared" si="228"/>
        <v>609562</v>
      </c>
      <c r="B15290" s="6">
        <v>74</v>
      </c>
      <c r="C15290" s="7">
        <v>12</v>
      </c>
      <c r="D15290" s="7">
        <v>253</v>
      </c>
      <c r="E15290" s="6" t="s">
        <v>4424</v>
      </c>
      <c r="H15290" s="7">
        <f>IF('Раздел 3.5'!P42=SUM('Раздел 3.5'!Q42,'Раздел 3.5'!S42,'Раздел 3.5'!U42,'Раздел 3.5'!W42,'Раздел 3.5'!Y42,'Раздел 3.5'!AA42,'Раздел 3.5'!AC42,'Раздел 3.5'!AE42,'Раздел 3.5'!AG42,'Раздел 3.5'!AI42),0,1)</f>
        <v>0</v>
      </c>
    </row>
    <row r="15291" spans="1:8" x14ac:dyDescent="0.2">
      <c r="A15291" s="6">
        <f t="shared" si="228"/>
        <v>609562</v>
      </c>
      <c r="B15291" s="6">
        <v>74</v>
      </c>
      <c r="C15291" s="7">
        <v>12</v>
      </c>
      <c r="D15291" s="7">
        <v>254</v>
      </c>
      <c r="E15291" s="6" t="s">
        <v>4425</v>
      </c>
      <c r="H15291" s="7">
        <f>IF('Раздел 3.5'!P43=SUM('Раздел 3.5'!Q43,'Раздел 3.5'!S43,'Раздел 3.5'!U43,'Раздел 3.5'!W43,'Раздел 3.5'!Y43,'Раздел 3.5'!AA43,'Раздел 3.5'!AC43,'Раздел 3.5'!AE43,'Раздел 3.5'!AG43,'Раздел 3.5'!AI43),0,1)</f>
        <v>0</v>
      </c>
    </row>
    <row r="15292" spans="1:8" x14ac:dyDescent="0.2">
      <c r="A15292" s="6">
        <f t="shared" si="228"/>
        <v>609562</v>
      </c>
      <c r="B15292" s="6">
        <v>74</v>
      </c>
      <c r="C15292" s="7">
        <v>12</v>
      </c>
      <c r="D15292" s="7">
        <v>255</v>
      </c>
      <c r="E15292" s="6" t="s">
        <v>4426</v>
      </c>
      <c r="H15292" s="7">
        <f>IF('Раздел 3.5'!P44=SUM('Раздел 3.5'!Q44,'Раздел 3.5'!S44,'Раздел 3.5'!U44,'Раздел 3.5'!W44,'Раздел 3.5'!Y44,'Раздел 3.5'!AA44,'Раздел 3.5'!AC44,'Раздел 3.5'!AE44,'Раздел 3.5'!AG44,'Раздел 3.5'!AI44),0,1)</f>
        <v>0</v>
      </c>
    </row>
    <row r="15293" spans="1:8" x14ac:dyDescent="0.2">
      <c r="A15293" s="6">
        <f t="shared" si="228"/>
        <v>609562</v>
      </c>
      <c r="B15293" s="6">
        <v>74</v>
      </c>
      <c r="C15293" s="7">
        <v>12</v>
      </c>
      <c r="D15293" s="7">
        <v>256</v>
      </c>
      <c r="E15293" s="6" t="s">
        <v>4427</v>
      </c>
      <c r="H15293" s="7">
        <f>IF('Раздел 3.5'!P45=SUM('Раздел 3.5'!Q45,'Раздел 3.5'!S45,'Раздел 3.5'!U45,'Раздел 3.5'!W45,'Раздел 3.5'!Y45,'Раздел 3.5'!AA45,'Раздел 3.5'!AC45,'Раздел 3.5'!AE45,'Раздел 3.5'!AG45,'Раздел 3.5'!AI45),0,1)</f>
        <v>0</v>
      </c>
    </row>
    <row r="15294" spans="1:8" x14ac:dyDescent="0.2">
      <c r="A15294" s="6">
        <f t="shared" si="228"/>
        <v>609562</v>
      </c>
      <c r="B15294" s="6">
        <v>74</v>
      </c>
      <c r="C15294" s="7">
        <v>12</v>
      </c>
      <c r="D15294" s="7">
        <v>257</v>
      </c>
      <c r="E15294" s="6" t="s">
        <v>4428</v>
      </c>
      <c r="H15294" s="7">
        <f>IF('Раздел 3.5'!P46=SUM('Раздел 3.5'!Q46,'Раздел 3.5'!S46,'Раздел 3.5'!U46,'Раздел 3.5'!W46,'Раздел 3.5'!Y46,'Раздел 3.5'!AA46,'Раздел 3.5'!AC46,'Раздел 3.5'!AE46,'Раздел 3.5'!AG46,'Раздел 3.5'!AI46),0,1)</f>
        <v>0</v>
      </c>
    </row>
    <row r="15295" spans="1:8" x14ac:dyDescent="0.2">
      <c r="A15295" s="6">
        <f t="shared" si="228"/>
        <v>609562</v>
      </c>
      <c r="B15295" s="6">
        <v>74</v>
      </c>
      <c r="C15295" s="7">
        <v>12</v>
      </c>
      <c r="D15295" s="7">
        <v>258</v>
      </c>
      <c r="E15295" s="6" t="s">
        <v>4429</v>
      </c>
      <c r="H15295" s="7">
        <f>IF('Раздел 3.5'!P47=SUM('Раздел 3.5'!Q47,'Раздел 3.5'!S47,'Раздел 3.5'!U47,'Раздел 3.5'!W47,'Раздел 3.5'!Y47,'Раздел 3.5'!AA47,'Раздел 3.5'!AC47,'Раздел 3.5'!AE47,'Раздел 3.5'!AG47,'Раздел 3.5'!AI47),0,1)</f>
        <v>0</v>
      </c>
    </row>
    <row r="15296" spans="1:8" x14ac:dyDescent="0.2">
      <c r="A15296" s="6">
        <f t="shared" si="228"/>
        <v>609562</v>
      </c>
      <c r="B15296" s="6">
        <v>74</v>
      </c>
      <c r="C15296" s="7">
        <v>12</v>
      </c>
      <c r="D15296" s="7">
        <v>259</v>
      </c>
      <c r="E15296" s="6" t="s">
        <v>5916</v>
      </c>
      <c r="H15296" s="7">
        <f>IF('Раздел 3.5'!P48=SUM('Раздел 3.5'!Q48,'Раздел 3.5'!S48,'Раздел 3.5'!U48,'Раздел 3.5'!W48,'Раздел 3.5'!Y48,'Раздел 3.5'!AA48,'Раздел 3.5'!AC48,'Раздел 3.5'!AE48,'Раздел 3.5'!AG48,'Раздел 3.5'!AI48),0,1)</f>
        <v>0</v>
      </c>
    </row>
    <row r="15297" spans="1:8" x14ac:dyDescent="0.2">
      <c r="A15297" s="6">
        <f t="shared" si="228"/>
        <v>609562</v>
      </c>
      <c r="B15297" s="6">
        <v>74</v>
      </c>
      <c r="C15297" s="7">
        <v>12</v>
      </c>
      <c r="D15297" s="7">
        <v>260</v>
      </c>
      <c r="E15297" s="6" t="s">
        <v>5917</v>
      </c>
      <c r="H15297" s="7">
        <f>IF('Раздел 3.5'!P49=SUM('Раздел 3.5'!Q49,'Раздел 3.5'!S49,'Раздел 3.5'!U49,'Раздел 3.5'!W49,'Раздел 3.5'!Y49,'Раздел 3.5'!AA49,'Раздел 3.5'!AC49,'Раздел 3.5'!AE49,'Раздел 3.5'!AG49,'Раздел 3.5'!AI49),0,1)</f>
        <v>0</v>
      </c>
    </row>
    <row r="15298" spans="1:8" x14ac:dyDescent="0.2">
      <c r="A15298" s="6">
        <f t="shared" si="228"/>
        <v>609562</v>
      </c>
      <c r="B15298" s="6">
        <v>74</v>
      </c>
      <c r="C15298" s="7">
        <v>12</v>
      </c>
      <c r="D15298" s="7">
        <v>261</v>
      </c>
      <c r="E15298" s="6" t="s">
        <v>5918</v>
      </c>
      <c r="H15298" s="7">
        <f>IF('Раздел 3.5'!P50=SUM('Раздел 3.5'!Q50,'Раздел 3.5'!S50,'Раздел 3.5'!U50,'Раздел 3.5'!W50,'Раздел 3.5'!Y50,'Раздел 3.5'!AA50,'Раздел 3.5'!AC50,'Раздел 3.5'!AE50,'Раздел 3.5'!AG50,'Раздел 3.5'!AI50),0,1)</f>
        <v>0</v>
      </c>
    </row>
    <row r="15299" spans="1:8" x14ac:dyDescent="0.2">
      <c r="A15299" s="6">
        <f t="shared" si="228"/>
        <v>609562</v>
      </c>
      <c r="B15299" s="6">
        <v>74</v>
      </c>
      <c r="C15299" s="7">
        <v>12</v>
      </c>
      <c r="D15299" s="7">
        <v>262</v>
      </c>
      <c r="E15299" s="6" t="s">
        <v>5919</v>
      </c>
      <c r="H15299" s="7">
        <f>IF('Раздел 3.5'!P51=SUM('Раздел 3.5'!Q51,'Раздел 3.5'!S51,'Раздел 3.5'!U51,'Раздел 3.5'!W51,'Раздел 3.5'!Y51,'Раздел 3.5'!AA51,'Раздел 3.5'!AC51,'Раздел 3.5'!AE51,'Раздел 3.5'!AG51,'Раздел 3.5'!AI51),0,1)</f>
        <v>0</v>
      </c>
    </row>
    <row r="15300" spans="1:8" x14ac:dyDescent="0.2">
      <c r="A15300" s="6">
        <f t="shared" si="228"/>
        <v>609562</v>
      </c>
      <c r="B15300" s="6">
        <v>74</v>
      </c>
      <c r="C15300" s="7">
        <v>12</v>
      </c>
      <c r="D15300" s="7">
        <v>263</v>
      </c>
      <c r="E15300" s="6" t="s">
        <v>5920</v>
      </c>
      <c r="H15300" s="7">
        <f>IF('Раздел 3.5'!P52=SUM('Раздел 3.5'!Q52,'Раздел 3.5'!S52,'Раздел 3.5'!U52,'Раздел 3.5'!W52,'Раздел 3.5'!Y52,'Раздел 3.5'!AA52,'Раздел 3.5'!AC52,'Раздел 3.5'!AE52,'Раздел 3.5'!AG52,'Раздел 3.5'!AI52),0,1)</f>
        <v>0</v>
      </c>
    </row>
    <row r="15301" spans="1:8" x14ac:dyDescent="0.2">
      <c r="A15301" s="6">
        <f t="shared" si="228"/>
        <v>609562</v>
      </c>
      <c r="B15301" s="6">
        <v>74</v>
      </c>
      <c r="C15301" s="7">
        <v>12</v>
      </c>
      <c r="D15301" s="7">
        <v>264</v>
      </c>
      <c r="E15301" s="6" t="s">
        <v>5921</v>
      </c>
      <c r="H15301" s="7">
        <f>IF('Раздел 3.5'!P53=SUM('Раздел 3.5'!Q53,'Раздел 3.5'!S53,'Раздел 3.5'!U53,'Раздел 3.5'!W53,'Раздел 3.5'!Y53,'Раздел 3.5'!AA53,'Раздел 3.5'!AC53,'Раздел 3.5'!AE53,'Раздел 3.5'!AG53,'Раздел 3.5'!AI53),0,1)</f>
        <v>0</v>
      </c>
    </row>
    <row r="15302" spans="1:8" x14ac:dyDescent="0.2">
      <c r="A15302" s="6">
        <f t="shared" si="228"/>
        <v>609562</v>
      </c>
      <c r="B15302" s="6">
        <v>74</v>
      </c>
      <c r="C15302" s="7">
        <v>12</v>
      </c>
      <c r="D15302" s="7">
        <v>265</v>
      </c>
      <c r="E15302" s="6" t="s">
        <v>5922</v>
      </c>
      <c r="H15302" s="7">
        <f>IF('Раздел 3.5'!P54=SUM('Раздел 3.5'!Q54,'Раздел 3.5'!S54,'Раздел 3.5'!U54,'Раздел 3.5'!W54,'Раздел 3.5'!Y54,'Раздел 3.5'!AA54,'Раздел 3.5'!AC54,'Раздел 3.5'!AE54,'Раздел 3.5'!AG54,'Раздел 3.5'!AI54),0,1)</f>
        <v>0</v>
      </c>
    </row>
    <row r="15303" spans="1:8" x14ac:dyDescent="0.2">
      <c r="A15303" s="6">
        <f t="shared" si="228"/>
        <v>609562</v>
      </c>
      <c r="B15303" s="6">
        <v>74</v>
      </c>
      <c r="C15303" s="7">
        <v>12</v>
      </c>
      <c r="D15303" s="7">
        <v>266</v>
      </c>
      <c r="E15303" s="6" t="s">
        <v>6742</v>
      </c>
      <c r="H15303" s="7">
        <f>IF('Раздел 3.5'!P55=SUM('Раздел 3.5'!Q55,'Раздел 3.5'!S55,'Раздел 3.5'!U55,'Раздел 3.5'!W55,'Раздел 3.5'!Y55,'Раздел 3.5'!AA55,'Раздел 3.5'!AC55,'Раздел 3.5'!AE55,'Раздел 3.5'!AG55,'Раздел 3.5'!AI55),0,1)</f>
        <v>0</v>
      </c>
    </row>
    <row r="15304" spans="1:8" x14ac:dyDescent="0.2">
      <c r="A15304" s="6">
        <f t="shared" si="228"/>
        <v>609562</v>
      </c>
      <c r="B15304" s="6">
        <v>74</v>
      </c>
      <c r="C15304" s="7">
        <v>12</v>
      </c>
      <c r="D15304" s="7">
        <v>267</v>
      </c>
      <c r="E15304" s="6" t="s">
        <v>6743</v>
      </c>
      <c r="H15304" s="7">
        <f>IF('Раздел 3.5'!P56=SUM('Раздел 3.5'!Q56,'Раздел 3.5'!S56,'Раздел 3.5'!U56,'Раздел 3.5'!W56,'Раздел 3.5'!Y56,'Раздел 3.5'!AA56,'Раздел 3.5'!AC56,'Раздел 3.5'!AE56,'Раздел 3.5'!AG56,'Раздел 3.5'!AI56),0,1)</f>
        <v>0</v>
      </c>
    </row>
    <row r="15305" spans="1:8" x14ac:dyDescent="0.2">
      <c r="A15305" s="6">
        <f t="shared" si="228"/>
        <v>609562</v>
      </c>
      <c r="B15305" s="6">
        <v>74</v>
      </c>
      <c r="C15305" s="7">
        <v>12</v>
      </c>
      <c r="D15305" s="7">
        <v>268</v>
      </c>
      <c r="E15305" s="6" t="s">
        <v>7573</v>
      </c>
      <c r="H15305" s="7">
        <f>IF('Раздел 3.5'!P57=SUM('Раздел 3.5'!Q57,'Раздел 3.5'!S57,'Раздел 3.5'!U57,'Раздел 3.5'!W57,'Раздел 3.5'!Y57,'Раздел 3.5'!AA57,'Раздел 3.5'!AC57,'Раздел 3.5'!AE57,'Раздел 3.5'!AG57,'Раздел 3.5'!AI57),0,1)</f>
        <v>0</v>
      </c>
    </row>
    <row r="15306" spans="1:8" x14ac:dyDescent="0.2">
      <c r="A15306" s="6">
        <f t="shared" si="228"/>
        <v>609562</v>
      </c>
      <c r="B15306" s="6">
        <v>74</v>
      </c>
      <c r="C15306" s="7">
        <v>12</v>
      </c>
      <c r="D15306" s="7">
        <v>269</v>
      </c>
      <c r="E15306" s="6" t="s">
        <v>7574</v>
      </c>
      <c r="H15306" s="7">
        <f>IF('Раздел 3.5'!P58=SUM('Раздел 3.5'!Q58,'Раздел 3.5'!S58,'Раздел 3.5'!U58,'Раздел 3.5'!W58,'Раздел 3.5'!Y58,'Раздел 3.5'!AA58,'Раздел 3.5'!AC58,'Раздел 3.5'!AE58,'Раздел 3.5'!AG58,'Раздел 3.5'!AI58),0,1)</f>
        <v>0</v>
      </c>
    </row>
    <row r="15307" spans="1:8" x14ac:dyDescent="0.2">
      <c r="A15307" s="6">
        <f t="shared" si="228"/>
        <v>609562</v>
      </c>
      <c r="B15307" s="6">
        <v>74</v>
      </c>
      <c r="C15307" s="7">
        <v>12</v>
      </c>
      <c r="D15307" s="7">
        <v>270</v>
      </c>
      <c r="E15307" s="6" t="s">
        <v>7575</v>
      </c>
      <c r="H15307" s="7">
        <f>IF('Раздел 3.5'!P59=SUM('Раздел 3.5'!Q59,'Раздел 3.5'!S59,'Раздел 3.5'!U59,'Раздел 3.5'!W59,'Раздел 3.5'!Y59,'Раздел 3.5'!AA59,'Раздел 3.5'!AC59,'Раздел 3.5'!AE59,'Раздел 3.5'!AG59,'Раздел 3.5'!AI59),0,1)</f>
        <v>0</v>
      </c>
    </row>
    <row r="15308" spans="1:8" x14ac:dyDescent="0.2">
      <c r="A15308" s="6">
        <f t="shared" si="228"/>
        <v>609562</v>
      </c>
      <c r="B15308" s="6">
        <v>74</v>
      </c>
      <c r="C15308" s="7">
        <v>12</v>
      </c>
      <c r="D15308" s="7">
        <v>271</v>
      </c>
      <c r="E15308" s="6" t="s">
        <v>7576</v>
      </c>
      <c r="H15308" s="7">
        <f>IF('Раздел 3.5'!P60=SUM('Раздел 3.5'!Q60,'Раздел 3.5'!S60,'Раздел 3.5'!U60,'Раздел 3.5'!W60,'Раздел 3.5'!Y60,'Раздел 3.5'!AA60,'Раздел 3.5'!AC60,'Раздел 3.5'!AE60,'Раздел 3.5'!AG60,'Раздел 3.5'!AI60),0,1)</f>
        <v>0</v>
      </c>
    </row>
    <row r="15309" spans="1:8" x14ac:dyDescent="0.2">
      <c r="A15309" s="6">
        <f t="shared" si="228"/>
        <v>609562</v>
      </c>
      <c r="B15309" s="6">
        <v>74</v>
      </c>
      <c r="C15309" s="7">
        <v>12</v>
      </c>
      <c r="D15309" s="7">
        <v>272</v>
      </c>
      <c r="E15309" s="6" t="s">
        <v>7577</v>
      </c>
      <c r="H15309" s="7">
        <f>IF('Раздел 3.5'!P61=SUM('Раздел 3.5'!Q61,'Раздел 3.5'!S61,'Раздел 3.5'!U61,'Раздел 3.5'!W61,'Раздел 3.5'!Y61,'Раздел 3.5'!AA61,'Раздел 3.5'!AC61,'Раздел 3.5'!AE61,'Раздел 3.5'!AG61,'Раздел 3.5'!AI61),0,1)</f>
        <v>0</v>
      </c>
    </row>
    <row r="15310" spans="1:8" x14ac:dyDescent="0.2">
      <c r="A15310" s="6">
        <f t="shared" si="228"/>
        <v>609562</v>
      </c>
      <c r="B15310" s="6">
        <v>74</v>
      </c>
      <c r="C15310" s="7">
        <v>12</v>
      </c>
      <c r="D15310" s="7">
        <v>273</v>
      </c>
      <c r="E15310" s="6" t="s">
        <v>7578</v>
      </c>
      <c r="H15310" s="7">
        <f>IF('Раздел 3.5'!P62=SUM('Раздел 3.5'!Q62,'Раздел 3.5'!S62,'Раздел 3.5'!U62,'Раздел 3.5'!W62,'Раздел 3.5'!Y62,'Раздел 3.5'!AA62,'Раздел 3.5'!AC62,'Раздел 3.5'!AE62,'Раздел 3.5'!AG62,'Раздел 3.5'!AI62),0,1)</f>
        <v>0</v>
      </c>
    </row>
    <row r="15311" spans="1:8" x14ac:dyDescent="0.2">
      <c r="A15311" s="6">
        <f t="shared" si="228"/>
        <v>609562</v>
      </c>
      <c r="B15311" s="6">
        <v>74</v>
      </c>
      <c r="C15311" s="7">
        <v>12</v>
      </c>
      <c r="D15311" s="7">
        <v>274</v>
      </c>
      <c r="E15311" s="6" t="s">
        <v>7579</v>
      </c>
      <c r="H15311" s="7">
        <f>IF('Раздел 3.5'!P63=SUM('Раздел 3.5'!Q63,'Раздел 3.5'!S63,'Раздел 3.5'!U63,'Раздел 3.5'!W63,'Раздел 3.5'!Y63,'Раздел 3.5'!AA63,'Раздел 3.5'!AC63,'Раздел 3.5'!AE63,'Раздел 3.5'!AG63,'Раздел 3.5'!AI63),0,1)</f>
        <v>0</v>
      </c>
    </row>
    <row r="15312" spans="1:8" x14ac:dyDescent="0.2">
      <c r="A15312" s="6">
        <f t="shared" si="228"/>
        <v>609562</v>
      </c>
      <c r="B15312" s="6">
        <v>74</v>
      </c>
      <c r="C15312" s="7">
        <v>12</v>
      </c>
      <c r="D15312" s="7">
        <v>275</v>
      </c>
      <c r="E15312" s="6" t="s">
        <v>7580</v>
      </c>
      <c r="H15312" s="7">
        <f>IF('Раздел 3.5'!P64=SUM('Раздел 3.5'!Q64,'Раздел 3.5'!S64,'Раздел 3.5'!U64,'Раздел 3.5'!W64,'Раздел 3.5'!Y64,'Раздел 3.5'!AA64,'Раздел 3.5'!AC64,'Раздел 3.5'!AE64,'Раздел 3.5'!AG64,'Раздел 3.5'!AI64),0,1)</f>
        <v>0</v>
      </c>
    </row>
    <row r="15313" spans="1:8" x14ac:dyDescent="0.2">
      <c r="A15313" s="6">
        <f t="shared" si="228"/>
        <v>609562</v>
      </c>
      <c r="B15313" s="6">
        <v>74</v>
      </c>
      <c r="C15313" s="7">
        <v>12</v>
      </c>
      <c r="D15313" s="7">
        <v>276</v>
      </c>
      <c r="E15313" s="6" t="s">
        <v>7581</v>
      </c>
      <c r="H15313" s="7">
        <f>IF('Раздел 3.5'!P65=SUM('Раздел 3.5'!Q65,'Раздел 3.5'!S65,'Раздел 3.5'!U65,'Раздел 3.5'!W65,'Раздел 3.5'!Y65,'Раздел 3.5'!AA65,'Раздел 3.5'!AC65,'Раздел 3.5'!AE65,'Раздел 3.5'!AG65,'Раздел 3.5'!AI65),0,1)</f>
        <v>0</v>
      </c>
    </row>
    <row r="15314" spans="1:8" x14ac:dyDescent="0.2">
      <c r="A15314" s="6">
        <f t="shared" si="228"/>
        <v>609562</v>
      </c>
      <c r="B15314" s="6">
        <v>74</v>
      </c>
      <c r="C15314" s="7">
        <v>12</v>
      </c>
      <c r="D15314" s="7">
        <v>277</v>
      </c>
      <c r="E15314" s="6" t="s">
        <v>7582</v>
      </c>
      <c r="H15314" s="7">
        <f>IF('Раздел 3.5'!P66=SUM('Раздел 3.5'!Q66,'Раздел 3.5'!S66,'Раздел 3.5'!U66,'Раздел 3.5'!W66,'Раздел 3.5'!Y66,'Раздел 3.5'!AA66,'Раздел 3.5'!AC66,'Раздел 3.5'!AE66,'Раздел 3.5'!AG66,'Раздел 3.5'!AI66),0,1)</f>
        <v>0</v>
      </c>
    </row>
    <row r="15315" spans="1:8" x14ac:dyDescent="0.2">
      <c r="A15315" s="6">
        <f t="shared" si="228"/>
        <v>609562</v>
      </c>
      <c r="B15315" s="6">
        <v>74</v>
      </c>
      <c r="C15315" s="7">
        <v>12</v>
      </c>
      <c r="D15315" s="7">
        <v>278</v>
      </c>
      <c r="E15315" s="6" t="s">
        <v>8402</v>
      </c>
      <c r="H15315" s="7">
        <f>IF('Раздел 3.5'!P67=SUM('Раздел 3.5'!Q67,'Раздел 3.5'!S67,'Раздел 3.5'!U67,'Раздел 3.5'!W67,'Раздел 3.5'!Y67,'Раздел 3.5'!AA67,'Раздел 3.5'!AC67,'Раздел 3.5'!AE67,'Раздел 3.5'!AG67,'Раздел 3.5'!AI67),0,1)</f>
        <v>0</v>
      </c>
    </row>
    <row r="15316" spans="1:8" x14ac:dyDescent="0.2">
      <c r="A15316" s="6">
        <f t="shared" si="228"/>
        <v>609562</v>
      </c>
      <c r="B15316" s="6">
        <v>74</v>
      </c>
      <c r="C15316" s="119">
        <v>12</v>
      </c>
      <c r="D15316" s="119">
        <v>279</v>
      </c>
      <c r="E15316" s="119" t="s">
        <v>8403</v>
      </c>
      <c r="F15316" s="119"/>
      <c r="G15316" s="119"/>
      <c r="H15316" s="119">
        <f>IF('Раздел 3.5'!P68=SUM('Раздел 3.5'!Q68,'Раздел 3.5'!S68,'Раздел 3.5'!U68,'Раздел 3.5'!W68,'Раздел 3.5'!Y68,'Раздел 3.5'!AA68,'Раздел 3.5'!AC68,'Раздел 3.5'!AE68,'Раздел 3.5'!AG68,'Раздел 3.5'!AI68),0,1)</f>
        <v>0</v>
      </c>
    </row>
    <row r="15317" spans="1:8" x14ac:dyDescent="0.2">
      <c r="A15317" s="6">
        <f t="shared" si="228"/>
        <v>609562</v>
      </c>
      <c r="B15317" s="6">
        <v>74</v>
      </c>
      <c r="C15317" s="6">
        <v>13</v>
      </c>
      <c r="D15317" s="7">
        <v>280</v>
      </c>
      <c r="E15317" s="6" t="s">
        <v>8404</v>
      </c>
      <c r="H15317" s="6">
        <f>IF('Раздел 3.5'!Q21&gt;='Раздел 3.5'!R21,0,1)</f>
        <v>0</v>
      </c>
    </row>
    <row r="15318" spans="1:8" x14ac:dyDescent="0.2">
      <c r="A15318" s="6">
        <f t="shared" si="228"/>
        <v>609562</v>
      </c>
      <c r="B15318" s="6">
        <v>74</v>
      </c>
      <c r="C15318" s="6">
        <v>13</v>
      </c>
      <c r="D15318" s="7">
        <v>281</v>
      </c>
      <c r="E15318" s="6" t="s">
        <v>8405</v>
      </c>
      <c r="H15318" s="6">
        <f>IF('Раздел 3.5'!Q22&gt;='Раздел 3.5'!R22,0,1)</f>
        <v>0</v>
      </c>
    </row>
    <row r="15319" spans="1:8" x14ac:dyDescent="0.2">
      <c r="A15319" s="6">
        <f t="shared" si="228"/>
        <v>609562</v>
      </c>
      <c r="B15319" s="6">
        <v>74</v>
      </c>
      <c r="C15319" s="6">
        <v>13</v>
      </c>
      <c r="D15319" s="7">
        <v>282</v>
      </c>
      <c r="E15319" s="6" t="s">
        <v>8406</v>
      </c>
      <c r="H15319" s="6">
        <f>IF('Раздел 3.5'!Q23&gt;='Раздел 3.5'!R23,0,1)</f>
        <v>0</v>
      </c>
    </row>
    <row r="15320" spans="1:8" x14ac:dyDescent="0.2">
      <c r="A15320" s="6">
        <f t="shared" si="228"/>
        <v>609562</v>
      </c>
      <c r="B15320" s="6">
        <v>74</v>
      </c>
      <c r="C15320" s="6">
        <v>13</v>
      </c>
      <c r="D15320" s="7">
        <v>283</v>
      </c>
      <c r="E15320" s="6" t="s">
        <v>8407</v>
      </c>
      <c r="H15320" s="6">
        <f>IF('Раздел 3.5'!Q24&gt;='Раздел 3.5'!R24,0,1)</f>
        <v>0</v>
      </c>
    </row>
    <row r="15321" spans="1:8" x14ac:dyDescent="0.2">
      <c r="A15321" s="6">
        <f t="shared" si="228"/>
        <v>609562</v>
      </c>
      <c r="B15321" s="6">
        <v>74</v>
      </c>
      <c r="C15321" s="6">
        <v>13</v>
      </c>
      <c r="D15321" s="7">
        <v>284</v>
      </c>
      <c r="E15321" s="6" t="s">
        <v>7592</v>
      </c>
      <c r="H15321" s="6">
        <f>IF('Раздел 3.5'!Q25&gt;='Раздел 3.5'!R25,0,1)</f>
        <v>0</v>
      </c>
    </row>
    <row r="15322" spans="1:8" x14ac:dyDescent="0.2">
      <c r="A15322" s="6">
        <f t="shared" si="228"/>
        <v>609562</v>
      </c>
      <c r="B15322" s="6">
        <v>74</v>
      </c>
      <c r="C15322" s="6">
        <v>13</v>
      </c>
      <c r="D15322" s="7">
        <v>285</v>
      </c>
      <c r="E15322" s="6" t="s">
        <v>7593</v>
      </c>
      <c r="H15322" s="6">
        <f>IF('Раздел 3.5'!Q26&gt;='Раздел 3.5'!R26,0,1)</f>
        <v>0</v>
      </c>
    </row>
    <row r="15323" spans="1:8" x14ac:dyDescent="0.2">
      <c r="A15323" s="6">
        <f t="shared" si="228"/>
        <v>609562</v>
      </c>
      <c r="B15323" s="6">
        <v>74</v>
      </c>
      <c r="C15323" s="6">
        <v>13</v>
      </c>
      <c r="D15323" s="7">
        <v>286</v>
      </c>
      <c r="E15323" s="6" t="s">
        <v>7594</v>
      </c>
      <c r="H15323" s="6">
        <f>IF('Раздел 3.5'!Q27&gt;='Раздел 3.5'!R27,0,1)</f>
        <v>0</v>
      </c>
    </row>
    <row r="15324" spans="1:8" x14ac:dyDescent="0.2">
      <c r="A15324" s="6">
        <f t="shared" si="228"/>
        <v>609562</v>
      </c>
      <c r="B15324" s="6">
        <v>74</v>
      </c>
      <c r="C15324" s="6">
        <v>13</v>
      </c>
      <c r="D15324" s="7">
        <v>287</v>
      </c>
      <c r="E15324" s="6" t="s">
        <v>7595</v>
      </c>
      <c r="H15324" s="6">
        <f>IF('Раздел 3.5'!Q28&gt;='Раздел 3.5'!R28,0,1)</f>
        <v>0</v>
      </c>
    </row>
    <row r="15325" spans="1:8" x14ac:dyDescent="0.2">
      <c r="A15325" s="6">
        <f t="shared" si="228"/>
        <v>609562</v>
      </c>
      <c r="B15325" s="6">
        <v>74</v>
      </c>
      <c r="C15325" s="6">
        <v>13</v>
      </c>
      <c r="D15325" s="7">
        <v>288</v>
      </c>
      <c r="E15325" s="6" t="s">
        <v>6772</v>
      </c>
      <c r="H15325" s="6">
        <f>IF('Раздел 3.5'!Q29&gt;='Раздел 3.5'!R29,0,1)</f>
        <v>0</v>
      </c>
    </row>
    <row r="15326" spans="1:8" x14ac:dyDescent="0.2">
      <c r="A15326" s="6">
        <f t="shared" si="228"/>
        <v>609562</v>
      </c>
      <c r="B15326" s="6">
        <v>74</v>
      </c>
      <c r="C15326" s="6">
        <v>13</v>
      </c>
      <c r="D15326" s="7">
        <v>289</v>
      </c>
      <c r="E15326" s="6" t="s">
        <v>6773</v>
      </c>
      <c r="H15326" s="6">
        <f>IF('Раздел 3.5'!Q30&gt;='Раздел 3.5'!R30,0,1)</f>
        <v>0</v>
      </c>
    </row>
    <row r="15327" spans="1:8" x14ac:dyDescent="0.2">
      <c r="A15327" s="6">
        <f t="shared" ref="A15327:A15390" si="229">P_3</f>
        <v>609562</v>
      </c>
      <c r="B15327" s="6">
        <v>74</v>
      </c>
      <c r="C15327" s="6">
        <v>13</v>
      </c>
      <c r="D15327" s="7">
        <v>290</v>
      </c>
      <c r="E15327" s="6" t="s">
        <v>6774</v>
      </c>
      <c r="H15327" s="6">
        <f>IF('Раздел 3.5'!Q31&gt;='Раздел 3.5'!R31,0,1)</f>
        <v>0</v>
      </c>
    </row>
    <row r="15328" spans="1:8" x14ac:dyDescent="0.2">
      <c r="A15328" s="6">
        <f t="shared" si="229"/>
        <v>609562</v>
      </c>
      <c r="B15328" s="6">
        <v>74</v>
      </c>
      <c r="C15328" s="6">
        <v>13</v>
      </c>
      <c r="D15328" s="7">
        <v>291</v>
      </c>
      <c r="E15328" s="6" t="s">
        <v>6775</v>
      </c>
      <c r="H15328" s="6">
        <f>IF('Раздел 3.5'!Q32&gt;='Раздел 3.5'!R32,0,1)</f>
        <v>0</v>
      </c>
    </row>
    <row r="15329" spans="1:8" x14ac:dyDescent="0.2">
      <c r="A15329" s="6">
        <f t="shared" si="229"/>
        <v>609562</v>
      </c>
      <c r="B15329" s="6">
        <v>74</v>
      </c>
      <c r="C15329" s="6">
        <v>13</v>
      </c>
      <c r="D15329" s="7">
        <v>292</v>
      </c>
      <c r="E15329" s="6" t="s">
        <v>6776</v>
      </c>
      <c r="H15329" s="6">
        <f>IF('Раздел 3.5'!Q33&gt;='Раздел 3.5'!R33,0,1)</f>
        <v>0</v>
      </c>
    </row>
    <row r="15330" spans="1:8" x14ac:dyDescent="0.2">
      <c r="A15330" s="6">
        <f t="shared" si="229"/>
        <v>609562</v>
      </c>
      <c r="B15330" s="6">
        <v>74</v>
      </c>
      <c r="C15330" s="6">
        <v>13</v>
      </c>
      <c r="D15330" s="7">
        <v>293</v>
      </c>
      <c r="E15330" s="6" t="s">
        <v>6777</v>
      </c>
      <c r="H15330" s="6">
        <f>IF('Раздел 3.5'!Q34&gt;='Раздел 3.5'!R34,0,1)</f>
        <v>0</v>
      </c>
    </row>
    <row r="15331" spans="1:8" x14ac:dyDescent="0.2">
      <c r="A15331" s="6">
        <f t="shared" si="229"/>
        <v>609562</v>
      </c>
      <c r="B15331" s="6">
        <v>74</v>
      </c>
      <c r="C15331" s="6">
        <v>13</v>
      </c>
      <c r="D15331" s="7">
        <v>294</v>
      </c>
      <c r="E15331" s="6" t="s">
        <v>6778</v>
      </c>
      <c r="H15331" s="6">
        <f>IF('Раздел 3.5'!Q35&gt;='Раздел 3.5'!R35,0,1)</f>
        <v>0</v>
      </c>
    </row>
    <row r="15332" spans="1:8" x14ac:dyDescent="0.2">
      <c r="A15332" s="6">
        <f t="shared" si="229"/>
        <v>609562</v>
      </c>
      <c r="B15332" s="6">
        <v>74</v>
      </c>
      <c r="C15332" s="6">
        <v>13</v>
      </c>
      <c r="D15332" s="7">
        <v>295</v>
      </c>
      <c r="E15332" s="6" t="s">
        <v>6779</v>
      </c>
      <c r="H15332" s="6">
        <f>IF('Раздел 3.5'!Q36&gt;='Раздел 3.5'!R36,0,1)</f>
        <v>0</v>
      </c>
    </row>
    <row r="15333" spans="1:8" x14ac:dyDescent="0.2">
      <c r="A15333" s="6">
        <f t="shared" si="229"/>
        <v>609562</v>
      </c>
      <c r="B15333" s="6">
        <v>74</v>
      </c>
      <c r="C15333" s="6">
        <v>13</v>
      </c>
      <c r="D15333" s="7">
        <v>296</v>
      </c>
      <c r="E15333" s="6" t="s">
        <v>6780</v>
      </c>
      <c r="H15333" s="6">
        <f>IF('Раздел 3.5'!Q37&gt;='Раздел 3.5'!R37,0,1)</f>
        <v>0</v>
      </c>
    </row>
    <row r="15334" spans="1:8" x14ac:dyDescent="0.2">
      <c r="A15334" s="6">
        <f t="shared" si="229"/>
        <v>609562</v>
      </c>
      <c r="B15334" s="6">
        <v>74</v>
      </c>
      <c r="C15334" s="6">
        <v>13</v>
      </c>
      <c r="D15334" s="7">
        <v>297</v>
      </c>
      <c r="E15334" s="6" t="s">
        <v>6781</v>
      </c>
      <c r="H15334" s="6">
        <f>IF('Раздел 3.5'!Q38&gt;='Раздел 3.5'!R38,0,1)</f>
        <v>0</v>
      </c>
    </row>
    <row r="15335" spans="1:8" x14ac:dyDescent="0.2">
      <c r="A15335" s="6">
        <f t="shared" si="229"/>
        <v>609562</v>
      </c>
      <c r="B15335" s="6">
        <v>74</v>
      </c>
      <c r="C15335" s="6">
        <v>13</v>
      </c>
      <c r="D15335" s="7">
        <v>298</v>
      </c>
      <c r="E15335" s="6" t="s">
        <v>6782</v>
      </c>
      <c r="H15335" s="6">
        <f>IF('Раздел 3.5'!Q39&gt;='Раздел 3.5'!R39,0,1)</f>
        <v>0</v>
      </c>
    </row>
    <row r="15336" spans="1:8" x14ac:dyDescent="0.2">
      <c r="A15336" s="6">
        <f t="shared" si="229"/>
        <v>609562</v>
      </c>
      <c r="B15336" s="6">
        <v>74</v>
      </c>
      <c r="C15336" s="6">
        <v>13</v>
      </c>
      <c r="D15336" s="7">
        <v>299</v>
      </c>
      <c r="E15336" s="6" t="s">
        <v>6783</v>
      </c>
      <c r="H15336" s="6">
        <f>IF('Раздел 3.5'!Q40&gt;='Раздел 3.5'!R40,0,1)</f>
        <v>0</v>
      </c>
    </row>
    <row r="15337" spans="1:8" x14ac:dyDescent="0.2">
      <c r="A15337" s="6">
        <f t="shared" si="229"/>
        <v>609562</v>
      </c>
      <c r="B15337" s="6">
        <v>74</v>
      </c>
      <c r="C15337" s="6">
        <v>13</v>
      </c>
      <c r="D15337" s="7">
        <v>300</v>
      </c>
      <c r="E15337" s="6" t="s">
        <v>6784</v>
      </c>
      <c r="H15337" s="6">
        <f>IF('Раздел 3.5'!Q41&gt;='Раздел 3.5'!R41,0,1)</f>
        <v>0</v>
      </c>
    </row>
    <row r="15338" spans="1:8" x14ac:dyDescent="0.2">
      <c r="A15338" s="6">
        <f t="shared" si="229"/>
        <v>609562</v>
      </c>
      <c r="B15338" s="6">
        <v>74</v>
      </c>
      <c r="C15338" s="6">
        <v>13</v>
      </c>
      <c r="D15338" s="7">
        <v>301</v>
      </c>
      <c r="E15338" s="6" t="s">
        <v>6785</v>
      </c>
      <c r="H15338" s="6">
        <f>IF('Раздел 3.5'!Q42&gt;='Раздел 3.5'!R42,0,1)</f>
        <v>0</v>
      </c>
    </row>
    <row r="15339" spans="1:8" x14ac:dyDescent="0.2">
      <c r="A15339" s="6">
        <f t="shared" si="229"/>
        <v>609562</v>
      </c>
      <c r="B15339" s="6">
        <v>74</v>
      </c>
      <c r="C15339" s="6">
        <v>13</v>
      </c>
      <c r="D15339" s="7">
        <v>302</v>
      </c>
      <c r="E15339" s="6" t="s">
        <v>6786</v>
      </c>
      <c r="H15339" s="6">
        <f>IF('Раздел 3.5'!Q43&gt;='Раздел 3.5'!R43,0,1)</f>
        <v>0</v>
      </c>
    </row>
    <row r="15340" spans="1:8" x14ac:dyDescent="0.2">
      <c r="A15340" s="6">
        <f t="shared" si="229"/>
        <v>609562</v>
      </c>
      <c r="B15340" s="6">
        <v>74</v>
      </c>
      <c r="C15340" s="6">
        <v>13</v>
      </c>
      <c r="D15340" s="7">
        <v>303</v>
      </c>
      <c r="E15340" s="6" t="s">
        <v>6787</v>
      </c>
      <c r="H15340" s="6">
        <f>IF('Раздел 3.5'!Q44&gt;='Раздел 3.5'!R44,0,1)</f>
        <v>0</v>
      </c>
    </row>
    <row r="15341" spans="1:8" x14ac:dyDescent="0.2">
      <c r="A15341" s="6">
        <f t="shared" si="229"/>
        <v>609562</v>
      </c>
      <c r="B15341" s="6">
        <v>74</v>
      </c>
      <c r="C15341" s="6">
        <v>13</v>
      </c>
      <c r="D15341" s="7">
        <v>304</v>
      </c>
      <c r="E15341" s="6" t="s">
        <v>6788</v>
      </c>
      <c r="H15341" s="6">
        <f>IF('Раздел 3.5'!Q45&gt;='Раздел 3.5'!R45,0,1)</f>
        <v>0</v>
      </c>
    </row>
    <row r="15342" spans="1:8" x14ac:dyDescent="0.2">
      <c r="A15342" s="6">
        <f t="shared" si="229"/>
        <v>609562</v>
      </c>
      <c r="B15342" s="6">
        <v>74</v>
      </c>
      <c r="C15342" s="6">
        <v>13</v>
      </c>
      <c r="D15342" s="7">
        <v>305</v>
      </c>
      <c r="E15342" s="6" t="s">
        <v>6789</v>
      </c>
      <c r="H15342" s="6">
        <f>IF('Раздел 3.5'!Q46&gt;='Раздел 3.5'!R46,0,1)</f>
        <v>0</v>
      </c>
    </row>
    <row r="15343" spans="1:8" x14ac:dyDescent="0.2">
      <c r="A15343" s="6">
        <f t="shared" si="229"/>
        <v>609562</v>
      </c>
      <c r="B15343" s="6">
        <v>74</v>
      </c>
      <c r="C15343" s="6">
        <v>13</v>
      </c>
      <c r="D15343" s="7">
        <v>306</v>
      </c>
      <c r="E15343" s="6" t="s">
        <v>6790</v>
      </c>
      <c r="H15343" s="6">
        <f>IF('Раздел 3.5'!Q47&gt;='Раздел 3.5'!R47,0,1)</f>
        <v>0</v>
      </c>
    </row>
    <row r="15344" spans="1:8" x14ac:dyDescent="0.2">
      <c r="A15344" s="6">
        <f t="shared" si="229"/>
        <v>609562</v>
      </c>
      <c r="B15344" s="6">
        <v>74</v>
      </c>
      <c r="C15344" s="6">
        <v>13</v>
      </c>
      <c r="D15344" s="7">
        <v>307</v>
      </c>
      <c r="E15344" s="6" t="s">
        <v>6791</v>
      </c>
      <c r="H15344" s="6">
        <f>IF('Раздел 3.5'!Q48&gt;='Раздел 3.5'!R48,0,1)</f>
        <v>0</v>
      </c>
    </row>
    <row r="15345" spans="1:8" x14ac:dyDescent="0.2">
      <c r="A15345" s="6">
        <f t="shared" si="229"/>
        <v>609562</v>
      </c>
      <c r="B15345" s="6">
        <v>74</v>
      </c>
      <c r="C15345" s="6">
        <v>13</v>
      </c>
      <c r="D15345" s="7">
        <v>308</v>
      </c>
      <c r="E15345" s="6" t="s">
        <v>6792</v>
      </c>
      <c r="H15345" s="6">
        <f>IF('Раздел 3.5'!Q49&gt;='Раздел 3.5'!R49,0,1)</f>
        <v>0</v>
      </c>
    </row>
    <row r="15346" spans="1:8" x14ac:dyDescent="0.2">
      <c r="A15346" s="6">
        <f t="shared" si="229"/>
        <v>609562</v>
      </c>
      <c r="B15346" s="6">
        <v>74</v>
      </c>
      <c r="C15346" s="6">
        <v>13</v>
      </c>
      <c r="D15346" s="7">
        <v>309</v>
      </c>
      <c r="E15346" s="6" t="s">
        <v>6793</v>
      </c>
      <c r="H15346" s="6">
        <f>IF('Раздел 3.5'!Q50&gt;='Раздел 3.5'!R50,0,1)</f>
        <v>0</v>
      </c>
    </row>
    <row r="15347" spans="1:8" x14ac:dyDescent="0.2">
      <c r="A15347" s="6">
        <f t="shared" si="229"/>
        <v>609562</v>
      </c>
      <c r="B15347" s="6">
        <v>74</v>
      </c>
      <c r="C15347" s="6">
        <v>13</v>
      </c>
      <c r="D15347" s="7">
        <v>310</v>
      </c>
      <c r="E15347" s="6" t="s">
        <v>6794</v>
      </c>
      <c r="H15347" s="6">
        <f>IF('Раздел 3.5'!Q51&gt;='Раздел 3.5'!R51,0,1)</f>
        <v>0</v>
      </c>
    </row>
    <row r="15348" spans="1:8" x14ac:dyDescent="0.2">
      <c r="A15348" s="6">
        <f t="shared" si="229"/>
        <v>609562</v>
      </c>
      <c r="B15348" s="6">
        <v>74</v>
      </c>
      <c r="C15348" s="6">
        <v>13</v>
      </c>
      <c r="D15348" s="7">
        <v>311</v>
      </c>
      <c r="E15348" s="6" t="s">
        <v>6795</v>
      </c>
      <c r="H15348" s="6">
        <f>IF('Раздел 3.5'!Q52&gt;='Раздел 3.5'!R52,0,1)</f>
        <v>0</v>
      </c>
    </row>
    <row r="15349" spans="1:8" x14ac:dyDescent="0.2">
      <c r="A15349" s="6">
        <f t="shared" si="229"/>
        <v>609562</v>
      </c>
      <c r="B15349" s="6">
        <v>74</v>
      </c>
      <c r="C15349" s="6">
        <v>13</v>
      </c>
      <c r="D15349" s="7">
        <v>312</v>
      </c>
      <c r="E15349" s="6" t="s">
        <v>4430</v>
      </c>
      <c r="H15349" s="6">
        <f>IF('Раздел 3.5'!Q53&gt;='Раздел 3.5'!R53,0,1)</f>
        <v>0</v>
      </c>
    </row>
    <row r="15350" spans="1:8" x14ac:dyDescent="0.2">
      <c r="A15350" s="6">
        <f t="shared" si="229"/>
        <v>609562</v>
      </c>
      <c r="B15350" s="6">
        <v>74</v>
      </c>
      <c r="C15350" s="6">
        <v>13</v>
      </c>
      <c r="D15350" s="7">
        <v>313</v>
      </c>
      <c r="E15350" s="6" t="s">
        <v>4431</v>
      </c>
      <c r="H15350" s="6">
        <f>IF('Раздел 3.5'!Q54&gt;='Раздел 3.5'!R54,0,1)</f>
        <v>0</v>
      </c>
    </row>
    <row r="15351" spans="1:8" x14ac:dyDescent="0.2">
      <c r="A15351" s="6">
        <f t="shared" si="229"/>
        <v>609562</v>
      </c>
      <c r="B15351" s="6">
        <v>74</v>
      </c>
      <c r="C15351" s="6">
        <v>13</v>
      </c>
      <c r="D15351" s="7">
        <v>314</v>
      </c>
      <c r="E15351" s="6" t="s">
        <v>4432</v>
      </c>
      <c r="H15351" s="6">
        <f>IF('Раздел 3.5'!Q55&gt;='Раздел 3.5'!R55,0,1)</f>
        <v>0</v>
      </c>
    </row>
    <row r="15352" spans="1:8" x14ac:dyDescent="0.2">
      <c r="A15352" s="6">
        <f t="shared" si="229"/>
        <v>609562</v>
      </c>
      <c r="B15352" s="6">
        <v>74</v>
      </c>
      <c r="C15352" s="6">
        <v>13</v>
      </c>
      <c r="D15352" s="7">
        <v>315</v>
      </c>
      <c r="E15352" s="6" t="s">
        <v>4433</v>
      </c>
      <c r="H15352" s="6">
        <f>IF('Раздел 3.5'!Q56&gt;='Раздел 3.5'!R56,0,1)</f>
        <v>0</v>
      </c>
    </row>
    <row r="15353" spans="1:8" x14ac:dyDescent="0.2">
      <c r="A15353" s="6">
        <f t="shared" si="229"/>
        <v>609562</v>
      </c>
      <c r="B15353" s="6">
        <v>74</v>
      </c>
      <c r="C15353" s="6">
        <v>13</v>
      </c>
      <c r="D15353" s="7">
        <v>316</v>
      </c>
      <c r="E15353" s="6" t="s">
        <v>4434</v>
      </c>
      <c r="H15353" s="6">
        <f>IF('Раздел 3.5'!Q57&gt;='Раздел 3.5'!R57,0,1)</f>
        <v>0</v>
      </c>
    </row>
    <row r="15354" spans="1:8" x14ac:dyDescent="0.2">
      <c r="A15354" s="6">
        <f t="shared" si="229"/>
        <v>609562</v>
      </c>
      <c r="B15354" s="6">
        <v>74</v>
      </c>
      <c r="C15354" s="6">
        <v>13</v>
      </c>
      <c r="D15354" s="7">
        <v>317</v>
      </c>
      <c r="E15354" s="6" t="s">
        <v>4435</v>
      </c>
      <c r="H15354" s="6">
        <f>IF('Раздел 3.5'!Q58&gt;='Раздел 3.5'!R58,0,1)</f>
        <v>0</v>
      </c>
    </row>
    <row r="15355" spans="1:8" x14ac:dyDescent="0.2">
      <c r="A15355" s="6">
        <f t="shared" si="229"/>
        <v>609562</v>
      </c>
      <c r="B15355" s="6">
        <v>74</v>
      </c>
      <c r="C15355" s="6">
        <v>13</v>
      </c>
      <c r="D15355" s="7">
        <v>318</v>
      </c>
      <c r="E15355" s="6" t="s">
        <v>4436</v>
      </c>
      <c r="H15355" s="6">
        <f>IF('Раздел 3.5'!Q59&gt;='Раздел 3.5'!R59,0,1)</f>
        <v>0</v>
      </c>
    </row>
    <row r="15356" spans="1:8" x14ac:dyDescent="0.2">
      <c r="A15356" s="6">
        <f t="shared" si="229"/>
        <v>609562</v>
      </c>
      <c r="B15356" s="6">
        <v>74</v>
      </c>
      <c r="C15356" s="6">
        <v>13</v>
      </c>
      <c r="D15356" s="7">
        <v>319</v>
      </c>
      <c r="E15356" s="6" t="s">
        <v>4437</v>
      </c>
      <c r="H15356" s="6">
        <f>IF('Раздел 3.5'!Q60&gt;='Раздел 3.5'!R60,0,1)</f>
        <v>0</v>
      </c>
    </row>
    <row r="15357" spans="1:8" x14ac:dyDescent="0.2">
      <c r="A15357" s="6">
        <f t="shared" si="229"/>
        <v>609562</v>
      </c>
      <c r="B15357" s="6">
        <v>74</v>
      </c>
      <c r="C15357" s="6">
        <v>13</v>
      </c>
      <c r="D15357" s="7">
        <v>320</v>
      </c>
      <c r="E15357" s="6" t="s">
        <v>4438</v>
      </c>
      <c r="H15357" s="6">
        <f>IF('Раздел 3.5'!Q61&gt;='Раздел 3.5'!R61,0,1)</f>
        <v>0</v>
      </c>
    </row>
    <row r="15358" spans="1:8" x14ac:dyDescent="0.2">
      <c r="A15358" s="6">
        <f t="shared" si="229"/>
        <v>609562</v>
      </c>
      <c r="B15358" s="6">
        <v>74</v>
      </c>
      <c r="C15358" s="6">
        <v>13</v>
      </c>
      <c r="D15358" s="7">
        <v>321</v>
      </c>
      <c r="E15358" s="6" t="s">
        <v>4439</v>
      </c>
      <c r="H15358" s="6">
        <f>IF('Раздел 3.5'!Q62&gt;='Раздел 3.5'!R62,0,1)</f>
        <v>0</v>
      </c>
    </row>
    <row r="15359" spans="1:8" x14ac:dyDescent="0.2">
      <c r="A15359" s="6">
        <f t="shared" si="229"/>
        <v>609562</v>
      </c>
      <c r="B15359" s="6">
        <v>74</v>
      </c>
      <c r="C15359" s="6">
        <v>13</v>
      </c>
      <c r="D15359" s="7">
        <v>322</v>
      </c>
      <c r="E15359" s="6" t="s">
        <v>4440</v>
      </c>
      <c r="H15359" s="6">
        <f>IF('Раздел 3.5'!Q63&gt;='Раздел 3.5'!R63,0,1)</f>
        <v>0</v>
      </c>
    </row>
    <row r="15360" spans="1:8" x14ac:dyDescent="0.2">
      <c r="A15360" s="6">
        <f t="shared" si="229"/>
        <v>609562</v>
      </c>
      <c r="B15360" s="6">
        <v>74</v>
      </c>
      <c r="C15360" s="6">
        <v>13</v>
      </c>
      <c r="D15360" s="7">
        <v>323</v>
      </c>
      <c r="E15360" s="6" t="s">
        <v>4441</v>
      </c>
      <c r="H15360" s="6">
        <f>IF('Раздел 3.5'!Q64&gt;='Раздел 3.5'!R64,0,1)</f>
        <v>0</v>
      </c>
    </row>
    <row r="15361" spans="1:8" x14ac:dyDescent="0.2">
      <c r="A15361" s="6">
        <f t="shared" si="229"/>
        <v>609562</v>
      </c>
      <c r="B15361" s="6">
        <v>74</v>
      </c>
      <c r="C15361" s="6">
        <v>13</v>
      </c>
      <c r="D15361" s="7">
        <v>324</v>
      </c>
      <c r="E15361" s="6" t="s">
        <v>4442</v>
      </c>
      <c r="H15361" s="6">
        <f>IF('Раздел 3.5'!Q65&gt;='Раздел 3.5'!R65,0,1)</f>
        <v>0</v>
      </c>
    </row>
    <row r="15362" spans="1:8" x14ac:dyDescent="0.2">
      <c r="A15362" s="6">
        <f t="shared" si="229"/>
        <v>609562</v>
      </c>
      <c r="B15362" s="6">
        <v>74</v>
      </c>
      <c r="C15362" s="6">
        <v>13</v>
      </c>
      <c r="D15362" s="7">
        <v>325</v>
      </c>
      <c r="E15362" s="6" t="s">
        <v>4443</v>
      </c>
      <c r="H15362" s="6">
        <f>IF('Раздел 3.5'!Q66&gt;='Раздел 3.5'!R66,0,1)</f>
        <v>0</v>
      </c>
    </row>
    <row r="15363" spans="1:8" x14ac:dyDescent="0.2">
      <c r="A15363" s="6">
        <f t="shared" si="229"/>
        <v>609562</v>
      </c>
      <c r="B15363" s="6">
        <v>74</v>
      </c>
      <c r="C15363" s="6">
        <v>13</v>
      </c>
      <c r="D15363" s="7">
        <v>326</v>
      </c>
      <c r="E15363" s="6" t="s">
        <v>4444</v>
      </c>
      <c r="H15363" s="6">
        <f>IF('Раздел 3.5'!Q67&gt;='Раздел 3.5'!R67,0,1)</f>
        <v>0</v>
      </c>
    </row>
    <row r="15364" spans="1:8" x14ac:dyDescent="0.2">
      <c r="A15364" s="6">
        <f t="shared" si="229"/>
        <v>609562</v>
      </c>
      <c r="B15364" s="6">
        <v>74</v>
      </c>
      <c r="C15364" s="119">
        <v>13</v>
      </c>
      <c r="D15364" s="119">
        <v>327</v>
      </c>
      <c r="E15364" s="119" t="s">
        <v>4445</v>
      </c>
      <c r="F15364" s="119"/>
      <c r="G15364" s="119"/>
      <c r="H15364" s="119">
        <f>IF('Раздел 3.5'!Q68&gt;='Раздел 3.5'!R68,0,1)</f>
        <v>0</v>
      </c>
    </row>
    <row r="15365" spans="1:8" x14ac:dyDescent="0.2">
      <c r="A15365" s="6">
        <f t="shared" si="229"/>
        <v>609562</v>
      </c>
      <c r="B15365" s="6">
        <v>74</v>
      </c>
      <c r="C15365" s="6">
        <v>14</v>
      </c>
      <c r="D15365" s="7">
        <v>328</v>
      </c>
      <c r="E15365" s="6" t="s">
        <v>6674</v>
      </c>
      <c r="F15365" s="125"/>
      <c r="G15365" s="125"/>
      <c r="H15365" s="125">
        <f>IF('Раздел 3.5'!S21&gt;='Раздел 3.5'!T21,0,1)</f>
        <v>0</v>
      </c>
    </row>
    <row r="15366" spans="1:8" x14ac:dyDescent="0.2">
      <c r="A15366" s="6">
        <f t="shared" si="229"/>
        <v>609562</v>
      </c>
      <c r="B15366" s="6">
        <v>74</v>
      </c>
      <c r="C15366" s="6">
        <v>14</v>
      </c>
      <c r="D15366" s="7">
        <v>329</v>
      </c>
      <c r="E15366" s="6" t="s">
        <v>6675</v>
      </c>
      <c r="F15366" s="7"/>
      <c r="G15366" s="7"/>
      <c r="H15366" s="7">
        <f>IF('Раздел 3.5'!S22&gt;='Раздел 3.5'!T22,0,1)</f>
        <v>0</v>
      </c>
    </row>
    <row r="15367" spans="1:8" x14ac:dyDescent="0.2">
      <c r="A15367" s="6">
        <f t="shared" si="229"/>
        <v>609562</v>
      </c>
      <c r="B15367" s="6">
        <v>74</v>
      </c>
      <c r="C15367" s="6">
        <v>14</v>
      </c>
      <c r="D15367" s="7">
        <v>330</v>
      </c>
      <c r="E15367" s="6" t="s">
        <v>6676</v>
      </c>
      <c r="F15367" s="7"/>
      <c r="G15367" s="7"/>
      <c r="H15367" s="7">
        <f>IF('Раздел 3.5'!S23&gt;='Раздел 3.5'!T23,0,1)</f>
        <v>0</v>
      </c>
    </row>
    <row r="15368" spans="1:8" x14ac:dyDescent="0.2">
      <c r="A15368" s="6">
        <f t="shared" si="229"/>
        <v>609562</v>
      </c>
      <c r="B15368" s="6">
        <v>74</v>
      </c>
      <c r="C15368" s="6">
        <v>14</v>
      </c>
      <c r="D15368" s="7">
        <v>331</v>
      </c>
      <c r="E15368" s="6" t="s">
        <v>6677</v>
      </c>
      <c r="F15368" s="7"/>
      <c r="G15368" s="7"/>
      <c r="H15368" s="7">
        <f>IF('Раздел 3.5'!S24&gt;='Раздел 3.5'!T24,0,1)</f>
        <v>0</v>
      </c>
    </row>
    <row r="15369" spans="1:8" x14ac:dyDescent="0.2">
      <c r="A15369" s="6">
        <f t="shared" si="229"/>
        <v>609562</v>
      </c>
      <c r="B15369" s="6">
        <v>74</v>
      </c>
      <c r="C15369" s="6">
        <v>14</v>
      </c>
      <c r="D15369" s="7">
        <v>332</v>
      </c>
      <c r="E15369" s="6" t="s">
        <v>6678</v>
      </c>
      <c r="F15369" s="7"/>
      <c r="G15369" s="7"/>
      <c r="H15369" s="7">
        <f>IF('Раздел 3.5'!S25&gt;='Раздел 3.5'!T25,0,1)</f>
        <v>0</v>
      </c>
    </row>
    <row r="15370" spans="1:8" x14ac:dyDescent="0.2">
      <c r="A15370" s="6">
        <f t="shared" si="229"/>
        <v>609562</v>
      </c>
      <c r="B15370" s="6">
        <v>74</v>
      </c>
      <c r="C15370" s="6">
        <v>14</v>
      </c>
      <c r="D15370" s="7">
        <v>333</v>
      </c>
      <c r="E15370" s="6" t="s">
        <v>6679</v>
      </c>
      <c r="F15370" s="7"/>
      <c r="G15370" s="7"/>
      <c r="H15370" s="7">
        <f>IF('Раздел 3.5'!S26&gt;='Раздел 3.5'!T26,0,1)</f>
        <v>0</v>
      </c>
    </row>
    <row r="15371" spans="1:8" x14ac:dyDescent="0.2">
      <c r="A15371" s="6">
        <f t="shared" si="229"/>
        <v>609562</v>
      </c>
      <c r="B15371" s="6">
        <v>74</v>
      </c>
      <c r="C15371" s="6">
        <v>14</v>
      </c>
      <c r="D15371" s="7">
        <v>334</v>
      </c>
      <c r="E15371" s="6" t="s">
        <v>5866</v>
      </c>
      <c r="F15371" s="7"/>
      <c r="G15371" s="7"/>
      <c r="H15371" s="7">
        <f>IF('Раздел 3.5'!S27&gt;='Раздел 3.5'!T27,0,1)</f>
        <v>0</v>
      </c>
    </row>
    <row r="15372" spans="1:8" x14ac:dyDescent="0.2">
      <c r="A15372" s="6">
        <f t="shared" si="229"/>
        <v>609562</v>
      </c>
      <c r="B15372" s="6">
        <v>74</v>
      </c>
      <c r="C15372" s="6">
        <v>14</v>
      </c>
      <c r="D15372" s="7">
        <v>335</v>
      </c>
      <c r="E15372" s="6" t="s">
        <v>5867</v>
      </c>
      <c r="F15372" s="7"/>
      <c r="G15372" s="7"/>
      <c r="H15372" s="7">
        <f>IF('Раздел 3.5'!S28&gt;='Раздел 3.5'!T28,0,1)</f>
        <v>0</v>
      </c>
    </row>
    <row r="15373" spans="1:8" x14ac:dyDescent="0.2">
      <c r="A15373" s="6">
        <f t="shared" si="229"/>
        <v>609562</v>
      </c>
      <c r="B15373" s="6">
        <v>74</v>
      </c>
      <c r="C15373" s="6">
        <v>14</v>
      </c>
      <c r="D15373" s="7">
        <v>336</v>
      </c>
      <c r="E15373" s="6" t="s">
        <v>5868</v>
      </c>
      <c r="F15373" s="7"/>
      <c r="G15373" s="7"/>
      <c r="H15373" s="7">
        <f>IF('Раздел 3.5'!S29&gt;='Раздел 3.5'!T29,0,1)</f>
        <v>0</v>
      </c>
    </row>
    <row r="15374" spans="1:8" x14ac:dyDescent="0.2">
      <c r="A15374" s="6">
        <f t="shared" si="229"/>
        <v>609562</v>
      </c>
      <c r="B15374" s="6">
        <v>74</v>
      </c>
      <c r="C15374" s="6">
        <v>14</v>
      </c>
      <c r="D15374" s="7">
        <v>337</v>
      </c>
      <c r="E15374" s="6" t="s">
        <v>4288</v>
      </c>
      <c r="F15374" s="7"/>
      <c r="G15374" s="7"/>
      <c r="H15374" s="7">
        <f>IF('Раздел 3.5'!S30&gt;='Раздел 3.5'!T30,0,1)</f>
        <v>0</v>
      </c>
    </row>
    <row r="15375" spans="1:8" x14ac:dyDescent="0.2">
      <c r="A15375" s="6">
        <f t="shared" si="229"/>
        <v>609562</v>
      </c>
      <c r="B15375" s="6">
        <v>74</v>
      </c>
      <c r="C15375" s="6">
        <v>14</v>
      </c>
      <c r="D15375" s="7">
        <v>338</v>
      </c>
      <c r="E15375" s="6" t="s">
        <v>4289</v>
      </c>
      <c r="F15375" s="7"/>
      <c r="G15375" s="7"/>
      <c r="H15375" s="7">
        <f>IF('Раздел 3.5'!S31&gt;='Раздел 3.5'!T31,0,1)</f>
        <v>0</v>
      </c>
    </row>
    <row r="15376" spans="1:8" x14ac:dyDescent="0.2">
      <c r="A15376" s="6">
        <f t="shared" si="229"/>
        <v>609562</v>
      </c>
      <c r="B15376" s="6">
        <v>74</v>
      </c>
      <c r="C15376" s="6">
        <v>14</v>
      </c>
      <c r="D15376" s="7">
        <v>339</v>
      </c>
      <c r="E15376" s="6" t="s">
        <v>4290</v>
      </c>
      <c r="F15376" s="7"/>
      <c r="G15376" s="7"/>
      <c r="H15376" s="7">
        <f>IF('Раздел 3.5'!S32&gt;='Раздел 3.5'!T32,0,1)</f>
        <v>0</v>
      </c>
    </row>
    <row r="15377" spans="1:8" x14ac:dyDescent="0.2">
      <c r="A15377" s="6">
        <f t="shared" si="229"/>
        <v>609562</v>
      </c>
      <c r="B15377" s="6">
        <v>74</v>
      </c>
      <c r="C15377" s="6">
        <v>14</v>
      </c>
      <c r="D15377" s="7">
        <v>340</v>
      </c>
      <c r="E15377" s="6" t="s">
        <v>4291</v>
      </c>
      <c r="F15377" s="7"/>
      <c r="G15377" s="7"/>
      <c r="H15377" s="7">
        <f>IF('Раздел 3.5'!S33&gt;='Раздел 3.5'!T33,0,1)</f>
        <v>0</v>
      </c>
    </row>
    <row r="15378" spans="1:8" x14ac:dyDescent="0.2">
      <c r="A15378" s="6">
        <f t="shared" si="229"/>
        <v>609562</v>
      </c>
      <c r="B15378" s="6">
        <v>74</v>
      </c>
      <c r="C15378" s="6">
        <v>14</v>
      </c>
      <c r="D15378" s="7">
        <v>341</v>
      </c>
      <c r="E15378" s="6" t="s">
        <v>4292</v>
      </c>
      <c r="F15378" s="7"/>
      <c r="G15378" s="7"/>
      <c r="H15378" s="7">
        <f>IF('Раздел 3.5'!S34&gt;='Раздел 3.5'!T34,0,1)</f>
        <v>0</v>
      </c>
    </row>
    <row r="15379" spans="1:8" x14ac:dyDescent="0.2">
      <c r="A15379" s="6">
        <f t="shared" si="229"/>
        <v>609562</v>
      </c>
      <c r="B15379" s="6">
        <v>74</v>
      </c>
      <c r="C15379" s="6">
        <v>14</v>
      </c>
      <c r="D15379" s="7">
        <v>342</v>
      </c>
      <c r="E15379" s="6" t="s">
        <v>4293</v>
      </c>
      <c r="F15379" s="7"/>
      <c r="G15379" s="7"/>
      <c r="H15379" s="7">
        <f>IF('Раздел 3.5'!S35&gt;='Раздел 3.5'!T35,0,1)</f>
        <v>0</v>
      </c>
    </row>
    <row r="15380" spans="1:8" x14ac:dyDescent="0.2">
      <c r="A15380" s="6">
        <f t="shared" si="229"/>
        <v>609562</v>
      </c>
      <c r="B15380" s="6">
        <v>74</v>
      </c>
      <c r="C15380" s="6">
        <v>14</v>
      </c>
      <c r="D15380" s="7">
        <v>343</v>
      </c>
      <c r="E15380" s="6" t="s">
        <v>4294</v>
      </c>
      <c r="F15380" s="7"/>
      <c r="G15380" s="7"/>
      <c r="H15380" s="7">
        <f>IF('Раздел 3.5'!S36&gt;='Раздел 3.5'!T36,0,1)</f>
        <v>0</v>
      </c>
    </row>
    <row r="15381" spans="1:8" x14ac:dyDescent="0.2">
      <c r="A15381" s="6">
        <f t="shared" si="229"/>
        <v>609562</v>
      </c>
      <c r="B15381" s="6">
        <v>74</v>
      </c>
      <c r="C15381" s="6">
        <v>14</v>
      </c>
      <c r="D15381" s="7">
        <v>344</v>
      </c>
      <c r="E15381" s="6" t="s">
        <v>4295</v>
      </c>
      <c r="F15381" s="7"/>
      <c r="G15381" s="7"/>
      <c r="H15381" s="7">
        <f>IF('Раздел 3.5'!S37&gt;='Раздел 3.5'!T37,0,1)</f>
        <v>0</v>
      </c>
    </row>
    <row r="15382" spans="1:8" x14ac:dyDescent="0.2">
      <c r="A15382" s="6">
        <f t="shared" si="229"/>
        <v>609562</v>
      </c>
      <c r="B15382" s="6">
        <v>74</v>
      </c>
      <c r="C15382" s="6">
        <v>14</v>
      </c>
      <c r="D15382" s="7">
        <v>345</v>
      </c>
      <c r="E15382" s="6" t="s">
        <v>4296</v>
      </c>
      <c r="F15382" s="7"/>
      <c r="G15382" s="7"/>
      <c r="H15382" s="7">
        <f>IF('Раздел 3.5'!S38&gt;='Раздел 3.5'!T38,0,1)</f>
        <v>0</v>
      </c>
    </row>
    <row r="15383" spans="1:8" x14ac:dyDescent="0.2">
      <c r="A15383" s="6">
        <f t="shared" si="229"/>
        <v>609562</v>
      </c>
      <c r="B15383" s="6">
        <v>74</v>
      </c>
      <c r="C15383" s="6">
        <v>14</v>
      </c>
      <c r="D15383" s="7">
        <v>346</v>
      </c>
      <c r="E15383" s="6" t="s">
        <v>4297</v>
      </c>
      <c r="F15383" s="7"/>
      <c r="G15383" s="7"/>
      <c r="H15383" s="7">
        <f>IF('Раздел 3.5'!S39&gt;='Раздел 3.5'!T39,0,1)</f>
        <v>0</v>
      </c>
    </row>
    <row r="15384" spans="1:8" x14ac:dyDescent="0.2">
      <c r="A15384" s="6">
        <f t="shared" si="229"/>
        <v>609562</v>
      </c>
      <c r="B15384" s="6">
        <v>74</v>
      </c>
      <c r="C15384" s="6">
        <v>14</v>
      </c>
      <c r="D15384" s="7">
        <v>347</v>
      </c>
      <c r="E15384" s="6" t="s">
        <v>4298</v>
      </c>
      <c r="F15384" s="7"/>
      <c r="G15384" s="7"/>
      <c r="H15384" s="7">
        <f>IF('Раздел 3.5'!S40&gt;='Раздел 3.5'!T40,0,1)</f>
        <v>0</v>
      </c>
    </row>
    <row r="15385" spans="1:8" x14ac:dyDescent="0.2">
      <c r="A15385" s="6">
        <f t="shared" si="229"/>
        <v>609562</v>
      </c>
      <c r="B15385" s="6">
        <v>74</v>
      </c>
      <c r="C15385" s="6">
        <v>14</v>
      </c>
      <c r="D15385" s="7">
        <v>348</v>
      </c>
      <c r="E15385" s="6" t="s">
        <v>4299</v>
      </c>
      <c r="F15385" s="7"/>
      <c r="G15385" s="7"/>
      <c r="H15385" s="7">
        <f>IF('Раздел 3.5'!S41&gt;='Раздел 3.5'!T41,0,1)</f>
        <v>0</v>
      </c>
    </row>
    <row r="15386" spans="1:8" x14ac:dyDescent="0.2">
      <c r="A15386" s="6">
        <f t="shared" si="229"/>
        <v>609562</v>
      </c>
      <c r="B15386" s="6">
        <v>74</v>
      </c>
      <c r="C15386" s="6">
        <v>14</v>
      </c>
      <c r="D15386" s="7">
        <v>349</v>
      </c>
      <c r="E15386" s="6" t="s">
        <v>4300</v>
      </c>
      <c r="F15386" s="7"/>
      <c r="G15386" s="7"/>
      <c r="H15386" s="7">
        <f>IF('Раздел 3.5'!S42&gt;='Раздел 3.5'!T42,0,1)</f>
        <v>0</v>
      </c>
    </row>
    <row r="15387" spans="1:8" x14ac:dyDescent="0.2">
      <c r="A15387" s="6">
        <f t="shared" si="229"/>
        <v>609562</v>
      </c>
      <c r="B15387" s="6">
        <v>74</v>
      </c>
      <c r="C15387" s="6">
        <v>14</v>
      </c>
      <c r="D15387" s="7">
        <v>350</v>
      </c>
      <c r="E15387" s="6" t="s">
        <v>4301</v>
      </c>
      <c r="F15387" s="7"/>
      <c r="G15387" s="7"/>
      <c r="H15387" s="7">
        <f>IF('Раздел 3.5'!S43&gt;='Раздел 3.5'!T43,0,1)</f>
        <v>0</v>
      </c>
    </row>
    <row r="15388" spans="1:8" x14ac:dyDescent="0.2">
      <c r="A15388" s="6">
        <f t="shared" si="229"/>
        <v>609562</v>
      </c>
      <c r="B15388" s="6">
        <v>74</v>
      </c>
      <c r="C15388" s="6">
        <v>14</v>
      </c>
      <c r="D15388" s="7">
        <v>351</v>
      </c>
      <c r="E15388" s="6" t="s">
        <v>4302</v>
      </c>
      <c r="F15388" s="7"/>
      <c r="G15388" s="7"/>
      <c r="H15388" s="7">
        <f>IF('Раздел 3.5'!S44&gt;='Раздел 3.5'!T44,0,1)</f>
        <v>0</v>
      </c>
    </row>
    <row r="15389" spans="1:8" x14ac:dyDescent="0.2">
      <c r="A15389" s="6">
        <f t="shared" si="229"/>
        <v>609562</v>
      </c>
      <c r="B15389" s="6">
        <v>74</v>
      </c>
      <c r="C15389" s="6">
        <v>14</v>
      </c>
      <c r="D15389" s="7">
        <v>352</v>
      </c>
      <c r="E15389" s="6" t="s">
        <v>4303</v>
      </c>
      <c r="F15389" s="7"/>
      <c r="G15389" s="7"/>
      <c r="H15389" s="7">
        <f>IF('Раздел 3.5'!S45&gt;='Раздел 3.5'!T45,0,1)</f>
        <v>0</v>
      </c>
    </row>
    <row r="15390" spans="1:8" x14ac:dyDescent="0.2">
      <c r="A15390" s="6">
        <f t="shared" si="229"/>
        <v>609562</v>
      </c>
      <c r="B15390" s="6">
        <v>74</v>
      </c>
      <c r="C15390" s="6">
        <v>14</v>
      </c>
      <c r="D15390" s="7">
        <v>353</v>
      </c>
      <c r="E15390" s="6" t="s">
        <v>4304</v>
      </c>
      <c r="F15390" s="7"/>
      <c r="G15390" s="7"/>
      <c r="H15390" s="7">
        <f>IF('Раздел 3.5'!S46&gt;='Раздел 3.5'!T46,0,1)</f>
        <v>0</v>
      </c>
    </row>
    <row r="15391" spans="1:8" x14ac:dyDescent="0.2">
      <c r="A15391" s="6">
        <f t="shared" ref="A15391:A15454" si="230">P_3</f>
        <v>609562</v>
      </c>
      <c r="B15391" s="6">
        <v>74</v>
      </c>
      <c r="C15391" s="6">
        <v>14</v>
      </c>
      <c r="D15391" s="7">
        <v>354</v>
      </c>
      <c r="E15391" s="6" t="s">
        <v>4305</v>
      </c>
      <c r="F15391" s="7"/>
      <c r="G15391" s="7"/>
      <c r="H15391" s="7">
        <f>IF('Раздел 3.5'!S47&gt;='Раздел 3.5'!T47,0,1)</f>
        <v>0</v>
      </c>
    </row>
    <row r="15392" spans="1:8" x14ac:dyDescent="0.2">
      <c r="A15392" s="6">
        <f t="shared" si="230"/>
        <v>609562</v>
      </c>
      <c r="B15392" s="6">
        <v>74</v>
      </c>
      <c r="C15392" s="6">
        <v>14</v>
      </c>
      <c r="D15392" s="7">
        <v>355</v>
      </c>
      <c r="E15392" s="6" t="s">
        <v>4306</v>
      </c>
      <c r="F15392" s="7"/>
      <c r="G15392" s="7"/>
      <c r="H15392" s="7">
        <f>IF('Раздел 3.5'!S48&gt;='Раздел 3.5'!T48,0,1)</f>
        <v>0</v>
      </c>
    </row>
    <row r="15393" spans="1:8" x14ac:dyDescent="0.2">
      <c r="A15393" s="6">
        <f t="shared" si="230"/>
        <v>609562</v>
      </c>
      <c r="B15393" s="6">
        <v>74</v>
      </c>
      <c r="C15393" s="6">
        <v>14</v>
      </c>
      <c r="D15393" s="7">
        <v>356</v>
      </c>
      <c r="E15393" s="6" t="s">
        <v>4307</v>
      </c>
      <c r="F15393" s="7"/>
      <c r="G15393" s="7"/>
      <c r="H15393" s="7">
        <f>IF('Раздел 3.5'!S49&gt;='Раздел 3.5'!T49,0,1)</f>
        <v>0</v>
      </c>
    </row>
    <row r="15394" spans="1:8" x14ac:dyDescent="0.2">
      <c r="A15394" s="6">
        <f t="shared" si="230"/>
        <v>609562</v>
      </c>
      <c r="B15394" s="6">
        <v>74</v>
      </c>
      <c r="C15394" s="6">
        <v>14</v>
      </c>
      <c r="D15394" s="7">
        <v>357</v>
      </c>
      <c r="E15394" s="6" t="s">
        <v>4308</v>
      </c>
      <c r="F15394" s="7"/>
      <c r="G15394" s="7"/>
      <c r="H15394" s="7">
        <f>IF('Раздел 3.5'!S50&gt;='Раздел 3.5'!T50,0,1)</f>
        <v>0</v>
      </c>
    </row>
    <row r="15395" spans="1:8" x14ac:dyDescent="0.2">
      <c r="A15395" s="6">
        <f t="shared" si="230"/>
        <v>609562</v>
      </c>
      <c r="B15395" s="6">
        <v>74</v>
      </c>
      <c r="C15395" s="6">
        <v>14</v>
      </c>
      <c r="D15395" s="7">
        <v>358</v>
      </c>
      <c r="E15395" s="6" t="s">
        <v>4309</v>
      </c>
      <c r="F15395" s="7"/>
      <c r="G15395" s="7"/>
      <c r="H15395" s="7">
        <f>IF('Раздел 3.5'!S51&gt;='Раздел 3.5'!T51,0,1)</f>
        <v>0</v>
      </c>
    </row>
    <row r="15396" spans="1:8" x14ac:dyDescent="0.2">
      <c r="A15396" s="6">
        <f t="shared" si="230"/>
        <v>609562</v>
      </c>
      <c r="B15396" s="6">
        <v>74</v>
      </c>
      <c r="C15396" s="6">
        <v>14</v>
      </c>
      <c r="D15396" s="7">
        <v>359</v>
      </c>
      <c r="E15396" s="6" t="s">
        <v>4310</v>
      </c>
      <c r="F15396" s="7"/>
      <c r="G15396" s="7"/>
      <c r="H15396" s="7">
        <f>IF('Раздел 3.5'!S52&gt;='Раздел 3.5'!T52,0,1)</f>
        <v>0</v>
      </c>
    </row>
    <row r="15397" spans="1:8" x14ac:dyDescent="0.2">
      <c r="A15397" s="6">
        <f t="shared" si="230"/>
        <v>609562</v>
      </c>
      <c r="B15397" s="6">
        <v>74</v>
      </c>
      <c r="C15397" s="6">
        <v>14</v>
      </c>
      <c r="D15397" s="7">
        <v>360</v>
      </c>
      <c r="E15397" s="6" t="s">
        <v>4311</v>
      </c>
      <c r="F15397" s="7"/>
      <c r="G15397" s="7"/>
      <c r="H15397" s="7">
        <f>IF('Раздел 3.5'!S53&gt;='Раздел 3.5'!T53,0,1)</f>
        <v>0</v>
      </c>
    </row>
    <row r="15398" spans="1:8" x14ac:dyDescent="0.2">
      <c r="A15398" s="6">
        <f t="shared" si="230"/>
        <v>609562</v>
      </c>
      <c r="B15398" s="6">
        <v>74</v>
      </c>
      <c r="C15398" s="6">
        <v>14</v>
      </c>
      <c r="D15398" s="7">
        <v>361</v>
      </c>
      <c r="E15398" s="6" t="s">
        <v>4312</v>
      </c>
      <c r="F15398" s="7"/>
      <c r="G15398" s="7"/>
      <c r="H15398" s="7">
        <f>IF('Раздел 3.5'!S54&gt;='Раздел 3.5'!T54,0,1)</f>
        <v>0</v>
      </c>
    </row>
    <row r="15399" spans="1:8" x14ac:dyDescent="0.2">
      <c r="A15399" s="6">
        <f t="shared" si="230"/>
        <v>609562</v>
      </c>
      <c r="B15399" s="6">
        <v>74</v>
      </c>
      <c r="C15399" s="6">
        <v>14</v>
      </c>
      <c r="D15399" s="7">
        <v>362</v>
      </c>
      <c r="E15399" s="6" t="s">
        <v>3487</v>
      </c>
      <c r="F15399" s="7"/>
      <c r="G15399" s="7"/>
      <c r="H15399" s="7">
        <f>IF('Раздел 3.5'!S55&gt;='Раздел 3.5'!T55,0,1)</f>
        <v>0</v>
      </c>
    </row>
    <row r="15400" spans="1:8" x14ac:dyDescent="0.2">
      <c r="A15400" s="6">
        <f t="shared" si="230"/>
        <v>609562</v>
      </c>
      <c r="B15400" s="6">
        <v>74</v>
      </c>
      <c r="C15400" s="6">
        <v>14</v>
      </c>
      <c r="D15400" s="7">
        <v>363</v>
      </c>
      <c r="E15400" s="6" t="s">
        <v>4313</v>
      </c>
      <c r="F15400" s="7"/>
      <c r="G15400" s="7"/>
      <c r="H15400" s="7">
        <f>IF('Раздел 3.5'!S56&gt;='Раздел 3.5'!T56,0,1)</f>
        <v>0</v>
      </c>
    </row>
    <row r="15401" spans="1:8" x14ac:dyDescent="0.2">
      <c r="A15401" s="6">
        <f t="shared" si="230"/>
        <v>609562</v>
      </c>
      <c r="B15401" s="6">
        <v>74</v>
      </c>
      <c r="C15401" s="6">
        <v>14</v>
      </c>
      <c r="D15401" s="7">
        <v>364</v>
      </c>
      <c r="E15401" s="6" t="s">
        <v>4314</v>
      </c>
      <c r="F15401" s="7"/>
      <c r="G15401" s="7"/>
      <c r="H15401" s="7">
        <f>IF('Раздел 3.5'!S57&gt;='Раздел 3.5'!T57,0,1)</f>
        <v>0</v>
      </c>
    </row>
    <row r="15402" spans="1:8" x14ac:dyDescent="0.2">
      <c r="A15402" s="6">
        <f t="shared" si="230"/>
        <v>609562</v>
      </c>
      <c r="B15402" s="6">
        <v>74</v>
      </c>
      <c r="C15402" s="6">
        <v>14</v>
      </c>
      <c r="D15402" s="7">
        <v>365</v>
      </c>
      <c r="E15402" s="6" t="s">
        <v>5121</v>
      </c>
      <c r="F15402" s="7"/>
      <c r="G15402" s="7"/>
      <c r="H15402" s="7">
        <f>IF('Раздел 3.5'!S58&gt;='Раздел 3.5'!T58,0,1)</f>
        <v>0</v>
      </c>
    </row>
    <row r="15403" spans="1:8" x14ac:dyDescent="0.2">
      <c r="A15403" s="6">
        <f t="shared" si="230"/>
        <v>609562</v>
      </c>
      <c r="B15403" s="6">
        <v>74</v>
      </c>
      <c r="C15403" s="6">
        <v>14</v>
      </c>
      <c r="D15403" s="7">
        <v>366</v>
      </c>
      <c r="E15403" s="6" t="s">
        <v>5122</v>
      </c>
      <c r="F15403" s="7"/>
      <c r="G15403" s="7"/>
      <c r="H15403" s="7">
        <f>IF('Раздел 3.5'!S59&gt;='Раздел 3.5'!T59,0,1)</f>
        <v>0</v>
      </c>
    </row>
    <row r="15404" spans="1:8" x14ac:dyDescent="0.2">
      <c r="A15404" s="6">
        <f t="shared" si="230"/>
        <v>609562</v>
      </c>
      <c r="B15404" s="6">
        <v>74</v>
      </c>
      <c r="C15404" s="6">
        <v>14</v>
      </c>
      <c r="D15404" s="7">
        <v>367</v>
      </c>
      <c r="E15404" s="6" t="s">
        <v>5123</v>
      </c>
      <c r="F15404" s="7"/>
      <c r="G15404" s="7"/>
      <c r="H15404" s="7">
        <f>IF('Раздел 3.5'!S60&gt;='Раздел 3.5'!T60,0,1)</f>
        <v>0</v>
      </c>
    </row>
    <row r="15405" spans="1:8" x14ac:dyDescent="0.2">
      <c r="A15405" s="6">
        <f t="shared" si="230"/>
        <v>609562</v>
      </c>
      <c r="B15405" s="6">
        <v>74</v>
      </c>
      <c r="C15405" s="6">
        <v>14</v>
      </c>
      <c r="D15405" s="7">
        <v>368</v>
      </c>
      <c r="E15405" s="6" t="s">
        <v>5124</v>
      </c>
      <c r="F15405" s="7"/>
      <c r="G15405" s="7"/>
      <c r="H15405" s="7">
        <f>IF('Раздел 3.5'!S61&gt;='Раздел 3.5'!T61,0,1)</f>
        <v>0</v>
      </c>
    </row>
    <row r="15406" spans="1:8" x14ac:dyDescent="0.2">
      <c r="A15406" s="6">
        <f t="shared" si="230"/>
        <v>609562</v>
      </c>
      <c r="B15406" s="6">
        <v>74</v>
      </c>
      <c r="C15406" s="6">
        <v>14</v>
      </c>
      <c r="D15406" s="7">
        <v>369</v>
      </c>
      <c r="E15406" s="6" t="s">
        <v>5125</v>
      </c>
      <c r="F15406" s="7"/>
      <c r="G15406" s="7"/>
      <c r="H15406" s="7">
        <f>IF('Раздел 3.5'!S62&gt;='Раздел 3.5'!T62,0,1)</f>
        <v>0</v>
      </c>
    </row>
    <row r="15407" spans="1:8" x14ac:dyDescent="0.2">
      <c r="A15407" s="6">
        <f t="shared" si="230"/>
        <v>609562</v>
      </c>
      <c r="B15407" s="6">
        <v>74</v>
      </c>
      <c r="C15407" s="6">
        <v>14</v>
      </c>
      <c r="D15407" s="7">
        <v>370</v>
      </c>
      <c r="E15407" s="6" t="s">
        <v>5126</v>
      </c>
      <c r="F15407" s="7"/>
      <c r="G15407" s="7"/>
      <c r="H15407" s="7">
        <f>IF('Раздел 3.5'!S63&gt;='Раздел 3.5'!T63,0,1)</f>
        <v>0</v>
      </c>
    </row>
    <row r="15408" spans="1:8" x14ac:dyDescent="0.2">
      <c r="A15408" s="6">
        <f t="shared" si="230"/>
        <v>609562</v>
      </c>
      <c r="B15408" s="6">
        <v>74</v>
      </c>
      <c r="C15408" s="6">
        <v>14</v>
      </c>
      <c r="D15408" s="7">
        <v>371</v>
      </c>
      <c r="E15408" s="6" t="s">
        <v>5127</v>
      </c>
      <c r="F15408" s="7"/>
      <c r="G15408" s="7"/>
      <c r="H15408" s="7">
        <f>IF('Раздел 3.5'!S64&gt;='Раздел 3.5'!T64,0,1)</f>
        <v>0</v>
      </c>
    </row>
    <row r="15409" spans="1:8" x14ac:dyDescent="0.2">
      <c r="A15409" s="6">
        <f t="shared" si="230"/>
        <v>609562</v>
      </c>
      <c r="B15409" s="6">
        <v>74</v>
      </c>
      <c r="C15409" s="6">
        <v>14</v>
      </c>
      <c r="D15409" s="7">
        <v>372</v>
      </c>
      <c r="E15409" s="6" t="s">
        <v>5128</v>
      </c>
      <c r="F15409" s="7"/>
      <c r="G15409" s="7"/>
      <c r="H15409" s="7">
        <f>IF('Раздел 3.5'!S65&gt;='Раздел 3.5'!T65,0,1)</f>
        <v>0</v>
      </c>
    </row>
    <row r="15410" spans="1:8" x14ac:dyDescent="0.2">
      <c r="A15410" s="6">
        <f t="shared" si="230"/>
        <v>609562</v>
      </c>
      <c r="B15410" s="6">
        <v>74</v>
      </c>
      <c r="C15410" s="6">
        <v>14</v>
      </c>
      <c r="D15410" s="7">
        <v>373</v>
      </c>
      <c r="E15410" s="6" t="s">
        <v>5129</v>
      </c>
      <c r="F15410" s="7"/>
      <c r="G15410" s="7"/>
      <c r="H15410" s="7">
        <f>IF('Раздел 3.5'!S66&gt;='Раздел 3.5'!T66,0,1)</f>
        <v>0</v>
      </c>
    </row>
    <row r="15411" spans="1:8" x14ac:dyDescent="0.2">
      <c r="A15411" s="6">
        <f t="shared" si="230"/>
        <v>609562</v>
      </c>
      <c r="B15411" s="6">
        <v>74</v>
      </c>
      <c r="C15411" s="6">
        <v>14</v>
      </c>
      <c r="D15411" s="7">
        <v>374</v>
      </c>
      <c r="E15411" s="6" t="s">
        <v>5130</v>
      </c>
      <c r="F15411" s="7"/>
      <c r="G15411" s="7"/>
      <c r="H15411" s="7">
        <f>IF('Раздел 3.5'!S67&gt;='Раздел 3.5'!T67,0,1)</f>
        <v>0</v>
      </c>
    </row>
    <row r="15412" spans="1:8" x14ac:dyDescent="0.2">
      <c r="A15412" s="6">
        <f t="shared" si="230"/>
        <v>609562</v>
      </c>
      <c r="B15412" s="6">
        <v>74</v>
      </c>
      <c r="C15412" s="119">
        <v>14</v>
      </c>
      <c r="D15412" s="119">
        <v>375</v>
      </c>
      <c r="E15412" s="119" t="s">
        <v>5131</v>
      </c>
      <c r="F15412" s="119"/>
      <c r="G15412" s="119"/>
      <c r="H15412" s="119">
        <f>IF('Раздел 3.5'!S68&gt;='Раздел 3.5'!T68,0,1)</f>
        <v>0</v>
      </c>
    </row>
    <row r="15413" spans="1:8" x14ac:dyDescent="0.2">
      <c r="A15413" s="6">
        <f t="shared" si="230"/>
        <v>609562</v>
      </c>
      <c r="B15413" s="6">
        <v>74</v>
      </c>
      <c r="C15413" s="6">
        <v>15</v>
      </c>
      <c r="D15413" s="7">
        <v>376</v>
      </c>
      <c r="E15413" s="6" t="s">
        <v>5132</v>
      </c>
      <c r="F15413" s="125"/>
      <c r="G15413" s="125"/>
      <c r="H15413" s="125">
        <f>IF('Раздел 3.5'!U21&gt;='Раздел 3.5'!V21,0,1)</f>
        <v>0</v>
      </c>
    </row>
    <row r="15414" spans="1:8" x14ac:dyDescent="0.2">
      <c r="A15414" s="6">
        <f t="shared" si="230"/>
        <v>609562</v>
      </c>
      <c r="B15414" s="6">
        <v>74</v>
      </c>
      <c r="C15414" s="6">
        <v>15</v>
      </c>
      <c r="D15414" s="7">
        <v>377</v>
      </c>
      <c r="E15414" s="6" t="s">
        <v>5133</v>
      </c>
      <c r="F15414" s="7"/>
      <c r="G15414" s="7"/>
      <c r="H15414" s="7">
        <f>IF('Раздел 3.5'!U22&gt;='Раздел 3.5'!V22,0,1)</f>
        <v>0</v>
      </c>
    </row>
    <row r="15415" spans="1:8" x14ac:dyDescent="0.2">
      <c r="A15415" s="6">
        <f t="shared" si="230"/>
        <v>609562</v>
      </c>
      <c r="B15415" s="6">
        <v>74</v>
      </c>
      <c r="C15415" s="6">
        <v>15</v>
      </c>
      <c r="D15415" s="7">
        <v>378</v>
      </c>
      <c r="E15415" s="6" t="s">
        <v>5134</v>
      </c>
      <c r="F15415" s="7"/>
      <c r="G15415" s="7"/>
      <c r="H15415" s="7">
        <f>IF('Раздел 3.5'!U23&gt;='Раздел 3.5'!V23,0,1)</f>
        <v>0</v>
      </c>
    </row>
    <row r="15416" spans="1:8" x14ac:dyDescent="0.2">
      <c r="A15416" s="6">
        <f t="shared" si="230"/>
        <v>609562</v>
      </c>
      <c r="B15416" s="6">
        <v>74</v>
      </c>
      <c r="C15416" s="6">
        <v>15</v>
      </c>
      <c r="D15416" s="7">
        <v>379</v>
      </c>
      <c r="E15416" s="6" t="s">
        <v>5135</v>
      </c>
      <c r="F15416" s="7"/>
      <c r="G15416" s="7"/>
      <c r="H15416" s="7">
        <f>IF('Раздел 3.5'!U24&gt;='Раздел 3.5'!V24,0,1)</f>
        <v>0</v>
      </c>
    </row>
    <row r="15417" spans="1:8" x14ac:dyDescent="0.2">
      <c r="A15417" s="6">
        <f t="shared" si="230"/>
        <v>609562</v>
      </c>
      <c r="B15417" s="6">
        <v>74</v>
      </c>
      <c r="C15417" s="6">
        <v>15</v>
      </c>
      <c r="D15417" s="7">
        <v>380</v>
      </c>
      <c r="E15417" s="6" t="s">
        <v>5136</v>
      </c>
      <c r="F15417" s="7"/>
      <c r="G15417" s="7"/>
      <c r="H15417" s="7">
        <f>IF('Раздел 3.5'!U25&gt;='Раздел 3.5'!V25,0,1)</f>
        <v>0</v>
      </c>
    </row>
    <row r="15418" spans="1:8" x14ac:dyDescent="0.2">
      <c r="A15418" s="6">
        <f t="shared" si="230"/>
        <v>609562</v>
      </c>
      <c r="B15418" s="6">
        <v>74</v>
      </c>
      <c r="C15418" s="6">
        <v>15</v>
      </c>
      <c r="D15418" s="7">
        <v>381</v>
      </c>
      <c r="E15418" s="6" t="s">
        <v>5137</v>
      </c>
      <c r="F15418" s="7"/>
      <c r="G15418" s="7"/>
      <c r="H15418" s="7">
        <f>IF('Раздел 3.5'!U26&gt;='Раздел 3.5'!V26,0,1)</f>
        <v>0</v>
      </c>
    </row>
    <row r="15419" spans="1:8" x14ac:dyDescent="0.2">
      <c r="A15419" s="6">
        <f t="shared" si="230"/>
        <v>609562</v>
      </c>
      <c r="B15419" s="6">
        <v>74</v>
      </c>
      <c r="C15419" s="6">
        <v>15</v>
      </c>
      <c r="D15419" s="7">
        <v>382</v>
      </c>
      <c r="E15419" s="6" t="s">
        <v>5138</v>
      </c>
      <c r="F15419" s="7"/>
      <c r="G15419" s="7"/>
      <c r="H15419" s="7">
        <f>IF('Раздел 3.5'!U27&gt;='Раздел 3.5'!V27,0,1)</f>
        <v>0</v>
      </c>
    </row>
    <row r="15420" spans="1:8" x14ac:dyDescent="0.2">
      <c r="A15420" s="6">
        <f t="shared" si="230"/>
        <v>609562</v>
      </c>
      <c r="B15420" s="6">
        <v>74</v>
      </c>
      <c r="C15420" s="6">
        <v>15</v>
      </c>
      <c r="D15420" s="7">
        <v>383</v>
      </c>
      <c r="E15420" s="6" t="s">
        <v>5139</v>
      </c>
      <c r="F15420" s="7"/>
      <c r="G15420" s="7"/>
      <c r="H15420" s="7">
        <f>IF('Раздел 3.5'!U28&gt;='Раздел 3.5'!V28,0,1)</f>
        <v>0</v>
      </c>
    </row>
    <row r="15421" spans="1:8" x14ac:dyDescent="0.2">
      <c r="A15421" s="6">
        <f t="shared" si="230"/>
        <v>609562</v>
      </c>
      <c r="B15421" s="6">
        <v>74</v>
      </c>
      <c r="C15421" s="6">
        <v>15</v>
      </c>
      <c r="D15421" s="7">
        <v>384</v>
      </c>
      <c r="E15421" s="6" t="s">
        <v>6744</v>
      </c>
      <c r="F15421" s="7"/>
      <c r="G15421" s="7"/>
      <c r="H15421" s="7">
        <f>IF('Раздел 3.5'!U29&gt;='Раздел 3.5'!V29,0,1)</f>
        <v>0</v>
      </c>
    </row>
    <row r="15422" spans="1:8" x14ac:dyDescent="0.2">
      <c r="A15422" s="6">
        <f t="shared" si="230"/>
        <v>609562</v>
      </c>
      <c r="B15422" s="6">
        <v>74</v>
      </c>
      <c r="C15422" s="6">
        <v>15</v>
      </c>
      <c r="D15422" s="7">
        <v>385</v>
      </c>
      <c r="E15422" s="6" t="s">
        <v>6745</v>
      </c>
      <c r="F15422" s="7"/>
      <c r="G15422" s="7"/>
      <c r="H15422" s="7">
        <f>IF('Раздел 3.5'!U30&gt;='Раздел 3.5'!V30,0,1)</f>
        <v>0</v>
      </c>
    </row>
    <row r="15423" spans="1:8" x14ac:dyDescent="0.2">
      <c r="A15423" s="6">
        <f t="shared" si="230"/>
        <v>609562</v>
      </c>
      <c r="B15423" s="6">
        <v>74</v>
      </c>
      <c r="C15423" s="6">
        <v>15</v>
      </c>
      <c r="D15423" s="7">
        <v>386</v>
      </c>
      <c r="E15423" s="6" t="s">
        <v>6746</v>
      </c>
      <c r="F15423" s="7"/>
      <c r="G15423" s="7"/>
      <c r="H15423" s="7">
        <f>IF('Раздел 3.5'!U31&gt;='Раздел 3.5'!V31,0,1)</f>
        <v>0</v>
      </c>
    </row>
    <row r="15424" spans="1:8" x14ac:dyDescent="0.2">
      <c r="A15424" s="6">
        <f t="shared" si="230"/>
        <v>609562</v>
      </c>
      <c r="B15424" s="6">
        <v>74</v>
      </c>
      <c r="C15424" s="6">
        <v>15</v>
      </c>
      <c r="D15424" s="7">
        <v>387</v>
      </c>
      <c r="E15424" s="6" t="s">
        <v>6747</v>
      </c>
      <c r="F15424" s="7"/>
      <c r="G15424" s="7"/>
      <c r="H15424" s="7">
        <f>IF('Раздел 3.5'!U32&gt;='Раздел 3.5'!V32,0,1)</f>
        <v>0</v>
      </c>
    </row>
    <row r="15425" spans="1:8" x14ac:dyDescent="0.2">
      <c r="A15425" s="6">
        <f t="shared" si="230"/>
        <v>609562</v>
      </c>
      <c r="B15425" s="6">
        <v>74</v>
      </c>
      <c r="C15425" s="6">
        <v>15</v>
      </c>
      <c r="D15425" s="7">
        <v>388</v>
      </c>
      <c r="E15425" s="6" t="s">
        <v>6748</v>
      </c>
      <c r="F15425" s="7"/>
      <c r="G15425" s="7"/>
      <c r="H15425" s="7">
        <f>IF('Раздел 3.5'!U33&gt;='Раздел 3.5'!V33,0,1)</f>
        <v>0</v>
      </c>
    </row>
    <row r="15426" spans="1:8" x14ac:dyDescent="0.2">
      <c r="A15426" s="6">
        <f t="shared" si="230"/>
        <v>609562</v>
      </c>
      <c r="B15426" s="6">
        <v>74</v>
      </c>
      <c r="C15426" s="6">
        <v>15</v>
      </c>
      <c r="D15426" s="7">
        <v>389</v>
      </c>
      <c r="E15426" s="6" t="s">
        <v>6749</v>
      </c>
      <c r="F15426" s="7"/>
      <c r="G15426" s="7"/>
      <c r="H15426" s="7">
        <f>IF('Раздел 3.5'!U34&gt;='Раздел 3.5'!V34,0,1)</f>
        <v>0</v>
      </c>
    </row>
    <row r="15427" spans="1:8" x14ac:dyDescent="0.2">
      <c r="A15427" s="6">
        <f t="shared" si="230"/>
        <v>609562</v>
      </c>
      <c r="B15427" s="6">
        <v>74</v>
      </c>
      <c r="C15427" s="6">
        <v>15</v>
      </c>
      <c r="D15427" s="7">
        <v>390</v>
      </c>
      <c r="E15427" s="6" t="s">
        <v>6750</v>
      </c>
      <c r="F15427" s="7"/>
      <c r="G15427" s="7"/>
      <c r="H15427" s="7">
        <f>IF('Раздел 3.5'!U35&gt;='Раздел 3.5'!V35,0,1)</f>
        <v>0</v>
      </c>
    </row>
    <row r="15428" spans="1:8" x14ac:dyDescent="0.2">
      <c r="A15428" s="6">
        <f t="shared" si="230"/>
        <v>609562</v>
      </c>
      <c r="B15428" s="6">
        <v>74</v>
      </c>
      <c r="C15428" s="6">
        <v>15</v>
      </c>
      <c r="D15428" s="7">
        <v>391</v>
      </c>
      <c r="E15428" s="6" t="s">
        <v>6751</v>
      </c>
      <c r="F15428" s="7"/>
      <c r="G15428" s="7"/>
      <c r="H15428" s="7">
        <f>IF('Раздел 3.5'!U36&gt;='Раздел 3.5'!V36,0,1)</f>
        <v>0</v>
      </c>
    </row>
    <row r="15429" spans="1:8" x14ac:dyDescent="0.2">
      <c r="A15429" s="6">
        <f t="shared" si="230"/>
        <v>609562</v>
      </c>
      <c r="B15429" s="6">
        <v>74</v>
      </c>
      <c r="C15429" s="6">
        <v>15</v>
      </c>
      <c r="D15429" s="7">
        <v>392</v>
      </c>
      <c r="E15429" s="6" t="s">
        <v>6752</v>
      </c>
      <c r="F15429" s="7"/>
      <c r="G15429" s="7"/>
      <c r="H15429" s="7">
        <f>IF('Раздел 3.5'!U37&gt;='Раздел 3.5'!V37,0,1)</f>
        <v>0</v>
      </c>
    </row>
    <row r="15430" spans="1:8" x14ac:dyDescent="0.2">
      <c r="A15430" s="6">
        <f t="shared" si="230"/>
        <v>609562</v>
      </c>
      <c r="B15430" s="6">
        <v>74</v>
      </c>
      <c r="C15430" s="6">
        <v>15</v>
      </c>
      <c r="D15430" s="7">
        <v>393</v>
      </c>
      <c r="E15430" s="6" t="s">
        <v>6753</v>
      </c>
      <c r="F15430" s="7"/>
      <c r="G15430" s="7"/>
      <c r="H15430" s="7">
        <f>IF('Раздел 3.5'!U38&gt;='Раздел 3.5'!V38,0,1)</f>
        <v>0</v>
      </c>
    </row>
    <row r="15431" spans="1:8" x14ac:dyDescent="0.2">
      <c r="A15431" s="6">
        <f t="shared" si="230"/>
        <v>609562</v>
      </c>
      <c r="B15431" s="6">
        <v>74</v>
      </c>
      <c r="C15431" s="6">
        <v>15</v>
      </c>
      <c r="D15431" s="7">
        <v>394</v>
      </c>
      <c r="E15431" s="6" t="s">
        <v>6754</v>
      </c>
      <c r="F15431" s="7"/>
      <c r="G15431" s="7"/>
      <c r="H15431" s="7">
        <f>IF('Раздел 3.5'!U39&gt;='Раздел 3.5'!V39,0,1)</f>
        <v>0</v>
      </c>
    </row>
    <row r="15432" spans="1:8" x14ac:dyDescent="0.2">
      <c r="A15432" s="6">
        <f t="shared" si="230"/>
        <v>609562</v>
      </c>
      <c r="B15432" s="6">
        <v>74</v>
      </c>
      <c r="C15432" s="6">
        <v>15</v>
      </c>
      <c r="D15432" s="7">
        <v>395</v>
      </c>
      <c r="E15432" s="6" t="s">
        <v>6755</v>
      </c>
      <c r="F15432" s="7"/>
      <c r="G15432" s="7"/>
      <c r="H15432" s="7">
        <f>IF('Раздел 3.5'!U40&gt;='Раздел 3.5'!V40,0,1)</f>
        <v>0</v>
      </c>
    </row>
    <row r="15433" spans="1:8" x14ac:dyDescent="0.2">
      <c r="A15433" s="6">
        <f t="shared" si="230"/>
        <v>609562</v>
      </c>
      <c r="B15433" s="6">
        <v>74</v>
      </c>
      <c r="C15433" s="6">
        <v>15</v>
      </c>
      <c r="D15433" s="7">
        <v>396</v>
      </c>
      <c r="E15433" s="6" t="s">
        <v>5184</v>
      </c>
      <c r="F15433" s="7"/>
      <c r="G15433" s="7"/>
      <c r="H15433" s="7">
        <f>IF('Раздел 3.5'!U41&gt;='Раздел 3.5'!V41,0,1)</f>
        <v>0</v>
      </c>
    </row>
    <row r="15434" spans="1:8" x14ac:dyDescent="0.2">
      <c r="A15434" s="6">
        <f t="shared" si="230"/>
        <v>609562</v>
      </c>
      <c r="B15434" s="6">
        <v>74</v>
      </c>
      <c r="C15434" s="6">
        <v>15</v>
      </c>
      <c r="D15434" s="7">
        <v>397</v>
      </c>
      <c r="E15434" s="6" t="s">
        <v>5185</v>
      </c>
      <c r="F15434" s="7"/>
      <c r="G15434" s="7"/>
      <c r="H15434" s="7">
        <f>IF('Раздел 3.5'!U42&gt;='Раздел 3.5'!V42,0,1)</f>
        <v>0</v>
      </c>
    </row>
    <row r="15435" spans="1:8" x14ac:dyDescent="0.2">
      <c r="A15435" s="6">
        <f t="shared" si="230"/>
        <v>609562</v>
      </c>
      <c r="B15435" s="6">
        <v>74</v>
      </c>
      <c r="C15435" s="6">
        <v>15</v>
      </c>
      <c r="D15435" s="7">
        <v>398</v>
      </c>
      <c r="E15435" s="6" t="s">
        <v>5186</v>
      </c>
      <c r="F15435" s="7"/>
      <c r="G15435" s="7"/>
      <c r="H15435" s="7">
        <f>IF('Раздел 3.5'!U43&gt;='Раздел 3.5'!V43,0,1)</f>
        <v>0</v>
      </c>
    </row>
    <row r="15436" spans="1:8" x14ac:dyDescent="0.2">
      <c r="A15436" s="6">
        <f t="shared" si="230"/>
        <v>609562</v>
      </c>
      <c r="B15436" s="6">
        <v>74</v>
      </c>
      <c r="C15436" s="6">
        <v>15</v>
      </c>
      <c r="D15436" s="7">
        <v>399</v>
      </c>
      <c r="E15436" s="6" t="s">
        <v>5187</v>
      </c>
      <c r="F15436" s="7"/>
      <c r="G15436" s="7"/>
      <c r="H15436" s="7">
        <f>IF('Раздел 3.5'!U44&gt;='Раздел 3.5'!V44,0,1)</f>
        <v>0</v>
      </c>
    </row>
    <row r="15437" spans="1:8" x14ac:dyDescent="0.2">
      <c r="A15437" s="6">
        <f t="shared" si="230"/>
        <v>609562</v>
      </c>
      <c r="B15437" s="6">
        <v>74</v>
      </c>
      <c r="C15437" s="6">
        <v>15</v>
      </c>
      <c r="D15437" s="7">
        <v>400</v>
      </c>
      <c r="E15437" s="6" t="s">
        <v>5188</v>
      </c>
      <c r="F15437" s="7"/>
      <c r="G15437" s="7"/>
      <c r="H15437" s="7">
        <f>IF('Раздел 3.5'!U45&gt;='Раздел 3.5'!V45,0,1)</f>
        <v>0</v>
      </c>
    </row>
    <row r="15438" spans="1:8" x14ac:dyDescent="0.2">
      <c r="A15438" s="6">
        <f t="shared" si="230"/>
        <v>609562</v>
      </c>
      <c r="B15438" s="6">
        <v>74</v>
      </c>
      <c r="C15438" s="6">
        <v>15</v>
      </c>
      <c r="D15438" s="7">
        <v>401</v>
      </c>
      <c r="E15438" s="6" t="s">
        <v>5189</v>
      </c>
      <c r="F15438" s="7"/>
      <c r="G15438" s="7"/>
      <c r="H15438" s="7">
        <f>IF('Раздел 3.5'!U46&gt;='Раздел 3.5'!V46,0,1)</f>
        <v>0</v>
      </c>
    </row>
    <row r="15439" spans="1:8" x14ac:dyDescent="0.2">
      <c r="A15439" s="6">
        <f t="shared" si="230"/>
        <v>609562</v>
      </c>
      <c r="B15439" s="6">
        <v>74</v>
      </c>
      <c r="C15439" s="6">
        <v>15</v>
      </c>
      <c r="D15439" s="7">
        <v>402</v>
      </c>
      <c r="E15439" s="6" t="s">
        <v>5190</v>
      </c>
      <c r="F15439" s="7"/>
      <c r="G15439" s="7"/>
      <c r="H15439" s="7">
        <f>IF('Раздел 3.5'!U47&gt;='Раздел 3.5'!V47,0,1)</f>
        <v>0</v>
      </c>
    </row>
    <row r="15440" spans="1:8" x14ac:dyDescent="0.2">
      <c r="A15440" s="6">
        <f t="shared" si="230"/>
        <v>609562</v>
      </c>
      <c r="B15440" s="6">
        <v>74</v>
      </c>
      <c r="C15440" s="6">
        <v>15</v>
      </c>
      <c r="D15440" s="7">
        <v>403</v>
      </c>
      <c r="E15440" s="6" t="s">
        <v>5191</v>
      </c>
      <c r="F15440" s="7"/>
      <c r="G15440" s="7"/>
      <c r="H15440" s="7">
        <f>IF('Раздел 3.5'!U48&gt;='Раздел 3.5'!V48,0,1)</f>
        <v>0</v>
      </c>
    </row>
    <row r="15441" spans="1:8" x14ac:dyDescent="0.2">
      <c r="A15441" s="6">
        <f t="shared" si="230"/>
        <v>609562</v>
      </c>
      <c r="B15441" s="6">
        <v>74</v>
      </c>
      <c r="C15441" s="6">
        <v>15</v>
      </c>
      <c r="D15441" s="7">
        <v>404</v>
      </c>
      <c r="E15441" s="6" t="s">
        <v>5192</v>
      </c>
      <c r="F15441" s="7"/>
      <c r="G15441" s="7"/>
      <c r="H15441" s="7">
        <f>IF('Раздел 3.5'!U49&gt;='Раздел 3.5'!V49,0,1)</f>
        <v>0</v>
      </c>
    </row>
    <row r="15442" spans="1:8" x14ac:dyDescent="0.2">
      <c r="A15442" s="6">
        <f t="shared" si="230"/>
        <v>609562</v>
      </c>
      <c r="B15442" s="6">
        <v>74</v>
      </c>
      <c r="C15442" s="6">
        <v>15</v>
      </c>
      <c r="D15442" s="7">
        <v>405</v>
      </c>
      <c r="E15442" s="6" t="s">
        <v>5193</v>
      </c>
      <c r="F15442" s="7"/>
      <c r="G15442" s="7"/>
      <c r="H15442" s="7">
        <f>IF('Раздел 3.5'!U50&gt;='Раздел 3.5'!V50,0,1)</f>
        <v>0</v>
      </c>
    </row>
    <row r="15443" spans="1:8" x14ac:dyDescent="0.2">
      <c r="A15443" s="6">
        <f t="shared" si="230"/>
        <v>609562</v>
      </c>
      <c r="B15443" s="6">
        <v>74</v>
      </c>
      <c r="C15443" s="6">
        <v>15</v>
      </c>
      <c r="D15443" s="7">
        <v>406</v>
      </c>
      <c r="E15443" s="6" t="s">
        <v>5971</v>
      </c>
      <c r="F15443" s="7"/>
      <c r="G15443" s="7"/>
      <c r="H15443" s="7">
        <f>IF('Раздел 3.5'!U51&gt;='Раздел 3.5'!V51,0,1)</f>
        <v>0</v>
      </c>
    </row>
    <row r="15444" spans="1:8" x14ac:dyDescent="0.2">
      <c r="A15444" s="6">
        <f t="shared" si="230"/>
        <v>609562</v>
      </c>
      <c r="B15444" s="6">
        <v>74</v>
      </c>
      <c r="C15444" s="6">
        <v>15</v>
      </c>
      <c r="D15444" s="7">
        <v>407</v>
      </c>
      <c r="E15444" s="6" t="s">
        <v>5972</v>
      </c>
      <c r="F15444" s="7"/>
      <c r="G15444" s="7"/>
      <c r="H15444" s="7">
        <f>IF('Раздел 3.5'!U52&gt;='Раздел 3.5'!V52,0,1)</f>
        <v>0</v>
      </c>
    </row>
    <row r="15445" spans="1:8" x14ac:dyDescent="0.2">
      <c r="A15445" s="6">
        <f t="shared" si="230"/>
        <v>609562</v>
      </c>
      <c r="B15445" s="6">
        <v>74</v>
      </c>
      <c r="C15445" s="6">
        <v>15</v>
      </c>
      <c r="D15445" s="7">
        <v>408</v>
      </c>
      <c r="E15445" s="6" t="s">
        <v>5195</v>
      </c>
      <c r="F15445" s="7"/>
      <c r="G15445" s="7"/>
      <c r="H15445" s="7">
        <f>IF('Раздел 3.5'!U53&gt;='Раздел 3.5'!V53,0,1)</f>
        <v>0</v>
      </c>
    </row>
    <row r="15446" spans="1:8" x14ac:dyDescent="0.2">
      <c r="A15446" s="6">
        <f t="shared" si="230"/>
        <v>609562</v>
      </c>
      <c r="B15446" s="6">
        <v>74</v>
      </c>
      <c r="C15446" s="6">
        <v>15</v>
      </c>
      <c r="D15446" s="7">
        <v>409</v>
      </c>
      <c r="E15446" s="6" t="s">
        <v>5196</v>
      </c>
      <c r="F15446" s="7"/>
      <c r="G15446" s="7"/>
      <c r="H15446" s="7">
        <f>IF('Раздел 3.5'!U54&gt;='Раздел 3.5'!V54,0,1)</f>
        <v>0</v>
      </c>
    </row>
    <row r="15447" spans="1:8" x14ac:dyDescent="0.2">
      <c r="A15447" s="6">
        <f t="shared" si="230"/>
        <v>609562</v>
      </c>
      <c r="B15447" s="6">
        <v>74</v>
      </c>
      <c r="C15447" s="6">
        <v>15</v>
      </c>
      <c r="D15447" s="7">
        <v>410</v>
      </c>
      <c r="E15447" s="6" t="s">
        <v>5197</v>
      </c>
      <c r="F15447" s="7"/>
      <c r="G15447" s="7"/>
      <c r="H15447" s="7">
        <f>IF('Раздел 3.5'!U55&gt;='Раздел 3.5'!V55,0,1)</f>
        <v>0</v>
      </c>
    </row>
    <row r="15448" spans="1:8" x14ac:dyDescent="0.2">
      <c r="A15448" s="6">
        <f t="shared" si="230"/>
        <v>609562</v>
      </c>
      <c r="B15448" s="6">
        <v>74</v>
      </c>
      <c r="C15448" s="6">
        <v>15</v>
      </c>
      <c r="D15448" s="7">
        <v>411</v>
      </c>
      <c r="E15448" s="6" t="s">
        <v>5198</v>
      </c>
      <c r="F15448" s="7"/>
      <c r="G15448" s="7"/>
      <c r="H15448" s="7">
        <f>IF('Раздел 3.5'!U56&gt;='Раздел 3.5'!V56,0,1)</f>
        <v>0</v>
      </c>
    </row>
    <row r="15449" spans="1:8" x14ac:dyDescent="0.2">
      <c r="A15449" s="6">
        <f t="shared" si="230"/>
        <v>609562</v>
      </c>
      <c r="B15449" s="6">
        <v>74</v>
      </c>
      <c r="C15449" s="6">
        <v>15</v>
      </c>
      <c r="D15449" s="7">
        <v>412</v>
      </c>
      <c r="E15449" s="6" t="s">
        <v>5199</v>
      </c>
      <c r="F15449" s="7"/>
      <c r="G15449" s="7"/>
      <c r="H15449" s="7">
        <f>IF('Раздел 3.5'!U57&gt;='Раздел 3.5'!V57,0,1)</f>
        <v>0</v>
      </c>
    </row>
    <row r="15450" spans="1:8" x14ac:dyDescent="0.2">
      <c r="A15450" s="6">
        <f t="shared" si="230"/>
        <v>609562</v>
      </c>
      <c r="B15450" s="6">
        <v>74</v>
      </c>
      <c r="C15450" s="6">
        <v>15</v>
      </c>
      <c r="D15450" s="7">
        <v>413</v>
      </c>
      <c r="E15450" s="6" t="s">
        <v>5200</v>
      </c>
      <c r="F15450" s="7"/>
      <c r="G15450" s="7"/>
      <c r="H15450" s="7">
        <f>IF('Раздел 3.5'!U58&gt;='Раздел 3.5'!V58,0,1)</f>
        <v>0</v>
      </c>
    </row>
    <row r="15451" spans="1:8" x14ac:dyDescent="0.2">
      <c r="A15451" s="6">
        <f t="shared" si="230"/>
        <v>609562</v>
      </c>
      <c r="B15451" s="6">
        <v>74</v>
      </c>
      <c r="C15451" s="6">
        <v>15</v>
      </c>
      <c r="D15451" s="7">
        <v>414</v>
      </c>
      <c r="E15451" s="6" t="s">
        <v>5201</v>
      </c>
      <c r="F15451" s="7"/>
      <c r="G15451" s="7"/>
      <c r="H15451" s="7">
        <f>IF('Раздел 3.5'!U59&gt;='Раздел 3.5'!V59,0,1)</f>
        <v>0</v>
      </c>
    </row>
    <row r="15452" spans="1:8" x14ac:dyDescent="0.2">
      <c r="A15452" s="6">
        <f t="shared" si="230"/>
        <v>609562</v>
      </c>
      <c r="B15452" s="6">
        <v>74</v>
      </c>
      <c r="C15452" s="6">
        <v>15</v>
      </c>
      <c r="D15452" s="7">
        <v>415</v>
      </c>
      <c r="E15452" s="6" t="s">
        <v>5202</v>
      </c>
      <c r="F15452" s="7"/>
      <c r="G15452" s="7"/>
      <c r="H15452" s="7">
        <f>IF('Раздел 3.5'!U60&gt;='Раздел 3.5'!V60,0,1)</f>
        <v>0</v>
      </c>
    </row>
    <row r="15453" spans="1:8" x14ac:dyDescent="0.2">
      <c r="A15453" s="6">
        <f t="shared" si="230"/>
        <v>609562</v>
      </c>
      <c r="B15453" s="6">
        <v>74</v>
      </c>
      <c r="C15453" s="6">
        <v>15</v>
      </c>
      <c r="D15453" s="7">
        <v>416</v>
      </c>
      <c r="E15453" s="6" t="s">
        <v>5203</v>
      </c>
      <c r="F15453" s="7"/>
      <c r="G15453" s="7"/>
      <c r="H15453" s="7">
        <f>IF('Раздел 3.5'!U61&gt;='Раздел 3.5'!V61,0,1)</f>
        <v>0</v>
      </c>
    </row>
    <row r="15454" spans="1:8" x14ac:dyDescent="0.2">
      <c r="A15454" s="6">
        <f t="shared" si="230"/>
        <v>609562</v>
      </c>
      <c r="B15454" s="6">
        <v>74</v>
      </c>
      <c r="C15454" s="6">
        <v>15</v>
      </c>
      <c r="D15454" s="7">
        <v>417</v>
      </c>
      <c r="E15454" s="6" t="s">
        <v>5204</v>
      </c>
      <c r="F15454" s="7"/>
      <c r="G15454" s="7"/>
      <c r="H15454" s="7">
        <f>IF('Раздел 3.5'!U62&gt;='Раздел 3.5'!V62,0,1)</f>
        <v>0</v>
      </c>
    </row>
    <row r="15455" spans="1:8" x14ac:dyDescent="0.2">
      <c r="A15455" s="6">
        <f t="shared" ref="A15455:A15518" si="231">P_3</f>
        <v>609562</v>
      </c>
      <c r="B15455" s="6">
        <v>74</v>
      </c>
      <c r="C15455" s="6">
        <v>15</v>
      </c>
      <c r="D15455" s="7">
        <v>418</v>
      </c>
      <c r="E15455" s="6" t="s">
        <v>5205</v>
      </c>
      <c r="F15455" s="7"/>
      <c r="G15455" s="7"/>
      <c r="H15455" s="7">
        <f>IF('Раздел 3.5'!U63&gt;='Раздел 3.5'!V63,0,1)</f>
        <v>0</v>
      </c>
    </row>
    <row r="15456" spans="1:8" x14ac:dyDescent="0.2">
      <c r="A15456" s="6">
        <f t="shared" si="231"/>
        <v>609562</v>
      </c>
      <c r="B15456" s="6">
        <v>74</v>
      </c>
      <c r="C15456" s="6">
        <v>15</v>
      </c>
      <c r="D15456" s="7">
        <v>419</v>
      </c>
      <c r="E15456" s="6" t="s">
        <v>5206</v>
      </c>
      <c r="F15456" s="7"/>
      <c r="G15456" s="7"/>
      <c r="H15456" s="7">
        <f>IF('Раздел 3.5'!U64&gt;='Раздел 3.5'!V64,0,1)</f>
        <v>0</v>
      </c>
    </row>
    <row r="15457" spans="1:8" x14ac:dyDescent="0.2">
      <c r="A15457" s="6">
        <f t="shared" si="231"/>
        <v>609562</v>
      </c>
      <c r="B15457" s="6">
        <v>74</v>
      </c>
      <c r="C15457" s="6">
        <v>15</v>
      </c>
      <c r="D15457" s="7">
        <v>420</v>
      </c>
      <c r="E15457" s="6" t="s">
        <v>7042</v>
      </c>
      <c r="F15457" s="7"/>
      <c r="G15457" s="7"/>
      <c r="H15457" s="7">
        <f>IF('Раздел 3.5'!U65&gt;='Раздел 3.5'!V65,0,1)</f>
        <v>0</v>
      </c>
    </row>
    <row r="15458" spans="1:8" x14ac:dyDescent="0.2">
      <c r="A15458" s="6">
        <f t="shared" si="231"/>
        <v>609562</v>
      </c>
      <c r="B15458" s="6">
        <v>74</v>
      </c>
      <c r="C15458" s="6">
        <v>15</v>
      </c>
      <c r="D15458" s="7">
        <v>421</v>
      </c>
      <c r="E15458" s="6" t="s">
        <v>7043</v>
      </c>
      <c r="F15458" s="7"/>
      <c r="G15458" s="7"/>
      <c r="H15458" s="7">
        <f>IF('Раздел 3.5'!U66&gt;='Раздел 3.5'!V66,0,1)</f>
        <v>0</v>
      </c>
    </row>
    <row r="15459" spans="1:8" x14ac:dyDescent="0.2">
      <c r="A15459" s="6">
        <f t="shared" si="231"/>
        <v>609562</v>
      </c>
      <c r="B15459" s="6">
        <v>74</v>
      </c>
      <c r="C15459" s="6">
        <v>15</v>
      </c>
      <c r="D15459" s="7">
        <v>422</v>
      </c>
      <c r="E15459" s="6" t="s">
        <v>7044</v>
      </c>
      <c r="F15459" s="7"/>
      <c r="G15459" s="7"/>
      <c r="H15459" s="7">
        <f>IF('Раздел 3.5'!U67&gt;='Раздел 3.5'!V67,0,1)</f>
        <v>0</v>
      </c>
    </row>
    <row r="15460" spans="1:8" x14ac:dyDescent="0.2">
      <c r="A15460" s="6">
        <f t="shared" si="231"/>
        <v>609562</v>
      </c>
      <c r="B15460" s="6">
        <v>74</v>
      </c>
      <c r="C15460" s="119">
        <v>15</v>
      </c>
      <c r="D15460" s="119">
        <v>423</v>
      </c>
      <c r="E15460" s="119" t="s">
        <v>7045</v>
      </c>
      <c r="F15460" s="119"/>
      <c r="G15460" s="119"/>
      <c r="H15460" s="119">
        <f>IF('Раздел 3.5'!U68&gt;='Раздел 3.5'!V68,0,1)</f>
        <v>0</v>
      </c>
    </row>
    <row r="15461" spans="1:8" x14ac:dyDescent="0.2">
      <c r="A15461" s="6">
        <f t="shared" si="231"/>
        <v>609562</v>
      </c>
      <c r="B15461" s="6">
        <v>74</v>
      </c>
      <c r="C15461" s="6">
        <v>16</v>
      </c>
      <c r="D15461" s="7">
        <v>424</v>
      </c>
      <c r="E15461" s="6" t="s">
        <v>7046</v>
      </c>
      <c r="F15461" s="125"/>
      <c r="G15461" s="125"/>
      <c r="H15461" s="125">
        <f>IF('Раздел 3.5'!W21&gt;='Раздел 3.5'!X21,0,1)</f>
        <v>0</v>
      </c>
    </row>
    <row r="15462" spans="1:8" x14ac:dyDescent="0.2">
      <c r="A15462" s="6">
        <f t="shared" si="231"/>
        <v>609562</v>
      </c>
      <c r="B15462" s="6">
        <v>74</v>
      </c>
      <c r="C15462" s="6">
        <v>16</v>
      </c>
      <c r="D15462" s="7">
        <v>425</v>
      </c>
      <c r="E15462" s="6" t="s">
        <v>7047</v>
      </c>
      <c r="F15462" s="7"/>
      <c r="G15462" s="7"/>
      <c r="H15462" s="7">
        <f>IF('Раздел 3.5'!W22&gt;='Раздел 3.5'!X22,0,1)</f>
        <v>0</v>
      </c>
    </row>
    <row r="15463" spans="1:8" x14ac:dyDescent="0.2">
      <c r="A15463" s="6">
        <f t="shared" si="231"/>
        <v>609562</v>
      </c>
      <c r="B15463" s="6">
        <v>74</v>
      </c>
      <c r="C15463" s="6">
        <v>16</v>
      </c>
      <c r="D15463" s="7">
        <v>426</v>
      </c>
      <c r="E15463" s="6" t="s">
        <v>7048</v>
      </c>
      <c r="F15463" s="7"/>
      <c r="G15463" s="7"/>
      <c r="H15463" s="7">
        <f>IF('Раздел 3.5'!W23&gt;='Раздел 3.5'!X23,0,1)</f>
        <v>0</v>
      </c>
    </row>
    <row r="15464" spans="1:8" x14ac:dyDescent="0.2">
      <c r="A15464" s="6">
        <f t="shared" si="231"/>
        <v>609562</v>
      </c>
      <c r="B15464" s="6">
        <v>74</v>
      </c>
      <c r="C15464" s="6">
        <v>16</v>
      </c>
      <c r="D15464" s="7">
        <v>427</v>
      </c>
      <c r="E15464" s="6" t="s">
        <v>7049</v>
      </c>
      <c r="F15464" s="7"/>
      <c r="G15464" s="7"/>
      <c r="H15464" s="7">
        <f>IF('Раздел 3.5'!W24&gt;='Раздел 3.5'!X24,0,1)</f>
        <v>0</v>
      </c>
    </row>
    <row r="15465" spans="1:8" x14ac:dyDescent="0.2">
      <c r="A15465" s="6">
        <f t="shared" si="231"/>
        <v>609562</v>
      </c>
      <c r="B15465" s="6">
        <v>74</v>
      </c>
      <c r="C15465" s="6">
        <v>16</v>
      </c>
      <c r="D15465" s="7">
        <v>428</v>
      </c>
      <c r="E15465" s="6" t="s">
        <v>7050</v>
      </c>
      <c r="F15465" s="7"/>
      <c r="G15465" s="7"/>
      <c r="H15465" s="7">
        <f>IF('Раздел 3.5'!W25&gt;='Раздел 3.5'!X25,0,1)</f>
        <v>0</v>
      </c>
    </row>
    <row r="15466" spans="1:8" x14ac:dyDescent="0.2">
      <c r="A15466" s="6">
        <f t="shared" si="231"/>
        <v>609562</v>
      </c>
      <c r="B15466" s="6">
        <v>74</v>
      </c>
      <c r="C15466" s="6">
        <v>16</v>
      </c>
      <c r="D15466" s="7">
        <v>429</v>
      </c>
      <c r="E15466" s="6" t="s">
        <v>7051</v>
      </c>
      <c r="F15466" s="7"/>
      <c r="G15466" s="7"/>
      <c r="H15466" s="7">
        <f>IF('Раздел 3.5'!W26&gt;='Раздел 3.5'!X26,0,1)</f>
        <v>0</v>
      </c>
    </row>
    <row r="15467" spans="1:8" x14ac:dyDescent="0.2">
      <c r="A15467" s="6">
        <f t="shared" si="231"/>
        <v>609562</v>
      </c>
      <c r="B15467" s="6">
        <v>74</v>
      </c>
      <c r="C15467" s="6">
        <v>16</v>
      </c>
      <c r="D15467" s="7">
        <v>430</v>
      </c>
      <c r="E15467" s="6" t="s">
        <v>7052</v>
      </c>
      <c r="F15467" s="7"/>
      <c r="G15467" s="7"/>
      <c r="H15467" s="7">
        <f>IF('Раздел 3.5'!W27&gt;='Раздел 3.5'!X27,0,1)</f>
        <v>0</v>
      </c>
    </row>
    <row r="15468" spans="1:8" x14ac:dyDescent="0.2">
      <c r="A15468" s="6">
        <f t="shared" si="231"/>
        <v>609562</v>
      </c>
      <c r="B15468" s="6">
        <v>74</v>
      </c>
      <c r="C15468" s="6">
        <v>16</v>
      </c>
      <c r="D15468" s="7">
        <v>431</v>
      </c>
      <c r="E15468" s="6" t="s">
        <v>7053</v>
      </c>
      <c r="F15468" s="7"/>
      <c r="G15468" s="7"/>
      <c r="H15468" s="7">
        <f>IF('Раздел 3.5'!W28&gt;='Раздел 3.5'!X28,0,1)</f>
        <v>0</v>
      </c>
    </row>
    <row r="15469" spans="1:8" x14ac:dyDescent="0.2">
      <c r="A15469" s="6">
        <f t="shared" si="231"/>
        <v>609562</v>
      </c>
      <c r="B15469" s="6">
        <v>74</v>
      </c>
      <c r="C15469" s="6">
        <v>16</v>
      </c>
      <c r="D15469" s="7">
        <v>432</v>
      </c>
      <c r="E15469" s="6" t="s">
        <v>7054</v>
      </c>
      <c r="F15469" s="7"/>
      <c r="G15469" s="7"/>
      <c r="H15469" s="7">
        <f>IF('Раздел 3.5'!W29&gt;='Раздел 3.5'!X29,0,1)</f>
        <v>0</v>
      </c>
    </row>
    <row r="15470" spans="1:8" x14ac:dyDescent="0.2">
      <c r="A15470" s="6">
        <f t="shared" si="231"/>
        <v>609562</v>
      </c>
      <c r="B15470" s="6">
        <v>74</v>
      </c>
      <c r="C15470" s="6">
        <v>16</v>
      </c>
      <c r="D15470" s="7">
        <v>433</v>
      </c>
      <c r="E15470" s="6" t="s">
        <v>7055</v>
      </c>
      <c r="F15470" s="7"/>
      <c r="G15470" s="7"/>
      <c r="H15470" s="7">
        <f>IF('Раздел 3.5'!W30&gt;='Раздел 3.5'!X30,0,1)</f>
        <v>0</v>
      </c>
    </row>
    <row r="15471" spans="1:8" x14ac:dyDescent="0.2">
      <c r="A15471" s="6">
        <f t="shared" si="231"/>
        <v>609562</v>
      </c>
      <c r="B15471" s="6">
        <v>74</v>
      </c>
      <c r="C15471" s="6">
        <v>16</v>
      </c>
      <c r="D15471" s="7">
        <v>434</v>
      </c>
      <c r="E15471" s="6" t="s">
        <v>7056</v>
      </c>
      <c r="F15471" s="7"/>
      <c r="G15471" s="7"/>
      <c r="H15471" s="7">
        <f>IF('Раздел 3.5'!W31&gt;='Раздел 3.5'!X31,0,1)</f>
        <v>0</v>
      </c>
    </row>
    <row r="15472" spans="1:8" x14ac:dyDescent="0.2">
      <c r="A15472" s="6">
        <f t="shared" si="231"/>
        <v>609562</v>
      </c>
      <c r="B15472" s="6">
        <v>74</v>
      </c>
      <c r="C15472" s="6">
        <v>16</v>
      </c>
      <c r="D15472" s="7">
        <v>435</v>
      </c>
      <c r="E15472" s="6" t="s">
        <v>7057</v>
      </c>
      <c r="F15472" s="7"/>
      <c r="G15472" s="7"/>
      <c r="H15472" s="7">
        <f>IF('Раздел 3.5'!W32&gt;='Раздел 3.5'!X32,0,1)</f>
        <v>0</v>
      </c>
    </row>
    <row r="15473" spans="1:8" x14ac:dyDescent="0.2">
      <c r="A15473" s="6">
        <f t="shared" si="231"/>
        <v>609562</v>
      </c>
      <c r="B15473" s="6">
        <v>74</v>
      </c>
      <c r="C15473" s="6">
        <v>16</v>
      </c>
      <c r="D15473" s="7">
        <v>436</v>
      </c>
      <c r="E15473" s="6" t="s">
        <v>7058</v>
      </c>
      <c r="F15473" s="7"/>
      <c r="G15473" s="7"/>
      <c r="H15473" s="7">
        <f>IF('Раздел 3.5'!W33&gt;='Раздел 3.5'!X33,0,1)</f>
        <v>0</v>
      </c>
    </row>
    <row r="15474" spans="1:8" x14ac:dyDescent="0.2">
      <c r="A15474" s="6">
        <f t="shared" si="231"/>
        <v>609562</v>
      </c>
      <c r="B15474" s="6">
        <v>74</v>
      </c>
      <c r="C15474" s="6">
        <v>16</v>
      </c>
      <c r="D15474" s="7">
        <v>437</v>
      </c>
      <c r="E15474" s="6" t="s">
        <v>7059</v>
      </c>
      <c r="F15474" s="7"/>
      <c r="G15474" s="7"/>
      <c r="H15474" s="7">
        <f>IF('Раздел 3.5'!W34&gt;='Раздел 3.5'!X34,0,1)</f>
        <v>0</v>
      </c>
    </row>
    <row r="15475" spans="1:8" x14ac:dyDescent="0.2">
      <c r="A15475" s="6">
        <f t="shared" si="231"/>
        <v>609562</v>
      </c>
      <c r="B15475" s="6">
        <v>74</v>
      </c>
      <c r="C15475" s="6">
        <v>16</v>
      </c>
      <c r="D15475" s="7">
        <v>438</v>
      </c>
      <c r="E15475" s="6" t="s">
        <v>7060</v>
      </c>
      <c r="F15475" s="7"/>
      <c r="G15475" s="7"/>
      <c r="H15475" s="7">
        <f>IF('Раздел 3.5'!W35&gt;='Раздел 3.5'!X35,0,1)</f>
        <v>0</v>
      </c>
    </row>
    <row r="15476" spans="1:8" x14ac:dyDescent="0.2">
      <c r="A15476" s="6">
        <f t="shared" si="231"/>
        <v>609562</v>
      </c>
      <c r="B15476" s="6">
        <v>74</v>
      </c>
      <c r="C15476" s="6">
        <v>16</v>
      </c>
      <c r="D15476" s="7">
        <v>439</v>
      </c>
      <c r="E15476" s="6" t="s">
        <v>7061</v>
      </c>
      <c r="F15476" s="7"/>
      <c r="G15476" s="7"/>
      <c r="H15476" s="7">
        <f>IF('Раздел 3.5'!W36&gt;='Раздел 3.5'!X36,0,1)</f>
        <v>0</v>
      </c>
    </row>
    <row r="15477" spans="1:8" x14ac:dyDescent="0.2">
      <c r="A15477" s="6">
        <f t="shared" si="231"/>
        <v>609562</v>
      </c>
      <c r="B15477" s="6">
        <v>74</v>
      </c>
      <c r="C15477" s="6">
        <v>16</v>
      </c>
      <c r="D15477" s="7">
        <v>440</v>
      </c>
      <c r="E15477" s="6" t="s">
        <v>7062</v>
      </c>
      <c r="F15477" s="7"/>
      <c r="G15477" s="7"/>
      <c r="H15477" s="7">
        <f>IF('Раздел 3.5'!W37&gt;='Раздел 3.5'!X37,0,1)</f>
        <v>0</v>
      </c>
    </row>
    <row r="15478" spans="1:8" x14ac:dyDescent="0.2">
      <c r="A15478" s="6">
        <f t="shared" si="231"/>
        <v>609562</v>
      </c>
      <c r="B15478" s="6">
        <v>74</v>
      </c>
      <c r="C15478" s="6">
        <v>16</v>
      </c>
      <c r="D15478" s="7">
        <v>441</v>
      </c>
      <c r="E15478" s="6" t="s">
        <v>7063</v>
      </c>
      <c r="F15478" s="7"/>
      <c r="G15478" s="7"/>
      <c r="H15478" s="7">
        <f>IF('Раздел 3.5'!W38&gt;='Раздел 3.5'!X38,0,1)</f>
        <v>0</v>
      </c>
    </row>
    <row r="15479" spans="1:8" x14ac:dyDescent="0.2">
      <c r="A15479" s="6">
        <f t="shared" si="231"/>
        <v>609562</v>
      </c>
      <c r="B15479" s="6">
        <v>74</v>
      </c>
      <c r="C15479" s="6">
        <v>16</v>
      </c>
      <c r="D15479" s="7">
        <v>442</v>
      </c>
      <c r="E15479" s="6" t="s">
        <v>7064</v>
      </c>
      <c r="F15479" s="7"/>
      <c r="G15479" s="7"/>
      <c r="H15479" s="7">
        <f>IF('Раздел 3.5'!W39&gt;='Раздел 3.5'!X39,0,1)</f>
        <v>0</v>
      </c>
    </row>
    <row r="15480" spans="1:8" x14ac:dyDescent="0.2">
      <c r="A15480" s="6">
        <f t="shared" si="231"/>
        <v>609562</v>
      </c>
      <c r="B15480" s="6">
        <v>74</v>
      </c>
      <c r="C15480" s="6">
        <v>16</v>
      </c>
      <c r="D15480" s="7">
        <v>443</v>
      </c>
      <c r="E15480" s="6" t="s">
        <v>7065</v>
      </c>
      <c r="F15480" s="7"/>
      <c r="G15480" s="7"/>
      <c r="H15480" s="7">
        <f>IF('Раздел 3.5'!W40&gt;='Раздел 3.5'!X40,0,1)</f>
        <v>0</v>
      </c>
    </row>
    <row r="15481" spans="1:8" x14ac:dyDescent="0.2">
      <c r="A15481" s="6">
        <f t="shared" si="231"/>
        <v>609562</v>
      </c>
      <c r="B15481" s="6">
        <v>74</v>
      </c>
      <c r="C15481" s="6">
        <v>16</v>
      </c>
      <c r="D15481" s="7">
        <v>444</v>
      </c>
      <c r="E15481" s="6" t="s">
        <v>7066</v>
      </c>
      <c r="F15481" s="7"/>
      <c r="G15481" s="7"/>
      <c r="H15481" s="7">
        <f>IF('Раздел 3.5'!W41&gt;='Раздел 3.5'!X41,0,1)</f>
        <v>0</v>
      </c>
    </row>
    <row r="15482" spans="1:8" x14ac:dyDescent="0.2">
      <c r="A15482" s="6">
        <f t="shared" si="231"/>
        <v>609562</v>
      </c>
      <c r="B15482" s="6">
        <v>74</v>
      </c>
      <c r="C15482" s="6">
        <v>16</v>
      </c>
      <c r="D15482" s="7">
        <v>445</v>
      </c>
      <c r="E15482" s="6" t="s">
        <v>7067</v>
      </c>
      <c r="F15482" s="7"/>
      <c r="G15482" s="7"/>
      <c r="H15482" s="7">
        <f>IF('Раздел 3.5'!W42&gt;='Раздел 3.5'!X42,0,1)</f>
        <v>0</v>
      </c>
    </row>
    <row r="15483" spans="1:8" x14ac:dyDescent="0.2">
      <c r="A15483" s="6">
        <f t="shared" si="231"/>
        <v>609562</v>
      </c>
      <c r="B15483" s="6">
        <v>74</v>
      </c>
      <c r="C15483" s="6">
        <v>16</v>
      </c>
      <c r="D15483" s="7">
        <v>446</v>
      </c>
      <c r="E15483" s="6" t="s">
        <v>7068</v>
      </c>
      <c r="F15483" s="7"/>
      <c r="G15483" s="7"/>
      <c r="H15483" s="7">
        <f>IF('Раздел 3.5'!W43&gt;='Раздел 3.5'!X43,0,1)</f>
        <v>0</v>
      </c>
    </row>
    <row r="15484" spans="1:8" x14ac:dyDescent="0.2">
      <c r="A15484" s="6">
        <f t="shared" si="231"/>
        <v>609562</v>
      </c>
      <c r="B15484" s="6">
        <v>74</v>
      </c>
      <c r="C15484" s="6">
        <v>16</v>
      </c>
      <c r="D15484" s="7">
        <v>447</v>
      </c>
      <c r="E15484" s="6" t="s">
        <v>7069</v>
      </c>
      <c r="F15484" s="7"/>
      <c r="G15484" s="7"/>
      <c r="H15484" s="7">
        <f>IF('Раздел 3.5'!W44&gt;='Раздел 3.5'!X44,0,1)</f>
        <v>0</v>
      </c>
    </row>
    <row r="15485" spans="1:8" x14ac:dyDescent="0.2">
      <c r="A15485" s="6">
        <f t="shared" si="231"/>
        <v>609562</v>
      </c>
      <c r="B15485" s="6">
        <v>74</v>
      </c>
      <c r="C15485" s="6">
        <v>16</v>
      </c>
      <c r="D15485" s="7">
        <v>448</v>
      </c>
      <c r="E15485" s="6" t="s">
        <v>7070</v>
      </c>
      <c r="F15485" s="7"/>
      <c r="G15485" s="7"/>
      <c r="H15485" s="7">
        <f>IF('Раздел 3.5'!W45&gt;='Раздел 3.5'!X45,0,1)</f>
        <v>0</v>
      </c>
    </row>
    <row r="15486" spans="1:8" x14ac:dyDescent="0.2">
      <c r="A15486" s="6">
        <f t="shared" si="231"/>
        <v>609562</v>
      </c>
      <c r="B15486" s="6">
        <v>74</v>
      </c>
      <c r="C15486" s="6">
        <v>16</v>
      </c>
      <c r="D15486" s="7">
        <v>449</v>
      </c>
      <c r="E15486" s="6" t="s">
        <v>7071</v>
      </c>
      <c r="F15486" s="7"/>
      <c r="G15486" s="7"/>
      <c r="H15486" s="7">
        <f>IF('Раздел 3.5'!W46&gt;='Раздел 3.5'!X46,0,1)</f>
        <v>0</v>
      </c>
    </row>
    <row r="15487" spans="1:8" x14ac:dyDescent="0.2">
      <c r="A15487" s="6">
        <f t="shared" si="231"/>
        <v>609562</v>
      </c>
      <c r="B15487" s="6">
        <v>74</v>
      </c>
      <c r="C15487" s="6">
        <v>16</v>
      </c>
      <c r="D15487" s="7">
        <v>450</v>
      </c>
      <c r="E15487" s="6" t="s">
        <v>7072</v>
      </c>
      <c r="F15487" s="7"/>
      <c r="G15487" s="7"/>
      <c r="H15487" s="7">
        <f>IF('Раздел 3.5'!W47&gt;='Раздел 3.5'!X47,0,1)</f>
        <v>0</v>
      </c>
    </row>
    <row r="15488" spans="1:8" x14ac:dyDescent="0.2">
      <c r="A15488" s="6">
        <f t="shared" si="231"/>
        <v>609562</v>
      </c>
      <c r="B15488" s="6">
        <v>74</v>
      </c>
      <c r="C15488" s="6">
        <v>16</v>
      </c>
      <c r="D15488" s="7">
        <v>451</v>
      </c>
      <c r="E15488" s="6" t="s">
        <v>7073</v>
      </c>
      <c r="F15488" s="7"/>
      <c r="G15488" s="7"/>
      <c r="H15488" s="7">
        <f>IF('Раздел 3.5'!W48&gt;='Раздел 3.5'!X48,0,1)</f>
        <v>0</v>
      </c>
    </row>
    <row r="15489" spans="1:8" x14ac:dyDescent="0.2">
      <c r="A15489" s="6">
        <f t="shared" si="231"/>
        <v>609562</v>
      </c>
      <c r="B15489" s="6">
        <v>74</v>
      </c>
      <c r="C15489" s="6">
        <v>16</v>
      </c>
      <c r="D15489" s="7">
        <v>452</v>
      </c>
      <c r="E15489" s="6" t="s">
        <v>7074</v>
      </c>
      <c r="F15489" s="7"/>
      <c r="G15489" s="7"/>
      <c r="H15489" s="7">
        <f>IF('Раздел 3.5'!W49&gt;='Раздел 3.5'!X49,0,1)</f>
        <v>0</v>
      </c>
    </row>
    <row r="15490" spans="1:8" x14ac:dyDescent="0.2">
      <c r="A15490" s="6">
        <f t="shared" si="231"/>
        <v>609562</v>
      </c>
      <c r="B15490" s="6">
        <v>74</v>
      </c>
      <c r="C15490" s="6">
        <v>16</v>
      </c>
      <c r="D15490" s="7">
        <v>453</v>
      </c>
      <c r="E15490" s="6" t="s">
        <v>7075</v>
      </c>
      <c r="F15490" s="7"/>
      <c r="G15490" s="7"/>
      <c r="H15490" s="7">
        <f>IF('Раздел 3.5'!W50&gt;='Раздел 3.5'!X50,0,1)</f>
        <v>0</v>
      </c>
    </row>
    <row r="15491" spans="1:8" x14ac:dyDescent="0.2">
      <c r="A15491" s="6">
        <f t="shared" si="231"/>
        <v>609562</v>
      </c>
      <c r="B15491" s="6">
        <v>74</v>
      </c>
      <c r="C15491" s="6">
        <v>16</v>
      </c>
      <c r="D15491" s="7">
        <v>454</v>
      </c>
      <c r="E15491" s="6" t="s">
        <v>7076</v>
      </c>
      <c r="F15491" s="7"/>
      <c r="G15491" s="7"/>
      <c r="H15491" s="7">
        <f>IF('Раздел 3.5'!W51&gt;='Раздел 3.5'!X51,0,1)</f>
        <v>0</v>
      </c>
    </row>
    <row r="15492" spans="1:8" x14ac:dyDescent="0.2">
      <c r="A15492" s="6">
        <f t="shared" si="231"/>
        <v>609562</v>
      </c>
      <c r="B15492" s="6">
        <v>74</v>
      </c>
      <c r="C15492" s="6">
        <v>16</v>
      </c>
      <c r="D15492" s="7">
        <v>455</v>
      </c>
      <c r="E15492" s="6" t="s">
        <v>7077</v>
      </c>
      <c r="F15492" s="7"/>
      <c r="G15492" s="7"/>
      <c r="H15492" s="7">
        <f>IF('Раздел 3.5'!W52&gt;='Раздел 3.5'!X52,0,1)</f>
        <v>0</v>
      </c>
    </row>
    <row r="15493" spans="1:8" x14ac:dyDescent="0.2">
      <c r="A15493" s="6">
        <f t="shared" si="231"/>
        <v>609562</v>
      </c>
      <c r="B15493" s="6">
        <v>74</v>
      </c>
      <c r="C15493" s="6">
        <v>16</v>
      </c>
      <c r="D15493" s="7">
        <v>456</v>
      </c>
      <c r="E15493" s="6" t="s">
        <v>7078</v>
      </c>
      <c r="F15493" s="7"/>
      <c r="G15493" s="7"/>
      <c r="H15493" s="7">
        <f>IF('Раздел 3.5'!W53&gt;='Раздел 3.5'!X53,0,1)</f>
        <v>0</v>
      </c>
    </row>
    <row r="15494" spans="1:8" x14ac:dyDescent="0.2">
      <c r="A15494" s="6">
        <f t="shared" si="231"/>
        <v>609562</v>
      </c>
      <c r="B15494" s="6">
        <v>74</v>
      </c>
      <c r="C15494" s="6">
        <v>16</v>
      </c>
      <c r="D15494" s="7">
        <v>457</v>
      </c>
      <c r="E15494" s="6" t="s">
        <v>7079</v>
      </c>
      <c r="F15494" s="7"/>
      <c r="G15494" s="7"/>
      <c r="H15494" s="7">
        <f>IF('Раздел 3.5'!W54&gt;='Раздел 3.5'!X54,0,1)</f>
        <v>0</v>
      </c>
    </row>
    <row r="15495" spans="1:8" x14ac:dyDescent="0.2">
      <c r="A15495" s="6">
        <f t="shared" si="231"/>
        <v>609562</v>
      </c>
      <c r="B15495" s="6">
        <v>74</v>
      </c>
      <c r="C15495" s="6">
        <v>16</v>
      </c>
      <c r="D15495" s="7">
        <v>458</v>
      </c>
      <c r="E15495" s="6" t="s">
        <v>7080</v>
      </c>
      <c r="F15495" s="7"/>
      <c r="G15495" s="7"/>
      <c r="H15495" s="7">
        <f>IF('Раздел 3.5'!W55&gt;='Раздел 3.5'!X55,0,1)</f>
        <v>0</v>
      </c>
    </row>
    <row r="15496" spans="1:8" x14ac:dyDescent="0.2">
      <c r="A15496" s="6">
        <f t="shared" si="231"/>
        <v>609562</v>
      </c>
      <c r="B15496" s="6">
        <v>74</v>
      </c>
      <c r="C15496" s="6">
        <v>16</v>
      </c>
      <c r="D15496" s="7">
        <v>459</v>
      </c>
      <c r="E15496" s="6" t="s">
        <v>7081</v>
      </c>
      <c r="F15496" s="7"/>
      <c r="G15496" s="7"/>
      <c r="H15496" s="7">
        <f>IF('Раздел 3.5'!W56&gt;='Раздел 3.5'!X56,0,1)</f>
        <v>0</v>
      </c>
    </row>
    <row r="15497" spans="1:8" x14ac:dyDescent="0.2">
      <c r="A15497" s="6">
        <f t="shared" si="231"/>
        <v>609562</v>
      </c>
      <c r="B15497" s="6">
        <v>74</v>
      </c>
      <c r="C15497" s="6">
        <v>16</v>
      </c>
      <c r="D15497" s="7">
        <v>460</v>
      </c>
      <c r="E15497" s="6" t="s">
        <v>7082</v>
      </c>
      <c r="F15497" s="7"/>
      <c r="G15497" s="7"/>
      <c r="H15497" s="7">
        <f>IF('Раздел 3.5'!W57&gt;='Раздел 3.5'!X57,0,1)</f>
        <v>0</v>
      </c>
    </row>
    <row r="15498" spans="1:8" x14ac:dyDescent="0.2">
      <c r="A15498" s="6">
        <f t="shared" si="231"/>
        <v>609562</v>
      </c>
      <c r="B15498" s="6">
        <v>74</v>
      </c>
      <c r="C15498" s="6">
        <v>16</v>
      </c>
      <c r="D15498" s="7">
        <v>461</v>
      </c>
      <c r="E15498" s="6" t="s">
        <v>7083</v>
      </c>
      <c r="F15498" s="7"/>
      <c r="G15498" s="7"/>
      <c r="H15498" s="7">
        <f>IF('Раздел 3.5'!W58&gt;='Раздел 3.5'!X58,0,1)</f>
        <v>0</v>
      </c>
    </row>
    <row r="15499" spans="1:8" x14ac:dyDescent="0.2">
      <c r="A15499" s="6">
        <f t="shared" si="231"/>
        <v>609562</v>
      </c>
      <c r="B15499" s="6">
        <v>74</v>
      </c>
      <c r="C15499" s="6">
        <v>16</v>
      </c>
      <c r="D15499" s="7">
        <v>462</v>
      </c>
      <c r="E15499" s="6" t="s">
        <v>7084</v>
      </c>
      <c r="F15499" s="7"/>
      <c r="G15499" s="7"/>
      <c r="H15499" s="7">
        <f>IF('Раздел 3.5'!W59&gt;='Раздел 3.5'!X59,0,1)</f>
        <v>0</v>
      </c>
    </row>
    <row r="15500" spans="1:8" x14ac:dyDescent="0.2">
      <c r="A15500" s="6">
        <f t="shared" si="231"/>
        <v>609562</v>
      </c>
      <c r="B15500" s="6">
        <v>74</v>
      </c>
      <c r="C15500" s="6">
        <v>16</v>
      </c>
      <c r="D15500" s="7">
        <v>463</v>
      </c>
      <c r="E15500" s="6" t="s">
        <v>7085</v>
      </c>
      <c r="F15500" s="7"/>
      <c r="G15500" s="7"/>
      <c r="H15500" s="7">
        <f>IF('Раздел 3.5'!W60&gt;='Раздел 3.5'!X60,0,1)</f>
        <v>0</v>
      </c>
    </row>
    <row r="15501" spans="1:8" x14ac:dyDescent="0.2">
      <c r="A15501" s="6">
        <f t="shared" si="231"/>
        <v>609562</v>
      </c>
      <c r="B15501" s="6">
        <v>74</v>
      </c>
      <c r="C15501" s="6">
        <v>16</v>
      </c>
      <c r="D15501" s="7">
        <v>464</v>
      </c>
      <c r="E15501" s="6" t="s">
        <v>7086</v>
      </c>
      <c r="F15501" s="7"/>
      <c r="G15501" s="7"/>
      <c r="H15501" s="7">
        <f>IF('Раздел 3.5'!W61&gt;='Раздел 3.5'!X61,0,1)</f>
        <v>0</v>
      </c>
    </row>
    <row r="15502" spans="1:8" x14ac:dyDescent="0.2">
      <c r="A15502" s="6">
        <f t="shared" si="231"/>
        <v>609562</v>
      </c>
      <c r="B15502" s="6">
        <v>74</v>
      </c>
      <c r="C15502" s="6">
        <v>16</v>
      </c>
      <c r="D15502" s="7">
        <v>465</v>
      </c>
      <c r="E15502" s="6" t="s">
        <v>6274</v>
      </c>
      <c r="F15502" s="7"/>
      <c r="G15502" s="7"/>
      <c r="H15502" s="7">
        <f>IF('Раздел 3.5'!W62&gt;='Раздел 3.5'!X62,0,1)</f>
        <v>0</v>
      </c>
    </row>
    <row r="15503" spans="1:8" x14ac:dyDescent="0.2">
      <c r="A15503" s="6">
        <f t="shared" si="231"/>
        <v>609562</v>
      </c>
      <c r="B15503" s="6">
        <v>74</v>
      </c>
      <c r="C15503" s="6">
        <v>16</v>
      </c>
      <c r="D15503" s="7">
        <v>466</v>
      </c>
      <c r="E15503" s="6" t="s">
        <v>6275</v>
      </c>
      <c r="F15503" s="7"/>
      <c r="G15503" s="7"/>
      <c r="H15503" s="7">
        <f>IF('Раздел 3.5'!W63&gt;='Раздел 3.5'!X63,0,1)</f>
        <v>0</v>
      </c>
    </row>
    <row r="15504" spans="1:8" x14ac:dyDescent="0.2">
      <c r="A15504" s="6">
        <f t="shared" si="231"/>
        <v>609562</v>
      </c>
      <c r="B15504" s="6">
        <v>74</v>
      </c>
      <c r="C15504" s="6">
        <v>16</v>
      </c>
      <c r="D15504" s="7">
        <v>467</v>
      </c>
      <c r="E15504" s="6" t="s">
        <v>6276</v>
      </c>
      <c r="F15504" s="7"/>
      <c r="G15504" s="7"/>
      <c r="H15504" s="7">
        <f>IF('Раздел 3.5'!W64&gt;='Раздел 3.5'!X64,0,1)</f>
        <v>0</v>
      </c>
    </row>
    <row r="15505" spans="1:8" x14ac:dyDescent="0.2">
      <c r="A15505" s="6">
        <f t="shared" si="231"/>
        <v>609562</v>
      </c>
      <c r="B15505" s="6">
        <v>74</v>
      </c>
      <c r="C15505" s="6">
        <v>16</v>
      </c>
      <c r="D15505" s="7">
        <v>468</v>
      </c>
      <c r="E15505" s="6" t="s">
        <v>6277</v>
      </c>
      <c r="F15505" s="7"/>
      <c r="G15505" s="7"/>
      <c r="H15505" s="7">
        <f>IF('Раздел 3.5'!W65&gt;='Раздел 3.5'!X65,0,1)</f>
        <v>0</v>
      </c>
    </row>
    <row r="15506" spans="1:8" x14ac:dyDescent="0.2">
      <c r="A15506" s="6">
        <f t="shared" si="231"/>
        <v>609562</v>
      </c>
      <c r="B15506" s="6">
        <v>74</v>
      </c>
      <c r="C15506" s="6">
        <v>16</v>
      </c>
      <c r="D15506" s="7">
        <v>469</v>
      </c>
      <c r="E15506" s="6" t="s">
        <v>5478</v>
      </c>
      <c r="F15506" s="7"/>
      <c r="G15506" s="7"/>
      <c r="H15506" s="7">
        <f>IF('Раздел 3.5'!W66&gt;='Раздел 3.5'!X66,0,1)</f>
        <v>0</v>
      </c>
    </row>
    <row r="15507" spans="1:8" x14ac:dyDescent="0.2">
      <c r="A15507" s="6">
        <f t="shared" si="231"/>
        <v>609562</v>
      </c>
      <c r="B15507" s="6">
        <v>74</v>
      </c>
      <c r="C15507" s="6">
        <v>16</v>
      </c>
      <c r="D15507" s="7">
        <v>470</v>
      </c>
      <c r="E15507" s="6" t="s">
        <v>5479</v>
      </c>
      <c r="F15507" s="7"/>
      <c r="G15507" s="7"/>
      <c r="H15507" s="7">
        <f>IF('Раздел 3.5'!W67&gt;='Раздел 3.5'!X67,0,1)</f>
        <v>0</v>
      </c>
    </row>
    <row r="15508" spans="1:8" x14ac:dyDescent="0.2">
      <c r="A15508" s="6">
        <f t="shared" si="231"/>
        <v>609562</v>
      </c>
      <c r="B15508" s="6">
        <v>74</v>
      </c>
      <c r="C15508" s="119">
        <v>16</v>
      </c>
      <c r="D15508" s="119">
        <v>471</v>
      </c>
      <c r="E15508" s="119" t="s">
        <v>4681</v>
      </c>
      <c r="F15508" s="119"/>
      <c r="G15508" s="119"/>
      <c r="H15508" s="119">
        <f>IF('Раздел 3.5'!W68&gt;='Раздел 3.5'!X68,0,1)</f>
        <v>0</v>
      </c>
    </row>
    <row r="15509" spans="1:8" x14ac:dyDescent="0.2">
      <c r="A15509" s="6">
        <f t="shared" si="231"/>
        <v>609562</v>
      </c>
      <c r="B15509" s="6">
        <v>74</v>
      </c>
      <c r="C15509" s="6">
        <v>17</v>
      </c>
      <c r="D15509" s="7">
        <v>472</v>
      </c>
      <c r="E15509" s="6" t="s">
        <v>4682</v>
      </c>
      <c r="F15509" s="125"/>
      <c r="G15509" s="125"/>
      <c r="H15509" s="125">
        <f>IF('Раздел 3.5'!Y21&gt;='Раздел 3.5'!Z21,0,1)</f>
        <v>0</v>
      </c>
    </row>
    <row r="15510" spans="1:8" x14ac:dyDescent="0.2">
      <c r="A15510" s="6">
        <f t="shared" si="231"/>
        <v>609562</v>
      </c>
      <c r="B15510" s="6">
        <v>74</v>
      </c>
      <c r="C15510" s="6">
        <v>17</v>
      </c>
      <c r="D15510" s="7">
        <v>473</v>
      </c>
      <c r="E15510" s="6" t="s">
        <v>4683</v>
      </c>
      <c r="F15510" s="7"/>
      <c r="G15510" s="7"/>
      <c r="H15510" s="7">
        <f>IF('Раздел 3.5'!Y22&gt;='Раздел 3.5'!Z22,0,1)</f>
        <v>0</v>
      </c>
    </row>
    <row r="15511" spans="1:8" x14ac:dyDescent="0.2">
      <c r="A15511" s="6">
        <f t="shared" si="231"/>
        <v>609562</v>
      </c>
      <c r="B15511" s="6">
        <v>74</v>
      </c>
      <c r="C15511" s="6">
        <v>17</v>
      </c>
      <c r="D15511" s="7">
        <v>474</v>
      </c>
      <c r="E15511" s="6" t="s">
        <v>4684</v>
      </c>
      <c r="F15511" s="7"/>
      <c r="G15511" s="7"/>
      <c r="H15511" s="7">
        <f>IF('Раздел 3.5'!Y23&gt;='Раздел 3.5'!Z23,0,1)</f>
        <v>0</v>
      </c>
    </row>
    <row r="15512" spans="1:8" x14ac:dyDescent="0.2">
      <c r="A15512" s="6">
        <f t="shared" si="231"/>
        <v>609562</v>
      </c>
      <c r="B15512" s="6">
        <v>74</v>
      </c>
      <c r="C15512" s="6">
        <v>17</v>
      </c>
      <c r="D15512" s="7">
        <v>475</v>
      </c>
      <c r="E15512" s="6" t="s">
        <v>4685</v>
      </c>
      <c r="F15512" s="7"/>
      <c r="G15512" s="7"/>
      <c r="H15512" s="7">
        <f>IF('Раздел 3.5'!Y24&gt;='Раздел 3.5'!Z24,0,1)</f>
        <v>0</v>
      </c>
    </row>
    <row r="15513" spans="1:8" x14ac:dyDescent="0.2">
      <c r="A15513" s="6">
        <f t="shared" si="231"/>
        <v>609562</v>
      </c>
      <c r="B15513" s="6">
        <v>74</v>
      </c>
      <c r="C15513" s="6">
        <v>17</v>
      </c>
      <c r="D15513" s="7">
        <v>476</v>
      </c>
      <c r="E15513" s="6" t="s">
        <v>4686</v>
      </c>
      <c r="F15513" s="7"/>
      <c r="G15513" s="7"/>
      <c r="H15513" s="7">
        <f>IF('Раздел 3.5'!Y25&gt;='Раздел 3.5'!Z25,0,1)</f>
        <v>0</v>
      </c>
    </row>
    <row r="15514" spans="1:8" x14ac:dyDescent="0.2">
      <c r="A15514" s="6">
        <f t="shared" si="231"/>
        <v>609562</v>
      </c>
      <c r="B15514" s="6">
        <v>74</v>
      </c>
      <c r="C15514" s="6">
        <v>17</v>
      </c>
      <c r="D15514" s="7">
        <v>477</v>
      </c>
      <c r="E15514" s="6" t="s">
        <v>4687</v>
      </c>
      <c r="F15514" s="7"/>
      <c r="G15514" s="7"/>
      <c r="H15514" s="7">
        <f>IF('Раздел 3.5'!Y26&gt;='Раздел 3.5'!Z26,0,1)</f>
        <v>0</v>
      </c>
    </row>
    <row r="15515" spans="1:8" x14ac:dyDescent="0.2">
      <c r="A15515" s="6">
        <f t="shared" si="231"/>
        <v>609562</v>
      </c>
      <c r="B15515" s="6">
        <v>74</v>
      </c>
      <c r="C15515" s="6">
        <v>17</v>
      </c>
      <c r="D15515" s="7">
        <v>478</v>
      </c>
      <c r="E15515" s="6" t="s">
        <v>4688</v>
      </c>
      <c r="F15515" s="7"/>
      <c r="G15515" s="7"/>
      <c r="H15515" s="7">
        <f>IF('Раздел 3.5'!Y27&gt;='Раздел 3.5'!Z27,0,1)</f>
        <v>0</v>
      </c>
    </row>
    <row r="15516" spans="1:8" x14ac:dyDescent="0.2">
      <c r="A15516" s="6">
        <f t="shared" si="231"/>
        <v>609562</v>
      </c>
      <c r="B15516" s="6">
        <v>74</v>
      </c>
      <c r="C15516" s="6">
        <v>17</v>
      </c>
      <c r="D15516" s="7">
        <v>479</v>
      </c>
      <c r="E15516" s="6" t="s">
        <v>4689</v>
      </c>
      <c r="F15516" s="7"/>
      <c r="G15516" s="7"/>
      <c r="H15516" s="7">
        <f>IF('Раздел 3.5'!Y28&gt;='Раздел 3.5'!Z28,0,1)</f>
        <v>0</v>
      </c>
    </row>
    <row r="15517" spans="1:8" x14ac:dyDescent="0.2">
      <c r="A15517" s="6">
        <f t="shared" si="231"/>
        <v>609562</v>
      </c>
      <c r="B15517" s="6">
        <v>74</v>
      </c>
      <c r="C15517" s="6">
        <v>17</v>
      </c>
      <c r="D15517" s="7">
        <v>480</v>
      </c>
      <c r="E15517" s="6" t="s">
        <v>4690</v>
      </c>
      <c r="F15517" s="7"/>
      <c r="G15517" s="7"/>
      <c r="H15517" s="7">
        <f>IF('Раздел 3.5'!Y29&gt;='Раздел 3.5'!Z29,0,1)</f>
        <v>0</v>
      </c>
    </row>
    <row r="15518" spans="1:8" x14ac:dyDescent="0.2">
      <c r="A15518" s="6">
        <f t="shared" si="231"/>
        <v>609562</v>
      </c>
      <c r="B15518" s="6">
        <v>74</v>
      </c>
      <c r="C15518" s="6">
        <v>17</v>
      </c>
      <c r="D15518" s="7">
        <v>481</v>
      </c>
      <c r="E15518" s="6" t="s">
        <v>4691</v>
      </c>
      <c r="F15518" s="7"/>
      <c r="G15518" s="7"/>
      <c r="H15518" s="7">
        <f>IF('Раздел 3.5'!Y30&gt;='Раздел 3.5'!Z30,0,1)</f>
        <v>0</v>
      </c>
    </row>
    <row r="15519" spans="1:8" x14ac:dyDescent="0.2">
      <c r="A15519" s="6">
        <f t="shared" ref="A15519:A15582" si="232">P_3</f>
        <v>609562</v>
      </c>
      <c r="B15519" s="6">
        <v>74</v>
      </c>
      <c r="C15519" s="6">
        <v>17</v>
      </c>
      <c r="D15519" s="7">
        <v>482</v>
      </c>
      <c r="E15519" s="6" t="s">
        <v>4692</v>
      </c>
      <c r="F15519" s="7"/>
      <c r="G15519" s="7"/>
      <c r="H15519" s="7">
        <f>IF('Раздел 3.5'!Y31&gt;='Раздел 3.5'!Z31,0,1)</f>
        <v>0</v>
      </c>
    </row>
    <row r="15520" spans="1:8" x14ac:dyDescent="0.2">
      <c r="A15520" s="6">
        <f t="shared" si="232"/>
        <v>609562</v>
      </c>
      <c r="B15520" s="6">
        <v>74</v>
      </c>
      <c r="C15520" s="6">
        <v>17</v>
      </c>
      <c r="D15520" s="7">
        <v>483</v>
      </c>
      <c r="E15520" s="6" t="s">
        <v>4693</v>
      </c>
      <c r="F15520" s="7"/>
      <c r="G15520" s="7"/>
      <c r="H15520" s="7">
        <f>IF('Раздел 3.5'!Y32&gt;='Раздел 3.5'!Z32,0,1)</f>
        <v>0</v>
      </c>
    </row>
    <row r="15521" spans="1:8" x14ac:dyDescent="0.2">
      <c r="A15521" s="6">
        <f t="shared" si="232"/>
        <v>609562</v>
      </c>
      <c r="B15521" s="6">
        <v>74</v>
      </c>
      <c r="C15521" s="6">
        <v>17</v>
      </c>
      <c r="D15521" s="7">
        <v>484</v>
      </c>
      <c r="E15521" s="6" t="s">
        <v>4694</v>
      </c>
      <c r="F15521" s="7"/>
      <c r="G15521" s="7"/>
      <c r="H15521" s="7">
        <f>IF('Раздел 3.5'!Y33&gt;='Раздел 3.5'!Z33,0,1)</f>
        <v>0</v>
      </c>
    </row>
    <row r="15522" spans="1:8" x14ac:dyDescent="0.2">
      <c r="A15522" s="6">
        <f t="shared" si="232"/>
        <v>609562</v>
      </c>
      <c r="B15522" s="6">
        <v>74</v>
      </c>
      <c r="C15522" s="6">
        <v>17</v>
      </c>
      <c r="D15522" s="7">
        <v>485</v>
      </c>
      <c r="E15522" s="6" t="s">
        <v>4695</v>
      </c>
      <c r="F15522" s="7"/>
      <c r="G15522" s="7"/>
      <c r="H15522" s="7">
        <f>IF('Раздел 3.5'!Y34&gt;='Раздел 3.5'!Z34,0,1)</f>
        <v>0</v>
      </c>
    </row>
    <row r="15523" spans="1:8" x14ac:dyDescent="0.2">
      <c r="A15523" s="6">
        <f t="shared" si="232"/>
        <v>609562</v>
      </c>
      <c r="B15523" s="6">
        <v>74</v>
      </c>
      <c r="C15523" s="6">
        <v>17</v>
      </c>
      <c r="D15523" s="7">
        <v>486</v>
      </c>
      <c r="E15523" s="6" t="s">
        <v>4696</v>
      </c>
      <c r="F15523" s="7"/>
      <c r="G15523" s="7"/>
      <c r="H15523" s="7">
        <f>IF('Раздел 3.5'!Y35&gt;='Раздел 3.5'!Z35,0,1)</f>
        <v>0</v>
      </c>
    </row>
    <row r="15524" spans="1:8" x14ac:dyDescent="0.2">
      <c r="A15524" s="6">
        <f t="shared" si="232"/>
        <v>609562</v>
      </c>
      <c r="B15524" s="6">
        <v>74</v>
      </c>
      <c r="C15524" s="6">
        <v>17</v>
      </c>
      <c r="D15524" s="7">
        <v>487</v>
      </c>
      <c r="E15524" s="6" t="s">
        <v>4697</v>
      </c>
      <c r="F15524" s="7"/>
      <c r="G15524" s="7"/>
      <c r="H15524" s="7">
        <f>IF('Раздел 3.5'!Y36&gt;='Раздел 3.5'!Z36,0,1)</f>
        <v>0</v>
      </c>
    </row>
    <row r="15525" spans="1:8" x14ac:dyDescent="0.2">
      <c r="A15525" s="6">
        <f t="shared" si="232"/>
        <v>609562</v>
      </c>
      <c r="B15525" s="6">
        <v>74</v>
      </c>
      <c r="C15525" s="6">
        <v>17</v>
      </c>
      <c r="D15525" s="7">
        <v>488</v>
      </c>
      <c r="E15525" s="6" t="s">
        <v>5561</v>
      </c>
      <c r="F15525" s="7"/>
      <c r="G15525" s="7"/>
      <c r="H15525" s="7">
        <f>IF('Раздел 3.5'!Y37&gt;='Раздел 3.5'!Z37,0,1)</f>
        <v>0</v>
      </c>
    </row>
    <row r="15526" spans="1:8" x14ac:dyDescent="0.2">
      <c r="A15526" s="6">
        <f t="shared" si="232"/>
        <v>609562</v>
      </c>
      <c r="B15526" s="6">
        <v>74</v>
      </c>
      <c r="C15526" s="6">
        <v>17</v>
      </c>
      <c r="D15526" s="7">
        <v>489</v>
      </c>
      <c r="E15526" s="6" t="s">
        <v>5562</v>
      </c>
      <c r="F15526" s="7"/>
      <c r="G15526" s="7"/>
      <c r="H15526" s="7">
        <f>IF('Раздел 3.5'!Y38&gt;='Раздел 3.5'!Z38,0,1)</f>
        <v>0</v>
      </c>
    </row>
    <row r="15527" spans="1:8" x14ac:dyDescent="0.2">
      <c r="A15527" s="6">
        <f t="shared" si="232"/>
        <v>609562</v>
      </c>
      <c r="B15527" s="6">
        <v>74</v>
      </c>
      <c r="C15527" s="6">
        <v>17</v>
      </c>
      <c r="D15527" s="7">
        <v>490</v>
      </c>
      <c r="E15527" s="6" t="s">
        <v>5563</v>
      </c>
      <c r="F15527" s="7"/>
      <c r="G15527" s="7"/>
      <c r="H15527" s="7">
        <f>IF('Раздел 3.5'!Y39&gt;='Раздел 3.5'!Z39,0,1)</f>
        <v>0</v>
      </c>
    </row>
    <row r="15528" spans="1:8" x14ac:dyDescent="0.2">
      <c r="A15528" s="6">
        <f t="shared" si="232"/>
        <v>609562</v>
      </c>
      <c r="B15528" s="6">
        <v>74</v>
      </c>
      <c r="C15528" s="6">
        <v>17</v>
      </c>
      <c r="D15528" s="7">
        <v>491</v>
      </c>
      <c r="E15528" s="6" t="s">
        <v>5564</v>
      </c>
      <c r="F15528" s="7"/>
      <c r="G15528" s="7"/>
      <c r="H15528" s="7">
        <f>IF('Раздел 3.5'!Y40&gt;='Раздел 3.5'!Z40,0,1)</f>
        <v>0</v>
      </c>
    </row>
    <row r="15529" spans="1:8" x14ac:dyDescent="0.2">
      <c r="A15529" s="6">
        <f t="shared" si="232"/>
        <v>609562</v>
      </c>
      <c r="B15529" s="6">
        <v>74</v>
      </c>
      <c r="C15529" s="6">
        <v>17</v>
      </c>
      <c r="D15529" s="7">
        <v>492</v>
      </c>
      <c r="E15529" s="6" t="s">
        <v>5565</v>
      </c>
      <c r="F15529" s="7"/>
      <c r="G15529" s="7"/>
      <c r="H15529" s="7">
        <f>IF('Раздел 3.5'!Y41&gt;='Раздел 3.5'!Z41,0,1)</f>
        <v>0</v>
      </c>
    </row>
    <row r="15530" spans="1:8" x14ac:dyDescent="0.2">
      <c r="A15530" s="6">
        <f t="shared" si="232"/>
        <v>609562</v>
      </c>
      <c r="B15530" s="6">
        <v>74</v>
      </c>
      <c r="C15530" s="6">
        <v>17</v>
      </c>
      <c r="D15530" s="7">
        <v>493</v>
      </c>
      <c r="E15530" s="6" t="s">
        <v>5566</v>
      </c>
      <c r="F15530" s="7"/>
      <c r="G15530" s="7"/>
      <c r="H15530" s="7">
        <f>IF('Раздел 3.5'!Y42&gt;='Раздел 3.5'!Z42,0,1)</f>
        <v>0</v>
      </c>
    </row>
    <row r="15531" spans="1:8" x14ac:dyDescent="0.2">
      <c r="A15531" s="6">
        <f t="shared" si="232"/>
        <v>609562</v>
      </c>
      <c r="B15531" s="6">
        <v>74</v>
      </c>
      <c r="C15531" s="6">
        <v>17</v>
      </c>
      <c r="D15531" s="7">
        <v>494</v>
      </c>
      <c r="E15531" s="6" t="s">
        <v>5567</v>
      </c>
      <c r="F15531" s="7"/>
      <c r="G15531" s="7"/>
      <c r="H15531" s="7">
        <f>IF('Раздел 3.5'!Y43&gt;='Раздел 3.5'!Z43,0,1)</f>
        <v>0</v>
      </c>
    </row>
    <row r="15532" spans="1:8" x14ac:dyDescent="0.2">
      <c r="A15532" s="6">
        <f t="shared" si="232"/>
        <v>609562</v>
      </c>
      <c r="B15532" s="6">
        <v>74</v>
      </c>
      <c r="C15532" s="6">
        <v>17</v>
      </c>
      <c r="D15532" s="7">
        <v>495</v>
      </c>
      <c r="E15532" s="6" t="s">
        <v>5568</v>
      </c>
      <c r="F15532" s="7"/>
      <c r="G15532" s="7"/>
      <c r="H15532" s="7">
        <f>IF('Раздел 3.5'!Y44&gt;='Раздел 3.5'!Z44,0,1)</f>
        <v>0</v>
      </c>
    </row>
    <row r="15533" spans="1:8" x14ac:dyDescent="0.2">
      <c r="A15533" s="6">
        <f t="shared" si="232"/>
        <v>609562</v>
      </c>
      <c r="B15533" s="6">
        <v>74</v>
      </c>
      <c r="C15533" s="6">
        <v>17</v>
      </c>
      <c r="D15533" s="7">
        <v>496</v>
      </c>
      <c r="E15533" s="6" t="s">
        <v>5569</v>
      </c>
      <c r="F15533" s="7"/>
      <c r="G15533" s="7"/>
      <c r="H15533" s="7">
        <f>IF('Раздел 3.5'!Y45&gt;='Раздел 3.5'!Z45,0,1)</f>
        <v>0</v>
      </c>
    </row>
    <row r="15534" spans="1:8" x14ac:dyDescent="0.2">
      <c r="A15534" s="6">
        <f t="shared" si="232"/>
        <v>609562</v>
      </c>
      <c r="B15534" s="6">
        <v>74</v>
      </c>
      <c r="C15534" s="6">
        <v>17</v>
      </c>
      <c r="D15534" s="7">
        <v>497</v>
      </c>
      <c r="E15534" s="6" t="s">
        <v>5570</v>
      </c>
      <c r="F15534" s="7"/>
      <c r="G15534" s="7"/>
      <c r="H15534" s="7">
        <f>IF('Раздел 3.5'!Y46&gt;='Раздел 3.5'!Z46,0,1)</f>
        <v>0</v>
      </c>
    </row>
    <row r="15535" spans="1:8" x14ac:dyDescent="0.2">
      <c r="A15535" s="6">
        <f t="shared" si="232"/>
        <v>609562</v>
      </c>
      <c r="B15535" s="6">
        <v>74</v>
      </c>
      <c r="C15535" s="6">
        <v>17</v>
      </c>
      <c r="D15535" s="7">
        <v>498</v>
      </c>
      <c r="E15535" s="6" t="s">
        <v>5571</v>
      </c>
      <c r="F15535" s="7"/>
      <c r="G15535" s="7"/>
      <c r="H15535" s="7">
        <f>IF('Раздел 3.5'!Y47&gt;='Раздел 3.5'!Z47,0,1)</f>
        <v>0</v>
      </c>
    </row>
    <row r="15536" spans="1:8" x14ac:dyDescent="0.2">
      <c r="A15536" s="6">
        <f t="shared" si="232"/>
        <v>609562</v>
      </c>
      <c r="B15536" s="6">
        <v>74</v>
      </c>
      <c r="C15536" s="6">
        <v>17</v>
      </c>
      <c r="D15536" s="7">
        <v>499</v>
      </c>
      <c r="E15536" s="6" t="s">
        <v>5572</v>
      </c>
      <c r="F15536" s="7"/>
      <c r="G15536" s="7"/>
      <c r="H15536" s="7">
        <f>IF('Раздел 3.5'!Y48&gt;='Раздел 3.5'!Z48,0,1)</f>
        <v>0</v>
      </c>
    </row>
    <row r="15537" spans="1:8" x14ac:dyDescent="0.2">
      <c r="A15537" s="6">
        <f t="shared" si="232"/>
        <v>609562</v>
      </c>
      <c r="B15537" s="6">
        <v>74</v>
      </c>
      <c r="C15537" s="6">
        <v>17</v>
      </c>
      <c r="D15537" s="7">
        <v>500</v>
      </c>
      <c r="E15537" s="6" t="s">
        <v>5573</v>
      </c>
      <c r="F15537" s="7"/>
      <c r="G15537" s="7"/>
      <c r="H15537" s="7">
        <f>IF('Раздел 3.5'!Y49&gt;='Раздел 3.5'!Z49,0,1)</f>
        <v>0</v>
      </c>
    </row>
    <row r="15538" spans="1:8" x14ac:dyDescent="0.2">
      <c r="A15538" s="6">
        <f t="shared" si="232"/>
        <v>609562</v>
      </c>
      <c r="B15538" s="6">
        <v>74</v>
      </c>
      <c r="C15538" s="6">
        <v>17</v>
      </c>
      <c r="D15538" s="7">
        <v>501</v>
      </c>
      <c r="E15538" s="6" t="s">
        <v>5574</v>
      </c>
      <c r="F15538" s="7"/>
      <c r="G15538" s="7"/>
      <c r="H15538" s="7">
        <f>IF('Раздел 3.5'!Y50&gt;='Раздел 3.5'!Z50,0,1)</f>
        <v>0</v>
      </c>
    </row>
    <row r="15539" spans="1:8" x14ac:dyDescent="0.2">
      <c r="A15539" s="6">
        <f t="shared" si="232"/>
        <v>609562</v>
      </c>
      <c r="B15539" s="6">
        <v>74</v>
      </c>
      <c r="C15539" s="6">
        <v>17</v>
      </c>
      <c r="D15539" s="7">
        <v>502</v>
      </c>
      <c r="E15539" s="6" t="s">
        <v>5575</v>
      </c>
      <c r="F15539" s="7"/>
      <c r="G15539" s="7"/>
      <c r="H15539" s="7">
        <f>IF('Раздел 3.5'!Y51&gt;='Раздел 3.5'!Z51,0,1)</f>
        <v>0</v>
      </c>
    </row>
    <row r="15540" spans="1:8" x14ac:dyDescent="0.2">
      <c r="A15540" s="6">
        <f t="shared" si="232"/>
        <v>609562</v>
      </c>
      <c r="B15540" s="6">
        <v>74</v>
      </c>
      <c r="C15540" s="6">
        <v>17</v>
      </c>
      <c r="D15540" s="7">
        <v>503</v>
      </c>
      <c r="E15540" s="6" t="s">
        <v>5576</v>
      </c>
      <c r="F15540" s="7"/>
      <c r="G15540" s="7"/>
      <c r="H15540" s="7">
        <f>IF('Раздел 3.5'!Y52&gt;='Раздел 3.5'!Z52,0,1)</f>
        <v>0</v>
      </c>
    </row>
    <row r="15541" spans="1:8" x14ac:dyDescent="0.2">
      <c r="A15541" s="6">
        <f t="shared" si="232"/>
        <v>609562</v>
      </c>
      <c r="B15541" s="6">
        <v>74</v>
      </c>
      <c r="C15541" s="6">
        <v>17</v>
      </c>
      <c r="D15541" s="7">
        <v>504</v>
      </c>
      <c r="E15541" s="6" t="s">
        <v>5577</v>
      </c>
      <c r="F15541" s="7"/>
      <c r="G15541" s="7"/>
      <c r="H15541" s="7">
        <f>IF('Раздел 3.5'!Y53&gt;='Раздел 3.5'!Z53,0,1)</f>
        <v>0</v>
      </c>
    </row>
    <row r="15542" spans="1:8" x14ac:dyDescent="0.2">
      <c r="A15542" s="6">
        <f t="shared" si="232"/>
        <v>609562</v>
      </c>
      <c r="B15542" s="6">
        <v>74</v>
      </c>
      <c r="C15542" s="6">
        <v>17</v>
      </c>
      <c r="D15542" s="7">
        <v>505</v>
      </c>
      <c r="E15542" s="6" t="s">
        <v>5578</v>
      </c>
      <c r="F15542" s="7"/>
      <c r="G15542" s="7"/>
      <c r="H15542" s="7">
        <f>IF('Раздел 3.5'!Y54&gt;='Раздел 3.5'!Z54,0,1)</f>
        <v>0</v>
      </c>
    </row>
    <row r="15543" spans="1:8" x14ac:dyDescent="0.2">
      <c r="A15543" s="6">
        <f t="shared" si="232"/>
        <v>609562</v>
      </c>
      <c r="B15543" s="6">
        <v>74</v>
      </c>
      <c r="C15543" s="6">
        <v>17</v>
      </c>
      <c r="D15543" s="7">
        <v>506</v>
      </c>
      <c r="E15543" s="6" t="s">
        <v>5579</v>
      </c>
      <c r="F15543" s="7"/>
      <c r="G15543" s="7"/>
      <c r="H15543" s="7">
        <f>IF('Раздел 3.5'!Y55&gt;='Раздел 3.5'!Z55,0,1)</f>
        <v>0</v>
      </c>
    </row>
    <row r="15544" spans="1:8" x14ac:dyDescent="0.2">
      <c r="A15544" s="6">
        <f t="shared" si="232"/>
        <v>609562</v>
      </c>
      <c r="B15544" s="6">
        <v>74</v>
      </c>
      <c r="C15544" s="6">
        <v>17</v>
      </c>
      <c r="D15544" s="7">
        <v>507</v>
      </c>
      <c r="E15544" s="6" t="s">
        <v>5580</v>
      </c>
      <c r="F15544" s="7"/>
      <c r="G15544" s="7"/>
      <c r="H15544" s="7">
        <f>IF('Раздел 3.5'!Y56&gt;='Раздел 3.5'!Z56,0,1)</f>
        <v>0</v>
      </c>
    </row>
    <row r="15545" spans="1:8" x14ac:dyDescent="0.2">
      <c r="A15545" s="6">
        <f t="shared" si="232"/>
        <v>609562</v>
      </c>
      <c r="B15545" s="6">
        <v>74</v>
      </c>
      <c r="C15545" s="6">
        <v>17</v>
      </c>
      <c r="D15545" s="7">
        <v>508</v>
      </c>
      <c r="E15545" s="6" t="s">
        <v>4790</v>
      </c>
      <c r="F15545" s="7"/>
      <c r="G15545" s="7"/>
      <c r="H15545" s="7">
        <f>IF('Раздел 3.5'!Y57&gt;='Раздел 3.5'!Z57,0,1)</f>
        <v>0</v>
      </c>
    </row>
    <row r="15546" spans="1:8" x14ac:dyDescent="0.2">
      <c r="A15546" s="6">
        <f t="shared" si="232"/>
        <v>609562</v>
      </c>
      <c r="B15546" s="6">
        <v>74</v>
      </c>
      <c r="C15546" s="6">
        <v>17</v>
      </c>
      <c r="D15546" s="7">
        <v>509</v>
      </c>
      <c r="E15546" s="6" t="s">
        <v>4791</v>
      </c>
      <c r="F15546" s="7"/>
      <c r="G15546" s="7"/>
      <c r="H15546" s="7">
        <f>IF('Раздел 3.5'!Y58&gt;='Раздел 3.5'!Z58,0,1)</f>
        <v>0</v>
      </c>
    </row>
    <row r="15547" spans="1:8" x14ac:dyDescent="0.2">
      <c r="A15547" s="6">
        <f t="shared" si="232"/>
        <v>609562</v>
      </c>
      <c r="B15547" s="6">
        <v>74</v>
      </c>
      <c r="C15547" s="6">
        <v>17</v>
      </c>
      <c r="D15547" s="7">
        <v>510</v>
      </c>
      <c r="E15547" s="6" t="s">
        <v>4792</v>
      </c>
      <c r="F15547" s="7"/>
      <c r="G15547" s="7"/>
      <c r="H15547" s="7">
        <f>IF('Раздел 3.5'!Y59&gt;='Раздел 3.5'!Z59,0,1)</f>
        <v>0</v>
      </c>
    </row>
    <row r="15548" spans="1:8" x14ac:dyDescent="0.2">
      <c r="A15548" s="6">
        <f t="shared" si="232"/>
        <v>609562</v>
      </c>
      <c r="B15548" s="6">
        <v>74</v>
      </c>
      <c r="C15548" s="6">
        <v>17</v>
      </c>
      <c r="D15548" s="7">
        <v>511</v>
      </c>
      <c r="E15548" s="6" t="s">
        <v>4793</v>
      </c>
      <c r="F15548" s="7"/>
      <c r="G15548" s="7"/>
      <c r="H15548" s="7">
        <f>IF('Раздел 3.5'!Y60&gt;='Раздел 3.5'!Z60,0,1)</f>
        <v>0</v>
      </c>
    </row>
    <row r="15549" spans="1:8" x14ac:dyDescent="0.2">
      <c r="A15549" s="6">
        <f t="shared" si="232"/>
        <v>609562</v>
      </c>
      <c r="B15549" s="6">
        <v>74</v>
      </c>
      <c r="C15549" s="6">
        <v>17</v>
      </c>
      <c r="D15549" s="7">
        <v>512</v>
      </c>
      <c r="E15549" s="6" t="s">
        <v>3977</v>
      </c>
      <c r="F15549" s="7"/>
      <c r="G15549" s="7"/>
      <c r="H15549" s="7">
        <f>IF('Раздел 3.5'!Y61&gt;='Раздел 3.5'!Z61,0,1)</f>
        <v>0</v>
      </c>
    </row>
    <row r="15550" spans="1:8" x14ac:dyDescent="0.2">
      <c r="A15550" s="6">
        <f t="shared" si="232"/>
        <v>609562</v>
      </c>
      <c r="B15550" s="6">
        <v>74</v>
      </c>
      <c r="C15550" s="6">
        <v>17</v>
      </c>
      <c r="D15550" s="7">
        <v>513</v>
      </c>
      <c r="E15550" s="6" t="s">
        <v>3978</v>
      </c>
      <c r="F15550" s="7"/>
      <c r="G15550" s="7"/>
      <c r="H15550" s="7">
        <f>IF('Раздел 3.5'!Y62&gt;='Раздел 3.5'!Z62,0,1)</f>
        <v>0</v>
      </c>
    </row>
    <row r="15551" spans="1:8" x14ac:dyDescent="0.2">
      <c r="A15551" s="6">
        <f t="shared" si="232"/>
        <v>609562</v>
      </c>
      <c r="B15551" s="6">
        <v>74</v>
      </c>
      <c r="C15551" s="6">
        <v>17</v>
      </c>
      <c r="D15551" s="7">
        <v>514</v>
      </c>
      <c r="E15551" s="6" t="s">
        <v>3979</v>
      </c>
      <c r="F15551" s="7"/>
      <c r="G15551" s="7"/>
      <c r="H15551" s="7">
        <f>IF('Раздел 3.5'!Y63&gt;='Раздел 3.5'!Z63,0,1)</f>
        <v>0</v>
      </c>
    </row>
    <row r="15552" spans="1:8" x14ac:dyDescent="0.2">
      <c r="A15552" s="6">
        <f t="shared" si="232"/>
        <v>609562</v>
      </c>
      <c r="B15552" s="6">
        <v>74</v>
      </c>
      <c r="C15552" s="6">
        <v>17</v>
      </c>
      <c r="D15552" s="7">
        <v>515</v>
      </c>
      <c r="E15552" s="6" t="s">
        <v>3980</v>
      </c>
      <c r="F15552" s="7"/>
      <c r="G15552" s="7"/>
      <c r="H15552" s="7">
        <f>IF('Раздел 3.5'!Y64&gt;='Раздел 3.5'!Z64,0,1)</f>
        <v>0</v>
      </c>
    </row>
    <row r="15553" spans="1:8" x14ac:dyDescent="0.2">
      <c r="A15553" s="6">
        <f t="shared" si="232"/>
        <v>609562</v>
      </c>
      <c r="B15553" s="6">
        <v>74</v>
      </c>
      <c r="C15553" s="6">
        <v>17</v>
      </c>
      <c r="D15553" s="7">
        <v>516</v>
      </c>
      <c r="E15553" s="6" t="s">
        <v>3981</v>
      </c>
      <c r="F15553" s="7"/>
      <c r="G15553" s="7"/>
      <c r="H15553" s="7">
        <f>IF('Раздел 3.5'!Y65&gt;='Раздел 3.5'!Z65,0,1)</f>
        <v>0</v>
      </c>
    </row>
    <row r="15554" spans="1:8" x14ac:dyDescent="0.2">
      <c r="A15554" s="6">
        <f t="shared" si="232"/>
        <v>609562</v>
      </c>
      <c r="B15554" s="6">
        <v>74</v>
      </c>
      <c r="C15554" s="6">
        <v>17</v>
      </c>
      <c r="D15554" s="7">
        <v>517</v>
      </c>
      <c r="E15554" s="6" t="s">
        <v>3982</v>
      </c>
      <c r="F15554" s="7"/>
      <c r="G15554" s="7"/>
      <c r="H15554" s="7">
        <f>IF('Раздел 3.5'!Y66&gt;='Раздел 3.5'!Z66,0,1)</f>
        <v>0</v>
      </c>
    </row>
    <row r="15555" spans="1:8" x14ac:dyDescent="0.2">
      <c r="A15555" s="6">
        <f t="shared" si="232"/>
        <v>609562</v>
      </c>
      <c r="B15555" s="6">
        <v>74</v>
      </c>
      <c r="C15555" s="6">
        <v>17</v>
      </c>
      <c r="D15555" s="7">
        <v>518</v>
      </c>
      <c r="E15555" s="6" t="s">
        <v>3983</v>
      </c>
      <c r="F15555" s="7"/>
      <c r="G15555" s="7"/>
      <c r="H15555" s="7">
        <f>IF('Раздел 3.5'!Y67&gt;='Раздел 3.5'!Z67,0,1)</f>
        <v>0</v>
      </c>
    </row>
    <row r="15556" spans="1:8" x14ac:dyDescent="0.2">
      <c r="A15556" s="6">
        <f t="shared" si="232"/>
        <v>609562</v>
      </c>
      <c r="B15556" s="6">
        <v>74</v>
      </c>
      <c r="C15556" s="119">
        <v>17</v>
      </c>
      <c r="D15556" s="119">
        <v>519</v>
      </c>
      <c r="E15556" s="119" t="s">
        <v>3984</v>
      </c>
      <c r="F15556" s="119"/>
      <c r="G15556" s="119"/>
      <c r="H15556" s="119">
        <f>IF('Раздел 3.5'!Y68&gt;='Раздел 3.5'!Z68,0,1)</f>
        <v>0</v>
      </c>
    </row>
    <row r="15557" spans="1:8" x14ac:dyDescent="0.2">
      <c r="A15557" s="6">
        <f t="shared" si="232"/>
        <v>609562</v>
      </c>
      <c r="B15557" s="6">
        <v>74</v>
      </c>
      <c r="C15557" s="6">
        <v>18</v>
      </c>
      <c r="D15557" s="7">
        <v>520</v>
      </c>
      <c r="E15557" s="6" t="s">
        <v>3985</v>
      </c>
      <c r="F15557" s="125"/>
      <c r="G15557" s="125"/>
      <c r="H15557" s="125">
        <f>IF('Раздел 3.5'!AA21&gt;='Раздел 3.5'!AB21,0,1)</f>
        <v>0</v>
      </c>
    </row>
    <row r="15558" spans="1:8" x14ac:dyDescent="0.2">
      <c r="A15558" s="6">
        <f t="shared" si="232"/>
        <v>609562</v>
      </c>
      <c r="B15558" s="6">
        <v>74</v>
      </c>
      <c r="C15558" s="6">
        <v>18</v>
      </c>
      <c r="D15558" s="7">
        <v>521</v>
      </c>
      <c r="E15558" s="6" t="s">
        <v>3986</v>
      </c>
      <c r="F15558" s="7"/>
      <c r="G15558" s="7"/>
      <c r="H15558" s="7">
        <f>IF('Раздел 3.5'!AA22&gt;='Раздел 3.5'!AB22,0,1)</f>
        <v>0</v>
      </c>
    </row>
    <row r="15559" spans="1:8" x14ac:dyDescent="0.2">
      <c r="A15559" s="6">
        <f t="shared" si="232"/>
        <v>609562</v>
      </c>
      <c r="B15559" s="6">
        <v>74</v>
      </c>
      <c r="C15559" s="6">
        <v>18</v>
      </c>
      <c r="D15559" s="7">
        <v>522</v>
      </c>
      <c r="E15559" s="6" t="s">
        <v>3987</v>
      </c>
      <c r="F15559" s="7"/>
      <c r="G15559" s="7"/>
      <c r="H15559" s="7">
        <f>IF('Раздел 3.5'!AA23&gt;='Раздел 3.5'!AB23,0,1)</f>
        <v>0</v>
      </c>
    </row>
    <row r="15560" spans="1:8" x14ac:dyDescent="0.2">
      <c r="A15560" s="6">
        <f t="shared" si="232"/>
        <v>609562</v>
      </c>
      <c r="B15560" s="6">
        <v>74</v>
      </c>
      <c r="C15560" s="6">
        <v>18</v>
      </c>
      <c r="D15560" s="7">
        <v>523</v>
      </c>
      <c r="E15560" s="6" t="s">
        <v>3988</v>
      </c>
      <c r="F15560" s="7"/>
      <c r="G15560" s="7"/>
      <c r="H15560" s="7">
        <f>IF('Раздел 3.5'!AA24&gt;='Раздел 3.5'!AB24,0,1)</f>
        <v>0</v>
      </c>
    </row>
    <row r="15561" spans="1:8" x14ac:dyDescent="0.2">
      <c r="A15561" s="6">
        <f t="shared" si="232"/>
        <v>609562</v>
      </c>
      <c r="B15561" s="6">
        <v>74</v>
      </c>
      <c r="C15561" s="6">
        <v>18</v>
      </c>
      <c r="D15561" s="7">
        <v>524</v>
      </c>
      <c r="E15561" s="6" t="s">
        <v>3989</v>
      </c>
      <c r="F15561" s="7"/>
      <c r="G15561" s="7"/>
      <c r="H15561" s="7">
        <f>IF('Раздел 3.5'!AA25&gt;='Раздел 3.5'!AB25,0,1)</f>
        <v>0</v>
      </c>
    </row>
    <row r="15562" spans="1:8" x14ac:dyDescent="0.2">
      <c r="A15562" s="6">
        <f t="shared" si="232"/>
        <v>609562</v>
      </c>
      <c r="B15562" s="6">
        <v>74</v>
      </c>
      <c r="C15562" s="6">
        <v>18</v>
      </c>
      <c r="D15562" s="7">
        <v>525</v>
      </c>
      <c r="E15562" s="6" t="s">
        <v>3990</v>
      </c>
      <c r="F15562" s="7"/>
      <c r="G15562" s="7"/>
      <c r="H15562" s="7">
        <f>IF('Раздел 3.5'!AA26&gt;='Раздел 3.5'!AB26,0,1)</f>
        <v>0</v>
      </c>
    </row>
    <row r="15563" spans="1:8" x14ac:dyDescent="0.2">
      <c r="A15563" s="6">
        <f t="shared" si="232"/>
        <v>609562</v>
      </c>
      <c r="B15563" s="6">
        <v>74</v>
      </c>
      <c r="C15563" s="6">
        <v>18</v>
      </c>
      <c r="D15563" s="7">
        <v>526</v>
      </c>
      <c r="E15563" s="6" t="s">
        <v>3991</v>
      </c>
      <c r="F15563" s="7"/>
      <c r="G15563" s="7"/>
      <c r="H15563" s="7">
        <f>IF('Раздел 3.5'!AA27&gt;='Раздел 3.5'!AB27,0,1)</f>
        <v>0</v>
      </c>
    </row>
    <row r="15564" spans="1:8" x14ac:dyDescent="0.2">
      <c r="A15564" s="6">
        <f t="shared" si="232"/>
        <v>609562</v>
      </c>
      <c r="B15564" s="6">
        <v>74</v>
      </c>
      <c r="C15564" s="6">
        <v>18</v>
      </c>
      <c r="D15564" s="7">
        <v>527</v>
      </c>
      <c r="E15564" s="6" t="s">
        <v>4810</v>
      </c>
      <c r="F15564" s="7"/>
      <c r="G15564" s="7"/>
      <c r="H15564" s="7">
        <f>IF('Раздел 3.5'!AA28&gt;='Раздел 3.5'!AB28,0,1)</f>
        <v>0</v>
      </c>
    </row>
    <row r="15565" spans="1:8" x14ac:dyDescent="0.2">
      <c r="A15565" s="6">
        <f t="shared" si="232"/>
        <v>609562</v>
      </c>
      <c r="B15565" s="6">
        <v>74</v>
      </c>
      <c r="C15565" s="6">
        <v>18</v>
      </c>
      <c r="D15565" s="7">
        <v>528</v>
      </c>
      <c r="E15565" s="6" t="s">
        <v>4811</v>
      </c>
      <c r="F15565" s="7"/>
      <c r="G15565" s="7"/>
      <c r="H15565" s="7">
        <f>IF('Раздел 3.5'!AA29&gt;='Раздел 3.5'!AB29,0,1)</f>
        <v>0</v>
      </c>
    </row>
    <row r="15566" spans="1:8" x14ac:dyDescent="0.2">
      <c r="A15566" s="6">
        <f t="shared" si="232"/>
        <v>609562</v>
      </c>
      <c r="B15566" s="6">
        <v>74</v>
      </c>
      <c r="C15566" s="6">
        <v>18</v>
      </c>
      <c r="D15566" s="7">
        <v>529</v>
      </c>
      <c r="E15566" s="6" t="s">
        <v>4812</v>
      </c>
      <c r="F15566" s="7"/>
      <c r="G15566" s="7"/>
      <c r="H15566" s="7">
        <f>IF('Раздел 3.5'!AA30&gt;='Раздел 3.5'!AB30,0,1)</f>
        <v>0</v>
      </c>
    </row>
    <row r="15567" spans="1:8" x14ac:dyDescent="0.2">
      <c r="A15567" s="6">
        <f t="shared" si="232"/>
        <v>609562</v>
      </c>
      <c r="B15567" s="6">
        <v>74</v>
      </c>
      <c r="C15567" s="6">
        <v>18</v>
      </c>
      <c r="D15567" s="7">
        <v>530</v>
      </c>
      <c r="E15567" s="6" t="s">
        <v>4813</v>
      </c>
      <c r="F15567" s="7"/>
      <c r="G15567" s="7"/>
      <c r="H15567" s="7">
        <f>IF('Раздел 3.5'!AA31&gt;='Раздел 3.5'!AB31,0,1)</f>
        <v>0</v>
      </c>
    </row>
    <row r="15568" spans="1:8" x14ac:dyDescent="0.2">
      <c r="A15568" s="6">
        <f t="shared" si="232"/>
        <v>609562</v>
      </c>
      <c r="B15568" s="6">
        <v>74</v>
      </c>
      <c r="C15568" s="6">
        <v>18</v>
      </c>
      <c r="D15568" s="7">
        <v>531</v>
      </c>
      <c r="E15568" s="6" t="s">
        <v>4814</v>
      </c>
      <c r="F15568" s="7"/>
      <c r="G15568" s="7"/>
      <c r="H15568" s="7">
        <f>IF('Раздел 3.5'!AA32&gt;='Раздел 3.5'!AB32,0,1)</f>
        <v>0</v>
      </c>
    </row>
    <row r="15569" spans="1:8" x14ac:dyDescent="0.2">
      <c r="A15569" s="6">
        <f t="shared" si="232"/>
        <v>609562</v>
      </c>
      <c r="B15569" s="6">
        <v>74</v>
      </c>
      <c r="C15569" s="6">
        <v>18</v>
      </c>
      <c r="D15569" s="7">
        <v>532</v>
      </c>
      <c r="E15569" s="6" t="s">
        <v>4819</v>
      </c>
      <c r="F15569" s="7"/>
      <c r="G15569" s="7"/>
      <c r="H15569" s="7">
        <f>IF('Раздел 3.5'!AA33&gt;='Раздел 3.5'!AB33,0,1)</f>
        <v>0</v>
      </c>
    </row>
    <row r="15570" spans="1:8" x14ac:dyDescent="0.2">
      <c r="A15570" s="6">
        <f t="shared" si="232"/>
        <v>609562</v>
      </c>
      <c r="B15570" s="6">
        <v>74</v>
      </c>
      <c r="C15570" s="6">
        <v>18</v>
      </c>
      <c r="D15570" s="7">
        <v>533</v>
      </c>
      <c r="E15570" s="6" t="s">
        <v>4820</v>
      </c>
      <c r="F15570" s="7"/>
      <c r="G15570" s="7"/>
      <c r="H15570" s="7">
        <f>IF('Раздел 3.5'!AA34&gt;='Раздел 3.5'!AB34,0,1)</f>
        <v>0</v>
      </c>
    </row>
    <row r="15571" spans="1:8" x14ac:dyDescent="0.2">
      <c r="A15571" s="6">
        <f t="shared" si="232"/>
        <v>609562</v>
      </c>
      <c r="B15571" s="6">
        <v>74</v>
      </c>
      <c r="C15571" s="6">
        <v>18</v>
      </c>
      <c r="D15571" s="7">
        <v>534</v>
      </c>
      <c r="E15571" s="6" t="s">
        <v>4821</v>
      </c>
      <c r="F15571" s="7"/>
      <c r="G15571" s="7"/>
      <c r="H15571" s="7">
        <f>IF('Раздел 3.5'!AA35&gt;='Раздел 3.5'!AB35,0,1)</f>
        <v>0</v>
      </c>
    </row>
    <row r="15572" spans="1:8" x14ac:dyDescent="0.2">
      <c r="A15572" s="6">
        <f t="shared" si="232"/>
        <v>609562</v>
      </c>
      <c r="B15572" s="6">
        <v>74</v>
      </c>
      <c r="C15572" s="6">
        <v>18</v>
      </c>
      <c r="D15572" s="7">
        <v>535</v>
      </c>
      <c r="E15572" s="6" t="s">
        <v>4822</v>
      </c>
      <c r="F15572" s="7"/>
      <c r="G15572" s="7"/>
      <c r="H15572" s="7">
        <f>IF('Раздел 3.5'!AA36&gt;='Раздел 3.5'!AB36,0,1)</f>
        <v>0</v>
      </c>
    </row>
    <row r="15573" spans="1:8" x14ac:dyDescent="0.2">
      <c r="A15573" s="6">
        <f t="shared" si="232"/>
        <v>609562</v>
      </c>
      <c r="B15573" s="6">
        <v>74</v>
      </c>
      <c r="C15573" s="6">
        <v>18</v>
      </c>
      <c r="D15573" s="7">
        <v>536</v>
      </c>
      <c r="E15573" s="6" t="s">
        <v>4823</v>
      </c>
      <c r="F15573" s="7"/>
      <c r="G15573" s="7"/>
      <c r="H15573" s="7">
        <f>IF('Раздел 3.5'!AA37&gt;='Раздел 3.5'!AB37,0,1)</f>
        <v>0</v>
      </c>
    </row>
    <row r="15574" spans="1:8" x14ac:dyDescent="0.2">
      <c r="A15574" s="6">
        <f t="shared" si="232"/>
        <v>609562</v>
      </c>
      <c r="B15574" s="6">
        <v>74</v>
      </c>
      <c r="C15574" s="6">
        <v>18</v>
      </c>
      <c r="D15574" s="7">
        <v>537</v>
      </c>
      <c r="E15574" s="6" t="s">
        <v>4824</v>
      </c>
      <c r="F15574" s="7"/>
      <c r="G15574" s="7"/>
      <c r="H15574" s="7">
        <f>IF('Раздел 3.5'!AA38&gt;='Раздел 3.5'!AB38,0,1)</f>
        <v>0</v>
      </c>
    </row>
    <row r="15575" spans="1:8" x14ac:dyDescent="0.2">
      <c r="A15575" s="6">
        <f t="shared" si="232"/>
        <v>609562</v>
      </c>
      <c r="B15575" s="6">
        <v>74</v>
      </c>
      <c r="C15575" s="6">
        <v>18</v>
      </c>
      <c r="D15575" s="7">
        <v>538</v>
      </c>
      <c r="E15575" s="6" t="s">
        <v>4825</v>
      </c>
      <c r="F15575" s="7"/>
      <c r="G15575" s="7"/>
      <c r="H15575" s="7">
        <f>IF('Раздел 3.5'!AA39&gt;='Раздел 3.5'!AB39,0,1)</f>
        <v>0</v>
      </c>
    </row>
    <row r="15576" spans="1:8" x14ac:dyDescent="0.2">
      <c r="A15576" s="6">
        <f t="shared" si="232"/>
        <v>609562</v>
      </c>
      <c r="B15576" s="6">
        <v>74</v>
      </c>
      <c r="C15576" s="6">
        <v>18</v>
      </c>
      <c r="D15576" s="7">
        <v>539</v>
      </c>
      <c r="E15576" s="6" t="s">
        <v>4826</v>
      </c>
      <c r="F15576" s="7"/>
      <c r="G15576" s="7"/>
      <c r="H15576" s="7">
        <f>IF('Раздел 3.5'!AA40&gt;='Раздел 3.5'!AB40,0,1)</f>
        <v>0</v>
      </c>
    </row>
    <row r="15577" spans="1:8" x14ac:dyDescent="0.2">
      <c r="A15577" s="6">
        <f t="shared" si="232"/>
        <v>609562</v>
      </c>
      <c r="B15577" s="6">
        <v>74</v>
      </c>
      <c r="C15577" s="6">
        <v>18</v>
      </c>
      <c r="D15577" s="7">
        <v>540</v>
      </c>
      <c r="E15577" s="6" t="s">
        <v>4827</v>
      </c>
      <c r="F15577" s="7"/>
      <c r="G15577" s="7"/>
      <c r="H15577" s="7">
        <f>IF('Раздел 3.5'!AA41&gt;='Раздел 3.5'!AB41,0,1)</f>
        <v>0</v>
      </c>
    </row>
    <row r="15578" spans="1:8" x14ac:dyDescent="0.2">
      <c r="A15578" s="6">
        <f t="shared" si="232"/>
        <v>609562</v>
      </c>
      <c r="B15578" s="6">
        <v>74</v>
      </c>
      <c r="C15578" s="6">
        <v>18</v>
      </c>
      <c r="D15578" s="7">
        <v>541</v>
      </c>
      <c r="E15578" s="6" t="s">
        <v>4828</v>
      </c>
      <c r="F15578" s="7"/>
      <c r="G15578" s="7"/>
      <c r="H15578" s="7">
        <f>IF('Раздел 3.5'!AA42&gt;='Раздел 3.5'!AB42,0,1)</f>
        <v>0</v>
      </c>
    </row>
    <row r="15579" spans="1:8" x14ac:dyDescent="0.2">
      <c r="A15579" s="6">
        <f t="shared" si="232"/>
        <v>609562</v>
      </c>
      <c r="B15579" s="6">
        <v>74</v>
      </c>
      <c r="C15579" s="6">
        <v>18</v>
      </c>
      <c r="D15579" s="7">
        <v>542</v>
      </c>
      <c r="E15579" s="6" t="s">
        <v>4829</v>
      </c>
      <c r="F15579" s="7"/>
      <c r="G15579" s="7"/>
      <c r="H15579" s="7">
        <f>IF('Раздел 3.5'!AA43&gt;='Раздел 3.5'!AB43,0,1)</f>
        <v>0</v>
      </c>
    </row>
    <row r="15580" spans="1:8" x14ac:dyDescent="0.2">
      <c r="A15580" s="6">
        <f t="shared" si="232"/>
        <v>609562</v>
      </c>
      <c r="B15580" s="6">
        <v>74</v>
      </c>
      <c r="C15580" s="6">
        <v>18</v>
      </c>
      <c r="D15580" s="7">
        <v>543</v>
      </c>
      <c r="E15580" s="6" t="s">
        <v>4830</v>
      </c>
      <c r="F15580" s="7"/>
      <c r="G15580" s="7"/>
      <c r="H15580" s="7">
        <f>IF('Раздел 3.5'!AA44&gt;='Раздел 3.5'!AB44,0,1)</f>
        <v>0</v>
      </c>
    </row>
    <row r="15581" spans="1:8" x14ac:dyDescent="0.2">
      <c r="A15581" s="6">
        <f t="shared" si="232"/>
        <v>609562</v>
      </c>
      <c r="B15581" s="6">
        <v>74</v>
      </c>
      <c r="C15581" s="6">
        <v>18</v>
      </c>
      <c r="D15581" s="7">
        <v>544</v>
      </c>
      <c r="E15581" s="6" t="s">
        <v>4831</v>
      </c>
      <c r="F15581" s="7"/>
      <c r="G15581" s="7"/>
      <c r="H15581" s="7">
        <f>IF('Раздел 3.5'!AA45&gt;='Раздел 3.5'!AB45,0,1)</f>
        <v>0</v>
      </c>
    </row>
    <row r="15582" spans="1:8" x14ac:dyDescent="0.2">
      <c r="A15582" s="6">
        <f t="shared" si="232"/>
        <v>609562</v>
      </c>
      <c r="B15582" s="6">
        <v>74</v>
      </c>
      <c r="C15582" s="6">
        <v>18</v>
      </c>
      <c r="D15582" s="7">
        <v>545</v>
      </c>
      <c r="E15582" s="6" t="s">
        <v>4832</v>
      </c>
      <c r="F15582" s="7"/>
      <c r="G15582" s="7"/>
      <c r="H15582" s="7">
        <f>IF('Раздел 3.5'!AA46&gt;='Раздел 3.5'!AB46,0,1)</f>
        <v>0</v>
      </c>
    </row>
    <row r="15583" spans="1:8" x14ac:dyDescent="0.2">
      <c r="A15583" s="6">
        <f t="shared" ref="A15583:A15646" si="233">P_3</f>
        <v>609562</v>
      </c>
      <c r="B15583" s="6">
        <v>74</v>
      </c>
      <c r="C15583" s="6">
        <v>18</v>
      </c>
      <c r="D15583" s="7">
        <v>546</v>
      </c>
      <c r="E15583" s="6" t="s">
        <v>4833</v>
      </c>
      <c r="F15583" s="7"/>
      <c r="G15583" s="7"/>
      <c r="H15583" s="7">
        <f>IF('Раздел 3.5'!AA47&gt;='Раздел 3.5'!AB47,0,1)</f>
        <v>0</v>
      </c>
    </row>
    <row r="15584" spans="1:8" x14ac:dyDescent="0.2">
      <c r="A15584" s="6">
        <f t="shared" si="233"/>
        <v>609562</v>
      </c>
      <c r="B15584" s="6">
        <v>74</v>
      </c>
      <c r="C15584" s="6">
        <v>18</v>
      </c>
      <c r="D15584" s="7">
        <v>547</v>
      </c>
      <c r="E15584" s="6" t="s">
        <v>4834</v>
      </c>
      <c r="F15584" s="7"/>
      <c r="G15584" s="7"/>
      <c r="H15584" s="7">
        <f>IF('Раздел 3.5'!AA48&gt;='Раздел 3.5'!AB48,0,1)</f>
        <v>0</v>
      </c>
    </row>
    <row r="15585" spans="1:8" x14ac:dyDescent="0.2">
      <c r="A15585" s="6">
        <f t="shared" si="233"/>
        <v>609562</v>
      </c>
      <c r="B15585" s="6">
        <v>74</v>
      </c>
      <c r="C15585" s="6">
        <v>18</v>
      </c>
      <c r="D15585" s="7">
        <v>548</v>
      </c>
      <c r="E15585" s="6" t="s">
        <v>4835</v>
      </c>
      <c r="F15585" s="7"/>
      <c r="G15585" s="7"/>
      <c r="H15585" s="7">
        <f>IF('Раздел 3.5'!AA49&gt;='Раздел 3.5'!AB49,0,1)</f>
        <v>0</v>
      </c>
    </row>
    <row r="15586" spans="1:8" x14ac:dyDescent="0.2">
      <c r="A15586" s="6">
        <f t="shared" si="233"/>
        <v>609562</v>
      </c>
      <c r="B15586" s="6">
        <v>74</v>
      </c>
      <c r="C15586" s="6">
        <v>18</v>
      </c>
      <c r="D15586" s="7">
        <v>549</v>
      </c>
      <c r="E15586" s="6" t="s">
        <v>4836</v>
      </c>
      <c r="F15586" s="7"/>
      <c r="G15586" s="7"/>
      <c r="H15586" s="7">
        <f>IF('Раздел 3.5'!AA50&gt;='Раздел 3.5'!AB50,0,1)</f>
        <v>0</v>
      </c>
    </row>
    <row r="15587" spans="1:8" x14ac:dyDescent="0.2">
      <c r="A15587" s="6">
        <f t="shared" si="233"/>
        <v>609562</v>
      </c>
      <c r="B15587" s="6">
        <v>74</v>
      </c>
      <c r="C15587" s="6">
        <v>18</v>
      </c>
      <c r="D15587" s="7">
        <v>550</v>
      </c>
      <c r="E15587" s="6" t="s">
        <v>4837</v>
      </c>
      <c r="F15587" s="7"/>
      <c r="G15587" s="7"/>
      <c r="H15587" s="7">
        <f>IF('Раздел 3.5'!AA51&gt;='Раздел 3.5'!AB51,0,1)</f>
        <v>0</v>
      </c>
    </row>
    <row r="15588" spans="1:8" x14ac:dyDescent="0.2">
      <c r="A15588" s="6">
        <f t="shared" si="233"/>
        <v>609562</v>
      </c>
      <c r="B15588" s="6">
        <v>74</v>
      </c>
      <c r="C15588" s="6">
        <v>18</v>
      </c>
      <c r="D15588" s="7">
        <v>551</v>
      </c>
      <c r="E15588" s="6" t="s">
        <v>4838</v>
      </c>
      <c r="F15588" s="7"/>
      <c r="G15588" s="7"/>
      <c r="H15588" s="7">
        <f>IF('Раздел 3.5'!AA52&gt;='Раздел 3.5'!AB52,0,1)</f>
        <v>0</v>
      </c>
    </row>
    <row r="15589" spans="1:8" x14ac:dyDescent="0.2">
      <c r="A15589" s="6">
        <f t="shared" si="233"/>
        <v>609562</v>
      </c>
      <c r="B15589" s="6">
        <v>74</v>
      </c>
      <c r="C15589" s="6">
        <v>18</v>
      </c>
      <c r="D15589" s="7">
        <v>552</v>
      </c>
      <c r="E15589" s="6" t="s">
        <v>4839</v>
      </c>
      <c r="F15589" s="7"/>
      <c r="G15589" s="7"/>
      <c r="H15589" s="7">
        <f>IF('Раздел 3.5'!AA53&gt;='Раздел 3.5'!AB53,0,1)</f>
        <v>0</v>
      </c>
    </row>
    <row r="15590" spans="1:8" x14ac:dyDescent="0.2">
      <c r="A15590" s="6">
        <f t="shared" si="233"/>
        <v>609562</v>
      </c>
      <c r="B15590" s="6">
        <v>74</v>
      </c>
      <c r="C15590" s="6">
        <v>18</v>
      </c>
      <c r="D15590" s="7">
        <v>553</v>
      </c>
      <c r="E15590" s="6" t="s">
        <v>4840</v>
      </c>
      <c r="F15590" s="7"/>
      <c r="G15590" s="7"/>
      <c r="H15590" s="7">
        <f>IF('Раздел 3.5'!AA54&gt;='Раздел 3.5'!AB54,0,1)</f>
        <v>0</v>
      </c>
    </row>
    <row r="15591" spans="1:8" x14ac:dyDescent="0.2">
      <c r="A15591" s="6">
        <f t="shared" si="233"/>
        <v>609562</v>
      </c>
      <c r="B15591" s="6">
        <v>74</v>
      </c>
      <c r="C15591" s="6">
        <v>18</v>
      </c>
      <c r="D15591" s="7">
        <v>554</v>
      </c>
      <c r="E15591" s="6" t="s">
        <v>4841</v>
      </c>
      <c r="F15591" s="7"/>
      <c r="G15591" s="7"/>
      <c r="H15591" s="7">
        <f>IF('Раздел 3.5'!AA55&gt;='Раздел 3.5'!AB55,0,1)</f>
        <v>0</v>
      </c>
    </row>
    <row r="15592" spans="1:8" x14ac:dyDescent="0.2">
      <c r="A15592" s="6">
        <f t="shared" si="233"/>
        <v>609562</v>
      </c>
      <c r="B15592" s="6">
        <v>74</v>
      </c>
      <c r="C15592" s="6">
        <v>18</v>
      </c>
      <c r="D15592" s="7">
        <v>555</v>
      </c>
      <c r="E15592" s="6" t="s">
        <v>4842</v>
      </c>
      <c r="F15592" s="7"/>
      <c r="G15592" s="7"/>
      <c r="H15592" s="7">
        <f>IF('Раздел 3.5'!AA56&gt;='Раздел 3.5'!AB56,0,1)</f>
        <v>0</v>
      </c>
    </row>
    <row r="15593" spans="1:8" x14ac:dyDescent="0.2">
      <c r="A15593" s="6">
        <f t="shared" si="233"/>
        <v>609562</v>
      </c>
      <c r="B15593" s="6">
        <v>74</v>
      </c>
      <c r="C15593" s="6">
        <v>18</v>
      </c>
      <c r="D15593" s="7">
        <v>556</v>
      </c>
      <c r="E15593" s="6" t="s">
        <v>7178</v>
      </c>
      <c r="F15593" s="7"/>
      <c r="G15593" s="7"/>
      <c r="H15593" s="7">
        <f>IF('Раздел 3.5'!AA57&gt;='Раздел 3.5'!AB57,0,1)</f>
        <v>0</v>
      </c>
    </row>
    <row r="15594" spans="1:8" x14ac:dyDescent="0.2">
      <c r="A15594" s="6">
        <f t="shared" si="233"/>
        <v>609562</v>
      </c>
      <c r="B15594" s="6">
        <v>74</v>
      </c>
      <c r="C15594" s="6">
        <v>18</v>
      </c>
      <c r="D15594" s="7">
        <v>557</v>
      </c>
      <c r="E15594" s="6" t="s">
        <v>7179</v>
      </c>
      <c r="F15594" s="7"/>
      <c r="G15594" s="7"/>
      <c r="H15594" s="7">
        <f>IF('Раздел 3.5'!AA58&gt;='Раздел 3.5'!AB58,0,1)</f>
        <v>0</v>
      </c>
    </row>
    <row r="15595" spans="1:8" x14ac:dyDescent="0.2">
      <c r="A15595" s="6">
        <f t="shared" si="233"/>
        <v>609562</v>
      </c>
      <c r="B15595" s="6">
        <v>74</v>
      </c>
      <c r="C15595" s="6">
        <v>18</v>
      </c>
      <c r="D15595" s="7">
        <v>558</v>
      </c>
      <c r="E15595" s="6" t="s">
        <v>7180</v>
      </c>
      <c r="F15595" s="7"/>
      <c r="G15595" s="7"/>
      <c r="H15595" s="7">
        <f>IF('Раздел 3.5'!AA59&gt;='Раздел 3.5'!AB59,0,1)</f>
        <v>0</v>
      </c>
    </row>
    <row r="15596" spans="1:8" x14ac:dyDescent="0.2">
      <c r="A15596" s="6">
        <f t="shared" si="233"/>
        <v>609562</v>
      </c>
      <c r="B15596" s="6">
        <v>74</v>
      </c>
      <c r="C15596" s="6">
        <v>18</v>
      </c>
      <c r="D15596" s="7">
        <v>559</v>
      </c>
      <c r="E15596" s="6" t="s">
        <v>7181</v>
      </c>
      <c r="F15596" s="7"/>
      <c r="G15596" s="7"/>
      <c r="H15596" s="7">
        <f>IF('Раздел 3.5'!AA60&gt;='Раздел 3.5'!AB60,0,1)</f>
        <v>0</v>
      </c>
    </row>
    <row r="15597" spans="1:8" x14ac:dyDescent="0.2">
      <c r="A15597" s="6">
        <f t="shared" si="233"/>
        <v>609562</v>
      </c>
      <c r="B15597" s="6">
        <v>74</v>
      </c>
      <c r="C15597" s="6">
        <v>18</v>
      </c>
      <c r="D15597" s="7">
        <v>560</v>
      </c>
      <c r="E15597" s="6" t="s">
        <v>6368</v>
      </c>
      <c r="F15597" s="7"/>
      <c r="G15597" s="7"/>
      <c r="H15597" s="7">
        <f>IF('Раздел 3.5'!AA61&gt;='Раздел 3.5'!AB61,0,1)</f>
        <v>0</v>
      </c>
    </row>
    <row r="15598" spans="1:8" x14ac:dyDescent="0.2">
      <c r="A15598" s="6">
        <f t="shared" si="233"/>
        <v>609562</v>
      </c>
      <c r="B15598" s="6">
        <v>74</v>
      </c>
      <c r="C15598" s="6">
        <v>18</v>
      </c>
      <c r="D15598" s="7">
        <v>561</v>
      </c>
      <c r="E15598" s="6" t="s">
        <v>6369</v>
      </c>
      <c r="F15598" s="7"/>
      <c r="G15598" s="7"/>
      <c r="H15598" s="7">
        <f>IF('Раздел 3.5'!AA62&gt;='Раздел 3.5'!AB62,0,1)</f>
        <v>0</v>
      </c>
    </row>
    <row r="15599" spans="1:8" x14ac:dyDescent="0.2">
      <c r="A15599" s="6">
        <f t="shared" si="233"/>
        <v>609562</v>
      </c>
      <c r="B15599" s="6">
        <v>74</v>
      </c>
      <c r="C15599" s="6">
        <v>18</v>
      </c>
      <c r="D15599" s="7">
        <v>562</v>
      </c>
      <c r="E15599" s="6" t="s">
        <v>6370</v>
      </c>
      <c r="F15599" s="7"/>
      <c r="G15599" s="7"/>
      <c r="H15599" s="7">
        <f>IF('Раздел 3.5'!AA63&gt;='Раздел 3.5'!AB63,0,1)</f>
        <v>0</v>
      </c>
    </row>
    <row r="15600" spans="1:8" x14ac:dyDescent="0.2">
      <c r="A15600" s="6">
        <f t="shared" si="233"/>
        <v>609562</v>
      </c>
      <c r="B15600" s="6">
        <v>74</v>
      </c>
      <c r="C15600" s="6">
        <v>18</v>
      </c>
      <c r="D15600" s="7">
        <v>563</v>
      </c>
      <c r="E15600" s="6" t="s">
        <v>6371</v>
      </c>
      <c r="F15600" s="7"/>
      <c r="G15600" s="7"/>
      <c r="H15600" s="7">
        <f>IF('Раздел 3.5'!AA64&gt;='Раздел 3.5'!AB64,0,1)</f>
        <v>0</v>
      </c>
    </row>
    <row r="15601" spans="1:8" x14ac:dyDescent="0.2">
      <c r="A15601" s="6">
        <f t="shared" si="233"/>
        <v>609562</v>
      </c>
      <c r="B15601" s="6">
        <v>74</v>
      </c>
      <c r="C15601" s="6">
        <v>18</v>
      </c>
      <c r="D15601" s="7">
        <v>564</v>
      </c>
      <c r="E15601" s="6" t="s">
        <v>4844</v>
      </c>
      <c r="F15601" s="7"/>
      <c r="G15601" s="7"/>
      <c r="H15601" s="7">
        <f>IF('Раздел 3.5'!AA65&gt;='Раздел 3.5'!AB65,0,1)</f>
        <v>0</v>
      </c>
    </row>
    <row r="15602" spans="1:8" x14ac:dyDescent="0.2">
      <c r="A15602" s="6">
        <f t="shared" si="233"/>
        <v>609562</v>
      </c>
      <c r="B15602" s="6">
        <v>74</v>
      </c>
      <c r="C15602" s="6">
        <v>18</v>
      </c>
      <c r="D15602" s="7">
        <v>565</v>
      </c>
      <c r="E15602" s="6" t="s">
        <v>4845</v>
      </c>
      <c r="F15602" s="7"/>
      <c r="G15602" s="7"/>
      <c r="H15602" s="7">
        <f>IF('Раздел 3.5'!AA66&gt;='Раздел 3.5'!AB66,0,1)</f>
        <v>0</v>
      </c>
    </row>
    <row r="15603" spans="1:8" x14ac:dyDescent="0.2">
      <c r="A15603" s="6">
        <f t="shared" si="233"/>
        <v>609562</v>
      </c>
      <c r="B15603" s="6">
        <v>74</v>
      </c>
      <c r="C15603" s="6">
        <v>18</v>
      </c>
      <c r="D15603" s="7">
        <v>566</v>
      </c>
      <c r="E15603" s="6" t="s">
        <v>4846</v>
      </c>
      <c r="F15603" s="7"/>
      <c r="G15603" s="7"/>
      <c r="H15603" s="7">
        <f>IF('Раздел 3.5'!AA67&gt;='Раздел 3.5'!AB67,0,1)</f>
        <v>0</v>
      </c>
    </row>
    <row r="15604" spans="1:8" x14ac:dyDescent="0.2">
      <c r="A15604" s="6">
        <f t="shared" si="233"/>
        <v>609562</v>
      </c>
      <c r="B15604" s="6">
        <v>74</v>
      </c>
      <c r="C15604" s="119">
        <v>18</v>
      </c>
      <c r="D15604" s="119">
        <v>567</v>
      </c>
      <c r="E15604" s="119" t="s">
        <v>4847</v>
      </c>
      <c r="F15604" s="119"/>
      <c r="G15604" s="119"/>
      <c r="H15604" s="119">
        <f>IF('Раздел 3.5'!AA68&gt;='Раздел 3.5'!AB68,0,1)</f>
        <v>0</v>
      </c>
    </row>
    <row r="15605" spans="1:8" x14ac:dyDescent="0.2">
      <c r="A15605" s="6">
        <f t="shared" si="233"/>
        <v>609562</v>
      </c>
      <c r="B15605" s="6">
        <v>74</v>
      </c>
      <c r="C15605" s="6">
        <v>19</v>
      </c>
      <c r="D15605" s="7">
        <v>568</v>
      </c>
      <c r="E15605" s="6" t="s">
        <v>4848</v>
      </c>
      <c r="H15605" s="6">
        <f>IF('Раздел 3.5'!AC21&gt;='Раздел 3.5'!AD21,0,1)</f>
        <v>0</v>
      </c>
    </row>
    <row r="15606" spans="1:8" x14ac:dyDescent="0.2">
      <c r="A15606" s="6">
        <f t="shared" si="233"/>
        <v>609562</v>
      </c>
      <c r="B15606" s="6">
        <v>74</v>
      </c>
      <c r="C15606" s="6">
        <v>19</v>
      </c>
      <c r="D15606" s="7">
        <v>569</v>
      </c>
      <c r="E15606" s="6" t="s">
        <v>4849</v>
      </c>
      <c r="H15606" s="6">
        <f>IF('Раздел 3.5'!AC22&gt;='Раздел 3.5'!AD22,0,1)</f>
        <v>0</v>
      </c>
    </row>
    <row r="15607" spans="1:8" x14ac:dyDescent="0.2">
      <c r="A15607" s="6">
        <f t="shared" si="233"/>
        <v>609562</v>
      </c>
      <c r="B15607" s="6">
        <v>74</v>
      </c>
      <c r="C15607" s="6">
        <v>19</v>
      </c>
      <c r="D15607" s="7">
        <v>570</v>
      </c>
      <c r="E15607" s="6" t="s">
        <v>4850</v>
      </c>
      <c r="H15607" s="6">
        <f>IF('Раздел 3.5'!AC23&gt;='Раздел 3.5'!AD23,0,1)</f>
        <v>0</v>
      </c>
    </row>
    <row r="15608" spans="1:8" x14ac:dyDescent="0.2">
      <c r="A15608" s="6">
        <f t="shared" si="233"/>
        <v>609562</v>
      </c>
      <c r="B15608" s="6">
        <v>74</v>
      </c>
      <c r="C15608" s="6">
        <v>19</v>
      </c>
      <c r="D15608" s="7">
        <v>571</v>
      </c>
      <c r="E15608" s="6" t="s">
        <v>4851</v>
      </c>
      <c r="H15608" s="6">
        <f>IF('Раздел 3.5'!AC24&gt;='Раздел 3.5'!AD24,0,1)</f>
        <v>0</v>
      </c>
    </row>
    <row r="15609" spans="1:8" x14ac:dyDescent="0.2">
      <c r="A15609" s="6">
        <f t="shared" si="233"/>
        <v>609562</v>
      </c>
      <c r="B15609" s="6">
        <v>74</v>
      </c>
      <c r="C15609" s="6">
        <v>19</v>
      </c>
      <c r="D15609" s="7">
        <v>572</v>
      </c>
      <c r="E15609" s="6" t="s">
        <v>4852</v>
      </c>
      <c r="H15609" s="6">
        <f>IF('Раздел 3.5'!AC25&gt;='Раздел 3.5'!AD25,0,1)</f>
        <v>0</v>
      </c>
    </row>
    <row r="15610" spans="1:8" x14ac:dyDescent="0.2">
      <c r="A15610" s="6">
        <f t="shared" si="233"/>
        <v>609562</v>
      </c>
      <c r="B15610" s="6">
        <v>74</v>
      </c>
      <c r="C15610" s="6">
        <v>19</v>
      </c>
      <c r="D15610" s="7">
        <v>573</v>
      </c>
      <c r="E15610" s="6" t="s">
        <v>4853</v>
      </c>
      <c r="H15610" s="6">
        <f>IF('Раздел 3.5'!AC26&gt;='Раздел 3.5'!AD26,0,1)</f>
        <v>0</v>
      </c>
    </row>
    <row r="15611" spans="1:8" x14ac:dyDescent="0.2">
      <c r="A15611" s="6">
        <f t="shared" si="233"/>
        <v>609562</v>
      </c>
      <c r="B15611" s="6">
        <v>74</v>
      </c>
      <c r="C15611" s="6">
        <v>19</v>
      </c>
      <c r="D15611" s="7">
        <v>574</v>
      </c>
      <c r="E15611" s="6" t="s">
        <v>4854</v>
      </c>
      <c r="H15611" s="6">
        <f>IF('Раздел 3.5'!AC27&gt;='Раздел 3.5'!AD27,0,1)</f>
        <v>0</v>
      </c>
    </row>
    <row r="15612" spans="1:8" x14ac:dyDescent="0.2">
      <c r="A15612" s="6">
        <f t="shared" si="233"/>
        <v>609562</v>
      </c>
      <c r="B15612" s="6">
        <v>74</v>
      </c>
      <c r="C15612" s="6">
        <v>19</v>
      </c>
      <c r="D15612" s="7">
        <v>575</v>
      </c>
      <c r="E15612" s="6" t="s">
        <v>4025</v>
      </c>
      <c r="H15612" s="6">
        <f>IF('Раздел 3.5'!AC28&gt;='Раздел 3.5'!AD28,0,1)</f>
        <v>0</v>
      </c>
    </row>
    <row r="15613" spans="1:8" x14ac:dyDescent="0.2">
      <c r="A15613" s="6">
        <f t="shared" si="233"/>
        <v>609562</v>
      </c>
      <c r="B15613" s="6">
        <v>74</v>
      </c>
      <c r="C15613" s="6">
        <v>19</v>
      </c>
      <c r="D15613" s="7">
        <v>576</v>
      </c>
      <c r="E15613" s="6" t="s">
        <v>4026</v>
      </c>
      <c r="H15613" s="6">
        <f>IF('Раздел 3.5'!AC29&gt;='Раздел 3.5'!AD29,0,1)</f>
        <v>0</v>
      </c>
    </row>
    <row r="15614" spans="1:8" x14ac:dyDescent="0.2">
      <c r="A15614" s="6">
        <f t="shared" si="233"/>
        <v>609562</v>
      </c>
      <c r="B15614" s="6">
        <v>74</v>
      </c>
      <c r="C15614" s="6">
        <v>19</v>
      </c>
      <c r="D15614" s="7">
        <v>577</v>
      </c>
      <c r="E15614" s="6" t="s">
        <v>4027</v>
      </c>
      <c r="H15614" s="6">
        <f>IF('Раздел 3.5'!AC30&gt;='Раздел 3.5'!AD30,0,1)</f>
        <v>0</v>
      </c>
    </row>
    <row r="15615" spans="1:8" x14ac:dyDescent="0.2">
      <c r="A15615" s="6">
        <f t="shared" si="233"/>
        <v>609562</v>
      </c>
      <c r="B15615" s="6">
        <v>74</v>
      </c>
      <c r="C15615" s="6">
        <v>19</v>
      </c>
      <c r="D15615" s="7">
        <v>578</v>
      </c>
      <c r="E15615" s="6" t="s">
        <v>4028</v>
      </c>
      <c r="H15615" s="6">
        <f>IF('Раздел 3.5'!AC31&gt;='Раздел 3.5'!AD31,0,1)</f>
        <v>0</v>
      </c>
    </row>
    <row r="15616" spans="1:8" x14ac:dyDescent="0.2">
      <c r="A15616" s="6">
        <f t="shared" si="233"/>
        <v>609562</v>
      </c>
      <c r="B15616" s="6">
        <v>74</v>
      </c>
      <c r="C15616" s="6">
        <v>19</v>
      </c>
      <c r="D15616" s="7">
        <v>579</v>
      </c>
      <c r="E15616" s="6" t="s">
        <v>4029</v>
      </c>
      <c r="H15616" s="6">
        <f>IF('Раздел 3.5'!AC32&gt;='Раздел 3.5'!AD32,0,1)</f>
        <v>0</v>
      </c>
    </row>
    <row r="15617" spans="1:8" x14ac:dyDescent="0.2">
      <c r="A15617" s="6">
        <f t="shared" si="233"/>
        <v>609562</v>
      </c>
      <c r="B15617" s="6">
        <v>74</v>
      </c>
      <c r="C15617" s="6">
        <v>19</v>
      </c>
      <c r="D15617" s="7">
        <v>580</v>
      </c>
      <c r="E15617" s="6" t="s">
        <v>4030</v>
      </c>
      <c r="H15617" s="6">
        <f>IF('Раздел 3.5'!AC33&gt;='Раздел 3.5'!AD33,0,1)</f>
        <v>0</v>
      </c>
    </row>
    <row r="15618" spans="1:8" x14ac:dyDescent="0.2">
      <c r="A15618" s="6">
        <f t="shared" si="233"/>
        <v>609562</v>
      </c>
      <c r="B15618" s="6">
        <v>74</v>
      </c>
      <c r="C15618" s="6">
        <v>19</v>
      </c>
      <c r="D15618" s="7">
        <v>581</v>
      </c>
      <c r="E15618" s="6" t="s">
        <v>4031</v>
      </c>
      <c r="H15618" s="6">
        <f>IF('Раздел 3.5'!AC34&gt;='Раздел 3.5'!AD34,0,1)</f>
        <v>0</v>
      </c>
    </row>
    <row r="15619" spans="1:8" x14ac:dyDescent="0.2">
      <c r="A15619" s="6">
        <f t="shared" si="233"/>
        <v>609562</v>
      </c>
      <c r="B15619" s="6">
        <v>74</v>
      </c>
      <c r="C15619" s="6">
        <v>19</v>
      </c>
      <c r="D15619" s="7">
        <v>582</v>
      </c>
      <c r="E15619" s="6" t="s">
        <v>5623</v>
      </c>
      <c r="H15619" s="6">
        <f>IF('Раздел 3.5'!AC35&gt;='Раздел 3.5'!AD35,0,1)</f>
        <v>0</v>
      </c>
    </row>
    <row r="15620" spans="1:8" x14ac:dyDescent="0.2">
      <c r="A15620" s="6">
        <f t="shared" si="233"/>
        <v>609562</v>
      </c>
      <c r="B15620" s="6">
        <v>74</v>
      </c>
      <c r="C15620" s="6">
        <v>19</v>
      </c>
      <c r="D15620" s="7">
        <v>583</v>
      </c>
      <c r="E15620" s="6" t="s">
        <v>5624</v>
      </c>
      <c r="H15620" s="6">
        <f>IF('Раздел 3.5'!AC36&gt;='Раздел 3.5'!AD36,0,1)</f>
        <v>0</v>
      </c>
    </row>
    <row r="15621" spans="1:8" x14ac:dyDescent="0.2">
      <c r="A15621" s="6">
        <f t="shared" si="233"/>
        <v>609562</v>
      </c>
      <c r="B15621" s="6">
        <v>74</v>
      </c>
      <c r="C15621" s="6">
        <v>19</v>
      </c>
      <c r="D15621" s="7">
        <v>584</v>
      </c>
      <c r="E15621" s="6" t="s">
        <v>5625</v>
      </c>
      <c r="H15621" s="6">
        <f>IF('Раздел 3.5'!AC37&gt;='Раздел 3.5'!AD37,0,1)</f>
        <v>0</v>
      </c>
    </row>
    <row r="15622" spans="1:8" x14ac:dyDescent="0.2">
      <c r="A15622" s="6">
        <f t="shared" si="233"/>
        <v>609562</v>
      </c>
      <c r="B15622" s="6">
        <v>74</v>
      </c>
      <c r="C15622" s="6">
        <v>19</v>
      </c>
      <c r="D15622" s="7">
        <v>585</v>
      </c>
      <c r="E15622" s="6" t="s">
        <v>5626</v>
      </c>
      <c r="H15622" s="6">
        <f>IF('Раздел 3.5'!AC38&gt;='Раздел 3.5'!AD38,0,1)</f>
        <v>0</v>
      </c>
    </row>
    <row r="15623" spans="1:8" x14ac:dyDescent="0.2">
      <c r="A15623" s="6">
        <f t="shared" si="233"/>
        <v>609562</v>
      </c>
      <c r="B15623" s="6">
        <v>74</v>
      </c>
      <c r="C15623" s="6">
        <v>19</v>
      </c>
      <c r="D15623" s="7">
        <v>586</v>
      </c>
      <c r="E15623" s="6" t="s">
        <v>5627</v>
      </c>
      <c r="H15623" s="6">
        <f>IF('Раздел 3.5'!AC39&gt;='Раздел 3.5'!AD39,0,1)</f>
        <v>0</v>
      </c>
    </row>
    <row r="15624" spans="1:8" x14ac:dyDescent="0.2">
      <c r="A15624" s="6">
        <f t="shared" si="233"/>
        <v>609562</v>
      </c>
      <c r="B15624" s="6">
        <v>74</v>
      </c>
      <c r="C15624" s="6">
        <v>19</v>
      </c>
      <c r="D15624" s="7">
        <v>587</v>
      </c>
      <c r="E15624" s="6" t="s">
        <v>5628</v>
      </c>
      <c r="H15624" s="6">
        <f>IF('Раздел 3.5'!AC40&gt;='Раздел 3.5'!AD40,0,1)</f>
        <v>0</v>
      </c>
    </row>
    <row r="15625" spans="1:8" x14ac:dyDescent="0.2">
      <c r="A15625" s="6">
        <f t="shared" si="233"/>
        <v>609562</v>
      </c>
      <c r="B15625" s="6">
        <v>74</v>
      </c>
      <c r="C15625" s="6">
        <v>19</v>
      </c>
      <c r="D15625" s="7">
        <v>588</v>
      </c>
      <c r="E15625" s="6" t="s">
        <v>5629</v>
      </c>
      <c r="H15625" s="6">
        <f>IF('Раздел 3.5'!AC41&gt;='Раздел 3.5'!AD41,0,1)</f>
        <v>0</v>
      </c>
    </row>
    <row r="15626" spans="1:8" x14ac:dyDescent="0.2">
      <c r="A15626" s="6">
        <f t="shared" si="233"/>
        <v>609562</v>
      </c>
      <c r="B15626" s="6">
        <v>74</v>
      </c>
      <c r="C15626" s="6">
        <v>19</v>
      </c>
      <c r="D15626" s="7">
        <v>589</v>
      </c>
      <c r="E15626" s="6" t="s">
        <v>5630</v>
      </c>
      <c r="H15626" s="6">
        <f>IF('Раздел 3.5'!AC42&gt;='Раздел 3.5'!AD42,0,1)</f>
        <v>0</v>
      </c>
    </row>
    <row r="15627" spans="1:8" x14ac:dyDescent="0.2">
      <c r="A15627" s="6">
        <f t="shared" si="233"/>
        <v>609562</v>
      </c>
      <c r="B15627" s="6">
        <v>74</v>
      </c>
      <c r="C15627" s="6">
        <v>19</v>
      </c>
      <c r="D15627" s="7">
        <v>590</v>
      </c>
      <c r="E15627" s="6" t="s">
        <v>5631</v>
      </c>
      <c r="H15627" s="6">
        <f>IF('Раздел 3.5'!AC43&gt;='Раздел 3.5'!AD43,0,1)</f>
        <v>0</v>
      </c>
    </row>
    <row r="15628" spans="1:8" x14ac:dyDescent="0.2">
      <c r="A15628" s="6">
        <f t="shared" si="233"/>
        <v>609562</v>
      </c>
      <c r="B15628" s="6">
        <v>74</v>
      </c>
      <c r="C15628" s="6">
        <v>19</v>
      </c>
      <c r="D15628" s="7">
        <v>591</v>
      </c>
      <c r="E15628" s="6" t="s">
        <v>5632</v>
      </c>
      <c r="H15628" s="6">
        <f>IF('Раздел 3.5'!AC44&gt;='Раздел 3.5'!AD44,0,1)</f>
        <v>0</v>
      </c>
    </row>
    <row r="15629" spans="1:8" x14ac:dyDescent="0.2">
      <c r="A15629" s="6">
        <f t="shared" si="233"/>
        <v>609562</v>
      </c>
      <c r="B15629" s="6">
        <v>74</v>
      </c>
      <c r="C15629" s="6">
        <v>19</v>
      </c>
      <c r="D15629" s="7">
        <v>592</v>
      </c>
      <c r="E15629" s="6" t="s">
        <v>5633</v>
      </c>
      <c r="H15629" s="6">
        <f>IF('Раздел 3.5'!AC45&gt;='Раздел 3.5'!AD45,0,1)</f>
        <v>0</v>
      </c>
    </row>
    <row r="15630" spans="1:8" x14ac:dyDescent="0.2">
      <c r="A15630" s="6">
        <f t="shared" si="233"/>
        <v>609562</v>
      </c>
      <c r="B15630" s="6">
        <v>74</v>
      </c>
      <c r="C15630" s="6">
        <v>19</v>
      </c>
      <c r="D15630" s="7">
        <v>593</v>
      </c>
      <c r="E15630" s="6" t="s">
        <v>5634</v>
      </c>
      <c r="H15630" s="6">
        <f>IF('Раздел 3.5'!AC46&gt;='Раздел 3.5'!AD46,0,1)</f>
        <v>0</v>
      </c>
    </row>
    <row r="15631" spans="1:8" x14ac:dyDescent="0.2">
      <c r="A15631" s="6">
        <f t="shared" si="233"/>
        <v>609562</v>
      </c>
      <c r="B15631" s="6">
        <v>74</v>
      </c>
      <c r="C15631" s="6">
        <v>19</v>
      </c>
      <c r="D15631" s="7">
        <v>594</v>
      </c>
      <c r="E15631" s="6" t="s">
        <v>5635</v>
      </c>
      <c r="H15631" s="6">
        <f>IF('Раздел 3.5'!AC47&gt;='Раздел 3.5'!AD47,0,1)</f>
        <v>0</v>
      </c>
    </row>
    <row r="15632" spans="1:8" x14ac:dyDescent="0.2">
      <c r="A15632" s="6">
        <f t="shared" si="233"/>
        <v>609562</v>
      </c>
      <c r="B15632" s="6">
        <v>74</v>
      </c>
      <c r="C15632" s="6">
        <v>19</v>
      </c>
      <c r="D15632" s="7">
        <v>595</v>
      </c>
      <c r="E15632" s="6" t="s">
        <v>5636</v>
      </c>
      <c r="H15632" s="6">
        <f>IF('Раздел 3.5'!AC48&gt;='Раздел 3.5'!AD48,0,1)</f>
        <v>0</v>
      </c>
    </row>
    <row r="15633" spans="1:8" x14ac:dyDescent="0.2">
      <c r="A15633" s="6">
        <f t="shared" si="233"/>
        <v>609562</v>
      </c>
      <c r="B15633" s="6">
        <v>74</v>
      </c>
      <c r="C15633" s="6">
        <v>19</v>
      </c>
      <c r="D15633" s="7">
        <v>596</v>
      </c>
      <c r="E15633" s="6" t="s">
        <v>5637</v>
      </c>
      <c r="H15633" s="6">
        <f>IF('Раздел 3.5'!AC49&gt;='Раздел 3.5'!AD49,0,1)</f>
        <v>0</v>
      </c>
    </row>
    <row r="15634" spans="1:8" x14ac:dyDescent="0.2">
      <c r="A15634" s="6">
        <f t="shared" si="233"/>
        <v>609562</v>
      </c>
      <c r="B15634" s="6">
        <v>74</v>
      </c>
      <c r="C15634" s="6">
        <v>19</v>
      </c>
      <c r="D15634" s="7">
        <v>597</v>
      </c>
      <c r="E15634" s="6" t="s">
        <v>5638</v>
      </c>
      <c r="H15634" s="6">
        <f>IF('Раздел 3.5'!AC50&gt;='Раздел 3.5'!AD50,0,1)</f>
        <v>0</v>
      </c>
    </row>
    <row r="15635" spans="1:8" x14ac:dyDescent="0.2">
      <c r="A15635" s="6">
        <f t="shared" si="233"/>
        <v>609562</v>
      </c>
      <c r="B15635" s="6">
        <v>74</v>
      </c>
      <c r="C15635" s="6">
        <v>19</v>
      </c>
      <c r="D15635" s="7">
        <v>598</v>
      </c>
      <c r="E15635" s="6" t="s">
        <v>5639</v>
      </c>
      <c r="H15635" s="6">
        <f>IF('Раздел 3.5'!AC51&gt;='Раздел 3.5'!AD51,0,1)</f>
        <v>0</v>
      </c>
    </row>
    <row r="15636" spans="1:8" x14ac:dyDescent="0.2">
      <c r="A15636" s="6">
        <f t="shared" si="233"/>
        <v>609562</v>
      </c>
      <c r="B15636" s="6">
        <v>74</v>
      </c>
      <c r="C15636" s="6">
        <v>19</v>
      </c>
      <c r="D15636" s="7">
        <v>599</v>
      </c>
      <c r="E15636" s="6" t="s">
        <v>4035</v>
      </c>
      <c r="H15636" s="6">
        <f>IF('Раздел 3.5'!AC52&gt;='Раздел 3.5'!AD52,0,1)</f>
        <v>0</v>
      </c>
    </row>
    <row r="15637" spans="1:8" x14ac:dyDescent="0.2">
      <c r="A15637" s="6">
        <f t="shared" si="233"/>
        <v>609562</v>
      </c>
      <c r="B15637" s="6">
        <v>74</v>
      </c>
      <c r="C15637" s="6">
        <v>19</v>
      </c>
      <c r="D15637" s="7">
        <v>600</v>
      </c>
      <c r="E15637" s="6" t="s">
        <v>4036</v>
      </c>
      <c r="H15637" s="6">
        <f>IF('Раздел 3.5'!AC53&gt;='Раздел 3.5'!AD53,0,1)</f>
        <v>0</v>
      </c>
    </row>
    <row r="15638" spans="1:8" x14ac:dyDescent="0.2">
      <c r="A15638" s="6">
        <f t="shared" si="233"/>
        <v>609562</v>
      </c>
      <c r="B15638" s="6">
        <v>74</v>
      </c>
      <c r="C15638" s="6">
        <v>19</v>
      </c>
      <c r="D15638" s="7">
        <v>601</v>
      </c>
      <c r="E15638" s="6" t="s">
        <v>4037</v>
      </c>
      <c r="H15638" s="6">
        <f>IF('Раздел 3.5'!AC54&gt;='Раздел 3.5'!AD54,0,1)</f>
        <v>0</v>
      </c>
    </row>
    <row r="15639" spans="1:8" x14ac:dyDescent="0.2">
      <c r="A15639" s="6">
        <f t="shared" si="233"/>
        <v>609562</v>
      </c>
      <c r="B15639" s="6">
        <v>74</v>
      </c>
      <c r="C15639" s="6">
        <v>19</v>
      </c>
      <c r="D15639" s="7">
        <v>602</v>
      </c>
      <c r="E15639" s="6" t="s">
        <v>4038</v>
      </c>
      <c r="H15639" s="6">
        <f>IF('Раздел 3.5'!AC55&gt;='Раздел 3.5'!AD55,0,1)</f>
        <v>0</v>
      </c>
    </row>
    <row r="15640" spans="1:8" x14ac:dyDescent="0.2">
      <c r="A15640" s="6">
        <f t="shared" si="233"/>
        <v>609562</v>
      </c>
      <c r="B15640" s="6">
        <v>74</v>
      </c>
      <c r="C15640" s="6">
        <v>19</v>
      </c>
      <c r="D15640" s="7">
        <v>603</v>
      </c>
      <c r="E15640" s="6" t="s">
        <v>4039</v>
      </c>
      <c r="H15640" s="6">
        <f>IF('Раздел 3.5'!AC56&gt;='Раздел 3.5'!AD56,0,1)</f>
        <v>0</v>
      </c>
    </row>
    <row r="15641" spans="1:8" x14ac:dyDescent="0.2">
      <c r="A15641" s="6">
        <f t="shared" si="233"/>
        <v>609562</v>
      </c>
      <c r="B15641" s="6">
        <v>74</v>
      </c>
      <c r="C15641" s="6">
        <v>19</v>
      </c>
      <c r="D15641" s="7">
        <v>604</v>
      </c>
      <c r="E15641" s="6" t="s">
        <v>4040</v>
      </c>
      <c r="H15641" s="6">
        <f>IF('Раздел 3.5'!AC57&gt;='Раздел 3.5'!AD57,0,1)</f>
        <v>0</v>
      </c>
    </row>
    <row r="15642" spans="1:8" x14ac:dyDescent="0.2">
      <c r="A15642" s="6">
        <f t="shared" si="233"/>
        <v>609562</v>
      </c>
      <c r="B15642" s="6">
        <v>74</v>
      </c>
      <c r="C15642" s="6">
        <v>19</v>
      </c>
      <c r="D15642" s="7">
        <v>605</v>
      </c>
      <c r="E15642" s="6" t="s">
        <v>4041</v>
      </c>
      <c r="H15642" s="6">
        <f>IF('Раздел 3.5'!AC58&gt;='Раздел 3.5'!AD58,0,1)</f>
        <v>0</v>
      </c>
    </row>
    <row r="15643" spans="1:8" x14ac:dyDescent="0.2">
      <c r="A15643" s="6">
        <f t="shared" si="233"/>
        <v>609562</v>
      </c>
      <c r="B15643" s="6">
        <v>74</v>
      </c>
      <c r="C15643" s="6">
        <v>19</v>
      </c>
      <c r="D15643" s="7">
        <v>606</v>
      </c>
      <c r="E15643" s="6" t="s">
        <v>4042</v>
      </c>
      <c r="H15643" s="6">
        <f>IF('Раздел 3.5'!AC59&gt;='Раздел 3.5'!AD59,0,1)</f>
        <v>0</v>
      </c>
    </row>
    <row r="15644" spans="1:8" x14ac:dyDescent="0.2">
      <c r="A15644" s="6">
        <f t="shared" si="233"/>
        <v>609562</v>
      </c>
      <c r="B15644" s="6">
        <v>74</v>
      </c>
      <c r="C15644" s="6">
        <v>19</v>
      </c>
      <c r="D15644" s="7">
        <v>607</v>
      </c>
      <c r="E15644" s="6" t="s">
        <v>4043</v>
      </c>
      <c r="H15644" s="6">
        <f>IF('Раздел 3.5'!AC60&gt;='Раздел 3.5'!AD60,0,1)</f>
        <v>0</v>
      </c>
    </row>
    <row r="15645" spans="1:8" x14ac:dyDescent="0.2">
      <c r="A15645" s="6">
        <f t="shared" si="233"/>
        <v>609562</v>
      </c>
      <c r="B15645" s="6">
        <v>74</v>
      </c>
      <c r="C15645" s="6">
        <v>19</v>
      </c>
      <c r="D15645" s="7">
        <v>608</v>
      </c>
      <c r="E15645" s="6" t="s">
        <v>4873</v>
      </c>
      <c r="H15645" s="6">
        <f>IF('Раздел 3.5'!AC61&gt;='Раздел 3.5'!AD61,0,1)</f>
        <v>0</v>
      </c>
    </row>
    <row r="15646" spans="1:8" x14ac:dyDescent="0.2">
      <c r="A15646" s="6">
        <f t="shared" si="233"/>
        <v>609562</v>
      </c>
      <c r="B15646" s="6">
        <v>74</v>
      </c>
      <c r="C15646" s="6">
        <v>19</v>
      </c>
      <c r="D15646" s="7">
        <v>609</v>
      </c>
      <c r="E15646" s="6" t="s">
        <v>4874</v>
      </c>
      <c r="H15646" s="6">
        <f>IF('Раздел 3.5'!AC62&gt;='Раздел 3.5'!AD62,0,1)</f>
        <v>0</v>
      </c>
    </row>
    <row r="15647" spans="1:8" x14ac:dyDescent="0.2">
      <c r="A15647" s="6">
        <f t="shared" ref="A15647:A15710" si="234">P_3</f>
        <v>609562</v>
      </c>
      <c r="B15647" s="6">
        <v>74</v>
      </c>
      <c r="C15647" s="6">
        <v>19</v>
      </c>
      <c r="D15647" s="7">
        <v>610</v>
      </c>
      <c r="E15647" s="6" t="s">
        <v>4875</v>
      </c>
      <c r="H15647" s="6">
        <f>IF('Раздел 3.5'!AC63&gt;='Раздел 3.5'!AD63,0,1)</f>
        <v>0</v>
      </c>
    </row>
    <row r="15648" spans="1:8" x14ac:dyDescent="0.2">
      <c r="A15648" s="6">
        <f t="shared" si="234"/>
        <v>609562</v>
      </c>
      <c r="B15648" s="6">
        <v>74</v>
      </c>
      <c r="C15648" s="6">
        <v>19</v>
      </c>
      <c r="D15648" s="7">
        <v>611</v>
      </c>
      <c r="E15648" s="6" t="s">
        <v>4876</v>
      </c>
      <c r="H15648" s="6">
        <f>IF('Раздел 3.5'!AC64&gt;='Раздел 3.5'!AD64,0,1)</f>
        <v>0</v>
      </c>
    </row>
    <row r="15649" spans="1:8" x14ac:dyDescent="0.2">
      <c r="A15649" s="6">
        <f t="shared" si="234"/>
        <v>609562</v>
      </c>
      <c r="B15649" s="6">
        <v>74</v>
      </c>
      <c r="C15649" s="6">
        <v>19</v>
      </c>
      <c r="D15649" s="7">
        <v>612</v>
      </c>
      <c r="E15649" s="6" t="s">
        <v>4877</v>
      </c>
      <c r="H15649" s="6">
        <f>IF('Раздел 3.5'!AC65&gt;='Раздел 3.5'!AD65,0,1)</f>
        <v>0</v>
      </c>
    </row>
    <row r="15650" spans="1:8" x14ac:dyDescent="0.2">
      <c r="A15650" s="6">
        <f t="shared" si="234"/>
        <v>609562</v>
      </c>
      <c r="B15650" s="6">
        <v>74</v>
      </c>
      <c r="C15650" s="6">
        <v>19</v>
      </c>
      <c r="D15650" s="7">
        <v>613</v>
      </c>
      <c r="E15650" s="6" t="s">
        <v>4878</v>
      </c>
      <c r="H15650" s="6">
        <f>IF('Раздел 3.5'!AC66&gt;='Раздел 3.5'!AD66,0,1)</f>
        <v>0</v>
      </c>
    </row>
    <row r="15651" spans="1:8" x14ac:dyDescent="0.2">
      <c r="A15651" s="6">
        <f t="shared" si="234"/>
        <v>609562</v>
      </c>
      <c r="B15651" s="6">
        <v>74</v>
      </c>
      <c r="C15651" s="6">
        <v>19</v>
      </c>
      <c r="D15651" s="7">
        <v>614</v>
      </c>
      <c r="E15651" s="6" t="s">
        <v>4879</v>
      </c>
      <c r="H15651" s="6">
        <f>IF('Раздел 3.5'!AC67&gt;='Раздел 3.5'!AD67,0,1)</f>
        <v>0</v>
      </c>
    </row>
    <row r="15652" spans="1:8" x14ac:dyDescent="0.2">
      <c r="A15652" s="6">
        <f t="shared" si="234"/>
        <v>609562</v>
      </c>
      <c r="B15652" s="6">
        <v>74</v>
      </c>
      <c r="C15652" s="119">
        <v>19</v>
      </c>
      <c r="D15652" s="119">
        <v>615</v>
      </c>
      <c r="E15652" s="119" t="s">
        <v>4880</v>
      </c>
      <c r="F15652" s="119"/>
      <c r="G15652" s="119"/>
      <c r="H15652" s="119">
        <f>IF('Раздел 3.5'!AC68&gt;='Раздел 3.5'!AD68,0,1)</f>
        <v>0</v>
      </c>
    </row>
    <row r="15653" spans="1:8" x14ac:dyDescent="0.2">
      <c r="A15653" s="6">
        <f t="shared" si="234"/>
        <v>609562</v>
      </c>
      <c r="B15653" s="6">
        <v>74</v>
      </c>
      <c r="C15653" s="6">
        <v>20</v>
      </c>
      <c r="D15653" s="7">
        <v>616</v>
      </c>
      <c r="E15653" s="6" t="s">
        <v>4881</v>
      </c>
      <c r="H15653" s="125">
        <f>IF('Раздел 3.5'!AE21&gt;='Раздел 3.5'!AF21,0,1)</f>
        <v>0</v>
      </c>
    </row>
    <row r="15654" spans="1:8" x14ac:dyDescent="0.2">
      <c r="A15654" s="6">
        <f t="shared" si="234"/>
        <v>609562</v>
      </c>
      <c r="B15654" s="6">
        <v>74</v>
      </c>
      <c r="C15654" s="6">
        <v>20</v>
      </c>
      <c r="D15654" s="7">
        <v>617</v>
      </c>
      <c r="E15654" s="6" t="s">
        <v>4882</v>
      </c>
      <c r="H15654" s="7">
        <f>IF('Раздел 3.5'!AE22&gt;='Раздел 3.5'!AF22,0,1)</f>
        <v>0</v>
      </c>
    </row>
    <row r="15655" spans="1:8" x14ac:dyDescent="0.2">
      <c r="A15655" s="6">
        <f t="shared" si="234"/>
        <v>609562</v>
      </c>
      <c r="B15655" s="6">
        <v>74</v>
      </c>
      <c r="C15655" s="6">
        <v>20</v>
      </c>
      <c r="D15655" s="7">
        <v>618</v>
      </c>
      <c r="E15655" s="6" t="s">
        <v>4883</v>
      </c>
      <c r="H15655" s="7">
        <f>IF('Раздел 3.5'!AE23&gt;='Раздел 3.5'!AF23,0,1)</f>
        <v>0</v>
      </c>
    </row>
    <row r="15656" spans="1:8" x14ac:dyDescent="0.2">
      <c r="A15656" s="6">
        <f t="shared" si="234"/>
        <v>609562</v>
      </c>
      <c r="B15656" s="6">
        <v>74</v>
      </c>
      <c r="C15656" s="6">
        <v>20</v>
      </c>
      <c r="D15656" s="7">
        <v>619</v>
      </c>
      <c r="E15656" s="6" t="s">
        <v>4884</v>
      </c>
      <c r="H15656" s="7">
        <f>IF('Раздел 3.5'!AE24&gt;='Раздел 3.5'!AF24,0,1)</f>
        <v>0</v>
      </c>
    </row>
    <row r="15657" spans="1:8" x14ac:dyDescent="0.2">
      <c r="A15657" s="6">
        <f t="shared" si="234"/>
        <v>609562</v>
      </c>
      <c r="B15657" s="6">
        <v>74</v>
      </c>
      <c r="C15657" s="6">
        <v>20</v>
      </c>
      <c r="D15657" s="7">
        <v>620</v>
      </c>
      <c r="E15657" s="6" t="s">
        <v>4885</v>
      </c>
      <c r="H15657" s="7">
        <f>IF('Раздел 3.5'!AE25&gt;='Раздел 3.5'!AF25,0,1)</f>
        <v>0</v>
      </c>
    </row>
    <row r="15658" spans="1:8" x14ac:dyDescent="0.2">
      <c r="A15658" s="6">
        <f t="shared" si="234"/>
        <v>609562</v>
      </c>
      <c r="B15658" s="6">
        <v>74</v>
      </c>
      <c r="C15658" s="6">
        <v>20</v>
      </c>
      <c r="D15658" s="7">
        <v>621</v>
      </c>
      <c r="E15658" s="6" t="s">
        <v>5667</v>
      </c>
      <c r="H15658" s="7">
        <f>IF('Раздел 3.5'!AE26&gt;='Раздел 3.5'!AF26,0,1)</f>
        <v>0</v>
      </c>
    </row>
    <row r="15659" spans="1:8" x14ac:dyDescent="0.2">
      <c r="A15659" s="6">
        <f t="shared" si="234"/>
        <v>609562</v>
      </c>
      <c r="B15659" s="6">
        <v>74</v>
      </c>
      <c r="C15659" s="6">
        <v>20</v>
      </c>
      <c r="D15659" s="7">
        <v>622</v>
      </c>
      <c r="E15659" s="6" t="s">
        <v>5668</v>
      </c>
      <c r="H15659" s="7">
        <f>IF('Раздел 3.5'!AE27&gt;='Раздел 3.5'!AF27,0,1)</f>
        <v>0</v>
      </c>
    </row>
    <row r="15660" spans="1:8" x14ac:dyDescent="0.2">
      <c r="A15660" s="6">
        <f t="shared" si="234"/>
        <v>609562</v>
      </c>
      <c r="B15660" s="6">
        <v>74</v>
      </c>
      <c r="C15660" s="6">
        <v>20</v>
      </c>
      <c r="D15660" s="7">
        <v>623</v>
      </c>
      <c r="E15660" s="6" t="s">
        <v>5669</v>
      </c>
      <c r="H15660" s="7">
        <f>IF('Раздел 3.5'!AE28&gt;='Раздел 3.5'!AF28,0,1)</f>
        <v>0</v>
      </c>
    </row>
    <row r="15661" spans="1:8" x14ac:dyDescent="0.2">
      <c r="A15661" s="6">
        <f t="shared" si="234"/>
        <v>609562</v>
      </c>
      <c r="B15661" s="6">
        <v>74</v>
      </c>
      <c r="C15661" s="6">
        <v>20</v>
      </c>
      <c r="D15661" s="7">
        <v>624</v>
      </c>
      <c r="E15661" s="6" t="s">
        <v>5670</v>
      </c>
      <c r="H15661" s="7">
        <f>IF('Раздел 3.5'!AE29&gt;='Раздел 3.5'!AF29,0,1)</f>
        <v>0</v>
      </c>
    </row>
    <row r="15662" spans="1:8" x14ac:dyDescent="0.2">
      <c r="A15662" s="6">
        <f t="shared" si="234"/>
        <v>609562</v>
      </c>
      <c r="B15662" s="6">
        <v>74</v>
      </c>
      <c r="C15662" s="6">
        <v>20</v>
      </c>
      <c r="D15662" s="7">
        <v>625</v>
      </c>
      <c r="E15662" s="6" t="s">
        <v>5671</v>
      </c>
      <c r="H15662" s="7">
        <f>IF('Раздел 3.5'!AE30&gt;='Раздел 3.5'!AF30,0,1)</f>
        <v>0</v>
      </c>
    </row>
    <row r="15663" spans="1:8" x14ac:dyDescent="0.2">
      <c r="A15663" s="6">
        <f t="shared" si="234"/>
        <v>609562</v>
      </c>
      <c r="B15663" s="6">
        <v>74</v>
      </c>
      <c r="C15663" s="6">
        <v>20</v>
      </c>
      <c r="D15663" s="7">
        <v>626</v>
      </c>
      <c r="E15663" s="6" t="s">
        <v>5672</v>
      </c>
      <c r="H15663" s="7">
        <f>IF('Раздел 3.5'!AE31&gt;='Раздел 3.5'!AF31,0,1)</f>
        <v>0</v>
      </c>
    </row>
    <row r="15664" spans="1:8" x14ac:dyDescent="0.2">
      <c r="A15664" s="6">
        <f t="shared" si="234"/>
        <v>609562</v>
      </c>
      <c r="B15664" s="6">
        <v>74</v>
      </c>
      <c r="C15664" s="6">
        <v>20</v>
      </c>
      <c r="D15664" s="7">
        <v>627</v>
      </c>
      <c r="E15664" s="6" t="s">
        <v>5673</v>
      </c>
      <c r="H15664" s="7">
        <f>IF('Раздел 3.5'!AE32&gt;='Раздел 3.5'!AF32,0,1)</f>
        <v>0</v>
      </c>
    </row>
    <row r="15665" spans="1:8" x14ac:dyDescent="0.2">
      <c r="A15665" s="6">
        <f t="shared" si="234"/>
        <v>609562</v>
      </c>
      <c r="B15665" s="6">
        <v>74</v>
      </c>
      <c r="C15665" s="6">
        <v>20</v>
      </c>
      <c r="D15665" s="7">
        <v>628</v>
      </c>
      <c r="E15665" s="6" t="s">
        <v>5674</v>
      </c>
      <c r="H15665" s="7">
        <f>IF('Раздел 3.5'!AE33&gt;='Раздел 3.5'!AF33,0,1)</f>
        <v>0</v>
      </c>
    </row>
    <row r="15666" spans="1:8" x14ac:dyDescent="0.2">
      <c r="A15666" s="6">
        <f t="shared" si="234"/>
        <v>609562</v>
      </c>
      <c r="B15666" s="6">
        <v>74</v>
      </c>
      <c r="C15666" s="6">
        <v>20</v>
      </c>
      <c r="D15666" s="7">
        <v>629</v>
      </c>
      <c r="E15666" s="6" t="s">
        <v>5675</v>
      </c>
      <c r="H15666" s="7">
        <f>IF('Раздел 3.5'!AE34&gt;='Раздел 3.5'!AF34,0,1)</f>
        <v>0</v>
      </c>
    </row>
    <row r="15667" spans="1:8" x14ac:dyDescent="0.2">
      <c r="A15667" s="6">
        <f t="shared" si="234"/>
        <v>609562</v>
      </c>
      <c r="B15667" s="6">
        <v>74</v>
      </c>
      <c r="C15667" s="6">
        <v>20</v>
      </c>
      <c r="D15667" s="7">
        <v>630</v>
      </c>
      <c r="E15667" s="6" t="s">
        <v>5676</v>
      </c>
      <c r="H15667" s="7">
        <f>IF('Раздел 3.5'!AE35&gt;='Раздел 3.5'!AF35,0,1)</f>
        <v>0</v>
      </c>
    </row>
    <row r="15668" spans="1:8" x14ac:dyDescent="0.2">
      <c r="A15668" s="6">
        <f t="shared" si="234"/>
        <v>609562</v>
      </c>
      <c r="B15668" s="6">
        <v>74</v>
      </c>
      <c r="C15668" s="6">
        <v>20</v>
      </c>
      <c r="D15668" s="7">
        <v>631</v>
      </c>
      <c r="E15668" s="6" t="s">
        <v>5677</v>
      </c>
      <c r="H15668" s="7">
        <f>IF('Раздел 3.5'!AE36&gt;='Раздел 3.5'!AF36,0,1)</f>
        <v>0</v>
      </c>
    </row>
    <row r="15669" spans="1:8" x14ac:dyDescent="0.2">
      <c r="A15669" s="6">
        <f t="shared" si="234"/>
        <v>609562</v>
      </c>
      <c r="B15669" s="6">
        <v>74</v>
      </c>
      <c r="C15669" s="6">
        <v>20</v>
      </c>
      <c r="D15669" s="7">
        <v>632</v>
      </c>
      <c r="E15669" s="6" t="s">
        <v>5678</v>
      </c>
      <c r="H15669" s="7">
        <f>IF('Раздел 3.5'!AE37&gt;='Раздел 3.5'!AF37,0,1)</f>
        <v>0</v>
      </c>
    </row>
    <row r="15670" spans="1:8" x14ac:dyDescent="0.2">
      <c r="A15670" s="6">
        <f t="shared" si="234"/>
        <v>609562</v>
      </c>
      <c r="B15670" s="6">
        <v>74</v>
      </c>
      <c r="C15670" s="6">
        <v>20</v>
      </c>
      <c r="D15670" s="7">
        <v>633</v>
      </c>
      <c r="E15670" s="6" t="s">
        <v>5679</v>
      </c>
      <c r="H15670" s="7">
        <f>IF('Раздел 3.5'!AE38&gt;='Раздел 3.5'!AF38,0,1)</f>
        <v>0</v>
      </c>
    </row>
    <row r="15671" spans="1:8" x14ac:dyDescent="0.2">
      <c r="A15671" s="6">
        <f t="shared" si="234"/>
        <v>609562</v>
      </c>
      <c r="B15671" s="6">
        <v>74</v>
      </c>
      <c r="C15671" s="6">
        <v>20</v>
      </c>
      <c r="D15671" s="7">
        <v>634</v>
      </c>
      <c r="E15671" s="6" t="s">
        <v>5680</v>
      </c>
      <c r="H15671" s="7">
        <f>IF('Раздел 3.5'!AE39&gt;='Раздел 3.5'!AF39,0,1)</f>
        <v>0</v>
      </c>
    </row>
    <row r="15672" spans="1:8" x14ac:dyDescent="0.2">
      <c r="A15672" s="6">
        <f t="shared" si="234"/>
        <v>609562</v>
      </c>
      <c r="B15672" s="6">
        <v>74</v>
      </c>
      <c r="C15672" s="6">
        <v>20</v>
      </c>
      <c r="D15672" s="7">
        <v>635</v>
      </c>
      <c r="E15672" s="6" t="s">
        <v>5681</v>
      </c>
      <c r="H15672" s="7">
        <f>IF('Раздел 3.5'!AE40&gt;='Раздел 3.5'!AF40,0,1)</f>
        <v>0</v>
      </c>
    </row>
    <row r="15673" spans="1:8" x14ac:dyDescent="0.2">
      <c r="A15673" s="6">
        <f t="shared" si="234"/>
        <v>609562</v>
      </c>
      <c r="B15673" s="6">
        <v>74</v>
      </c>
      <c r="C15673" s="6">
        <v>20</v>
      </c>
      <c r="D15673" s="7">
        <v>636</v>
      </c>
      <c r="E15673" s="6" t="s">
        <v>5682</v>
      </c>
      <c r="H15673" s="7">
        <f>IF('Раздел 3.5'!AE41&gt;='Раздел 3.5'!AF41,0,1)</f>
        <v>0</v>
      </c>
    </row>
    <row r="15674" spans="1:8" x14ac:dyDescent="0.2">
      <c r="A15674" s="6">
        <f t="shared" si="234"/>
        <v>609562</v>
      </c>
      <c r="B15674" s="6">
        <v>74</v>
      </c>
      <c r="C15674" s="6">
        <v>20</v>
      </c>
      <c r="D15674" s="7">
        <v>637</v>
      </c>
      <c r="E15674" s="6" t="s">
        <v>5683</v>
      </c>
      <c r="H15674" s="7">
        <f>IF('Раздел 3.5'!AE42&gt;='Раздел 3.5'!AF42,0,1)</f>
        <v>0</v>
      </c>
    </row>
    <row r="15675" spans="1:8" x14ac:dyDescent="0.2">
      <c r="A15675" s="6">
        <f t="shared" si="234"/>
        <v>609562</v>
      </c>
      <c r="B15675" s="6">
        <v>74</v>
      </c>
      <c r="C15675" s="6">
        <v>20</v>
      </c>
      <c r="D15675" s="7">
        <v>638</v>
      </c>
      <c r="E15675" s="6" t="s">
        <v>5684</v>
      </c>
      <c r="H15675" s="7">
        <f>IF('Раздел 3.5'!AE43&gt;='Раздел 3.5'!AF43,0,1)</f>
        <v>0</v>
      </c>
    </row>
    <row r="15676" spans="1:8" x14ac:dyDescent="0.2">
      <c r="A15676" s="6">
        <f t="shared" si="234"/>
        <v>609562</v>
      </c>
      <c r="B15676" s="6">
        <v>74</v>
      </c>
      <c r="C15676" s="6">
        <v>20</v>
      </c>
      <c r="D15676" s="7">
        <v>639</v>
      </c>
      <c r="E15676" s="6" t="s">
        <v>5685</v>
      </c>
      <c r="H15676" s="7">
        <f>IF('Раздел 3.5'!AE44&gt;='Раздел 3.5'!AF44,0,1)</f>
        <v>0</v>
      </c>
    </row>
    <row r="15677" spans="1:8" x14ac:dyDescent="0.2">
      <c r="A15677" s="6">
        <f t="shared" si="234"/>
        <v>609562</v>
      </c>
      <c r="B15677" s="6">
        <v>74</v>
      </c>
      <c r="C15677" s="6">
        <v>20</v>
      </c>
      <c r="D15677" s="7">
        <v>640</v>
      </c>
      <c r="E15677" s="6" t="s">
        <v>5686</v>
      </c>
      <c r="H15677" s="7">
        <f>IF('Раздел 3.5'!AE45&gt;='Раздел 3.5'!AF45,0,1)</f>
        <v>0</v>
      </c>
    </row>
    <row r="15678" spans="1:8" x14ac:dyDescent="0.2">
      <c r="A15678" s="6">
        <f t="shared" si="234"/>
        <v>609562</v>
      </c>
      <c r="B15678" s="6">
        <v>74</v>
      </c>
      <c r="C15678" s="6">
        <v>20</v>
      </c>
      <c r="D15678" s="7">
        <v>641</v>
      </c>
      <c r="E15678" s="6" t="s">
        <v>5687</v>
      </c>
      <c r="H15678" s="7">
        <f>IF('Раздел 3.5'!AE46&gt;='Раздел 3.5'!AF46,0,1)</f>
        <v>0</v>
      </c>
    </row>
    <row r="15679" spans="1:8" x14ac:dyDescent="0.2">
      <c r="A15679" s="6">
        <f t="shared" si="234"/>
        <v>609562</v>
      </c>
      <c r="B15679" s="6">
        <v>74</v>
      </c>
      <c r="C15679" s="6">
        <v>20</v>
      </c>
      <c r="D15679" s="7">
        <v>642</v>
      </c>
      <c r="E15679" s="6" t="s">
        <v>5688</v>
      </c>
      <c r="H15679" s="7">
        <f>IF('Раздел 3.5'!AE47&gt;='Раздел 3.5'!AF47,0,1)</f>
        <v>0</v>
      </c>
    </row>
    <row r="15680" spans="1:8" x14ac:dyDescent="0.2">
      <c r="A15680" s="6">
        <f t="shared" si="234"/>
        <v>609562</v>
      </c>
      <c r="B15680" s="6">
        <v>74</v>
      </c>
      <c r="C15680" s="6">
        <v>20</v>
      </c>
      <c r="D15680" s="7">
        <v>643</v>
      </c>
      <c r="E15680" s="6" t="s">
        <v>5689</v>
      </c>
      <c r="H15680" s="7">
        <f>IF('Раздел 3.5'!AE48&gt;='Раздел 3.5'!AF48,0,1)</f>
        <v>0</v>
      </c>
    </row>
    <row r="15681" spans="1:8" x14ac:dyDescent="0.2">
      <c r="A15681" s="6">
        <f t="shared" si="234"/>
        <v>609562</v>
      </c>
      <c r="B15681" s="6">
        <v>74</v>
      </c>
      <c r="C15681" s="6">
        <v>20</v>
      </c>
      <c r="D15681" s="7">
        <v>644</v>
      </c>
      <c r="E15681" s="6" t="s">
        <v>5690</v>
      </c>
      <c r="H15681" s="7">
        <f>IF('Раздел 3.5'!AE49&gt;='Раздел 3.5'!AF49,0,1)</f>
        <v>0</v>
      </c>
    </row>
    <row r="15682" spans="1:8" x14ac:dyDescent="0.2">
      <c r="A15682" s="6">
        <f t="shared" si="234"/>
        <v>609562</v>
      </c>
      <c r="B15682" s="6">
        <v>74</v>
      </c>
      <c r="C15682" s="6">
        <v>20</v>
      </c>
      <c r="D15682" s="7">
        <v>645</v>
      </c>
      <c r="E15682" s="6" t="s">
        <v>5691</v>
      </c>
      <c r="H15682" s="7">
        <f>IF('Раздел 3.5'!AE50&gt;='Раздел 3.5'!AF50,0,1)</f>
        <v>0</v>
      </c>
    </row>
    <row r="15683" spans="1:8" x14ac:dyDescent="0.2">
      <c r="A15683" s="6">
        <f t="shared" si="234"/>
        <v>609562</v>
      </c>
      <c r="B15683" s="6">
        <v>74</v>
      </c>
      <c r="C15683" s="6">
        <v>20</v>
      </c>
      <c r="D15683" s="7">
        <v>646</v>
      </c>
      <c r="E15683" s="6" t="s">
        <v>5692</v>
      </c>
      <c r="H15683" s="7">
        <f>IF('Раздел 3.5'!AE51&gt;='Раздел 3.5'!AF51,0,1)</f>
        <v>0</v>
      </c>
    </row>
    <row r="15684" spans="1:8" x14ac:dyDescent="0.2">
      <c r="A15684" s="6">
        <f t="shared" si="234"/>
        <v>609562</v>
      </c>
      <c r="B15684" s="6">
        <v>74</v>
      </c>
      <c r="C15684" s="6">
        <v>20</v>
      </c>
      <c r="D15684" s="7">
        <v>647</v>
      </c>
      <c r="E15684" s="6" t="s">
        <v>5693</v>
      </c>
      <c r="H15684" s="7">
        <f>IF('Раздел 3.5'!AE52&gt;='Раздел 3.5'!AF52,0,1)</f>
        <v>0</v>
      </c>
    </row>
    <row r="15685" spans="1:8" x14ac:dyDescent="0.2">
      <c r="A15685" s="6">
        <f t="shared" si="234"/>
        <v>609562</v>
      </c>
      <c r="B15685" s="6">
        <v>74</v>
      </c>
      <c r="C15685" s="6">
        <v>20</v>
      </c>
      <c r="D15685" s="7">
        <v>648</v>
      </c>
      <c r="E15685" s="6" t="s">
        <v>5694</v>
      </c>
      <c r="H15685" s="7">
        <f>IF('Раздел 3.5'!AE53&gt;='Раздел 3.5'!AF53,0,1)</f>
        <v>0</v>
      </c>
    </row>
    <row r="15686" spans="1:8" x14ac:dyDescent="0.2">
      <c r="A15686" s="6">
        <f t="shared" si="234"/>
        <v>609562</v>
      </c>
      <c r="B15686" s="6">
        <v>74</v>
      </c>
      <c r="C15686" s="6">
        <v>20</v>
      </c>
      <c r="D15686" s="7">
        <v>649</v>
      </c>
      <c r="E15686" s="6" t="s">
        <v>5695</v>
      </c>
      <c r="H15686" s="7">
        <f>IF('Раздел 3.5'!AE54&gt;='Раздел 3.5'!AF54,0,1)</f>
        <v>0</v>
      </c>
    </row>
    <row r="15687" spans="1:8" x14ac:dyDescent="0.2">
      <c r="A15687" s="6">
        <f t="shared" si="234"/>
        <v>609562</v>
      </c>
      <c r="B15687" s="6">
        <v>74</v>
      </c>
      <c r="C15687" s="6">
        <v>20</v>
      </c>
      <c r="D15687" s="7">
        <v>650</v>
      </c>
      <c r="E15687" s="6" t="s">
        <v>5696</v>
      </c>
      <c r="H15687" s="7">
        <f>IF('Раздел 3.5'!AE55&gt;='Раздел 3.5'!AF55,0,1)</f>
        <v>0</v>
      </c>
    </row>
    <row r="15688" spans="1:8" x14ac:dyDescent="0.2">
      <c r="A15688" s="6">
        <f t="shared" si="234"/>
        <v>609562</v>
      </c>
      <c r="B15688" s="6">
        <v>74</v>
      </c>
      <c r="C15688" s="6">
        <v>20</v>
      </c>
      <c r="D15688" s="7">
        <v>651</v>
      </c>
      <c r="E15688" s="6" t="s">
        <v>5697</v>
      </c>
      <c r="H15688" s="7">
        <f>IF('Раздел 3.5'!AE56&gt;='Раздел 3.5'!AF56,0,1)</f>
        <v>0</v>
      </c>
    </row>
    <row r="15689" spans="1:8" x14ac:dyDescent="0.2">
      <c r="A15689" s="6">
        <f t="shared" si="234"/>
        <v>609562</v>
      </c>
      <c r="B15689" s="6">
        <v>74</v>
      </c>
      <c r="C15689" s="6">
        <v>20</v>
      </c>
      <c r="D15689" s="7">
        <v>652</v>
      </c>
      <c r="E15689" s="6" t="s">
        <v>5698</v>
      </c>
      <c r="H15689" s="7">
        <f>IF('Раздел 3.5'!AE57&gt;='Раздел 3.5'!AF57,0,1)</f>
        <v>0</v>
      </c>
    </row>
    <row r="15690" spans="1:8" x14ac:dyDescent="0.2">
      <c r="A15690" s="6">
        <f t="shared" si="234"/>
        <v>609562</v>
      </c>
      <c r="B15690" s="6">
        <v>74</v>
      </c>
      <c r="C15690" s="6">
        <v>20</v>
      </c>
      <c r="D15690" s="7">
        <v>653</v>
      </c>
      <c r="E15690" s="6" t="s">
        <v>5699</v>
      </c>
      <c r="H15690" s="7">
        <f>IF('Раздел 3.5'!AE58&gt;='Раздел 3.5'!AF58,0,1)</f>
        <v>0</v>
      </c>
    </row>
    <row r="15691" spans="1:8" x14ac:dyDescent="0.2">
      <c r="A15691" s="6">
        <f t="shared" si="234"/>
        <v>609562</v>
      </c>
      <c r="B15691" s="6">
        <v>74</v>
      </c>
      <c r="C15691" s="6">
        <v>20</v>
      </c>
      <c r="D15691" s="7">
        <v>654</v>
      </c>
      <c r="E15691" s="6" t="s">
        <v>5700</v>
      </c>
      <c r="H15691" s="7">
        <f>IF('Раздел 3.5'!AE59&gt;='Раздел 3.5'!AF59,0,1)</f>
        <v>0</v>
      </c>
    </row>
    <row r="15692" spans="1:8" x14ac:dyDescent="0.2">
      <c r="A15692" s="6">
        <f t="shared" si="234"/>
        <v>609562</v>
      </c>
      <c r="B15692" s="6">
        <v>74</v>
      </c>
      <c r="C15692" s="6">
        <v>20</v>
      </c>
      <c r="D15692" s="7">
        <v>655</v>
      </c>
      <c r="E15692" s="6" t="s">
        <v>5701</v>
      </c>
      <c r="H15692" s="7">
        <f>IF('Раздел 3.5'!AE60&gt;='Раздел 3.5'!AF60,0,1)</f>
        <v>0</v>
      </c>
    </row>
    <row r="15693" spans="1:8" x14ac:dyDescent="0.2">
      <c r="A15693" s="6">
        <f t="shared" si="234"/>
        <v>609562</v>
      </c>
      <c r="B15693" s="6">
        <v>74</v>
      </c>
      <c r="C15693" s="6">
        <v>20</v>
      </c>
      <c r="D15693" s="7">
        <v>656</v>
      </c>
      <c r="E15693" s="6" t="s">
        <v>5702</v>
      </c>
      <c r="H15693" s="7">
        <f>IF('Раздел 3.5'!AE61&gt;='Раздел 3.5'!AF61,0,1)</f>
        <v>0</v>
      </c>
    </row>
    <row r="15694" spans="1:8" x14ac:dyDescent="0.2">
      <c r="A15694" s="6">
        <f t="shared" si="234"/>
        <v>609562</v>
      </c>
      <c r="B15694" s="6">
        <v>74</v>
      </c>
      <c r="C15694" s="6">
        <v>20</v>
      </c>
      <c r="D15694" s="7">
        <v>657</v>
      </c>
      <c r="E15694" s="6" t="s">
        <v>5703</v>
      </c>
      <c r="H15694" s="7">
        <f>IF('Раздел 3.5'!AE62&gt;='Раздел 3.5'!AF62,0,1)</f>
        <v>0</v>
      </c>
    </row>
    <row r="15695" spans="1:8" x14ac:dyDescent="0.2">
      <c r="A15695" s="6">
        <f t="shared" si="234"/>
        <v>609562</v>
      </c>
      <c r="B15695" s="6">
        <v>74</v>
      </c>
      <c r="C15695" s="6">
        <v>20</v>
      </c>
      <c r="D15695" s="7">
        <v>658</v>
      </c>
      <c r="E15695" s="6" t="s">
        <v>5704</v>
      </c>
      <c r="H15695" s="7">
        <f>IF('Раздел 3.5'!AE63&gt;='Раздел 3.5'!AF63,0,1)</f>
        <v>0</v>
      </c>
    </row>
    <row r="15696" spans="1:8" x14ac:dyDescent="0.2">
      <c r="A15696" s="6">
        <f t="shared" si="234"/>
        <v>609562</v>
      </c>
      <c r="B15696" s="6">
        <v>74</v>
      </c>
      <c r="C15696" s="6">
        <v>20</v>
      </c>
      <c r="D15696" s="7">
        <v>659</v>
      </c>
      <c r="E15696" s="6" t="s">
        <v>5705</v>
      </c>
      <c r="H15696" s="7">
        <f>IF('Раздел 3.5'!AE64&gt;='Раздел 3.5'!AF64,0,1)</f>
        <v>0</v>
      </c>
    </row>
    <row r="15697" spans="1:8" x14ac:dyDescent="0.2">
      <c r="A15697" s="6">
        <f t="shared" si="234"/>
        <v>609562</v>
      </c>
      <c r="B15697" s="6">
        <v>74</v>
      </c>
      <c r="C15697" s="6">
        <v>20</v>
      </c>
      <c r="D15697" s="7">
        <v>660</v>
      </c>
      <c r="E15697" s="6" t="s">
        <v>5706</v>
      </c>
      <c r="H15697" s="7">
        <f>IF('Раздел 3.5'!AE65&gt;='Раздел 3.5'!AF65,0,1)</f>
        <v>0</v>
      </c>
    </row>
    <row r="15698" spans="1:8" x14ac:dyDescent="0.2">
      <c r="A15698" s="6">
        <f t="shared" si="234"/>
        <v>609562</v>
      </c>
      <c r="B15698" s="6">
        <v>74</v>
      </c>
      <c r="C15698" s="6">
        <v>20</v>
      </c>
      <c r="D15698" s="7">
        <v>661</v>
      </c>
      <c r="E15698" s="6" t="s">
        <v>5707</v>
      </c>
      <c r="H15698" s="7">
        <f>IF('Раздел 3.5'!AE66&gt;='Раздел 3.5'!AF66,0,1)</f>
        <v>0</v>
      </c>
    </row>
    <row r="15699" spans="1:8" x14ac:dyDescent="0.2">
      <c r="A15699" s="6">
        <f t="shared" si="234"/>
        <v>609562</v>
      </c>
      <c r="B15699" s="6">
        <v>74</v>
      </c>
      <c r="C15699" s="6">
        <v>20</v>
      </c>
      <c r="D15699" s="7">
        <v>662</v>
      </c>
      <c r="E15699" s="6" t="s">
        <v>5708</v>
      </c>
      <c r="H15699" s="7">
        <f>IF('Раздел 3.5'!AE67&gt;='Раздел 3.5'!AF67,0,1)</f>
        <v>0</v>
      </c>
    </row>
    <row r="15700" spans="1:8" x14ac:dyDescent="0.2">
      <c r="A15700" s="6">
        <f t="shared" si="234"/>
        <v>609562</v>
      </c>
      <c r="B15700" s="6">
        <v>74</v>
      </c>
      <c r="C15700" s="119">
        <v>20</v>
      </c>
      <c r="D15700" s="119">
        <v>663</v>
      </c>
      <c r="E15700" s="119" t="s">
        <v>5709</v>
      </c>
      <c r="F15700" s="119"/>
      <c r="G15700" s="119"/>
      <c r="H15700" s="119">
        <f>IF('Раздел 3.5'!AE68&gt;='Раздел 3.5'!AF68,0,1)</f>
        <v>0</v>
      </c>
    </row>
    <row r="15701" spans="1:8" x14ac:dyDescent="0.2">
      <c r="A15701" s="6">
        <f t="shared" si="234"/>
        <v>609562</v>
      </c>
      <c r="B15701" s="6">
        <v>74</v>
      </c>
      <c r="C15701" s="6">
        <v>21</v>
      </c>
      <c r="D15701" s="7">
        <v>664</v>
      </c>
      <c r="E15701" s="6" t="s">
        <v>5710</v>
      </c>
      <c r="F15701" s="125"/>
      <c r="G15701" s="125"/>
      <c r="H15701" s="125">
        <f>IF('Раздел 3.5'!AG21&gt;='Раздел 3.5'!AH21,0,1)</f>
        <v>0</v>
      </c>
    </row>
    <row r="15702" spans="1:8" x14ac:dyDescent="0.2">
      <c r="A15702" s="6">
        <f t="shared" si="234"/>
        <v>609562</v>
      </c>
      <c r="B15702" s="6">
        <v>74</v>
      </c>
      <c r="C15702" s="6">
        <v>21</v>
      </c>
      <c r="D15702" s="7">
        <v>665</v>
      </c>
      <c r="E15702" s="6" t="s">
        <v>5711</v>
      </c>
      <c r="F15702" s="7"/>
      <c r="G15702" s="7"/>
      <c r="H15702" s="7">
        <f>IF('Раздел 3.5'!AG22&gt;='Раздел 3.5'!AH22,0,1)</f>
        <v>0</v>
      </c>
    </row>
    <row r="15703" spans="1:8" x14ac:dyDescent="0.2">
      <c r="A15703" s="6">
        <f t="shared" si="234"/>
        <v>609562</v>
      </c>
      <c r="B15703" s="6">
        <v>74</v>
      </c>
      <c r="C15703" s="6">
        <v>21</v>
      </c>
      <c r="D15703" s="7">
        <v>666</v>
      </c>
      <c r="E15703" s="6" t="s">
        <v>5712</v>
      </c>
      <c r="F15703" s="7"/>
      <c r="G15703" s="7"/>
      <c r="H15703" s="7">
        <f>IF('Раздел 3.5'!AG23&gt;='Раздел 3.5'!AH23,0,1)</f>
        <v>0</v>
      </c>
    </row>
    <row r="15704" spans="1:8" x14ac:dyDescent="0.2">
      <c r="A15704" s="6">
        <f t="shared" si="234"/>
        <v>609562</v>
      </c>
      <c r="B15704" s="6">
        <v>74</v>
      </c>
      <c r="C15704" s="6">
        <v>21</v>
      </c>
      <c r="D15704" s="7">
        <v>667</v>
      </c>
      <c r="E15704" s="6" t="s">
        <v>5713</v>
      </c>
      <c r="F15704" s="7"/>
      <c r="G15704" s="7"/>
      <c r="H15704" s="7">
        <f>IF('Раздел 3.5'!AG24&gt;='Раздел 3.5'!AH24,0,1)</f>
        <v>0</v>
      </c>
    </row>
    <row r="15705" spans="1:8" x14ac:dyDescent="0.2">
      <c r="A15705" s="6">
        <f t="shared" si="234"/>
        <v>609562</v>
      </c>
      <c r="B15705" s="6">
        <v>74</v>
      </c>
      <c r="C15705" s="6">
        <v>21</v>
      </c>
      <c r="D15705" s="7">
        <v>668</v>
      </c>
      <c r="E15705" s="6" t="s">
        <v>5714</v>
      </c>
      <c r="F15705" s="7"/>
      <c r="G15705" s="7"/>
      <c r="H15705" s="7">
        <f>IF('Раздел 3.5'!AG25&gt;='Раздел 3.5'!AH25,0,1)</f>
        <v>0</v>
      </c>
    </row>
    <row r="15706" spans="1:8" x14ac:dyDescent="0.2">
      <c r="A15706" s="6">
        <f t="shared" si="234"/>
        <v>609562</v>
      </c>
      <c r="B15706" s="6">
        <v>74</v>
      </c>
      <c r="C15706" s="6">
        <v>21</v>
      </c>
      <c r="D15706" s="7">
        <v>669</v>
      </c>
      <c r="E15706" s="6" t="s">
        <v>5715</v>
      </c>
      <c r="F15706" s="7"/>
      <c r="G15706" s="7"/>
      <c r="H15706" s="7">
        <f>IF('Раздел 3.5'!AG26&gt;='Раздел 3.5'!AH26,0,1)</f>
        <v>0</v>
      </c>
    </row>
    <row r="15707" spans="1:8" x14ac:dyDescent="0.2">
      <c r="A15707" s="6">
        <f t="shared" si="234"/>
        <v>609562</v>
      </c>
      <c r="B15707" s="6">
        <v>74</v>
      </c>
      <c r="C15707" s="6">
        <v>21</v>
      </c>
      <c r="D15707" s="7">
        <v>670</v>
      </c>
      <c r="E15707" s="6" t="s">
        <v>5716</v>
      </c>
      <c r="F15707" s="7"/>
      <c r="G15707" s="7"/>
      <c r="H15707" s="7">
        <f>IF('Раздел 3.5'!AG27&gt;='Раздел 3.5'!AH27,0,1)</f>
        <v>0</v>
      </c>
    </row>
    <row r="15708" spans="1:8" x14ac:dyDescent="0.2">
      <c r="A15708" s="6">
        <f t="shared" si="234"/>
        <v>609562</v>
      </c>
      <c r="B15708" s="6">
        <v>74</v>
      </c>
      <c r="C15708" s="6">
        <v>21</v>
      </c>
      <c r="D15708" s="7">
        <v>671</v>
      </c>
      <c r="E15708" s="6" t="s">
        <v>5717</v>
      </c>
      <c r="F15708" s="7"/>
      <c r="G15708" s="7"/>
      <c r="H15708" s="7">
        <f>IF('Раздел 3.5'!AG28&gt;='Раздел 3.5'!AH28,0,1)</f>
        <v>0</v>
      </c>
    </row>
    <row r="15709" spans="1:8" x14ac:dyDescent="0.2">
      <c r="A15709" s="6">
        <f t="shared" si="234"/>
        <v>609562</v>
      </c>
      <c r="B15709" s="6">
        <v>74</v>
      </c>
      <c r="C15709" s="6">
        <v>21</v>
      </c>
      <c r="D15709" s="7">
        <v>672</v>
      </c>
      <c r="E15709" s="6" t="s">
        <v>5718</v>
      </c>
      <c r="F15709" s="7"/>
      <c r="G15709" s="7"/>
      <c r="H15709" s="7">
        <f>IF('Раздел 3.5'!AG29&gt;='Раздел 3.5'!AH29,0,1)</f>
        <v>0</v>
      </c>
    </row>
    <row r="15710" spans="1:8" x14ac:dyDescent="0.2">
      <c r="A15710" s="6">
        <f t="shared" si="234"/>
        <v>609562</v>
      </c>
      <c r="B15710" s="6">
        <v>74</v>
      </c>
      <c r="C15710" s="6">
        <v>21</v>
      </c>
      <c r="D15710" s="7">
        <v>673</v>
      </c>
      <c r="E15710" s="6" t="s">
        <v>5719</v>
      </c>
      <c r="F15710" s="7"/>
      <c r="G15710" s="7"/>
      <c r="H15710" s="7">
        <f>IF('Раздел 3.5'!AG30&gt;='Раздел 3.5'!AH30,0,1)</f>
        <v>0</v>
      </c>
    </row>
    <row r="15711" spans="1:8" x14ac:dyDescent="0.2">
      <c r="A15711" s="6">
        <f t="shared" ref="A15711:A15774" si="235">P_3</f>
        <v>609562</v>
      </c>
      <c r="B15711" s="6">
        <v>74</v>
      </c>
      <c r="C15711" s="6">
        <v>21</v>
      </c>
      <c r="D15711" s="7">
        <v>674</v>
      </c>
      <c r="E15711" s="6" t="s">
        <v>6526</v>
      </c>
      <c r="F15711" s="7"/>
      <c r="G15711" s="7"/>
      <c r="H15711" s="7">
        <f>IF('Раздел 3.5'!AG31&gt;='Раздел 3.5'!AH31,0,1)</f>
        <v>0</v>
      </c>
    </row>
    <row r="15712" spans="1:8" x14ac:dyDescent="0.2">
      <c r="A15712" s="6">
        <f t="shared" si="235"/>
        <v>609562</v>
      </c>
      <c r="B15712" s="6">
        <v>74</v>
      </c>
      <c r="C15712" s="6">
        <v>21</v>
      </c>
      <c r="D15712" s="7">
        <v>675</v>
      </c>
      <c r="E15712" s="6" t="s">
        <v>6527</v>
      </c>
      <c r="F15712" s="7"/>
      <c r="G15712" s="7"/>
      <c r="H15712" s="7">
        <f>IF('Раздел 3.5'!AG32&gt;='Раздел 3.5'!AH32,0,1)</f>
        <v>0</v>
      </c>
    </row>
    <row r="15713" spans="1:8" x14ac:dyDescent="0.2">
      <c r="A15713" s="6">
        <f t="shared" si="235"/>
        <v>609562</v>
      </c>
      <c r="B15713" s="6">
        <v>74</v>
      </c>
      <c r="C15713" s="6">
        <v>21</v>
      </c>
      <c r="D15713" s="7">
        <v>676</v>
      </c>
      <c r="E15713" s="6" t="s">
        <v>6528</v>
      </c>
      <c r="F15713" s="7"/>
      <c r="G15713" s="7"/>
      <c r="H15713" s="7">
        <f>IF('Раздел 3.5'!AG33&gt;='Раздел 3.5'!AH33,0,1)</f>
        <v>0</v>
      </c>
    </row>
    <row r="15714" spans="1:8" x14ac:dyDescent="0.2">
      <c r="A15714" s="6">
        <f t="shared" si="235"/>
        <v>609562</v>
      </c>
      <c r="B15714" s="6">
        <v>74</v>
      </c>
      <c r="C15714" s="6">
        <v>21</v>
      </c>
      <c r="D15714" s="7">
        <v>677</v>
      </c>
      <c r="E15714" s="6" t="s">
        <v>6529</v>
      </c>
      <c r="F15714" s="7"/>
      <c r="G15714" s="7"/>
      <c r="H15714" s="7">
        <f>IF('Раздел 3.5'!AG34&gt;='Раздел 3.5'!AH34,0,1)</f>
        <v>0</v>
      </c>
    </row>
    <row r="15715" spans="1:8" x14ac:dyDescent="0.2">
      <c r="A15715" s="6">
        <f t="shared" si="235"/>
        <v>609562</v>
      </c>
      <c r="B15715" s="6">
        <v>74</v>
      </c>
      <c r="C15715" s="6">
        <v>21</v>
      </c>
      <c r="D15715" s="7">
        <v>678</v>
      </c>
      <c r="E15715" s="6" t="s">
        <v>6530</v>
      </c>
      <c r="F15715" s="7"/>
      <c r="G15715" s="7"/>
      <c r="H15715" s="7">
        <f>IF('Раздел 3.5'!AG35&gt;='Раздел 3.5'!AH35,0,1)</f>
        <v>0</v>
      </c>
    </row>
    <row r="15716" spans="1:8" x14ac:dyDescent="0.2">
      <c r="A15716" s="6">
        <f t="shared" si="235"/>
        <v>609562</v>
      </c>
      <c r="B15716" s="6">
        <v>74</v>
      </c>
      <c r="C15716" s="6">
        <v>21</v>
      </c>
      <c r="D15716" s="7">
        <v>679</v>
      </c>
      <c r="E15716" s="6" t="s">
        <v>6531</v>
      </c>
      <c r="F15716" s="7"/>
      <c r="G15716" s="7"/>
      <c r="H15716" s="7">
        <f>IF('Раздел 3.5'!AG36&gt;='Раздел 3.5'!AH36,0,1)</f>
        <v>0</v>
      </c>
    </row>
    <row r="15717" spans="1:8" x14ac:dyDescent="0.2">
      <c r="A15717" s="6">
        <f t="shared" si="235"/>
        <v>609562</v>
      </c>
      <c r="B15717" s="6">
        <v>74</v>
      </c>
      <c r="C15717" s="6">
        <v>21</v>
      </c>
      <c r="D15717" s="7">
        <v>680</v>
      </c>
      <c r="E15717" s="6" t="s">
        <v>6532</v>
      </c>
      <c r="F15717" s="7"/>
      <c r="G15717" s="7"/>
      <c r="H15717" s="7">
        <f>IF('Раздел 3.5'!AG37&gt;='Раздел 3.5'!AH37,0,1)</f>
        <v>0</v>
      </c>
    </row>
    <row r="15718" spans="1:8" x14ac:dyDescent="0.2">
      <c r="A15718" s="6">
        <f t="shared" si="235"/>
        <v>609562</v>
      </c>
      <c r="B15718" s="6">
        <v>74</v>
      </c>
      <c r="C15718" s="6">
        <v>21</v>
      </c>
      <c r="D15718" s="7">
        <v>681</v>
      </c>
      <c r="E15718" s="6" t="s">
        <v>6533</v>
      </c>
      <c r="F15718" s="7"/>
      <c r="G15718" s="7"/>
      <c r="H15718" s="7">
        <f>IF('Раздел 3.5'!AG38&gt;='Раздел 3.5'!AH38,0,1)</f>
        <v>0</v>
      </c>
    </row>
    <row r="15719" spans="1:8" x14ac:dyDescent="0.2">
      <c r="A15719" s="6">
        <f t="shared" si="235"/>
        <v>609562</v>
      </c>
      <c r="B15719" s="6">
        <v>74</v>
      </c>
      <c r="C15719" s="6">
        <v>21</v>
      </c>
      <c r="D15719" s="7">
        <v>682</v>
      </c>
      <c r="E15719" s="6" t="s">
        <v>6534</v>
      </c>
      <c r="F15719" s="7"/>
      <c r="G15719" s="7"/>
      <c r="H15719" s="7">
        <f>IF('Раздел 3.5'!AG39&gt;='Раздел 3.5'!AH39,0,1)</f>
        <v>0</v>
      </c>
    </row>
    <row r="15720" spans="1:8" x14ac:dyDescent="0.2">
      <c r="A15720" s="6">
        <f t="shared" si="235"/>
        <v>609562</v>
      </c>
      <c r="B15720" s="6">
        <v>74</v>
      </c>
      <c r="C15720" s="6">
        <v>21</v>
      </c>
      <c r="D15720" s="7">
        <v>683</v>
      </c>
      <c r="E15720" s="6" t="s">
        <v>6535</v>
      </c>
      <c r="F15720" s="7"/>
      <c r="G15720" s="7"/>
      <c r="H15720" s="7">
        <f>IF('Раздел 3.5'!AG40&gt;='Раздел 3.5'!AH40,0,1)</f>
        <v>0</v>
      </c>
    </row>
    <row r="15721" spans="1:8" x14ac:dyDescent="0.2">
      <c r="A15721" s="6">
        <f t="shared" si="235"/>
        <v>609562</v>
      </c>
      <c r="B15721" s="6">
        <v>74</v>
      </c>
      <c r="C15721" s="6">
        <v>21</v>
      </c>
      <c r="D15721" s="7">
        <v>684</v>
      </c>
      <c r="E15721" s="6" t="s">
        <v>6536</v>
      </c>
      <c r="F15721" s="7"/>
      <c r="G15721" s="7"/>
      <c r="H15721" s="7">
        <f>IF('Раздел 3.5'!AG41&gt;='Раздел 3.5'!AH41,0,1)</f>
        <v>0</v>
      </c>
    </row>
    <row r="15722" spans="1:8" x14ac:dyDescent="0.2">
      <c r="A15722" s="6">
        <f t="shared" si="235"/>
        <v>609562</v>
      </c>
      <c r="B15722" s="6">
        <v>74</v>
      </c>
      <c r="C15722" s="6">
        <v>21</v>
      </c>
      <c r="D15722" s="7">
        <v>685</v>
      </c>
      <c r="E15722" s="6" t="s">
        <v>6537</v>
      </c>
      <c r="F15722" s="7"/>
      <c r="G15722" s="7"/>
      <c r="H15722" s="7">
        <f>IF('Раздел 3.5'!AG42&gt;='Раздел 3.5'!AH42,0,1)</f>
        <v>0</v>
      </c>
    </row>
    <row r="15723" spans="1:8" x14ac:dyDescent="0.2">
      <c r="A15723" s="6">
        <f t="shared" si="235"/>
        <v>609562</v>
      </c>
      <c r="B15723" s="6">
        <v>74</v>
      </c>
      <c r="C15723" s="6">
        <v>21</v>
      </c>
      <c r="D15723" s="7">
        <v>686</v>
      </c>
      <c r="E15723" s="6" t="s">
        <v>6538</v>
      </c>
      <c r="F15723" s="7"/>
      <c r="G15723" s="7"/>
      <c r="H15723" s="7">
        <f>IF('Раздел 3.5'!AG43&gt;='Раздел 3.5'!AH43,0,1)</f>
        <v>0</v>
      </c>
    </row>
    <row r="15724" spans="1:8" x14ac:dyDescent="0.2">
      <c r="A15724" s="6">
        <f t="shared" si="235"/>
        <v>609562</v>
      </c>
      <c r="B15724" s="6">
        <v>74</v>
      </c>
      <c r="C15724" s="6">
        <v>21</v>
      </c>
      <c r="D15724" s="7">
        <v>687</v>
      </c>
      <c r="E15724" s="6" t="s">
        <v>6539</v>
      </c>
      <c r="F15724" s="7"/>
      <c r="G15724" s="7"/>
      <c r="H15724" s="7">
        <f>IF('Раздел 3.5'!AG44&gt;='Раздел 3.5'!AH44,0,1)</f>
        <v>0</v>
      </c>
    </row>
    <row r="15725" spans="1:8" x14ac:dyDescent="0.2">
      <c r="A15725" s="6">
        <f t="shared" si="235"/>
        <v>609562</v>
      </c>
      <c r="B15725" s="6">
        <v>74</v>
      </c>
      <c r="C15725" s="6">
        <v>21</v>
      </c>
      <c r="D15725" s="7">
        <v>688</v>
      </c>
      <c r="E15725" s="6" t="s">
        <v>6540</v>
      </c>
      <c r="F15725" s="7"/>
      <c r="G15725" s="7"/>
      <c r="H15725" s="7">
        <f>IF('Раздел 3.5'!AG45&gt;='Раздел 3.5'!AH45,0,1)</f>
        <v>0</v>
      </c>
    </row>
    <row r="15726" spans="1:8" x14ac:dyDescent="0.2">
      <c r="A15726" s="6">
        <f t="shared" si="235"/>
        <v>609562</v>
      </c>
      <c r="B15726" s="6">
        <v>74</v>
      </c>
      <c r="C15726" s="6">
        <v>21</v>
      </c>
      <c r="D15726" s="7">
        <v>689</v>
      </c>
      <c r="E15726" s="6" t="s">
        <v>6541</v>
      </c>
      <c r="F15726" s="7"/>
      <c r="G15726" s="7"/>
      <c r="H15726" s="7">
        <f>IF('Раздел 3.5'!AG46&gt;='Раздел 3.5'!AH46,0,1)</f>
        <v>0</v>
      </c>
    </row>
    <row r="15727" spans="1:8" x14ac:dyDescent="0.2">
      <c r="A15727" s="6">
        <f t="shared" si="235"/>
        <v>609562</v>
      </c>
      <c r="B15727" s="6">
        <v>74</v>
      </c>
      <c r="C15727" s="6">
        <v>21</v>
      </c>
      <c r="D15727" s="7">
        <v>690</v>
      </c>
      <c r="E15727" s="6" t="s">
        <v>6542</v>
      </c>
      <c r="F15727" s="7"/>
      <c r="G15727" s="7"/>
      <c r="H15727" s="7">
        <f>IF('Раздел 3.5'!AG47&gt;='Раздел 3.5'!AH47,0,1)</f>
        <v>0</v>
      </c>
    </row>
    <row r="15728" spans="1:8" x14ac:dyDescent="0.2">
      <c r="A15728" s="6">
        <f t="shared" si="235"/>
        <v>609562</v>
      </c>
      <c r="B15728" s="6">
        <v>74</v>
      </c>
      <c r="C15728" s="6">
        <v>21</v>
      </c>
      <c r="D15728" s="7">
        <v>691</v>
      </c>
      <c r="E15728" s="6" t="s">
        <v>6543</v>
      </c>
      <c r="F15728" s="7"/>
      <c r="G15728" s="7"/>
      <c r="H15728" s="7">
        <f>IF('Раздел 3.5'!AG48&gt;='Раздел 3.5'!AH48,0,1)</f>
        <v>0</v>
      </c>
    </row>
    <row r="15729" spans="1:8" x14ac:dyDescent="0.2">
      <c r="A15729" s="6">
        <f t="shared" si="235"/>
        <v>609562</v>
      </c>
      <c r="B15729" s="6">
        <v>74</v>
      </c>
      <c r="C15729" s="6">
        <v>21</v>
      </c>
      <c r="D15729" s="7">
        <v>692</v>
      </c>
      <c r="E15729" s="6" t="s">
        <v>6544</v>
      </c>
      <c r="F15729" s="7"/>
      <c r="G15729" s="7"/>
      <c r="H15729" s="7">
        <f>IF('Раздел 3.5'!AG49&gt;='Раздел 3.5'!AH49,0,1)</f>
        <v>0</v>
      </c>
    </row>
    <row r="15730" spans="1:8" x14ac:dyDescent="0.2">
      <c r="A15730" s="6">
        <f t="shared" si="235"/>
        <v>609562</v>
      </c>
      <c r="B15730" s="6">
        <v>74</v>
      </c>
      <c r="C15730" s="6">
        <v>21</v>
      </c>
      <c r="D15730" s="7">
        <v>693</v>
      </c>
      <c r="E15730" s="6" t="s">
        <v>6605</v>
      </c>
      <c r="F15730" s="7"/>
      <c r="G15730" s="7"/>
      <c r="H15730" s="7">
        <f>IF('Раздел 3.5'!AG50&gt;='Раздел 3.5'!AH50,0,1)</f>
        <v>0</v>
      </c>
    </row>
    <row r="15731" spans="1:8" x14ac:dyDescent="0.2">
      <c r="A15731" s="6">
        <f t="shared" si="235"/>
        <v>609562</v>
      </c>
      <c r="B15731" s="6">
        <v>74</v>
      </c>
      <c r="C15731" s="6">
        <v>21</v>
      </c>
      <c r="D15731" s="7">
        <v>694</v>
      </c>
      <c r="E15731" s="6" t="s">
        <v>6606</v>
      </c>
      <c r="F15731" s="7"/>
      <c r="G15731" s="7"/>
      <c r="H15731" s="7">
        <f>IF('Раздел 3.5'!AG51&gt;='Раздел 3.5'!AH51,0,1)</f>
        <v>0</v>
      </c>
    </row>
    <row r="15732" spans="1:8" x14ac:dyDescent="0.2">
      <c r="A15732" s="6">
        <f t="shared" si="235"/>
        <v>609562</v>
      </c>
      <c r="B15732" s="6">
        <v>74</v>
      </c>
      <c r="C15732" s="6">
        <v>21</v>
      </c>
      <c r="D15732" s="7">
        <v>695</v>
      </c>
      <c r="E15732" s="6" t="s">
        <v>6607</v>
      </c>
      <c r="F15732" s="7"/>
      <c r="G15732" s="7"/>
      <c r="H15732" s="7">
        <f>IF('Раздел 3.5'!AG52&gt;='Раздел 3.5'!AH52,0,1)</f>
        <v>0</v>
      </c>
    </row>
    <row r="15733" spans="1:8" x14ac:dyDescent="0.2">
      <c r="A15733" s="6">
        <f t="shared" si="235"/>
        <v>609562</v>
      </c>
      <c r="B15733" s="6">
        <v>74</v>
      </c>
      <c r="C15733" s="6">
        <v>21</v>
      </c>
      <c r="D15733" s="7">
        <v>696</v>
      </c>
      <c r="E15733" s="6" t="s">
        <v>6608</v>
      </c>
      <c r="F15733" s="7"/>
      <c r="G15733" s="7"/>
      <c r="H15733" s="7">
        <f>IF('Раздел 3.5'!AG53&gt;='Раздел 3.5'!AH53,0,1)</f>
        <v>0</v>
      </c>
    </row>
    <row r="15734" spans="1:8" x14ac:dyDescent="0.2">
      <c r="A15734" s="6">
        <f t="shared" si="235"/>
        <v>609562</v>
      </c>
      <c r="B15734" s="6">
        <v>74</v>
      </c>
      <c r="C15734" s="6">
        <v>21</v>
      </c>
      <c r="D15734" s="7">
        <v>697</v>
      </c>
      <c r="E15734" s="6" t="s">
        <v>6609</v>
      </c>
      <c r="F15734" s="7"/>
      <c r="G15734" s="7"/>
      <c r="H15734" s="7">
        <f>IF('Раздел 3.5'!AG54&gt;='Раздел 3.5'!AH54,0,1)</f>
        <v>0</v>
      </c>
    </row>
    <row r="15735" spans="1:8" x14ac:dyDescent="0.2">
      <c r="A15735" s="6">
        <f t="shared" si="235"/>
        <v>609562</v>
      </c>
      <c r="B15735" s="6">
        <v>74</v>
      </c>
      <c r="C15735" s="6">
        <v>21</v>
      </c>
      <c r="D15735" s="7">
        <v>698</v>
      </c>
      <c r="E15735" s="6" t="s">
        <v>6612</v>
      </c>
      <c r="F15735" s="7"/>
      <c r="G15735" s="7"/>
      <c r="H15735" s="7">
        <f>IF('Раздел 3.5'!AG55&gt;='Раздел 3.5'!AH55,0,1)</f>
        <v>0</v>
      </c>
    </row>
    <row r="15736" spans="1:8" x14ac:dyDescent="0.2">
      <c r="A15736" s="6">
        <f t="shared" si="235"/>
        <v>609562</v>
      </c>
      <c r="B15736" s="6">
        <v>74</v>
      </c>
      <c r="C15736" s="6">
        <v>21</v>
      </c>
      <c r="D15736" s="7">
        <v>699</v>
      </c>
      <c r="E15736" s="6" t="s">
        <v>6613</v>
      </c>
      <c r="F15736" s="7"/>
      <c r="G15736" s="7"/>
      <c r="H15736" s="7">
        <f>IF('Раздел 3.5'!AG56&gt;='Раздел 3.5'!AH56,0,1)</f>
        <v>0</v>
      </c>
    </row>
    <row r="15737" spans="1:8" x14ac:dyDescent="0.2">
      <c r="A15737" s="6">
        <f t="shared" si="235"/>
        <v>609562</v>
      </c>
      <c r="B15737" s="6">
        <v>74</v>
      </c>
      <c r="C15737" s="6">
        <v>21</v>
      </c>
      <c r="D15737" s="7">
        <v>700</v>
      </c>
      <c r="E15737" s="6" t="s">
        <v>6614</v>
      </c>
      <c r="F15737" s="7"/>
      <c r="G15737" s="7"/>
      <c r="H15737" s="7">
        <f>IF('Раздел 3.5'!AG57&gt;='Раздел 3.5'!AH57,0,1)</f>
        <v>0</v>
      </c>
    </row>
    <row r="15738" spans="1:8" x14ac:dyDescent="0.2">
      <c r="A15738" s="6">
        <f t="shared" si="235"/>
        <v>609562</v>
      </c>
      <c r="B15738" s="6">
        <v>74</v>
      </c>
      <c r="C15738" s="6">
        <v>21</v>
      </c>
      <c r="D15738" s="7">
        <v>701</v>
      </c>
      <c r="E15738" s="6" t="s">
        <v>6615</v>
      </c>
      <c r="F15738" s="7"/>
      <c r="G15738" s="7"/>
      <c r="H15738" s="7">
        <f>IF('Раздел 3.5'!AG58&gt;='Раздел 3.5'!AH58,0,1)</f>
        <v>0</v>
      </c>
    </row>
    <row r="15739" spans="1:8" x14ac:dyDescent="0.2">
      <c r="A15739" s="6">
        <f t="shared" si="235"/>
        <v>609562</v>
      </c>
      <c r="B15739" s="6">
        <v>74</v>
      </c>
      <c r="C15739" s="6">
        <v>21</v>
      </c>
      <c r="D15739" s="7">
        <v>702</v>
      </c>
      <c r="E15739" s="6" t="s">
        <v>6616</v>
      </c>
      <c r="F15739" s="7"/>
      <c r="G15739" s="7"/>
      <c r="H15739" s="7">
        <f>IF('Раздел 3.5'!AG59&gt;='Раздел 3.5'!AH59,0,1)</f>
        <v>0</v>
      </c>
    </row>
    <row r="15740" spans="1:8" x14ac:dyDescent="0.2">
      <c r="A15740" s="6">
        <f t="shared" si="235"/>
        <v>609562</v>
      </c>
      <c r="B15740" s="6">
        <v>74</v>
      </c>
      <c r="C15740" s="6">
        <v>21</v>
      </c>
      <c r="D15740" s="7">
        <v>703</v>
      </c>
      <c r="E15740" s="6" t="s">
        <v>6617</v>
      </c>
      <c r="F15740" s="7"/>
      <c r="G15740" s="7"/>
      <c r="H15740" s="7">
        <f>IF('Раздел 3.5'!AG60&gt;='Раздел 3.5'!AH60,0,1)</f>
        <v>0</v>
      </c>
    </row>
    <row r="15741" spans="1:8" x14ac:dyDescent="0.2">
      <c r="A15741" s="6">
        <f t="shared" si="235"/>
        <v>609562</v>
      </c>
      <c r="B15741" s="6">
        <v>74</v>
      </c>
      <c r="C15741" s="6">
        <v>21</v>
      </c>
      <c r="D15741" s="7">
        <v>704</v>
      </c>
      <c r="E15741" s="6" t="s">
        <v>6618</v>
      </c>
      <c r="F15741" s="7"/>
      <c r="G15741" s="7"/>
      <c r="H15741" s="7">
        <f>IF('Раздел 3.5'!AG61&gt;='Раздел 3.5'!AH61,0,1)</f>
        <v>0</v>
      </c>
    </row>
    <row r="15742" spans="1:8" x14ac:dyDescent="0.2">
      <c r="A15742" s="6">
        <f t="shared" si="235"/>
        <v>609562</v>
      </c>
      <c r="B15742" s="6">
        <v>74</v>
      </c>
      <c r="C15742" s="6">
        <v>21</v>
      </c>
      <c r="D15742" s="7">
        <v>705</v>
      </c>
      <c r="E15742" s="6" t="s">
        <v>6619</v>
      </c>
      <c r="F15742" s="7"/>
      <c r="G15742" s="7"/>
      <c r="H15742" s="7">
        <f>IF('Раздел 3.5'!AG62&gt;='Раздел 3.5'!AH62,0,1)</f>
        <v>0</v>
      </c>
    </row>
    <row r="15743" spans="1:8" x14ac:dyDescent="0.2">
      <c r="A15743" s="6">
        <f t="shared" si="235"/>
        <v>609562</v>
      </c>
      <c r="B15743" s="6">
        <v>74</v>
      </c>
      <c r="C15743" s="6">
        <v>21</v>
      </c>
      <c r="D15743" s="7">
        <v>706</v>
      </c>
      <c r="E15743" s="6" t="s">
        <v>6620</v>
      </c>
      <c r="F15743" s="7"/>
      <c r="G15743" s="7"/>
      <c r="H15743" s="7">
        <f>IF('Раздел 3.5'!AG63&gt;='Раздел 3.5'!AH63,0,1)</f>
        <v>0</v>
      </c>
    </row>
    <row r="15744" spans="1:8" x14ac:dyDescent="0.2">
      <c r="A15744" s="6">
        <f t="shared" si="235"/>
        <v>609562</v>
      </c>
      <c r="B15744" s="6">
        <v>74</v>
      </c>
      <c r="C15744" s="6">
        <v>21</v>
      </c>
      <c r="D15744" s="7">
        <v>707</v>
      </c>
      <c r="E15744" s="6" t="s">
        <v>6621</v>
      </c>
      <c r="F15744" s="7"/>
      <c r="G15744" s="7"/>
      <c r="H15744" s="7">
        <f>IF('Раздел 3.5'!AG64&gt;='Раздел 3.5'!AH64,0,1)</f>
        <v>0</v>
      </c>
    </row>
    <row r="15745" spans="1:8" x14ac:dyDescent="0.2">
      <c r="A15745" s="6">
        <f t="shared" si="235"/>
        <v>609562</v>
      </c>
      <c r="B15745" s="6">
        <v>74</v>
      </c>
      <c r="C15745" s="6">
        <v>21</v>
      </c>
      <c r="D15745" s="7">
        <v>708</v>
      </c>
      <c r="E15745" s="6" t="s">
        <v>6622</v>
      </c>
      <c r="F15745" s="7"/>
      <c r="G15745" s="7"/>
      <c r="H15745" s="7">
        <f>IF('Раздел 3.5'!AG65&gt;='Раздел 3.5'!AH65,0,1)</f>
        <v>0</v>
      </c>
    </row>
    <row r="15746" spans="1:8" x14ac:dyDescent="0.2">
      <c r="A15746" s="6">
        <f t="shared" si="235"/>
        <v>609562</v>
      </c>
      <c r="B15746" s="6">
        <v>74</v>
      </c>
      <c r="C15746" s="6">
        <v>21</v>
      </c>
      <c r="D15746" s="7">
        <v>709</v>
      </c>
      <c r="E15746" s="6" t="s">
        <v>6623</v>
      </c>
      <c r="F15746" s="7"/>
      <c r="G15746" s="7"/>
      <c r="H15746" s="7">
        <f>IF('Раздел 3.5'!AG66&gt;='Раздел 3.5'!AH66,0,1)</f>
        <v>0</v>
      </c>
    </row>
    <row r="15747" spans="1:8" x14ac:dyDescent="0.2">
      <c r="A15747" s="6">
        <f t="shared" si="235"/>
        <v>609562</v>
      </c>
      <c r="B15747" s="6">
        <v>74</v>
      </c>
      <c r="C15747" s="6">
        <v>21</v>
      </c>
      <c r="D15747" s="7">
        <v>710</v>
      </c>
      <c r="E15747" s="6" t="s">
        <v>6624</v>
      </c>
      <c r="F15747" s="7"/>
      <c r="G15747" s="7"/>
      <c r="H15747" s="7">
        <f>IF('Раздел 3.5'!AG67&gt;='Раздел 3.5'!AH67,0,1)</f>
        <v>0</v>
      </c>
    </row>
    <row r="15748" spans="1:8" x14ac:dyDescent="0.2">
      <c r="A15748" s="6">
        <f t="shared" si="235"/>
        <v>609562</v>
      </c>
      <c r="B15748" s="6">
        <v>74</v>
      </c>
      <c r="C15748" s="119">
        <v>21</v>
      </c>
      <c r="D15748" s="119">
        <v>711</v>
      </c>
      <c r="E15748" s="119" t="s">
        <v>6625</v>
      </c>
      <c r="F15748" s="119"/>
      <c r="G15748" s="119"/>
      <c r="H15748" s="119">
        <f>IF('Раздел 3.5'!AG68&gt;='Раздел 3.5'!AH68,0,1)</f>
        <v>0</v>
      </c>
    </row>
    <row r="15749" spans="1:8" x14ac:dyDescent="0.2">
      <c r="A15749" s="6">
        <f t="shared" si="235"/>
        <v>609562</v>
      </c>
      <c r="B15749" s="6">
        <v>74</v>
      </c>
      <c r="C15749" s="6">
        <v>22</v>
      </c>
      <c r="D15749" s="7">
        <v>712</v>
      </c>
      <c r="E15749" s="6" t="s">
        <v>6626</v>
      </c>
      <c r="H15749" s="6">
        <f>IF('Раздел 3.5'!AI21&gt;='Раздел 3.5'!AJ21,0,1)</f>
        <v>0</v>
      </c>
    </row>
    <row r="15750" spans="1:8" x14ac:dyDescent="0.2">
      <c r="A15750" s="6">
        <f t="shared" si="235"/>
        <v>609562</v>
      </c>
      <c r="B15750" s="6">
        <v>74</v>
      </c>
      <c r="C15750" s="6">
        <v>22</v>
      </c>
      <c r="D15750" s="7">
        <v>713</v>
      </c>
      <c r="E15750" s="6" t="s">
        <v>6627</v>
      </c>
      <c r="H15750" s="6">
        <f>IF('Раздел 3.5'!AI22&gt;='Раздел 3.5'!AJ22,0,1)</f>
        <v>0</v>
      </c>
    </row>
    <row r="15751" spans="1:8" x14ac:dyDescent="0.2">
      <c r="A15751" s="6">
        <f t="shared" si="235"/>
        <v>609562</v>
      </c>
      <c r="B15751" s="6">
        <v>74</v>
      </c>
      <c r="C15751" s="6">
        <v>22</v>
      </c>
      <c r="D15751" s="7">
        <v>714</v>
      </c>
      <c r="E15751" s="6" t="s">
        <v>6628</v>
      </c>
      <c r="H15751" s="6">
        <f>IF('Раздел 3.5'!AI23&gt;='Раздел 3.5'!AJ23,0,1)</f>
        <v>0</v>
      </c>
    </row>
    <row r="15752" spans="1:8" x14ac:dyDescent="0.2">
      <c r="A15752" s="6">
        <f t="shared" si="235"/>
        <v>609562</v>
      </c>
      <c r="B15752" s="6">
        <v>74</v>
      </c>
      <c r="C15752" s="6">
        <v>22</v>
      </c>
      <c r="D15752" s="7">
        <v>715</v>
      </c>
      <c r="E15752" s="6" t="s">
        <v>6629</v>
      </c>
      <c r="H15752" s="6">
        <f>IF('Раздел 3.5'!AI24&gt;='Раздел 3.5'!AJ24,0,1)</f>
        <v>0</v>
      </c>
    </row>
    <row r="15753" spans="1:8" x14ac:dyDescent="0.2">
      <c r="A15753" s="6">
        <f t="shared" si="235"/>
        <v>609562</v>
      </c>
      <c r="B15753" s="6">
        <v>74</v>
      </c>
      <c r="C15753" s="6">
        <v>22</v>
      </c>
      <c r="D15753" s="7">
        <v>716</v>
      </c>
      <c r="E15753" s="6" t="s">
        <v>6630</v>
      </c>
      <c r="H15753" s="6">
        <f>IF('Раздел 3.5'!AI25&gt;='Раздел 3.5'!AJ25,0,1)</f>
        <v>0</v>
      </c>
    </row>
    <row r="15754" spans="1:8" x14ac:dyDescent="0.2">
      <c r="A15754" s="6">
        <f t="shared" si="235"/>
        <v>609562</v>
      </c>
      <c r="B15754" s="6">
        <v>74</v>
      </c>
      <c r="C15754" s="6">
        <v>22</v>
      </c>
      <c r="D15754" s="7">
        <v>717</v>
      </c>
      <c r="E15754" s="6" t="s">
        <v>6631</v>
      </c>
      <c r="H15754" s="6">
        <f>IF('Раздел 3.5'!AI26&gt;='Раздел 3.5'!AJ26,0,1)</f>
        <v>0</v>
      </c>
    </row>
    <row r="15755" spans="1:8" x14ac:dyDescent="0.2">
      <c r="A15755" s="6">
        <f t="shared" si="235"/>
        <v>609562</v>
      </c>
      <c r="B15755" s="6">
        <v>74</v>
      </c>
      <c r="C15755" s="6">
        <v>22</v>
      </c>
      <c r="D15755" s="7">
        <v>718</v>
      </c>
      <c r="E15755" s="6" t="s">
        <v>6632</v>
      </c>
      <c r="H15755" s="6">
        <f>IF('Раздел 3.5'!AI27&gt;='Раздел 3.5'!AJ27,0,1)</f>
        <v>0</v>
      </c>
    </row>
    <row r="15756" spans="1:8" x14ac:dyDescent="0.2">
      <c r="A15756" s="6">
        <f t="shared" si="235"/>
        <v>609562</v>
      </c>
      <c r="B15756" s="6">
        <v>74</v>
      </c>
      <c r="C15756" s="6">
        <v>22</v>
      </c>
      <c r="D15756" s="7">
        <v>719</v>
      </c>
      <c r="E15756" s="6" t="s">
        <v>6633</v>
      </c>
      <c r="H15756" s="6">
        <f>IF('Раздел 3.5'!AI28&gt;='Раздел 3.5'!AJ28,0,1)</f>
        <v>0</v>
      </c>
    </row>
    <row r="15757" spans="1:8" x14ac:dyDescent="0.2">
      <c r="A15757" s="6">
        <f t="shared" si="235"/>
        <v>609562</v>
      </c>
      <c r="B15757" s="6">
        <v>74</v>
      </c>
      <c r="C15757" s="6">
        <v>22</v>
      </c>
      <c r="D15757" s="7">
        <v>720</v>
      </c>
      <c r="E15757" s="6" t="s">
        <v>6634</v>
      </c>
      <c r="H15757" s="6">
        <f>IF('Раздел 3.5'!AI29&gt;='Раздел 3.5'!AJ29,0,1)</f>
        <v>0</v>
      </c>
    </row>
    <row r="15758" spans="1:8" x14ac:dyDescent="0.2">
      <c r="A15758" s="6">
        <f t="shared" si="235"/>
        <v>609562</v>
      </c>
      <c r="B15758" s="6">
        <v>74</v>
      </c>
      <c r="C15758" s="6">
        <v>22</v>
      </c>
      <c r="D15758" s="7">
        <v>721</v>
      </c>
      <c r="E15758" s="6" t="s">
        <v>6635</v>
      </c>
      <c r="H15758" s="6">
        <f>IF('Раздел 3.5'!AI30&gt;='Раздел 3.5'!AJ30,0,1)</f>
        <v>0</v>
      </c>
    </row>
    <row r="15759" spans="1:8" x14ac:dyDescent="0.2">
      <c r="A15759" s="6">
        <f t="shared" si="235"/>
        <v>609562</v>
      </c>
      <c r="B15759" s="6">
        <v>74</v>
      </c>
      <c r="C15759" s="6">
        <v>22</v>
      </c>
      <c r="D15759" s="7">
        <v>722</v>
      </c>
      <c r="E15759" s="6" t="s">
        <v>6636</v>
      </c>
      <c r="H15759" s="6">
        <f>IF('Раздел 3.5'!AI31&gt;='Раздел 3.5'!AJ31,0,1)</f>
        <v>0</v>
      </c>
    </row>
    <row r="15760" spans="1:8" x14ac:dyDescent="0.2">
      <c r="A15760" s="6">
        <f t="shared" si="235"/>
        <v>609562</v>
      </c>
      <c r="B15760" s="6">
        <v>74</v>
      </c>
      <c r="C15760" s="6">
        <v>22</v>
      </c>
      <c r="D15760" s="7">
        <v>723</v>
      </c>
      <c r="E15760" s="6" t="s">
        <v>6637</v>
      </c>
      <c r="H15760" s="6">
        <f>IF('Раздел 3.5'!AI32&gt;='Раздел 3.5'!AJ32,0,1)</f>
        <v>0</v>
      </c>
    </row>
    <row r="15761" spans="1:8" x14ac:dyDescent="0.2">
      <c r="A15761" s="6">
        <f t="shared" si="235"/>
        <v>609562</v>
      </c>
      <c r="B15761" s="6">
        <v>74</v>
      </c>
      <c r="C15761" s="6">
        <v>22</v>
      </c>
      <c r="D15761" s="7">
        <v>724</v>
      </c>
      <c r="E15761" s="6" t="s">
        <v>6638</v>
      </c>
      <c r="H15761" s="6">
        <f>IF('Раздел 3.5'!AI33&gt;='Раздел 3.5'!AJ33,0,1)</f>
        <v>0</v>
      </c>
    </row>
    <row r="15762" spans="1:8" x14ac:dyDescent="0.2">
      <c r="A15762" s="6">
        <f t="shared" si="235"/>
        <v>609562</v>
      </c>
      <c r="B15762" s="6">
        <v>74</v>
      </c>
      <c r="C15762" s="6">
        <v>22</v>
      </c>
      <c r="D15762" s="7">
        <v>725</v>
      </c>
      <c r="E15762" s="6" t="s">
        <v>6639</v>
      </c>
      <c r="H15762" s="6">
        <f>IF('Раздел 3.5'!AI34&gt;='Раздел 3.5'!AJ34,0,1)</f>
        <v>0</v>
      </c>
    </row>
    <row r="15763" spans="1:8" x14ac:dyDescent="0.2">
      <c r="A15763" s="6">
        <f t="shared" si="235"/>
        <v>609562</v>
      </c>
      <c r="B15763" s="6">
        <v>74</v>
      </c>
      <c r="C15763" s="6">
        <v>22</v>
      </c>
      <c r="D15763" s="7">
        <v>726</v>
      </c>
      <c r="E15763" s="6" t="s">
        <v>6640</v>
      </c>
      <c r="H15763" s="6">
        <f>IF('Раздел 3.5'!AI35&gt;='Раздел 3.5'!AJ35,0,1)</f>
        <v>0</v>
      </c>
    </row>
    <row r="15764" spans="1:8" x14ac:dyDescent="0.2">
      <c r="A15764" s="6">
        <f t="shared" si="235"/>
        <v>609562</v>
      </c>
      <c r="B15764" s="6">
        <v>74</v>
      </c>
      <c r="C15764" s="6">
        <v>22</v>
      </c>
      <c r="D15764" s="7">
        <v>727</v>
      </c>
      <c r="E15764" s="6" t="s">
        <v>6641</v>
      </c>
      <c r="H15764" s="6">
        <f>IF('Раздел 3.5'!AI36&gt;='Раздел 3.5'!AJ36,0,1)</f>
        <v>0</v>
      </c>
    </row>
    <row r="15765" spans="1:8" x14ac:dyDescent="0.2">
      <c r="A15765" s="6">
        <f t="shared" si="235"/>
        <v>609562</v>
      </c>
      <c r="B15765" s="6">
        <v>74</v>
      </c>
      <c r="C15765" s="6">
        <v>22</v>
      </c>
      <c r="D15765" s="7">
        <v>728</v>
      </c>
      <c r="E15765" s="6" t="s">
        <v>6642</v>
      </c>
      <c r="H15765" s="6">
        <f>IF('Раздел 3.5'!AI37&gt;='Раздел 3.5'!AJ37,0,1)</f>
        <v>0</v>
      </c>
    </row>
    <row r="15766" spans="1:8" x14ac:dyDescent="0.2">
      <c r="A15766" s="6">
        <f t="shared" si="235"/>
        <v>609562</v>
      </c>
      <c r="B15766" s="6">
        <v>74</v>
      </c>
      <c r="C15766" s="6">
        <v>22</v>
      </c>
      <c r="D15766" s="7">
        <v>729</v>
      </c>
      <c r="E15766" s="6" t="s">
        <v>6643</v>
      </c>
      <c r="H15766" s="6">
        <f>IF('Раздел 3.5'!AI38&gt;='Раздел 3.5'!AJ38,0,1)</f>
        <v>0</v>
      </c>
    </row>
    <row r="15767" spans="1:8" x14ac:dyDescent="0.2">
      <c r="A15767" s="6">
        <f t="shared" si="235"/>
        <v>609562</v>
      </c>
      <c r="B15767" s="6">
        <v>74</v>
      </c>
      <c r="C15767" s="6">
        <v>22</v>
      </c>
      <c r="D15767" s="7">
        <v>730</v>
      </c>
      <c r="E15767" s="6" t="s">
        <v>6644</v>
      </c>
      <c r="H15767" s="6">
        <f>IF('Раздел 3.5'!AI39&gt;='Раздел 3.5'!AJ39,0,1)</f>
        <v>0</v>
      </c>
    </row>
    <row r="15768" spans="1:8" x14ac:dyDescent="0.2">
      <c r="A15768" s="6">
        <f t="shared" si="235"/>
        <v>609562</v>
      </c>
      <c r="B15768" s="6">
        <v>74</v>
      </c>
      <c r="C15768" s="6">
        <v>22</v>
      </c>
      <c r="D15768" s="7">
        <v>731</v>
      </c>
      <c r="E15768" s="6" t="s">
        <v>6645</v>
      </c>
      <c r="H15768" s="6">
        <f>IF('Раздел 3.5'!AI40&gt;='Раздел 3.5'!AJ40,0,1)</f>
        <v>0</v>
      </c>
    </row>
    <row r="15769" spans="1:8" x14ac:dyDescent="0.2">
      <c r="A15769" s="6">
        <f t="shared" si="235"/>
        <v>609562</v>
      </c>
      <c r="B15769" s="6">
        <v>74</v>
      </c>
      <c r="C15769" s="6">
        <v>22</v>
      </c>
      <c r="D15769" s="7">
        <v>732</v>
      </c>
      <c r="E15769" s="6" t="s">
        <v>6646</v>
      </c>
      <c r="H15769" s="6">
        <f>IF('Раздел 3.5'!AI41&gt;='Раздел 3.5'!AJ41,0,1)</f>
        <v>0</v>
      </c>
    </row>
    <row r="15770" spans="1:8" x14ac:dyDescent="0.2">
      <c r="A15770" s="6">
        <f t="shared" si="235"/>
        <v>609562</v>
      </c>
      <c r="B15770" s="6">
        <v>74</v>
      </c>
      <c r="C15770" s="6">
        <v>22</v>
      </c>
      <c r="D15770" s="7">
        <v>733</v>
      </c>
      <c r="E15770" s="6" t="s">
        <v>6647</v>
      </c>
      <c r="H15770" s="6">
        <f>IF('Раздел 3.5'!AI42&gt;='Раздел 3.5'!AJ42,0,1)</f>
        <v>0</v>
      </c>
    </row>
    <row r="15771" spans="1:8" x14ac:dyDescent="0.2">
      <c r="A15771" s="6">
        <f t="shared" si="235"/>
        <v>609562</v>
      </c>
      <c r="B15771" s="6">
        <v>74</v>
      </c>
      <c r="C15771" s="6">
        <v>22</v>
      </c>
      <c r="D15771" s="7">
        <v>734</v>
      </c>
      <c r="E15771" s="6" t="s">
        <v>6648</v>
      </c>
      <c r="H15771" s="6">
        <f>IF('Раздел 3.5'!AI43&gt;='Раздел 3.5'!AJ43,0,1)</f>
        <v>0</v>
      </c>
    </row>
    <row r="15772" spans="1:8" x14ac:dyDescent="0.2">
      <c r="A15772" s="6">
        <f t="shared" si="235"/>
        <v>609562</v>
      </c>
      <c r="B15772" s="6">
        <v>74</v>
      </c>
      <c r="C15772" s="6">
        <v>22</v>
      </c>
      <c r="D15772" s="7">
        <v>735</v>
      </c>
      <c r="E15772" s="6" t="s">
        <v>6649</v>
      </c>
      <c r="H15772" s="6">
        <f>IF('Раздел 3.5'!AI44&gt;='Раздел 3.5'!AJ44,0,1)</f>
        <v>0</v>
      </c>
    </row>
    <row r="15773" spans="1:8" x14ac:dyDescent="0.2">
      <c r="A15773" s="6">
        <f t="shared" si="235"/>
        <v>609562</v>
      </c>
      <c r="B15773" s="6">
        <v>74</v>
      </c>
      <c r="C15773" s="6">
        <v>22</v>
      </c>
      <c r="D15773" s="7">
        <v>736</v>
      </c>
      <c r="E15773" s="6" t="s">
        <v>6650</v>
      </c>
      <c r="H15773" s="6">
        <f>IF('Раздел 3.5'!AI45&gt;='Раздел 3.5'!AJ45,0,1)</f>
        <v>0</v>
      </c>
    </row>
    <row r="15774" spans="1:8" x14ac:dyDescent="0.2">
      <c r="A15774" s="6">
        <f t="shared" si="235"/>
        <v>609562</v>
      </c>
      <c r="B15774" s="6">
        <v>74</v>
      </c>
      <c r="C15774" s="6">
        <v>22</v>
      </c>
      <c r="D15774" s="7">
        <v>737</v>
      </c>
      <c r="E15774" s="6" t="s">
        <v>6651</v>
      </c>
      <c r="H15774" s="6">
        <f>IF('Раздел 3.5'!AI46&gt;='Раздел 3.5'!AJ46,0,1)</f>
        <v>0</v>
      </c>
    </row>
    <row r="15775" spans="1:8" x14ac:dyDescent="0.2">
      <c r="A15775" s="6">
        <f t="shared" ref="A15775:A15942" si="236">P_3</f>
        <v>609562</v>
      </c>
      <c r="B15775" s="6">
        <v>74</v>
      </c>
      <c r="C15775" s="6">
        <v>22</v>
      </c>
      <c r="D15775" s="7">
        <v>738</v>
      </c>
      <c r="E15775" s="6" t="s">
        <v>6652</v>
      </c>
      <c r="H15775" s="6">
        <f>IF('Раздел 3.5'!AI47&gt;='Раздел 3.5'!AJ47,0,1)</f>
        <v>0</v>
      </c>
    </row>
    <row r="15776" spans="1:8" x14ac:dyDescent="0.2">
      <c r="A15776" s="6">
        <f t="shared" si="236"/>
        <v>609562</v>
      </c>
      <c r="B15776" s="6">
        <v>74</v>
      </c>
      <c r="C15776" s="6">
        <v>22</v>
      </c>
      <c r="D15776" s="7">
        <v>739</v>
      </c>
      <c r="E15776" s="6" t="s">
        <v>6653</v>
      </c>
      <c r="H15776" s="6">
        <f>IF('Раздел 3.5'!AI48&gt;='Раздел 3.5'!AJ48,0,1)</f>
        <v>0</v>
      </c>
    </row>
    <row r="15777" spans="1:8" x14ac:dyDescent="0.2">
      <c r="A15777" s="6">
        <f t="shared" si="236"/>
        <v>609562</v>
      </c>
      <c r="B15777" s="6">
        <v>74</v>
      </c>
      <c r="C15777" s="6">
        <v>22</v>
      </c>
      <c r="D15777" s="7">
        <v>740</v>
      </c>
      <c r="E15777" s="6" t="s">
        <v>6654</v>
      </c>
      <c r="H15777" s="6">
        <f>IF('Раздел 3.5'!AI49&gt;='Раздел 3.5'!AJ49,0,1)</f>
        <v>0</v>
      </c>
    </row>
    <row r="15778" spans="1:8" x14ac:dyDescent="0.2">
      <c r="A15778" s="6">
        <f t="shared" si="236"/>
        <v>609562</v>
      </c>
      <c r="B15778" s="6">
        <v>74</v>
      </c>
      <c r="C15778" s="6">
        <v>22</v>
      </c>
      <c r="D15778" s="7">
        <v>741</v>
      </c>
      <c r="E15778" s="6" t="s">
        <v>6655</v>
      </c>
      <c r="H15778" s="6">
        <f>IF('Раздел 3.5'!AI50&gt;='Раздел 3.5'!AJ50,0,1)</f>
        <v>0</v>
      </c>
    </row>
    <row r="15779" spans="1:8" x14ac:dyDescent="0.2">
      <c r="A15779" s="6">
        <f t="shared" si="236"/>
        <v>609562</v>
      </c>
      <c r="B15779" s="6">
        <v>74</v>
      </c>
      <c r="C15779" s="6">
        <v>22</v>
      </c>
      <c r="D15779" s="7">
        <v>742</v>
      </c>
      <c r="E15779" s="6" t="s">
        <v>6656</v>
      </c>
      <c r="H15779" s="6">
        <f>IF('Раздел 3.5'!AI51&gt;='Раздел 3.5'!AJ51,0,1)</f>
        <v>0</v>
      </c>
    </row>
    <row r="15780" spans="1:8" x14ac:dyDescent="0.2">
      <c r="A15780" s="6">
        <f t="shared" si="236"/>
        <v>609562</v>
      </c>
      <c r="B15780" s="6">
        <v>74</v>
      </c>
      <c r="C15780" s="6">
        <v>22</v>
      </c>
      <c r="D15780" s="7">
        <v>743</v>
      </c>
      <c r="E15780" s="6" t="s">
        <v>6657</v>
      </c>
      <c r="H15780" s="6">
        <f>IF('Раздел 3.5'!AI52&gt;='Раздел 3.5'!AJ52,0,1)</f>
        <v>0</v>
      </c>
    </row>
    <row r="15781" spans="1:8" x14ac:dyDescent="0.2">
      <c r="A15781" s="6">
        <f t="shared" si="236"/>
        <v>609562</v>
      </c>
      <c r="B15781" s="6">
        <v>74</v>
      </c>
      <c r="C15781" s="6">
        <v>22</v>
      </c>
      <c r="D15781" s="7">
        <v>744</v>
      </c>
      <c r="E15781" s="6" t="s">
        <v>6658</v>
      </c>
      <c r="H15781" s="6">
        <f>IF('Раздел 3.5'!AI53&gt;='Раздел 3.5'!AJ53,0,1)</f>
        <v>0</v>
      </c>
    </row>
    <row r="15782" spans="1:8" x14ac:dyDescent="0.2">
      <c r="A15782" s="6">
        <f t="shared" si="236"/>
        <v>609562</v>
      </c>
      <c r="B15782" s="6">
        <v>74</v>
      </c>
      <c r="C15782" s="6">
        <v>22</v>
      </c>
      <c r="D15782" s="7">
        <v>745</v>
      </c>
      <c r="E15782" s="6" t="s">
        <v>6659</v>
      </c>
      <c r="H15782" s="6">
        <f>IF('Раздел 3.5'!AI54&gt;='Раздел 3.5'!AJ54,0,1)</f>
        <v>0</v>
      </c>
    </row>
    <row r="15783" spans="1:8" x14ac:dyDescent="0.2">
      <c r="A15783" s="6">
        <f t="shared" si="236"/>
        <v>609562</v>
      </c>
      <c r="B15783" s="6">
        <v>74</v>
      </c>
      <c r="C15783" s="6">
        <v>22</v>
      </c>
      <c r="D15783" s="7">
        <v>746</v>
      </c>
      <c r="E15783" s="6" t="s">
        <v>6660</v>
      </c>
      <c r="H15783" s="6">
        <f>IF('Раздел 3.5'!AI55&gt;='Раздел 3.5'!AJ55,0,1)</f>
        <v>0</v>
      </c>
    </row>
    <row r="15784" spans="1:8" x14ac:dyDescent="0.2">
      <c r="A15784" s="6">
        <f t="shared" si="236"/>
        <v>609562</v>
      </c>
      <c r="B15784" s="6">
        <v>74</v>
      </c>
      <c r="C15784" s="6">
        <v>22</v>
      </c>
      <c r="D15784" s="7">
        <v>747</v>
      </c>
      <c r="E15784" s="6" t="s">
        <v>6661</v>
      </c>
      <c r="H15784" s="6">
        <f>IF('Раздел 3.5'!AI56&gt;='Раздел 3.5'!AJ56,0,1)</f>
        <v>0</v>
      </c>
    </row>
    <row r="15785" spans="1:8" x14ac:dyDescent="0.2">
      <c r="A15785" s="6">
        <f t="shared" si="236"/>
        <v>609562</v>
      </c>
      <c r="B15785" s="6">
        <v>74</v>
      </c>
      <c r="C15785" s="6">
        <v>22</v>
      </c>
      <c r="D15785" s="7">
        <v>748</v>
      </c>
      <c r="E15785" s="6" t="s">
        <v>6662</v>
      </c>
      <c r="H15785" s="6">
        <f>IF('Раздел 3.5'!AI57&gt;='Раздел 3.5'!AJ57,0,1)</f>
        <v>0</v>
      </c>
    </row>
    <row r="15786" spans="1:8" x14ac:dyDescent="0.2">
      <c r="A15786" s="6">
        <f t="shared" si="236"/>
        <v>609562</v>
      </c>
      <c r="B15786" s="6">
        <v>74</v>
      </c>
      <c r="C15786" s="6">
        <v>22</v>
      </c>
      <c r="D15786" s="7">
        <v>749</v>
      </c>
      <c r="E15786" s="6" t="s">
        <v>6663</v>
      </c>
      <c r="H15786" s="6">
        <f>IF('Раздел 3.5'!AI58&gt;='Раздел 3.5'!AJ58,0,1)</f>
        <v>0</v>
      </c>
    </row>
    <row r="15787" spans="1:8" x14ac:dyDescent="0.2">
      <c r="A15787" s="6">
        <f t="shared" si="236"/>
        <v>609562</v>
      </c>
      <c r="B15787" s="6">
        <v>74</v>
      </c>
      <c r="C15787" s="6">
        <v>22</v>
      </c>
      <c r="D15787" s="7">
        <v>750</v>
      </c>
      <c r="E15787" s="6" t="s">
        <v>6664</v>
      </c>
      <c r="H15787" s="6">
        <f>IF('Раздел 3.5'!AI59&gt;='Раздел 3.5'!AJ59,0,1)</f>
        <v>0</v>
      </c>
    </row>
    <row r="15788" spans="1:8" x14ac:dyDescent="0.2">
      <c r="A15788" s="6">
        <f t="shared" si="236"/>
        <v>609562</v>
      </c>
      <c r="B15788" s="6">
        <v>74</v>
      </c>
      <c r="C15788" s="6">
        <v>22</v>
      </c>
      <c r="D15788" s="7">
        <v>751</v>
      </c>
      <c r="E15788" s="6" t="s">
        <v>6665</v>
      </c>
      <c r="H15788" s="6">
        <f>IF('Раздел 3.5'!AI60&gt;='Раздел 3.5'!AJ60,0,1)</f>
        <v>0</v>
      </c>
    </row>
    <row r="15789" spans="1:8" x14ac:dyDescent="0.2">
      <c r="A15789" s="6">
        <f t="shared" si="236"/>
        <v>609562</v>
      </c>
      <c r="B15789" s="6">
        <v>74</v>
      </c>
      <c r="C15789" s="6">
        <v>22</v>
      </c>
      <c r="D15789" s="7">
        <v>752</v>
      </c>
      <c r="E15789" s="6" t="s">
        <v>6666</v>
      </c>
      <c r="H15789" s="6">
        <f>IF('Раздел 3.5'!AI61&gt;='Раздел 3.5'!AJ61,0,1)</f>
        <v>0</v>
      </c>
    </row>
    <row r="15790" spans="1:8" x14ac:dyDescent="0.2">
      <c r="A15790" s="6">
        <f t="shared" si="236"/>
        <v>609562</v>
      </c>
      <c r="B15790" s="6">
        <v>74</v>
      </c>
      <c r="C15790" s="6">
        <v>22</v>
      </c>
      <c r="D15790" s="7">
        <v>753</v>
      </c>
      <c r="E15790" s="6" t="s">
        <v>6667</v>
      </c>
      <c r="H15790" s="6">
        <f>IF('Раздел 3.5'!AI62&gt;='Раздел 3.5'!AJ62,0,1)</f>
        <v>0</v>
      </c>
    </row>
    <row r="15791" spans="1:8" x14ac:dyDescent="0.2">
      <c r="A15791" s="6">
        <f t="shared" si="236"/>
        <v>609562</v>
      </c>
      <c r="B15791" s="6">
        <v>74</v>
      </c>
      <c r="C15791" s="6">
        <v>22</v>
      </c>
      <c r="D15791" s="7">
        <v>754</v>
      </c>
      <c r="E15791" s="6" t="s">
        <v>6668</v>
      </c>
      <c r="H15791" s="6">
        <f>IF('Раздел 3.5'!AI63&gt;='Раздел 3.5'!AJ63,0,1)</f>
        <v>0</v>
      </c>
    </row>
    <row r="15792" spans="1:8" x14ac:dyDescent="0.2">
      <c r="A15792" s="6">
        <f t="shared" si="236"/>
        <v>609562</v>
      </c>
      <c r="B15792" s="6">
        <v>74</v>
      </c>
      <c r="C15792" s="6">
        <v>22</v>
      </c>
      <c r="D15792" s="7">
        <v>755</v>
      </c>
      <c r="E15792" s="6" t="s">
        <v>6669</v>
      </c>
      <c r="H15792" s="6">
        <f>IF('Раздел 3.5'!AI64&gt;='Раздел 3.5'!AJ64,0,1)</f>
        <v>0</v>
      </c>
    </row>
    <row r="15793" spans="1:8" x14ac:dyDescent="0.2">
      <c r="A15793" s="6">
        <f t="shared" si="236"/>
        <v>609562</v>
      </c>
      <c r="B15793" s="6">
        <v>74</v>
      </c>
      <c r="C15793" s="6">
        <v>22</v>
      </c>
      <c r="D15793" s="7">
        <v>756</v>
      </c>
      <c r="E15793" s="6" t="s">
        <v>6670</v>
      </c>
      <c r="H15793" s="6">
        <f>IF('Раздел 3.5'!AI65&gt;='Раздел 3.5'!AJ65,0,1)</f>
        <v>0</v>
      </c>
    </row>
    <row r="15794" spans="1:8" x14ac:dyDescent="0.2">
      <c r="A15794" s="6">
        <f t="shared" si="236"/>
        <v>609562</v>
      </c>
      <c r="B15794" s="6">
        <v>74</v>
      </c>
      <c r="C15794" s="6">
        <v>22</v>
      </c>
      <c r="D15794" s="7">
        <v>757</v>
      </c>
      <c r="E15794" s="6" t="s">
        <v>6671</v>
      </c>
      <c r="H15794" s="6">
        <f>IF('Раздел 3.5'!AI66&gt;='Раздел 3.5'!AJ66,0,1)</f>
        <v>0</v>
      </c>
    </row>
    <row r="15795" spans="1:8" x14ac:dyDescent="0.2">
      <c r="A15795" s="6">
        <f t="shared" si="236"/>
        <v>609562</v>
      </c>
      <c r="B15795" s="6">
        <v>74</v>
      </c>
      <c r="C15795" s="6">
        <v>22</v>
      </c>
      <c r="D15795" s="7">
        <v>758</v>
      </c>
      <c r="E15795" s="6" t="s">
        <v>6672</v>
      </c>
      <c r="H15795" s="6">
        <f>IF('Раздел 3.5'!AI67&gt;='Раздел 3.5'!AJ67,0,1)</f>
        <v>0</v>
      </c>
    </row>
    <row r="15796" spans="1:8" x14ac:dyDescent="0.2">
      <c r="A15796" s="6">
        <f t="shared" si="236"/>
        <v>609562</v>
      </c>
      <c r="B15796" s="119">
        <v>74</v>
      </c>
      <c r="C15796" s="119">
        <v>22</v>
      </c>
      <c r="D15796" s="119">
        <v>759</v>
      </c>
      <c r="E15796" s="119" t="s">
        <v>6673</v>
      </c>
      <c r="F15796" s="119"/>
      <c r="G15796" s="119"/>
      <c r="H15796" s="119">
        <f>IF('Раздел 3.5'!AI68&gt;='Раздел 3.5'!AJ68,0,1)</f>
        <v>0</v>
      </c>
    </row>
    <row r="15797" spans="1:8" x14ac:dyDescent="0.2">
      <c r="A15797" s="117">
        <f t="shared" si="236"/>
        <v>609562</v>
      </c>
      <c r="B15797" s="117">
        <v>75</v>
      </c>
      <c r="C15797" s="117">
        <v>0</v>
      </c>
      <c r="D15797" s="117">
        <v>0</v>
      </c>
      <c r="E15797" s="117" t="str">
        <f>CONCATENATE("Межраздельный контроль - количество ошибок: ",H15797)</f>
        <v>Межраздельный контроль - количество ошибок: 0</v>
      </c>
      <c r="F15797" s="117"/>
      <c r="G15797" s="117"/>
      <c r="H15797" s="117">
        <f>SUM(H15798:H16282)</f>
        <v>0</v>
      </c>
    </row>
    <row r="15798" spans="1:8" x14ac:dyDescent="0.2">
      <c r="A15798" s="6">
        <f t="shared" si="236"/>
        <v>609562</v>
      </c>
      <c r="B15798" s="6">
        <v>75</v>
      </c>
      <c r="C15798" s="6">
        <v>1</v>
      </c>
      <c r="D15798" s="6">
        <v>1</v>
      </c>
      <c r="E15798" s="6" t="s">
        <v>21229</v>
      </c>
      <c r="H15798" s="6">
        <f>IF('Раздел 3.1'!P21='Раздел 3.2'!P21,0,1)</f>
        <v>0</v>
      </c>
    </row>
    <row r="15799" spans="1:8" x14ac:dyDescent="0.2">
      <c r="A15799" s="6">
        <f t="shared" si="236"/>
        <v>609562</v>
      </c>
      <c r="B15799" s="6">
        <v>75</v>
      </c>
      <c r="C15799" s="6">
        <v>1</v>
      </c>
      <c r="D15799" s="6">
        <v>2</v>
      </c>
      <c r="E15799" s="6" t="s">
        <v>21230</v>
      </c>
      <c r="H15799" s="6">
        <f>IF('Раздел 3.1'!P22='Раздел 3.2'!P22,0,1)</f>
        <v>0</v>
      </c>
    </row>
    <row r="15800" spans="1:8" x14ac:dyDescent="0.2">
      <c r="A15800" s="6">
        <f t="shared" si="236"/>
        <v>609562</v>
      </c>
      <c r="B15800" s="6">
        <v>75</v>
      </c>
      <c r="C15800" s="6">
        <v>1</v>
      </c>
      <c r="D15800" s="6">
        <v>3</v>
      </c>
      <c r="E15800" s="6" t="s">
        <v>21231</v>
      </c>
      <c r="H15800" s="6">
        <f>IF('Раздел 3.1'!P23='Раздел 3.2'!P23,0,1)</f>
        <v>0</v>
      </c>
    </row>
    <row r="15801" spans="1:8" x14ac:dyDescent="0.2">
      <c r="A15801" s="6">
        <f t="shared" si="236"/>
        <v>609562</v>
      </c>
      <c r="B15801" s="6">
        <v>75</v>
      </c>
      <c r="C15801" s="6">
        <v>1</v>
      </c>
      <c r="D15801" s="6">
        <v>4</v>
      </c>
      <c r="E15801" s="6" t="s">
        <v>21232</v>
      </c>
      <c r="H15801" s="6">
        <f>IF('Раздел 3.1'!P24='Раздел 3.2'!P24,0,1)</f>
        <v>0</v>
      </c>
    </row>
    <row r="15802" spans="1:8" x14ac:dyDescent="0.2">
      <c r="A15802" s="6">
        <f t="shared" si="236"/>
        <v>609562</v>
      </c>
      <c r="B15802" s="6">
        <v>75</v>
      </c>
      <c r="C15802" s="6">
        <v>1</v>
      </c>
      <c r="D15802" s="6">
        <v>5</v>
      </c>
      <c r="E15802" s="6" t="s">
        <v>21233</v>
      </c>
      <c r="H15802" s="6">
        <f>IF('Раздел 3.1'!P25='Раздел 3.2'!P25,0,1)</f>
        <v>0</v>
      </c>
    </row>
    <row r="15803" spans="1:8" x14ac:dyDescent="0.2">
      <c r="A15803" s="6">
        <f t="shared" si="236"/>
        <v>609562</v>
      </c>
      <c r="B15803" s="6">
        <v>75</v>
      </c>
      <c r="C15803" s="6">
        <v>1</v>
      </c>
      <c r="D15803" s="6">
        <v>6</v>
      </c>
      <c r="E15803" s="6" t="s">
        <v>21234</v>
      </c>
      <c r="H15803" s="6">
        <f>IF('Раздел 3.1'!P26='Раздел 3.2'!P26,0,1)</f>
        <v>0</v>
      </c>
    </row>
    <row r="15804" spans="1:8" x14ac:dyDescent="0.2">
      <c r="A15804" s="6">
        <f t="shared" si="236"/>
        <v>609562</v>
      </c>
      <c r="B15804" s="6">
        <v>75</v>
      </c>
      <c r="C15804" s="6">
        <v>1</v>
      </c>
      <c r="D15804" s="6">
        <v>7</v>
      </c>
      <c r="E15804" s="6" t="s">
        <v>21235</v>
      </c>
      <c r="H15804" s="6">
        <f>IF('Раздел 3.1'!P27='Раздел 3.2'!P27,0,1)</f>
        <v>0</v>
      </c>
    </row>
    <row r="15805" spans="1:8" x14ac:dyDescent="0.2">
      <c r="A15805" s="6">
        <f t="shared" si="236"/>
        <v>609562</v>
      </c>
      <c r="B15805" s="6">
        <v>75</v>
      </c>
      <c r="C15805" s="6">
        <v>1</v>
      </c>
      <c r="D15805" s="6">
        <v>8</v>
      </c>
      <c r="E15805" s="6" t="s">
        <v>21236</v>
      </c>
      <c r="H15805" s="6">
        <f>IF('Раздел 3.1'!P28='Раздел 3.2'!P28,0,1)</f>
        <v>0</v>
      </c>
    </row>
    <row r="15806" spans="1:8" x14ac:dyDescent="0.2">
      <c r="A15806" s="6">
        <f t="shared" si="236"/>
        <v>609562</v>
      </c>
      <c r="B15806" s="6">
        <v>75</v>
      </c>
      <c r="C15806" s="6">
        <v>1</v>
      </c>
      <c r="D15806" s="6">
        <v>9</v>
      </c>
      <c r="E15806" s="6" t="s">
        <v>21237</v>
      </c>
      <c r="H15806" s="6">
        <f>IF('Раздел 3.1'!P29='Раздел 3.2'!P29,0,1)</f>
        <v>0</v>
      </c>
    </row>
    <row r="15807" spans="1:8" x14ac:dyDescent="0.2">
      <c r="A15807" s="6">
        <f t="shared" si="236"/>
        <v>609562</v>
      </c>
      <c r="B15807" s="6">
        <v>75</v>
      </c>
      <c r="C15807" s="6">
        <v>1</v>
      </c>
      <c r="D15807" s="6">
        <v>10</v>
      </c>
      <c r="E15807" s="6" t="s">
        <v>21238</v>
      </c>
      <c r="H15807" s="6">
        <f>IF('Раздел 3.1'!P30='Раздел 3.2'!P30,0,1)</f>
        <v>0</v>
      </c>
    </row>
    <row r="15808" spans="1:8" x14ac:dyDescent="0.2">
      <c r="A15808" s="6">
        <f t="shared" si="236"/>
        <v>609562</v>
      </c>
      <c r="B15808" s="6">
        <v>75</v>
      </c>
      <c r="C15808" s="6">
        <v>1</v>
      </c>
      <c r="D15808" s="6">
        <v>11</v>
      </c>
      <c r="E15808" s="6" t="s">
        <v>21239</v>
      </c>
      <c r="H15808" s="6">
        <f>IF('Раздел 3.1'!P31='Раздел 3.2'!P31,0,1)</f>
        <v>0</v>
      </c>
    </row>
    <row r="15809" spans="1:8" x14ac:dyDescent="0.2">
      <c r="A15809" s="6">
        <f t="shared" si="236"/>
        <v>609562</v>
      </c>
      <c r="B15809" s="6">
        <v>75</v>
      </c>
      <c r="C15809" s="6">
        <v>1</v>
      </c>
      <c r="D15809" s="6">
        <v>12</v>
      </c>
      <c r="E15809" s="6" t="s">
        <v>21240</v>
      </c>
      <c r="H15809" s="6">
        <f>IF('Раздел 3.1'!P32='Раздел 3.2'!P32,0,1)</f>
        <v>0</v>
      </c>
    </row>
    <row r="15810" spans="1:8" x14ac:dyDescent="0.2">
      <c r="A15810" s="6">
        <f t="shared" si="236"/>
        <v>609562</v>
      </c>
      <c r="B15810" s="6">
        <v>75</v>
      </c>
      <c r="C15810" s="6">
        <v>1</v>
      </c>
      <c r="D15810" s="6">
        <v>13</v>
      </c>
      <c r="E15810" s="6" t="s">
        <v>21241</v>
      </c>
      <c r="H15810" s="6">
        <f>IF('Раздел 3.1'!P33='Раздел 3.2'!P33,0,1)</f>
        <v>0</v>
      </c>
    </row>
    <row r="15811" spans="1:8" x14ac:dyDescent="0.2">
      <c r="A15811" s="6">
        <f t="shared" si="236"/>
        <v>609562</v>
      </c>
      <c r="B15811" s="6">
        <v>75</v>
      </c>
      <c r="C15811" s="6">
        <v>1</v>
      </c>
      <c r="D15811" s="6">
        <v>14</v>
      </c>
      <c r="E15811" s="6" t="s">
        <v>21242</v>
      </c>
      <c r="H15811" s="6">
        <f>IF('Раздел 3.1'!P34='Раздел 3.2'!P34,0,1)</f>
        <v>0</v>
      </c>
    </row>
    <row r="15812" spans="1:8" x14ac:dyDescent="0.2">
      <c r="A15812" s="6">
        <f t="shared" si="236"/>
        <v>609562</v>
      </c>
      <c r="B15812" s="6">
        <v>75</v>
      </c>
      <c r="C15812" s="6">
        <v>1</v>
      </c>
      <c r="D15812" s="6">
        <v>15</v>
      </c>
      <c r="E15812" s="6" t="s">
        <v>21243</v>
      </c>
      <c r="H15812" s="6">
        <f>IF('Раздел 3.1'!P35='Раздел 3.2'!P35,0,1)</f>
        <v>0</v>
      </c>
    </row>
    <row r="15813" spans="1:8" x14ac:dyDescent="0.2">
      <c r="A15813" s="6">
        <f t="shared" si="236"/>
        <v>609562</v>
      </c>
      <c r="B15813" s="6">
        <v>75</v>
      </c>
      <c r="C15813" s="6">
        <v>1</v>
      </c>
      <c r="D15813" s="6">
        <v>16</v>
      </c>
      <c r="E15813" s="6" t="s">
        <v>21244</v>
      </c>
      <c r="H15813" s="6">
        <f>IF('Раздел 3.1'!P36='Раздел 3.2'!P36,0,1)</f>
        <v>0</v>
      </c>
    </row>
    <row r="15814" spans="1:8" x14ac:dyDescent="0.2">
      <c r="A15814" s="6">
        <f t="shared" si="236"/>
        <v>609562</v>
      </c>
      <c r="B15814" s="6">
        <v>75</v>
      </c>
      <c r="C15814" s="6">
        <v>1</v>
      </c>
      <c r="D15814" s="6">
        <v>17</v>
      </c>
      <c r="E15814" s="6" t="s">
        <v>21245</v>
      </c>
      <c r="H15814" s="6">
        <f>IF('Раздел 3.1'!P37='Раздел 3.2'!P37,0,1)</f>
        <v>0</v>
      </c>
    </row>
    <row r="15815" spans="1:8" x14ac:dyDescent="0.2">
      <c r="A15815" s="6">
        <f t="shared" si="236"/>
        <v>609562</v>
      </c>
      <c r="B15815" s="6">
        <v>75</v>
      </c>
      <c r="C15815" s="6">
        <v>1</v>
      </c>
      <c r="D15815" s="6">
        <v>18</v>
      </c>
      <c r="E15815" s="6" t="s">
        <v>21246</v>
      </c>
      <c r="H15815" s="6">
        <f>IF('Раздел 3.1'!P38='Раздел 3.2'!P38,0,1)</f>
        <v>0</v>
      </c>
    </row>
    <row r="15816" spans="1:8" x14ac:dyDescent="0.2">
      <c r="A15816" s="6">
        <f t="shared" si="236"/>
        <v>609562</v>
      </c>
      <c r="B15816" s="6">
        <v>75</v>
      </c>
      <c r="C15816" s="6">
        <v>1</v>
      </c>
      <c r="D15816" s="6">
        <v>19</v>
      </c>
      <c r="E15816" s="6" t="s">
        <v>21247</v>
      </c>
      <c r="H15816" s="6">
        <f>IF('Раздел 3.1'!P39='Раздел 3.2'!P39,0,1)</f>
        <v>0</v>
      </c>
    </row>
    <row r="15817" spans="1:8" x14ac:dyDescent="0.2">
      <c r="A15817" s="6">
        <f t="shared" si="236"/>
        <v>609562</v>
      </c>
      <c r="B15817" s="6">
        <v>75</v>
      </c>
      <c r="C15817" s="6">
        <v>1</v>
      </c>
      <c r="D15817" s="6">
        <v>20</v>
      </c>
      <c r="E15817" s="6" t="s">
        <v>19376</v>
      </c>
      <c r="H15817" s="6">
        <f>IF('Раздел 3.1'!P40='Раздел 3.2'!P40,0,1)</f>
        <v>0</v>
      </c>
    </row>
    <row r="15818" spans="1:8" x14ac:dyDescent="0.2">
      <c r="A15818" s="6">
        <f t="shared" si="236"/>
        <v>609562</v>
      </c>
      <c r="B15818" s="6">
        <v>75</v>
      </c>
      <c r="C15818" s="6">
        <v>1</v>
      </c>
      <c r="D15818" s="6">
        <v>21</v>
      </c>
      <c r="E15818" s="6" t="s">
        <v>19377</v>
      </c>
      <c r="H15818" s="6">
        <f>IF('Раздел 3.1'!P41='Раздел 3.2'!P41,0,1)</f>
        <v>0</v>
      </c>
    </row>
    <row r="15819" spans="1:8" x14ac:dyDescent="0.2">
      <c r="A15819" s="6">
        <f t="shared" si="236"/>
        <v>609562</v>
      </c>
      <c r="B15819" s="6">
        <v>75</v>
      </c>
      <c r="C15819" s="6">
        <v>1</v>
      </c>
      <c r="D15819" s="6">
        <v>22</v>
      </c>
      <c r="E15819" s="6" t="s">
        <v>19378</v>
      </c>
      <c r="H15819" s="6">
        <f>IF('Раздел 3.1'!P42='Раздел 3.2'!P42,0,1)</f>
        <v>0</v>
      </c>
    </row>
    <row r="15820" spans="1:8" x14ac:dyDescent="0.2">
      <c r="A15820" s="6">
        <f t="shared" si="236"/>
        <v>609562</v>
      </c>
      <c r="B15820" s="6">
        <v>75</v>
      </c>
      <c r="C15820" s="6">
        <v>1</v>
      </c>
      <c r="D15820" s="6">
        <v>23</v>
      </c>
      <c r="E15820" s="6" t="s">
        <v>19379</v>
      </c>
      <c r="H15820" s="6">
        <f>IF('Раздел 3.1'!P43='Раздел 3.2'!P43,0,1)</f>
        <v>0</v>
      </c>
    </row>
    <row r="15821" spans="1:8" x14ac:dyDescent="0.2">
      <c r="A15821" s="6">
        <f t="shared" si="236"/>
        <v>609562</v>
      </c>
      <c r="B15821" s="6">
        <v>75</v>
      </c>
      <c r="C15821" s="6">
        <v>1</v>
      </c>
      <c r="D15821" s="6">
        <v>24</v>
      </c>
      <c r="E15821" s="6" t="s">
        <v>19380</v>
      </c>
      <c r="H15821" s="6">
        <f>IF('Раздел 3.1'!P44='Раздел 3.2'!P44,0,1)</f>
        <v>0</v>
      </c>
    </row>
    <row r="15822" spans="1:8" x14ac:dyDescent="0.2">
      <c r="A15822" s="6">
        <f t="shared" si="236"/>
        <v>609562</v>
      </c>
      <c r="B15822" s="6">
        <v>75</v>
      </c>
      <c r="C15822" s="6">
        <v>1</v>
      </c>
      <c r="D15822" s="6">
        <v>25</v>
      </c>
      <c r="E15822" s="6" t="s">
        <v>20143</v>
      </c>
      <c r="H15822" s="6">
        <f>IF('Раздел 3.1'!P45='Раздел 3.2'!P45,0,1)</f>
        <v>0</v>
      </c>
    </row>
    <row r="15823" spans="1:8" x14ac:dyDescent="0.2">
      <c r="A15823" s="6">
        <f t="shared" si="236"/>
        <v>609562</v>
      </c>
      <c r="B15823" s="6">
        <v>75</v>
      </c>
      <c r="C15823" s="6">
        <v>1</v>
      </c>
      <c r="D15823" s="6">
        <v>26</v>
      </c>
      <c r="E15823" s="6" t="s">
        <v>20144</v>
      </c>
      <c r="H15823" s="6">
        <f>IF('Раздел 3.1'!P46='Раздел 3.2'!P46,0,1)</f>
        <v>0</v>
      </c>
    </row>
    <row r="15824" spans="1:8" x14ac:dyDescent="0.2">
      <c r="A15824" s="6">
        <f t="shared" si="236"/>
        <v>609562</v>
      </c>
      <c r="B15824" s="6">
        <v>75</v>
      </c>
      <c r="C15824" s="6">
        <v>1</v>
      </c>
      <c r="D15824" s="6">
        <v>27</v>
      </c>
      <c r="E15824" s="6" t="s">
        <v>20145</v>
      </c>
      <c r="H15824" s="6">
        <f>IF('Раздел 3.1'!P47='Раздел 3.2'!P47,0,1)</f>
        <v>0</v>
      </c>
    </row>
    <row r="15825" spans="1:8" x14ac:dyDescent="0.2">
      <c r="A15825" s="6">
        <f t="shared" si="236"/>
        <v>609562</v>
      </c>
      <c r="B15825" s="6">
        <v>75</v>
      </c>
      <c r="C15825" s="6">
        <v>1</v>
      </c>
      <c r="D15825" s="6">
        <v>28</v>
      </c>
      <c r="E15825" s="6" t="s">
        <v>20146</v>
      </c>
      <c r="H15825" s="6">
        <f>IF('Раздел 3.1'!P48='Раздел 3.2'!P48,0,1)</f>
        <v>0</v>
      </c>
    </row>
    <row r="15826" spans="1:8" x14ac:dyDescent="0.2">
      <c r="A15826" s="6">
        <f t="shared" si="236"/>
        <v>609562</v>
      </c>
      <c r="B15826" s="6">
        <v>75</v>
      </c>
      <c r="C15826" s="6">
        <v>1</v>
      </c>
      <c r="D15826" s="6">
        <v>29</v>
      </c>
      <c r="E15826" s="6" t="s">
        <v>20147</v>
      </c>
      <c r="H15826" s="6">
        <f>IF('Раздел 3.1'!P49='Раздел 3.2'!P49,0,1)</f>
        <v>0</v>
      </c>
    </row>
    <row r="15827" spans="1:8" x14ac:dyDescent="0.2">
      <c r="A15827" s="6">
        <f t="shared" si="236"/>
        <v>609562</v>
      </c>
      <c r="B15827" s="6">
        <v>75</v>
      </c>
      <c r="C15827" s="6">
        <v>1</v>
      </c>
      <c r="D15827" s="6">
        <v>30</v>
      </c>
      <c r="E15827" s="6" t="s">
        <v>20148</v>
      </c>
      <c r="H15827" s="6">
        <f>IF('Раздел 3.1'!P50='Раздел 3.2'!P50,0,1)</f>
        <v>0</v>
      </c>
    </row>
    <row r="15828" spans="1:8" x14ac:dyDescent="0.2">
      <c r="A15828" s="6">
        <f t="shared" si="236"/>
        <v>609562</v>
      </c>
      <c r="B15828" s="6">
        <v>75</v>
      </c>
      <c r="C15828" s="6">
        <v>1</v>
      </c>
      <c r="D15828" s="6">
        <v>31</v>
      </c>
      <c r="E15828" s="6" t="s">
        <v>20149</v>
      </c>
      <c r="H15828" s="6">
        <f>IF('Раздел 3.1'!P51='Раздел 3.2'!P51,0,1)</f>
        <v>0</v>
      </c>
    </row>
    <row r="15829" spans="1:8" x14ac:dyDescent="0.2">
      <c r="A15829" s="6">
        <f t="shared" si="236"/>
        <v>609562</v>
      </c>
      <c r="B15829" s="6">
        <v>75</v>
      </c>
      <c r="C15829" s="6">
        <v>1</v>
      </c>
      <c r="D15829" s="6">
        <v>32</v>
      </c>
      <c r="E15829" s="6" t="s">
        <v>20150</v>
      </c>
      <c r="H15829" s="6">
        <f>IF('Раздел 3.1'!P52='Раздел 3.2'!P52,0,1)</f>
        <v>0</v>
      </c>
    </row>
    <row r="15830" spans="1:8" x14ac:dyDescent="0.2">
      <c r="A15830" s="6">
        <f t="shared" si="236"/>
        <v>609562</v>
      </c>
      <c r="B15830" s="6">
        <v>75</v>
      </c>
      <c r="C15830" s="6">
        <v>1</v>
      </c>
      <c r="D15830" s="6">
        <v>33</v>
      </c>
      <c r="E15830" s="6" t="s">
        <v>20935</v>
      </c>
      <c r="H15830" s="6">
        <f>IF('Раздел 3.1'!P53='Раздел 3.2'!P53,0,1)</f>
        <v>0</v>
      </c>
    </row>
    <row r="15831" spans="1:8" x14ac:dyDescent="0.2">
      <c r="A15831" s="6">
        <f t="shared" si="236"/>
        <v>609562</v>
      </c>
      <c r="B15831" s="6">
        <v>75</v>
      </c>
      <c r="C15831" s="6">
        <v>1</v>
      </c>
      <c r="D15831" s="6">
        <v>34</v>
      </c>
      <c r="E15831" s="6" t="s">
        <v>20936</v>
      </c>
      <c r="H15831" s="6">
        <f>IF('Раздел 3.1'!P54='Раздел 3.2'!P54,0,1)</f>
        <v>0</v>
      </c>
    </row>
    <row r="15832" spans="1:8" x14ac:dyDescent="0.2">
      <c r="A15832" s="6">
        <f t="shared" si="236"/>
        <v>609562</v>
      </c>
      <c r="B15832" s="6">
        <v>75</v>
      </c>
      <c r="C15832" s="6">
        <v>1</v>
      </c>
      <c r="D15832" s="6">
        <v>35</v>
      </c>
      <c r="E15832" s="6" t="s">
        <v>20937</v>
      </c>
      <c r="H15832" s="6">
        <f>IF('Раздел 3.1'!P55='Раздел 3.2'!P55,0,1)</f>
        <v>0</v>
      </c>
    </row>
    <row r="15833" spans="1:8" x14ac:dyDescent="0.2">
      <c r="A15833" s="6">
        <f t="shared" si="236"/>
        <v>609562</v>
      </c>
      <c r="B15833" s="6">
        <v>75</v>
      </c>
      <c r="C15833" s="6">
        <v>1</v>
      </c>
      <c r="D15833" s="6">
        <v>36</v>
      </c>
      <c r="E15833" s="6" t="s">
        <v>20939</v>
      </c>
      <c r="H15833" s="6">
        <f>IF('Раздел 3.1'!P56='Раздел 3.2'!P56,0,1)</f>
        <v>0</v>
      </c>
    </row>
    <row r="15834" spans="1:8" x14ac:dyDescent="0.2">
      <c r="A15834" s="6">
        <f t="shared" si="236"/>
        <v>609562</v>
      </c>
      <c r="B15834" s="6">
        <v>75</v>
      </c>
      <c r="C15834" s="6">
        <v>1</v>
      </c>
      <c r="D15834" s="6">
        <v>37</v>
      </c>
      <c r="E15834" s="6" t="s">
        <v>20938</v>
      </c>
      <c r="H15834" s="6">
        <f>IF('Раздел 3.1'!P57='Раздел 3.2'!P57,0,1)</f>
        <v>0</v>
      </c>
    </row>
    <row r="15835" spans="1:8" x14ac:dyDescent="0.2">
      <c r="A15835" s="6">
        <f t="shared" si="236"/>
        <v>609562</v>
      </c>
      <c r="B15835" s="6">
        <v>75</v>
      </c>
      <c r="C15835" s="6">
        <v>1</v>
      </c>
      <c r="D15835" s="6">
        <v>38</v>
      </c>
      <c r="E15835" s="6" t="s">
        <v>20940</v>
      </c>
      <c r="H15835" s="6">
        <f>IF('Раздел 3.1'!P58='Раздел 3.2'!P58,0,1)</f>
        <v>0</v>
      </c>
    </row>
    <row r="15836" spans="1:8" x14ac:dyDescent="0.2">
      <c r="A15836" s="6">
        <f t="shared" si="236"/>
        <v>609562</v>
      </c>
      <c r="B15836" s="6">
        <v>75</v>
      </c>
      <c r="C15836" s="6">
        <v>1</v>
      </c>
      <c r="D15836" s="6">
        <v>39</v>
      </c>
      <c r="E15836" s="6" t="s">
        <v>20941</v>
      </c>
      <c r="H15836" s="6">
        <f>IF('Раздел 3.1'!P59='Раздел 3.2'!P59,0,1)</f>
        <v>0</v>
      </c>
    </row>
    <row r="15837" spans="1:8" x14ac:dyDescent="0.2">
      <c r="A15837" s="6">
        <f t="shared" si="236"/>
        <v>609562</v>
      </c>
      <c r="B15837" s="6">
        <v>75</v>
      </c>
      <c r="C15837" s="6">
        <v>1</v>
      </c>
      <c r="D15837" s="6">
        <v>40</v>
      </c>
      <c r="E15837" s="6" t="s">
        <v>20942</v>
      </c>
      <c r="H15837" s="6">
        <f>IF('Раздел 3.1'!P60='Раздел 3.2'!P60,0,1)</f>
        <v>0</v>
      </c>
    </row>
    <row r="15838" spans="1:8" x14ac:dyDescent="0.2">
      <c r="A15838" s="6">
        <f t="shared" si="236"/>
        <v>609562</v>
      </c>
      <c r="B15838" s="6">
        <v>75</v>
      </c>
      <c r="C15838" s="6">
        <v>1</v>
      </c>
      <c r="D15838" s="6">
        <v>41</v>
      </c>
      <c r="E15838" s="6" t="s">
        <v>20943</v>
      </c>
      <c r="H15838" s="6">
        <f>IF('Раздел 3.1'!P61='Раздел 3.2'!P61,0,1)</f>
        <v>0</v>
      </c>
    </row>
    <row r="15839" spans="1:8" x14ac:dyDescent="0.2">
      <c r="A15839" s="6">
        <f t="shared" si="236"/>
        <v>609562</v>
      </c>
      <c r="B15839" s="6">
        <v>75</v>
      </c>
      <c r="C15839" s="6">
        <v>1</v>
      </c>
      <c r="D15839" s="6">
        <v>42</v>
      </c>
      <c r="E15839" s="6" t="s">
        <v>20944</v>
      </c>
      <c r="H15839" s="6">
        <f>IF('Раздел 3.1'!P62='Раздел 3.2'!P62,0,1)</f>
        <v>0</v>
      </c>
    </row>
    <row r="15840" spans="1:8" x14ac:dyDescent="0.2">
      <c r="A15840" s="6">
        <f t="shared" si="236"/>
        <v>609562</v>
      </c>
      <c r="B15840" s="6">
        <v>75</v>
      </c>
      <c r="C15840" s="6">
        <v>1</v>
      </c>
      <c r="D15840" s="6">
        <v>43</v>
      </c>
      <c r="E15840" s="6" t="s">
        <v>20945</v>
      </c>
      <c r="H15840" s="6">
        <f>IF('Раздел 3.1'!P63='Раздел 3.2'!P63,0,1)</f>
        <v>0</v>
      </c>
    </row>
    <row r="15841" spans="1:8" x14ac:dyDescent="0.2">
      <c r="A15841" s="6">
        <f t="shared" si="236"/>
        <v>609562</v>
      </c>
      <c r="B15841" s="6">
        <v>75</v>
      </c>
      <c r="C15841" s="6">
        <v>1</v>
      </c>
      <c r="D15841" s="6">
        <v>44</v>
      </c>
      <c r="E15841" s="6" t="s">
        <v>20946</v>
      </c>
      <c r="H15841" s="6">
        <f>IF('Раздел 3.1'!P64='Раздел 3.2'!P64,0,1)</f>
        <v>0</v>
      </c>
    </row>
    <row r="15842" spans="1:8" x14ac:dyDescent="0.2">
      <c r="A15842" s="6">
        <f t="shared" si="236"/>
        <v>609562</v>
      </c>
      <c r="B15842" s="6">
        <v>75</v>
      </c>
      <c r="C15842" s="6">
        <v>1</v>
      </c>
      <c r="D15842" s="6">
        <v>45</v>
      </c>
      <c r="E15842" s="6" t="s">
        <v>20947</v>
      </c>
      <c r="H15842" s="6">
        <f>IF('Раздел 3.1'!P65='Раздел 3.2'!P65,0,1)</f>
        <v>0</v>
      </c>
    </row>
    <row r="15843" spans="1:8" x14ac:dyDescent="0.2">
      <c r="A15843" s="6">
        <f t="shared" si="236"/>
        <v>609562</v>
      </c>
      <c r="B15843" s="6">
        <v>75</v>
      </c>
      <c r="C15843" s="6">
        <v>1</v>
      </c>
      <c r="D15843" s="6">
        <v>46</v>
      </c>
      <c r="E15843" s="6" t="s">
        <v>20948</v>
      </c>
      <c r="H15843" s="6">
        <f>IF('Раздел 3.1'!P66='Раздел 3.2'!P66,0,1)</f>
        <v>0</v>
      </c>
    </row>
    <row r="15844" spans="1:8" x14ac:dyDescent="0.2">
      <c r="A15844" s="6">
        <f t="shared" si="236"/>
        <v>609562</v>
      </c>
      <c r="B15844" s="6">
        <v>75</v>
      </c>
      <c r="C15844" s="6">
        <v>1</v>
      </c>
      <c r="D15844" s="6">
        <v>47</v>
      </c>
      <c r="E15844" s="6" t="s">
        <v>20949</v>
      </c>
      <c r="H15844" s="6">
        <f>IF('Раздел 3.1'!P67='Раздел 3.2'!P67,0,1)</f>
        <v>0</v>
      </c>
    </row>
    <row r="15845" spans="1:8" x14ac:dyDescent="0.2">
      <c r="A15845" s="6">
        <f t="shared" si="236"/>
        <v>609562</v>
      </c>
      <c r="B15845" s="6">
        <v>75</v>
      </c>
      <c r="C15845" s="119">
        <v>1</v>
      </c>
      <c r="D15845" s="119">
        <v>48</v>
      </c>
      <c r="E15845" s="119" t="s">
        <v>20950</v>
      </c>
      <c r="F15845" s="119"/>
      <c r="G15845" s="119"/>
      <c r="H15845" s="119">
        <f>IF('Раздел 3.1'!P68='Раздел 3.2'!P68,0,1)</f>
        <v>0</v>
      </c>
    </row>
    <row r="15846" spans="1:8" x14ac:dyDescent="0.2">
      <c r="A15846" s="6">
        <f t="shared" si="236"/>
        <v>609562</v>
      </c>
      <c r="B15846" s="6">
        <v>75</v>
      </c>
      <c r="C15846" s="6">
        <v>2</v>
      </c>
      <c r="D15846" s="6">
        <v>49</v>
      </c>
      <c r="E15846" s="6" t="s">
        <v>20951</v>
      </c>
      <c r="H15846" s="6">
        <f>IF('Раздел 3.1'!P21='Раздел 3.4'!Y21,0,1)</f>
        <v>0</v>
      </c>
    </row>
    <row r="15847" spans="1:8" x14ac:dyDescent="0.2">
      <c r="A15847" s="6">
        <f t="shared" si="236"/>
        <v>609562</v>
      </c>
      <c r="B15847" s="6">
        <v>75</v>
      </c>
      <c r="C15847" s="6">
        <v>2</v>
      </c>
      <c r="D15847" s="6">
        <v>50</v>
      </c>
      <c r="E15847" s="6" t="s">
        <v>20952</v>
      </c>
      <c r="H15847" s="6">
        <f>IF('Раздел 3.1'!P22='Раздел 3.4'!Y22,0,1)</f>
        <v>0</v>
      </c>
    </row>
    <row r="15848" spans="1:8" x14ac:dyDescent="0.2">
      <c r="A15848" s="6">
        <f t="shared" si="236"/>
        <v>609562</v>
      </c>
      <c r="B15848" s="6">
        <v>75</v>
      </c>
      <c r="C15848" s="6">
        <v>2</v>
      </c>
      <c r="D15848" s="6">
        <v>51</v>
      </c>
      <c r="E15848" s="6" t="s">
        <v>20953</v>
      </c>
      <c r="H15848" s="6">
        <f>IF('Раздел 3.1'!P23='Раздел 3.4'!Y23,0,1)</f>
        <v>0</v>
      </c>
    </row>
    <row r="15849" spans="1:8" x14ac:dyDescent="0.2">
      <c r="A15849" s="6">
        <f t="shared" si="236"/>
        <v>609562</v>
      </c>
      <c r="B15849" s="6">
        <v>75</v>
      </c>
      <c r="C15849" s="6">
        <v>2</v>
      </c>
      <c r="D15849" s="6">
        <v>52</v>
      </c>
      <c r="E15849" s="6" t="s">
        <v>20954</v>
      </c>
      <c r="H15849" s="6">
        <f>IF('Раздел 3.1'!P24='Раздел 3.4'!Y24,0,1)</f>
        <v>0</v>
      </c>
    </row>
    <row r="15850" spans="1:8" x14ac:dyDescent="0.2">
      <c r="A15850" s="6">
        <f t="shared" si="236"/>
        <v>609562</v>
      </c>
      <c r="B15850" s="6">
        <v>75</v>
      </c>
      <c r="C15850" s="6">
        <v>2</v>
      </c>
      <c r="D15850" s="6">
        <v>53</v>
      </c>
      <c r="E15850" s="6" t="s">
        <v>20955</v>
      </c>
      <c r="H15850" s="6">
        <f>IF('Раздел 3.1'!P25='Раздел 3.4'!Y25,0,1)</f>
        <v>0</v>
      </c>
    </row>
    <row r="15851" spans="1:8" x14ac:dyDescent="0.2">
      <c r="A15851" s="6">
        <f t="shared" si="236"/>
        <v>609562</v>
      </c>
      <c r="B15851" s="6">
        <v>75</v>
      </c>
      <c r="C15851" s="6">
        <v>2</v>
      </c>
      <c r="D15851" s="6">
        <v>54</v>
      </c>
      <c r="E15851" s="6" t="s">
        <v>20956</v>
      </c>
      <c r="H15851" s="6">
        <f>IF('Раздел 3.1'!P26='Раздел 3.4'!Y26,0,1)</f>
        <v>0</v>
      </c>
    </row>
    <row r="15852" spans="1:8" x14ac:dyDescent="0.2">
      <c r="A15852" s="6">
        <f t="shared" si="236"/>
        <v>609562</v>
      </c>
      <c r="B15852" s="6">
        <v>75</v>
      </c>
      <c r="C15852" s="6">
        <v>2</v>
      </c>
      <c r="D15852" s="6">
        <v>55</v>
      </c>
      <c r="E15852" s="6" t="s">
        <v>20957</v>
      </c>
      <c r="H15852" s="6">
        <f>IF('Раздел 3.1'!P27='Раздел 3.4'!Y27,0,1)</f>
        <v>0</v>
      </c>
    </row>
    <row r="15853" spans="1:8" x14ac:dyDescent="0.2">
      <c r="A15853" s="6">
        <f t="shared" si="236"/>
        <v>609562</v>
      </c>
      <c r="B15853" s="6">
        <v>75</v>
      </c>
      <c r="C15853" s="6">
        <v>2</v>
      </c>
      <c r="D15853" s="6">
        <v>56</v>
      </c>
      <c r="E15853" s="6" t="s">
        <v>20958</v>
      </c>
      <c r="H15853" s="6">
        <f>IF('Раздел 3.1'!P28='Раздел 3.4'!Y28,0,1)</f>
        <v>0</v>
      </c>
    </row>
    <row r="15854" spans="1:8" x14ac:dyDescent="0.2">
      <c r="A15854" s="6">
        <f t="shared" si="236"/>
        <v>609562</v>
      </c>
      <c r="B15854" s="6">
        <v>75</v>
      </c>
      <c r="C15854" s="6">
        <v>2</v>
      </c>
      <c r="D15854" s="6">
        <v>57</v>
      </c>
      <c r="E15854" s="6" t="s">
        <v>20959</v>
      </c>
      <c r="H15854" s="6">
        <f>IF('Раздел 3.1'!P29='Раздел 3.4'!Y29,0,1)</f>
        <v>0</v>
      </c>
    </row>
    <row r="15855" spans="1:8" x14ac:dyDescent="0.2">
      <c r="A15855" s="6">
        <f t="shared" si="236"/>
        <v>609562</v>
      </c>
      <c r="B15855" s="6">
        <v>75</v>
      </c>
      <c r="C15855" s="6">
        <v>2</v>
      </c>
      <c r="D15855" s="6">
        <v>58</v>
      </c>
      <c r="E15855" s="6" t="s">
        <v>20960</v>
      </c>
      <c r="H15855" s="6">
        <f>IF('Раздел 3.1'!P30='Раздел 3.4'!Y30,0,1)</f>
        <v>0</v>
      </c>
    </row>
    <row r="15856" spans="1:8" x14ac:dyDescent="0.2">
      <c r="A15856" s="6">
        <f t="shared" si="236"/>
        <v>609562</v>
      </c>
      <c r="B15856" s="6">
        <v>75</v>
      </c>
      <c r="C15856" s="6">
        <v>2</v>
      </c>
      <c r="D15856" s="6">
        <v>59</v>
      </c>
      <c r="E15856" s="6" t="s">
        <v>20961</v>
      </c>
      <c r="H15856" s="6">
        <f>IF('Раздел 3.1'!P31='Раздел 3.4'!Y31,0,1)</f>
        <v>0</v>
      </c>
    </row>
    <row r="15857" spans="1:8" x14ac:dyDescent="0.2">
      <c r="A15857" s="6">
        <f t="shared" si="236"/>
        <v>609562</v>
      </c>
      <c r="B15857" s="6">
        <v>75</v>
      </c>
      <c r="C15857" s="6">
        <v>2</v>
      </c>
      <c r="D15857" s="6">
        <v>60</v>
      </c>
      <c r="E15857" s="6" t="s">
        <v>20962</v>
      </c>
      <c r="H15857" s="6">
        <f>IF('Раздел 3.1'!P32='Раздел 3.4'!Y32,0,1)</f>
        <v>0</v>
      </c>
    </row>
    <row r="15858" spans="1:8" x14ac:dyDescent="0.2">
      <c r="A15858" s="6">
        <f t="shared" si="236"/>
        <v>609562</v>
      </c>
      <c r="B15858" s="6">
        <v>75</v>
      </c>
      <c r="C15858" s="6">
        <v>2</v>
      </c>
      <c r="D15858" s="6">
        <v>61</v>
      </c>
      <c r="E15858" s="6" t="s">
        <v>20963</v>
      </c>
      <c r="H15858" s="6">
        <f>IF('Раздел 3.1'!P33='Раздел 3.4'!Y33,0,1)</f>
        <v>0</v>
      </c>
    </row>
    <row r="15859" spans="1:8" x14ac:dyDescent="0.2">
      <c r="A15859" s="6">
        <f t="shared" si="236"/>
        <v>609562</v>
      </c>
      <c r="B15859" s="6">
        <v>75</v>
      </c>
      <c r="C15859" s="6">
        <v>2</v>
      </c>
      <c r="D15859" s="6">
        <v>62</v>
      </c>
      <c r="E15859" s="6" t="s">
        <v>20964</v>
      </c>
      <c r="H15859" s="6">
        <f>IF('Раздел 3.1'!P34='Раздел 3.4'!Y34,0,1)</f>
        <v>0</v>
      </c>
    </row>
    <row r="15860" spans="1:8" x14ac:dyDescent="0.2">
      <c r="A15860" s="6">
        <f t="shared" si="236"/>
        <v>609562</v>
      </c>
      <c r="B15860" s="6">
        <v>75</v>
      </c>
      <c r="C15860" s="6">
        <v>2</v>
      </c>
      <c r="D15860" s="6">
        <v>63</v>
      </c>
      <c r="E15860" s="6" t="s">
        <v>20965</v>
      </c>
      <c r="H15860" s="6">
        <f>IF('Раздел 3.1'!P35='Раздел 3.4'!Y35,0,1)</f>
        <v>0</v>
      </c>
    </row>
    <row r="15861" spans="1:8" x14ac:dyDescent="0.2">
      <c r="A15861" s="6">
        <f t="shared" si="236"/>
        <v>609562</v>
      </c>
      <c r="B15861" s="6">
        <v>75</v>
      </c>
      <c r="C15861" s="6">
        <v>2</v>
      </c>
      <c r="D15861" s="6">
        <v>64</v>
      </c>
      <c r="E15861" s="6" t="s">
        <v>20966</v>
      </c>
      <c r="H15861" s="6">
        <f>IF('Раздел 3.1'!P36='Раздел 3.4'!Y36,0,1)</f>
        <v>0</v>
      </c>
    </row>
    <row r="15862" spans="1:8" x14ac:dyDescent="0.2">
      <c r="A15862" s="6">
        <f t="shared" si="236"/>
        <v>609562</v>
      </c>
      <c r="B15862" s="6">
        <v>75</v>
      </c>
      <c r="C15862" s="6">
        <v>2</v>
      </c>
      <c r="D15862" s="6">
        <v>65</v>
      </c>
      <c r="E15862" s="6" t="s">
        <v>20534</v>
      </c>
      <c r="H15862" s="6">
        <f>IF('Раздел 3.1'!P37='Раздел 3.4'!Y37,0,1)</f>
        <v>0</v>
      </c>
    </row>
    <row r="15863" spans="1:8" x14ac:dyDescent="0.2">
      <c r="A15863" s="6">
        <f t="shared" si="236"/>
        <v>609562</v>
      </c>
      <c r="B15863" s="6">
        <v>75</v>
      </c>
      <c r="C15863" s="6">
        <v>2</v>
      </c>
      <c r="D15863" s="6">
        <v>66</v>
      </c>
      <c r="E15863" s="6" t="s">
        <v>20535</v>
      </c>
      <c r="H15863" s="6">
        <f>IF('Раздел 3.1'!P38='Раздел 3.4'!Y38,0,1)</f>
        <v>0</v>
      </c>
    </row>
    <row r="15864" spans="1:8" x14ac:dyDescent="0.2">
      <c r="A15864" s="6">
        <f t="shared" si="236"/>
        <v>609562</v>
      </c>
      <c r="B15864" s="6">
        <v>75</v>
      </c>
      <c r="C15864" s="6">
        <v>2</v>
      </c>
      <c r="D15864" s="6">
        <v>67</v>
      </c>
      <c r="E15864" s="6" t="s">
        <v>20536</v>
      </c>
      <c r="H15864" s="6">
        <f>IF('Раздел 3.1'!P39='Раздел 3.4'!Y39,0,1)</f>
        <v>0</v>
      </c>
    </row>
    <row r="15865" spans="1:8" x14ac:dyDescent="0.2">
      <c r="A15865" s="6">
        <f t="shared" si="236"/>
        <v>609562</v>
      </c>
      <c r="B15865" s="6">
        <v>75</v>
      </c>
      <c r="C15865" s="6">
        <v>2</v>
      </c>
      <c r="D15865" s="6">
        <v>68</v>
      </c>
      <c r="E15865" s="6" t="s">
        <v>20537</v>
      </c>
      <c r="H15865" s="6">
        <f>IF('Раздел 3.1'!P40='Раздел 3.4'!Y40,0,1)</f>
        <v>0</v>
      </c>
    </row>
    <row r="15866" spans="1:8" x14ac:dyDescent="0.2">
      <c r="A15866" s="6">
        <f t="shared" si="236"/>
        <v>609562</v>
      </c>
      <c r="B15866" s="6">
        <v>75</v>
      </c>
      <c r="C15866" s="6">
        <v>2</v>
      </c>
      <c r="D15866" s="6">
        <v>69</v>
      </c>
      <c r="E15866" s="6" t="s">
        <v>20538</v>
      </c>
      <c r="H15866" s="6">
        <f>IF('Раздел 3.1'!P41='Раздел 3.4'!Y41,0,1)</f>
        <v>0</v>
      </c>
    </row>
    <row r="15867" spans="1:8" x14ac:dyDescent="0.2">
      <c r="A15867" s="6">
        <f t="shared" si="236"/>
        <v>609562</v>
      </c>
      <c r="B15867" s="6">
        <v>75</v>
      </c>
      <c r="C15867" s="6">
        <v>2</v>
      </c>
      <c r="D15867" s="6">
        <v>70</v>
      </c>
      <c r="E15867" s="6" t="s">
        <v>20539</v>
      </c>
      <c r="H15867" s="6">
        <f>IF('Раздел 3.1'!P42='Раздел 3.4'!Y42,0,1)</f>
        <v>0</v>
      </c>
    </row>
    <row r="15868" spans="1:8" x14ac:dyDescent="0.2">
      <c r="A15868" s="6">
        <f t="shared" si="236"/>
        <v>609562</v>
      </c>
      <c r="B15868" s="6">
        <v>75</v>
      </c>
      <c r="C15868" s="6">
        <v>2</v>
      </c>
      <c r="D15868" s="6">
        <v>71</v>
      </c>
      <c r="E15868" s="6" t="s">
        <v>20540</v>
      </c>
      <c r="H15868" s="6">
        <f>IF('Раздел 3.1'!P43='Раздел 3.4'!Y43,0,1)</f>
        <v>0</v>
      </c>
    </row>
    <row r="15869" spans="1:8" x14ac:dyDescent="0.2">
      <c r="A15869" s="6">
        <f t="shared" si="236"/>
        <v>609562</v>
      </c>
      <c r="B15869" s="6">
        <v>75</v>
      </c>
      <c r="C15869" s="6">
        <v>2</v>
      </c>
      <c r="D15869" s="6">
        <v>72</v>
      </c>
      <c r="E15869" s="6" t="s">
        <v>20541</v>
      </c>
      <c r="H15869" s="6">
        <f>IF('Раздел 3.1'!P44='Раздел 3.4'!Y44,0,1)</f>
        <v>0</v>
      </c>
    </row>
    <row r="15870" spans="1:8" x14ac:dyDescent="0.2">
      <c r="A15870" s="6">
        <f t="shared" si="236"/>
        <v>609562</v>
      </c>
      <c r="B15870" s="6">
        <v>75</v>
      </c>
      <c r="C15870" s="6">
        <v>2</v>
      </c>
      <c r="D15870" s="6">
        <v>73</v>
      </c>
      <c r="E15870" s="6" t="s">
        <v>20542</v>
      </c>
      <c r="H15870" s="6">
        <f>IF('Раздел 3.1'!P45='Раздел 3.4'!Y45,0,1)</f>
        <v>0</v>
      </c>
    </row>
    <row r="15871" spans="1:8" x14ac:dyDescent="0.2">
      <c r="A15871" s="6">
        <f t="shared" si="236"/>
        <v>609562</v>
      </c>
      <c r="B15871" s="6">
        <v>75</v>
      </c>
      <c r="C15871" s="6">
        <v>2</v>
      </c>
      <c r="D15871" s="6">
        <v>74</v>
      </c>
      <c r="E15871" s="6" t="s">
        <v>20543</v>
      </c>
      <c r="H15871" s="6">
        <f>IF('Раздел 3.1'!P46='Раздел 3.4'!Y46,0,1)</f>
        <v>0</v>
      </c>
    </row>
    <row r="15872" spans="1:8" x14ac:dyDescent="0.2">
      <c r="A15872" s="6">
        <f t="shared" si="236"/>
        <v>609562</v>
      </c>
      <c r="B15872" s="6">
        <v>75</v>
      </c>
      <c r="C15872" s="6">
        <v>2</v>
      </c>
      <c r="D15872" s="6">
        <v>75</v>
      </c>
      <c r="E15872" s="6" t="s">
        <v>20544</v>
      </c>
      <c r="H15872" s="6">
        <f>IF('Раздел 3.1'!P47='Раздел 3.4'!Y47,0,1)</f>
        <v>0</v>
      </c>
    </row>
    <row r="15873" spans="1:8" x14ac:dyDescent="0.2">
      <c r="A15873" s="6">
        <f t="shared" si="236"/>
        <v>609562</v>
      </c>
      <c r="B15873" s="6">
        <v>75</v>
      </c>
      <c r="C15873" s="6">
        <v>2</v>
      </c>
      <c r="D15873" s="6">
        <v>76</v>
      </c>
      <c r="E15873" s="6" t="s">
        <v>20545</v>
      </c>
      <c r="H15873" s="6">
        <f>IF('Раздел 3.1'!P48='Раздел 3.4'!Y48,0,1)</f>
        <v>0</v>
      </c>
    </row>
    <row r="15874" spans="1:8" x14ac:dyDescent="0.2">
      <c r="A15874" s="6">
        <f t="shared" si="236"/>
        <v>609562</v>
      </c>
      <c r="B15874" s="6">
        <v>75</v>
      </c>
      <c r="C15874" s="6">
        <v>2</v>
      </c>
      <c r="D15874" s="6">
        <v>77</v>
      </c>
      <c r="E15874" s="6" t="s">
        <v>20546</v>
      </c>
      <c r="H15874" s="6">
        <f>IF('Раздел 3.1'!P49='Раздел 3.4'!Y49,0,1)</f>
        <v>0</v>
      </c>
    </row>
    <row r="15875" spans="1:8" x14ac:dyDescent="0.2">
      <c r="A15875" s="6">
        <f t="shared" si="236"/>
        <v>609562</v>
      </c>
      <c r="B15875" s="6">
        <v>75</v>
      </c>
      <c r="C15875" s="6">
        <v>2</v>
      </c>
      <c r="D15875" s="6">
        <v>78</v>
      </c>
      <c r="E15875" s="6" t="s">
        <v>20547</v>
      </c>
      <c r="H15875" s="6">
        <f>IF('Раздел 3.1'!P50='Раздел 3.4'!Y50,0,1)</f>
        <v>0</v>
      </c>
    </row>
    <row r="15876" spans="1:8" x14ac:dyDescent="0.2">
      <c r="A15876" s="6">
        <f t="shared" si="236"/>
        <v>609562</v>
      </c>
      <c r="B15876" s="6">
        <v>75</v>
      </c>
      <c r="C15876" s="6">
        <v>2</v>
      </c>
      <c r="D15876" s="6">
        <v>79</v>
      </c>
      <c r="E15876" s="6" t="s">
        <v>20548</v>
      </c>
      <c r="H15876" s="6">
        <f>IF('Раздел 3.1'!P51='Раздел 3.4'!Y51,0,1)</f>
        <v>0</v>
      </c>
    </row>
    <row r="15877" spans="1:8" x14ac:dyDescent="0.2">
      <c r="A15877" s="6">
        <f t="shared" si="236"/>
        <v>609562</v>
      </c>
      <c r="B15877" s="6">
        <v>75</v>
      </c>
      <c r="C15877" s="6">
        <v>2</v>
      </c>
      <c r="D15877" s="6">
        <v>80</v>
      </c>
      <c r="E15877" s="6" t="s">
        <v>20549</v>
      </c>
      <c r="H15877" s="6">
        <f>IF('Раздел 3.1'!P52='Раздел 3.4'!Y52,0,1)</f>
        <v>0</v>
      </c>
    </row>
    <row r="15878" spans="1:8" x14ac:dyDescent="0.2">
      <c r="A15878" s="6">
        <f t="shared" si="236"/>
        <v>609562</v>
      </c>
      <c r="B15878" s="6">
        <v>75</v>
      </c>
      <c r="C15878" s="6">
        <v>2</v>
      </c>
      <c r="D15878" s="6">
        <v>81</v>
      </c>
      <c r="E15878" s="6" t="s">
        <v>20550</v>
      </c>
      <c r="H15878" s="6">
        <f>IF('Раздел 3.1'!P53='Раздел 3.4'!Y53,0,1)</f>
        <v>0</v>
      </c>
    </row>
    <row r="15879" spans="1:8" x14ac:dyDescent="0.2">
      <c r="A15879" s="6">
        <f t="shared" si="236"/>
        <v>609562</v>
      </c>
      <c r="B15879" s="6">
        <v>75</v>
      </c>
      <c r="C15879" s="6">
        <v>2</v>
      </c>
      <c r="D15879" s="6">
        <v>82</v>
      </c>
      <c r="E15879" s="6" t="s">
        <v>20551</v>
      </c>
      <c r="H15879" s="6">
        <f>IF('Раздел 3.1'!P54='Раздел 3.4'!Y54,0,1)</f>
        <v>0</v>
      </c>
    </row>
    <row r="15880" spans="1:8" x14ac:dyDescent="0.2">
      <c r="A15880" s="6">
        <f t="shared" si="236"/>
        <v>609562</v>
      </c>
      <c r="B15880" s="6">
        <v>75</v>
      </c>
      <c r="C15880" s="6">
        <v>2</v>
      </c>
      <c r="D15880" s="6">
        <v>83</v>
      </c>
      <c r="E15880" s="6" t="s">
        <v>20552</v>
      </c>
      <c r="H15880" s="6">
        <f>IF('Раздел 3.1'!P55='Раздел 3.4'!Y55,0,1)</f>
        <v>0</v>
      </c>
    </row>
    <row r="15881" spans="1:8" x14ac:dyDescent="0.2">
      <c r="A15881" s="6">
        <f t="shared" si="236"/>
        <v>609562</v>
      </c>
      <c r="B15881" s="6">
        <v>75</v>
      </c>
      <c r="C15881" s="6">
        <v>2</v>
      </c>
      <c r="D15881" s="6">
        <v>84</v>
      </c>
      <c r="E15881" s="6" t="s">
        <v>20553</v>
      </c>
      <c r="H15881" s="6">
        <f>IF('Раздел 3.1'!P56='Раздел 3.4'!Y56,0,1)</f>
        <v>0</v>
      </c>
    </row>
    <row r="15882" spans="1:8" x14ac:dyDescent="0.2">
      <c r="A15882" s="6">
        <f t="shared" si="236"/>
        <v>609562</v>
      </c>
      <c r="B15882" s="6">
        <v>75</v>
      </c>
      <c r="C15882" s="6">
        <v>2</v>
      </c>
      <c r="D15882" s="6">
        <v>85</v>
      </c>
      <c r="E15882" s="6" t="s">
        <v>20554</v>
      </c>
      <c r="H15882" s="6">
        <f>IF('Раздел 3.1'!P57='Раздел 3.4'!Y57,0,1)</f>
        <v>0</v>
      </c>
    </row>
    <row r="15883" spans="1:8" x14ac:dyDescent="0.2">
      <c r="A15883" s="6">
        <f t="shared" si="236"/>
        <v>609562</v>
      </c>
      <c r="B15883" s="6">
        <v>75</v>
      </c>
      <c r="C15883" s="6">
        <v>2</v>
      </c>
      <c r="D15883" s="6">
        <v>86</v>
      </c>
      <c r="E15883" s="6" t="s">
        <v>20555</v>
      </c>
      <c r="H15883" s="6">
        <f>IF('Раздел 3.1'!P58='Раздел 3.4'!Y58,0,1)</f>
        <v>0</v>
      </c>
    </row>
    <row r="15884" spans="1:8" x14ac:dyDescent="0.2">
      <c r="A15884" s="6">
        <f t="shared" si="236"/>
        <v>609562</v>
      </c>
      <c r="B15884" s="6">
        <v>75</v>
      </c>
      <c r="C15884" s="6">
        <v>2</v>
      </c>
      <c r="D15884" s="6">
        <v>87</v>
      </c>
      <c r="E15884" s="6" t="s">
        <v>20556</v>
      </c>
      <c r="H15884" s="6">
        <f>IF('Раздел 3.1'!P59='Раздел 3.4'!Y59,0,1)</f>
        <v>0</v>
      </c>
    </row>
    <row r="15885" spans="1:8" x14ac:dyDescent="0.2">
      <c r="A15885" s="6">
        <f t="shared" si="236"/>
        <v>609562</v>
      </c>
      <c r="B15885" s="6">
        <v>75</v>
      </c>
      <c r="C15885" s="6">
        <v>2</v>
      </c>
      <c r="D15885" s="6">
        <v>88</v>
      </c>
      <c r="E15885" s="6" t="s">
        <v>20557</v>
      </c>
      <c r="H15885" s="6">
        <f>IF('Раздел 3.1'!P60='Раздел 3.4'!Y60,0,1)</f>
        <v>0</v>
      </c>
    </row>
    <row r="15886" spans="1:8" x14ac:dyDescent="0.2">
      <c r="A15886" s="6">
        <f t="shared" si="236"/>
        <v>609562</v>
      </c>
      <c r="B15886" s="6">
        <v>75</v>
      </c>
      <c r="C15886" s="6">
        <v>2</v>
      </c>
      <c r="D15886" s="6">
        <v>89</v>
      </c>
      <c r="E15886" s="6" t="s">
        <v>20558</v>
      </c>
      <c r="H15886" s="6">
        <f>IF('Раздел 3.1'!P61='Раздел 3.4'!Y61,0,1)</f>
        <v>0</v>
      </c>
    </row>
    <row r="15887" spans="1:8" x14ac:dyDescent="0.2">
      <c r="A15887" s="6">
        <f t="shared" si="236"/>
        <v>609562</v>
      </c>
      <c r="B15887" s="6">
        <v>75</v>
      </c>
      <c r="C15887" s="6">
        <v>2</v>
      </c>
      <c r="D15887" s="6">
        <v>90</v>
      </c>
      <c r="E15887" s="6" t="s">
        <v>20559</v>
      </c>
      <c r="H15887" s="6">
        <f>IF('Раздел 3.1'!P62='Раздел 3.4'!Y62,0,1)</f>
        <v>0</v>
      </c>
    </row>
    <row r="15888" spans="1:8" x14ac:dyDescent="0.2">
      <c r="A15888" s="6">
        <f t="shared" si="236"/>
        <v>609562</v>
      </c>
      <c r="B15888" s="6">
        <v>75</v>
      </c>
      <c r="C15888" s="6">
        <v>2</v>
      </c>
      <c r="D15888" s="6">
        <v>91</v>
      </c>
      <c r="E15888" s="6" t="s">
        <v>20560</v>
      </c>
      <c r="H15888" s="6">
        <f>IF('Раздел 3.1'!P63='Раздел 3.4'!Y63,0,1)</f>
        <v>0</v>
      </c>
    </row>
    <row r="15889" spans="1:8" x14ac:dyDescent="0.2">
      <c r="A15889" s="6">
        <f t="shared" si="236"/>
        <v>609562</v>
      </c>
      <c r="B15889" s="6">
        <v>75</v>
      </c>
      <c r="C15889" s="6">
        <v>2</v>
      </c>
      <c r="D15889" s="6">
        <v>92</v>
      </c>
      <c r="E15889" s="6" t="s">
        <v>20561</v>
      </c>
      <c r="H15889" s="6">
        <f>IF('Раздел 3.1'!P64='Раздел 3.4'!Y64,0,1)</f>
        <v>0</v>
      </c>
    </row>
    <row r="15890" spans="1:8" x14ac:dyDescent="0.2">
      <c r="A15890" s="6">
        <f t="shared" si="236"/>
        <v>609562</v>
      </c>
      <c r="B15890" s="6">
        <v>75</v>
      </c>
      <c r="C15890" s="6">
        <v>2</v>
      </c>
      <c r="D15890" s="6">
        <v>93</v>
      </c>
      <c r="E15890" s="6" t="s">
        <v>20562</v>
      </c>
      <c r="H15890" s="6">
        <f>IF('Раздел 3.1'!P65='Раздел 3.4'!Y65,0,1)</f>
        <v>0</v>
      </c>
    </row>
    <row r="15891" spans="1:8" x14ac:dyDescent="0.2">
      <c r="A15891" s="6">
        <f t="shared" si="236"/>
        <v>609562</v>
      </c>
      <c r="B15891" s="6">
        <v>75</v>
      </c>
      <c r="C15891" s="6">
        <v>2</v>
      </c>
      <c r="D15891" s="6">
        <v>94</v>
      </c>
      <c r="E15891" s="6" t="s">
        <v>20563</v>
      </c>
      <c r="H15891" s="6">
        <f>IF('Раздел 3.1'!P66='Раздел 3.4'!Y66,0,1)</f>
        <v>0</v>
      </c>
    </row>
    <row r="15892" spans="1:8" x14ac:dyDescent="0.2">
      <c r="A15892" s="6">
        <f t="shared" si="236"/>
        <v>609562</v>
      </c>
      <c r="B15892" s="6">
        <v>75</v>
      </c>
      <c r="C15892" s="6">
        <v>2</v>
      </c>
      <c r="D15892" s="6">
        <v>95</v>
      </c>
      <c r="E15892" s="6" t="s">
        <v>20564</v>
      </c>
      <c r="H15892" s="6">
        <f>IF('Раздел 3.1'!P67='Раздел 3.4'!Y67,0,1)</f>
        <v>0</v>
      </c>
    </row>
    <row r="15893" spans="1:8" x14ac:dyDescent="0.2">
      <c r="A15893" s="6">
        <f t="shared" si="236"/>
        <v>609562</v>
      </c>
      <c r="B15893" s="6">
        <v>75</v>
      </c>
      <c r="C15893" s="119">
        <v>2</v>
      </c>
      <c r="D15893" s="119">
        <v>96</v>
      </c>
      <c r="E15893" s="119" t="s">
        <v>20565</v>
      </c>
      <c r="F15893" s="119"/>
      <c r="G15893" s="119"/>
      <c r="H15893" s="119">
        <f>IF('Раздел 3.1'!P68='Раздел 3.4'!Y68,0,1)</f>
        <v>0</v>
      </c>
    </row>
    <row r="15894" spans="1:8" x14ac:dyDescent="0.2">
      <c r="A15894" s="6">
        <f t="shared" si="236"/>
        <v>609562</v>
      </c>
      <c r="B15894" s="6">
        <v>75</v>
      </c>
      <c r="C15894" s="6">
        <v>3</v>
      </c>
      <c r="D15894" s="6">
        <v>97</v>
      </c>
      <c r="E15894" s="6" t="s">
        <v>20566</v>
      </c>
      <c r="H15894" s="125">
        <f>IF('Раздел 3.1'!P21='Раздел 3.5'!P21,0,1)</f>
        <v>0</v>
      </c>
    </row>
    <row r="15895" spans="1:8" x14ac:dyDescent="0.2">
      <c r="A15895" s="6">
        <f t="shared" si="236"/>
        <v>609562</v>
      </c>
      <c r="B15895" s="6">
        <v>75</v>
      </c>
      <c r="C15895" s="6">
        <v>3</v>
      </c>
      <c r="D15895" s="6">
        <v>98</v>
      </c>
      <c r="E15895" s="6" t="s">
        <v>20567</v>
      </c>
      <c r="H15895" s="7">
        <f>IF('Раздел 3.1'!P22='Раздел 3.5'!P22,0,1)</f>
        <v>0</v>
      </c>
    </row>
    <row r="15896" spans="1:8" x14ac:dyDescent="0.2">
      <c r="A15896" s="6">
        <f t="shared" si="236"/>
        <v>609562</v>
      </c>
      <c r="B15896" s="6">
        <v>75</v>
      </c>
      <c r="C15896" s="6">
        <v>3</v>
      </c>
      <c r="D15896" s="6">
        <v>99</v>
      </c>
      <c r="E15896" s="6" t="s">
        <v>21352</v>
      </c>
      <c r="H15896" s="7">
        <f>IF('Раздел 3.1'!P23='Раздел 3.5'!P23,0,1)</f>
        <v>0</v>
      </c>
    </row>
    <row r="15897" spans="1:8" x14ac:dyDescent="0.2">
      <c r="A15897" s="6">
        <f t="shared" si="236"/>
        <v>609562</v>
      </c>
      <c r="B15897" s="6">
        <v>75</v>
      </c>
      <c r="C15897" s="6">
        <v>3</v>
      </c>
      <c r="D15897" s="6">
        <v>100</v>
      </c>
      <c r="E15897" s="6" t="s">
        <v>21353</v>
      </c>
      <c r="H15897" s="7">
        <f>IF('Раздел 3.1'!P24='Раздел 3.5'!P24,0,1)</f>
        <v>0</v>
      </c>
    </row>
    <row r="15898" spans="1:8" x14ac:dyDescent="0.2">
      <c r="A15898" s="6">
        <f t="shared" si="236"/>
        <v>609562</v>
      </c>
      <c r="B15898" s="6">
        <v>75</v>
      </c>
      <c r="C15898" s="6">
        <v>3</v>
      </c>
      <c r="D15898" s="6">
        <v>101</v>
      </c>
      <c r="E15898" s="6" t="s">
        <v>21354</v>
      </c>
      <c r="H15898" s="7">
        <f>IF('Раздел 3.1'!P25='Раздел 3.5'!P25,0,1)</f>
        <v>0</v>
      </c>
    </row>
    <row r="15899" spans="1:8" x14ac:dyDescent="0.2">
      <c r="A15899" s="6">
        <f t="shared" si="236"/>
        <v>609562</v>
      </c>
      <c r="B15899" s="6">
        <v>75</v>
      </c>
      <c r="C15899" s="6">
        <v>3</v>
      </c>
      <c r="D15899" s="6">
        <v>102</v>
      </c>
      <c r="E15899" s="6" t="s">
        <v>21355</v>
      </c>
      <c r="H15899" s="7">
        <f>IF('Раздел 3.1'!P26='Раздел 3.5'!P26,0,1)</f>
        <v>0</v>
      </c>
    </row>
    <row r="15900" spans="1:8" x14ac:dyDescent="0.2">
      <c r="A15900" s="6">
        <f t="shared" si="236"/>
        <v>609562</v>
      </c>
      <c r="B15900" s="6">
        <v>75</v>
      </c>
      <c r="C15900" s="6">
        <v>3</v>
      </c>
      <c r="D15900" s="6">
        <v>103</v>
      </c>
      <c r="E15900" s="6" t="s">
        <v>21356</v>
      </c>
      <c r="H15900" s="7">
        <f>IF('Раздел 3.1'!P27='Раздел 3.5'!P27,0,1)</f>
        <v>0</v>
      </c>
    </row>
    <row r="15901" spans="1:8" x14ac:dyDescent="0.2">
      <c r="A15901" s="6">
        <f t="shared" si="236"/>
        <v>609562</v>
      </c>
      <c r="B15901" s="6">
        <v>75</v>
      </c>
      <c r="C15901" s="6">
        <v>3</v>
      </c>
      <c r="D15901" s="6">
        <v>104</v>
      </c>
      <c r="E15901" s="6" t="s">
        <v>21357</v>
      </c>
      <c r="H15901" s="7">
        <f>IF('Раздел 3.1'!P28='Раздел 3.5'!P28,0,1)</f>
        <v>0</v>
      </c>
    </row>
    <row r="15902" spans="1:8" x14ac:dyDescent="0.2">
      <c r="A15902" s="6">
        <f t="shared" si="236"/>
        <v>609562</v>
      </c>
      <c r="B15902" s="6">
        <v>75</v>
      </c>
      <c r="C15902" s="6">
        <v>3</v>
      </c>
      <c r="D15902" s="6">
        <v>105</v>
      </c>
      <c r="E15902" s="6" t="s">
        <v>21035</v>
      </c>
      <c r="H15902" s="7">
        <f>IF('Раздел 3.1'!P29='Раздел 3.5'!P29,0,1)</f>
        <v>0</v>
      </c>
    </row>
    <row r="15903" spans="1:8" x14ac:dyDescent="0.2">
      <c r="A15903" s="6">
        <f t="shared" si="236"/>
        <v>609562</v>
      </c>
      <c r="B15903" s="6">
        <v>75</v>
      </c>
      <c r="C15903" s="6">
        <v>3</v>
      </c>
      <c r="D15903" s="6">
        <v>106</v>
      </c>
      <c r="E15903" s="6" t="s">
        <v>21036</v>
      </c>
      <c r="H15903" s="7">
        <f>IF('Раздел 3.1'!P30='Раздел 3.5'!P30,0,1)</f>
        <v>0</v>
      </c>
    </row>
    <row r="15904" spans="1:8" x14ac:dyDescent="0.2">
      <c r="A15904" s="6">
        <f t="shared" si="236"/>
        <v>609562</v>
      </c>
      <c r="B15904" s="6">
        <v>75</v>
      </c>
      <c r="C15904" s="6">
        <v>3</v>
      </c>
      <c r="D15904" s="6">
        <v>107</v>
      </c>
      <c r="E15904" s="6" t="s">
        <v>21037</v>
      </c>
      <c r="H15904" s="7">
        <f>IF('Раздел 3.1'!P31='Раздел 3.5'!P31,0,1)</f>
        <v>0</v>
      </c>
    </row>
    <row r="15905" spans="1:8" x14ac:dyDescent="0.2">
      <c r="A15905" s="6">
        <f t="shared" si="236"/>
        <v>609562</v>
      </c>
      <c r="B15905" s="6">
        <v>75</v>
      </c>
      <c r="C15905" s="6">
        <v>3</v>
      </c>
      <c r="D15905" s="6">
        <v>108</v>
      </c>
      <c r="E15905" s="6" t="s">
        <v>21038</v>
      </c>
      <c r="H15905" s="7">
        <f>IF('Раздел 3.1'!P32='Раздел 3.5'!P32,0,1)</f>
        <v>0</v>
      </c>
    </row>
    <row r="15906" spans="1:8" x14ac:dyDescent="0.2">
      <c r="A15906" s="6">
        <f t="shared" si="236"/>
        <v>609562</v>
      </c>
      <c r="B15906" s="6">
        <v>75</v>
      </c>
      <c r="C15906" s="6">
        <v>3</v>
      </c>
      <c r="D15906" s="6">
        <v>109</v>
      </c>
      <c r="E15906" s="6" t="s">
        <v>21039</v>
      </c>
      <c r="H15906" s="7">
        <f>IF('Раздел 3.1'!P33='Раздел 3.5'!P33,0,1)</f>
        <v>0</v>
      </c>
    </row>
    <row r="15907" spans="1:8" x14ac:dyDescent="0.2">
      <c r="A15907" s="6">
        <f t="shared" si="236"/>
        <v>609562</v>
      </c>
      <c r="B15907" s="6">
        <v>75</v>
      </c>
      <c r="C15907" s="6">
        <v>3</v>
      </c>
      <c r="D15907" s="6">
        <v>110</v>
      </c>
      <c r="E15907" s="6" t="s">
        <v>21040</v>
      </c>
      <c r="H15907" s="7">
        <f>IF('Раздел 3.1'!P34='Раздел 3.5'!P34,0,1)</f>
        <v>0</v>
      </c>
    </row>
    <row r="15908" spans="1:8" x14ac:dyDescent="0.2">
      <c r="A15908" s="6">
        <f t="shared" si="236"/>
        <v>609562</v>
      </c>
      <c r="B15908" s="6">
        <v>75</v>
      </c>
      <c r="C15908" s="6">
        <v>3</v>
      </c>
      <c r="D15908" s="6">
        <v>111</v>
      </c>
      <c r="E15908" s="6" t="s">
        <v>21041</v>
      </c>
      <c r="H15908" s="7">
        <f>IF('Раздел 3.1'!P35='Раздел 3.5'!P35,0,1)</f>
        <v>0</v>
      </c>
    </row>
    <row r="15909" spans="1:8" x14ac:dyDescent="0.2">
      <c r="A15909" s="6">
        <f t="shared" si="236"/>
        <v>609562</v>
      </c>
      <c r="B15909" s="6">
        <v>75</v>
      </c>
      <c r="C15909" s="6">
        <v>3</v>
      </c>
      <c r="D15909" s="6">
        <v>112</v>
      </c>
      <c r="E15909" s="6" t="s">
        <v>21042</v>
      </c>
      <c r="H15909" s="7">
        <f>IF('Раздел 3.1'!P36='Раздел 3.5'!P36,0,1)</f>
        <v>0</v>
      </c>
    </row>
    <row r="15910" spans="1:8" x14ac:dyDescent="0.2">
      <c r="A15910" s="6">
        <f t="shared" si="236"/>
        <v>609562</v>
      </c>
      <c r="B15910" s="6">
        <v>75</v>
      </c>
      <c r="C15910" s="6">
        <v>3</v>
      </c>
      <c r="D15910" s="6">
        <v>113</v>
      </c>
      <c r="E15910" s="6" t="s">
        <v>21043</v>
      </c>
      <c r="H15910" s="7">
        <f>IF('Раздел 3.1'!P37='Раздел 3.5'!P37,0,1)</f>
        <v>0</v>
      </c>
    </row>
    <row r="15911" spans="1:8" x14ac:dyDescent="0.2">
      <c r="A15911" s="6">
        <f t="shared" si="236"/>
        <v>609562</v>
      </c>
      <c r="B15911" s="6">
        <v>75</v>
      </c>
      <c r="C15911" s="6">
        <v>3</v>
      </c>
      <c r="D15911" s="6">
        <v>114</v>
      </c>
      <c r="E15911" s="6" t="s">
        <v>21044</v>
      </c>
      <c r="H15911" s="7">
        <f>IF('Раздел 3.1'!P38='Раздел 3.5'!P38,0,1)</f>
        <v>0</v>
      </c>
    </row>
    <row r="15912" spans="1:8" x14ac:dyDescent="0.2">
      <c r="A15912" s="6">
        <f t="shared" si="236"/>
        <v>609562</v>
      </c>
      <c r="B15912" s="6">
        <v>75</v>
      </c>
      <c r="C15912" s="6">
        <v>3</v>
      </c>
      <c r="D15912" s="6">
        <v>115</v>
      </c>
      <c r="E15912" s="6" t="s">
        <v>21045</v>
      </c>
      <c r="H15912" s="7">
        <f>IF('Раздел 3.1'!P39='Раздел 3.5'!P39,0,1)</f>
        <v>0</v>
      </c>
    </row>
    <row r="15913" spans="1:8" x14ac:dyDescent="0.2">
      <c r="A15913" s="6">
        <f t="shared" si="236"/>
        <v>609562</v>
      </c>
      <c r="B15913" s="6">
        <v>75</v>
      </c>
      <c r="C15913" s="6">
        <v>3</v>
      </c>
      <c r="D15913" s="6">
        <v>116</v>
      </c>
      <c r="E15913" s="6" t="s">
        <v>21046</v>
      </c>
      <c r="H15913" s="7">
        <f>IF('Раздел 3.1'!P40='Раздел 3.5'!P40,0,1)</f>
        <v>0</v>
      </c>
    </row>
    <row r="15914" spans="1:8" x14ac:dyDescent="0.2">
      <c r="A15914" s="6">
        <f t="shared" si="236"/>
        <v>609562</v>
      </c>
      <c r="B15914" s="6">
        <v>75</v>
      </c>
      <c r="C15914" s="6">
        <v>3</v>
      </c>
      <c r="D15914" s="6">
        <v>117</v>
      </c>
      <c r="E15914" s="6" t="s">
        <v>21047</v>
      </c>
      <c r="H15914" s="7">
        <f>IF('Раздел 3.1'!P41='Раздел 3.5'!P41,0,1)</f>
        <v>0</v>
      </c>
    </row>
    <row r="15915" spans="1:8" x14ac:dyDescent="0.2">
      <c r="A15915" s="6">
        <f t="shared" si="236"/>
        <v>609562</v>
      </c>
      <c r="B15915" s="6">
        <v>75</v>
      </c>
      <c r="C15915" s="6">
        <v>3</v>
      </c>
      <c r="D15915" s="6">
        <v>118</v>
      </c>
      <c r="E15915" s="6" t="s">
        <v>21048</v>
      </c>
      <c r="H15915" s="7">
        <f>IF('Раздел 3.1'!P42='Раздел 3.5'!P42,0,1)</f>
        <v>0</v>
      </c>
    </row>
    <row r="15916" spans="1:8" x14ac:dyDescent="0.2">
      <c r="A15916" s="6">
        <f t="shared" si="236"/>
        <v>609562</v>
      </c>
      <c r="B15916" s="6">
        <v>75</v>
      </c>
      <c r="C15916" s="6">
        <v>3</v>
      </c>
      <c r="D15916" s="6">
        <v>119</v>
      </c>
      <c r="E15916" s="6" t="s">
        <v>21049</v>
      </c>
      <c r="H15916" s="7">
        <f>IF('Раздел 3.1'!P43='Раздел 3.5'!P43,0,1)</f>
        <v>0</v>
      </c>
    </row>
    <row r="15917" spans="1:8" x14ac:dyDescent="0.2">
      <c r="A15917" s="6">
        <f t="shared" si="236"/>
        <v>609562</v>
      </c>
      <c r="B15917" s="6">
        <v>75</v>
      </c>
      <c r="C15917" s="6">
        <v>3</v>
      </c>
      <c r="D15917" s="6">
        <v>120</v>
      </c>
      <c r="E15917" s="6" t="s">
        <v>21050</v>
      </c>
      <c r="H15917" s="7">
        <f>IF('Раздел 3.1'!P44='Раздел 3.5'!P44,0,1)</f>
        <v>0</v>
      </c>
    </row>
    <row r="15918" spans="1:8" x14ac:dyDescent="0.2">
      <c r="A15918" s="6">
        <f t="shared" si="236"/>
        <v>609562</v>
      </c>
      <c r="B15918" s="6">
        <v>75</v>
      </c>
      <c r="C15918" s="6">
        <v>3</v>
      </c>
      <c r="D15918" s="6">
        <v>121</v>
      </c>
      <c r="E15918" s="6" t="s">
        <v>21574</v>
      </c>
      <c r="H15918" s="7">
        <f>IF('Раздел 3.1'!P45='Раздел 3.5'!P45,0,1)</f>
        <v>0</v>
      </c>
    </row>
    <row r="15919" spans="1:8" x14ac:dyDescent="0.2">
      <c r="A15919" s="6">
        <f t="shared" si="236"/>
        <v>609562</v>
      </c>
      <c r="B15919" s="6">
        <v>75</v>
      </c>
      <c r="C15919" s="6">
        <v>3</v>
      </c>
      <c r="D15919" s="6">
        <v>122</v>
      </c>
      <c r="E15919" s="6" t="s">
        <v>21575</v>
      </c>
      <c r="H15919" s="7">
        <f>IF('Раздел 3.1'!P46='Раздел 3.5'!P46,0,1)</f>
        <v>0</v>
      </c>
    </row>
    <row r="15920" spans="1:8" x14ac:dyDescent="0.2">
      <c r="A15920" s="6">
        <f t="shared" si="236"/>
        <v>609562</v>
      </c>
      <c r="B15920" s="6">
        <v>75</v>
      </c>
      <c r="C15920" s="6">
        <v>3</v>
      </c>
      <c r="D15920" s="6">
        <v>123</v>
      </c>
      <c r="E15920" s="6" t="s">
        <v>21576</v>
      </c>
      <c r="H15920" s="7">
        <f>IF('Раздел 3.1'!P47='Раздел 3.5'!P47,0,1)</f>
        <v>0</v>
      </c>
    </row>
    <row r="15921" spans="1:8" x14ac:dyDescent="0.2">
      <c r="A15921" s="6">
        <f t="shared" si="236"/>
        <v>609562</v>
      </c>
      <c r="B15921" s="6">
        <v>75</v>
      </c>
      <c r="C15921" s="6">
        <v>3</v>
      </c>
      <c r="D15921" s="6">
        <v>124</v>
      </c>
      <c r="E15921" s="6" t="s">
        <v>21577</v>
      </c>
      <c r="H15921" s="7">
        <f>IF('Раздел 3.1'!P48='Раздел 3.5'!P48,0,1)</f>
        <v>0</v>
      </c>
    </row>
    <row r="15922" spans="1:8" x14ac:dyDescent="0.2">
      <c r="A15922" s="6">
        <f t="shared" si="236"/>
        <v>609562</v>
      </c>
      <c r="B15922" s="6">
        <v>75</v>
      </c>
      <c r="C15922" s="6">
        <v>3</v>
      </c>
      <c r="D15922" s="6">
        <v>125</v>
      </c>
      <c r="E15922" s="6" t="s">
        <v>21578</v>
      </c>
      <c r="H15922" s="7">
        <f>IF('Раздел 3.1'!P49='Раздел 3.5'!P49,0,1)</f>
        <v>0</v>
      </c>
    </row>
    <row r="15923" spans="1:8" x14ac:dyDescent="0.2">
      <c r="A15923" s="6">
        <f t="shared" si="236"/>
        <v>609562</v>
      </c>
      <c r="B15923" s="6">
        <v>75</v>
      </c>
      <c r="C15923" s="6">
        <v>3</v>
      </c>
      <c r="D15923" s="6">
        <v>126</v>
      </c>
      <c r="E15923" s="6" t="s">
        <v>21579</v>
      </c>
      <c r="H15923" s="7">
        <f>IF('Раздел 3.1'!P50='Раздел 3.5'!P50,0,1)</f>
        <v>0</v>
      </c>
    </row>
    <row r="15924" spans="1:8" x14ac:dyDescent="0.2">
      <c r="A15924" s="6">
        <f t="shared" si="236"/>
        <v>609562</v>
      </c>
      <c r="B15924" s="6">
        <v>75</v>
      </c>
      <c r="C15924" s="6">
        <v>3</v>
      </c>
      <c r="D15924" s="6">
        <v>127</v>
      </c>
      <c r="E15924" s="6" t="s">
        <v>21580</v>
      </c>
      <c r="H15924" s="7">
        <f>IF('Раздел 3.1'!P51='Раздел 3.5'!P51,0,1)</f>
        <v>0</v>
      </c>
    </row>
    <row r="15925" spans="1:8" x14ac:dyDescent="0.2">
      <c r="A15925" s="6">
        <f t="shared" si="236"/>
        <v>609562</v>
      </c>
      <c r="B15925" s="6">
        <v>75</v>
      </c>
      <c r="C15925" s="6">
        <v>3</v>
      </c>
      <c r="D15925" s="6">
        <v>128</v>
      </c>
      <c r="E15925" s="6" t="s">
        <v>21581</v>
      </c>
      <c r="H15925" s="7">
        <f>IF('Раздел 3.1'!P52='Раздел 3.5'!P52,0,1)</f>
        <v>0</v>
      </c>
    </row>
    <row r="15926" spans="1:8" x14ac:dyDescent="0.2">
      <c r="A15926" s="6">
        <f t="shared" si="236"/>
        <v>609562</v>
      </c>
      <c r="B15926" s="6">
        <v>75</v>
      </c>
      <c r="C15926" s="6">
        <v>3</v>
      </c>
      <c r="D15926" s="6">
        <v>129</v>
      </c>
      <c r="E15926" s="6" t="s">
        <v>21582</v>
      </c>
      <c r="H15926" s="7">
        <f>IF('Раздел 3.1'!P53='Раздел 3.5'!P53,0,1)</f>
        <v>0</v>
      </c>
    </row>
    <row r="15927" spans="1:8" x14ac:dyDescent="0.2">
      <c r="A15927" s="6">
        <f t="shared" si="236"/>
        <v>609562</v>
      </c>
      <c r="B15927" s="6">
        <v>75</v>
      </c>
      <c r="C15927" s="6">
        <v>3</v>
      </c>
      <c r="D15927" s="6">
        <v>130</v>
      </c>
      <c r="E15927" s="6" t="s">
        <v>21583</v>
      </c>
      <c r="H15927" s="7">
        <f>IF('Раздел 3.1'!P54='Раздел 3.5'!P54,0,1)</f>
        <v>0</v>
      </c>
    </row>
    <row r="15928" spans="1:8" x14ac:dyDescent="0.2">
      <c r="A15928" s="6">
        <f t="shared" si="236"/>
        <v>609562</v>
      </c>
      <c r="B15928" s="6">
        <v>75</v>
      </c>
      <c r="C15928" s="6">
        <v>3</v>
      </c>
      <c r="D15928" s="6">
        <v>131</v>
      </c>
      <c r="E15928" s="6" t="s">
        <v>21584</v>
      </c>
      <c r="H15928" s="7">
        <f>IF('Раздел 3.1'!P55='Раздел 3.5'!P55,0,1)</f>
        <v>0</v>
      </c>
    </row>
    <row r="15929" spans="1:8" x14ac:dyDescent="0.2">
      <c r="A15929" s="6">
        <f t="shared" si="236"/>
        <v>609562</v>
      </c>
      <c r="B15929" s="6">
        <v>75</v>
      </c>
      <c r="C15929" s="6">
        <v>3</v>
      </c>
      <c r="D15929" s="6">
        <v>132</v>
      </c>
      <c r="E15929" s="6" t="s">
        <v>21585</v>
      </c>
      <c r="H15929" s="7">
        <f>IF('Раздел 3.1'!P56='Раздел 3.5'!P56,0,1)</f>
        <v>0</v>
      </c>
    </row>
    <row r="15930" spans="1:8" x14ac:dyDescent="0.2">
      <c r="A15930" s="6">
        <f t="shared" si="236"/>
        <v>609562</v>
      </c>
      <c r="B15930" s="6">
        <v>75</v>
      </c>
      <c r="C15930" s="6">
        <v>3</v>
      </c>
      <c r="D15930" s="6">
        <v>133</v>
      </c>
      <c r="E15930" s="6" t="s">
        <v>21586</v>
      </c>
      <c r="H15930" s="7">
        <f>IF('Раздел 3.1'!P57='Раздел 3.5'!P57,0,1)</f>
        <v>0</v>
      </c>
    </row>
    <row r="15931" spans="1:8" x14ac:dyDescent="0.2">
      <c r="A15931" s="6">
        <f t="shared" si="236"/>
        <v>609562</v>
      </c>
      <c r="B15931" s="6">
        <v>75</v>
      </c>
      <c r="C15931" s="6">
        <v>3</v>
      </c>
      <c r="D15931" s="6">
        <v>134</v>
      </c>
      <c r="E15931" s="6" t="s">
        <v>21587</v>
      </c>
      <c r="H15931" s="7">
        <f>IF('Раздел 3.1'!P58='Раздел 3.5'!P58,0,1)</f>
        <v>0</v>
      </c>
    </row>
    <row r="15932" spans="1:8" x14ac:dyDescent="0.2">
      <c r="A15932" s="6">
        <f t="shared" si="236"/>
        <v>609562</v>
      </c>
      <c r="B15932" s="6">
        <v>75</v>
      </c>
      <c r="C15932" s="6">
        <v>3</v>
      </c>
      <c r="D15932" s="6">
        <v>135</v>
      </c>
      <c r="E15932" s="6" t="s">
        <v>21588</v>
      </c>
      <c r="H15932" s="7">
        <f>IF('Раздел 3.1'!P59='Раздел 3.5'!P59,0,1)</f>
        <v>0</v>
      </c>
    </row>
    <row r="15933" spans="1:8" x14ac:dyDescent="0.2">
      <c r="A15933" s="6">
        <f t="shared" si="236"/>
        <v>609562</v>
      </c>
      <c r="B15933" s="6">
        <v>75</v>
      </c>
      <c r="C15933" s="6">
        <v>3</v>
      </c>
      <c r="D15933" s="6">
        <v>136</v>
      </c>
      <c r="E15933" s="6" t="s">
        <v>21589</v>
      </c>
      <c r="H15933" s="7">
        <f>IF('Раздел 3.1'!P60='Раздел 3.5'!P60,0,1)</f>
        <v>0</v>
      </c>
    </row>
    <row r="15934" spans="1:8" x14ac:dyDescent="0.2">
      <c r="A15934" s="6">
        <f t="shared" si="236"/>
        <v>609562</v>
      </c>
      <c r="B15934" s="6">
        <v>75</v>
      </c>
      <c r="C15934" s="6">
        <v>3</v>
      </c>
      <c r="D15934" s="6">
        <v>137</v>
      </c>
      <c r="E15934" s="6" t="s">
        <v>21590</v>
      </c>
      <c r="H15934" s="7">
        <f>IF('Раздел 3.1'!P61='Раздел 3.5'!P61,0,1)</f>
        <v>0</v>
      </c>
    </row>
    <row r="15935" spans="1:8" x14ac:dyDescent="0.2">
      <c r="A15935" s="6">
        <f t="shared" si="236"/>
        <v>609562</v>
      </c>
      <c r="B15935" s="6">
        <v>75</v>
      </c>
      <c r="C15935" s="6">
        <v>3</v>
      </c>
      <c r="D15935" s="6">
        <v>138</v>
      </c>
      <c r="E15935" s="6" t="s">
        <v>21591</v>
      </c>
      <c r="H15935" s="7">
        <f>IF('Раздел 3.1'!P62='Раздел 3.5'!P62,0,1)</f>
        <v>0</v>
      </c>
    </row>
    <row r="15936" spans="1:8" x14ac:dyDescent="0.2">
      <c r="A15936" s="6">
        <f t="shared" si="236"/>
        <v>609562</v>
      </c>
      <c r="B15936" s="6">
        <v>75</v>
      </c>
      <c r="C15936" s="6">
        <v>3</v>
      </c>
      <c r="D15936" s="6">
        <v>139</v>
      </c>
      <c r="E15936" s="6" t="s">
        <v>21592</v>
      </c>
      <c r="H15936" s="7">
        <f>IF('Раздел 3.1'!P63='Раздел 3.5'!P63,0,1)</f>
        <v>0</v>
      </c>
    </row>
    <row r="15937" spans="1:8" x14ac:dyDescent="0.2">
      <c r="A15937" s="6">
        <f t="shared" si="236"/>
        <v>609562</v>
      </c>
      <c r="B15937" s="6">
        <v>75</v>
      </c>
      <c r="C15937" s="6">
        <v>3</v>
      </c>
      <c r="D15937" s="6">
        <v>140</v>
      </c>
      <c r="E15937" s="6" t="s">
        <v>21593</v>
      </c>
      <c r="H15937" s="7">
        <f>IF('Раздел 3.1'!P64='Раздел 3.5'!P64,0,1)</f>
        <v>0</v>
      </c>
    </row>
    <row r="15938" spans="1:8" x14ac:dyDescent="0.2">
      <c r="A15938" s="6">
        <f t="shared" si="236"/>
        <v>609562</v>
      </c>
      <c r="B15938" s="6">
        <v>75</v>
      </c>
      <c r="C15938" s="6">
        <v>3</v>
      </c>
      <c r="D15938" s="6">
        <v>141</v>
      </c>
      <c r="E15938" s="6" t="s">
        <v>21594</v>
      </c>
      <c r="H15938" s="7">
        <f>IF('Раздел 3.1'!P65='Раздел 3.5'!P65,0,1)</f>
        <v>0</v>
      </c>
    </row>
    <row r="15939" spans="1:8" x14ac:dyDescent="0.2">
      <c r="A15939" s="6">
        <f t="shared" si="236"/>
        <v>609562</v>
      </c>
      <c r="B15939" s="6">
        <v>75</v>
      </c>
      <c r="C15939" s="6">
        <v>3</v>
      </c>
      <c r="D15939" s="6">
        <v>142</v>
      </c>
      <c r="E15939" s="6" t="s">
        <v>21595</v>
      </c>
      <c r="H15939" s="7">
        <f>IF('Раздел 3.1'!P66='Раздел 3.5'!P66,0,1)</f>
        <v>0</v>
      </c>
    </row>
    <row r="15940" spans="1:8" x14ac:dyDescent="0.2">
      <c r="A15940" s="6">
        <f t="shared" si="236"/>
        <v>609562</v>
      </c>
      <c r="B15940" s="6">
        <v>75</v>
      </c>
      <c r="C15940" s="6">
        <v>3</v>
      </c>
      <c r="D15940" s="6">
        <v>143</v>
      </c>
      <c r="E15940" s="6" t="s">
        <v>21596</v>
      </c>
      <c r="H15940" s="7">
        <f>IF('Раздел 3.1'!P67='Раздел 3.5'!P67,0,1)</f>
        <v>0</v>
      </c>
    </row>
    <row r="15941" spans="1:8" ht="13.5" thickBot="1" x14ac:dyDescent="0.25">
      <c r="A15941" s="6">
        <f t="shared" si="236"/>
        <v>609562</v>
      </c>
      <c r="B15941" s="7">
        <v>75</v>
      </c>
      <c r="C15941" s="157">
        <v>3</v>
      </c>
      <c r="D15941" s="157">
        <v>144</v>
      </c>
      <c r="E15941" s="157" t="s">
        <v>21597</v>
      </c>
      <c r="F15941" s="157"/>
      <c r="G15941" s="157"/>
      <c r="H15941" s="157">
        <f>IF('Раздел 3.1'!P68='Раздел 3.5'!P68,0,1)</f>
        <v>0</v>
      </c>
    </row>
    <row r="15942" spans="1:8" x14ac:dyDescent="0.2">
      <c r="A15942" s="6">
        <f t="shared" si="236"/>
        <v>609562</v>
      </c>
      <c r="B15942" s="6">
        <v>75</v>
      </c>
      <c r="C15942" s="6">
        <v>4</v>
      </c>
      <c r="D15942" s="6">
        <v>145</v>
      </c>
      <c r="E15942" s="6" t="s">
        <v>4537</v>
      </c>
      <c r="H15942" s="6">
        <f>IF('Раздел 2.1.1.1'!P29=SUM('Раздел 2.4.1'!Q21,'Раздел 2.4.1'!S21),0,1)</f>
        <v>0</v>
      </c>
    </row>
    <row r="15943" spans="1:8" x14ac:dyDescent="0.2">
      <c r="A15943" s="6">
        <f t="shared" ref="A15943:A16005" si="237">P_3</f>
        <v>609562</v>
      </c>
      <c r="B15943" s="6">
        <v>75</v>
      </c>
      <c r="C15943" s="6">
        <v>4</v>
      </c>
      <c r="D15943" s="6">
        <v>146</v>
      </c>
      <c r="E15943" s="6" t="s">
        <v>4539</v>
      </c>
      <c r="H15943" s="6">
        <f>IF('Раздел 2.1.1.2'!P29=SUM('Раздел 2.4.2'!Q21,'Раздел 2.4.2'!S21),0,1)</f>
        <v>0</v>
      </c>
    </row>
    <row r="15944" spans="1:8" x14ac:dyDescent="0.2">
      <c r="A15944" s="6">
        <f t="shared" si="237"/>
        <v>609562</v>
      </c>
      <c r="B15944" s="6">
        <v>75</v>
      </c>
      <c r="C15944" s="119">
        <v>4</v>
      </c>
      <c r="D15944" s="119">
        <v>147</v>
      </c>
      <c r="E15944" s="119" t="s">
        <v>4538</v>
      </c>
      <c r="F15944" s="119"/>
      <c r="G15944" s="119"/>
      <c r="H15944" s="119">
        <f>IF('Раздел 2.1.1.3'!P29=SUM('Раздел 2.4.3'!Q21,'Раздел 2.4.3'!S21),0,1)</f>
        <v>0</v>
      </c>
    </row>
    <row r="15945" spans="1:8" x14ac:dyDescent="0.2">
      <c r="A15945" s="6">
        <f t="shared" si="237"/>
        <v>609562</v>
      </c>
      <c r="B15945" s="6">
        <v>75</v>
      </c>
      <c r="C15945" s="6">
        <v>5</v>
      </c>
      <c r="D15945" s="6">
        <v>148</v>
      </c>
      <c r="E15945" s="6" t="s">
        <v>4540</v>
      </c>
      <c r="H15945" s="6">
        <f>IF(SUM('Раздел 2.4.1'!Q22,'Раздел 2.4.1'!S22)=SUM('Раздел 2.1.1.1'!Q29:T29),0,1)</f>
        <v>0</v>
      </c>
    </row>
    <row r="15946" spans="1:8" x14ac:dyDescent="0.2">
      <c r="A15946" s="6">
        <f t="shared" si="237"/>
        <v>609562</v>
      </c>
      <c r="B15946" s="6">
        <v>75</v>
      </c>
      <c r="C15946" s="6">
        <v>5</v>
      </c>
      <c r="D15946" s="6">
        <v>149</v>
      </c>
      <c r="E15946" s="6" t="s">
        <v>4541</v>
      </c>
      <c r="H15946" s="6">
        <f>IF(SUM('Раздел 2.4.2'!Q22,'Раздел 2.4.2'!S22)=SUM('Раздел 2.1.1.2'!Q29:T29),0,1)</f>
        <v>0</v>
      </c>
    </row>
    <row r="15947" spans="1:8" x14ac:dyDescent="0.2">
      <c r="A15947" s="6">
        <f t="shared" si="237"/>
        <v>609562</v>
      </c>
      <c r="B15947" s="6">
        <v>75</v>
      </c>
      <c r="C15947" s="119">
        <v>5</v>
      </c>
      <c r="D15947" s="119">
        <v>150</v>
      </c>
      <c r="E15947" s="119" t="s">
        <v>4542</v>
      </c>
      <c r="F15947" s="119"/>
      <c r="G15947" s="119"/>
      <c r="H15947" s="119">
        <f>IF(SUM('Раздел 2.4.3'!Q22,'Раздел 2.4.3'!S22)=SUM('Раздел 2.1.1.3'!Q29:T29),0,1)</f>
        <v>0</v>
      </c>
    </row>
    <row r="15948" spans="1:8" x14ac:dyDescent="0.2">
      <c r="A15948" s="6">
        <f t="shared" si="237"/>
        <v>609562</v>
      </c>
      <c r="B15948" s="6">
        <v>75</v>
      </c>
      <c r="C15948" s="6">
        <v>6</v>
      </c>
      <c r="D15948" s="6">
        <v>151</v>
      </c>
      <c r="E15948" s="6" t="s">
        <v>4543</v>
      </c>
      <c r="H15948" s="6">
        <f>IF(SUM('Раздел 2.4.1'!Q23,'Раздел 2.4.1'!S23)=SUM('Раздел 2.1.1.1'!U29:Y29),0,1)</f>
        <v>0</v>
      </c>
    </row>
    <row r="15949" spans="1:8" x14ac:dyDescent="0.2">
      <c r="A15949" s="6">
        <f t="shared" si="237"/>
        <v>609562</v>
      </c>
      <c r="B15949" s="6">
        <v>75</v>
      </c>
      <c r="C15949" s="6">
        <v>6</v>
      </c>
      <c r="D15949" s="6">
        <v>152</v>
      </c>
      <c r="E15949" s="6" t="s">
        <v>3710</v>
      </c>
      <c r="H15949" s="6">
        <f>IF(SUM('Раздел 2.4.2'!Q23,'Раздел 2.4.2'!S23)=SUM('Раздел 2.1.1.2'!U29:Y29),0,1)</f>
        <v>0</v>
      </c>
    </row>
    <row r="15950" spans="1:8" x14ac:dyDescent="0.2">
      <c r="A15950" s="6">
        <f t="shared" si="237"/>
        <v>609562</v>
      </c>
      <c r="B15950" s="6">
        <v>75</v>
      </c>
      <c r="C15950" s="6">
        <v>6</v>
      </c>
      <c r="D15950" s="6">
        <v>153</v>
      </c>
      <c r="E15950" s="119" t="s">
        <v>3711</v>
      </c>
      <c r="F15950" s="119"/>
      <c r="G15950" s="119"/>
      <c r="H15950" s="119">
        <f>IF(SUM('Раздел 2.4.3'!Q23,'Раздел 2.4.3'!S23)=SUM('Раздел 2.1.1.3'!U29:Y29),0,1)</f>
        <v>0</v>
      </c>
    </row>
    <row r="15951" spans="1:8" x14ac:dyDescent="0.2">
      <c r="A15951" s="6">
        <f t="shared" si="237"/>
        <v>609562</v>
      </c>
      <c r="B15951" s="6">
        <v>75</v>
      </c>
      <c r="C15951" s="6">
        <v>6</v>
      </c>
      <c r="D15951" s="6">
        <v>154</v>
      </c>
      <c r="E15951" s="6" t="s">
        <v>3712</v>
      </c>
      <c r="H15951" s="6">
        <f>IF(SUM('Раздел 2.4.1'!Q24,'Раздел 2.4.1'!S24)=SUM('Раздел 2.1.1.1'!Z29:AC29),0,1)</f>
        <v>0</v>
      </c>
    </row>
    <row r="15952" spans="1:8" x14ac:dyDescent="0.2">
      <c r="A15952" s="6">
        <f t="shared" si="237"/>
        <v>609562</v>
      </c>
      <c r="B15952" s="6">
        <v>75</v>
      </c>
      <c r="C15952" s="7">
        <v>6</v>
      </c>
      <c r="D15952" s="7">
        <v>155</v>
      </c>
      <c r="E15952" s="7" t="s">
        <v>3713</v>
      </c>
      <c r="F15952" s="7"/>
      <c r="G15952" s="7"/>
      <c r="H15952" s="7">
        <f>IF(SUM('Раздел 2.4.2'!Q24,'Раздел 2.4.2'!S24)=SUM('Раздел 2.1.1.2'!Z29:AC29),0,1)</f>
        <v>0</v>
      </c>
    </row>
    <row r="15953" spans="1:10" ht="13.5" thickBot="1" x14ac:dyDescent="0.25">
      <c r="A15953" s="6">
        <f t="shared" si="237"/>
        <v>609562</v>
      </c>
      <c r="B15953" s="6">
        <v>75</v>
      </c>
      <c r="C15953" s="157">
        <v>6</v>
      </c>
      <c r="D15953" s="157">
        <v>156</v>
      </c>
      <c r="E15953" s="157" t="s">
        <v>3714</v>
      </c>
      <c r="F15953" s="157"/>
      <c r="G15953" s="157"/>
      <c r="H15953" s="157">
        <f>IF(SUM('Раздел 2.4.3'!Q24,'Раздел 2.4.3'!S24)=SUM('Раздел 2.1.1.3'!Z29:AC29),0,1)</f>
        <v>0</v>
      </c>
    </row>
    <row r="15954" spans="1:10" s="147" customFormat="1" ht="38.25" x14ac:dyDescent="0.2">
      <c r="A15954" s="6">
        <f t="shared" si="237"/>
        <v>609562</v>
      </c>
      <c r="B15954" s="6">
        <v>75</v>
      </c>
      <c r="C15954" s="158">
        <v>7</v>
      </c>
      <c r="D15954" s="158">
        <v>157</v>
      </c>
      <c r="E15954" s="159" t="s">
        <v>21023</v>
      </c>
      <c r="F15954" s="160"/>
      <c r="G15954" s="158"/>
      <c r="H15954" s="158">
        <f>IF(SUM('Раздел 2.1.1.1'!P30,'Раздел 2.1.1.2'!P30,'Раздел 2.1.1.3'!P30,'Раздел 2.1.2.1'!P44,'Раздел 2.1.2.2'!P44,'Раздел 2.1.2.3'!P44,'Раздел 2.1.3.1'!P30,'Раздел 2.1.3.2'!P30,'Раздел 2.1.3.3'!P30)=SUM('Раздел 1.3'!P21,'Раздел 1.3'!P31,'Раздел 1.3'!P41,'Раздел 1.3'!P51),0,1)</f>
        <v>0</v>
      </c>
      <c r="J15954" s="6"/>
    </row>
    <row r="15955" spans="1:10" s="147" customFormat="1" ht="38.25" x14ac:dyDescent="0.2">
      <c r="A15955" s="6">
        <f t="shared" si="237"/>
        <v>609562</v>
      </c>
      <c r="B15955" s="6">
        <v>75</v>
      </c>
      <c r="C15955" s="163">
        <v>7</v>
      </c>
      <c r="D15955" s="121">
        <v>158</v>
      </c>
      <c r="E15955" s="161" t="s">
        <v>21024</v>
      </c>
      <c r="F15955" s="162"/>
      <c r="G15955" s="167"/>
      <c r="H15955" s="167">
        <f>IF(SUM('Раздел 2.1.1.1'!Q30:T30,'Раздел 2.1.1.2'!Q30:T30,'Раздел 2.1.1.3'!Q30:T30,'Раздел 2.1.2.1'!Q44:AF44,'Раздел 2.1.2.2'!Q44:AF44,'Раздел 2.1.2.3'!Q44:AF44)='Раздел 1.3'!P21,0,1)</f>
        <v>0</v>
      </c>
      <c r="J15955" s="6"/>
    </row>
    <row r="15956" spans="1:10" s="147" customFormat="1" ht="38.25" x14ac:dyDescent="0.2">
      <c r="A15956" s="6">
        <f t="shared" si="237"/>
        <v>609562</v>
      </c>
      <c r="B15956" s="6">
        <v>75</v>
      </c>
      <c r="C15956" s="167">
        <v>7</v>
      </c>
      <c r="D15956" s="119">
        <v>159</v>
      </c>
      <c r="E15956" s="156" t="s">
        <v>21025</v>
      </c>
      <c r="F15956" s="168"/>
      <c r="G15956" s="167"/>
      <c r="H15956" s="167">
        <f>IF(SUM('Раздел 2.1.1.1'!U30:Y30,'Раздел 2.1.1.2'!U30:Y30,'Раздел 2.1.1.3'!U30:Y30,'Раздел 2.1.2.1'!AG44:AZ44,'Раздел 2.1.2.2'!AG44:AZ44,'Раздел 2.1.2.3'!AG44:AZ44)='Раздел 1.3'!P31,0,1)</f>
        <v>0</v>
      </c>
      <c r="J15956" s="6"/>
    </row>
    <row r="15957" spans="1:10" s="147" customFormat="1" ht="38.25" x14ac:dyDescent="0.2">
      <c r="A15957" s="6">
        <f t="shared" si="237"/>
        <v>609562</v>
      </c>
      <c r="B15957" s="6">
        <v>75</v>
      </c>
      <c r="C15957" s="167">
        <v>7</v>
      </c>
      <c r="D15957" s="119">
        <v>160</v>
      </c>
      <c r="E15957" s="149" t="s">
        <v>21026</v>
      </c>
      <c r="F15957" s="168"/>
      <c r="G15957" s="167"/>
      <c r="H15957" s="163">
        <f>IF(SUM('Раздел 2.1.1.1'!Z30:AC30,'Раздел 2.1.1.2'!Z30:AC30,'Раздел 2.1.1.3'!Z30:AC30,'Раздел 2.1.2.1'!BA44:BH44,'Раздел 2.1.2.2'!BA44:BH44,'Раздел 2.1.2.3'!BA44:BH44)='Раздел 1.3'!P41,0,1)</f>
        <v>0</v>
      </c>
      <c r="J15957" s="6"/>
    </row>
    <row r="15958" spans="1:10" s="147" customFormat="1" x14ac:dyDescent="0.2">
      <c r="A15958" s="6">
        <f t="shared" si="237"/>
        <v>609562</v>
      </c>
      <c r="B15958" s="6">
        <v>75</v>
      </c>
      <c r="C15958" s="147">
        <v>8</v>
      </c>
      <c r="D15958" s="6">
        <v>161</v>
      </c>
      <c r="E15958" s="148" t="s">
        <v>20912</v>
      </c>
      <c r="F15958" s="154"/>
      <c r="H15958" s="147">
        <f>IF(SUM('Раздел 2.2.1'!P23:P34)='Раздел 2.1.1.1'!P37,0,1)</f>
        <v>0</v>
      </c>
      <c r="J15958" s="6"/>
    </row>
    <row r="15959" spans="1:10" s="147" customFormat="1" x14ac:dyDescent="0.2">
      <c r="A15959" s="6">
        <f t="shared" si="237"/>
        <v>609562</v>
      </c>
      <c r="B15959" s="6">
        <v>75</v>
      </c>
      <c r="C15959" s="147">
        <v>8</v>
      </c>
      <c r="D15959" s="6">
        <v>162</v>
      </c>
      <c r="E15959" s="148" t="s">
        <v>20913</v>
      </c>
      <c r="F15959" s="154"/>
      <c r="H15959" s="147">
        <f>IF(SUM('Раздел 2.2.1'!Q23:Q34)='Раздел 2.1.1.1'!Q37,0,1)</f>
        <v>0</v>
      </c>
      <c r="J15959" s="6"/>
    </row>
    <row r="15960" spans="1:10" s="147" customFormat="1" x14ac:dyDescent="0.2">
      <c r="A15960" s="6">
        <f t="shared" si="237"/>
        <v>609562</v>
      </c>
      <c r="B15960" s="6">
        <v>75</v>
      </c>
      <c r="C15960" s="147">
        <v>8</v>
      </c>
      <c r="D15960" s="6">
        <v>163</v>
      </c>
      <c r="E15960" s="148" t="s">
        <v>20914</v>
      </c>
      <c r="F15960" s="154"/>
      <c r="H15960" s="147">
        <f>IF(SUM('Раздел 2.2.1'!R23:R34)='Раздел 2.1.1.1'!R37,0,1)</f>
        <v>0</v>
      </c>
      <c r="J15960" s="6"/>
    </row>
    <row r="15961" spans="1:10" s="147" customFormat="1" x14ac:dyDescent="0.2">
      <c r="A15961" s="6">
        <f t="shared" si="237"/>
        <v>609562</v>
      </c>
      <c r="B15961" s="6">
        <v>75</v>
      </c>
      <c r="C15961" s="147">
        <v>8</v>
      </c>
      <c r="D15961" s="6">
        <v>164</v>
      </c>
      <c r="E15961" s="148" t="s">
        <v>20915</v>
      </c>
      <c r="F15961" s="154"/>
      <c r="H15961" s="147">
        <f>IF(SUM('Раздел 2.2.1'!S23:S34)='Раздел 2.1.1.1'!S37,0,1)</f>
        <v>0</v>
      </c>
      <c r="J15961" s="6"/>
    </row>
    <row r="15962" spans="1:10" s="147" customFormat="1" x14ac:dyDescent="0.2">
      <c r="A15962" s="6">
        <f t="shared" si="237"/>
        <v>609562</v>
      </c>
      <c r="B15962" s="6">
        <v>75</v>
      </c>
      <c r="C15962" s="147">
        <v>8</v>
      </c>
      <c r="D15962" s="6">
        <v>165</v>
      </c>
      <c r="E15962" s="148" t="s">
        <v>20916</v>
      </c>
      <c r="F15962" s="154"/>
      <c r="H15962" s="147">
        <f>IF(SUM('Раздел 2.2.1'!T23:T34)='Раздел 2.1.1.1'!T37,0,1)</f>
        <v>0</v>
      </c>
      <c r="J15962" s="6"/>
    </row>
    <row r="15963" spans="1:10" s="147" customFormat="1" x14ac:dyDescent="0.2">
      <c r="A15963" s="6">
        <f t="shared" si="237"/>
        <v>609562</v>
      </c>
      <c r="B15963" s="6">
        <v>75</v>
      </c>
      <c r="C15963" s="147">
        <v>8</v>
      </c>
      <c r="D15963" s="6">
        <v>166</v>
      </c>
      <c r="E15963" s="148" t="s">
        <v>20917</v>
      </c>
      <c r="F15963" s="154"/>
      <c r="H15963" s="147">
        <f>IF(SUM('Раздел 2.2.1'!U23:U34)='Раздел 2.1.1.1'!U37,0,1)</f>
        <v>0</v>
      </c>
      <c r="J15963" s="6"/>
    </row>
    <row r="15964" spans="1:10" s="147" customFormat="1" x14ac:dyDescent="0.2">
      <c r="A15964" s="6">
        <f t="shared" si="237"/>
        <v>609562</v>
      </c>
      <c r="B15964" s="6">
        <v>75</v>
      </c>
      <c r="C15964" s="147">
        <v>8</v>
      </c>
      <c r="D15964" s="6">
        <v>167</v>
      </c>
      <c r="E15964" s="148" t="s">
        <v>20918</v>
      </c>
      <c r="F15964" s="154"/>
      <c r="H15964" s="147">
        <f>IF(SUM('Раздел 2.2.1'!V23:V34)='Раздел 2.1.1.1'!V37,0,1)</f>
        <v>0</v>
      </c>
      <c r="J15964" s="6"/>
    </row>
    <row r="15965" spans="1:10" s="147" customFormat="1" x14ac:dyDescent="0.2">
      <c r="A15965" s="6">
        <f t="shared" si="237"/>
        <v>609562</v>
      </c>
      <c r="B15965" s="6">
        <v>75</v>
      </c>
      <c r="C15965" s="147">
        <v>8</v>
      </c>
      <c r="D15965" s="6">
        <v>168</v>
      </c>
      <c r="E15965" s="148" t="s">
        <v>20919</v>
      </c>
      <c r="F15965" s="154"/>
      <c r="H15965" s="147">
        <f>IF(SUM('Раздел 2.2.1'!W23:W34)='Раздел 2.1.1.1'!W37,0,1)</f>
        <v>0</v>
      </c>
      <c r="J15965" s="6"/>
    </row>
    <row r="15966" spans="1:10" s="147" customFormat="1" x14ac:dyDescent="0.2">
      <c r="A15966" s="6">
        <f t="shared" si="237"/>
        <v>609562</v>
      </c>
      <c r="B15966" s="6">
        <v>75</v>
      </c>
      <c r="C15966" s="147">
        <v>8</v>
      </c>
      <c r="D15966" s="6">
        <v>169</v>
      </c>
      <c r="E15966" s="148" t="s">
        <v>20920</v>
      </c>
      <c r="F15966" s="154"/>
      <c r="H15966" s="147">
        <f>IF(SUM('Раздел 2.2.1'!X23:X34)='Раздел 2.1.1.1'!X37,0,1)</f>
        <v>0</v>
      </c>
      <c r="J15966" s="6"/>
    </row>
    <row r="15967" spans="1:10" s="147" customFormat="1" x14ac:dyDescent="0.2">
      <c r="A15967" s="6">
        <f t="shared" si="237"/>
        <v>609562</v>
      </c>
      <c r="B15967" s="6">
        <v>75</v>
      </c>
      <c r="C15967" s="147">
        <v>8</v>
      </c>
      <c r="D15967" s="6">
        <v>170</v>
      </c>
      <c r="E15967" s="148" t="s">
        <v>20921</v>
      </c>
      <c r="F15967" s="154"/>
      <c r="H15967" s="147">
        <f>IF(SUM('Раздел 2.2.1'!Y23:Y34)='Раздел 2.1.1.1'!Y37,0,1)</f>
        <v>0</v>
      </c>
      <c r="J15967" s="6"/>
    </row>
    <row r="15968" spans="1:10" s="147" customFormat="1" x14ac:dyDescent="0.2">
      <c r="A15968" s="6">
        <f t="shared" si="237"/>
        <v>609562</v>
      </c>
      <c r="B15968" s="6">
        <v>75</v>
      </c>
      <c r="C15968" s="147">
        <v>8</v>
      </c>
      <c r="D15968" s="6">
        <v>171</v>
      </c>
      <c r="E15968" s="148" t="s">
        <v>20922</v>
      </c>
      <c r="F15968" s="154"/>
      <c r="H15968" s="147">
        <f>IF(SUM('Раздел 2.2.1'!Z23:Z34)='Раздел 2.1.1.1'!Z37,0,1)</f>
        <v>0</v>
      </c>
      <c r="J15968" s="6"/>
    </row>
    <row r="15969" spans="1:10" s="147" customFormat="1" x14ac:dyDescent="0.2">
      <c r="A15969" s="6">
        <f t="shared" si="237"/>
        <v>609562</v>
      </c>
      <c r="B15969" s="6">
        <v>75</v>
      </c>
      <c r="C15969" s="147">
        <v>8</v>
      </c>
      <c r="D15969" s="6">
        <v>172</v>
      </c>
      <c r="E15969" s="148" t="s">
        <v>20923</v>
      </c>
      <c r="F15969" s="154"/>
      <c r="H15969" s="147">
        <f>IF(SUM('Раздел 2.2.1'!AA23:AA34)='Раздел 2.1.1.1'!AA37,0,1)</f>
        <v>0</v>
      </c>
      <c r="J15969" s="6"/>
    </row>
    <row r="15970" spans="1:10" s="147" customFormat="1" x14ac:dyDescent="0.2">
      <c r="A15970" s="6">
        <f t="shared" si="237"/>
        <v>609562</v>
      </c>
      <c r="B15970" s="6">
        <v>75</v>
      </c>
      <c r="C15970" s="147">
        <v>8</v>
      </c>
      <c r="D15970" s="6">
        <v>173</v>
      </c>
      <c r="E15970" s="148" t="s">
        <v>20924</v>
      </c>
      <c r="F15970" s="154"/>
      <c r="H15970" s="147">
        <f>IF(SUM('Раздел 2.2.1'!AB23:AB34)='Раздел 2.1.1.1'!AB37,0,1)</f>
        <v>0</v>
      </c>
      <c r="J15970" s="6"/>
    </row>
    <row r="15971" spans="1:10" s="147" customFormat="1" x14ac:dyDescent="0.2">
      <c r="A15971" s="6">
        <f t="shared" si="237"/>
        <v>609562</v>
      </c>
      <c r="B15971" s="6">
        <v>75</v>
      </c>
      <c r="C15971" s="147">
        <v>8</v>
      </c>
      <c r="D15971" s="119">
        <v>174</v>
      </c>
      <c r="E15971" s="149" t="s">
        <v>20925</v>
      </c>
      <c r="F15971" s="169"/>
      <c r="G15971" s="167"/>
      <c r="H15971" s="167">
        <f>IF(SUM('Раздел 2.2.1'!AC23:AC34)='Раздел 2.1.1.1'!AC37,0,1)</f>
        <v>0</v>
      </c>
      <c r="J15971" s="6"/>
    </row>
    <row r="15972" spans="1:10" s="147" customFormat="1" x14ac:dyDescent="0.2">
      <c r="A15972" s="6">
        <f t="shared" si="237"/>
        <v>609562</v>
      </c>
      <c r="B15972" s="6">
        <v>75</v>
      </c>
      <c r="C15972" s="147">
        <v>8</v>
      </c>
      <c r="D15972" s="6">
        <v>175</v>
      </c>
      <c r="E15972" s="148" t="s">
        <v>21439</v>
      </c>
      <c r="F15972" s="154"/>
      <c r="H15972" s="170">
        <f>IF(SUM('Раздел 2.2.1'!AD23:AD34)='Раздел 2.1.1.1'!P38,0,1)</f>
        <v>0</v>
      </c>
      <c r="J15972" s="6"/>
    </row>
    <row r="15973" spans="1:10" s="147" customFormat="1" x14ac:dyDescent="0.2">
      <c r="A15973" s="6">
        <f t="shared" si="237"/>
        <v>609562</v>
      </c>
      <c r="B15973" s="6">
        <v>75</v>
      </c>
      <c r="C15973" s="167">
        <v>8</v>
      </c>
      <c r="D15973" s="119">
        <v>176</v>
      </c>
      <c r="E15973" s="149" t="s">
        <v>21440</v>
      </c>
      <c r="F15973" s="169"/>
      <c r="G15973" s="167"/>
      <c r="H15973" s="167">
        <f>IF(SUM('Раздел 2.2.1'!AE23:AE34)='Раздел 2.1.1.1'!P39,0,1)</f>
        <v>0</v>
      </c>
      <c r="J15973" s="6"/>
    </row>
    <row r="15974" spans="1:10" s="147" customFormat="1" x14ac:dyDescent="0.2">
      <c r="A15974" s="6">
        <f t="shared" si="237"/>
        <v>609562</v>
      </c>
      <c r="B15974" s="6">
        <v>75</v>
      </c>
      <c r="C15974" s="170">
        <v>9</v>
      </c>
      <c r="D15974" s="6">
        <v>177</v>
      </c>
      <c r="E15974" s="174" t="s">
        <v>21441</v>
      </c>
      <c r="F15974" s="154"/>
      <c r="H15974" s="147">
        <f>IF(SUM('Раздел 2.2.2'!P23:P34)='Раздел 2.1.1.2'!P37,0,1)</f>
        <v>0</v>
      </c>
      <c r="J15974" s="6"/>
    </row>
    <row r="15975" spans="1:10" s="147" customFormat="1" x14ac:dyDescent="0.2">
      <c r="A15975" s="6">
        <f t="shared" si="237"/>
        <v>609562</v>
      </c>
      <c r="B15975" s="6">
        <v>75</v>
      </c>
      <c r="C15975" s="170">
        <v>9</v>
      </c>
      <c r="D15975" s="6">
        <v>178</v>
      </c>
      <c r="E15975" s="174" t="s">
        <v>21442</v>
      </c>
      <c r="F15975" s="154"/>
      <c r="H15975" s="147">
        <f>IF(SUM('Раздел 2.2.2'!Q23:Q34)='Раздел 2.1.1.2'!Q37,0,1)</f>
        <v>0</v>
      </c>
      <c r="J15975" s="6"/>
    </row>
    <row r="15976" spans="1:10" s="147" customFormat="1" x14ac:dyDescent="0.2">
      <c r="A15976" s="6">
        <f t="shared" si="237"/>
        <v>609562</v>
      </c>
      <c r="B15976" s="6">
        <v>75</v>
      </c>
      <c r="C15976" s="170">
        <v>9</v>
      </c>
      <c r="D15976" s="6">
        <v>179</v>
      </c>
      <c r="E15976" s="174" t="s">
        <v>21443</v>
      </c>
      <c r="F15976" s="154"/>
      <c r="H15976" s="147">
        <f>IF(SUM('Раздел 2.2.2'!R23:R34)='Раздел 2.1.1.2'!R37,0,1)</f>
        <v>0</v>
      </c>
      <c r="J15976" s="6"/>
    </row>
    <row r="15977" spans="1:10" s="147" customFormat="1" x14ac:dyDescent="0.2">
      <c r="A15977" s="6">
        <f t="shared" si="237"/>
        <v>609562</v>
      </c>
      <c r="B15977" s="6">
        <v>75</v>
      </c>
      <c r="C15977" s="170">
        <v>9</v>
      </c>
      <c r="D15977" s="6">
        <v>180</v>
      </c>
      <c r="E15977" s="174" t="s">
        <v>21444</v>
      </c>
      <c r="F15977" s="154"/>
      <c r="H15977" s="147">
        <f>IF(SUM('Раздел 2.2.2'!S23:S34)='Раздел 2.1.1.2'!S37,0,1)</f>
        <v>0</v>
      </c>
      <c r="J15977" s="6"/>
    </row>
    <row r="15978" spans="1:10" s="147" customFormat="1" x14ac:dyDescent="0.2">
      <c r="A15978" s="6">
        <f t="shared" si="237"/>
        <v>609562</v>
      </c>
      <c r="B15978" s="6">
        <v>75</v>
      </c>
      <c r="C15978" s="170">
        <v>9</v>
      </c>
      <c r="D15978" s="6">
        <v>181</v>
      </c>
      <c r="E15978" s="174" t="s">
        <v>21445</v>
      </c>
      <c r="F15978" s="154"/>
      <c r="H15978" s="147">
        <f>IF(SUM('Раздел 2.2.2'!T23:T34)='Раздел 2.1.1.2'!T37,0,1)</f>
        <v>0</v>
      </c>
      <c r="J15978" s="6"/>
    </row>
    <row r="15979" spans="1:10" s="147" customFormat="1" x14ac:dyDescent="0.2">
      <c r="A15979" s="6">
        <f t="shared" si="237"/>
        <v>609562</v>
      </c>
      <c r="B15979" s="6">
        <v>75</v>
      </c>
      <c r="C15979" s="170">
        <v>9</v>
      </c>
      <c r="D15979" s="6">
        <v>182</v>
      </c>
      <c r="E15979" s="174" t="s">
        <v>21446</v>
      </c>
      <c r="F15979" s="154"/>
      <c r="H15979" s="147">
        <f>IF(SUM('Раздел 2.2.2'!U23:U34)='Раздел 2.1.1.2'!U37,0,1)</f>
        <v>0</v>
      </c>
      <c r="J15979" s="6"/>
    </row>
    <row r="15980" spans="1:10" s="147" customFormat="1" x14ac:dyDescent="0.2">
      <c r="A15980" s="6">
        <f t="shared" si="237"/>
        <v>609562</v>
      </c>
      <c r="B15980" s="6">
        <v>75</v>
      </c>
      <c r="C15980" s="170">
        <v>9</v>
      </c>
      <c r="D15980" s="6">
        <v>183</v>
      </c>
      <c r="E15980" s="174" t="s">
        <v>21447</v>
      </c>
      <c r="F15980" s="154"/>
      <c r="H15980" s="147">
        <f>IF(SUM('Раздел 2.2.2'!V23:V34)='Раздел 2.1.1.2'!V37,0,1)</f>
        <v>0</v>
      </c>
      <c r="J15980" s="6"/>
    </row>
    <row r="15981" spans="1:10" s="147" customFormat="1" x14ac:dyDescent="0.2">
      <c r="A15981" s="6">
        <f t="shared" si="237"/>
        <v>609562</v>
      </c>
      <c r="B15981" s="6">
        <v>75</v>
      </c>
      <c r="C15981" s="170">
        <v>9</v>
      </c>
      <c r="D15981" s="6">
        <v>184</v>
      </c>
      <c r="E15981" s="174" t="s">
        <v>21448</v>
      </c>
      <c r="F15981" s="154"/>
      <c r="H15981" s="147">
        <f>IF(SUM('Раздел 2.2.2'!W23:W34)='Раздел 2.1.1.2'!W37,0,1)</f>
        <v>0</v>
      </c>
      <c r="J15981" s="6"/>
    </row>
    <row r="15982" spans="1:10" s="147" customFormat="1" x14ac:dyDescent="0.2">
      <c r="A15982" s="6">
        <f t="shared" si="237"/>
        <v>609562</v>
      </c>
      <c r="B15982" s="6">
        <v>75</v>
      </c>
      <c r="C15982" s="170">
        <v>9</v>
      </c>
      <c r="D15982" s="6">
        <v>185</v>
      </c>
      <c r="E15982" s="174" t="s">
        <v>21449</v>
      </c>
      <c r="F15982" s="154"/>
      <c r="H15982" s="147">
        <f>IF(SUM('Раздел 2.2.2'!X23:X34)='Раздел 2.1.1.2'!X37,0,1)</f>
        <v>0</v>
      </c>
      <c r="J15982" s="6"/>
    </row>
    <row r="15983" spans="1:10" s="147" customFormat="1" x14ac:dyDescent="0.2">
      <c r="A15983" s="6">
        <f t="shared" si="237"/>
        <v>609562</v>
      </c>
      <c r="B15983" s="6">
        <v>75</v>
      </c>
      <c r="C15983" s="170">
        <v>9</v>
      </c>
      <c r="D15983" s="6">
        <v>186</v>
      </c>
      <c r="E15983" s="174" t="s">
        <v>21450</v>
      </c>
      <c r="F15983" s="154"/>
      <c r="H15983" s="147">
        <f>IF(SUM('Раздел 2.2.2'!Y23:Y34)='Раздел 2.1.1.2'!Y37,0,1)</f>
        <v>0</v>
      </c>
      <c r="J15983" s="6"/>
    </row>
    <row r="15984" spans="1:10" s="147" customFormat="1" x14ac:dyDescent="0.2">
      <c r="A15984" s="6">
        <f t="shared" si="237"/>
        <v>609562</v>
      </c>
      <c r="B15984" s="6">
        <v>75</v>
      </c>
      <c r="C15984" s="170">
        <v>9</v>
      </c>
      <c r="D15984" s="6">
        <v>187</v>
      </c>
      <c r="E15984" s="174" t="s">
        <v>21451</v>
      </c>
      <c r="F15984" s="154"/>
      <c r="H15984" s="147">
        <f>IF(SUM('Раздел 2.2.2'!Z23:Z34)='Раздел 2.1.1.2'!Z37,0,1)</f>
        <v>0</v>
      </c>
      <c r="J15984" s="6"/>
    </row>
    <row r="15985" spans="1:10" s="147" customFormat="1" x14ac:dyDescent="0.2">
      <c r="A15985" s="6">
        <f t="shared" si="237"/>
        <v>609562</v>
      </c>
      <c r="B15985" s="6">
        <v>75</v>
      </c>
      <c r="C15985" s="170">
        <v>9</v>
      </c>
      <c r="D15985" s="6">
        <v>188</v>
      </c>
      <c r="E15985" s="174" t="s">
        <v>21452</v>
      </c>
      <c r="F15985" s="154"/>
      <c r="H15985" s="147">
        <f>IF(SUM('Раздел 2.2.2'!AA23:AA34)='Раздел 2.1.1.2'!AA37,0,1)</f>
        <v>0</v>
      </c>
      <c r="J15985" s="6"/>
    </row>
    <row r="15986" spans="1:10" s="147" customFormat="1" x14ac:dyDescent="0.2">
      <c r="A15986" s="6">
        <f t="shared" si="237"/>
        <v>609562</v>
      </c>
      <c r="B15986" s="6">
        <v>75</v>
      </c>
      <c r="C15986" s="170">
        <v>9</v>
      </c>
      <c r="D15986" s="6">
        <v>189</v>
      </c>
      <c r="E15986" s="174" t="s">
        <v>21453</v>
      </c>
      <c r="F15986" s="154"/>
      <c r="H15986" s="147">
        <f>IF(SUM('Раздел 2.2.2'!AB23:AB34)='Раздел 2.1.1.2'!AB37,0,1)</f>
        <v>0</v>
      </c>
      <c r="J15986" s="6"/>
    </row>
    <row r="15987" spans="1:10" s="147" customFormat="1" x14ac:dyDescent="0.2">
      <c r="A15987" s="6">
        <f t="shared" si="237"/>
        <v>609562</v>
      </c>
      <c r="B15987" s="6">
        <v>75</v>
      </c>
      <c r="C15987" s="170">
        <v>9</v>
      </c>
      <c r="D15987" s="119">
        <v>190</v>
      </c>
      <c r="E15987" s="149" t="s">
        <v>21454</v>
      </c>
      <c r="F15987" s="169"/>
      <c r="G15987" s="167"/>
      <c r="H15987" s="167">
        <f>IF(SUM('Раздел 2.2.2'!AC23:AC34)='Раздел 2.1.1.2'!AC37,0,1)</f>
        <v>0</v>
      </c>
      <c r="J15987" s="6"/>
    </row>
    <row r="15988" spans="1:10" s="147" customFormat="1" x14ac:dyDescent="0.2">
      <c r="A15988" s="6">
        <f t="shared" si="237"/>
        <v>609562</v>
      </c>
      <c r="B15988" s="6">
        <v>75</v>
      </c>
      <c r="C15988" s="170">
        <v>9</v>
      </c>
      <c r="D15988" s="6">
        <v>191</v>
      </c>
      <c r="E15988" s="174" t="s">
        <v>21455</v>
      </c>
      <c r="F15988" s="171"/>
      <c r="G15988" s="170"/>
      <c r="H15988" s="170">
        <f>IF(SUM('Раздел 2.2.2'!AD23:AD34)='Раздел 2.1.1.2'!P38,0,1)</f>
        <v>0</v>
      </c>
      <c r="J15988" s="6"/>
    </row>
    <row r="15989" spans="1:10" s="147" customFormat="1" x14ac:dyDescent="0.2">
      <c r="A15989" s="6">
        <f t="shared" si="237"/>
        <v>609562</v>
      </c>
      <c r="B15989" s="6">
        <v>75</v>
      </c>
      <c r="C15989" s="167">
        <v>9</v>
      </c>
      <c r="D15989" s="119">
        <v>192</v>
      </c>
      <c r="E15989" s="149" t="s">
        <v>21456</v>
      </c>
      <c r="F15989" s="169"/>
      <c r="G15989" s="167"/>
      <c r="H15989" s="167">
        <f>IF(SUM('Раздел 2.2.2'!AE23:AE34)='Раздел 2.1.1.2'!P39,0,1)</f>
        <v>0</v>
      </c>
      <c r="J15989" s="6"/>
    </row>
    <row r="15990" spans="1:10" s="147" customFormat="1" x14ac:dyDescent="0.2">
      <c r="A15990" s="6">
        <f t="shared" si="237"/>
        <v>609562</v>
      </c>
      <c r="B15990" s="6">
        <v>75</v>
      </c>
      <c r="C15990" s="170">
        <v>10</v>
      </c>
      <c r="D15990" s="6">
        <v>193</v>
      </c>
      <c r="E15990" s="174" t="s">
        <v>21457</v>
      </c>
      <c r="F15990" s="171"/>
      <c r="G15990" s="170"/>
      <c r="H15990" s="170">
        <f>IF(SUM('Раздел 2.2.3'!P23:P34)='Раздел 2.1.1.3'!P37,0,1)</f>
        <v>0</v>
      </c>
      <c r="J15990" s="6"/>
    </row>
    <row r="15991" spans="1:10" s="147" customFormat="1" x14ac:dyDescent="0.2">
      <c r="A15991" s="6">
        <f t="shared" si="237"/>
        <v>609562</v>
      </c>
      <c r="B15991" s="6">
        <v>75</v>
      </c>
      <c r="C15991" s="170">
        <v>10</v>
      </c>
      <c r="D15991" s="6">
        <v>194</v>
      </c>
      <c r="E15991" s="174" t="s">
        <v>21458</v>
      </c>
      <c r="F15991" s="171"/>
      <c r="G15991" s="170"/>
      <c r="H15991" s="170">
        <f>IF(SUM('Раздел 2.2.3'!Q23:Q34)='Раздел 2.1.1.3'!Q37,0,1)</f>
        <v>0</v>
      </c>
      <c r="J15991" s="6"/>
    </row>
    <row r="15992" spans="1:10" s="147" customFormat="1" x14ac:dyDescent="0.2">
      <c r="A15992" s="6">
        <f t="shared" si="237"/>
        <v>609562</v>
      </c>
      <c r="B15992" s="6">
        <v>75</v>
      </c>
      <c r="C15992" s="170">
        <v>10</v>
      </c>
      <c r="D15992" s="6">
        <v>195</v>
      </c>
      <c r="E15992" s="174" t="s">
        <v>21459</v>
      </c>
      <c r="F15992" s="171"/>
      <c r="G15992" s="170"/>
      <c r="H15992" s="170">
        <f>IF(SUM('Раздел 2.2.3'!R23:R34)='Раздел 2.1.1.3'!R37,0,1)</f>
        <v>0</v>
      </c>
      <c r="J15992" s="6"/>
    </row>
    <row r="15993" spans="1:10" s="147" customFormat="1" x14ac:dyDescent="0.2">
      <c r="A15993" s="6">
        <f t="shared" si="237"/>
        <v>609562</v>
      </c>
      <c r="B15993" s="6">
        <v>75</v>
      </c>
      <c r="C15993" s="170">
        <v>10</v>
      </c>
      <c r="D15993" s="6">
        <v>196</v>
      </c>
      <c r="E15993" s="174" t="s">
        <v>21460</v>
      </c>
      <c r="F15993" s="171"/>
      <c r="G15993" s="170"/>
      <c r="H15993" s="170">
        <f>IF(SUM('Раздел 2.2.3'!S23:S34)='Раздел 2.1.1.3'!S37,0,1)</f>
        <v>0</v>
      </c>
      <c r="J15993" s="6"/>
    </row>
    <row r="15994" spans="1:10" s="147" customFormat="1" x14ac:dyDescent="0.2">
      <c r="A15994" s="6">
        <f t="shared" si="237"/>
        <v>609562</v>
      </c>
      <c r="B15994" s="6">
        <v>75</v>
      </c>
      <c r="C15994" s="170">
        <v>10</v>
      </c>
      <c r="D15994" s="6">
        <v>197</v>
      </c>
      <c r="E15994" s="174" t="s">
        <v>21461</v>
      </c>
      <c r="F15994" s="171"/>
      <c r="G15994" s="170"/>
      <c r="H15994" s="170">
        <f>IF(SUM('Раздел 2.2.3'!T23:T34)='Раздел 2.1.1.3'!T37,0,1)</f>
        <v>0</v>
      </c>
      <c r="J15994" s="6"/>
    </row>
    <row r="15995" spans="1:10" s="147" customFormat="1" x14ac:dyDescent="0.2">
      <c r="A15995" s="6">
        <f t="shared" si="237"/>
        <v>609562</v>
      </c>
      <c r="B15995" s="6">
        <v>75</v>
      </c>
      <c r="C15995" s="170">
        <v>10</v>
      </c>
      <c r="D15995" s="6">
        <v>198</v>
      </c>
      <c r="E15995" s="174" t="s">
        <v>21462</v>
      </c>
      <c r="F15995" s="171"/>
      <c r="G15995" s="170"/>
      <c r="H15995" s="170">
        <f>IF(SUM('Раздел 2.2.3'!U23:U34)='Раздел 2.1.1.3'!U37,0,1)</f>
        <v>0</v>
      </c>
      <c r="J15995" s="6"/>
    </row>
    <row r="15996" spans="1:10" s="147" customFormat="1" x14ac:dyDescent="0.2">
      <c r="A15996" s="6">
        <f t="shared" si="237"/>
        <v>609562</v>
      </c>
      <c r="B15996" s="6">
        <v>75</v>
      </c>
      <c r="C15996" s="170">
        <v>10</v>
      </c>
      <c r="D15996" s="6">
        <v>199</v>
      </c>
      <c r="E15996" s="174" t="s">
        <v>21463</v>
      </c>
      <c r="F15996" s="171"/>
      <c r="G15996" s="170"/>
      <c r="H15996" s="170">
        <f>IF(SUM('Раздел 2.2.3'!V23:V34)='Раздел 2.1.1.3'!V37,0,1)</f>
        <v>0</v>
      </c>
      <c r="J15996" s="6"/>
    </row>
    <row r="15997" spans="1:10" s="147" customFormat="1" x14ac:dyDescent="0.2">
      <c r="A15997" s="6">
        <f t="shared" si="237"/>
        <v>609562</v>
      </c>
      <c r="B15997" s="6">
        <v>75</v>
      </c>
      <c r="C15997" s="170">
        <v>10</v>
      </c>
      <c r="D15997" s="6">
        <v>200</v>
      </c>
      <c r="E15997" s="174" t="s">
        <v>21464</v>
      </c>
      <c r="F15997" s="171"/>
      <c r="G15997" s="170"/>
      <c r="H15997" s="170">
        <f>IF(SUM('Раздел 2.2.3'!W23:W34)='Раздел 2.1.1.3'!W37,0,1)</f>
        <v>0</v>
      </c>
      <c r="J15997" s="6"/>
    </row>
    <row r="15998" spans="1:10" s="147" customFormat="1" x14ac:dyDescent="0.2">
      <c r="A15998" s="6">
        <f t="shared" si="237"/>
        <v>609562</v>
      </c>
      <c r="B15998" s="6">
        <v>75</v>
      </c>
      <c r="C15998" s="170">
        <v>10</v>
      </c>
      <c r="D15998" s="6">
        <v>201</v>
      </c>
      <c r="E15998" s="174" t="s">
        <v>21465</v>
      </c>
      <c r="F15998" s="171"/>
      <c r="G15998" s="170"/>
      <c r="H15998" s="170">
        <f>IF(SUM('Раздел 2.2.3'!X23:X34)='Раздел 2.1.1.3'!X37,0,1)</f>
        <v>0</v>
      </c>
      <c r="J15998" s="6"/>
    </row>
    <row r="15999" spans="1:10" s="147" customFormat="1" x14ac:dyDescent="0.2">
      <c r="A15999" s="6">
        <f t="shared" si="237"/>
        <v>609562</v>
      </c>
      <c r="B15999" s="6">
        <v>75</v>
      </c>
      <c r="C15999" s="170">
        <v>10</v>
      </c>
      <c r="D15999" s="6">
        <v>202</v>
      </c>
      <c r="E15999" s="174" t="s">
        <v>21466</v>
      </c>
      <c r="F15999" s="171"/>
      <c r="G15999" s="170"/>
      <c r="H15999" s="170">
        <f>IF(SUM('Раздел 2.2.3'!Y23:Y34)='Раздел 2.1.1.3'!Y37,0,1)</f>
        <v>0</v>
      </c>
      <c r="J15999" s="6"/>
    </row>
    <row r="16000" spans="1:10" s="147" customFormat="1" x14ac:dyDescent="0.2">
      <c r="A16000" s="6">
        <f t="shared" si="237"/>
        <v>609562</v>
      </c>
      <c r="B16000" s="6">
        <v>75</v>
      </c>
      <c r="C16000" s="170">
        <v>10</v>
      </c>
      <c r="D16000" s="6">
        <v>203</v>
      </c>
      <c r="E16000" s="174" t="s">
        <v>21467</v>
      </c>
      <c r="F16000" s="171"/>
      <c r="G16000" s="170"/>
      <c r="H16000" s="170">
        <f>IF(SUM('Раздел 2.2.3'!Z23:Z34)='Раздел 2.1.1.3'!Z37,0,1)</f>
        <v>0</v>
      </c>
      <c r="J16000" s="6"/>
    </row>
    <row r="16001" spans="1:10" s="147" customFormat="1" x14ac:dyDescent="0.2">
      <c r="A16001" s="6">
        <f t="shared" si="237"/>
        <v>609562</v>
      </c>
      <c r="B16001" s="6">
        <v>75</v>
      </c>
      <c r="C16001" s="170">
        <v>10</v>
      </c>
      <c r="D16001" s="6">
        <v>204</v>
      </c>
      <c r="E16001" s="174" t="s">
        <v>21468</v>
      </c>
      <c r="F16001" s="171"/>
      <c r="G16001" s="170"/>
      <c r="H16001" s="170">
        <f>IF(SUM('Раздел 2.2.3'!AA23:AA34)='Раздел 2.1.1.3'!AA37,0,1)</f>
        <v>0</v>
      </c>
      <c r="J16001" s="6"/>
    </row>
    <row r="16002" spans="1:10" s="147" customFormat="1" x14ac:dyDescent="0.2">
      <c r="A16002" s="6">
        <f t="shared" si="237"/>
        <v>609562</v>
      </c>
      <c r="B16002" s="6">
        <v>75</v>
      </c>
      <c r="C16002" s="170">
        <v>10</v>
      </c>
      <c r="D16002" s="6">
        <v>205</v>
      </c>
      <c r="E16002" s="174" t="s">
        <v>21469</v>
      </c>
      <c r="F16002" s="171"/>
      <c r="G16002" s="170"/>
      <c r="H16002" s="170">
        <f>IF(SUM('Раздел 2.2.3'!AB23:AB34)='Раздел 2.1.1.3'!AB37,0,1)</f>
        <v>0</v>
      </c>
      <c r="J16002" s="6"/>
    </row>
    <row r="16003" spans="1:10" s="147" customFormat="1" x14ac:dyDescent="0.2">
      <c r="A16003" s="6">
        <f t="shared" si="237"/>
        <v>609562</v>
      </c>
      <c r="B16003" s="6">
        <v>75</v>
      </c>
      <c r="C16003" s="170">
        <v>10</v>
      </c>
      <c r="D16003" s="6">
        <v>206</v>
      </c>
      <c r="E16003" s="149" t="s">
        <v>21470</v>
      </c>
      <c r="F16003" s="168"/>
      <c r="G16003" s="167"/>
      <c r="H16003" s="167">
        <f>IF(SUM('Раздел 2.2.3'!AC23:AC34)='Раздел 2.1.1.3'!AC37,0,1)</f>
        <v>0</v>
      </c>
      <c r="J16003" s="6"/>
    </row>
    <row r="16004" spans="1:10" s="147" customFormat="1" x14ac:dyDescent="0.2">
      <c r="A16004" s="6">
        <f t="shared" si="237"/>
        <v>609562</v>
      </c>
      <c r="B16004" s="6">
        <v>75</v>
      </c>
      <c r="C16004" s="170">
        <v>10</v>
      </c>
      <c r="D16004" s="6">
        <v>207</v>
      </c>
      <c r="E16004" s="174" t="s">
        <v>21471</v>
      </c>
      <c r="F16004" s="171"/>
      <c r="G16004" s="170"/>
      <c r="H16004" s="170">
        <f>IF(SUM('Раздел 2.2.3'!AD23:AD34)='Раздел 2.1.1.3'!P38,0,1)</f>
        <v>0</v>
      </c>
      <c r="J16004" s="6"/>
    </row>
    <row r="16005" spans="1:10" s="147" customFormat="1" ht="13.5" thickBot="1" x14ac:dyDescent="0.25">
      <c r="A16005" s="6">
        <f t="shared" si="237"/>
        <v>609562</v>
      </c>
      <c r="B16005" s="6">
        <v>75</v>
      </c>
      <c r="C16005" s="164">
        <v>10</v>
      </c>
      <c r="D16005" s="164">
        <v>208</v>
      </c>
      <c r="E16005" s="150" t="s">
        <v>21472</v>
      </c>
      <c r="F16005" s="165"/>
      <c r="G16005" s="164"/>
      <c r="H16005" s="164">
        <f>IF(SUM('Раздел 2.2.3'!AE23:AE34)='Раздел 2.1.1.3'!P39,0,1)</f>
        <v>0</v>
      </c>
      <c r="J16005" s="6"/>
    </row>
    <row r="16006" spans="1:10" s="147" customFormat="1" x14ac:dyDescent="0.2">
      <c r="A16006" s="6">
        <f t="shared" ref="A16006:A16069" si="238">P_3</f>
        <v>609562</v>
      </c>
      <c r="B16006" s="6">
        <v>75</v>
      </c>
      <c r="C16006" s="147">
        <v>11</v>
      </c>
      <c r="D16006" s="6">
        <v>209</v>
      </c>
      <c r="E16006" s="148" t="s">
        <v>21473</v>
      </c>
      <c r="F16006" s="154"/>
      <c r="H16006" s="147">
        <f>IF('Раздел 2.3.1'!P21='Раздел 2.1.1.1'!P30,0,1)</f>
        <v>0</v>
      </c>
      <c r="J16006" s="6"/>
    </row>
    <row r="16007" spans="1:10" s="147" customFormat="1" x14ac:dyDescent="0.2">
      <c r="A16007" s="6">
        <f t="shared" si="238"/>
        <v>609562</v>
      </c>
      <c r="B16007" s="6">
        <v>75</v>
      </c>
      <c r="C16007" s="147">
        <v>11</v>
      </c>
      <c r="D16007" s="6">
        <v>210</v>
      </c>
      <c r="E16007" s="148" t="s">
        <v>21474</v>
      </c>
      <c r="F16007" s="154"/>
      <c r="H16007" s="147">
        <f>IF('Раздел 2.3.1'!Q21='Раздел 2.1.1.1'!P37,0,1)</f>
        <v>0</v>
      </c>
      <c r="J16007" s="6"/>
    </row>
    <row r="16008" spans="1:10" s="147" customFormat="1" x14ac:dyDescent="0.2">
      <c r="A16008" s="6">
        <f t="shared" si="238"/>
        <v>609562</v>
      </c>
      <c r="B16008" s="6">
        <v>75</v>
      </c>
      <c r="C16008" s="147">
        <v>11</v>
      </c>
      <c r="D16008" s="6">
        <v>211</v>
      </c>
      <c r="E16008" s="148" t="s">
        <v>21475</v>
      </c>
      <c r="F16008" s="154"/>
      <c r="H16008" s="147">
        <f>IF('Раздел 2.3.1'!R21='Раздел 2.1.1.1'!P38,0,1)</f>
        <v>0</v>
      </c>
      <c r="J16008" s="6"/>
    </row>
    <row r="16009" spans="1:10" s="147" customFormat="1" x14ac:dyDescent="0.2">
      <c r="A16009" s="6">
        <f t="shared" si="238"/>
        <v>609562</v>
      </c>
      <c r="B16009" s="6">
        <v>75</v>
      </c>
      <c r="C16009" s="147">
        <v>11</v>
      </c>
      <c r="D16009" s="6">
        <v>212</v>
      </c>
      <c r="E16009" s="148" t="s">
        <v>21476</v>
      </c>
      <c r="F16009" s="154"/>
      <c r="H16009" s="147">
        <f>IF('Раздел 2.3.1'!S21='Раздел 2.1.1.1'!P39,0,1)</f>
        <v>0</v>
      </c>
      <c r="J16009" s="6"/>
    </row>
    <row r="16010" spans="1:10" s="147" customFormat="1" x14ac:dyDescent="0.2">
      <c r="A16010" s="6">
        <f t="shared" si="238"/>
        <v>609562</v>
      </c>
      <c r="B16010" s="6">
        <v>75</v>
      </c>
      <c r="C16010" s="147">
        <v>11</v>
      </c>
      <c r="D16010" s="6">
        <v>213</v>
      </c>
      <c r="E16010" s="148" t="s">
        <v>21477</v>
      </c>
      <c r="F16010" s="154"/>
      <c r="H16010" s="147">
        <f>IF('Раздел 2.3.1'!T21='Раздел 2.1.1.1'!P40,0,1)</f>
        <v>0</v>
      </c>
      <c r="J16010" s="6"/>
    </row>
    <row r="16011" spans="1:10" s="147" customFormat="1" x14ac:dyDescent="0.2">
      <c r="A16011" s="6">
        <f t="shared" si="238"/>
        <v>609562</v>
      </c>
      <c r="B16011" s="6">
        <v>75</v>
      </c>
      <c r="C16011" s="167">
        <v>11</v>
      </c>
      <c r="D16011" s="119">
        <v>214</v>
      </c>
      <c r="E16011" s="149" t="s">
        <v>21478</v>
      </c>
      <c r="F16011" s="169"/>
      <c r="G16011" s="167"/>
      <c r="H16011" s="167">
        <f>IF('Раздел 2.3.1'!U21='Раздел 2.1.1.1'!P41,0,1)</f>
        <v>0</v>
      </c>
      <c r="J16011" s="6"/>
    </row>
    <row r="16012" spans="1:10" s="147" customFormat="1" x14ac:dyDescent="0.2">
      <c r="A16012" s="6">
        <f t="shared" si="238"/>
        <v>609562</v>
      </c>
      <c r="B16012" s="6">
        <v>75</v>
      </c>
      <c r="C16012" s="147">
        <v>12</v>
      </c>
      <c r="D16012" s="6">
        <v>215</v>
      </c>
      <c r="E16012" s="148" t="s">
        <v>21479</v>
      </c>
      <c r="F16012" s="171"/>
      <c r="G16012" s="170"/>
      <c r="H16012" s="170">
        <f>IF('Раздел 2.3.2'!P21='Раздел 2.1.1.2'!P30,0,1)</f>
        <v>0</v>
      </c>
      <c r="J16012" s="6"/>
    </row>
    <row r="16013" spans="1:10" s="147" customFormat="1" x14ac:dyDescent="0.2">
      <c r="A16013" s="6">
        <f t="shared" si="238"/>
        <v>609562</v>
      </c>
      <c r="B16013" s="6">
        <v>75</v>
      </c>
      <c r="C16013" s="147">
        <v>12</v>
      </c>
      <c r="D16013" s="6">
        <v>216</v>
      </c>
      <c r="E16013" s="148" t="s">
        <v>21480</v>
      </c>
      <c r="F16013" s="171"/>
      <c r="G16013" s="170"/>
      <c r="H16013" s="170">
        <f>IF('Раздел 2.3.2'!Q21='Раздел 2.1.1.2'!P37,0,1)</f>
        <v>0</v>
      </c>
      <c r="J16013" s="6"/>
    </row>
    <row r="16014" spans="1:10" s="147" customFormat="1" x14ac:dyDescent="0.2">
      <c r="A16014" s="6">
        <f t="shared" si="238"/>
        <v>609562</v>
      </c>
      <c r="B16014" s="6">
        <v>75</v>
      </c>
      <c r="C16014" s="147">
        <v>12</v>
      </c>
      <c r="D16014" s="6">
        <v>217</v>
      </c>
      <c r="E16014" s="148" t="s">
        <v>21481</v>
      </c>
      <c r="F16014" s="171"/>
      <c r="G16014" s="170"/>
      <c r="H16014" s="170">
        <f>IF('Раздел 2.3.2'!R21='Раздел 2.1.1.2'!P38,0,1)</f>
        <v>0</v>
      </c>
      <c r="J16014" s="6"/>
    </row>
    <row r="16015" spans="1:10" s="147" customFormat="1" x14ac:dyDescent="0.2">
      <c r="A16015" s="6">
        <f t="shared" si="238"/>
        <v>609562</v>
      </c>
      <c r="B16015" s="6">
        <v>75</v>
      </c>
      <c r="C16015" s="147">
        <v>12</v>
      </c>
      <c r="D16015" s="6">
        <v>218</v>
      </c>
      <c r="E16015" s="148" t="s">
        <v>21482</v>
      </c>
      <c r="F16015" s="171"/>
      <c r="G16015" s="170"/>
      <c r="H16015" s="170">
        <f>IF('Раздел 2.3.2'!S21='Раздел 2.1.1.2'!P39,0,1)</f>
        <v>0</v>
      </c>
      <c r="J16015" s="6"/>
    </row>
    <row r="16016" spans="1:10" s="147" customFormat="1" x14ac:dyDescent="0.2">
      <c r="A16016" s="6">
        <f t="shared" si="238"/>
        <v>609562</v>
      </c>
      <c r="B16016" s="6">
        <v>75</v>
      </c>
      <c r="C16016" s="147">
        <v>12</v>
      </c>
      <c r="D16016" s="6">
        <v>219</v>
      </c>
      <c r="E16016" s="148" t="s">
        <v>21483</v>
      </c>
      <c r="F16016" s="171"/>
      <c r="G16016" s="170"/>
      <c r="H16016" s="170">
        <f>IF('Раздел 2.3.2'!T21='Раздел 2.1.1.2'!P40,0,1)</f>
        <v>0</v>
      </c>
      <c r="J16016" s="6"/>
    </row>
    <row r="16017" spans="1:10" s="147" customFormat="1" x14ac:dyDescent="0.2">
      <c r="A16017" s="6">
        <f t="shared" si="238"/>
        <v>609562</v>
      </c>
      <c r="B16017" s="6">
        <v>75</v>
      </c>
      <c r="C16017" s="167">
        <v>12</v>
      </c>
      <c r="D16017" s="119">
        <v>220</v>
      </c>
      <c r="E16017" s="149" t="s">
        <v>21484</v>
      </c>
      <c r="F16017" s="168"/>
      <c r="G16017" s="167"/>
      <c r="H16017" s="167">
        <f>IF('Раздел 2.3.2'!U21='Раздел 2.1.1.2'!P41,0,1)</f>
        <v>0</v>
      </c>
      <c r="J16017" s="6"/>
    </row>
    <row r="16018" spans="1:10" s="147" customFormat="1" x14ac:dyDescent="0.2">
      <c r="A16018" s="6">
        <f t="shared" si="238"/>
        <v>609562</v>
      </c>
      <c r="B16018" s="6">
        <v>75</v>
      </c>
      <c r="C16018" s="170">
        <v>13</v>
      </c>
      <c r="D16018" s="6">
        <v>221</v>
      </c>
      <c r="E16018" s="148" t="s">
        <v>21485</v>
      </c>
      <c r="F16018" s="171"/>
      <c r="G16018" s="170"/>
      <c r="H16018" s="170">
        <f>IF('Раздел 2.3.3'!P21='Раздел 2.1.1.3'!P30,0,1)</f>
        <v>0</v>
      </c>
      <c r="J16018" s="6"/>
    </row>
    <row r="16019" spans="1:10" s="147" customFormat="1" x14ac:dyDescent="0.2">
      <c r="A16019" s="6">
        <f t="shared" si="238"/>
        <v>609562</v>
      </c>
      <c r="B16019" s="6">
        <v>75</v>
      </c>
      <c r="C16019" s="170">
        <v>13</v>
      </c>
      <c r="D16019" s="6">
        <v>222</v>
      </c>
      <c r="E16019" s="148" t="s">
        <v>21486</v>
      </c>
      <c r="F16019" s="171"/>
      <c r="G16019" s="170"/>
      <c r="H16019" s="170">
        <f>IF('Раздел 2.3.3'!Q21='Раздел 2.1.1.3'!P37,0,1)</f>
        <v>0</v>
      </c>
      <c r="J16019" s="6"/>
    </row>
    <row r="16020" spans="1:10" s="147" customFormat="1" x14ac:dyDescent="0.2">
      <c r="A16020" s="6">
        <f t="shared" si="238"/>
        <v>609562</v>
      </c>
      <c r="B16020" s="6">
        <v>75</v>
      </c>
      <c r="C16020" s="170">
        <v>13</v>
      </c>
      <c r="D16020" s="6">
        <v>223</v>
      </c>
      <c r="E16020" s="148" t="s">
        <v>21487</v>
      </c>
      <c r="F16020" s="171"/>
      <c r="G16020" s="170"/>
      <c r="H16020" s="170">
        <f>IF('Раздел 2.3.3'!R21='Раздел 2.1.1.3'!P38,0,1)</f>
        <v>0</v>
      </c>
      <c r="J16020" s="6"/>
    </row>
    <row r="16021" spans="1:10" s="147" customFormat="1" x14ac:dyDescent="0.2">
      <c r="A16021" s="6">
        <f t="shared" si="238"/>
        <v>609562</v>
      </c>
      <c r="B16021" s="6">
        <v>75</v>
      </c>
      <c r="C16021" s="170">
        <v>13</v>
      </c>
      <c r="D16021" s="6">
        <v>224</v>
      </c>
      <c r="E16021" s="148" t="s">
        <v>21488</v>
      </c>
      <c r="F16021" s="171"/>
      <c r="G16021" s="170"/>
      <c r="H16021" s="170">
        <f>IF('Раздел 2.3.3'!S21='Раздел 2.1.1.3'!P39,0,1)</f>
        <v>0</v>
      </c>
      <c r="J16021" s="6"/>
    </row>
    <row r="16022" spans="1:10" s="147" customFormat="1" x14ac:dyDescent="0.2">
      <c r="A16022" s="6">
        <f t="shared" si="238"/>
        <v>609562</v>
      </c>
      <c r="B16022" s="6">
        <v>75</v>
      </c>
      <c r="C16022" s="170">
        <v>13</v>
      </c>
      <c r="D16022" s="6">
        <v>225</v>
      </c>
      <c r="E16022" s="148" t="s">
        <v>21489</v>
      </c>
      <c r="F16022" s="171"/>
      <c r="G16022" s="170"/>
      <c r="H16022" s="170">
        <f>IF('Раздел 2.3.3'!T21='Раздел 2.1.1.3'!P40,0,1)</f>
        <v>0</v>
      </c>
      <c r="J16022" s="6"/>
    </row>
    <row r="16023" spans="1:10" s="147" customFormat="1" x14ac:dyDescent="0.2">
      <c r="A16023" s="6">
        <f t="shared" si="238"/>
        <v>609562</v>
      </c>
      <c r="B16023" s="6">
        <v>75</v>
      </c>
      <c r="C16023" s="167">
        <v>13</v>
      </c>
      <c r="D16023" s="119">
        <v>226</v>
      </c>
      <c r="E16023" s="149" t="s">
        <v>21490</v>
      </c>
      <c r="F16023" s="168"/>
      <c r="G16023" s="167"/>
      <c r="H16023" s="167">
        <f>IF('Раздел 2.3.3'!U21='Раздел 2.1.1.3'!P41,0,1)</f>
        <v>0</v>
      </c>
      <c r="J16023" s="6"/>
    </row>
    <row r="16024" spans="1:10" s="147" customFormat="1" x14ac:dyDescent="0.2">
      <c r="A16024" s="6">
        <f t="shared" si="238"/>
        <v>609562</v>
      </c>
      <c r="B16024" s="6">
        <v>75</v>
      </c>
      <c r="C16024" s="170">
        <v>14</v>
      </c>
      <c r="D16024" s="6">
        <v>227</v>
      </c>
      <c r="E16024" s="148" t="s">
        <v>21491</v>
      </c>
      <c r="F16024" s="154"/>
      <c r="H16024" s="147">
        <f>IF('Раздел 2.3.1'!V21=SUM('Раздел 2.1.2.1'!P44,'Раздел 2.1.3.1'!P30),0,1)</f>
        <v>0</v>
      </c>
      <c r="J16024" s="6"/>
    </row>
    <row r="16025" spans="1:10" s="147" customFormat="1" x14ac:dyDescent="0.2">
      <c r="A16025" s="6">
        <f t="shared" si="238"/>
        <v>609562</v>
      </c>
      <c r="B16025" s="6">
        <v>75</v>
      </c>
      <c r="C16025" s="170">
        <v>14</v>
      </c>
      <c r="D16025" s="6">
        <v>228</v>
      </c>
      <c r="E16025" s="148" t="s">
        <v>21492</v>
      </c>
      <c r="F16025" s="154"/>
      <c r="H16025" s="147">
        <f>IF('Раздел 2.3.1'!W21=SUM('Раздел 2.1.2.1'!P47,'Раздел 2.1.3.1'!P33),0,1)</f>
        <v>0</v>
      </c>
      <c r="J16025" s="6"/>
    </row>
    <row r="16026" spans="1:10" s="147" customFormat="1" x14ac:dyDescent="0.2">
      <c r="A16026" s="6">
        <f t="shared" si="238"/>
        <v>609562</v>
      </c>
      <c r="B16026" s="6">
        <v>75</v>
      </c>
      <c r="C16026" s="170">
        <v>14</v>
      </c>
      <c r="D16026" s="6">
        <v>229</v>
      </c>
      <c r="E16026" s="148" t="s">
        <v>21493</v>
      </c>
      <c r="F16026" s="154"/>
      <c r="H16026" s="147">
        <f>IF('Раздел 2.3.1'!X21=SUM('Раздел 2.1.2.1'!P48,'Раздел 2.1.3.1'!P34),0,1)</f>
        <v>0</v>
      </c>
      <c r="J16026" s="6"/>
    </row>
    <row r="16027" spans="1:10" s="147" customFormat="1" x14ac:dyDescent="0.2">
      <c r="A16027" s="6">
        <f t="shared" si="238"/>
        <v>609562</v>
      </c>
      <c r="B16027" s="6">
        <v>75</v>
      </c>
      <c r="C16027" s="170">
        <v>14</v>
      </c>
      <c r="D16027" s="6">
        <v>230</v>
      </c>
      <c r="E16027" s="148" t="s">
        <v>21494</v>
      </c>
      <c r="F16027" s="154"/>
      <c r="H16027" s="147">
        <f>IF('Раздел 2.3.1'!Y21=SUM('Раздел 2.1.2.1'!P49,'Раздел 2.1.3.1'!P35),0,1)</f>
        <v>0</v>
      </c>
      <c r="J16027" s="6"/>
    </row>
    <row r="16028" spans="1:10" s="154" customFormat="1" x14ac:dyDescent="0.2">
      <c r="A16028" s="6">
        <f t="shared" si="238"/>
        <v>609562</v>
      </c>
      <c r="B16028" s="6">
        <v>75</v>
      </c>
      <c r="C16028" s="170">
        <v>14</v>
      </c>
      <c r="D16028" s="6">
        <v>231</v>
      </c>
      <c r="E16028" s="148" t="s">
        <v>21495</v>
      </c>
      <c r="F16028" s="155"/>
      <c r="H16028" s="147">
        <f>IF('Раздел 2.3.1'!Z21=SUM('Раздел 2.1.2.1'!P50,'Раздел 2.1.3.1'!P36),0,1)</f>
        <v>0</v>
      </c>
      <c r="J16028" s="6"/>
    </row>
    <row r="16029" spans="1:10" s="147" customFormat="1" x14ac:dyDescent="0.2">
      <c r="A16029" s="6">
        <f t="shared" si="238"/>
        <v>609562</v>
      </c>
      <c r="B16029" s="6">
        <v>75</v>
      </c>
      <c r="C16029" s="167">
        <v>14</v>
      </c>
      <c r="D16029" s="119">
        <v>232</v>
      </c>
      <c r="E16029" s="149" t="s">
        <v>21496</v>
      </c>
      <c r="F16029" s="172"/>
      <c r="G16029" s="167"/>
      <c r="H16029" s="167">
        <f>IF('Раздел 2.3.1'!AA21=SUM('Раздел 2.1.2.1'!P51,'Раздел 2.1.3.1'!P37),0,1)</f>
        <v>0</v>
      </c>
      <c r="J16029" s="6"/>
    </row>
    <row r="16030" spans="1:10" s="147" customFormat="1" x14ac:dyDescent="0.2">
      <c r="A16030" s="6">
        <f t="shared" si="238"/>
        <v>609562</v>
      </c>
      <c r="B16030" s="6">
        <v>75</v>
      </c>
      <c r="C16030" s="170">
        <v>15</v>
      </c>
      <c r="D16030" s="6">
        <v>233</v>
      </c>
      <c r="E16030" s="148" t="s">
        <v>21497</v>
      </c>
      <c r="F16030" s="155"/>
      <c r="H16030" s="147">
        <f>IF('Раздел 2.3.2'!V21=SUM('Раздел 2.1.2.2'!P44,'Раздел 2.1.3.2'!P30),0,1)</f>
        <v>0</v>
      </c>
      <c r="J16030" s="6"/>
    </row>
    <row r="16031" spans="1:10" s="147" customFormat="1" x14ac:dyDescent="0.2">
      <c r="A16031" s="6">
        <f t="shared" si="238"/>
        <v>609562</v>
      </c>
      <c r="B16031" s="6">
        <v>75</v>
      </c>
      <c r="C16031" s="170">
        <v>15</v>
      </c>
      <c r="D16031" s="6">
        <v>234</v>
      </c>
      <c r="E16031" s="148" t="s">
        <v>21276</v>
      </c>
      <c r="F16031" s="155"/>
      <c r="H16031" s="147">
        <f>IF('Раздел 2.3.2'!W21=SUM('Раздел 2.1.2.2'!P47,'Раздел 2.1.3.2'!P33),0,1)</f>
        <v>0</v>
      </c>
      <c r="J16031" s="6"/>
    </row>
    <row r="16032" spans="1:10" s="147" customFormat="1" x14ac:dyDescent="0.2">
      <c r="A16032" s="6">
        <f t="shared" si="238"/>
        <v>609562</v>
      </c>
      <c r="B16032" s="6">
        <v>75</v>
      </c>
      <c r="C16032" s="170">
        <v>15</v>
      </c>
      <c r="D16032" s="6">
        <v>235</v>
      </c>
      <c r="E16032" s="148" t="s">
        <v>21277</v>
      </c>
      <c r="F16032" s="155"/>
      <c r="H16032" s="147">
        <f>IF('Раздел 2.3.2'!X21=SUM('Раздел 2.1.2.2'!P48,'Раздел 2.1.3.2'!P34),0,1)</f>
        <v>0</v>
      </c>
      <c r="J16032" s="6"/>
    </row>
    <row r="16033" spans="1:10" s="147" customFormat="1" x14ac:dyDescent="0.2">
      <c r="A16033" s="6">
        <f t="shared" si="238"/>
        <v>609562</v>
      </c>
      <c r="B16033" s="6">
        <v>75</v>
      </c>
      <c r="C16033" s="170">
        <v>15</v>
      </c>
      <c r="D16033" s="6">
        <v>236</v>
      </c>
      <c r="E16033" s="148" t="s">
        <v>21278</v>
      </c>
      <c r="F16033" s="155"/>
      <c r="H16033" s="147">
        <f>IF('Раздел 2.3.2'!Y21=SUM('Раздел 2.1.2.2'!P49,'Раздел 2.1.3.2'!P35),0,1)</f>
        <v>0</v>
      </c>
      <c r="J16033" s="6"/>
    </row>
    <row r="16034" spans="1:10" s="154" customFormat="1" x14ac:dyDescent="0.2">
      <c r="A16034" s="6">
        <f t="shared" si="238"/>
        <v>609562</v>
      </c>
      <c r="B16034" s="6">
        <v>75</v>
      </c>
      <c r="C16034" s="170">
        <v>15</v>
      </c>
      <c r="D16034" s="6">
        <v>237</v>
      </c>
      <c r="E16034" s="148" t="s">
        <v>21279</v>
      </c>
      <c r="F16034" s="155"/>
      <c r="H16034" s="147">
        <f>IF('Раздел 2.3.2'!Z21=SUM('Раздел 2.1.2.2'!P50,'Раздел 2.1.3.2'!P36),0,1)</f>
        <v>0</v>
      </c>
      <c r="J16034" s="6"/>
    </row>
    <row r="16035" spans="1:10" s="147" customFormat="1" x14ac:dyDescent="0.2">
      <c r="A16035" s="6">
        <f t="shared" si="238"/>
        <v>609562</v>
      </c>
      <c r="B16035" s="6">
        <v>75</v>
      </c>
      <c r="C16035" s="167">
        <v>15</v>
      </c>
      <c r="D16035" s="119">
        <v>238</v>
      </c>
      <c r="E16035" s="149" t="s">
        <v>21280</v>
      </c>
      <c r="F16035" s="172"/>
      <c r="G16035" s="167"/>
      <c r="H16035" s="167">
        <f>IF('Раздел 2.3.2'!AA21=SUM('Раздел 2.1.2.2'!P51,'Раздел 2.1.3.2'!P37),0,1)</f>
        <v>0</v>
      </c>
      <c r="J16035" s="6"/>
    </row>
    <row r="16036" spans="1:10" s="147" customFormat="1" x14ac:dyDescent="0.2">
      <c r="A16036" s="6">
        <f t="shared" si="238"/>
        <v>609562</v>
      </c>
      <c r="B16036" s="6">
        <v>75</v>
      </c>
      <c r="C16036" s="170">
        <v>16</v>
      </c>
      <c r="D16036" s="6">
        <v>239</v>
      </c>
      <c r="E16036" s="148" t="s">
        <v>21281</v>
      </c>
      <c r="F16036" s="173"/>
      <c r="G16036" s="170"/>
      <c r="H16036" s="147">
        <f>IF('Раздел 2.3.3'!V21=SUM('Раздел 2.1.2.3'!P44,'Раздел 2.1.3.3'!P30),0,1)</f>
        <v>0</v>
      </c>
      <c r="J16036" s="6"/>
    </row>
    <row r="16037" spans="1:10" s="147" customFormat="1" x14ac:dyDescent="0.2">
      <c r="A16037" s="6">
        <f t="shared" si="238"/>
        <v>609562</v>
      </c>
      <c r="B16037" s="6">
        <v>75</v>
      </c>
      <c r="C16037" s="170">
        <v>16</v>
      </c>
      <c r="D16037" s="6">
        <v>240</v>
      </c>
      <c r="E16037" s="148" t="s">
        <v>21282</v>
      </c>
      <c r="F16037" s="173"/>
      <c r="G16037" s="170"/>
      <c r="H16037" s="147">
        <f>IF('Раздел 2.3.3'!W21=SUM('Раздел 2.1.2.3'!P47,'Раздел 2.1.3.3'!P33),0,1)</f>
        <v>0</v>
      </c>
      <c r="J16037" s="6"/>
    </row>
    <row r="16038" spans="1:10" s="147" customFormat="1" x14ac:dyDescent="0.2">
      <c r="A16038" s="6">
        <f t="shared" si="238"/>
        <v>609562</v>
      </c>
      <c r="B16038" s="6">
        <v>75</v>
      </c>
      <c r="C16038" s="170">
        <v>16</v>
      </c>
      <c r="D16038" s="6">
        <v>241</v>
      </c>
      <c r="E16038" s="148" t="s">
        <v>21283</v>
      </c>
      <c r="F16038" s="173"/>
      <c r="G16038" s="170"/>
      <c r="H16038" s="147">
        <f>IF('Раздел 2.3.3'!X21=SUM('Раздел 2.1.2.3'!P48,'Раздел 2.1.3.3'!P34),0,1)</f>
        <v>0</v>
      </c>
      <c r="J16038" s="6"/>
    </row>
    <row r="16039" spans="1:10" s="147" customFormat="1" x14ac:dyDescent="0.2">
      <c r="A16039" s="6">
        <f t="shared" si="238"/>
        <v>609562</v>
      </c>
      <c r="B16039" s="6">
        <v>75</v>
      </c>
      <c r="C16039" s="170">
        <v>16</v>
      </c>
      <c r="D16039" s="6">
        <v>242</v>
      </c>
      <c r="E16039" s="148" t="s">
        <v>21021</v>
      </c>
      <c r="F16039" s="173"/>
      <c r="G16039" s="170"/>
      <c r="H16039" s="147">
        <f>IF('Раздел 2.3.3'!Y21=SUM('Раздел 2.1.2.3'!P49,'Раздел 2.1.3.3'!P35),0,1)</f>
        <v>0</v>
      </c>
      <c r="J16039" s="6"/>
    </row>
    <row r="16040" spans="1:10" s="154" customFormat="1" x14ac:dyDescent="0.2">
      <c r="A16040" s="6">
        <f t="shared" si="238"/>
        <v>609562</v>
      </c>
      <c r="B16040" s="6">
        <v>75</v>
      </c>
      <c r="C16040" s="170">
        <v>16</v>
      </c>
      <c r="D16040" s="6">
        <v>243</v>
      </c>
      <c r="E16040" s="148" t="s">
        <v>21022</v>
      </c>
      <c r="F16040" s="173"/>
      <c r="G16040" s="171"/>
      <c r="H16040" s="147">
        <f>IF('Раздел 2.3.3'!Z21=SUM('Раздел 2.1.2.3'!P50,'Раздел 2.1.3.3'!P36),0,1)</f>
        <v>0</v>
      </c>
      <c r="J16040" s="6"/>
    </row>
    <row r="16041" spans="1:10" s="147" customFormat="1" x14ac:dyDescent="0.2">
      <c r="A16041" s="6">
        <f t="shared" si="238"/>
        <v>609562</v>
      </c>
      <c r="B16041" s="6">
        <v>75</v>
      </c>
      <c r="C16041" s="167">
        <v>16</v>
      </c>
      <c r="D16041" s="119">
        <v>244</v>
      </c>
      <c r="E16041" s="149" t="s">
        <v>21284</v>
      </c>
      <c r="F16041" s="168"/>
      <c r="G16041" s="167"/>
      <c r="H16041" s="167">
        <f>IF('Раздел 2.3.3'!AA21=SUM('Раздел 2.1.2.3'!P51,'Раздел 2.1.3.3'!P37),0,1)</f>
        <v>0</v>
      </c>
      <c r="J16041" s="6"/>
    </row>
    <row r="16042" spans="1:10" s="147" customFormat="1" ht="25.5" x14ac:dyDescent="0.2">
      <c r="A16042" s="6">
        <f t="shared" si="238"/>
        <v>609562</v>
      </c>
      <c r="B16042" s="6">
        <v>75</v>
      </c>
      <c r="C16042" s="163">
        <v>17</v>
      </c>
      <c r="D16042" s="163">
        <v>245</v>
      </c>
      <c r="E16042" s="152" t="s">
        <v>21702</v>
      </c>
      <c r="F16042" s="162"/>
      <c r="G16042" s="163"/>
      <c r="H16042" s="163">
        <f>IF(SUM('Раздел 2.3.1'!P22,'Раздел 2.3.1'!V22,'Раздел 2.3.2'!P22,'Раздел 2.3.2'!V22,'Раздел 2.3.3'!P22,'Раздел 2.3.3'!V22)=SUM('Раздел 1.3'!Q21,'Раздел 1.3'!Q31,'Раздел 1.3'!Q41,'Раздел 1.3'!Q51),0,1)</f>
        <v>0</v>
      </c>
      <c r="J16042" s="6"/>
    </row>
    <row r="16043" spans="1:10" s="147" customFormat="1" ht="25.5" x14ac:dyDescent="0.2">
      <c r="A16043" s="6">
        <f t="shared" si="238"/>
        <v>609562</v>
      </c>
      <c r="B16043" s="6">
        <v>75</v>
      </c>
      <c r="C16043" s="167">
        <v>18</v>
      </c>
      <c r="D16043" s="163">
        <v>246</v>
      </c>
      <c r="E16043" s="156" t="s">
        <v>21703</v>
      </c>
      <c r="F16043" s="175"/>
      <c r="G16043" s="167"/>
      <c r="H16043" s="167">
        <f>IF(SUM('Раздел 2.3.1'!P23,'Раздел 2.3.1'!V23,'Раздел 2.3.2'!P23,'Раздел 2.3.2'!V23,'Раздел 2.3.3'!P23,'Раздел 2.3.3'!V23)=SUM('Раздел 1.3'!S21,'Раздел 1.3'!S31,'Раздел 1.3'!S41,'Раздел 1.3'!S51),0,1)</f>
        <v>0</v>
      </c>
      <c r="J16043" s="6"/>
    </row>
    <row r="16044" spans="1:10" s="147" customFormat="1" ht="26.25" thickBot="1" x14ac:dyDescent="0.25">
      <c r="A16044" s="6">
        <f t="shared" si="238"/>
        <v>609562</v>
      </c>
      <c r="B16044" s="6">
        <v>75</v>
      </c>
      <c r="C16044" s="164">
        <v>19</v>
      </c>
      <c r="D16044" s="202">
        <v>247</v>
      </c>
      <c r="E16044" s="166" t="s">
        <v>21704</v>
      </c>
      <c r="F16044" s="176"/>
      <c r="G16044" s="164"/>
      <c r="H16044" s="164">
        <f>IF(SUM('Раздел 2.3.1'!P24,'Раздел 2.3.1'!V24,'Раздел 2.3.2'!P24,'Раздел 2.3.2'!V24,'Раздел 2.3.3'!P24,'Раздел 2.3.3'!V24)=SUM('Раздел 1.3'!U21,'Раздел 1.3'!U31,'Раздел 1.3'!U41,'Раздел 1.3'!U51),0,1)</f>
        <v>0</v>
      </c>
      <c r="J16044" s="6"/>
    </row>
    <row r="16045" spans="1:10" s="147" customFormat="1" x14ac:dyDescent="0.2">
      <c r="A16045" s="6">
        <f t="shared" si="238"/>
        <v>609562</v>
      </c>
      <c r="B16045" s="6">
        <v>75</v>
      </c>
      <c r="C16045" s="147">
        <v>20</v>
      </c>
      <c r="D16045" s="6">
        <v>248</v>
      </c>
      <c r="E16045" s="148" t="s">
        <v>21285</v>
      </c>
      <c r="F16045" s="154"/>
      <c r="H16045" s="147">
        <f>IF('Раздел 2.6.1'!P22='Раздел 2.5.1.1'!Y21,0,1)</f>
        <v>0</v>
      </c>
      <c r="J16045" s="6"/>
    </row>
    <row r="16046" spans="1:10" s="147" customFormat="1" x14ac:dyDescent="0.2">
      <c r="A16046" s="6">
        <f t="shared" si="238"/>
        <v>609562</v>
      </c>
      <c r="B16046" s="6">
        <v>75</v>
      </c>
      <c r="C16046" s="147">
        <v>20</v>
      </c>
      <c r="D16046" s="6">
        <v>249</v>
      </c>
      <c r="E16046" s="148" t="s">
        <v>21286</v>
      </c>
      <c r="F16046" s="154"/>
      <c r="H16046" s="147">
        <f>IF('Раздел 2.6.1'!V22='Раздел 2.5.1.1'!Y22,0,1)</f>
        <v>0</v>
      </c>
      <c r="J16046" s="6"/>
    </row>
    <row r="16047" spans="1:10" s="147" customFormat="1" x14ac:dyDescent="0.2">
      <c r="A16047" s="6">
        <f t="shared" si="238"/>
        <v>609562</v>
      </c>
      <c r="B16047" s="6">
        <v>75</v>
      </c>
      <c r="C16047" s="147">
        <v>20</v>
      </c>
      <c r="D16047" s="6">
        <v>250</v>
      </c>
      <c r="E16047" s="148" t="s">
        <v>21287</v>
      </c>
      <c r="F16047" s="154"/>
      <c r="H16047" s="147">
        <f>IF('Раздел 2.6.1'!W22='Раздел 2.5.1.1'!Y23,0,1)</f>
        <v>0</v>
      </c>
      <c r="J16047" s="6"/>
    </row>
    <row r="16048" spans="1:10" s="147" customFormat="1" x14ac:dyDescent="0.2">
      <c r="A16048" s="6">
        <f t="shared" si="238"/>
        <v>609562</v>
      </c>
      <c r="B16048" s="6">
        <v>75</v>
      </c>
      <c r="C16048" s="167">
        <v>20</v>
      </c>
      <c r="D16048" s="119">
        <v>251</v>
      </c>
      <c r="E16048" s="149" t="s">
        <v>21288</v>
      </c>
      <c r="F16048" s="169"/>
      <c r="G16048" s="167"/>
      <c r="H16048" s="167">
        <f>IF('Раздел 2.6.1'!X22='Раздел 2.5.1.1'!Y24,0,1)</f>
        <v>0</v>
      </c>
      <c r="J16048" s="6"/>
    </row>
    <row r="16049" spans="1:10" s="147" customFormat="1" x14ac:dyDescent="0.2">
      <c r="A16049" s="6">
        <f t="shared" si="238"/>
        <v>609562</v>
      </c>
      <c r="B16049" s="6">
        <v>75</v>
      </c>
      <c r="C16049" s="170">
        <v>21</v>
      </c>
      <c r="D16049" s="6">
        <v>252</v>
      </c>
      <c r="E16049" s="174" t="s">
        <v>21289</v>
      </c>
      <c r="F16049" s="154"/>
      <c r="H16049" s="147">
        <f>IF('Раздел 2.6.2'!P22='Раздел 2.5.1.2'!Y21,0,1)</f>
        <v>0</v>
      </c>
      <c r="J16049" s="6"/>
    </row>
    <row r="16050" spans="1:10" s="147" customFormat="1" x14ac:dyDescent="0.2">
      <c r="A16050" s="6">
        <f t="shared" si="238"/>
        <v>609562</v>
      </c>
      <c r="B16050" s="6">
        <v>75</v>
      </c>
      <c r="C16050" s="170">
        <v>21</v>
      </c>
      <c r="D16050" s="6">
        <v>253</v>
      </c>
      <c r="E16050" s="174" t="s">
        <v>21290</v>
      </c>
      <c r="F16050" s="154"/>
      <c r="H16050" s="147">
        <f>IF('Раздел 2.6.2'!V22='Раздел 2.5.1.2'!Y22,0,1)</f>
        <v>0</v>
      </c>
      <c r="J16050" s="6"/>
    </row>
    <row r="16051" spans="1:10" s="147" customFormat="1" x14ac:dyDescent="0.2">
      <c r="A16051" s="6">
        <f t="shared" si="238"/>
        <v>609562</v>
      </c>
      <c r="B16051" s="6">
        <v>75</v>
      </c>
      <c r="C16051" s="170">
        <v>21</v>
      </c>
      <c r="D16051" s="6">
        <v>254</v>
      </c>
      <c r="E16051" s="174" t="s">
        <v>21291</v>
      </c>
      <c r="F16051" s="154"/>
      <c r="H16051" s="147">
        <f>IF('Раздел 2.6.2'!W22='Раздел 2.5.1.2'!Y23,0,1)</f>
        <v>0</v>
      </c>
      <c r="J16051" s="6"/>
    </row>
    <row r="16052" spans="1:10" s="147" customFormat="1" x14ac:dyDescent="0.2">
      <c r="A16052" s="6">
        <f t="shared" si="238"/>
        <v>609562</v>
      </c>
      <c r="B16052" s="6">
        <v>75</v>
      </c>
      <c r="C16052" s="167">
        <v>21</v>
      </c>
      <c r="D16052" s="119">
        <v>255</v>
      </c>
      <c r="E16052" s="149" t="s">
        <v>21292</v>
      </c>
      <c r="F16052" s="169"/>
      <c r="G16052" s="167"/>
      <c r="H16052" s="167">
        <f>IF('Раздел 2.6.2'!X22='Раздел 2.5.1.2'!Y24,0,1)</f>
        <v>0</v>
      </c>
      <c r="J16052" s="6"/>
    </row>
    <row r="16053" spans="1:10" s="147" customFormat="1" x14ac:dyDescent="0.2">
      <c r="A16053" s="6">
        <f t="shared" si="238"/>
        <v>609562</v>
      </c>
      <c r="B16053" s="6">
        <v>75</v>
      </c>
      <c r="C16053" s="147">
        <v>22</v>
      </c>
      <c r="D16053" s="6">
        <v>256</v>
      </c>
      <c r="E16053" s="148" t="s">
        <v>21293</v>
      </c>
      <c r="F16053" s="171"/>
      <c r="G16053" s="170"/>
      <c r="H16053" s="170">
        <f>IF('Раздел 2.6.3'!P22='Раздел 2.5.1.3'!Y21,0,1)</f>
        <v>0</v>
      </c>
      <c r="J16053" s="6"/>
    </row>
    <row r="16054" spans="1:10" s="147" customFormat="1" x14ac:dyDescent="0.2">
      <c r="A16054" s="6">
        <f t="shared" si="238"/>
        <v>609562</v>
      </c>
      <c r="B16054" s="6">
        <v>75</v>
      </c>
      <c r="C16054" s="147">
        <v>22</v>
      </c>
      <c r="D16054" s="6">
        <v>257</v>
      </c>
      <c r="E16054" s="148" t="s">
        <v>21294</v>
      </c>
      <c r="F16054" s="171"/>
      <c r="G16054" s="170"/>
      <c r="H16054" s="170">
        <f>IF('Раздел 2.6.3'!V22='Раздел 2.5.1.3'!Y22,0,1)</f>
        <v>0</v>
      </c>
      <c r="J16054" s="6"/>
    </row>
    <row r="16055" spans="1:10" s="147" customFormat="1" x14ac:dyDescent="0.2">
      <c r="A16055" s="6">
        <f t="shared" si="238"/>
        <v>609562</v>
      </c>
      <c r="B16055" s="6">
        <v>75</v>
      </c>
      <c r="C16055" s="147">
        <v>22</v>
      </c>
      <c r="D16055" s="6">
        <v>258</v>
      </c>
      <c r="E16055" s="148" t="s">
        <v>21295</v>
      </c>
      <c r="F16055" s="171"/>
      <c r="G16055" s="170"/>
      <c r="H16055" s="170">
        <f>IF('Раздел 2.6.3'!W22='Раздел 2.5.1.3'!Y23,0,1)</f>
        <v>0</v>
      </c>
      <c r="J16055" s="6"/>
    </row>
    <row r="16056" spans="1:10" s="147" customFormat="1" x14ac:dyDescent="0.2">
      <c r="A16056" s="6">
        <f t="shared" si="238"/>
        <v>609562</v>
      </c>
      <c r="B16056" s="6">
        <v>75</v>
      </c>
      <c r="C16056" s="167">
        <v>22</v>
      </c>
      <c r="D16056" s="119">
        <v>259</v>
      </c>
      <c r="E16056" s="149" t="s">
        <v>21296</v>
      </c>
      <c r="F16056" s="168"/>
      <c r="G16056" s="167"/>
      <c r="H16056" s="167">
        <f>IF('Раздел 2.6.3'!X22='Раздел 2.5.1.3'!Y24,0,1)</f>
        <v>0</v>
      </c>
      <c r="J16056" s="6"/>
    </row>
    <row r="16057" spans="1:10" s="147" customFormat="1" x14ac:dyDescent="0.2">
      <c r="A16057" s="6">
        <f t="shared" si="238"/>
        <v>609562</v>
      </c>
      <c r="B16057" s="6">
        <v>75</v>
      </c>
      <c r="C16057" s="170">
        <v>23</v>
      </c>
      <c r="D16057" s="6">
        <v>260</v>
      </c>
      <c r="E16057" s="148" t="s">
        <v>21297</v>
      </c>
      <c r="F16057" s="171"/>
      <c r="G16057" s="170"/>
      <c r="H16057" s="170">
        <f>IF('Раздел 2.6.4'!P22='Раздел 2.5.1.4'!Y21,0,1)</f>
        <v>0</v>
      </c>
      <c r="J16057" s="6"/>
    </row>
    <row r="16058" spans="1:10" s="147" customFormat="1" x14ac:dyDescent="0.2">
      <c r="A16058" s="6">
        <f t="shared" si="238"/>
        <v>609562</v>
      </c>
      <c r="B16058" s="6">
        <v>75</v>
      </c>
      <c r="C16058" s="170">
        <v>23</v>
      </c>
      <c r="D16058" s="6">
        <v>261</v>
      </c>
      <c r="E16058" s="148" t="s">
        <v>21298</v>
      </c>
      <c r="F16058" s="171"/>
      <c r="G16058" s="170"/>
      <c r="H16058" s="170">
        <f>IF('Раздел 2.6.4'!V22='Раздел 2.5.1.4'!Y22,0,1)</f>
        <v>0</v>
      </c>
      <c r="J16058" s="6"/>
    </row>
    <row r="16059" spans="1:10" s="147" customFormat="1" x14ac:dyDescent="0.2">
      <c r="A16059" s="6">
        <f t="shared" si="238"/>
        <v>609562</v>
      </c>
      <c r="B16059" s="6">
        <v>75</v>
      </c>
      <c r="C16059" s="170">
        <v>23</v>
      </c>
      <c r="D16059" s="6">
        <v>262</v>
      </c>
      <c r="E16059" s="148" t="s">
        <v>20509</v>
      </c>
      <c r="F16059" s="171"/>
      <c r="G16059" s="170"/>
      <c r="H16059" s="170">
        <f>IF('Раздел 2.6.4'!W22='Раздел 2.5.1.4'!Y23,0,1)</f>
        <v>0</v>
      </c>
      <c r="J16059" s="6"/>
    </row>
    <row r="16060" spans="1:10" s="147" customFormat="1" x14ac:dyDescent="0.2">
      <c r="A16060" s="6">
        <f t="shared" si="238"/>
        <v>609562</v>
      </c>
      <c r="B16060" s="6">
        <v>75</v>
      </c>
      <c r="C16060" s="167">
        <v>23</v>
      </c>
      <c r="D16060" s="119">
        <v>263</v>
      </c>
      <c r="E16060" s="149" t="s">
        <v>20510</v>
      </c>
      <c r="F16060" s="168"/>
      <c r="G16060" s="167"/>
      <c r="H16060" s="167">
        <f>IF('Раздел 2.6.4'!X22='Раздел 2.5.1.4'!Y24,0,1)</f>
        <v>0</v>
      </c>
      <c r="J16060" s="6"/>
    </row>
    <row r="16061" spans="1:10" s="147" customFormat="1" x14ac:dyDescent="0.2">
      <c r="A16061" s="6">
        <f t="shared" si="238"/>
        <v>609562</v>
      </c>
      <c r="B16061" s="6">
        <v>75</v>
      </c>
      <c r="C16061" s="147">
        <v>24</v>
      </c>
      <c r="D16061" s="6">
        <v>264</v>
      </c>
      <c r="E16061" s="148" t="s">
        <v>20511</v>
      </c>
      <c r="F16061" s="154"/>
      <c r="H16061" s="147">
        <f>IF('Раздел 2.6.1'!P30=SUM('Раздел 2.5.1.1'!AA21,'Раздел 2.5.1.1'!AC21),0,1)</f>
        <v>0</v>
      </c>
      <c r="J16061" s="6"/>
    </row>
    <row r="16062" spans="1:10" s="147" customFormat="1" x14ac:dyDescent="0.2">
      <c r="A16062" s="6">
        <f t="shared" si="238"/>
        <v>609562</v>
      </c>
      <c r="B16062" s="6">
        <v>75</v>
      </c>
      <c r="C16062" s="147">
        <v>24</v>
      </c>
      <c r="D16062" s="6">
        <v>265</v>
      </c>
      <c r="E16062" s="148" t="s">
        <v>20512</v>
      </c>
      <c r="F16062" s="154"/>
      <c r="H16062" s="147">
        <f>IF('Раздел 2.6.1'!V30=SUM('Раздел 2.5.1.1'!AA22,'Раздел 2.5.1.1'!AC22),0,1)</f>
        <v>0</v>
      </c>
      <c r="J16062" s="6"/>
    </row>
    <row r="16063" spans="1:10" s="147" customFormat="1" x14ac:dyDescent="0.2">
      <c r="A16063" s="6">
        <f t="shared" si="238"/>
        <v>609562</v>
      </c>
      <c r="B16063" s="6">
        <v>75</v>
      </c>
      <c r="C16063" s="147">
        <v>24</v>
      </c>
      <c r="D16063" s="6">
        <v>266</v>
      </c>
      <c r="E16063" s="148" t="s">
        <v>20513</v>
      </c>
      <c r="F16063" s="154"/>
      <c r="H16063" s="147">
        <f>IF('Раздел 2.6.1'!W30=SUM('Раздел 2.5.1.1'!AA23,'Раздел 2.5.1.1'!AC23),0,1)</f>
        <v>0</v>
      </c>
      <c r="J16063" s="6"/>
    </row>
    <row r="16064" spans="1:10" s="147" customFormat="1" x14ac:dyDescent="0.2">
      <c r="A16064" s="6">
        <f t="shared" si="238"/>
        <v>609562</v>
      </c>
      <c r="B16064" s="6">
        <v>75</v>
      </c>
      <c r="C16064" s="167">
        <v>24</v>
      </c>
      <c r="D16064" s="119">
        <v>267</v>
      </c>
      <c r="E16064" s="149" t="s">
        <v>20514</v>
      </c>
      <c r="F16064" s="169"/>
      <c r="G16064" s="167"/>
      <c r="H16064" s="167">
        <f>IF('Раздел 2.6.1'!X30=SUM('Раздел 2.5.1.1'!AA24,'Раздел 2.5.1.1'!AC24),0,1)</f>
        <v>0</v>
      </c>
      <c r="J16064" s="6"/>
    </row>
    <row r="16065" spans="1:10" s="147" customFormat="1" x14ac:dyDescent="0.2">
      <c r="A16065" s="6">
        <f t="shared" si="238"/>
        <v>609562</v>
      </c>
      <c r="B16065" s="6">
        <v>75</v>
      </c>
      <c r="C16065" s="170">
        <v>25</v>
      </c>
      <c r="D16065" s="6">
        <v>268</v>
      </c>
      <c r="E16065" s="174" t="s">
        <v>20515</v>
      </c>
      <c r="F16065" s="154"/>
      <c r="H16065" s="147">
        <f>IF('Раздел 2.6.2'!P30=SUM('Раздел 2.5.1.2'!AA21,'Раздел 2.5.1.2'!AC21),0,1)</f>
        <v>0</v>
      </c>
      <c r="J16065" s="6"/>
    </row>
    <row r="16066" spans="1:10" s="147" customFormat="1" x14ac:dyDescent="0.2">
      <c r="A16066" s="6">
        <f t="shared" si="238"/>
        <v>609562</v>
      </c>
      <c r="B16066" s="6">
        <v>75</v>
      </c>
      <c r="C16066" s="170">
        <v>25</v>
      </c>
      <c r="D16066" s="6">
        <v>269</v>
      </c>
      <c r="E16066" s="174" t="s">
        <v>20516</v>
      </c>
      <c r="F16066" s="154"/>
      <c r="H16066" s="147">
        <f>IF('Раздел 2.6.2'!V30=SUM('Раздел 2.5.1.2'!AA22,'Раздел 2.5.1.2'!AC22),0,1)</f>
        <v>0</v>
      </c>
      <c r="J16066" s="6"/>
    </row>
    <row r="16067" spans="1:10" s="147" customFormat="1" x14ac:dyDescent="0.2">
      <c r="A16067" s="6">
        <f t="shared" si="238"/>
        <v>609562</v>
      </c>
      <c r="B16067" s="6">
        <v>75</v>
      </c>
      <c r="C16067" s="170">
        <v>25</v>
      </c>
      <c r="D16067" s="6">
        <v>270</v>
      </c>
      <c r="E16067" s="174" t="s">
        <v>20517</v>
      </c>
      <c r="F16067" s="154"/>
      <c r="H16067" s="147">
        <f>IF('Раздел 2.6.2'!W30=SUM('Раздел 2.5.1.2'!AA23,'Раздел 2.5.1.2'!AC23),0,1)</f>
        <v>0</v>
      </c>
      <c r="J16067" s="6"/>
    </row>
    <row r="16068" spans="1:10" s="147" customFormat="1" x14ac:dyDescent="0.2">
      <c r="A16068" s="6">
        <f t="shared" si="238"/>
        <v>609562</v>
      </c>
      <c r="B16068" s="6">
        <v>75</v>
      </c>
      <c r="C16068" s="167">
        <v>25</v>
      </c>
      <c r="D16068" s="119">
        <v>271</v>
      </c>
      <c r="E16068" s="149" t="s">
        <v>20518</v>
      </c>
      <c r="F16068" s="169"/>
      <c r="G16068" s="167"/>
      <c r="H16068" s="167">
        <f>IF('Раздел 2.6.2'!X30=SUM('Раздел 2.5.1.2'!AA24,'Раздел 2.5.1.2'!AC24),0,1)</f>
        <v>0</v>
      </c>
      <c r="J16068" s="6"/>
    </row>
    <row r="16069" spans="1:10" s="147" customFormat="1" x14ac:dyDescent="0.2">
      <c r="A16069" s="6">
        <f t="shared" si="238"/>
        <v>609562</v>
      </c>
      <c r="B16069" s="6">
        <v>75</v>
      </c>
      <c r="C16069" s="170">
        <v>26</v>
      </c>
      <c r="D16069" s="6">
        <v>272</v>
      </c>
      <c r="E16069" s="174" t="s">
        <v>20519</v>
      </c>
      <c r="F16069" s="171"/>
      <c r="G16069" s="170"/>
      <c r="H16069" s="147">
        <f>IF('Раздел 2.6.3'!P30=SUM('Раздел 2.5.1.3'!AA21,'Раздел 2.5.1.3'!AC21),0,1)</f>
        <v>0</v>
      </c>
      <c r="J16069" s="6"/>
    </row>
    <row r="16070" spans="1:10" s="147" customFormat="1" x14ac:dyDescent="0.2">
      <c r="A16070" s="6">
        <f t="shared" ref="A16070:A16133" si="239">P_3</f>
        <v>609562</v>
      </c>
      <c r="B16070" s="6">
        <v>75</v>
      </c>
      <c r="C16070" s="170">
        <v>26</v>
      </c>
      <c r="D16070" s="6">
        <v>273</v>
      </c>
      <c r="E16070" s="174" t="s">
        <v>20520</v>
      </c>
      <c r="F16070" s="171"/>
      <c r="G16070" s="170"/>
      <c r="H16070" s="147">
        <f>IF('Раздел 2.6.3'!V30=SUM('Раздел 2.5.1.3'!AA22,'Раздел 2.5.1.3'!AC22),0,1)</f>
        <v>0</v>
      </c>
      <c r="J16070" s="6"/>
    </row>
    <row r="16071" spans="1:10" s="147" customFormat="1" x14ac:dyDescent="0.2">
      <c r="A16071" s="6">
        <f t="shared" si="239"/>
        <v>609562</v>
      </c>
      <c r="B16071" s="6">
        <v>75</v>
      </c>
      <c r="C16071" s="170">
        <v>26</v>
      </c>
      <c r="D16071" s="6">
        <v>274</v>
      </c>
      <c r="E16071" s="174" t="s">
        <v>20521</v>
      </c>
      <c r="F16071" s="171"/>
      <c r="G16071" s="170"/>
      <c r="H16071" s="147">
        <f>IF('Раздел 2.6.3'!W30=SUM('Раздел 2.5.1.3'!AA23,'Раздел 2.5.1.3'!AC23),0,1)</f>
        <v>0</v>
      </c>
      <c r="J16071" s="6"/>
    </row>
    <row r="16072" spans="1:10" s="147" customFormat="1" x14ac:dyDescent="0.2">
      <c r="A16072" s="6">
        <f t="shared" si="239"/>
        <v>609562</v>
      </c>
      <c r="B16072" s="6">
        <v>75</v>
      </c>
      <c r="C16072" s="167">
        <v>26</v>
      </c>
      <c r="D16072" s="119">
        <v>275</v>
      </c>
      <c r="E16072" s="149" t="s">
        <v>20522</v>
      </c>
      <c r="F16072" s="168"/>
      <c r="G16072" s="167"/>
      <c r="H16072" s="167">
        <f>IF('Раздел 2.6.3'!X30=SUM('Раздел 2.5.1.3'!AA24,'Раздел 2.5.1.3'!AC24),0,1)</f>
        <v>0</v>
      </c>
      <c r="J16072" s="6"/>
    </row>
    <row r="16073" spans="1:10" s="147" customFormat="1" x14ac:dyDescent="0.2">
      <c r="A16073" s="6">
        <f t="shared" si="239"/>
        <v>609562</v>
      </c>
      <c r="B16073" s="6">
        <v>75</v>
      </c>
      <c r="C16073" s="170">
        <v>27</v>
      </c>
      <c r="D16073" s="6">
        <v>276</v>
      </c>
      <c r="E16073" s="174" t="s">
        <v>20523</v>
      </c>
      <c r="F16073" s="171"/>
      <c r="G16073" s="170"/>
      <c r="H16073" s="170">
        <f>IF('Раздел 2.6.4'!P30=SUM('Раздел 2.5.1.4'!AA21,'Раздел 2.5.1.4'!AC21),0,1)</f>
        <v>0</v>
      </c>
      <c r="J16073" s="6"/>
    </row>
    <row r="16074" spans="1:10" s="147" customFormat="1" x14ac:dyDescent="0.2">
      <c r="A16074" s="6">
        <f t="shared" si="239"/>
        <v>609562</v>
      </c>
      <c r="B16074" s="6">
        <v>75</v>
      </c>
      <c r="C16074" s="170">
        <v>27</v>
      </c>
      <c r="D16074" s="6">
        <v>277</v>
      </c>
      <c r="E16074" s="174" t="s">
        <v>20524</v>
      </c>
      <c r="F16074" s="171"/>
      <c r="G16074" s="170"/>
      <c r="H16074" s="170">
        <f>IF('Раздел 2.6.4'!V30=SUM('Раздел 2.5.1.4'!AA22,'Раздел 2.5.1.4'!AC22),0,1)</f>
        <v>0</v>
      </c>
      <c r="J16074" s="6"/>
    </row>
    <row r="16075" spans="1:10" s="147" customFormat="1" x14ac:dyDescent="0.2">
      <c r="A16075" s="6">
        <f t="shared" si="239"/>
        <v>609562</v>
      </c>
      <c r="B16075" s="6">
        <v>75</v>
      </c>
      <c r="C16075" s="170">
        <v>27</v>
      </c>
      <c r="D16075" s="6">
        <v>278</v>
      </c>
      <c r="E16075" s="174" t="s">
        <v>21318</v>
      </c>
      <c r="F16075" s="171"/>
      <c r="G16075" s="170"/>
      <c r="H16075" s="170">
        <f>IF('Раздел 2.6.4'!W30=SUM('Раздел 2.5.1.4'!AA23,'Раздел 2.5.1.4'!AC23),0,1)</f>
        <v>0</v>
      </c>
      <c r="J16075" s="6"/>
    </row>
    <row r="16076" spans="1:10" s="147" customFormat="1" x14ac:dyDescent="0.2">
      <c r="A16076" s="6">
        <f t="shared" si="239"/>
        <v>609562</v>
      </c>
      <c r="B16076" s="6">
        <v>75</v>
      </c>
      <c r="C16076" s="167">
        <v>27</v>
      </c>
      <c r="D16076" s="119">
        <v>279</v>
      </c>
      <c r="E16076" s="149" t="s">
        <v>21319</v>
      </c>
      <c r="F16076" s="168"/>
      <c r="G16076" s="167"/>
      <c r="H16076" s="167">
        <f>IF('Раздел 2.6.4'!X30=SUM('Раздел 2.5.1.4'!AA24,'Раздел 2.5.1.4'!AC24),0,1)</f>
        <v>0</v>
      </c>
      <c r="J16076" s="6"/>
    </row>
    <row r="16077" spans="1:10" s="151" customFormat="1" x14ac:dyDescent="0.2">
      <c r="A16077" s="6">
        <f t="shared" si="239"/>
        <v>609562</v>
      </c>
      <c r="B16077" s="6">
        <v>75</v>
      </c>
      <c r="C16077" s="180">
        <v>28</v>
      </c>
      <c r="D16077" s="121">
        <v>280</v>
      </c>
      <c r="E16077" s="181" t="s">
        <v>21705</v>
      </c>
      <c r="F16077" s="161"/>
      <c r="G16077" s="180"/>
      <c r="H16077" s="180">
        <f>IF('Раздел 2.6.4'!AF22&gt;='Раздел 2.5.1.4'!Y25,0,1)</f>
        <v>0</v>
      </c>
      <c r="J16077" s="6"/>
    </row>
    <row r="16078" spans="1:10" s="151" customFormat="1" x14ac:dyDescent="0.2">
      <c r="A16078" s="6">
        <f t="shared" si="239"/>
        <v>609562</v>
      </c>
      <c r="B16078" s="6">
        <v>75</v>
      </c>
      <c r="C16078" s="178">
        <v>29</v>
      </c>
      <c r="D16078" s="163">
        <v>281</v>
      </c>
      <c r="E16078" s="179" t="s">
        <v>21706</v>
      </c>
      <c r="F16078" s="177"/>
      <c r="G16078" s="178"/>
      <c r="H16078" s="178">
        <f>IF('Раздел 2.6.4'!AF30&gt;=SUM('Раздел 2.5.1.4'!AA25,'Раздел 2.5.1.4'!AC25),0,1)</f>
        <v>0</v>
      </c>
      <c r="I16078" s="148"/>
      <c r="J16078" s="6"/>
    </row>
    <row r="16079" spans="1:10" s="147" customFormat="1" x14ac:dyDescent="0.2">
      <c r="A16079" s="6">
        <f t="shared" si="239"/>
        <v>609562</v>
      </c>
      <c r="B16079" s="6">
        <v>75</v>
      </c>
      <c r="C16079" s="147">
        <v>30</v>
      </c>
      <c r="D16079" s="6">
        <v>282</v>
      </c>
      <c r="E16079" s="148" t="s">
        <v>21320</v>
      </c>
      <c r="F16079" s="154"/>
      <c r="H16079" s="147">
        <f>IF('Раздел 2.7.1'!P21=SUM('Раздел 2.1.1.1'!Q30:T30),0,1)</f>
        <v>0</v>
      </c>
      <c r="J16079" s="6"/>
    </row>
    <row r="16080" spans="1:10" s="147" customFormat="1" x14ac:dyDescent="0.2">
      <c r="A16080" s="6">
        <f t="shared" si="239"/>
        <v>609562</v>
      </c>
      <c r="B16080" s="6">
        <v>75</v>
      </c>
      <c r="C16080" s="147">
        <v>30</v>
      </c>
      <c r="D16080" s="6">
        <v>283</v>
      </c>
      <c r="E16080" s="148" t="s">
        <v>21321</v>
      </c>
      <c r="F16080" s="154"/>
      <c r="H16080" s="147">
        <f>IF('Раздел 2.7.2'!P21=SUM('Раздел 2.1.1.2'!Q30:T30),0,1)</f>
        <v>0</v>
      </c>
      <c r="J16080" s="6"/>
    </row>
    <row r="16081" spans="1:10" s="147" customFormat="1" x14ac:dyDescent="0.2">
      <c r="A16081" s="6">
        <f t="shared" si="239"/>
        <v>609562</v>
      </c>
      <c r="B16081" s="6">
        <v>75</v>
      </c>
      <c r="C16081" s="167">
        <v>30</v>
      </c>
      <c r="D16081" s="119">
        <v>284</v>
      </c>
      <c r="E16081" s="149" t="s">
        <v>21322</v>
      </c>
      <c r="F16081" s="169"/>
      <c r="G16081" s="167"/>
      <c r="H16081" s="167">
        <f>IF('Раздел 2.7.3'!P21=SUM('Раздел 2.1.1.3'!Q30:T30),0,1)</f>
        <v>0</v>
      </c>
      <c r="J16081" s="6"/>
    </row>
    <row r="16082" spans="1:10" s="147" customFormat="1" x14ac:dyDescent="0.2">
      <c r="A16082" s="6">
        <f t="shared" si="239"/>
        <v>609562</v>
      </c>
      <c r="B16082" s="6">
        <v>75</v>
      </c>
      <c r="C16082" s="170">
        <v>31</v>
      </c>
      <c r="D16082" s="6">
        <v>285</v>
      </c>
      <c r="E16082" s="174" t="s">
        <v>21676</v>
      </c>
      <c r="F16082" s="171"/>
      <c r="G16082" s="170"/>
      <c r="H16082" s="147">
        <f>IF('Раздел 2.7.1'!Q21=SUM('Раздел 2.1.1.1'!U30:Y30),0,1)</f>
        <v>0</v>
      </c>
      <c r="J16082" s="6"/>
    </row>
    <row r="16083" spans="1:10" s="147" customFormat="1" x14ac:dyDescent="0.2">
      <c r="A16083" s="6">
        <f t="shared" si="239"/>
        <v>609562</v>
      </c>
      <c r="B16083" s="6">
        <v>75</v>
      </c>
      <c r="C16083" s="170">
        <v>31</v>
      </c>
      <c r="D16083" s="6">
        <v>286</v>
      </c>
      <c r="E16083" s="174" t="s">
        <v>21677</v>
      </c>
      <c r="F16083" s="171"/>
      <c r="G16083" s="170"/>
      <c r="H16083" s="147">
        <f>IF('Раздел 2.7.2'!Q21=SUM('Раздел 2.1.1.2'!U30:Y30),0,1)</f>
        <v>0</v>
      </c>
      <c r="J16083" s="6"/>
    </row>
    <row r="16084" spans="1:10" s="147" customFormat="1" x14ac:dyDescent="0.2">
      <c r="A16084" s="6">
        <f t="shared" si="239"/>
        <v>609562</v>
      </c>
      <c r="B16084" s="6">
        <v>75</v>
      </c>
      <c r="C16084" s="167">
        <v>31</v>
      </c>
      <c r="D16084" s="119">
        <v>287</v>
      </c>
      <c r="E16084" s="149" t="s">
        <v>21678</v>
      </c>
      <c r="F16084" s="169"/>
      <c r="G16084" s="167"/>
      <c r="H16084" s="167">
        <f>IF('Раздел 2.7.3'!Q21=SUM('Раздел 2.1.1.3'!U30:Y30),0,1)</f>
        <v>0</v>
      </c>
      <c r="J16084" s="6"/>
    </row>
    <row r="16085" spans="1:10" s="147" customFormat="1" x14ac:dyDescent="0.2">
      <c r="A16085" s="6">
        <f t="shared" si="239"/>
        <v>609562</v>
      </c>
      <c r="B16085" s="6">
        <v>75</v>
      </c>
      <c r="C16085" s="170">
        <v>32</v>
      </c>
      <c r="D16085" s="6">
        <v>288</v>
      </c>
      <c r="E16085" s="174" t="s">
        <v>21679</v>
      </c>
      <c r="F16085" s="171"/>
      <c r="G16085" s="170"/>
      <c r="H16085" s="147">
        <f>IF('Раздел 2.7.1'!R21=SUM('Раздел 2.1.1.1'!Z30:AC30),0,1)</f>
        <v>0</v>
      </c>
      <c r="J16085" s="6"/>
    </row>
    <row r="16086" spans="1:10" s="147" customFormat="1" x14ac:dyDescent="0.2">
      <c r="A16086" s="6">
        <f t="shared" si="239"/>
        <v>609562</v>
      </c>
      <c r="B16086" s="6">
        <v>75</v>
      </c>
      <c r="C16086" s="170">
        <v>32</v>
      </c>
      <c r="D16086" s="6">
        <v>289</v>
      </c>
      <c r="E16086" s="174" t="s">
        <v>21680</v>
      </c>
      <c r="F16086" s="171"/>
      <c r="G16086" s="170"/>
      <c r="H16086" s="147">
        <f>IF('Раздел 2.7.2'!R21=SUM('Раздел 2.1.1.2'!Z30:AC30),0,1)</f>
        <v>0</v>
      </c>
      <c r="J16086" s="6"/>
    </row>
    <row r="16087" spans="1:10" s="147" customFormat="1" x14ac:dyDescent="0.2">
      <c r="A16087" s="6">
        <f t="shared" si="239"/>
        <v>609562</v>
      </c>
      <c r="B16087" s="6">
        <v>75</v>
      </c>
      <c r="C16087" s="167">
        <v>32</v>
      </c>
      <c r="D16087" s="119">
        <v>290</v>
      </c>
      <c r="E16087" s="149" t="s">
        <v>21681</v>
      </c>
      <c r="F16087" s="169"/>
      <c r="G16087" s="167"/>
      <c r="H16087" s="167">
        <f>IF('Раздел 2.7.3'!R21=SUM('Раздел 2.1.1.3'!Z30:AC30),0,1)</f>
        <v>0</v>
      </c>
      <c r="J16087" s="6"/>
    </row>
    <row r="16088" spans="1:10" s="147" customFormat="1" x14ac:dyDescent="0.2">
      <c r="A16088" s="6">
        <f t="shared" si="239"/>
        <v>609562</v>
      </c>
      <c r="B16088" s="6">
        <v>75</v>
      </c>
      <c r="C16088" s="170">
        <v>33</v>
      </c>
      <c r="D16088" s="6">
        <v>291</v>
      </c>
      <c r="E16088" s="174" t="s">
        <v>21682</v>
      </c>
      <c r="F16088" s="171"/>
      <c r="G16088" s="170"/>
      <c r="H16088" s="147">
        <f>IF('Раздел 2.7.1'!S21=SUM('Раздел 2.1.2.1'!Q44:AF44),0,1)</f>
        <v>0</v>
      </c>
      <c r="J16088" s="6"/>
    </row>
    <row r="16089" spans="1:10" s="147" customFormat="1" x14ac:dyDescent="0.2">
      <c r="A16089" s="6">
        <f t="shared" si="239"/>
        <v>609562</v>
      </c>
      <c r="B16089" s="6">
        <v>75</v>
      </c>
      <c r="C16089" s="170">
        <v>33</v>
      </c>
      <c r="D16089" s="6">
        <v>292</v>
      </c>
      <c r="E16089" s="174" t="s">
        <v>21683</v>
      </c>
      <c r="F16089" s="171"/>
      <c r="G16089" s="170"/>
      <c r="H16089" s="147">
        <f>IF('Раздел 2.7.2'!S21=SUM('Раздел 2.1.2.2'!Q44:AF44),0,1)</f>
        <v>0</v>
      </c>
      <c r="J16089" s="6"/>
    </row>
    <row r="16090" spans="1:10" s="147" customFormat="1" x14ac:dyDescent="0.2">
      <c r="A16090" s="6">
        <f t="shared" si="239"/>
        <v>609562</v>
      </c>
      <c r="B16090" s="6">
        <v>75</v>
      </c>
      <c r="C16090" s="167">
        <v>33</v>
      </c>
      <c r="D16090" s="119">
        <v>293</v>
      </c>
      <c r="E16090" s="149" t="s">
        <v>21684</v>
      </c>
      <c r="F16090" s="168"/>
      <c r="G16090" s="167"/>
      <c r="H16090" s="167">
        <f>IF('Раздел 2.7.3'!S21=SUM('Раздел 2.1.2.3'!Q44:AF44),0,1)</f>
        <v>0</v>
      </c>
      <c r="J16090" s="6"/>
    </row>
    <row r="16091" spans="1:10" s="147" customFormat="1" x14ac:dyDescent="0.2">
      <c r="A16091" s="6">
        <f t="shared" si="239"/>
        <v>609562</v>
      </c>
      <c r="B16091" s="6">
        <v>75</v>
      </c>
      <c r="C16091" s="170">
        <v>34</v>
      </c>
      <c r="D16091" s="6">
        <v>294</v>
      </c>
      <c r="E16091" s="174" t="s">
        <v>21685</v>
      </c>
      <c r="F16091" s="171"/>
      <c r="G16091" s="170"/>
      <c r="H16091" s="147">
        <f>IF('Раздел 2.7.1'!T21=SUM('Раздел 2.1.2.1'!AG44:AZ44),0,1)</f>
        <v>0</v>
      </c>
      <c r="J16091" s="6"/>
    </row>
    <row r="16092" spans="1:10" s="147" customFormat="1" x14ac:dyDescent="0.2">
      <c r="A16092" s="6">
        <f t="shared" si="239"/>
        <v>609562</v>
      </c>
      <c r="B16092" s="6">
        <v>75</v>
      </c>
      <c r="C16092" s="170">
        <v>34</v>
      </c>
      <c r="D16092" s="6">
        <v>295</v>
      </c>
      <c r="E16092" s="174" t="s">
        <v>21686</v>
      </c>
      <c r="F16092" s="171"/>
      <c r="G16092" s="170"/>
      <c r="H16092" s="147">
        <f>IF('Раздел 2.7.2'!T21=SUM('Раздел 2.1.2.2'!AG44:AZ44),0,1)</f>
        <v>0</v>
      </c>
      <c r="J16092" s="6"/>
    </row>
    <row r="16093" spans="1:10" s="147" customFormat="1" x14ac:dyDescent="0.2">
      <c r="A16093" s="6">
        <f t="shared" si="239"/>
        <v>609562</v>
      </c>
      <c r="B16093" s="6">
        <v>75</v>
      </c>
      <c r="C16093" s="167">
        <v>34</v>
      </c>
      <c r="D16093" s="119">
        <v>296</v>
      </c>
      <c r="E16093" s="149" t="s">
        <v>21398</v>
      </c>
      <c r="F16093" s="168"/>
      <c r="G16093" s="167"/>
      <c r="H16093" s="167">
        <f>IF('Раздел 2.7.3'!T21=SUM('Раздел 2.1.2.3'!AG44:AZ44),0,1)</f>
        <v>0</v>
      </c>
      <c r="J16093" s="6"/>
    </row>
    <row r="16094" spans="1:10" s="147" customFormat="1" x14ac:dyDescent="0.2">
      <c r="A16094" s="6">
        <f t="shared" si="239"/>
        <v>609562</v>
      </c>
      <c r="B16094" s="6">
        <v>75</v>
      </c>
      <c r="C16094" s="170">
        <v>35</v>
      </c>
      <c r="D16094" s="6">
        <v>297</v>
      </c>
      <c r="E16094" s="174" t="s">
        <v>21399</v>
      </c>
      <c r="F16094" s="171"/>
      <c r="G16094" s="170"/>
      <c r="H16094" s="147">
        <f>IF('Раздел 2.7.1'!U21=SUM('Раздел 2.1.2.1'!BA44:BH44),0,1)</f>
        <v>0</v>
      </c>
      <c r="J16094" s="6"/>
    </row>
    <row r="16095" spans="1:10" s="147" customFormat="1" x14ac:dyDescent="0.2">
      <c r="A16095" s="6">
        <f t="shared" si="239"/>
        <v>609562</v>
      </c>
      <c r="B16095" s="6">
        <v>75</v>
      </c>
      <c r="C16095" s="170">
        <v>35</v>
      </c>
      <c r="D16095" s="6">
        <v>298</v>
      </c>
      <c r="E16095" s="174" t="s">
        <v>21400</v>
      </c>
      <c r="F16095" s="171"/>
      <c r="G16095" s="170"/>
      <c r="H16095" s="147">
        <f>IF('Раздел 2.7.2'!U21=SUM('Раздел 2.1.2.2'!BA44:BH44),0,1)</f>
        <v>0</v>
      </c>
      <c r="J16095" s="6"/>
    </row>
    <row r="16096" spans="1:10" s="147" customFormat="1" x14ac:dyDescent="0.2">
      <c r="A16096" s="6">
        <f t="shared" si="239"/>
        <v>609562</v>
      </c>
      <c r="B16096" s="6">
        <v>75</v>
      </c>
      <c r="C16096" s="167">
        <v>35</v>
      </c>
      <c r="D16096" s="119">
        <v>299</v>
      </c>
      <c r="E16096" s="149" t="s">
        <v>21401</v>
      </c>
      <c r="F16096" s="168"/>
      <c r="G16096" s="167"/>
      <c r="H16096" s="167">
        <f>IF('Раздел 2.7.3'!U21=SUM('Раздел 2.1.2.3'!BA44:BH44),0,1)</f>
        <v>0</v>
      </c>
      <c r="J16096" s="6"/>
    </row>
    <row r="16097" spans="1:10" s="147" customFormat="1" x14ac:dyDescent="0.2">
      <c r="A16097" s="6">
        <f t="shared" si="239"/>
        <v>609562</v>
      </c>
      <c r="B16097" s="6">
        <v>75</v>
      </c>
      <c r="C16097" s="147">
        <v>36</v>
      </c>
      <c r="D16097" s="6">
        <v>300</v>
      </c>
      <c r="E16097" s="148" t="s">
        <v>21402</v>
      </c>
      <c r="F16097" s="154"/>
      <c r="H16097" s="147">
        <f>IF('Раздел 2.7.1'!V21='Раздел 2.1.3.1'!P30,0,1)</f>
        <v>0</v>
      </c>
      <c r="J16097" s="6"/>
    </row>
    <row r="16098" spans="1:10" s="147" customFormat="1" x14ac:dyDescent="0.2">
      <c r="A16098" s="6">
        <f t="shared" si="239"/>
        <v>609562</v>
      </c>
      <c r="B16098" s="6">
        <v>75</v>
      </c>
      <c r="C16098" s="147">
        <v>36</v>
      </c>
      <c r="D16098" s="6">
        <v>301</v>
      </c>
      <c r="E16098" s="148" t="s">
        <v>21403</v>
      </c>
      <c r="F16098" s="154"/>
      <c r="H16098" s="147">
        <f>IF('Раздел 2.7.2'!V21='Раздел 2.1.3.2'!P30,0,1)</f>
        <v>0</v>
      </c>
      <c r="J16098" s="6"/>
    </row>
    <row r="16099" spans="1:10" s="147" customFormat="1" ht="13.5" thickBot="1" x14ac:dyDescent="0.25">
      <c r="A16099" s="6">
        <f t="shared" si="239"/>
        <v>609562</v>
      </c>
      <c r="B16099" s="6">
        <v>75</v>
      </c>
      <c r="C16099" s="164">
        <v>36</v>
      </c>
      <c r="D16099" s="164">
        <v>302</v>
      </c>
      <c r="E16099" s="150" t="s">
        <v>21404</v>
      </c>
      <c r="F16099" s="165"/>
      <c r="G16099" s="164"/>
      <c r="H16099" s="164">
        <f>IF('Раздел 2.7.3'!V21='Раздел 2.1.3.3'!P30,0,1)</f>
        <v>0</v>
      </c>
      <c r="J16099" s="6"/>
    </row>
    <row r="16100" spans="1:10" s="147" customFormat="1" x14ac:dyDescent="0.2">
      <c r="A16100" s="6">
        <f t="shared" si="239"/>
        <v>609562</v>
      </c>
      <c r="B16100" s="6">
        <v>75</v>
      </c>
      <c r="C16100" s="158">
        <v>37</v>
      </c>
      <c r="D16100" s="119">
        <v>303</v>
      </c>
      <c r="E16100" s="183" t="s">
        <v>143</v>
      </c>
      <c r="F16100" s="160"/>
      <c r="G16100" s="158"/>
      <c r="H16100" s="158">
        <f>IF(SUM('Раздел 2.9'!P21:R21)=SUM('Раздел 2.1.1.1'!Q30:T30),0,1)</f>
        <v>0</v>
      </c>
      <c r="J16100" s="6"/>
    </row>
    <row r="16101" spans="1:10" s="147" customFormat="1" x14ac:dyDescent="0.2">
      <c r="A16101" s="6">
        <f t="shared" si="239"/>
        <v>609562</v>
      </c>
      <c r="B16101" s="6">
        <v>75</v>
      </c>
      <c r="C16101" s="163">
        <v>38</v>
      </c>
      <c r="D16101" s="163">
        <v>304</v>
      </c>
      <c r="E16101" s="182" t="s">
        <v>144</v>
      </c>
      <c r="F16101" s="185"/>
      <c r="G16101" s="163"/>
      <c r="H16101" s="163">
        <f>IF(SUM('Раздел 2.9'!P22:R22)=SUM('Раздел 2.1.1.1'!U30:Y30),0,1)</f>
        <v>0</v>
      </c>
      <c r="J16101" s="6"/>
    </row>
    <row r="16102" spans="1:10" s="147" customFormat="1" ht="13.5" thickBot="1" x14ac:dyDescent="0.25">
      <c r="A16102" s="6">
        <f t="shared" si="239"/>
        <v>609562</v>
      </c>
      <c r="B16102" s="6">
        <v>75</v>
      </c>
      <c r="C16102" s="164">
        <v>39</v>
      </c>
      <c r="D16102" s="202">
        <v>305</v>
      </c>
      <c r="E16102" s="184" t="s">
        <v>145</v>
      </c>
      <c r="F16102" s="176"/>
      <c r="G16102" s="164"/>
      <c r="H16102" s="164">
        <f>IF(SUM('Раздел 2.9'!P23:R23)=SUM('Раздел 2.1.1.1'!Z30:AC30),0,1)</f>
        <v>0</v>
      </c>
      <c r="J16102" s="6"/>
    </row>
    <row r="16103" spans="1:10" s="147" customFormat="1" x14ac:dyDescent="0.2">
      <c r="A16103" s="6">
        <f t="shared" si="239"/>
        <v>609562</v>
      </c>
      <c r="B16103" s="6">
        <v>75</v>
      </c>
      <c r="C16103" s="147">
        <v>40</v>
      </c>
      <c r="D16103" s="6">
        <v>306</v>
      </c>
      <c r="E16103" s="148" t="s">
        <v>21405</v>
      </c>
      <c r="F16103" s="155"/>
      <c r="H16103" s="147">
        <f>IF('Раздел 2.14.1.1'!P21=SUM('Раздел 2.1.1.1'!Q30:T30),0,1)</f>
        <v>0</v>
      </c>
      <c r="J16103" s="6"/>
    </row>
    <row r="16104" spans="1:10" s="147" customFormat="1" x14ac:dyDescent="0.2">
      <c r="A16104" s="6">
        <f t="shared" si="239"/>
        <v>609562</v>
      </c>
      <c r="B16104" s="6">
        <v>75</v>
      </c>
      <c r="C16104" s="147">
        <v>40</v>
      </c>
      <c r="D16104" s="6">
        <v>307</v>
      </c>
      <c r="E16104" s="148" t="s">
        <v>21406</v>
      </c>
      <c r="F16104" s="155"/>
      <c r="H16104" s="147">
        <f>IF('Раздел 2.14.1.2'!P21=SUM('Раздел 2.1.1.2'!Q30:T30),0,1)</f>
        <v>0</v>
      </c>
      <c r="J16104" s="6"/>
    </row>
    <row r="16105" spans="1:10" s="147" customFormat="1" x14ac:dyDescent="0.2">
      <c r="A16105" s="6">
        <f t="shared" si="239"/>
        <v>609562</v>
      </c>
      <c r="B16105" s="6">
        <v>75</v>
      </c>
      <c r="C16105" s="167">
        <v>40</v>
      </c>
      <c r="D16105" s="119">
        <v>308</v>
      </c>
      <c r="E16105" s="149" t="s">
        <v>20661</v>
      </c>
      <c r="F16105" s="175"/>
      <c r="G16105" s="167"/>
      <c r="H16105" s="167">
        <f>IF('Раздел 2.14.1.3'!P21=SUM('Раздел 2.1.1.3'!Q30:T30),0,1)</f>
        <v>0</v>
      </c>
      <c r="J16105" s="6"/>
    </row>
    <row r="16106" spans="1:10" s="147" customFormat="1" x14ac:dyDescent="0.2">
      <c r="A16106" s="6">
        <f t="shared" si="239"/>
        <v>609562</v>
      </c>
      <c r="B16106" s="6">
        <v>75</v>
      </c>
      <c r="C16106" s="147">
        <v>41</v>
      </c>
      <c r="D16106" s="6">
        <v>309</v>
      </c>
      <c r="E16106" s="148" t="s">
        <v>20662</v>
      </c>
      <c r="F16106" s="155"/>
      <c r="H16106" s="147">
        <f>IF('Раздел 2.14.1.1'!S21=SUM('Раздел 2.1.1.1'!U30:Y30),0,1)</f>
        <v>0</v>
      </c>
      <c r="J16106" s="6"/>
    </row>
    <row r="16107" spans="1:10" s="147" customFormat="1" x14ac:dyDescent="0.2">
      <c r="A16107" s="6">
        <f t="shared" si="239"/>
        <v>609562</v>
      </c>
      <c r="B16107" s="6">
        <v>75</v>
      </c>
      <c r="C16107" s="147">
        <v>41</v>
      </c>
      <c r="D16107" s="6">
        <v>310</v>
      </c>
      <c r="E16107" s="148" t="s">
        <v>20663</v>
      </c>
      <c r="F16107" s="155"/>
      <c r="H16107" s="147">
        <f>IF('Раздел 2.14.1.2'!S21=SUM('Раздел 2.1.1.2'!U30:Y30),0,1)</f>
        <v>0</v>
      </c>
      <c r="J16107" s="6"/>
    </row>
    <row r="16108" spans="1:10" s="147" customFormat="1" x14ac:dyDescent="0.2">
      <c r="A16108" s="6">
        <f t="shared" si="239"/>
        <v>609562</v>
      </c>
      <c r="B16108" s="6">
        <v>75</v>
      </c>
      <c r="C16108" s="167">
        <v>14</v>
      </c>
      <c r="D16108" s="119">
        <v>311</v>
      </c>
      <c r="E16108" s="149" t="s">
        <v>20664</v>
      </c>
      <c r="F16108" s="168"/>
      <c r="G16108" s="167"/>
      <c r="H16108" s="167">
        <f>IF('Раздел 2.14.1.3'!S21=SUM('Раздел 2.1.1.3'!U30:Y30),0,1)</f>
        <v>0</v>
      </c>
      <c r="J16108" s="6"/>
    </row>
    <row r="16109" spans="1:10" s="147" customFormat="1" x14ac:dyDescent="0.2">
      <c r="A16109" s="6">
        <f t="shared" si="239"/>
        <v>609562</v>
      </c>
      <c r="B16109" s="6">
        <v>75</v>
      </c>
      <c r="C16109" s="170">
        <v>42</v>
      </c>
      <c r="D16109" s="6">
        <v>312</v>
      </c>
      <c r="E16109" s="148" t="s">
        <v>21689</v>
      </c>
      <c r="F16109" s="154"/>
      <c r="H16109" s="147">
        <f>IF('Раздел 2.14.1.1'!V21=SUM('Раздел 2.1.1.1'!Z30:AC30),0,1)</f>
        <v>0</v>
      </c>
      <c r="J16109" s="6"/>
    </row>
    <row r="16110" spans="1:10" s="147" customFormat="1" x14ac:dyDescent="0.2">
      <c r="A16110" s="6">
        <f t="shared" si="239"/>
        <v>609562</v>
      </c>
      <c r="B16110" s="6">
        <v>75</v>
      </c>
      <c r="C16110" s="170">
        <v>42</v>
      </c>
      <c r="D16110" s="6">
        <v>313</v>
      </c>
      <c r="E16110" s="148" t="s">
        <v>21690</v>
      </c>
      <c r="F16110" s="154"/>
      <c r="H16110" s="147">
        <f>IF('Раздел 2.14.1.2'!V21=SUM('Раздел 2.1.1.2'!Z30:AC30),0,1)</f>
        <v>0</v>
      </c>
      <c r="J16110" s="6"/>
    </row>
    <row r="16111" spans="1:10" s="147" customFormat="1" x14ac:dyDescent="0.2">
      <c r="A16111" s="6">
        <f t="shared" si="239"/>
        <v>609562</v>
      </c>
      <c r="B16111" s="6">
        <v>75</v>
      </c>
      <c r="C16111" s="167">
        <v>42</v>
      </c>
      <c r="D16111" s="119">
        <v>314</v>
      </c>
      <c r="E16111" s="149" t="s">
        <v>21691</v>
      </c>
      <c r="F16111" s="168"/>
      <c r="G16111" s="167"/>
      <c r="H16111" s="167">
        <f>IF('Раздел 2.14.1.3'!V21=SUM('Раздел 2.1.1.3'!Z30:AC30),0,1)</f>
        <v>0</v>
      </c>
      <c r="J16111" s="6"/>
    </row>
    <row r="16112" spans="1:10" s="147" customFormat="1" x14ac:dyDescent="0.2">
      <c r="A16112" s="6">
        <f t="shared" si="239"/>
        <v>609562</v>
      </c>
      <c r="B16112" s="6">
        <v>75</v>
      </c>
      <c r="C16112" s="170">
        <v>43</v>
      </c>
      <c r="D16112" s="6">
        <v>315</v>
      </c>
      <c r="E16112" s="148" t="s">
        <v>21692</v>
      </c>
      <c r="F16112" s="154"/>
      <c r="H16112" s="147">
        <f>IF('Раздел 2.14.1.1'!Q21=SUM('Раздел 2.1.1.1'!Q35:T35),0,1)</f>
        <v>0</v>
      </c>
      <c r="J16112" s="6"/>
    </row>
    <row r="16113" spans="1:10" s="147" customFormat="1" x14ac:dyDescent="0.2">
      <c r="A16113" s="6">
        <f t="shared" si="239"/>
        <v>609562</v>
      </c>
      <c r="B16113" s="6">
        <v>75</v>
      </c>
      <c r="C16113" s="170">
        <v>43</v>
      </c>
      <c r="D16113" s="6">
        <v>316</v>
      </c>
      <c r="E16113" s="148" t="s">
        <v>21693</v>
      </c>
      <c r="F16113" s="154"/>
      <c r="H16113" s="147">
        <f>IF('Раздел 2.14.1.2'!Q21=SUM('Раздел 2.1.1.2'!Q35:T35),0,1)</f>
        <v>0</v>
      </c>
      <c r="J16113" s="6"/>
    </row>
    <row r="16114" spans="1:10" s="147" customFormat="1" x14ac:dyDescent="0.2">
      <c r="A16114" s="6">
        <f t="shared" si="239"/>
        <v>609562</v>
      </c>
      <c r="B16114" s="6">
        <v>75</v>
      </c>
      <c r="C16114" s="167">
        <v>43</v>
      </c>
      <c r="D16114" s="119">
        <v>317</v>
      </c>
      <c r="E16114" s="149" t="s">
        <v>21694</v>
      </c>
      <c r="F16114" s="169"/>
      <c r="G16114" s="167"/>
      <c r="H16114" s="167">
        <f>IF('Раздел 2.14.1.3'!Q21=SUM('Раздел 2.1.1.3'!Q35:T35),0,1)</f>
        <v>0</v>
      </c>
      <c r="J16114" s="6"/>
    </row>
    <row r="16115" spans="1:10" s="147" customFormat="1" x14ac:dyDescent="0.2">
      <c r="A16115" s="6">
        <f t="shared" si="239"/>
        <v>609562</v>
      </c>
      <c r="B16115" s="6">
        <v>75</v>
      </c>
      <c r="C16115" s="170">
        <v>44</v>
      </c>
      <c r="D16115" s="6">
        <v>318</v>
      </c>
      <c r="E16115" s="148" t="s">
        <v>21695</v>
      </c>
      <c r="F16115" s="154"/>
      <c r="H16115" s="147">
        <f>IF('Раздел 2.14.1.1'!T21=SUM('Раздел 2.1.1.1'!U35:Y35),0,1)</f>
        <v>0</v>
      </c>
      <c r="J16115" s="6"/>
    </row>
    <row r="16116" spans="1:10" s="147" customFormat="1" x14ac:dyDescent="0.2">
      <c r="A16116" s="6">
        <f t="shared" si="239"/>
        <v>609562</v>
      </c>
      <c r="B16116" s="6">
        <v>75</v>
      </c>
      <c r="C16116" s="170">
        <v>44</v>
      </c>
      <c r="D16116" s="6">
        <v>319</v>
      </c>
      <c r="E16116" s="148" t="s">
        <v>21696</v>
      </c>
      <c r="F16116" s="154"/>
      <c r="H16116" s="147">
        <f>IF('Раздел 2.14.1.2'!T21=SUM('Раздел 2.1.1.2'!U35:Y35),0,1)</f>
        <v>0</v>
      </c>
      <c r="J16116" s="6"/>
    </row>
    <row r="16117" spans="1:10" s="147" customFormat="1" x14ac:dyDescent="0.2">
      <c r="A16117" s="6">
        <f t="shared" si="239"/>
        <v>609562</v>
      </c>
      <c r="B16117" s="6">
        <v>75</v>
      </c>
      <c r="C16117" s="167">
        <v>44</v>
      </c>
      <c r="D16117" s="119">
        <v>320</v>
      </c>
      <c r="E16117" s="149" t="s">
        <v>21697</v>
      </c>
      <c r="F16117" s="168"/>
      <c r="G16117" s="167"/>
      <c r="H16117" s="167">
        <f>IF('Раздел 2.14.1.3'!T21=SUM('Раздел 2.1.1.3'!U35:Y35),0,1)</f>
        <v>0</v>
      </c>
      <c r="J16117" s="6"/>
    </row>
    <row r="16118" spans="1:10" s="147" customFormat="1" x14ac:dyDescent="0.2">
      <c r="A16118" s="6">
        <f t="shared" si="239"/>
        <v>609562</v>
      </c>
      <c r="B16118" s="6">
        <v>75</v>
      </c>
      <c r="C16118" s="170">
        <v>45</v>
      </c>
      <c r="D16118" s="6">
        <v>321</v>
      </c>
      <c r="E16118" s="148" t="s">
        <v>21698</v>
      </c>
      <c r="F16118" s="154"/>
      <c r="H16118" s="147">
        <f>IF('Раздел 2.14.1.1'!W21=SUM('Раздел 2.1.1.1'!Z35:AC35),0,1)</f>
        <v>0</v>
      </c>
      <c r="J16118" s="6"/>
    </row>
    <row r="16119" spans="1:10" s="147" customFormat="1" x14ac:dyDescent="0.2">
      <c r="A16119" s="6">
        <f t="shared" si="239"/>
        <v>609562</v>
      </c>
      <c r="B16119" s="6">
        <v>75</v>
      </c>
      <c r="C16119" s="170">
        <v>45</v>
      </c>
      <c r="D16119" s="6">
        <v>322</v>
      </c>
      <c r="E16119" s="148" t="s">
        <v>21699</v>
      </c>
      <c r="F16119" s="154"/>
      <c r="H16119" s="147">
        <f>IF('Раздел 2.14.1.2'!W21=SUM('Раздел 2.1.1.2'!Z35:AC35),0,1)</f>
        <v>0</v>
      </c>
      <c r="J16119" s="6"/>
    </row>
    <row r="16120" spans="1:10" s="147" customFormat="1" x14ac:dyDescent="0.2">
      <c r="A16120" s="6">
        <f t="shared" si="239"/>
        <v>609562</v>
      </c>
      <c r="B16120" s="6">
        <v>75</v>
      </c>
      <c r="C16120" s="167">
        <v>45</v>
      </c>
      <c r="D16120" s="119">
        <v>323</v>
      </c>
      <c r="E16120" s="149" t="s">
        <v>21700</v>
      </c>
      <c r="F16120" s="169"/>
      <c r="G16120" s="167"/>
      <c r="H16120" s="167">
        <f>IF('Раздел 2.14.1.3'!W21=SUM('Раздел 2.1.1.3'!Z35:AC35),0,1)</f>
        <v>0</v>
      </c>
      <c r="J16120" s="6"/>
    </row>
    <row r="16121" spans="1:10" s="147" customFormat="1" x14ac:dyDescent="0.2">
      <c r="A16121" s="6">
        <f t="shared" si="239"/>
        <v>609562</v>
      </c>
      <c r="B16121" s="6">
        <v>75</v>
      </c>
      <c r="C16121" s="170">
        <v>46</v>
      </c>
      <c r="D16121" s="6">
        <v>324</v>
      </c>
      <c r="E16121" s="148" t="s">
        <v>21701</v>
      </c>
      <c r="F16121" s="154"/>
      <c r="H16121" s="147">
        <f>IF('Раздел 2.14.1.1'!R21=('Раздел 2.1.1.1'!Q30-'Раздел 2.1.1.1'!Q36),0,1)</f>
        <v>0</v>
      </c>
      <c r="J16121" s="6"/>
    </row>
    <row r="16122" spans="1:10" s="147" customFormat="1" x14ac:dyDescent="0.2">
      <c r="A16122" s="6">
        <f t="shared" si="239"/>
        <v>609562</v>
      </c>
      <c r="B16122" s="6">
        <v>75</v>
      </c>
      <c r="C16122" s="170">
        <v>46</v>
      </c>
      <c r="D16122" s="6">
        <v>325</v>
      </c>
      <c r="E16122" s="148" t="s">
        <v>21372</v>
      </c>
      <c r="F16122" s="154"/>
      <c r="H16122" s="147">
        <f>IF('Раздел 2.14.1.2'!R21=('Раздел 2.1.1.2'!Q30-'Раздел 2.1.1.2'!Q36),0,1)</f>
        <v>0</v>
      </c>
      <c r="J16122" s="6"/>
    </row>
    <row r="16123" spans="1:10" s="147" customFormat="1" x14ac:dyDescent="0.2">
      <c r="A16123" s="6">
        <f t="shared" si="239"/>
        <v>609562</v>
      </c>
      <c r="B16123" s="6">
        <v>75</v>
      </c>
      <c r="C16123" s="167">
        <v>46</v>
      </c>
      <c r="D16123" s="119">
        <v>326</v>
      </c>
      <c r="E16123" s="149" t="s">
        <v>21373</v>
      </c>
      <c r="F16123" s="169"/>
      <c r="G16123" s="167"/>
      <c r="H16123" s="167">
        <f>IF('Раздел 2.14.1.3'!R21=('Раздел 2.1.1.3'!Q30-'Раздел 2.1.1.3'!Q36),0,1)</f>
        <v>0</v>
      </c>
      <c r="J16123" s="6"/>
    </row>
    <row r="16124" spans="1:10" s="147" customFormat="1" x14ac:dyDescent="0.2">
      <c r="A16124" s="6">
        <f t="shared" si="239"/>
        <v>609562</v>
      </c>
      <c r="B16124" s="6">
        <v>75</v>
      </c>
      <c r="C16124" s="170">
        <v>47</v>
      </c>
      <c r="D16124" s="6">
        <v>327</v>
      </c>
      <c r="E16124" s="148" t="s">
        <v>21374</v>
      </c>
      <c r="F16124" s="186"/>
      <c r="G16124" s="187"/>
      <c r="H16124" s="187">
        <f>IF('Раздел 2.14.1.1'!U21=('Раздел 2.1.1.1'!U30-'Раздел 2.1.1.1'!U36),0,1)</f>
        <v>0</v>
      </c>
      <c r="J16124" s="6"/>
    </row>
    <row r="16125" spans="1:10" s="147" customFormat="1" x14ac:dyDescent="0.2">
      <c r="A16125" s="6">
        <f t="shared" si="239"/>
        <v>609562</v>
      </c>
      <c r="B16125" s="6">
        <v>75</v>
      </c>
      <c r="C16125" s="170">
        <v>47</v>
      </c>
      <c r="D16125" s="6">
        <v>328</v>
      </c>
      <c r="E16125" s="148" t="s">
        <v>21375</v>
      </c>
      <c r="F16125" s="171"/>
      <c r="G16125" s="170"/>
      <c r="H16125" s="170">
        <f>IF('Раздел 2.14.1.2'!U21=('Раздел 2.1.1.2'!U30-'Раздел 2.1.1.2'!U36),0,1)</f>
        <v>0</v>
      </c>
      <c r="J16125" s="6"/>
    </row>
    <row r="16126" spans="1:10" s="147" customFormat="1" x14ac:dyDescent="0.2">
      <c r="A16126" s="6">
        <f t="shared" si="239"/>
        <v>609562</v>
      </c>
      <c r="B16126" s="6">
        <v>75</v>
      </c>
      <c r="C16126" s="167">
        <v>47</v>
      </c>
      <c r="D16126" s="119">
        <v>329</v>
      </c>
      <c r="E16126" s="149" t="s">
        <v>21376</v>
      </c>
      <c r="F16126" s="168"/>
      <c r="G16126" s="167"/>
      <c r="H16126" s="167">
        <f>IF('Раздел 2.14.1.3'!U21=('Раздел 2.1.1.3'!U30-'Раздел 2.1.1.3'!U36),0,1)</f>
        <v>0</v>
      </c>
      <c r="J16126" s="6"/>
    </row>
    <row r="16127" spans="1:10" s="147" customFormat="1" x14ac:dyDescent="0.2">
      <c r="A16127" s="6">
        <f t="shared" si="239"/>
        <v>609562</v>
      </c>
      <c r="B16127" s="6">
        <v>75</v>
      </c>
      <c r="C16127" s="147">
        <v>48</v>
      </c>
      <c r="D16127" s="6">
        <v>330</v>
      </c>
      <c r="E16127" s="148" t="s">
        <v>21377</v>
      </c>
      <c r="F16127" s="154"/>
      <c r="H16127" s="147">
        <f>IF('Раздел 2.14.1.1'!X21=('Раздел 2.1.1.1'!Z30-'Раздел 2.1.1.1'!Z36),0,1)</f>
        <v>0</v>
      </c>
      <c r="J16127" s="6"/>
    </row>
    <row r="16128" spans="1:10" s="147" customFormat="1" x14ac:dyDescent="0.2">
      <c r="A16128" s="6">
        <f t="shared" si="239"/>
        <v>609562</v>
      </c>
      <c r="B16128" s="6">
        <v>75</v>
      </c>
      <c r="C16128" s="147">
        <v>48</v>
      </c>
      <c r="D16128" s="6">
        <v>331</v>
      </c>
      <c r="E16128" s="148" t="s">
        <v>21378</v>
      </c>
      <c r="F16128" s="154"/>
      <c r="H16128" s="147">
        <f>IF('Раздел 2.14.1.2'!X21=('Раздел 2.1.1.2'!Z30-'Раздел 2.1.1.2'!Z36),0,1)</f>
        <v>0</v>
      </c>
      <c r="J16128" s="6"/>
    </row>
    <row r="16129" spans="1:10" s="147" customFormat="1" ht="13.5" thickBot="1" x14ac:dyDescent="0.25">
      <c r="A16129" s="6">
        <f t="shared" si="239"/>
        <v>609562</v>
      </c>
      <c r="B16129" s="6">
        <v>75</v>
      </c>
      <c r="C16129" s="164">
        <v>48</v>
      </c>
      <c r="D16129" s="164">
        <v>332</v>
      </c>
      <c r="E16129" s="150" t="s">
        <v>21379</v>
      </c>
      <c r="F16129" s="165"/>
      <c r="G16129" s="164"/>
      <c r="H16129" s="164">
        <f>IF('Раздел 2.14.1.3'!X21=('Раздел 2.1.1.3'!Z30-'Раздел 2.1.1.3'!Z36),0,1)</f>
        <v>0</v>
      </c>
      <c r="J16129" s="6"/>
    </row>
    <row r="16130" spans="1:10" s="147" customFormat="1" x14ac:dyDescent="0.2">
      <c r="A16130" s="6">
        <f t="shared" si="239"/>
        <v>609562</v>
      </c>
      <c r="B16130" s="6">
        <v>75</v>
      </c>
      <c r="C16130" s="147">
        <v>49</v>
      </c>
      <c r="D16130" s="6">
        <v>333</v>
      </c>
      <c r="E16130" s="148" t="s">
        <v>21380</v>
      </c>
      <c r="F16130" s="154"/>
      <c r="H16130" s="147">
        <f>IF('Раздел 2.14.2.1'!P21=SUM('Раздел 2.1.2.1'!Q44:AF44),0,1)</f>
        <v>0</v>
      </c>
      <c r="J16130" s="6"/>
    </row>
    <row r="16131" spans="1:10" s="147" customFormat="1" x14ac:dyDescent="0.2">
      <c r="A16131" s="6">
        <f t="shared" si="239"/>
        <v>609562</v>
      </c>
      <c r="B16131" s="6">
        <v>75</v>
      </c>
      <c r="C16131" s="147">
        <v>49</v>
      </c>
      <c r="D16131" s="6">
        <v>334</v>
      </c>
      <c r="E16131" s="148" t="s">
        <v>21381</v>
      </c>
      <c r="F16131" s="154"/>
      <c r="H16131" s="147">
        <f>IF('Раздел 2.14.2.2'!P21=SUM('Раздел 2.1.2.2'!Q44:AF44),0,1)</f>
        <v>0</v>
      </c>
      <c r="J16131" s="6"/>
    </row>
    <row r="16132" spans="1:10" s="147" customFormat="1" x14ac:dyDescent="0.2">
      <c r="A16132" s="6">
        <f t="shared" si="239"/>
        <v>609562</v>
      </c>
      <c r="B16132" s="6">
        <v>75</v>
      </c>
      <c r="C16132" s="167">
        <v>49</v>
      </c>
      <c r="D16132" s="119">
        <v>335</v>
      </c>
      <c r="E16132" s="149" t="s">
        <v>21382</v>
      </c>
      <c r="F16132" s="169"/>
      <c r="G16132" s="167"/>
      <c r="H16132" s="167">
        <f>IF('Раздел 2.14.2.3'!P21=SUM('Раздел 2.1.2.3'!Q44:AF44),0,1)</f>
        <v>0</v>
      </c>
      <c r="J16132" s="6"/>
    </row>
    <row r="16133" spans="1:10" s="147" customFormat="1" x14ac:dyDescent="0.2">
      <c r="A16133" s="6">
        <f t="shared" si="239"/>
        <v>609562</v>
      </c>
      <c r="B16133" s="6">
        <v>75</v>
      </c>
      <c r="C16133" s="170">
        <v>50</v>
      </c>
      <c r="D16133" s="6">
        <v>336</v>
      </c>
      <c r="E16133" s="174" t="s">
        <v>21383</v>
      </c>
      <c r="F16133" s="154"/>
      <c r="H16133" s="147">
        <f>IF('Раздел 2.14.2.1'!Q21=SUM('Раздел 2.1.2.1'!Q46:AF46),0,1)</f>
        <v>0</v>
      </c>
      <c r="J16133" s="6"/>
    </row>
    <row r="16134" spans="1:10" s="147" customFormat="1" x14ac:dyDescent="0.2">
      <c r="A16134" s="6">
        <f t="shared" ref="A16134:A16197" si="240">P_3</f>
        <v>609562</v>
      </c>
      <c r="B16134" s="6">
        <v>75</v>
      </c>
      <c r="C16134" s="170">
        <v>50</v>
      </c>
      <c r="D16134" s="6">
        <v>337</v>
      </c>
      <c r="E16134" s="174" t="s">
        <v>21384</v>
      </c>
      <c r="F16134" s="154"/>
      <c r="H16134" s="147">
        <f>IF('Раздел 2.14.2.2'!Q21=SUM('Раздел 2.1.2.2'!Q46:AF46),0,1)</f>
        <v>0</v>
      </c>
      <c r="J16134" s="6"/>
    </row>
    <row r="16135" spans="1:10" s="147" customFormat="1" x14ac:dyDescent="0.2">
      <c r="A16135" s="6">
        <f t="shared" si="240"/>
        <v>609562</v>
      </c>
      <c r="B16135" s="6">
        <v>75</v>
      </c>
      <c r="C16135" s="167">
        <v>50</v>
      </c>
      <c r="D16135" s="119">
        <v>338</v>
      </c>
      <c r="E16135" s="149" t="s">
        <v>21385</v>
      </c>
      <c r="F16135" s="169"/>
      <c r="G16135" s="167"/>
      <c r="H16135" s="167">
        <f>IF('Раздел 2.14.2.3'!Q21=SUM('Раздел 2.1.2.3'!Q46:AF46),0,1)</f>
        <v>0</v>
      </c>
      <c r="J16135" s="6"/>
    </row>
    <row r="16136" spans="1:10" s="147" customFormat="1" x14ac:dyDescent="0.2">
      <c r="A16136" s="6">
        <f t="shared" si="240"/>
        <v>609562</v>
      </c>
      <c r="B16136" s="6">
        <v>75</v>
      </c>
      <c r="C16136" s="170">
        <v>51</v>
      </c>
      <c r="D16136" s="6">
        <v>339</v>
      </c>
      <c r="E16136" s="174" t="s">
        <v>21386</v>
      </c>
      <c r="F16136" s="154"/>
      <c r="H16136" s="147">
        <f>IF('Раздел 2.14.2.1'!R21=SUM('Раздел 2.1.2.1'!Q44,'Раздел 2.1.2.1'!U44:V44),0,1)</f>
        <v>0</v>
      </c>
      <c r="J16136" s="6"/>
    </row>
    <row r="16137" spans="1:10" s="147" customFormat="1" x14ac:dyDescent="0.2">
      <c r="A16137" s="6">
        <f t="shared" si="240"/>
        <v>609562</v>
      </c>
      <c r="B16137" s="6">
        <v>75</v>
      </c>
      <c r="C16137" s="170">
        <v>51</v>
      </c>
      <c r="D16137" s="6">
        <v>340</v>
      </c>
      <c r="E16137" s="174" t="s">
        <v>21387</v>
      </c>
      <c r="F16137" s="154"/>
      <c r="H16137" s="147">
        <f>IF('Раздел 2.14.2.2'!R21=SUM('Раздел 2.1.2.2'!Q44,'Раздел 2.1.2.2'!U44:V44),0,1)</f>
        <v>0</v>
      </c>
      <c r="J16137" s="6"/>
    </row>
    <row r="16138" spans="1:10" s="147" customFormat="1" x14ac:dyDescent="0.2">
      <c r="A16138" s="6">
        <f t="shared" si="240"/>
        <v>609562</v>
      </c>
      <c r="B16138" s="6">
        <v>75</v>
      </c>
      <c r="C16138" s="167">
        <v>51</v>
      </c>
      <c r="D16138" s="119">
        <v>341</v>
      </c>
      <c r="E16138" s="149" t="s">
        <v>21388</v>
      </c>
      <c r="F16138" s="169"/>
      <c r="G16138" s="167"/>
      <c r="H16138" s="167">
        <f>IF('Раздел 2.14.2.3'!R21=SUM('Раздел 2.1.2.3'!Q44,'Раздел 2.1.2.3'!U44:V44),0,1)</f>
        <v>0</v>
      </c>
      <c r="J16138" s="6"/>
    </row>
    <row r="16139" spans="1:10" s="147" customFormat="1" x14ac:dyDescent="0.2">
      <c r="A16139" s="6">
        <f t="shared" si="240"/>
        <v>609562</v>
      </c>
      <c r="B16139" s="6">
        <v>75</v>
      </c>
      <c r="C16139" s="170">
        <v>52</v>
      </c>
      <c r="D16139" s="6">
        <v>342</v>
      </c>
      <c r="E16139" s="174" t="s">
        <v>21389</v>
      </c>
      <c r="F16139" s="154"/>
      <c r="H16139" s="147">
        <f>IF('Раздел 2.14.2.1'!S21=SUM('Раздел 2.1.2.1'!AG44:AZ44),0,1)</f>
        <v>0</v>
      </c>
      <c r="J16139" s="6"/>
    </row>
    <row r="16140" spans="1:10" s="147" customFormat="1" x14ac:dyDescent="0.2">
      <c r="A16140" s="6">
        <f t="shared" si="240"/>
        <v>609562</v>
      </c>
      <c r="B16140" s="6">
        <v>75</v>
      </c>
      <c r="C16140" s="170">
        <v>52</v>
      </c>
      <c r="D16140" s="6">
        <v>343</v>
      </c>
      <c r="E16140" s="174" t="s">
        <v>21390</v>
      </c>
      <c r="F16140" s="154"/>
      <c r="H16140" s="147">
        <f>IF('Раздел 2.14.2.2'!S21=SUM('Раздел 2.1.2.2'!AG44:AZ44),0,1)</f>
        <v>0</v>
      </c>
      <c r="J16140" s="6"/>
    </row>
    <row r="16141" spans="1:10" s="147" customFormat="1" x14ac:dyDescent="0.2">
      <c r="A16141" s="6">
        <f t="shared" si="240"/>
        <v>609562</v>
      </c>
      <c r="B16141" s="6">
        <v>75</v>
      </c>
      <c r="C16141" s="167">
        <v>52</v>
      </c>
      <c r="D16141" s="119">
        <v>344</v>
      </c>
      <c r="E16141" s="149" t="s">
        <v>21391</v>
      </c>
      <c r="F16141" s="169"/>
      <c r="G16141" s="167"/>
      <c r="H16141" s="167">
        <f>IF('Раздел 2.14.2.3'!S21=SUM('Раздел 2.1.2.3'!AG44:AZ44),0,1)</f>
        <v>0</v>
      </c>
      <c r="J16141" s="6"/>
    </row>
    <row r="16142" spans="1:10" s="147" customFormat="1" x14ac:dyDescent="0.2">
      <c r="A16142" s="6">
        <f t="shared" si="240"/>
        <v>609562</v>
      </c>
      <c r="B16142" s="6">
        <v>75</v>
      </c>
      <c r="C16142" s="170">
        <v>53</v>
      </c>
      <c r="D16142" s="6">
        <v>345</v>
      </c>
      <c r="E16142" s="174" t="s">
        <v>21392</v>
      </c>
      <c r="F16142" s="154"/>
      <c r="H16142" s="147">
        <f>IF('Раздел 2.14.2.1'!T21=SUM('Раздел 2.1.2.1'!AG46:AZ46),0,1)</f>
        <v>0</v>
      </c>
      <c r="J16142" s="6"/>
    </row>
    <row r="16143" spans="1:10" s="147" customFormat="1" x14ac:dyDescent="0.2">
      <c r="A16143" s="6">
        <f t="shared" si="240"/>
        <v>609562</v>
      </c>
      <c r="B16143" s="6">
        <v>75</v>
      </c>
      <c r="C16143" s="170">
        <v>53</v>
      </c>
      <c r="D16143" s="6">
        <v>346</v>
      </c>
      <c r="E16143" s="174" t="s">
        <v>21393</v>
      </c>
      <c r="F16143" s="154"/>
      <c r="H16143" s="147">
        <f>IF('Раздел 2.14.2.2'!T21=SUM('Раздел 2.1.2.2'!AG46:AZ46),0,1)</f>
        <v>0</v>
      </c>
      <c r="J16143" s="6"/>
    </row>
    <row r="16144" spans="1:10" s="147" customFormat="1" x14ac:dyDescent="0.2">
      <c r="A16144" s="6">
        <f t="shared" si="240"/>
        <v>609562</v>
      </c>
      <c r="B16144" s="6">
        <v>75</v>
      </c>
      <c r="C16144" s="167">
        <v>53</v>
      </c>
      <c r="D16144" s="119">
        <v>347</v>
      </c>
      <c r="E16144" s="149" t="s">
        <v>20617</v>
      </c>
      <c r="F16144" s="169"/>
      <c r="G16144" s="167"/>
      <c r="H16144" s="167">
        <f>IF('Раздел 2.14.2.3'!T21=SUM('Раздел 2.1.2.3'!AG46:AZ46),0,1)</f>
        <v>0</v>
      </c>
      <c r="J16144" s="6"/>
    </row>
    <row r="16145" spans="1:10" s="147" customFormat="1" x14ac:dyDescent="0.2">
      <c r="A16145" s="6">
        <f t="shared" si="240"/>
        <v>609562</v>
      </c>
      <c r="B16145" s="6">
        <v>75</v>
      </c>
      <c r="C16145" s="147">
        <v>54</v>
      </c>
      <c r="D16145" s="6">
        <v>348</v>
      </c>
      <c r="E16145" s="148" t="s">
        <v>20618</v>
      </c>
      <c r="F16145" s="154"/>
      <c r="H16145" s="147">
        <f>IF('Раздел 2.14.2.1'!U21=SUM('Раздел 2.1.2.1'!AG43,'Раздел 2.1.2.1'!AL43:AM430),0,1)</f>
        <v>0</v>
      </c>
      <c r="J16145" s="6"/>
    </row>
    <row r="16146" spans="1:10" s="147" customFormat="1" x14ac:dyDescent="0.2">
      <c r="A16146" s="6">
        <f t="shared" si="240"/>
        <v>609562</v>
      </c>
      <c r="B16146" s="6">
        <v>75</v>
      </c>
      <c r="C16146" s="147">
        <v>54</v>
      </c>
      <c r="D16146" s="6">
        <v>349</v>
      </c>
      <c r="E16146" s="148" t="s">
        <v>20619</v>
      </c>
      <c r="F16146" s="154"/>
      <c r="H16146" s="147">
        <f>IF('Раздел 2.14.2.2'!U21=SUM('Раздел 2.1.2.2'!AG43,'Раздел 2.1.2.2'!AL43:AM430),0,1)</f>
        <v>0</v>
      </c>
      <c r="J16146" s="6"/>
    </row>
    <row r="16147" spans="1:10" s="147" customFormat="1" x14ac:dyDescent="0.2">
      <c r="A16147" s="6">
        <f t="shared" si="240"/>
        <v>609562</v>
      </c>
      <c r="B16147" s="6">
        <v>75</v>
      </c>
      <c r="C16147" s="167">
        <v>54</v>
      </c>
      <c r="D16147" s="119">
        <v>350</v>
      </c>
      <c r="E16147" s="149" t="s">
        <v>20620</v>
      </c>
      <c r="F16147" s="169"/>
      <c r="G16147" s="167"/>
      <c r="H16147" s="167">
        <f>IF('Раздел 2.14.2.3'!U21=SUM('Раздел 2.1.2.3'!AG43,'Раздел 2.1.2.3'!AL43:AM430),0,1)</f>
        <v>0</v>
      </c>
      <c r="J16147" s="6"/>
    </row>
    <row r="16148" spans="1:10" s="147" customFormat="1" x14ac:dyDescent="0.2">
      <c r="A16148" s="6">
        <f t="shared" si="240"/>
        <v>609562</v>
      </c>
      <c r="B16148" s="6">
        <v>75</v>
      </c>
      <c r="C16148" s="170">
        <v>55</v>
      </c>
      <c r="D16148" s="6">
        <v>351</v>
      </c>
      <c r="E16148" s="174" t="s">
        <v>20621</v>
      </c>
      <c r="F16148" s="154"/>
      <c r="H16148" s="147">
        <f>IF('Раздел 2.14.2.1'!V21=SUM('Раздел 2.1.2.1'!BA44:BH44),0,1)</f>
        <v>0</v>
      </c>
      <c r="J16148" s="6"/>
    </row>
    <row r="16149" spans="1:10" s="147" customFormat="1" x14ac:dyDescent="0.2">
      <c r="A16149" s="6">
        <f t="shared" si="240"/>
        <v>609562</v>
      </c>
      <c r="B16149" s="6">
        <v>75</v>
      </c>
      <c r="C16149" s="170">
        <v>55</v>
      </c>
      <c r="D16149" s="6">
        <v>352</v>
      </c>
      <c r="E16149" s="174" t="s">
        <v>20622</v>
      </c>
      <c r="F16149" s="154"/>
      <c r="H16149" s="147">
        <f>IF('Раздел 2.14.2.2'!V21=SUM('Раздел 2.1.2.2'!BA44:BH44),0,1)</f>
        <v>0</v>
      </c>
      <c r="J16149" s="6"/>
    </row>
    <row r="16150" spans="1:10" s="147" customFormat="1" x14ac:dyDescent="0.2">
      <c r="A16150" s="6">
        <f t="shared" si="240"/>
        <v>609562</v>
      </c>
      <c r="B16150" s="6">
        <v>75</v>
      </c>
      <c r="C16150" s="167">
        <v>55</v>
      </c>
      <c r="D16150" s="119">
        <v>353</v>
      </c>
      <c r="E16150" s="149" t="s">
        <v>20623</v>
      </c>
      <c r="F16150" s="169"/>
      <c r="G16150" s="167"/>
      <c r="H16150" s="167">
        <f>IF('Раздел 2.14.2.3'!V21=SUM('Раздел 2.1.2.3'!BA44:BH44),0,1)</f>
        <v>0</v>
      </c>
      <c r="J16150" s="6"/>
    </row>
    <row r="16151" spans="1:10" s="147" customFormat="1" x14ac:dyDescent="0.2">
      <c r="A16151" s="6">
        <f t="shared" si="240"/>
        <v>609562</v>
      </c>
      <c r="B16151" s="6">
        <v>75</v>
      </c>
      <c r="C16151" s="170">
        <v>56</v>
      </c>
      <c r="D16151" s="6">
        <v>354</v>
      </c>
      <c r="E16151" s="174" t="s">
        <v>20624</v>
      </c>
      <c r="F16151" s="154"/>
      <c r="H16151" s="147">
        <f>IF('Раздел 2.14.2.1'!W21=SUM('Раздел 2.1.2.1'!BA46:BH46),0,1)</f>
        <v>0</v>
      </c>
      <c r="J16151" s="6"/>
    </row>
    <row r="16152" spans="1:10" s="147" customFormat="1" x14ac:dyDescent="0.2">
      <c r="A16152" s="6">
        <f t="shared" si="240"/>
        <v>609562</v>
      </c>
      <c r="B16152" s="6">
        <v>75</v>
      </c>
      <c r="C16152" s="170">
        <v>56</v>
      </c>
      <c r="D16152" s="6">
        <v>355</v>
      </c>
      <c r="E16152" s="174" t="s">
        <v>20625</v>
      </c>
      <c r="F16152" s="154"/>
      <c r="H16152" s="147">
        <f>IF('Раздел 2.14.2.2'!W21=SUM('Раздел 2.1.2.2'!BA46:BH46),0,1)</f>
        <v>0</v>
      </c>
      <c r="J16152" s="6"/>
    </row>
    <row r="16153" spans="1:10" s="147" customFormat="1" x14ac:dyDescent="0.2">
      <c r="A16153" s="6">
        <f t="shared" si="240"/>
        <v>609562</v>
      </c>
      <c r="B16153" s="6">
        <v>75</v>
      </c>
      <c r="C16153" s="167">
        <v>56</v>
      </c>
      <c r="D16153" s="119">
        <v>356</v>
      </c>
      <c r="E16153" s="149" t="s">
        <v>20626</v>
      </c>
      <c r="F16153" s="169"/>
      <c r="G16153" s="167"/>
      <c r="H16153" s="167">
        <f>IF('Раздел 2.14.2.3'!W21=SUM('Раздел 2.1.2.3'!BA46:BH46),0,1)</f>
        <v>0</v>
      </c>
      <c r="J16153" s="6"/>
    </row>
    <row r="16154" spans="1:10" s="147" customFormat="1" x14ac:dyDescent="0.2">
      <c r="A16154" s="6">
        <f t="shared" si="240"/>
        <v>609562</v>
      </c>
      <c r="B16154" s="6">
        <v>75</v>
      </c>
      <c r="C16154" s="170">
        <v>57</v>
      </c>
      <c r="D16154" s="6">
        <v>357</v>
      </c>
      <c r="E16154" s="174" t="s">
        <v>19852</v>
      </c>
      <c r="F16154" s="154"/>
      <c r="H16154" s="147">
        <f>IF('Раздел 2.14.2.1'!X21=SUM('Раздел 2.1.2.1'!BA44,'Раздел 2.1.2.1'!BC44:BD44),0,1)</f>
        <v>0</v>
      </c>
      <c r="J16154" s="6"/>
    </row>
    <row r="16155" spans="1:10" s="147" customFormat="1" x14ac:dyDescent="0.2">
      <c r="A16155" s="6">
        <f t="shared" si="240"/>
        <v>609562</v>
      </c>
      <c r="B16155" s="6">
        <v>75</v>
      </c>
      <c r="C16155" s="170">
        <v>57</v>
      </c>
      <c r="D16155" s="6">
        <v>358</v>
      </c>
      <c r="E16155" s="174" t="s">
        <v>19853</v>
      </c>
      <c r="F16155" s="154"/>
      <c r="H16155" s="147">
        <f>IF('Раздел 2.14.2.2'!X21=SUM('Раздел 2.1.2.2'!BA44,'Раздел 2.1.2.2'!BC44:BD44),0,1)</f>
        <v>0</v>
      </c>
      <c r="J16155" s="6"/>
    </row>
    <row r="16156" spans="1:10" s="147" customFormat="1" x14ac:dyDescent="0.2">
      <c r="A16156" s="6">
        <f t="shared" si="240"/>
        <v>609562</v>
      </c>
      <c r="B16156" s="6">
        <v>75</v>
      </c>
      <c r="C16156" s="167">
        <v>57</v>
      </c>
      <c r="D16156" s="119">
        <v>359</v>
      </c>
      <c r="E16156" s="149" t="s">
        <v>19854</v>
      </c>
      <c r="F16156" s="169"/>
      <c r="G16156" s="167"/>
      <c r="H16156" s="167">
        <f>IF('Раздел 2.14.2.3'!X21=SUM('Раздел 2.1.2.3'!BA44,'Раздел 2.1.2.3'!BC44:BD44),0,1)</f>
        <v>0</v>
      </c>
      <c r="J16156" s="6"/>
    </row>
    <row r="16157" spans="1:10" s="147" customFormat="1" x14ac:dyDescent="0.2">
      <c r="A16157" s="6">
        <f t="shared" si="240"/>
        <v>609562</v>
      </c>
      <c r="B16157" s="6">
        <v>75</v>
      </c>
      <c r="C16157" s="147">
        <v>58</v>
      </c>
      <c r="D16157" s="6">
        <v>360</v>
      </c>
      <c r="E16157" s="148" t="s">
        <v>19855</v>
      </c>
      <c r="F16157" s="154"/>
      <c r="H16157" s="147">
        <f>IF('Раздел 2.14.2.1'!Y21='Раздел 2.1.3.1'!P30,0,1)</f>
        <v>0</v>
      </c>
      <c r="J16157" s="6"/>
    </row>
    <row r="16158" spans="1:10" s="147" customFormat="1" x14ac:dyDescent="0.2">
      <c r="A16158" s="6">
        <f t="shared" si="240"/>
        <v>609562</v>
      </c>
      <c r="B16158" s="6">
        <v>75</v>
      </c>
      <c r="C16158" s="147">
        <v>58</v>
      </c>
      <c r="D16158" s="6">
        <v>361</v>
      </c>
      <c r="E16158" s="148" t="s">
        <v>19856</v>
      </c>
      <c r="F16158" s="154"/>
      <c r="H16158" s="147">
        <f>IF('Раздел 2.14.2.2'!Y21='Раздел 2.1.3.2'!P30,0,1)</f>
        <v>0</v>
      </c>
      <c r="J16158" s="6"/>
    </row>
    <row r="16159" spans="1:10" s="147" customFormat="1" x14ac:dyDescent="0.2">
      <c r="A16159" s="6">
        <f t="shared" si="240"/>
        <v>609562</v>
      </c>
      <c r="B16159" s="6">
        <v>75</v>
      </c>
      <c r="C16159" s="167">
        <v>58</v>
      </c>
      <c r="D16159" s="119">
        <v>362</v>
      </c>
      <c r="E16159" s="149" t="s">
        <v>19857</v>
      </c>
      <c r="F16159" s="168"/>
      <c r="G16159" s="167"/>
      <c r="H16159" s="167">
        <f>IF('Раздел 2.14.2.3'!Y21='Раздел 2.1.3.3'!P30,0,1)</f>
        <v>0</v>
      </c>
      <c r="J16159" s="6"/>
    </row>
    <row r="16160" spans="1:10" s="147" customFormat="1" x14ac:dyDescent="0.2">
      <c r="A16160" s="6">
        <f t="shared" si="240"/>
        <v>609562</v>
      </c>
      <c r="B16160" s="6">
        <v>75</v>
      </c>
      <c r="C16160" s="147">
        <v>59</v>
      </c>
      <c r="D16160" s="6">
        <v>363</v>
      </c>
      <c r="E16160" s="148" t="s">
        <v>19858</v>
      </c>
      <c r="F16160" s="154"/>
      <c r="H16160" s="147">
        <f>IF('Раздел 2.14.2.1'!Z21='Раздел 2.1.3.1'!P32,0,1)</f>
        <v>0</v>
      </c>
      <c r="J16160" s="6"/>
    </row>
    <row r="16161" spans="1:10" s="147" customFormat="1" x14ac:dyDescent="0.2">
      <c r="A16161" s="6">
        <f t="shared" si="240"/>
        <v>609562</v>
      </c>
      <c r="B16161" s="6">
        <v>75</v>
      </c>
      <c r="C16161" s="147">
        <v>59</v>
      </c>
      <c r="D16161" s="6">
        <v>364</v>
      </c>
      <c r="E16161" s="148" t="s">
        <v>19859</v>
      </c>
      <c r="F16161" s="154"/>
      <c r="H16161" s="147">
        <f>IF('Раздел 2.14.2.2'!Z21='Раздел 2.1.3.2'!P32,0,1)</f>
        <v>0</v>
      </c>
      <c r="J16161" s="6"/>
    </row>
    <row r="16162" spans="1:10" s="147" customFormat="1" x14ac:dyDescent="0.2">
      <c r="A16162" s="6">
        <f t="shared" si="240"/>
        <v>609562</v>
      </c>
      <c r="B16162" s="6">
        <v>75</v>
      </c>
      <c r="C16162" s="167">
        <v>59</v>
      </c>
      <c r="D16162" s="119">
        <v>365</v>
      </c>
      <c r="E16162" s="149" t="s">
        <v>20638</v>
      </c>
      <c r="F16162" s="169"/>
      <c r="G16162" s="167"/>
      <c r="H16162" s="167">
        <f>IF('Раздел 2.14.3.1'!Z21='Раздел 2.1.3.3'!P32,0,1)</f>
        <v>0</v>
      </c>
      <c r="J16162" s="6"/>
    </row>
    <row r="16163" spans="1:10" s="147" customFormat="1" x14ac:dyDescent="0.2">
      <c r="A16163" s="6">
        <f t="shared" si="240"/>
        <v>609562</v>
      </c>
      <c r="B16163" s="6">
        <v>75</v>
      </c>
      <c r="C16163" s="147">
        <v>60</v>
      </c>
      <c r="D16163" s="6">
        <v>366</v>
      </c>
      <c r="E16163" s="148" t="s">
        <v>20639</v>
      </c>
      <c r="F16163" s="154"/>
      <c r="H16163" s="147">
        <f>IF('Раздел 2.14.2.1'!AA21=SUM('Раздел 2.1.3.1'!Q30:R30),0,1)</f>
        <v>0</v>
      </c>
      <c r="J16163" s="6"/>
    </row>
    <row r="16164" spans="1:10" s="147" customFormat="1" x14ac:dyDescent="0.2">
      <c r="A16164" s="6">
        <f t="shared" si="240"/>
        <v>609562</v>
      </c>
      <c r="B16164" s="6">
        <v>75</v>
      </c>
      <c r="C16164" s="147">
        <v>60</v>
      </c>
      <c r="D16164" s="6">
        <v>367</v>
      </c>
      <c r="E16164" s="148" t="s">
        <v>20640</v>
      </c>
      <c r="F16164" s="154"/>
      <c r="H16164" s="147">
        <f>IF('Раздел 2.14.2.2'!AA21=SUM('Раздел 2.1.3.2'!Q30:R30),0,1)</f>
        <v>0</v>
      </c>
      <c r="J16164" s="6"/>
    </row>
    <row r="16165" spans="1:10" s="147" customFormat="1" ht="13.5" thickBot="1" x14ac:dyDescent="0.25">
      <c r="A16165" s="6">
        <f t="shared" si="240"/>
        <v>609562</v>
      </c>
      <c r="B16165" s="6">
        <v>75</v>
      </c>
      <c r="C16165" s="164">
        <v>60</v>
      </c>
      <c r="D16165" s="164">
        <v>368</v>
      </c>
      <c r="E16165" s="150" t="s">
        <v>20641</v>
      </c>
      <c r="F16165" s="165"/>
      <c r="G16165" s="164"/>
      <c r="H16165" s="164">
        <f>IF('Раздел 2.14.2.3'!AA21=SUM('Раздел 2.1.3.3'!Q30:R30),0,1)</f>
        <v>0</v>
      </c>
      <c r="J16165" s="6"/>
    </row>
    <row r="16166" spans="1:10" s="147" customFormat="1" x14ac:dyDescent="0.2">
      <c r="A16166" s="6">
        <f t="shared" si="240"/>
        <v>609562</v>
      </c>
      <c r="B16166" s="6">
        <v>75</v>
      </c>
      <c r="C16166" s="147">
        <v>61</v>
      </c>
      <c r="D16166" s="6">
        <v>369</v>
      </c>
      <c r="E16166" s="148" t="s">
        <v>20642</v>
      </c>
      <c r="F16166" s="154"/>
      <c r="H16166" s="147">
        <f>IF('Раздел 2.14.3.1'!P21='Раздел 2.6.1'!AF22,0,1)</f>
        <v>0</v>
      </c>
      <c r="J16166" s="6"/>
    </row>
    <row r="16167" spans="1:10" s="147" customFormat="1" x14ac:dyDescent="0.2">
      <c r="A16167" s="6">
        <f t="shared" si="240"/>
        <v>609562</v>
      </c>
      <c r="B16167" s="6">
        <v>75</v>
      </c>
      <c r="C16167" s="147">
        <v>61</v>
      </c>
      <c r="D16167" s="6">
        <v>370</v>
      </c>
      <c r="E16167" s="148" t="s">
        <v>21758</v>
      </c>
      <c r="F16167" s="154"/>
      <c r="H16167" s="147">
        <f>IF('Раздел 2.14.3.2'!P21='Раздел 2.6.2'!AF22,0,1)</f>
        <v>0</v>
      </c>
      <c r="J16167" s="6"/>
    </row>
    <row r="16168" spans="1:10" s="147" customFormat="1" x14ac:dyDescent="0.2">
      <c r="A16168" s="6">
        <f t="shared" si="240"/>
        <v>609562</v>
      </c>
      <c r="B16168" s="6">
        <v>75</v>
      </c>
      <c r="C16168" s="170">
        <v>61</v>
      </c>
      <c r="D16168" s="6">
        <v>371</v>
      </c>
      <c r="E16168" s="174" t="s">
        <v>21759</v>
      </c>
      <c r="F16168" s="171"/>
      <c r="G16168" s="170"/>
      <c r="H16168" s="147">
        <f>IF('Раздел 2.14.3.3'!P21='Раздел 2.6.3'!AF22,0,1)</f>
        <v>0</v>
      </c>
      <c r="J16168" s="6"/>
    </row>
    <row r="16169" spans="1:10" s="147" customFormat="1" x14ac:dyDescent="0.2">
      <c r="A16169" s="6">
        <f t="shared" si="240"/>
        <v>609562</v>
      </c>
      <c r="B16169" s="6">
        <v>75</v>
      </c>
      <c r="C16169" s="167">
        <v>16</v>
      </c>
      <c r="D16169" s="119">
        <v>372</v>
      </c>
      <c r="E16169" s="149" t="s">
        <v>21760</v>
      </c>
      <c r="F16169" s="168"/>
      <c r="G16169" s="167"/>
      <c r="H16169" s="167">
        <f>IF('Раздел 2.14.3.4'!P21='Раздел 2.6.4'!AF22,0,1)</f>
        <v>0</v>
      </c>
      <c r="J16169" s="6"/>
    </row>
    <row r="16170" spans="1:10" s="147" customFormat="1" x14ac:dyDescent="0.2">
      <c r="A16170" s="6">
        <f t="shared" si="240"/>
        <v>609562</v>
      </c>
      <c r="B16170" s="6">
        <v>75</v>
      </c>
      <c r="C16170" s="147">
        <v>62</v>
      </c>
      <c r="D16170" s="6">
        <v>373</v>
      </c>
      <c r="E16170" s="148" t="s">
        <v>21761</v>
      </c>
      <c r="F16170" s="154"/>
      <c r="H16170" s="147">
        <f>IF('Раздел 2.14.3.1'!Q21='Раздел 2.6.1'!AF30,0,1)</f>
        <v>0</v>
      </c>
      <c r="J16170" s="6"/>
    </row>
    <row r="16171" spans="1:10" s="147" customFormat="1" x14ac:dyDescent="0.2">
      <c r="A16171" s="6">
        <f t="shared" si="240"/>
        <v>609562</v>
      </c>
      <c r="B16171" s="6">
        <v>75</v>
      </c>
      <c r="C16171" s="147">
        <v>62</v>
      </c>
      <c r="D16171" s="6">
        <v>374</v>
      </c>
      <c r="E16171" s="148" t="s">
        <v>21762</v>
      </c>
      <c r="F16171" s="154"/>
      <c r="H16171" s="147">
        <f>IF('Раздел 2.14.3.2'!Q21='Раздел 2.6.2'!AF30,0,1)</f>
        <v>0</v>
      </c>
      <c r="J16171" s="6"/>
    </row>
    <row r="16172" spans="1:10" s="147" customFormat="1" x14ac:dyDescent="0.2">
      <c r="A16172" s="6">
        <f t="shared" si="240"/>
        <v>609562</v>
      </c>
      <c r="B16172" s="6">
        <v>75</v>
      </c>
      <c r="C16172" s="170">
        <v>62</v>
      </c>
      <c r="D16172" s="6">
        <v>375</v>
      </c>
      <c r="E16172" s="174" t="s">
        <v>21763</v>
      </c>
      <c r="F16172" s="171"/>
      <c r="G16172" s="170"/>
      <c r="H16172" s="147">
        <f>IF('Раздел 2.14.3.3'!Q21='Раздел 2.6.3'!AF30,0,1)</f>
        <v>0</v>
      </c>
      <c r="J16172" s="6"/>
    </row>
    <row r="16173" spans="1:10" s="147" customFormat="1" x14ac:dyDescent="0.2">
      <c r="A16173" s="6">
        <f t="shared" si="240"/>
        <v>609562</v>
      </c>
      <c r="B16173" s="6">
        <v>75</v>
      </c>
      <c r="C16173" s="167">
        <v>62</v>
      </c>
      <c r="D16173" s="119">
        <v>376</v>
      </c>
      <c r="E16173" s="149" t="s">
        <v>21764</v>
      </c>
      <c r="F16173" s="168"/>
      <c r="G16173" s="167"/>
      <c r="H16173" s="167">
        <f>IF('Раздел 2.14.3.4'!Q21='Раздел 2.6.4'!AF30,0,1)</f>
        <v>0</v>
      </c>
      <c r="J16173" s="6"/>
    </row>
    <row r="16174" spans="1:10" s="147" customFormat="1" x14ac:dyDescent="0.2">
      <c r="A16174" s="6">
        <f t="shared" si="240"/>
        <v>609562</v>
      </c>
      <c r="B16174" s="6">
        <v>75</v>
      </c>
      <c r="C16174" s="147">
        <v>63</v>
      </c>
      <c r="D16174" s="6">
        <v>377</v>
      </c>
      <c r="E16174" s="148" t="s">
        <v>21765</v>
      </c>
      <c r="F16174" s="154"/>
      <c r="H16174" s="147">
        <f>IF('Раздел 2.14.3.1'!R21='Раздел 2.6.1'!AF42,0,1)</f>
        <v>0</v>
      </c>
      <c r="J16174" s="6"/>
    </row>
    <row r="16175" spans="1:10" s="147" customFormat="1" x14ac:dyDescent="0.2">
      <c r="A16175" s="6">
        <f t="shared" si="240"/>
        <v>609562</v>
      </c>
      <c r="B16175" s="6">
        <v>75</v>
      </c>
      <c r="C16175" s="147">
        <v>63</v>
      </c>
      <c r="D16175" s="6">
        <v>378</v>
      </c>
      <c r="E16175" s="148" t="s">
        <v>21766</v>
      </c>
      <c r="F16175" s="154"/>
      <c r="H16175" s="147">
        <f>IF('Раздел 2.14.3.2'!R21='Раздел 2.6.2'!AF42,0,1)</f>
        <v>0</v>
      </c>
      <c r="J16175" s="6"/>
    </row>
    <row r="16176" spans="1:10" s="147" customFormat="1" x14ac:dyDescent="0.2">
      <c r="A16176" s="6">
        <f t="shared" si="240"/>
        <v>609562</v>
      </c>
      <c r="B16176" s="6">
        <v>75</v>
      </c>
      <c r="C16176" s="147">
        <v>63</v>
      </c>
      <c r="D16176" s="6">
        <v>379</v>
      </c>
      <c r="E16176" s="148" t="s">
        <v>21767</v>
      </c>
      <c r="F16176" s="154"/>
      <c r="H16176" s="147">
        <f>IF('Раздел 2.14.3.3'!R21='Раздел 2.6.3'!AF42,0,1)</f>
        <v>0</v>
      </c>
      <c r="J16176" s="6"/>
    </row>
    <row r="16177" spans="1:10" s="147" customFormat="1" ht="13.5" thickBot="1" x14ac:dyDescent="0.25">
      <c r="A16177" s="6">
        <f t="shared" si="240"/>
        <v>609562</v>
      </c>
      <c r="B16177" s="6">
        <v>75</v>
      </c>
      <c r="C16177" s="164">
        <v>63</v>
      </c>
      <c r="D16177" s="164">
        <v>380</v>
      </c>
      <c r="E16177" s="150" t="s">
        <v>21768</v>
      </c>
      <c r="F16177" s="165"/>
      <c r="G16177" s="164"/>
      <c r="H16177" s="164">
        <f>IF('Раздел 2.14.3.4'!R21='Раздел 2.6.4'!AF42,0,1)</f>
        <v>0</v>
      </c>
      <c r="J16177" s="6"/>
    </row>
    <row r="16178" spans="1:10" s="147" customFormat="1" x14ac:dyDescent="0.2">
      <c r="A16178" s="6">
        <f t="shared" si="240"/>
        <v>609562</v>
      </c>
      <c r="B16178" s="6">
        <v>75</v>
      </c>
      <c r="C16178" s="147">
        <v>64</v>
      </c>
      <c r="D16178" s="6">
        <v>381</v>
      </c>
      <c r="E16178" s="148" t="s">
        <v>3</v>
      </c>
      <c r="F16178" s="154"/>
      <c r="H16178" s="147">
        <f>IF(SUM('Раздел 2.15.1'!P21:P104)='Раздел 2.1.1.1'!P30,0,1)</f>
        <v>0</v>
      </c>
      <c r="J16178" s="6"/>
    </row>
    <row r="16179" spans="1:10" s="147" customFormat="1" x14ac:dyDescent="0.2">
      <c r="A16179" s="6">
        <f t="shared" si="240"/>
        <v>609562</v>
      </c>
      <c r="B16179" s="6">
        <v>75</v>
      </c>
      <c r="C16179" s="147">
        <v>64</v>
      </c>
      <c r="D16179" s="6">
        <v>382</v>
      </c>
      <c r="E16179" s="148" t="s">
        <v>4</v>
      </c>
      <c r="F16179" s="154"/>
      <c r="H16179" s="147">
        <f>IF(SUM('Раздел 2.15.2'!P21:P104)='Раздел 2.1.1.2'!P30,0,1)</f>
        <v>0</v>
      </c>
      <c r="J16179" s="6"/>
    </row>
    <row r="16180" spans="1:10" s="147" customFormat="1" x14ac:dyDescent="0.2">
      <c r="A16180" s="6">
        <f t="shared" si="240"/>
        <v>609562</v>
      </c>
      <c r="B16180" s="6">
        <v>75</v>
      </c>
      <c r="C16180" s="167">
        <v>64</v>
      </c>
      <c r="D16180" s="119">
        <v>383</v>
      </c>
      <c r="E16180" s="149" t="s">
        <v>5</v>
      </c>
      <c r="F16180" s="168"/>
      <c r="G16180" s="167"/>
      <c r="H16180" s="167">
        <f>IF(SUM('Раздел 2.15.3'!P21:P104)='Раздел 2.1.1.3'!P30,0,1)</f>
        <v>0</v>
      </c>
      <c r="J16180" s="6"/>
    </row>
    <row r="16181" spans="1:10" s="147" customFormat="1" x14ac:dyDescent="0.2">
      <c r="A16181" s="6">
        <f t="shared" si="240"/>
        <v>609562</v>
      </c>
      <c r="B16181" s="6">
        <v>75</v>
      </c>
      <c r="C16181" s="147">
        <v>65</v>
      </c>
      <c r="D16181" s="6">
        <v>384</v>
      </c>
      <c r="E16181" s="148" t="s">
        <v>6</v>
      </c>
      <c r="F16181" s="154"/>
      <c r="H16181" s="147">
        <f>IF(SUM('Раздел 2.15.1'!Q21:Q104)='Раздел 2.1.1.1'!Q30,0,1)</f>
        <v>0</v>
      </c>
      <c r="J16181" s="6"/>
    </row>
    <row r="16182" spans="1:10" s="147" customFormat="1" x14ac:dyDescent="0.2">
      <c r="A16182" s="6">
        <f t="shared" si="240"/>
        <v>609562</v>
      </c>
      <c r="B16182" s="6">
        <v>75</v>
      </c>
      <c r="C16182" s="147">
        <v>65</v>
      </c>
      <c r="D16182" s="6">
        <v>385</v>
      </c>
      <c r="E16182" s="148" t="s">
        <v>7</v>
      </c>
      <c r="F16182" s="154"/>
      <c r="H16182" s="147">
        <f>IF(SUM('Раздел 2.15.2'!Q21:Q104)='Раздел 2.1.1.2'!Q30,0,1)</f>
        <v>0</v>
      </c>
      <c r="J16182" s="6"/>
    </row>
    <row r="16183" spans="1:10" s="147" customFormat="1" x14ac:dyDescent="0.2">
      <c r="A16183" s="6">
        <f t="shared" si="240"/>
        <v>609562</v>
      </c>
      <c r="B16183" s="6">
        <v>75</v>
      </c>
      <c r="C16183" s="167">
        <v>65</v>
      </c>
      <c r="D16183" s="119">
        <v>386</v>
      </c>
      <c r="E16183" s="149" t="s">
        <v>8</v>
      </c>
      <c r="F16183" s="168"/>
      <c r="G16183" s="167"/>
      <c r="H16183" s="167">
        <f>IF(SUM('Раздел 2.15.3'!Q21:Q104)='Раздел 2.1.1.3'!Q30,0,1)</f>
        <v>0</v>
      </c>
      <c r="J16183" s="6"/>
    </row>
    <row r="16184" spans="1:10" s="147" customFormat="1" x14ac:dyDescent="0.2">
      <c r="A16184" s="6">
        <f t="shared" si="240"/>
        <v>609562</v>
      </c>
      <c r="B16184" s="6">
        <v>75</v>
      </c>
      <c r="C16184" s="147">
        <v>66</v>
      </c>
      <c r="D16184" s="6">
        <v>387</v>
      </c>
      <c r="E16184" s="148" t="s">
        <v>9</v>
      </c>
      <c r="F16184" s="154"/>
      <c r="H16184" s="147">
        <f>IF(SUM('Раздел 2.15.1'!R21:R104)='Раздел 2.1.1.1'!R30,0,1)</f>
        <v>0</v>
      </c>
      <c r="J16184" s="6"/>
    </row>
    <row r="16185" spans="1:10" s="147" customFormat="1" x14ac:dyDescent="0.2">
      <c r="A16185" s="6">
        <f t="shared" si="240"/>
        <v>609562</v>
      </c>
      <c r="B16185" s="6">
        <v>75</v>
      </c>
      <c r="C16185" s="147">
        <v>66</v>
      </c>
      <c r="D16185" s="6">
        <v>388</v>
      </c>
      <c r="E16185" s="148" t="s">
        <v>10</v>
      </c>
      <c r="F16185" s="154"/>
      <c r="H16185" s="147">
        <f>IF(SUM('Раздел 2.15.2'!R21:R104)='Раздел 2.1.1.2'!R30,0,1)</f>
        <v>0</v>
      </c>
      <c r="J16185" s="6"/>
    </row>
    <row r="16186" spans="1:10" s="147" customFormat="1" x14ac:dyDescent="0.2">
      <c r="A16186" s="6">
        <f t="shared" si="240"/>
        <v>609562</v>
      </c>
      <c r="B16186" s="6">
        <v>75</v>
      </c>
      <c r="C16186" s="167">
        <v>66</v>
      </c>
      <c r="D16186" s="119">
        <v>389</v>
      </c>
      <c r="E16186" s="149" t="s">
        <v>290</v>
      </c>
      <c r="F16186" s="168"/>
      <c r="G16186" s="167"/>
      <c r="H16186" s="167">
        <f>IF(SUM('Раздел 2.15.3'!R21:R104)='Раздел 2.1.1.3'!R30,0,1)</f>
        <v>0</v>
      </c>
      <c r="J16186" s="6"/>
    </row>
    <row r="16187" spans="1:10" s="147" customFormat="1" x14ac:dyDescent="0.2">
      <c r="A16187" s="6">
        <f t="shared" si="240"/>
        <v>609562</v>
      </c>
      <c r="B16187" s="6">
        <v>75</v>
      </c>
      <c r="C16187" s="147">
        <v>67</v>
      </c>
      <c r="D16187" s="6">
        <v>390</v>
      </c>
      <c r="E16187" s="148" t="s">
        <v>291</v>
      </c>
      <c r="F16187" s="154"/>
      <c r="H16187" s="147">
        <f>IF(SUM('Раздел 2.15.1'!S21:S104)='Раздел 2.1.1.1'!S30,0,1)</f>
        <v>0</v>
      </c>
      <c r="J16187" s="6"/>
    </row>
    <row r="16188" spans="1:10" s="147" customFormat="1" x14ac:dyDescent="0.2">
      <c r="A16188" s="6">
        <f t="shared" si="240"/>
        <v>609562</v>
      </c>
      <c r="B16188" s="6">
        <v>75</v>
      </c>
      <c r="C16188" s="147">
        <v>67</v>
      </c>
      <c r="D16188" s="6">
        <v>391</v>
      </c>
      <c r="E16188" s="148" t="s">
        <v>292</v>
      </c>
      <c r="F16188" s="154"/>
      <c r="H16188" s="147">
        <f>IF(SUM('Раздел 2.15.2'!S21:S104)='Раздел 2.1.1.2'!S30,0,1)</f>
        <v>0</v>
      </c>
      <c r="J16188" s="6"/>
    </row>
    <row r="16189" spans="1:10" s="147" customFormat="1" x14ac:dyDescent="0.2">
      <c r="A16189" s="6">
        <f t="shared" si="240"/>
        <v>609562</v>
      </c>
      <c r="B16189" s="6">
        <v>75</v>
      </c>
      <c r="C16189" s="167">
        <v>67</v>
      </c>
      <c r="D16189" s="119">
        <v>392</v>
      </c>
      <c r="E16189" s="149" t="s">
        <v>293</v>
      </c>
      <c r="F16189" s="168"/>
      <c r="G16189" s="167"/>
      <c r="H16189" s="167">
        <f>IF(SUM('Раздел 2.15.3'!S21:S104)='Раздел 2.1.1.3'!S30,0,1)</f>
        <v>0</v>
      </c>
      <c r="J16189" s="6"/>
    </row>
    <row r="16190" spans="1:10" s="147" customFormat="1" x14ac:dyDescent="0.2">
      <c r="A16190" s="6">
        <f t="shared" si="240"/>
        <v>609562</v>
      </c>
      <c r="B16190" s="6">
        <v>75</v>
      </c>
      <c r="C16190" s="147">
        <v>68</v>
      </c>
      <c r="D16190" s="6">
        <v>393</v>
      </c>
      <c r="E16190" s="148" t="s">
        <v>294</v>
      </c>
      <c r="F16190" s="154"/>
      <c r="H16190" s="147">
        <f>IF(SUM('Раздел 2.15.1'!T21:T104)='Раздел 2.1.1.1'!T30,0,1)</f>
        <v>0</v>
      </c>
      <c r="J16190" s="6"/>
    </row>
    <row r="16191" spans="1:10" s="147" customFormat="1" x14ac:dyDescent="0.2">
      <c r="A16191" s="6">
        <f t="shared" si="240"/>
        <v>609562</v>
      </c>
      <c r="B16191" s="6">
        <v>75</v>
      </c>
      <c r="C16191" s="147">
        <v>68</v>
      </c>
      <c r="D16191" s="6">
        <v>394</v>
      </c>
      <c r="E16191" s="148" t="s">
        <v>295</v>
      </c>
      <c r="F16191" s="154"/>
      <c r="H16191" s="147">
        <f>IF(SUM('Раздел 2.15.2'!T21:T104)='Раздел 2.1.1.2'!T30,0,1)</f>
        <v>0</v>
      </c>
      <c r="J16191" s="6"/>
    </row>
    <row r="16192" spans="1:10" s="147" customFormat="1" x14ac:dyDescent="0.2">
      <c r="A16192" s="6">
        <f t="shared" si="240"/>
        <v>609562</v>
      </c>
      <c r="B16192" s="6">
        <v>75</v>
      </c>
      <c r="C16192" s="167">
        <v>68</v>
      </c>
      <c r="D16192" s="119">
        <v>395</v>
      </c>
      <c r="E16192" s="149" t="s">
        <v>296</v>
      </c>
      <c r="F16192" s="168"/>
      <c r="G16192" s="167"/>
      <c r="H16192" s="167">
        <f>IF(SUM('Раздел 2.15.3'!T21:T104)='Раздел 2.1.1.3'!T30,0,1)</f>
        <v>0</v>
      </c>
      <c r="J16192" s="6"/>
    </row>
    <row r="16193" spans="1:10" s="147" customFormat="1" x14ac:dyDescent="0.2">
      <c r="A16193" s="6">
        <f t="shared" si="240"/>
        <v>609562</v>
      </c>
      <c r="B16193" s="6">
        <v>75</v>
      </c>
      <c r="C16193" s="147">
        <v>69</v>
      </c>
      <c r="D16193" s="6">
        <v>396</v>
      </c>
      <c r="E16193" s="148" t="s">
        <v>297</v>
      </c>
      <c r="F16193" s="154"/>
      <c r="H16193" s="147">
        <f>IF(SUM('Раздел 2.15.1'!U21:U104)=SUM('Раздел 2.1.1.1'!U30:Y30),0,1)</f>
        <v>0</v>
      </c>
      <c r="J16193" s="6"/>
    </row>
    <row r="16194" spans="1:10" s="147" customFormat="1" x14ac:dyDescent="0.2">
      <c r="A16194" s="6">
        <f t="shared" si="240"/>
        <v>609562</v>
      </c>
      <c r="B16194" s="6">
        <v>75</v>
      </c>
      <c r="C16194" s="147">
        <v>69</v>
      </c>
      <c r="D16194" s="6">
        <v>397</v>
      </c>
      <c r="E16194" s="148" t="s">
        <v>298</v>
      </c>
      <c r="F16194" s="154"/>
      <c r="H16194" s="147">
        <f>IF(SUM('Раздел 2.15.2'!U21:U104)=SUM('Раздел 2.1.1.2'!U30:Y30),0,1)</f>
        <v>0</v>
      </c>
      <c r="J16194" s="6"/>
    </row>
    <row r="16195" spans="1:10" s="147" customFormat="1" x14ac:dyDescent="0.2">
      <c r="A16195" s="6">
        <f t="shared" si="240"/>
        <v>609562</v>
      </c>
      <c r="B16195" s="6">
        <v>75</v>
      </c>
      <c r="C16195" s="167">
        <v>69</v>
      </c>
      <c r="D16195" s="119">
        <v>398</v>
      </c>
      <c r="E16195" s="149" t="s">
        <v>299</v>
      </c>
      <c r="F16195" s="168"/>
      <c r="G16195" s="167"/>
      <c r="H16195" s="167">
        <f>IF(SUM('Раздел 2.15.3'!U21:U104)=SUM('Раздел 2.1.1.3'!U30:Y30),0,1)</f>
        <v>0</v>
      </c>
      <c r="J16195" s="6"/>
    </row>
    <row r="16196" spans="1:10" s="147" customFormat="1" x14ac:dyDescent="0.2">
      <c r="A16196" s="6">
        <f t="shared" si="240"/>
        <v>609562</v>
      </c>
      <c r="B16196" s="6">
        <v>75</v>
      </c>
      <c r="C16196" s="147">
        <v>70</v>
      </c>
      <c r="D16196" s="6">
        <v>399</v>
      </c>
      <c r="E16196" s="148" t="s">
        <v>300</v>
      </c>
      <c r="F16196" s="155"/>
      <c r="H16196" s="147">
        <f>IF(SUM('Раздел 2.15.1'!V21:V104)=SUM('Раздел 2.1.1.1'!Z30:AC30),0,1)</f>
        <v>0</v>
      </c>
      <c r="J16196" s="6"/>
    </row>
    <row r="16197" spans="1:10" s="147" customFormat="1" x14ac:dyDescent="0.2">
      <c r="A16197" s="6">
        <f t="shared" si="240"/>
        <v>609562</v>
      </c>
      <c r="B16197" s="6">
        <v>75</v>
      </c>
      <c r="C16197" s="147">
        <v>70</v>
      </c>
      <c r="D16197" s="6">
        <v>400</v>
      </c>
      <c r="E16197" s="148" t="s">
        <v>301</v>
      </c>
      <c r="F16197" s="155"/>
      <c r="H16197" s="147">
        <f>IF(SUM('Раздел 2.15.2'!V21:V104)=SUM('Раздел 2.1.1.2'!Z30:AC30),0,1)</f>
        <v>0</v>
      </c>
      <c r="J16197" s="6"/>
    </row>
    <row r="16198" spans="1:10" s="147" customFormat="1" x14ac:dyDescent="0.2">
      <c r="A16198" s="6">
        <f t="shared" ref="A16198:A16262" si="241">P_3</f>
        <v>609562</v>
      </c>
      <c r="B16198" s="6">
        <v>75</v>
      </c>
      <c r="C16198" s="167">
        <v>70</v>
      </c>
      <c r="D16198" s="119">
        <v>401</v>
      </c>
      <c r="E16198" s="149" t="s">
        <v>302</v>
      </c>
      <c r="F16198" s="175"/>
      <c r="G16198" s="167"/>
      <c r="H16198" s="167">
        <f>IF(SUM('Раздел 2.15.3'!V21:V104)=SUM('Раздел 2.1.1.3'!Z30:AC30),0,1)</f>
        <v>0</v>
      </c>
      <c r="J16198" s="6"/>
    </row>
    <row r="16199" spans="1:10" s="147" customFormat="1" x14ac:dyDescent="0.2">
      <c r="A16199" s="6">
        <f t="shared" si="241"/>
        <v>609562</v>
      </c>
      <c r="B16199" s="6">
        <v>75</v>
      </c>
      <c r="C16199" s="147">
        <v>71</v>
      </c>
      <c r="D16199" s="6">
        <v>402</v>
      </c>
      <c r="E16199" s="193" t="s">
        <v>303</v>
      </c>
      <c r="F16199" s="155"/>
      <c r="H16199" s="147">
        <f>IF(SUM('Раздел 2.15.1'!W21:W104)=SUM('Раздел 2.1.2.1'!P44,'Раздел 2.1.3.1'!P30),0,1)</f>
        <v>0</v>
      </c>
      <c r="J16199" s="6"/>
    </row>
    <row r="16200" spans="1:10" s="147" customFormat="1" x14ac:dyDescent="0.2">
      <c r="A16200" s="6">
        <f t="shared" si="241"/>
        <v>609562</v>
      </c>
      <c r="B16200" s="6">
        <v>75</v>
      </c>
      <c r="C16200" s="147">
        <v>71</v>
      </c>
      <c r="D16200" s="6">
        <v>403</v>
      </c>
      <c r="E16200" s="193" t="s">
        <v>304</v>
      </c>
      <c r="F16200" s="155"/>
      <c r="H16200" s="147">
        <f>IF(SUM('Раздел 2.15.2'!W21:W104)=SUM('Раздел 2.1.2.2'!P44,'Раздел 2.1.3.2'!P30),0,1)</f>
        <v>0</v>
      </c>
      <c r="J16200" s="6"/>
    </row>
    <row r="16201" spans="1:10" s="147" customFormat="1" x14ac:dyDescent="0.2">
      <c r="A16201" s="6">
        <f t="shared" si="241"/>
        <v>609562</v>
      </c>
      <c r="B16201" s="6">
        <v>75</v>
      </c>
      <c r="C16201" s="167">
        <v>71</v>
      </c>
      <c r="D16201" s="119">
        <v>404</v>
      </c>
      <c r="E16201" s="194" t="s">
        <v>305</v>
      </c>
      <c r="F16201" s="175"/>
      <c r="G16201" s="167"/>
      <c r="H16201" s="167">
        <f>IF(SUM('Раздел 2.15.3'!W21:W104)=SUM('Раздел 2.1.2.3'!P44,'Раздел 2.1.3.3'!P30),0,1)</f>
        <v>0</v>
      </c>
      <c r="J16201" s="6"/>
    </row>
    <row r="16202" spans="1:10" s="147" customFormat="1" x14ac:dyDescent="0.2">
      <c r="A16202" s="6">
        <f t="shared" si="241"/>
        <v>609562</v>
      </c>
      <c r="B16202" s="6">
        <v>75</v>
      </c>
      <c r="C16202" s="147">
        <v>72</v>
      </c>
      <c r="D16202" s="6">
        <v>405</v>
      </c>
      <c r="E16202" s="148" t="s">
        <v>306</v>
      </c>
      <c r="F16202" s="155"/>
      <c r="H16202" s="147">
        <f>IF(SUM('Раздел 2.15.1'!X21:X104)=SUM('Раздел 2.1.2.1'!Q44:AF44),0,1)</f>
        <v>0</v>
      </c>
      <c r="J16202" s="6"/>
    </row>
    <row r="16203" spans="1:10" s="147" customFormat="1" x14ac:dyDescent="0.2">
      <c r="A16203" s="6">
        <f t="shared" si="241"/>
        <v>609562</v>
      </c>
      <c r="B16203" s="6">
        <v>75</v>
      </c>
      <c r="C16203" s="147">
        <v>72</v>
      </c>
      <c r="D16203" s="6">
        <v>406</v>
      </c>
      <c r="E16203" s="148" t="s">
        <v>307</v>
      </c>
      <c r="F16203" s="155"/>
      <c r="H16203" s="147">
        <f>IF(SUM('Раздел 2.15.2'!X21:X104)=SUM('Раздел 2.1.2.2'!Q44:AF44),0,1)</f>
        <v>0</v>
      </c>
      <c r="J16203" s="6"/>
    </row>
    <row r="16204" spans="1:10" s="147" customFormat="1" x14ac:dyDescent="0.2">
      <c r="A16204" s="6">
        <f t="shared" si="241"/>
        <v>609562</v>
      </c>
      <c r="B16204" s="6">
        <v>75</v>
      </c>
      <c r="C16204" s="167">
        <v>72</v>
      </c>
      <c r="D16204" s="119">
        <v>407</v>
      </c>
      <c r="E16204" s="149" t="s">
        <v>308</v>
      </c>
      <c r="F16204" s="175"/>
      <c r="G16204" s="167"/>
      <c r="H16204" s="167">
        <f>IF(SUM('Раздел 2.15.3'!X21:X104)=SUM('Раздел 2.1.2.3'!Q44:AF44),0,1)</f>
        <v>0</v>
      </c>
      <c r="J16204" s="6"/>
    </row>
    <row r="16205" spans="1:10" s="147" customFormat="1" x14ac:dyDescent="0.2">
      <c r="A16205" s="6">
        <f t="shared" si="241"/>
        <v>609562</v>
      </c>
      <c r="B16205" s="6">
        <v>75</v>
      </c>
      <c r="C16205" s="147">
        <v>73</v>
      </c>
      <c r="D16205" s="6">
        <v>408</v>
      </c>
      <c r="E16205" s="148" t="s">
        <v>309</v>
      </c>
      <c r="F16205" s="155"/>
      <c r="H16205" s="147">
        <f>IF(SUM('Раздел 2.15.1'!Y21:Y104)=SUM('Раздел 2.1.2.1'!AG44:AZ44),0,1)</f>
        <v>0</v>
      </c>
      <c r="J16205" s="6"/>
    </row>
    <row r="16206" spans="1:10" s="147" customFormat="1" x14ac:dyDescent="0.2">
      <c r="A16206" s="6">
        <f t="shared" si="241"/>
        <v>609562</v>
      </c>
      <c r="B16206" s="6">
        <v>75</v>
      </c>
      <c r="C16206" s="147">
        <v>73</v>
      </c>
      <c r="D16206" s="6">
        <v>409</v>
      </c>
      <c r="E16206" s="148" t="s">
        <v>310</v>
      </c>
      <c r="F16206" s="155"/>
      <c r="H16206" s="147">
        <f>IF(SUM('Раздел 2.15.2'!Y21:Y104)=SUM('Раздел 2.1.2.2'!AG44:AZ44),0,1)</f>
        <v>0</v>
      </c>
      <c r="J16206" s="6"/>
    </row>
    <row r="16207" spans="1:10" s="147" customFormat="1" x14ac:dyDescent="0.2">
      <c r="A16207" s="6">
        <f t="shared" si="241"/>
        <v>609562</v>
      </c>
      <c r="B16207" s="6">
        <v>75</v>
      </c>
      <c r="C16207" s="167">
        <v>73</v>
      </c>
      <c r="D16207" s="119">
        <v>410</v>
      </c>
      <c r="E16207" s="149" t="s">
        <v>311</v>
      </c>
      <c r="F16207" s="175"/>
      <c r="G16207" s="167"/>
      <c r="H16207" s="167">
        <f>IF(SUM('Раздел 2.15.3'!Y21:Y104)=SUM('Раздел 2.1.2.3'!AG44:AZ44),0,1)</f>
        <v>0</v>
      </c>
      <c r="J16207" s="6"/>
    </row>
    <row r="16208" spans="1:10" s="147" customFormat="1" x14ac:dyDescent="0.2">
      <c r="A16208" s="6">
        <f t="shared" si="241"/>
        <v>609562</v>
      </c>
      <c r="B16208" s="6">
        <v>75</v>
      </c>
      <c r="C16208" s="147">
        <v>74</v>
      </c>
      <c r="D16208" s="6">
        <v>411</v>
      </c>
      <c r="E16208" s="148" t="s">
        <v>312</v>
      </c>
      <c r="F16208" s="154"/>
      <c r="H16208" s="147">
        <f>IF(SUM('Раздел 2.15.1'!Z21:Z104)=SUM('Раздел 2.1.2.1'!BA44:BH44),0,1)</f>
        <v>0</v>
      </c>
      <c r="J16208" s="6"/>
    </row>
    <row r="16209" spans="1:10" s="147" customFormat="1" x14ac:dyDescent="0.2">
      <c r="A16209" s="6">
        <f t="shared" si="241"/>
        <v>609562</v>
      </c>
      <c r="B16209" s="6">
        <v>75</v>
      </c>
      <c r="C16209" s="147">
        <v>74</v>
      </c>
      <c r="D16209" s="6">
        <v>412</v>
      </c>
      <c r="E16209" s="148" t="s">
        <v>313</v>
      </c>
      <c r="F16209" s="154"/>
      <c r="H16209" s="147">
        <f>IF(SUM('Раздел 2.15.2'!Z21:Z104)=SUM('Раздел 2.1.2.2'!BA44:BH44),0,1)</f>
        <v>0</v>
      </c>
      <c r="J16209" s="6"/>
    </row>
    <row r="16210" spans="1:10" s="147" customFormat="1" x14ac:dyDescent="0.2">
      <c r="A16210" s="6">
        <f t="shared" si="241"/>
        <v>609562</v>
      </c>
      <c r="B16210" s="6">
        <v>75</v>
      </c>
      <c r="C16210" s="167">
        <v>74</v>
      </c>
      <c r="D16210" s="119">
        <v>413</v>
      </c>
      <c r="E16210" s="149" t="s">
        <v>314</v>
      </c>
      <c r="F16210" s="168"/>
      <c r="G16210" s="167"/>
      <c r="H16210" s="167">
        <f>IF(SUM('Раздел 2.15.3'!Z21:Z104)=SUM('Раздел 2.1.2.3'!BA44:BH44),0,1)</f>
        <v>0</v>
      </c>
      <c r="J16210" s="6"/>
    </row>
    <row r="16211" spans="1:10" s="147" customFormat="1" x14ac:dyDescent="0.2">
      <c r="A16211" s="6">
        <f t="shared" si="241"/>
        <v>609562</v>
      </c>
      <c r="B16211" s="6">
        <v>75</v>
      </c>
      <c r="C16211" s="147">
        <v>75</v>
      </c>
      <c r="D16211" s="6">
        <v>414</v>
      </c>
      <c r="E16211" s="148" t="s">
        <v>315</v>
      </c>
      <c r="F16211" s="154"/>
      <c r="H16211" s="147">
        <f>IF(SUM('Раздел 2.15.1'!AA21:AA104)='Раздел 2.1.3.1'!P30,0,1)</f>
        <v>0</v>
      </c>
      <c r="J16211" s="6"/>
    </row>
    <row r="16212" spans="1:10" s="147" customFormat="1" x14ac:dyDescent="0.2">
      <c r="A16212" s="6">
        <f t="shared" si="241"/>
        <v>609562</v>
      </c>
      <c r="B16212" s="6">
        <v>75</v>
      </c>
      <c r="C16212" s="170">
        <v>75</v>
      </c>
      <c r="D16212" s="6">
        <v>415</v>
      </c>
      <c r="E16212" s="174" t="s">
        <v>316</v>
      </c>
      <c r="F16212" s="171"/>
      <c r="G16212" s="170"/>
      <c r="H16212" s="170">
        <f>IF(SUM('Раздел 2.15.2'!AA21:AA104)='Раздел 2.1.3.2'!P30,0,1)</f>
        <v>0</v>
      </c>
      <c r="J16212" s="6"/>
    </row>
    <row r="16213" spans="1:10" s="147" customFormat="1" ht="13.5" thickBot="1" x14ac:dyDescent="0.25">
      <c r="A16213" s="6">
        <f t="shared" si="241"/>
        <v>609562</v>
      </c>
      <c r="B16213" s="6">
        <v>75</v>
      </c>
      <c r="C16213" s="164">
        <v>75</v>
      </c>
      <c r="D16213" s="164">
        <v>416</v>
      </c>
      <c r="E16213" s="150" t="s">
        <v>317</v>
      </c>
      <c r="F16213" s="165"/>
      <c r="G16213" s="164"/>
      <c r="H16213" s="164">
        <f>IF(SUM('Раздел 2.15.3'!AA21:AA104)='Раздел 2.1.3.3'!P30,0,1)</f>
        <v>0</v>
      </c>
      <c r="J16213" s="6"/>
    </row>
    <row r="16214" spans="1:10" x14ac:dyDescent="0.2">
      <c r="A16214" s="6">
        <f t="shared" si="241"/>
        <v>609562</v>
      </c>
      <c r="B16214" s="6">
        <v>75</v>
      </c>
      <c r="C16214" s="7">
        <v>76</v>
      </c>
      <c r="D16214" s="6">
        <v>417</v>
      </c>
      <c r="E16214" s="188" t="s">
        <v>0</v>
      </c>
      <c r="H16214" s="6">
        <f>IF('Раздел 2.6.1'!AF22=SUM('Раздел 2.5.1.1'!Y25,'Раздел 2.5.2.1'!AK22,'Раздел 2.5.2.1'!AX22,'Раздел 2.5.2.1'!AZ22),0,1)</f>
        <v>0</v>
      </c>
    </row>
    <row r="16215" spans="1:10" x14ac:dyDescent="0.2">
      <c r="A16215" s="6">
        <f t="shared" si="241"/>
        <v>609562</v>
      </c>
      <c r="B16215" s="6">
        <v>75</v>
      </c>
      <c r="C16215" s="7">
        <v>76</v>
      </c>
      <c r="D16215" s="6">
        <v>418</v>
      </c>
      <c r="E16215" s="188" t="s">
        <v>1</v>
      </c>
      <c r="H16215" s="6">
        <f>IF('Раздел 2.6.2'!AF22=SUM('Раздел 2.5.1.2'!Y25,'Раздел 2.5.2.2'!AK22,'Раздел 2.5.2.2'!AX22,'Раздел 2.5.2.2'!AZ22),0,1)</f>
        <v>0</v>
      </c>
    </row>
    <row r="16216" spans="1:10" x14ac:dyDescent="0.2">
      <c r="A16216" s="6">
        <f t="shared" si="241"/>
        <v>609562</v>
      </c>
      <c r="B16216" s="6">
        <v>75</v>
      </c>
      <c r="C16216" s="119">
        <v>76</v>
      </c>
      <c r="D16216" s="119">
        <v>419</v>
      </c>
      <c r="E16216" s="192" t="s">
        <v>2</v>
      </c>
      <c r="F16216" s="119"/>
      <c r="G16216" s="119"/>
      <c r="H16216" s="119">
        <f>IF('Раздел 2.6.3'!AF22=SUM('Раздел 2.5.1.3'!Y25,'Раздел 2.5.2.3'!AK22,'Раздел 2.5.2.3'!AX22,'Раздел 2.5.2.3'!AZ22),0,1)</f>
        <v>0</v>
      </c>
    </row>
    <row r="16217" spans="1:10" x14ac:dyDescent="0.2">
      <c r="A16217" s="6">
        <f t="shared" si="241"/>
        <v>609562</v>
      </c>
      <c r="B16217" s="6">
        <v>75</v>
      </c>
      <c r="C16217" s="7">
        <v>77</v>
      </c>
      <c r="D16217" s="6">
        <v>420</v>
      </c>
      <c r="E16217" s="190" t="s">
        <v>497</v>
      </c>
      <c r="F16217" s="7"/>
      <c r="G16217" s="7"/>
      <c r="H16217" s="6">
        <f>IF('Раздел 2.6.1'!Y22=SUM('Раздел 2.5.2.1'!AK21,'Раздел 2.5.2.1'!AX21,'Раздел 2.5.2.1'!AZ21),0,1)</f>
        <v>0</v>
      </c>
    </row>
    <row r="16218" spans="1:10" x14ac:dyDescent="0.2">
      <c r="A16218" s="6">
        <f t="shared" si="241"/>
        <v>609562</v>
      </c>
      <c r="B16218" s="6">
        <v>75</v>
      </c>
      <c r="C16218" s="7">
        <v>77</v>
      </c>
      <c r="D16218" s="6">
        <v>421</v>
      </c>
      <c r="E16218" s="190" t="s">
        <v>498</v>
      </c>
      <c r="F16218" s="7"/>
      <c r="G16218" s="7"/>
      <c r="H16218" s="6">
        <f>IF('Раздел 2.6.2'!Y22=SUM('Раздел 2.5.2.2'!AK21,'Раздел 2.5.2.2'!AX21,'Раздел 2.5.2.2'!AZ21),0,1)</f>
        <v>0</v>
      </c>
    </row>
    <row r="16219" spans="1:10" x14ac:dyDescent="0.2">
      <c r="A16219" s="6">
        <f t="shared" si="241"/>
        <v>609562</v>
      </c>
      <c r="B16219" s="6">
        <v>75</v>
      </c>
      <c r="C16219" s="119">
        <v>77</v>
      </c>
      <c r="D16219" s="119">
        <v>422</v>
      </c>
      <c r="E16219" s="191" t="s">
        <v>499</v>
      </c>
      <c r="F16219" s="119"/>
      <c r="G16219" s="119"/>
      <c r="H16219" s="119">
        <f>IF('Раздел 2.6.3'!Y22=SUM('Раздел 2.5.2.3'!AK21,'Раздел 2.5.2.3'!AX21,'Раздел 2.5.2.3'!AZ21),0,1)</f>
        <v>0</v>
      </c>
    </row>
    <row r="16220" spans="1:10" x14ac:dyDescent="0.2">
      <c r="A16220" s="6">
        <f t="shared" si="241"/>
        <v>609562</v>
      </c>
      <c r="B16220" s="6">
        <v>75</v>
      </c>
      <c r="C16220" s="7">
        <v>78</v>
      </c>
      <c r="D16220" s="6">
        <v>423</v>
      </c>
      <c r="E16220" s="189" t="s">
        <v>503</v>
      </c>
      <c r="F16220" s="7"/>
      <c r="G16220" s="7"/>
      <c r="H16220" s="6">
        <f>IF('Раздел 2.6.1'!AF30=SUM('Раздел 2.5.1.1'!AA25,'Раздел 2.5.1.1'!AC25,'Раздел 2.5.2.1'!BB22,'Раздел 2.5.2.1'!BF22,'Раздел 2.5.2.1'!BH22),0,1)</f>
        <v>0</v>
      </c>
    </row>
    <row r="16221" spans="1:10" x14ac:dyDescent="0.2">
      <c r="A16221" s="6">
        <f t="shared" si="241"/>
        <v>609562</v>
      </c>
      <c r="B16221" s="6">
        <v>75</v>
      </c>
      <c r="C16221" s="7">
        <v>78</v>
      </c>
      <c r="D16221" s="6">
        <v>424</v>
      </c>
      <c r="E16221" s="190" t="s">
        <v>504</v>
      </c>
      <c r="F16221" s="7"/>
      <c r="G16221" s="7"/>
      <c r="H16221" s="6">
        <f>IF('Раздел 2.6.2'!AF30=SUM('Раздел 2.5.1.2'!AA25,'Раздел 2.5.1.2'!AC25,'Раздел 2.5.2.2'!BB22,'Раздел 2.5.2.2'!BF22,'Раздел 2.5.2.2'!BH22),0,1)</f>
        <v>0</v>
      </c>
    </row>
    <row r="16222" spans="1:10" x14ac:dyDescent="0.2">
      <c r="A16222" s="6">
        <f t="shared" si="241"/>
        <v>609562</v>
      </c>
      <c r="B16222" s="6">
        <v>75</v>
      </c>
      <c r="C16222" s="119">
        <v>78</v>
      </c>
      <c r="D16222" s="119">
        <v>425</v>
      </c>
      <c r="E16222" s="191" t="s">
        <v>505</v>
      </c>
      <c r="F16222" s="119"/>
      <c r="G16222" s="119"/>
      <c r="H16222" s="119">
        <f>IF('Раздел 2.6.3'!AF30=SUM('Раздел 2.5.1.3'!AA25,'Раздел 2.5.1.3'!AC25,'Раздел 2.5.2.3'!BB22,'Раздел 2.5.2.3'!BF22,'Раздел 2.5.2.3'!BH22),0,1)</f>
        <v>0</v>
      </c>
    </row>
    <row r="16223" spans="1:10" x14ac:dyDescent="0.2">
      <c r="A16223" s="6">
        <f t="shared" si="241"/>
        <v>609562</v>
      </c>
      <c r="B16223" s="6">
        <v>75</v>
      </c>
      <c r="C16223" s="7">
        <v>79</v>
      </c>
      <c r="D16223" s="6">
        <v>426</v>
      </c>
      <c r="E16223" s="188" t="s">
        <v>500</v>
      </c>
      <c r="F16223" s="7"/>
      <c r="G16223" s="7"/>
      <c r="H16223" s="6">
        <f>IF('Раздел 2.6.1'!Y30=SUM('Раздел 2.5.2.1'!BB21,'Раздел 2.5.2.1'!BF21,'Раздел 2.5.2.1'!BH21),0,1)</f>
        <v>0</v>
      </c>
    </row>
    <row r="16224" spans="1:10" x14ac:dyDescent="0.2">
      <c r="A16224" s="6">
        <f t="shared" si="241"/>
        <v>609562</v>
      </c>
      <c r="B16224" s="6">
        <v>75</v>
      </c>
      <c r="C16224" s="7">
        <v>79</v>
      </c>
      <c r="D16224" s="6">
        <v>427</v>
      </c>
      <c r="E16224" s="188" t="s">
        <v>501</v>
      </c>
      <c r="F16224" s="7"/>
      <c r="G16224" s="7"/>
      <c r="H16224" s="6">
        <f>IF('Раздел 2.6.2'!Y30=SUM('Раздел 2.5.2.2'!BB21,'Раздел 2.5.2.2'!BF21,'Раздел 2.5.2.2'!BH21),0,1)</f>
        <v>0</v>
      </c>
    </row>
    <row r="16225" spans="1:8" ht="13.5" thickBot="1" x14ac:dyDescent="0.25">
      <c r="A16225" s="6">
        <f t="shared" si="241"/>
        <v>609562</v>
      </c>
      <c r="B16225" s="6">
        <v>75</v>
      </c>
      <c r="C16225" s="157">
        <v>79</v>
      </c>
      <c r="D16225" s="157">
        <v>428</v>
      </c>
      <c r="E16225" s="195" t="s">
        <v>502</v>
      </c>
      <c r="F16225" s="157"/>
      <c r="G16225" s="157"/>
      <c r="H16225" s="157">
        <f>IF('Раздел 2.6.3'!Y30=SUM('Раздел 2.5.2.3'!BB21,'Раздел 2.5.2.3'!BF21,'Раздел 2.5.2.3'!BH21),0,1)</f>
        <v>0</v>
      </c>
    </row>
    <row r="16226" spans="1:8" x14ac:dyDescent="0.2">
      <c r="A16226" s="6">
        <f t="shared" si="241"/>
        <v>609562</v>
      </c>
      <c r="B16226" s="6">
        <v>75</v>
      </c>
      <c r="C16226" s="6">
        <v>80</v>
      </c>
      <c r="D16226" s="6">
        <v>429</v>
      </c>
      <c r="E16226" s="196" t="s">
        <v>318</v>
      </c>
      <c r="H16226" s="147">
        <f>IF(SUM('Раздел 2.15.1'!P85:P187)&lt;='Раздел 2.1.1.1'!P30,0,1)</f>
        <v>0</v>
      </c>
    </row>
    <row r="16227" spans="1:8" x14ac:dyDescent="0.2">
      <c r="A16227" s="6">
        <f t="shared" si="241"/>
        <v>609562</v>
      </c>
      <c r="B16227" s="6">
        <v>75</v>
      </c>
      <c r="C16227" s="6">
        <v>80</v>
      </c>
      <c r="D16227" s="6">
        <v>430</v>
      </c>
      <c r="E16227" s="196" t="s">
        <v>319</v>
      </c>
      <c r="H16227" s="147">
        <f>IF(SUM('Раздел 2.15.2'!P85:P187)&lt;='Раздел 2.1.1.2'!P30,0,1)</f>
        <v>0</v>
      </c>
    </row>
    <row r="16228" spans="1:8" x14ac:dyDescent="0.2">
      <c r="A16228" s="6">
        <f t="shared" si="241"/>
        <v>609562</v>
      </c>
      <c r="B16228" s="6">
        <v>75</v>
      </c>
      <c r="C16228" s="119">
        <v>80</v>
      </c>
      <c r="D16228" s="119">
        <v>431</v>
      </c>
      <c r="E16228" s="197" t="s">
        <v>320</v>
      </c>
      <c r="F16228" s="119"/>
      <c r="G16228" s="119"/>
      <c r="H16228" s="167">
        <f>IF(SUM('Раздел 2.15.3'!P85:P187)&lt;='Раздел 2.1.1.3'!P30,0,1)</f>
        <v>0</v>
      </c>
    </row>
    <row r="16229" spans="1:8" x14ac:dyDescent="0.2">
      <c r="A16229" s="6">
        <f t="shared" si="241"/>
        <v>609562</v>
      </c>
      <c r="B16229" s="6">
        <v>75</v>
      </c>
      <c r="C16229" s="6">
        <v>81</v>
      </c>
      <c r="D16229" s="6">
        <v>432</v>
      </c>
      <c r="E16229" s="196" t="s">
        <v>321</v>
      </c>
      <c r="H16229" s="147">
        <f>IF(SUM('Раздел 2.15.1'!Q85:Q187)&lt;='Раздел 2.1.1.1'!Q30,0,1)</f>
        <v>0</v>
      </c>
    </row>
    <row r="16230" spans="1:8" x14ac:dyDescent="0.2">
      <c r="A16230" s="6">
        <f t="shared" si="241"/>
        <v>609562</v>
      </c>
      <c r="B16230" s="6">
        <v>75</v>
      </c>
      <c r="C16230" s="6">
        <v>81</v>
      </c>
      <c r="D16230" s="6">
        <v>433</v>
      </c>
      <c r="E16230" s="196" t="s">
        <v>322</v>
      </c>
      <c r="H16230" s="147">
        <f>IF(SUM('Раздел 2.15.2'!Q85:Q187)&lt;='Раздел 2.1.1.2'!Q30,0,1)</f>
        <v>0</v>
      </c>
    </row>
    <row r="16231" spans="1:8" x14ac:dyDescent="0.2">
      <c r="A16231" s="6">
        <f t="shared" si="241"/>
        <v>609562</v>
      </c>
      <c r="B16231" s="6">
        <v>75</v>
      </c>
      <c r="C16231" s="119">
        <v>81</v>
      </c>
      <c r="D16231" s="119">
        <v>434</v>
      </c>
      <c r="E16231" s="197" t="s">
        <v>323</v>
      </c>
      <c r="F16231" s="119"/>
      <c r="G16231" s="119"/>
      <c r="H16231" s="167">
        <f>IF(SUM('Раздел 2.15.3'!Q85:Q187)&lt;='Раздел 2.1.1.3'!Q30,0,1)</f>
        <v>0</v>
      </c>
    </row>
    <row r="16232" spans="1:8" x14ac:dyDescent="0.2">
      <c r="A16232" s="6">
        <f t="shared" si="241"/>
        <v>609562</v>
      </c>
      <c r="B16232" s="6">
        <v>75</v>
      </c>
      <c r="C16232" s="7">
        <v>82</v>
      </c>
      <c r="D16232" s="6">
        <v>435</v>
      </c>
      <c r="E16232" s="198" t="s">
        <v>324</v>
      </c>
      <c r="F16232" s="7"/>
      <c r="G16232" s="7"/>
      <c r="H16232" s="147">
        <f>IF(SUM('Раздел 2.15.1'!R85:R187)&lt;='Раздел 2.1.1.1'!R30,0,1)</f>
        <v>0</v>
      </c>
    </row>
    <row r="16233" spans="1:8" x14ac:dyDescent="0.2">
      <c r="A16233" s="6">
        <f t="shared" si="241"/>
        <v>609562</v>
      </c>
      <c r="B16233" s="6">
        <v>75</v>
      </c>
      <c r="C16233" s="7">
        <v>82</v>
      </c>
      <c r="D16233" s="6">
        <v>436</v>
      </c>
      <c r="E16233" s="198" t="s">
        <v>325</v>
      </c>
      <c r="F16233" s="7"/>
      <c r="G16233" s="7"/>
      <c r="H16233" s="147">
        <f>IF(SUM('Раздел 2.15.2'!R85:R187)&lt;='Раздел 2.1.1.2'!R30,0,1)</f>
        <v>0</v>
      </c>
    </row>
    <row r="16234" spans="1:8" x14ac:dyDescent="0.2">
      <c r="A16234" s="6">
        <f t="shared" si="241"/>
        <v>609562</v>
      </c>
      <c r="B16234" s="6">
        <v>75</v>
      </c>
      <c r="C16234" s="119">
        <v>82</v>
      </c>
      <c r="D16234" s="119">
        <v>437</v>
      </c>
      <c r="E16234" s="197" t="s">
        <v>326</v>
      </c>
      <c r="F16234" s="119"/>
      <c r="G16234" s="119"/>
      <c r="H16234" s="167">
        <f>IF(SUM('Раздел 2.15.3'!R85:R187)&lt;='Раздел 2.1.1.3'!R30,0,1)</f>
        <v>0</v>
      </c>
    </row>
    <row r="16235" spans="1:8" x14ac:dyDescent="0.2">
      <c r="A16235" s="6">
        <f t="shared" si="241"/>
        <v>609562</v>
      </c>
      <c r="B16235" s="6">
        <v>75</v>
      </c>
      <c r="C16235" s="7">
        <v>83</v>
      </c>
      <c r="D16235" s="6">
        <v>438</v>
      </c>
      <c r="E16235" s="198" t="s">
        <v>327</v>
      </c>
      <c r="F16235" s="7"/>
      <c r="G16235" s="7"/>
      <c r="H16235" s="147">
        <f>IF(SUM('Раздел 2.15.1'!S85:S187)&lt;='Раздел 2.1.1.1'!S30,0,1)</f>
        <v>0</v>
      </c>
    </row>
    <row r="16236" spans="1:8" x14ac:dyDescent="0.2">
      <c r="A16236" s="6">
        <f t="shared" si="241"/>
        <v>609562</v>
      </c>
      <c r="B16236" s="6">
        <v>75</v>
      </c>
      <c r="C16236" s="7">
        <v>83</v>
      </c>
      <c r="D16236" s="6">
        <v>439</v>
      </c>
      <c r="E16236" s="198" t="s">
        <v>328</v>
      </c>
      <c r="F16236" s="7"/>
      <c r="G16236" s="7"/>
      <c r="H16236" s="147">
        <f>IF(SUM('Раздел 2.15.2'!S85:S187)&lt;='Раздел 2.1.1.2'!S30,0,1)</f>
        <v>0</v>
      </c>
    </row>
    <row r="16237" spans="1:8" x14ac:dyDescent="0.2">
      <c r="A16237" s="6">
        <f t="shared" si="241"/>
        <v>609562</v>
      </c>
      <c r="B16237" s="6">
        <v>75</v>
      </c>
      <c r="C16237" s="119">
        <v>83</v>
      </c>
      <c r="D16237" s="119">
        <v>440</v>
      </c>
      <c r="E16237" s="197" t="s">
        <v>329</v>
      </c>
      <c r="F16237" s="119"/>
      <c r="G16237" s="119"/>
      <c r="H16237" s="167">
        <f>IF(SUM('Раздел 2.15.3'!S85:S187)&lt;='Раздел 2.1.1.3'!S30,0,1)</f>
        <v>0</v>
      </c>
    </row>
    <row r="16238" spans="1:8" x14ac:dyDescent="0.2">
      <c r="A16238" s="6">
        <f t="shared" si="241"/>
        <v>609562</v>
      </c>
      <c r="B16238" s="6">
        <v>75</v>
      </c>
      <c r="C16238" s="7">
        <v>84</v>
      </c>
      <c r="D16238" s="6">
        <v>441</v>
      </c>
      <c r="E16238" s="198" t="s">
        <v>330</v>
      </c>
      <c r="F16238" s="7"/>
      <c r="G16238" s="7"/>
      <c r="H16238" s="147">
        <f>IF(SUM('Раздел 2.15.1'!T85:T187)&lt;='Раздел 2.1.1.1'!T30,0,1)</f>
        <v>0</v>
      </c>
    </row>
    <row r="16239" spans="1:8" x14ac:dyDescent="0.2">
      <c r="A16239" s="6">
        <f t="shared" si="241"/>
        <v>609562</v>
      </c>
      <c r="B16239" s="6">
        <v>75</v>
      </c>
      <c r="C16239" s="7">
        <v>84</v>
      </c>
      <c r="D16239" s="6">
        <v>442</v>
      </c>
      <c r="E16239" s="198" t="s">
        <v>331</v>
      </c>
      <c r="F16239" s="7"/>
      <c r="G16239" s="7"/>
      <c r="H16239" s="147">
        <f>IF(SUM('Раздел 2.15.2'!T85:T187)&lt;='Раздел 2.1.1.2'!T30,0,1)</f>
        <v>0</v>
      </c>
    </row>
    <row r="16240" spans="1:8" x14ac:dyDescent="0.2">
      <c r="A16240" s="6">
        <f t="shared" si="241"/>
        <v>609562</v>
      </c>
      <c r="B16240" s="6">
        <v>75</v>
      </c>
      <c r="C16240" s="119">
        <v>84</v>
      </c>
      <c r="D16240" s="119">
        <v>443</v>
      </c>
      <c r="E16240" s="197" t="s">
        <v>332</v>
      </c>
      <c r="F16240" s="119"/>
      <c r="G16240" s="119"/>
      <c r="H16240" s="167">
        <f>IF(SUM('Раздел 2.15.3'!T85:T187)&lt;='Раздел 2.1.1.3'!T30,0,1)</f>
        <v>0</v>
      </c>
    </row>
    <row r="16241" spans="1:8" x14ac:dyDescent="0.2">
      <c r="A16241" s="6">
        <f t="shared" si="241"/>
        <v>609562</v>
      </c>
      <c r="B16241" s="6">
        <v>75</v>
      </c>
      <c r="C16241" s="7">
        <v>85</v>
      </c>
      <c r="D16241" s="6">
        <v>444</v>
      </c>
      <c r="E16241" s="198" t="s">
        <v>333</v>
      </c>
      <c r="F16241" s="7"/>
      <c r="G16241" s="7"/>
      <c r="H16241" s="147">
        <f>IF(SUM('Раздел 2.15.1'!U85:U187)&lt;=SUM('Раздел 2.1.1.1'!U30:Y30),0,1)</f>
        <v>0</v>
      </c>
    </row>
    <row r="16242" spans="1:8" x14ac:dyDescent="0.2">
      <c r="A16242" s="6">
        <f t="shared" si="241"/>
        <v>609562</v>
      </c>
      <c r="B16242" s="6">
        <v>75</v>
      </c>
      <c r="C16242" s="7">
        <v>85</v>
      </c>
      <c r="D16242" s="6">
        <v>445</v>
      </c>
      <c r="E16242" s="198" t="s">
        <v>334</v>
      </c>
      <c r="F16242" s="7"/>
      <c r="G16242" s="7"/>
      <c r="H16242" s="147">
        <f>IF(SUM('Раздел 2.15.2'!U85:U187)&lt;=SUM('Раздел 2.1.1.2'!U30:Y30),0,1)</f>
        <v>0</v>
      </c>
    </row>
    <row r="16243" spans="1:8" x14ac:dyDescent="0.2">
      <c r="A16243" s="6">
        <f t="shared" si="241"/>
        <v>609562</v>
      </c>
      <c r="B16243" s="6">
        <v>75</v>
      </c>
      <c r="C16243" s="119">
        <v>85</v>
      </c>
      <c r="D16243" s="119">
        <v>446</v>
      </c>
      <c r="E16243" s="197" t="s">
        <v>335</v>
      </c>
      <c r="F16243" s="119"/>
      <c r="G16243" s="119"/>
      <c r="H16243" s="167">
        <f>IF(SUM('Раздел 2.15.3'!U85:U187)&lt;=SUM('Раздел 2.1.1.3'!U30:Y30),0,1)</f>
        <v>0</v>
      </c>
    </row>
    <row r="16244" spans="1:8" x14ac:dyDescent="0.2">
      <c r="A16244" s="6">
        <f t="shared" si="241"/>
        <v>609562</v>
      </c>
      <c r="B16244" s="6">
        <v>75</v>
      </c>
      <c r="C16244" s="7">
        <v>86</v>
      </c>
      <c r="D16244" s="6">
        <v>447</v>
      </c>
      <c r="E16244" s="198" t="s">
        <v>336</v>
      </c>
      <c r="F16244" s="7"/>
      <c r="G16244" s="7"/>
      <c r="H16244" s="147">
        <f>IF(SUM('Раздел 2.15.1'!V85:V187)&lt;=SUM('Раздел 2.1.1.1'!Z30:AC30),0,1)</f>
        <v>0</v>
      </c>
    </row>
    <row r="16245" spans="1:8" x14ac:dyDescent="0.2">
      <c r="A16245" s="6">
        <f t="shared" si="241"/>
        <v>609562</v>
      </c>
      <c r="B16245" s="6">
        <v>75</v>
      </c>
      <c r="C16245" s="7">
        <v>86</v>
      </c>
      <c r="D16245" s="6">
        <v>448</v>
      </c>
      <c r="E16245" s="198" t="s">
        <v>337</v>
      </c>
      <c r="F16245" s="7"/>
      <c r="G16245" s="7"/>
      <c r="H16245" s="147">
        <f>IF(SUM('Раздел 2.15.2'!V85:V187)&lt;=SUM('Раздел 2.1.1.2'!Z30:AC30),0,1)</f>
        <v>0</v>
      </c>
    </row>
    <row r="16246" spans="1:8" x14ac:dyDescent="0.2">
      <c r="A16246" s="6">
        <f t="shared" si="241"/>
        <v>609562</v>
      </c>
      <c r="B16246" s="6">
        <v>75</v>
      </c>
      <c r="C16246" s="119">
        <v>86</v>
      </c>
      <c r="D16246" s="119">
        <v>449</v>
      </c>
      <c r="E16246" s="197" t="s">
        <v>338</v>
      </c>
      <c r="F16246" s="119"/>
      <c r="G16246" s="119"/>
      <c r="H16246" s="167">
        <f>IF(SUM('Раздел 2.15.3'!V85:V187)&lt;=SUM('Раздел 2.1.1.3'!Z30:AC30),0,1)</f>
        <v>0</v>
      </c>
    </row>
    <row r="16247" spans="1:8" x14ac:dyDescent="0.2">
      <c r="A16247" s="6">
        <f t="shared" si="241"/>
        <v>609562</v>
      </c>
      <c r="B16247" s="6">
        <v>75</v>
      </c>
      <c r="C16247" s="7">
        <v>87</v>
      </c>
      <c r="D16247" s="6">
        <v>450</v>
      </c>
      <c r="E16247" s="199" t="s">
        <v>339</v>
      </c>
      <c r="F16247" s="7"/>
      <c r="G16247" s="7"/>
      <c r="H16247" s="147">
        <f>IF(SUM('Раздел 2.15.1'!W85:W187)&lt;=SUM('Раздел 2.1.2.1'!P44,'Раздел 2.1.3.1'!P30),0,1)</f>
        <v>0</v>
      </c>
    </row>
    <row r="16248" spans="1:8" x14ac:dyDescent="0.2">
      <c r="A16248" s="6">
        <f t="shared" si="241"/>
        <v>609562</v>
      </c>
      <c r="B16248" s="6">
        <v>75</v>
      </c>
      <c r="C16248" s="7">
        <v>87</v>
      </c>
      <c r="D16248" s="6">
        <v>451</v>
      </c>
      <c r="E16248" s="199" t="s">
        <v>340</v>
      </c>
      <c r="F16248" s="7"/>
      <c r="G16248" s="7"/>
      <c r="H16248" s="147">
        <f>IF(SUM('Раздел 2.15.2'!W85:W187)&lt;=SUM('Раздел 2.1.2.2'!P44,'Раздел 2.1.3.2'!P30),0,1)</f>
        <v>0</v>
      </c>
    </row>
    <row r="16249" spans="1:8" x14ac:dyDescent="0.2">
      <c r="A16249" s="6">
        <f t="shared" si="241"/>
        <v>609562</v>
      </c>
      <c r="B16249" s="6">
        <v>75</v>
      </c>
      <c r="C16249" s="119">
        <v>87</v>
      </c>
      <c r="D16249" s="119">
        <v>452</v>
      </c>
      <c r="E16249" s="200" t="s">
        <v>341</v>
      </c>
      <c r="F16249" s="119"/>
      <c r="G16249" s="119"/>
      <c r="H16249" s="167">
        <f>IF(SUM('Раздел 2.15.3'!W85:W187)&lt;=SUM('Раздел 2.1.2.3'!P44,'Раздел 2.1.3.3'!P30),0,1)</f>
        <v>0</v>
      </c>
    </row>
    <row r="16250" spans="1:8" x14ac:dyDescent="0.2">
      <c r="A16250" s="6">
        <f t="shared" si="241"/>
        <v>609562</v>
      </c>
      <c r="B16250" s="6">
        <v>75</v>
      </c>
      <c r="C16250" s="7">
        <v>88</v>
      </c>
      <c r="D16250" s="6">
        <v>453</v>
      </c>
      <c r="E16250" s="198" t="s">
        <v>342</v>
      </c>
      <c r="F16250" s="7"/>
      <c r="G16250" s="7"/>
      <c r="H16250" s="147">
        <f>IF(SUM('Раздел 2.15.1'!X85:X187)&lt;=SUM('Раздел 2.1.2.1'!Q44:AF44),0,1)</f>
        <v>0</v>
      </c>
    </row>
    <row r="16251" spans="1:8" x14ac:dyDescent="0.2">
      <c r="A16251" s="6">
        <f t="shared" si="241"/>
        <v>609562</v>
      </c>
      <c r="B16251" s="6">
        <v>75</v>
      </c>
      <c r="C16251" s="7">
        <v>88</v>
      </c>
      <c r="D16251" s="6">
        <v>454</v>
      </c>
      <c r="E16251" s="198" t="s">
        <v>343</v>
      </c>
      <c r="F16251" s="7"/>
      <c r="G16251" s="7"/>
      <c r="H16251" s="147">
        <f>IF(SUM('Раздел 2.15.2'!X85:X187)&lt;=SUM('Раздел 2.1.2.2'!Q44:AF44),0,1)</f>
        <v>0</v>
      </c>
    </row>
    <row r="16252" spans="1:8" x14ac:dyDescent="0.2">
      <c r="A16252" s="6">
        <f t="shared" si="241"/>
        <v>609562</v>
      </c>
      <c r="B16252" s="6">
        <v>75</v>
      </c>
      <c r="C16252" s="119">
        <v>88</v>
      </c>
      <c r="D16252" s="119">
        <v>455</v>
      </c>
      <c r="E16252" s="197" t="s">
        <v>344</v>
      </c>
      <c r="F16252" s="119"/>
      <c r="G16252" s="119"/>
      <c r="H16252" s="167">
        <f>IF(SUM('Раздел 2.15.3'!X85:X187)&lt;=SUM('Раздел 2.1.2.3'!Q44:AF44),0,1)</f>
        <v>0</v>
      </c>
    </row>
    <row r="16253" spans="1:8" x14ac:dyDescent="0.2">
      <c r="A16253" s="6">
        <f t="shared" si="241"/>
        <v>609562</v>
      </c>
      <c r="B16253" s="6">
        <v>75</v>
      </c>
      <c r="C16253" s="7">
        <v>89</v>
      </c>
      <c r="D16253" s="6">
        <v>456</v>
      </c>
      <c r="E16253" s="198" t="s">
        <v>345</v>
      </c>
      <c r="F16253" s="7"/>
      <c r="G16253" s="7"/>
      <c r="H16253" s="147">
        <f>IF(SUM('Раздел 2.15.1'!Y85:Y187)&lt;=SUM('Раздел 2.1.2.1'!AG44:AZ44),0,1)</f>
        <v>0</v>
      </c>
    </row>
    <row r="16254" spans="1:8" x14ac:dyDescent="0.2">
      <c r="A16254" s="6">
        <f t="shared" si="241"/>
        <v>609562</v>
      </c>
      <c r="B16254" s="6">
        <v>75</v>
      </c>
      <c r="C16254" s="7">
        <v>89</v>
      </c>
      <c r="D16254" s="6">
        <v>457</v>
      </c>
      <c r="E16254" s="198" t="s">
        <v>346</v>
      </c>
      <c r="F16254" s="7"/>
      <c r="G16254" s="7"/>
      <c r="H16254" s="147">
        <f>IF(SUM('Раздел 2.15.2'!Y85:Y187)&lt;=SUM('Раздел 2.1.2.2'!AG44:AZ44),0,1)</f>
        <v>0</v>
      </c>
    </row>
    <row r="16255" spans="1:8" x14ac:dyDescent="0.2">
      <c r="A16255" s="6">
        <f t="shared" si="241"/>
        <v>609562</v>
      </c>
      <c r="B16255" s="6">
        <v>75</v>
      </c>
      <c r="C16255" s="119">
        <v>89</v>
      </c>
      <c r="D16255" s="119">
        <v>458</v>
      </c>
      <c r="E16255" s="197" t="s">
        <v>347</v>
      </c>
      <c r="F16255" s="119"/>
      <c r="G16255" s="119"/>
      <c r="H16255" s="167">
        <f>IF(SUM('Раздел 2.15.3'!Y85:Y187)&lt;=SUM('Раздел 2.1.2.3'!AG44:AZ44),0,1)</f>
        <v>0</v>
      </c>
    </row>
    <row r="16256" spans="1:8" x14ac:dyDescent="0.2">
      <c r="A16256" s="6">
        <f t="shared" si="241"/>
        <v>609562</v>
      </c>
      <c r="B16256" s="6">
        <v>75</v>
      </c>
      <c r="C16256" s="7">
        <v>90</v>
      </c>
      <c r="D16256" s="6">
        <v>459</v>
      </c>
      <c r="E16256" s="198" t="s">
        <v>348</v>
      </c>
      <c r="F16256" s="7"/>
      <c r="G16256" s="7"/>
      <c r="H16256" s="147">
        <f>IF(SUM('Раздел 2.15.1'!Z85:Z187)&lt;=SUM('Раздел 2.1.2.1'!BA44:BH44),0,1)</f>
        <v>0</v>
      </c>
    </row>
    <row r="16257" spans="1:8" x14ac:dyDescent="0.2">
      <c r="A16257" s="6">
        <f t="shared" si="241"/>
        <v>609562</v>
      </c>
      <c r="B16257" s="6">
        <v>75</v>
      </c>
      <c r="C16257" s="7">
        <v>90</v>
      </c>
      <c r="D16257" s="6">
        <v>460</v>
      </c>
      <c r="E16257" s="198" t="s">
        <v>349</v>
      </c>
      <c r="F16257" s="7"/>
      <c r="G16257" s="7"/>
      <c r="H16257" s="147">
        <f>IF(SUM('Раздел 2.15.2'!Z85:Z187)&lt;=SUM('Раздел 2.1.2.2'!BA44:BH44),0,1)</f>
        <v>0</v>
      </c>
    </row>
    <row r="16258" spans="1:8" x14ac:dyDescent="0.2">
      <c r="A16258" s="6">
        <f t="shared" si="241"/>
        <v>609562</v>
      </c>
      <c r="B16258" s="6">
        <v>75</v>
      </c>
      <c r="C16258" s="119">
        <v>90</v>
      </c>
      <c r="D16258" s="119">
        <v>461</v>
      </c>
      <c r="E16258" s="197" t="s">
        <v>350</v>
      </c>
      <c r="F16258" s="119"/>
      <c r="G16258" s="119"/>
      <c r="H16258" s="167">
        <f>IF(SUM('Раздел 2.15.3'!Z85:Z187)&lt;=SUM('Раздел 2.1.2.3'!BA44:BH44),0,1)</f>
        <v>0</v>
      </c>
    </row>
    <row r="16259" spans="1:8" x14ac:dyDescent="0.2">
      <c r="A16259" s="6">
        <f t="shared" si="241"/>
        <v>609562</v>
      </c>
      <c r="B16259" s="6">
        <v>75</v>
      </c>
      <c r="C16259" s="7">
        <v>91</v>
      </c>
      <c r="D16259" s="6">
        <v>462</v>
      </c>
      <c r="E16259" s="198" t="s">
        <v>351</v>
      </c>
      <c r="F16259" s="7"/>
      <c r="G16259" s="7"/>
      <c r="H16259" s="147">
        <f>IF(SUM('Раздел 2.15.1'!AA85:AA187)&lt;='Раздел 2.1.3.1'!P30,0,1)</f>
        <v>0</v>
      </c>
    </row>
    <row r="16260" spans="1:8" x14ac:dyDescent="0.2">
      <c r="A16260" s="6">
        <f t="shared" si="241"/>
        <v>609562</v>
      </c>
      <c r="B16260" s="6">
        <v>75</v>
      </c>
      <c r="C16260" s="7">
        <v>91</v>
      </c>
      <c r="D16260" s="6">
        <v>463</v>
      </c>
      <c r="E16260" s="198" t="s">
        <v>352</v>
      </c>
      <c r="F16260" s="7"/>
      <c r="G16260" s="7"/>
      <c r="H16260" s="170">
        <f>IF(SUM('Раздел 2.15.2'!AA85:AA187)&lt;='Раздел 2.1.3.2'!P30,0,1)</f>
        <v>0</v>
      </c>
    </row>
    <row r="16261" spans="1:8" ht="13.5" thickBot="1" x14ac:dyDescent="0.25">
      <c r="A16261" s="6">
        <f t="shared" si="241"/>
        <v>609562</v>
      </c>
      <c r="B16261" s="6">
        <v>75</v>
      </c>
      <c r="C16261" s="157">
        <v>91</v>
      </c>
      <c r="D16261" s="164">
        <v>464</v>
      </c>
      <c r="E16261" s="201" t="s">
        <v>1092</v>
      </c>
      <c r="F16261" s="157"/>
      <c r="G16261" s="157"/>
      <c r="H16261" s="164">
        <f>IF(SUM('Раздел 2.15.3'!AA85:AA187)&lt;='Раздел 2.1.3.3'!P30,0,1)</f>
        <v>0</v>
      </c>
    </row>
    <row r="16262" spans="1:8" x14ac:dyDescent="0.2">
      <c r="A16262" s="6">
        <f t="shared" si="241"/>
        <v>609562</v>
      </c>
      <c r="B16262" s="6">
        <v>75</v>
      </c>
      <c r="C16262" s="147">
        <v>92</v>
      </c>
      <c r="D16262" s="6">
        <v>465</v>
      </c>
      <c r="E16262" s="203" t="s">
        <v>665</v>
      </c>
      <c r="F16262" s="7"/>
      <c r="G16262" s="7"/>
      <c r="H16262" s="147">
        <f>IF(OR(AND(SUM('Раздел 1.2'!P25,'Раздел 1.2'!P36)=0,SUM('Раздел 2.1.2.1'!P21:BM53)=0),AND(SUM('Раздел 1.2'!P25,'Раздел 1.2'!P36)&gt;0,SUM('Раздел 2.1.2.1'!P21:BM53)&gt;0),AND(SUM('Раздел 1.2'!P25,'Раздел 1.2'!P36)&gt;0,SUM('Раздел 2.1.2.1'!P21:BM53)=0)),0,1)</f>
        <v>0</v>
      </c>
    </row>
    <row r="16263" spans="1:8" x14ac:dyDescent="0.2">
      <c r="A16263" s="6">
        <f t="shared" ref="A16263:A16282" si="242">P_3</f>
        <v>609562</v>
      </c>
      <c r="B16263" s="6">
        <v>75</v>
      </c>
      <c r="C16263" s="147">
        <v>92</v>
      </c>
      <c r="D16263" s="6">
        <v>466</v>
      </c>
      <c r="E16263" s="203" t="s">
        <v>666</v>
      </c>
      <c r="F16263" s="7"/>
      <c r="G16263" s="7"/>
      <c r="H16263" s="147">
        <f>IF(OR(AND(SUM('Раздел 1.2'!P25,'Раздел 1.2'!P36)=0,SUM('Раздел 2.1.2.2'!P21:BM53)=0),AND(SUM('Раздел 1.2'!P25,'Раздел 1.2'!P36)&gt;0,SUM('Раздел 2.1.2.2'!P21:BM53)&gt;0),AND(SUM('Раздел 1.2'!P25,'Раздел 1.2'!P36)&gt;0,SUM('Раздел 2.1.2.2'!P21:BM53)=0)),0,1)</f>
        <v>0</v>
      </c>
    </row>
    <row r="16264" spans="1:8" x14ac:dyDescent="0.2">
      <c r="A16264" s="6">
        <f t="shared" si="242"/>
        <v>609562</v>
      </c>
      <c r="B16264" s="6">
        <v>75</v>
      </c>
      <c r="C16264" s="167">
        <v>92</v>
      </c>
      <c r="D16264" s="119">
        <v>467</v>
      </c>
      <c r="E16264" s="204" t="s">
        <v>667</v>
      </c>
      <c r="F16264" s="119"/>
      <c r="G16264" s="119"/>
      <c r="H16264" s="167">
        <f>IF(OR(AND(SUM('Раздел 1.2'!P25,'Раздел 1.2'!P36)=0,SUM('Раздел 2.1.2.3'!P21:BM53)=0),AND(SUM('Раздел 1.2'!P25,'Раздел 1.2'!P36)&gt;0,SUM('Раздел 2.1.2.3'!P21:BM53)&gt;0),AND(SUM('Раздел 1.2'!P25,'Раздел 1.2'!P36)&gt;0,SUM('Раздел 2.1.2.3'!P21:BM53)=0)),0,1)</f>
        <v>0</v>
      </c>
    </row>
    <row r="16265" spans="1:8" x14ac:dyDescent="0.2">
      <c r="A16265" s="6">
        <f t="shared" si="242"/>
        <v>609562</v>
      </c>
      <c r="B16265" s="6">
        <v>75</v>
      </c>
      <c r="C16265" s="147">
        <v>93</v>
      </c>
      <c r="D16265" s="6">
        <v>468</v>
      </c>
      <c r="E16265" s="203" t="s">
        <v>668</v>
      </c>
      <c r="F16265" s="7"/>
      <c r="G16265" s="7"/>
      <c r="H16265" s="147">
        <f>IF(OR(AND(SUM('Раздел 1.2'!P25,'Раздел 1.2'!P36)=0,SUM('Раздел 2.1.3.1'!P21:AD39)=0),AND(SUM('Раздел 1.2'!P25,'Раздел 1.2'!P36)&gt;0,SUM('Раздел 2.1.3.1'!P21:AD39)&gt;0),AND(SUM('Раздел 1.2'!P25,'Раздел 1.2'!P36)&gt;0,SUM('Раздел 2.1.3.1'!P21:AD39)=0)),0,1)</f>
        <v>0</v>
      </c>
    </row>
    <row r="16266" spans="1:8" x14ac:dyDescent="0.2">
      <c r="A16266" s="6">
        <f t="shared" si="242"/>
        <v>609562</v>
      </c>
      <c r="B16266" s="6">
        <v>75</v>
      </c>
      <c r="C16266" s="147">
        <v>93</v>
      </c>
      <c r="D16266" s="6">
        <v>469</v>
      </c>
      <c r="E16266" s="203" t="s">
        <v>669</v>
      </c>
      <c r="F16266" s="7"/>
      <c r="G16266" s="7"/>
      <c r="H16266" s="147">
        <f>IF(OR(AND(SUM('Раздел 1.2'!P25,'Раздел 1.2'!P36)=0,SUM('Раздел 2.1.3.2'!P21:AD39)=0),AND(SUM('Раздел 1.2'!P25,'Раздел 1.2'!P36)&gt;0,SUM('Раздел 2.1.3.2'!P21:AD39)&gt;0),AND(SUM('Раздел 1.2'!P25,'Раздел 1.2'!P36)&gt;0,SUM('Раздел 2.1.3.2'!P21:AD39)=0)),0,1)</f>
        <v>0</v>
      </c>
    </row>
    <row r="16267" spans="1:8" x14ac:dyDescent="0.2">
      <c r="A16267" s="6">
        <f t="shared" si="242"/>
        <v>609562</v>
      </c>
      <c r="B16267" s="6">
        <v>75</v>
      </c>
      <c r="C16267" s="167">
        <v>93</v>
      </c>
      <c r="D16267" s="119">
        <v>470</v>
      </c>
      <c r="E16267" s="204" t="s">
        <v>670</v>
      </c>
      <c r="F16267" s="119"/>
      <c r="G16267" s="119"/>
      <c r="H16267" s="167">
        <f>IF(OR(AND(SUM('Раздел 1.2'!P25,'Раздел 1.2'!P36)=0,SUM('Раздел 2.1.3.3'!P21:AD39)=0),AND(SUM('Раздел 1.2'!P25,'Раздел 1.2'!P36)&gt;0,SUM('Раздел 2.1.3.3'!P21:AD39)&gt;0),AND(SUM('Раздел 1.2'!P25,'Раздел 1.2'!P36)&gt;0,SUM('Раздел 2.1.3.3'!P21:AD39)=0)),0,1)</f>
        <v>0</v>
      </c>
    </row>
    <row r="16268" spans="1:8" x14ac:dyDescent="0.2">
      <c r="A16268" s="6">
        <f t="shared" si="242"/>
        <v>609562</v>
      </c>
      <c r="B16268" s="6">
        <v>75</v>
      </c>
      <c r="C16268" s="170">
        <v>94</v>
      </c>
      <c r="D16268" s="6">
        <v>471</v>
      </c>
      <c r="E16268" s="203" t="s">
        <v>671</v>
      </c>
      <c r="F16268" s="7"/>
      <c r="G16268" s="7"/>
      <c r="H16268" s="147">
        <f>IF(OR(AND(SUM('Раздел 1.2'!P25,'Раздел 1.2'!P36)=0,SUM('Раздел 2.3.1'!V21:AA29)=0),AND(SUM('Раздел 1.2'!P25,'Раздел 1.2'!P36)&gt;0,SUM('Раздел 2.3.1'!V21:AA29)&gt;0),AND(SUM('Раздел 1.2'!P25,'Раздел 1.2'!P36)&gt;0,SUM('Раздел 2.3.1'!V21:AA29)=0)),0,1)</f>
        <v>0</v>
      </c>
    </row>
    <row r="16269" spans="1:8" x14ac:dyDescent="0.2">
      <c r="A16269" s="6">
        <f t="shared" si="242"/>
        <v>609562</v>
      </c>
      <c r="B16269" s="6">
        <v>75</v>
      </c>
      <c r="C16269" s="170">
        <v>94</v>
      </c>
      <c r="D16269" s="6">
        <v>472</v>
      </c>
      <c r="E16269" s="203" t="s">
        <v>672</v>
      </c>
      <c r="F16269" s="7"/>
      <c r="G16269" s="7"/>
      <c r="H16269" s="147">
        <f>IF(OR(AND(SUM('Раздел 1.2'!P25,'Раздел 1.2'!P36)=0,SUM('Раздел 2.3.2'!V21:AA29)=0),AND(SUM('Раздел 1.2'!P25,'Раздел 1.2'!P36)&gt;0,SUM('Раздел 2.3.2'!V21:AA29)&gt;0),AND(SUM('Раздел 1.2'!P25,'Раздел 1.2'!P36)&gt;0,SUM('Раздел 2.3.2'!V21:AA29)=0)),0,1)</f>
        <v>0</v>
      </c>
    </row>
    <row r="16270" spans="1:8" x14ac:dyDescent="0.2">
      <c r="A16270" s="6">
        <f t="shared" si="242"/>
        <v>609562</v>
      </c>
      <c r="B16270" s="6">
        <v>75</v>
      </c>
      <c r="C16270" s="167">
        <v>94</v>
      </c>
      <c r="D16270" s="119">
        <v>473</v>
      </c>
      <c r="E16270" s="205" t="s">
        <v>673</v>
      </c>
      <c r="F16270" s="119"/>
      <c r="G16270" s="119"/>
      <c r="H16270" s="167">
        <f>IF(OR(AND(SUM('Раздел 1.2'!P25,'Раздел 1.2'!P36)=0,SUM('Раздел 2.3.3'!V21:AA29)=0),AND(SUM('Раздел 1.2'!P25,'Раздел 1.2'!P36)&gt;0,SUM('Раздел 2.3.3'!V21:AA29)&gt;0),AND(SUM('Раздел 1.2'!P25,'Раздел 1.2'!P36)&gt;0,SUM('Раздел 2.3.3'!V21:AA29)=0)),0,1)</f>
        <v>0</v>
      </c>
    </row>
    <row r="16271" spans="1:8" x14ac:dyDescent="0.2">
      <c r="A16271" s="6">
        <f t="shared" si="242"/>
        <v>609562</v>
      </c>
      <c r="B16271" s="6">
        <v>75</v>
      </c>
      <c r="C16271" s="170">
        <v>95</v>
      </c>
      <c r="D16271" s="6">
        <v>474</v>
      </c>
      <c r="E16271" s="203" t="s">
        <v>674</v>
      </c>
      <c r="F16271" s="7"/>
      <c r="G16271" s="7"/>
      <c r="H16271" s="147">
        <f>IF(OR(AND(SUM('Раздел 1.2'!P25,'Раздел 1.2'!P36)=0,SUM('Раздел 2.7.1'!S21:V27)=0),AND(SUM('Раздел 1.2'!P25,'Раздел 1.2'!P36)&gt;0,SUM('Раздел 2.7.1'!S21:V27)&gt;0),AND(SUM('Раздел 1.2'!P25,'Раздел 1.2'!P36)&gt;0,SUM('Раздел 2.7.1'!S21:V27)=0)),0,1)</f>
        <v>0</v>
      </c>
    </row>
    <row r="16272" spans="1:8" x14ac:dyDescent="0.2">
      <c r="A16272" s="6">
        <f t="shared" si="242"/>
        <v>609562</v>
      </c>
      <c r="B16272" s="6">
        <v>75</v>
      </c>
      <c r="C16272" s="170">
        <v>95</v>
      </c>
      <c r="D16272" s="6">
        <v>475</v>
      </c>
      <c r="E16272" s="203" t="s">
        <v>675</v>
      </c>
      <c r="F16272" s="7"/>
      <c r="G16272" s="7"/>
      <c r="H16272" s="147">
        <f>IF(OR(AND(SUM('Раздел 1.2'!P25,'Раздел 1.2'!P36)=0,SUM('Раздел 2.7.2'!S21:V27)=0),AND(SUM('Раздел 1.2'!P25,'Раздел 1.2'!P36)&gt;0,SUM('Раздел 2.7.2'!S21:V27)&gt;0),AND(SUM('Раздел 1.2'!P25,'Раздел 1.2'!P36)&gt;0,SUM('Раздел 2.7.2'!S21:V27)=0)),0,1)</f>
        <v>0</v>
      </c>
    </row>
    <row r="16273" spans="1:8" x14ac:dyDescent="0.2">
      <c r="A16273" s="6">
        <f t="shared" si="242"/>
        <v>609562</v>
      </c>
      <c r="B16273" s="6">
        <v>75</v>
      </c>
      <c r="C16273" s="167">
        <v>95</v>
      </c>
      <c r="D16273" s="119">
        <v>476</v>
      </c>
      <c r="E16273" s="204" t="s">
        <v>676</v>
      </c>
      <c r="F16273" s="119"/>
      <c r="G16273" s="119"/>
      <c r="H16273" s="167">
        <f>IF(OR(AND(SUM('Раздел 1.2'!P25,'Раздел 1.2'!P36)=0,SUM('Раздел 2.7.3'!S21:V27)=0),AND(SUM('Раздел 1.2'!P25,'Раздел 1.2'!P36)&gt;0,SUM('Раздел 2.7.3'!S21:V27)&gt;0),AND(SUM('Раздел 1.2'!P25,'Раздел 1.2'!P36)&gt;0,SUM('Раздел 2.7.3'!S21:V27)=0)),0,1)</f>
        <v>0</v>
      </c>
    </row>
    <row r="16274" spans="1:8" x14ac:dyDescent="0.2">
      <c r="A16274" s="6">
        <f t="shared" si="242"/>
        <v>609562</v>
      </c>
      <c r="B16274" s="6">
        <v>75</v>
      </c>
      <c r="C16274" s="170">
        <v>96</v>
      </c>
      <c r="D16274" s="6">
        <v>477</v>
      </c>
      <c r="E16274" s="203" t="s">
        <v>677</v>
      </c>
      <c r="F16274" s="7"/>
      <c r="G16274" s="7"/>
      <c r="H16274" s="147">
        <f>IF(OR(AND(SUM('Раздел 1.2'!P25,'Раздел 1.2'!P36)=0,SUM('Раздел 2.10.1'!S21:U36)=0),AND(SUM('Раздел 1.2'!P25,'Раздел 1.2'!P36)&gt;0,SUM('Раздел 2.10.1'!S21:U36)&gt;0),AND(SUM('Раздел 1.2'!P25,'Раздел 1.2'!P36)&gt;0,SUM('Раздел 2.10.1'!S21:U36)=0)),0,1)</f>
        <v>0</v>
      </c>
    </row>
    <row r="16275" spans="1:8" x14ac:dyDescent="0.2">
      <c r="A16275" s="6">
        <f t="shared" si="242"/>
        <v>609562</v>
      </c>
      <c r="B16275" s="6">
        <v>75</v>
      </c>
      <c r="C16275" s="170">
        <v>96</v>
      </c>
      <c r="D16275" s="6">
        <v>478</v>
      </c>
      <c r="E16275" s="203" t="s">
        <v>678</v>
      </c>
      <c r="F16275" s="7"/>
      <c r="G16275" s="7"/>
      <c r="H16275" s="147">
        <f>IF(OR(AND(SUM('Раздел 1.2'!P25,'Раздел 1.2'!P36)=0,SUM('Раздел 2.10.2'!S21:U36)=0),AND(SUM('Раздел 1.2'!P25,'Раздел 1.2'!P36)&gt;0,SUM('Раздел 2.10.2'!S21:U36)&gt;0),AND(SUM('Раздел 1.2'!P25,'Раздел 1.2'!P36)&gt;0,SUM('Раздел 2.10.2'!S21:U36)=0)),0,1)</f>
        <v>0</v>
      </c>
    </row>
    <row r="16276" spans="1:8" x14ac:dyDescent="0.2">
      <c r="A16276" s="6">
        <f t="shared" si="242"/>
        <v>609562</v>
      </c>
      <c r="B16276" s="6">
        <v>75</v>
      </c>
      <c r="C16276" s="167">
        <v>96</v>
      </c>
      <c r="D16276" s="119">
        <v>479</v>
      </c>
      <c r="E16276" s="204" t="s">
        <v>679</v>
      </c>
      <c r="F16276" s="119"/>
      <c r="G16276" s="119"/>
      <c r="H16276" s="167">
        <f>IF(OR(AND(SUM('Раздел 1.2'!P25,'Раздел 1.2'!P36)=0,SUM('Раздел 2.10.3'!S21:U36)=0),AND(SUM('Раздел 1.2'!P25,'Раздел 1.2'!P36)&gt;0,SUM('Раздел 2.10.3'!S21:U36)&gt;0),AND(SUM('Раздел 1.2'!P25,'Раздел 1.2'!P36)&gt;0,SUM('Раздел 2.10.3'!S21:U36)=0)),0,1)</f>
        <v>0</v>
      </c>
    </row>
    <row r="16277" spans="1:8" x14ac:dyDescent="0.2">
      <c r="A16277" s="6">
        <f t="shared" si="242"/>
        <v>609562</v>
      </c>
      <c r="B16277" s="6">
        <v>75</v>
      </c>
      <c r="C16277" s="170">
        <v>97</v>
      </c>
      <c r="D16277" s="6">
        <v>480</v>
      </c>
      <c r="E16277" s="203" t="s">
        <v>680</v>
      </c>
      <c r="F16277" s="7"/>
      <c r="G16277" s="7"/>
      <c r="H16277" s="147">
        <f>IF(OR(AND(SUM('Раздел 1.2'!P25,'Раздел 1.2'!P36)=0,SUM('Раздел 2.15.1'!W21:AA187)=0),AND(SUM('Раздел 1.2'!P25,'Раздел 1.2'!P36)&gt;0,SUM('Раздел 2.15.1'!W21:AA187)&gt;0),AND(SUM('Раздел 1.2'!P25,'Раздел 1.2'!P36)&gt;0,SUM('Раздел 2.15.1'!W21:AA187)=0)),0,1)</f>
        <v>0</v>
      </c>
    </row>
    <row r="16278" spans="1:8" x14ac:dyDescent="0.2">
      <c r="A16278" s="6">
        <f t="shared" si="242"/>
        <v>609562</v>
      </c>
      <c r="B16278" s="6">
        <v>75</v>
      </c>
      <c r="C16278" s="170">
        <v>97</v>
      </c>
      <c r="D16278" s="6">
        <v>481</v>
      </c>
      <c r="E16278" s="203" t="s">
        <v>681</v>
      </c>
      <c r="F16278" s="7"/>
      <c r="G16278" s="7"/>
      <c r="H16278" s="147">
        <f>IF(OR(AND(SUM('Раздел 1.2'!P25,'Раздел 1.2'!P36)=0,SUM('Раздел 2.15.2'!W21:AA187)=0),AND(SUM('Раздел 1.2'!P25,'Раздел 1.2'!P36)&gt;0,SUM('Раздел 2.15.2'!W21:AA187)&gt;0),AND(SUM('Раздел 1.2'!P25,'Раздел 1.2'!P36)&gt;0,SUM('Раздел 2.15.2'!W21:AA187)=0)),0,1)</f>
        <v>0</v>
      </c>
    </row>
    <row r="16279" spans="1:8" ht="13.5" thickBot="1" x14ac:dyDescent="0.25">
      <c r="A16279" s="6">
        <f t="shared" si="242"/>
        <v>609562</v>
      </c>
      <c r="B16279" s="6">
        <v>75</v>
      </c>
      <c r="C16279" s="164">
        <v>97</v>
      </c>
      <c r="D16279" s="164">
        <v>482</v>
      </c>
      <c r="E16279" s="206" t="s">
        <v>682</v>
      </c>
      <c r="F16279" s="157"/>
      <c r="G16279" s="157"/>
      <c r="H16279" s="164">
        <f>IF(OR(AND(SUM('Раздел 1.2'!P25,'Раздел 1.2'!P36)=0,SUM('Раздел 2.15.3'!W21:AA187)=0),AND(SUM('Раздел 1.2'!P25,'Раздел 1.2'!P36)&gt;0,SUM('Раздел 2.15.3'!W21:AA187)&gt;0),AND(SUM('Раздел 1.2'!P25,'Раздел 1.2'!P36)&gt;0,SUM('Раздел 2.15.3'!W21:AA187)=0)),0,1)</f>
        <v>0</v>
      </c>
    </row>
    <row r="16280" spans="1:8" x14ac:dyDescent="0.2">
      <c r="A16280" s="6">
        <f t="shared" si="242"/>
        <v>609562</v>
      </c>
      <c r="B16280" s="6">
        <v>75</v>
      </c>
      <c r="C16280" s="147">
        <v>98</v>
      </c>
      <c r="D16280" s="6">
        <v>483</v>
      </c>
      <c r="E16280" s="203" t="s">
        <v>683</v>
      </c>
      <c r="F16280" s="7"/>
      <c r="G16280" s="7"/>
      <c r="H16280" s="147">
        <f>IF(OR(AND(SUM('Раздел 1.2'!P25)=0,SUM('Раздел 2.4.1'!P21:S25)=0),AND(SUM('Раздел 1.2'!P25)&gt;0,SUM('Раздел 2.4.1'!P21:S25)=0),AND(SUM('Раздел 1.2'!P25)=0,SUM('Раздел 2.4.1'!P21:S25)&gt;0)),0,1)</f>
        <v>0</v>
      </c>
    </row>
    <row r="16281" spans="1:8" x14ac:dyDescent="0.2">
      <c r="A16281" s="6">
        <f t="shared" si="242"/>
        <v>609562</v>
      </c>
      <c r="B16281" s="6">
        <v>75</v>
      </c>
      <c r="C16281" s="147">
        <v>98</v>
      </c>
      <c r="D16281" s="6">
        <v>484</v>
      </c>
      <c r="E16281" s="203" t="s">
        <v>684</v>
      </c>
      <c r="F16281" s="7"/>
      <c r="G16281" s="7"/>
      <c r="H16281" s="147">
        <f>IF(OR(AND(SUM('Раздел 1.2'!P25)=0,SUM('Раздел 2.4.2'!P21:S25)=0),AND(SUM('Раздел 1.2'!P25)&gt;0,SUM('Раздел 2.4.2'!P21:S25)=0),AND(SUM('Раздел 1.2'!P25)=0,SUM('Раздел 2.4.2'!P21:S25)&gt;0)),0,1)</f>
        <v>0</v>
      </c>
    </row>
    <row r="16282" spans="1:8" ht="13.5" thickBot="1" x14ac:dyDescent="0.25">
      <c r="A16282" s="6">
        <f t="shared" si="242"/>
        <v>609562</v>
      </c>
      <c r="B16282" s="6">
        <v>75</v>
      </c>
      <c r="C16282" s="164">
        <v>98</v>
      </c>
      <c r="D16282" s="164">
        <v>485</v>
      </c>
      <c r="E16282" s="206" t="s">
        <v>685</v>
      </c>
      <c r="F16282" s="157"/>
      <c r="G16282" s="157"/>
      <c r="H16282" s="164">
        <f>IF(OR(AND(SUM('Раздел 1.2'!P25)=0,SUM('Раздел 2.4.3'!P21:S25)=0),AND(SUM('Раздел 1.2'!P25)&gt;0,SUM('Раздел 2.4.3'!P21:S25)=0),AND(SUM('Раздел 1.2'!P25)=0,SUM('Раздел 2.4.3'!P21:S25)&gt;0)),0,1)</f>
        <v>0</v>
      </c>
    </row>
    <row r="16283" spans="1:8" x14ac:dyDescent="0.2">
      <c r="C16283" s="7"/>
      <c r="D16283" s="7"/>
      <c r="E16283" s="198"/>
      <c r="F16283" s="7"/>
      <c r="G16283" s="7"/>
      <c r="H16283" s="170"/>
    </row>
    <row r="16284" spans="1:8" x14ac:dyDescent="0.2">
      <c r="C16284" s="7"/>
      <c r="D16284" s="7"/>
      <c r="E16284" s="198"/>
      <c r="F16284" s="7"/>
      <c r="G16284" s="7"/>
      <c r="H16284" s="170"/>
    </row>
    <row r="16285" spans="1:8" x14ac:dyDescent="0.2">
      <c r="C16285" s="7"/>
      <c r="D16285" s="7"/>
      <c r="E16285" s="198"/>
      <c r="F16285" s="7"/>
      <c r="G16285" s="7"/>
      <c r="H16285" s="170"/>
    </row>
    <row r="16286" spans="1:8" x14ac:dyDescent="0.2">
      <c r="C16286" s="7"/>
      <c r="D16286" s="7"/>
      <c r="E16286" s="198"/>
      <c r="F16286" s="7"/>
      <c r="G16286" s="7"/>
      <c r="H16286" s="170"/>
    </row>
    <row r="16287" spans="1:8" x14ac:dyDescent="0.2">
      <c r="C16287" s="7"/>
      <c r="D16287" s="7"/>
      <c r="E16287" s="198"/>
      <c r="F16287" s="7"/>
      <c r="G16287" s="7"/>
      <c r="H16287" s="170"/>
    </row>
    <row r="16288" spans="1:8" x14ac:dyDescent="0.2">
      <c r="C16288" s="7"/>
      <c r="D16288" s="7"/>
      <c r="E16288" s="198"/>
      <c r="F16288" s="7"/>
      <c r="G16288" s="7"/>
      <c r="H16288" s="170"/>
    </row>
    <row r="16289" spans="3:8" x14ac:dyDescent="0.2">
      <c r="C16289" s="7"/>
      <c r="D16289" s="7"/>
      <c r="E16289" s="198"/>
      <c r="F16289" s="7"/>
      <c r="G16289" s="7"/>
      <c r="H16289" s="170"/>
    </row>
    <row r="16290" spans="3:8" x14ac:dyDescent="0.2">
      <c r="C16290" s="7"/>
      <c r="D16290" s="7"/>
      <c r="E16290" s="198"/>
      <c r="F16290" s="7"/>
      <c r="G16290" s="7"/>
      <c r="H16290" s="170"/>
    </row>
    <row r="16291" spans="3:8" x14ac:dyDescent="0.2">
      <c r="C16291" s="7"/>
      <c r="D16291" s="7"/>
      <c r="E16291" s="198"/>
      <c r="F16291" s="7"/>
      <c r="G16291" s="7"/>
      <c r="H16291" s="170"/>
    </row>
    <row r="16292" spans="3:8" x14ac:dyDescent="0.2">
      <c r="C16292" s="7"/>
      <c r="D16292" s="7"/>
      <c r="E16292" s="198"/>
      <c r="F16292" s="7"/>
      <c r="G16292" s="7"/>
      <c r="H16292" s="170"/>
    </row>
    <row r="16293" spans="3:8" x14ac:dyDescent="0.2">
      <c r="C16293" s="7"/>
      <c r="D16293" s="7"/>
      <c r="E16293" s="198"/>
      <c r="F16293" s="7"/>
      <c r="G16293" s="7"/>
      <c r="H16293" s="170"/>
    </row>
    <row r="16294" spans="3:8" x14ac:dyDescent="0.2">
      <c r="C16294" s="7"/>
      <c r="D16294" s="7"/>
      <c r="E16294" s="198"/>
      <c r="F16294" s="7"/>
      <c r="G16294" s="7"/>
      <c r="H16294" s="170"/>
    </row>
    <row r="16302" spans="3:8" x14ac:dyDescent="0.2">
      <c r="D16302" s="7"/>
    </row>
    <row r="16303" spans="3:8" x14ac:dyDescent="0.2">
      <c r="D16303" s="7"/>
    </row>
    <row r="16304" spans="3:8" x14ac:dyDescent="0.2">
      <c r="D16304" s="7"/>
    </row>
    <row r="16305" spans="1:4" x14ac:dyDescent="0.2">
      <c r="D16305" s="7"/>
    </row>
    <row r="16306" spans="1:4" x14ac:dyDescent="0.2">
      <c r="D16306" s="7"/>
    </row>
    <row r="16307" spans="1:4" x14ac:dyDescent="0.2">
      <c r="A16307" s="116" t="s">
        <v>21228</v>
      </c>
      <c r="D16307" s="7"/>
    </row>
    <row r="16308" spans="1:4" x14ac:dyDescent="0.2">
      <c r="D16308" s="7"/>
    </row>
    <row r="16309" spans="1:4" x14ac:dyDescent="0.2">
      <c r="D16309" s="7"/>
    </row>
    <row r="16310" spans="1:4" x14ac:dyDescent="0.2">
      <c r="D16310" s="7"/>
    </row>
    <row r="16311" spans="1:4" x14ac:dyDescent="0.2">
      <c r="D16311" s="7"/>
    </row>
    <row r="16312" spans="1:4" x14ac:dyDescent="0.2">
      <c r="D16312" s="7"/>
    </row>
    <row r="16313" spans="1:4" x14ac:dyDescent="0.2">
      <c r="D16313" s="7"/>
    </row>
    <row r="16314" spans="1:4" x14ac:dyDescent="0.2">
      <c r="D16314" s="7"/>
    </row>
    <row r="16315" spans="1:4" x14ac:dyDescent="0.2">
      <c r="D16315" s="7"/>
    </row>
    <row r="16316" spans="1:4" x14ac:dyDescent="0.2">
      <c r="D16316" s="7"/>
    </row>
    <row r="16317" spans="1:4" x14ac:dyDescent="0.2">
      <c r="D16317" s="7"/>
    </row>
    <row r="16318" spans="1:4" x14ac:dyDescent="0.2">
      <c r="D16318" s="7"/>
    </row>
    <row r="16319" spans="1:4" x14ac:dyDescent="0.2">
      <c r="D16319" s="7"/>
    </row>
    <row r="16320" spans="1:4" x14ac:dyDescent="0.2">
      <c r="D16320" s="7"/>
    </row>
    <row r="16321" spans="4:4" x14ac:dyDescent="0.2">
      <c r="D16321" s="7"/>
    </row>
    <row r="16322" spans="4:4" x14ac:dyDescent="0.2">
      <c r="D16322" s="7"/>
    </row>
    <row r="16323" spans="4:4" x14ac:dyDescent="0.2">
      <c r="D16323" s="7"/>
    </row>
    <row r="16324" spans="4:4" x14ac:dyDescent="0.2">
      <c r="D16324" s="7"/>
    </row>
    <row r="16325" spans="4:4" x14ac:dyDescent="0.2">
      <c r="D16325" s="7"/>
    </row>
    <row r="16326" spans="4:4" x14ac:dyDescent="0.2">
      <c r="D16326" s="7"/>
    </row>
    <row r="16327" spans="4:4" x14ac:dyDescent="0.2">
      <c r="D16327" s="7"/>
    </row>
    <row r="16328" spans="4:4" x14ac:dyDescent="0.2">
      <c r="D16328" s="7"/>
    </row>
    <row r="16329" spans="4:4" x14ac:dyDescent="0.2">
      <c r="D16329" s="7"/>
    </row>
    <row r="16330" spans="4:4" x14ac:dyDescent="0.2">
      <c r="D16330" s="7"/>
    </row>
    <row r="16331" spans="4:4" x14ac:dyDescent="0.2">
      <c r="D16331" s="7"/>
    </row>
    <row r="16332" spans="4:4" x14ac:dyDescent="0.2">
      <c r="D16332" s="7"/>
    </row>
    <row r="16333" spans="4:4" x14ac:dyDescent="0.2">
      <c r="D16333" s="7"/>
    </row>
    <row r="16334" spans="4:4" x14ac:dyDescent="0.2">
      <c r="D16334" s="7"/>
    </row>
    <row r="16335" spans="4:4" x14ac:dyDescent="0.2">
      <c r="D16335" s="7"/>
    </row>
    <row r="16336" spans="4:4" x14ac:dyDescent="0.2">
      <c r="D16336" s="7"/>
    </row>
    <row r="16337" spans="4:4" x14ac:dyDescent="0.2">
      <c r="D16337" s="7"/>
    </row>
  </sheetData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8"/>
  <dimension ref="A1"/>
  <sheetViews>
    <sheetView workbookViewId="0"/>
  </sheetViews>
  <sheetFormatPr defaultRowHeight="12.75" x14ac:dyDescent="0.2"/>
  <sheetData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pageSetUpPr fitToPage="1"/>
  </sheetPr>
  <dimension ref="A1:AD43"/>
  <sheetViews>
    <sheetView showGridLines="0" workbookViewId="0">
      <selection activeCell="Q21" sqref="Q21"/>
    </sheetView>
  </sheetViews>
  <sheetFormatPr defaultRowHeight="12.75" x14ac:dyDescent="0.2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 x14ac:dyDescent="0.2"/>
    <row r="2" spans="1:29" ht="12.75" hidden="1" customHeight="1" x14ac:dyDescent="0.2"/>
    <row r="3" spans="1:29" ht="12.75" hidden="1" customHeight="1" x14ac:dyDescent="0.2"/>
    <row r="4" spans="1:29" ht="12.75" hidden="1" customHeight="1" x14ac:dyDescent="0.2"/>
    <row r="5" spans="1:29" ht="12.75" hidden="1" customHeight="1" x14ac:dyDescent="0.2"/>
    <row r="6" spans="1:29" ht="12.75" hidden="1" customHeight="1" x14ac:dyDescent="0.2"/>
    <row r="7" spans="1:29" ht="12.75" hidden="1" customHeight="1" x14ac:dyDescent="0.2"/>
    <row r="8" spans="1:29" ht="12.75" hidden="1" customHeight="1" x14ac:dyDescent="0.2"/>
    <row r="9" spans="1:29" ht="12.75" hidden="1" customHeight="1" x14ac:dyDescent="0.2"/>
    <row r="10" spans="1:29" ht="12.75" hidden="1" customHeight="1" x14ac:dyDescent="0.2"/>
    <row r="11" spans="1:29" ht="12.75" hidden="1" customHeight="1" x14ac:dyDescent="0.2"/>
    <row r="12" spans="1:29" ht="12.75" hidden="1" customHeight="1" x14ac:dyDescent="0.2"/>
    <row r="13" spans="1:29" ht="39.950000000000003" hidden="1" customHeight="1" x14ac:dyDescent="0.2">
      <c r="A13" s="280"/>
      <c r="B13" s="279"/>
      <c r="C13" s="279"/>
      <c r="D13" s="279"/>
      <c r="E13" s="279"/>
      <c r="F13" s="279"/>
      <c r="G13" s="279"/>
      <c r="H13" s="279"/>
      <c r="I13" s="279"/>
      <c r="J13" s="279"/>
      <c r="K13" s="279"/>
      <c r="L13" s="279"/>
      <c r="M13" s="279"/>
      <c r="N13" s="279"/>
      <c r="O13" s="279"/>
      <c r="P13" s="279"/>
      <c r="Q13" s="279"/>
      <c r="R13" s="279"/>
      <c r="S13" s="279"/>
      <c r="T13" s="279"/>
      <c r="U13" s="279"/>
      <c r="V13" s="279"/>
      <c r="W13" s="279"/>
      <c r="X13" s="279"/>
      <c r="Y13" s="279"/>
      <c r="Z13" s="279"/>
      <c r="AA13" s="279"/>
      <c r="AB13" s="279"/>
      <c r="AC13" s="279"/>
    </row>
    <row r="14" spans="1:29" ht="20.100000000000001" hidden="1" customHeight="1" x14ac:dyDescent="0.2">
      <c r="A14" s="287"/>
      <c r="B14" s="288"/>
      <c r="C14" s="288"/>
      <c r="D14" s="288"/>
      <c r="E14" s="288"/>
      <c r="F14" s="288"/>
      <c r="G14" s="288"/>
      <c r="H14" s="288"/>
      <c r="I14" s="288"/>
      <c r="J14" s="288"/>
      <c r="K14" s="288"/>
      <c r="L14" s="288"/>
      <c r="M14" s="288"/>
      <c r="N14" s="288"/>
      <c r="O14" s="288"/>
      <c r="P14" s="288"/>
      <c r="Q14" s="288"/>
      <c r="R14" s="288"/>
      <c r="S14" s="288"/>
      <c r="T14" s="288"/>
      <c r="U14" s="288"/>
      <c r="V14" s="288"/>
      <c r="W14" s="288"/>
      <c r="X14" s="288"/>
      <c r="Y14" s="288"/>
      <c r="Z14" s="288"/>
      <c r="AA14" s="288"/>
      <c r="AB14" s="288"/>
      <c r="AC14" s="288"/>
    </row>
    <row r="15" spans="1:29" ht="20.100000000000001" customHeight="1" x14ac:dyDescent="0.2">
      <c r="A15" s="288" t="s">
        <v>14062</v>
      </c>
      <c r="B15" s="288"/>
      <c r="C15" s="288"/>
      <c r="D15" s="288"/>
      <c r="E15" s="288"/>
      <c r="F15" s="288"/>
      <c r="G15" s="288"/>
      <c r="H15" s="288"/>
      <c r="I15" s="288"/>
      <c r="J15" s="288"/>
      <c r="K15" s="288"/>
      <c r="L15" s="288"/>
      <c r="M15" s="288"/>
      <c r="N15" s="288"/>
      <c r="O15" s="288"/>
      <c r="P15" s="288"/>
      <c r="Q15" s="288"/>
      <c r="R15" s="288"/>
      <c r="S15" s="288"/>
      <c r="T15" s="288"/>
      <c r="U15" s="288"/>
      <c r="V15" s="288"/>
      <c r="W15" s="288"/>
      <c r="X15" s="288"/>
      <c r="Y15" s="288"/>
      <c r="Z15" s="288"/>
      <c r="AA15" s="288"/>
      <c r="AB15" s="288"/>
      <c r="AC15" s="288"/>
    </row>
    <row r="16" spans="1:29" ht="12.75" customHeight="1" x14ac:dyDescent="0.2">
      <c r="A16" s="112" t="s">
        <v>14060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 x14ac:dyDescent="0.2">
      <c r="A17" s="281" t="s">
        <v>13061</v>
      </c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  <c r="S17" s="281"/>
      <c r="T17" s="281"/>
      <c r="U17" s="281"/>
      <c r="V17" s="281"/>
      <c r="W17" s="281"/>
      <c r="X17" s="281"/>
      <c r="Y17" s="281"/>
      <c r="Z17" s="281"/>
      <c r="AA17" s="281"/>
      <c r="AB17" s="281"/>
      <c r="AC17" s="281"/>
    </row>
    <row r="18" spans="1:30" ht="15" customHeight="1" x14ac:dyDescent="0.2">
      <c r="A18" s="283" t="s">
        <v>14243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83" t="s">
        <v>12193</v>
      </c>
      <c r="P18" s="283" t="s">
        <v>14244</v>
      </c>
      <c r="Q18" s="283" t="s">
        <v>14245</v>
      </c>
      <c r="R18" s="289"/>
      <c r="S18" s="289"/>
      <c r="T18" s="289"/>
      <c r="U18" s="289" t="s">
        <v>14246</v>
      </c>
      <c r="V18" s="289"/>
      <c r="W18" s="289"/>
      <c r="X18" s="289"/>
      <c r="Y18" s="289"/>
      <c r="Z18" s="289" t="s">
        <v>14247</v>
      </c>
      <c r="AA18" s="289"/>
      <c r="AB18" s="289"/>
      <c r="AC18" s="289"/>
    </row>
    <row r="19" spans="1:30" ht="38.25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83"/>
      <c r="Q19" s="23" t="s">
        <v>14248</v>
      </c>
      <c r="R19" s="23" t="s">
        <v>14249</v>
      </c>
      <c r="S19" s="23" t="s">
        <v>14250</v>
      </c>
      <c r="T19" s="23" t="s">
        <v>14251</v>
      </c>
      <c r="U19" s="23" t="s">
        <v>14252</v>
      </c>
      <c r="V19" s="23" t="s">
        <v>14253</v>
      </c>
      <c r="W19" s="23" t="s">
        <v>14254</v>
      </c>
      <c r="X19" s="23" t="s">
        <v>14255</v>
      </c>
      <c r="Y19" s="23" t="s">
        <v>14256</v>
      </c>
      <c r="Z19" s="23" t="s">
        <v>14257</v>
      </c>
      <c r="AA19" s="23" t="s">
        <v>14258</v>
      </c>
      <c r="AB19" s="23" t="s">
        <v>14259</v>
      </c>
      <c r="AC19" s="23" t="s">
        <v>14260</v>
      </c>
      <c r="AD19" s="24"/>
    </row>
    <row r="20" spans="1:30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 x14ac:dyDescent="0.25">
      <c r="A21" s="25" t="s">
        <v>14261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SUM(Q21:AC21)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24"/>
    </row>
    <row r="22" spans="1:30" ht="15.75" x14ac:dyDescent="0.25">
      <c r="A22" s="25" t="s">
        <v>14262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6">
        <f t="shared" ref="P22:P43" si="0">SUM(Q22:AC22)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4"/>
    </row>
    <row r="23" spans="1:30" ht="15.75" customHeight="1" x14ac:dyDescent="0.25">
      <c r="A23" s="25" t="s">
        <v>14263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06">
        <f t="shared" si="0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4"/>
    </row>
    <row r="24" spans="1:30" ht="15.75" x14ac:dyDescent="0.25">
      <c r="A24" s="25" t="s">
        <v>14262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06">
        <f t="shared" si="0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4"/>
    </row>
    <row r="25" spans="1:30" ht="15.75" x14ac:dyDescent="0.25">
      <c r="A25" s="25" t="s">
        <v>14264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06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4"/>
    </row>
    <row r="26" spans="1:30" ht="15.75" x14ac:dyDescent="0.25">
      <c r="A26" s="25" t="s">
        <v>14262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6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4"/>
    </row>
    <row r="27" spans="1:30" ht="15.75" x14ac:dyDescent="0.25">
      <c r="A27" s="25" t="s">
        <v>14265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06">
        <f t="shared" si="0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4"/>
    </row>
    <row r="28" spans="1:30" ht="15.75" x14ac:dyDescent="0.25">
      <c r="A28" s="25" t="s">
        <v>14262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06">
        <f t="shared" si="0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4"/>
    </row>
    <row r="29" spans="1:30" ht="25.5" x14ac:dyDescent="0.25">
      <c r="A29" s="25" t="s">
        <v>20484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06">
        <f t="shared" si="0"/>
        <v>0</v>
      </c>
      <c r="Q29" s="106">
        <f>SUM(Q21,Q23,Q25,Q27)</f>
        <v>0</v>
      </c>
      <c r="R29" s="106">
        <f t="shared" ref="R29:AC30" si="1">SUM(R21,R23,R25,R27)</f>
        <v>0</v>
      </c>
      <c r="S29" s="106">
        <f t="shared" si="1"/>
        <v>0</v>
      </c>
      <c r="T29" s="106">
        <f t="shared" si="1"/>
        <v>0</v>
      </c>
      <c r="U29" s="106">
        <f t="shared" si="1"/>
        <v>0</v>
      </c>
      <c r="V29" s="106">
        <f t="shared" si="1"/>
        <v>0</v>
      </c>
      <c r="W29" s="106">
        <f t="shared" si="1"/>
        <v>0</v>
      </c>
      <c r="X29" s="106">
        <f t="shared" si="1"/>
        <v>0</v>
      </c>
      <c r="Y29" s="106">
        <f t="shared" si="1"/>
        <v>0</v>
      </c>
      <c r="Z29" s="106">
        <f t="shared" si="1"/>
        <v>0</v>
      </c>
      <c r="AA29" s="106">
        <f t="shared" si="1"/>
        <v>0</v>
      </c>
      <c r="AB29" s="106">
        <f t="shared" si="1"/>
        <v>0</v>
      </c>
      <c r="AC29" s="106">
        <f t="shared" si="1"/>
        <v>0</v>
      </c>
      <c r="AD29" s="24"/>
    </row>
    <row r="30" spans="1:30" ht="15.75" x14ac:dyDescent="0.25">
      <c r="A30" s="25" t="s">
        <v>14266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7">
        <v>10</v>
      </c>
      <c r="P30" s="106">
        <f t="shared" si="0"/>
        <v>0</v>
      </c>
      <c r="Q30" s="106">
        <f>SUM(Q22,Q24,Q26,Q28)</f>
        <v>0</v>
      </c>
      <c r="R30" s="106">
        <f t="shared" si="1"/>
        <v>0</v>
      </c>
      <c r="S30" s="106">
        <f t="shared" si="1"/>
        <v>0</v>
      </c>
      <c r="T30" s="106">
        <f t="shared" si="1"/>
        <v>0</v>
      </c>
      <c r="U30" s="106">
        <f t="shared" si="1"/>
        <v>0</v>
      </c>
      <c r="V30" s="106">
        <f t="shared" si="1"/>
        <v>0</v>
      </c>
      <c r="W30" s="106">
        <f t="shared" si="1"/>
        <v>0</v>
      </c>
      <c r="X30" s="106">
        <f t="shared" si="1"/>
        <v>0</v>
      </c>
      <c r="Y30" s="106">
        <f t="shared" si="1"/>
        <v>0</v>
      </c>
      <c r="Z30" s="106">
        <f t="shared" si="1"/>
        <v>0</v>
      </c>
      <c r="AA30" s="106">
        <f t="shared" si="1"/>
        <v>0</v>
      </c>
      <c r="AB30" s="106">
        <f t="shared" si="1"/>
        <v>0</v>
      </c>
      <c r="AC30" s="106">
        <f t="shared" si="1"/>
        <v>0</v>
      </c>
      <c r="AD30" s="24"/>
    </row>
    <row r="31" spans="1:30" ht="25.5" x14ac:dyDescent="0.25">
      <c r="A31" s="48" t="s">
        <v>14267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4"/>
    </row>
    <row r="32" spans="1:30" ht="15.75" x14ac:dyDescent="0.25">
      <c r="A32" s="48" t="s">
        <v>14268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4"/>
    </row>
    <row r="33" spans="1:30" ht="15.75" x14ac:dyDescent="0.25">
      <c r="A33" s="48" t="s">
        <v>14269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4"/>
    </row>
    <row r="34" spans="1:30" ht="25.5" x14ac:dyDescent="0.25">
      <c r="A34" s="48" t="s">
        <v>14270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4"/>
    </row>
    <row r="35" spans="1:30" ht="15.75" x14ac:dyDescent="0.25">
      <c r="A35" s="48" t="s">
        <v>14271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106">
        <f t="shared" si="0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4"/>
    </row>
    <row r="36" spans="1:30" ht="15.75" x14ac:dyDescent="0.25">
      <c r="A36" s="48" t="s">
        <v>14272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106">
        <f t="shared" si="0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4"/>
    </row>
    <row r="37" spans="1:30" ht="15.75" x14ac:dyDescent="0.25">
      <c r="A37" s="48" t="s">
        <v>14273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106">
        <f t="shared" si="0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4"/>
    </row>
    <row r="38" spans="1:30" ht="25.5" x14ac:dyDescent="0.25">
      <c r="A38" s="48" t="s">
        <v>21753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7">
        <v>18</v>
      </c>
      <c r="P38" s="106">
        <f t="shared" si="0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4"/>
    </row>
    <row r="39" spans="1:30" ht="15.75" x14ac:dyDescent="0.25">
      <c r="A39" s="48" t="s">
        <v>14274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7">
        <v>19</v>
      </c>
      <c r="P39" s="106">
        <f t="shared" si="0"/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4"/>
    </row>
    <row r="40" spans="1:30" ht="15.75" x14ac:dyDescent="0.25">
      <c r="A40" s="48" t="s">
        <v>14275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106">
        <f t="shared" si="0"/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4"/>
    </row>
    <row r="41" spans="1:30" ht="15.75" x14ac:dyDescent="0.25">
      <c r="A41" s="48" t="s">
        <v>21755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106">
        <f t="shared" si="0"/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4"/>
    </row>
    <row r="42" spans="1:30" ht="15.75" x14ac:dyDescent="0.25">
      <c r="A42" s="48" t="s">
        <v>14276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106">
        <f t="shared" si="0"/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4"/>
    </row>
    <row r="43" spans="1:30" ht="15.75" x14ac:dyDescent="0.25">
      <c r="A43" s="48" t="s">
        <v>14277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106">
        <f t="shared" si="0"/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0</v>
      </c>
      <c r="AC43" s="28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1:AC28 Q31:AC4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43 Q29:AC30"/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BM53"/>
  <sheetViews>
    <sheetView showGridLines="0" zoomScaleNormal="100" workbookViewId="0">
      <pane xSplit="15" ySplit="20" topLeftCell="P21" activePane="bottomRight" state="frozen"/>
      <selection activeCell="A15" sqref="A15"/>
      <selection pane="topRight" activeCell="P15" sqref="P15"/>
      <selection pane="bottomLeft" activeCell="A21" sqref="A21"/>
      <selection pane="bottomRight" activeCell="Q21" sqref="Q21"/>
    </sheetView>
  </sheetViews>
  <sheetFormatPr defaultRowHeight="12.75" x14ac:dyDescent="0.2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 x14ac:dyDescent="0.2"/>
    <row r="2" spans="1:65" hidden="1" x14ac:dyDescent="0.2"/>
    <row r="3" spans="1:65" hidden="1" x14ac:dyDescent="0.2"/>
    <row r="4" spans="1:65" hidden="1" x14ac:dyDescent="0.2"/>
    <row r="5" spans="1:65" hidden="1" x14ac:dyDescent="0.2"/>
    <row r="6" spans="1:65" hidden="1" x14ac:dyDescent="0.2"/>
    <row r="7" spans="1:65" hidden="1" x14ac:dyDescent="0.2"/>
    <row r="8" spans="1:65" hidden="1" x14ac:dyDescent="0.2"/>
    <row r="9" spans="1:65" hidden="1" x14ac:dyDescent="0.2"/>
    <row r="10" spans="1:65" hidden="1" x14ac:dyDescent="0.2"/>
    <row r="11" spans="1:65" hidden="1" x14ac:dyDescent="0.2"/>
    <row r="12" spans="1:65" hidden="1" x14ac:dyDescent="0.2"/>
    <row r="13" spans="1:65" hidden="1" x14ac:dyDescent="0.2"/>
    <row r="14" spans="1:65" s="50" customFormat="1" ht="39.950000000000003" customHeight="1" x14ac:dyDescent="0.25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280" t="s">
        <v>21757</v>
      </c>
      <c r="Q14" s="280"/>
      <c r="R14" s="280"/>
      <c r="S14" s="280"/>
      <c r="T14" s="280"/>
      <c r="U14" s="280"/>
      <c r="V14" s="280"/>
      <c r="W14" s="280"/>
      <c r="X14" s="280"/>
      <c r="Y14" s="280"/>
      <c r="Z14" s="280"/>
      <c r="AA14" s="280"/>
      <c r="AB14" s="280"/>
      <c r="AC14" s="280"/>
      <c r="AD14" s="280"/>
      <c r="AE14" s="280"/>
      <c r="AF14" s="280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 x14ac:dyDescent="0.2">
      <c r="A15" s="112" t="s">
        <v>12613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296"/>
      <c r="Q15" s="296"/>
      <c r="R15" s="296"/>
      <c r="S15" s="296"/>
      <c r="T15" s="296"/>
      <c r="U15" s="296"/>
      <c r="V15" s="296"/>
      <c r="W15" s="296"/>
      <c r="X15" s="296"/>
      <c r="Y15" s="296"/>
      <c r="Z15" s="296"/>
      <c r="AA15" s="296"/>
      <c r="AB15" s="296"/>
      <c r="AC15" s="296"/>
      <c r="AD15" s="296"/>
      <c r="AE15" s="296"/>
      <c r="AF15" s="296"/>
      <c r="AG15" s="113"/>
      <c r="AH15" s="113"/>
      <c r="AI15" s="113"/>
      <c r="BA15" s="113"/>
      <c r="BB15" s="113"/>
      <c r="BC15" s="113"/>
      <c r="BD15" s="113"/>
      <c r="BE15" s="113"/>
      <c r="BF15" s="113"/>
      <c r="BG15" s="113"/>
      <c r="BH15" s="113"/>
      <c r="BI15" s="113"/>
      <c r="BJ15" s="113"/>
      <c r="BK15" s="113"/>
      <c r="BL15" s="113"/>
      <c r="BM15" s="113"/>
    </row>
    <row r="16" spans="1:65" ht="12.75" customHeight="1" x14ac:dyDescent="0.2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297" t="s">
        <v>14280</v>
      </c>
      <c r="Q16" s="297"/>
      <c r="R16" s="297"/>
      <c r="S16" s="297"/>
      <c r="T16" s="297"/>
      <c r="U16" s="297"/>
      <c r="V16" s="297"/>
      <c r="W16" s="297"/>
      <c r="X16" s="297"/>
      <c r="Y16" s="297"/>
      <c r="Z16" s="297"/>
      <c r="AA16" s="297"/>
      <c r="AB16" s="297"/>
      <c r="AC16" s="297"/>
      <c r="AD16" s="297"/>
      <c r="AE16" s="297"/>
      <c r="AF16" s="297"/>
      <c r="AG16" s="52"/>
      <c r="AH16" s="52"/>
      <c r="AI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</row>
    <row r="17" spans="1:65" ht="54.95" customHeight="1" x14ac:dyDescent="0.2">
      <c r="A17" s="290" t="s">
        <v>14243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83" t="s">
        <v>12193</v>
      </c>
      <c r="P17" s="283" t="s">
        <v>21756</v>
      </c>
      <c r="Q17" s="293" t="s">
        <v>14281</v>
      </c>
      <c r="R17" s="294"/>
      <c r="S17" s="294"/>
      <c r="T17" s="295"/>
      <c r="U17" s="293" t="s">
        <v>14282</v>
      </c>
      <c r="V17" s="294"/>
      <c r="W17" s="294"/>
      <c r="X17" s="294"/>
      <c r="Y17" s="294"/>
      <c r="Z17" s="294"/>
      <c r="AA17" s="294"/>
      <c r="AB17" s="294"/>
      <c r="AC17" s="294"/>
      <c r="AD17" s="294"/>
      <c r="AE17" s="294"/>
      <c r="AF17" s="295"/>
      <c r="AG17" s="293" t="s">
        <v>12862</v>
      </c>
      <c r="AH17" s="294"/>
      <c r="AI17" s="294"/>
      <c r="AJ17" s="294"/>
      <c r="AK17" s="295"/>
      <c r="AL17" s="298" t="s">
        <v>12863</v>
      </c>
      <c r="AM17" s="299"/>
      <c r="AN17" s="299"/>
      <c r="AO17" s="299"/>
      <c r="AP17" s="299"/>
      <c r="AQ17" s="299"/>
      <c r="AR17" s="299"/>
      <c r="AS17" s="299"/>
      <c r="AT17" s="299"/>
      <c r="AU17" s="299"/>
      <c r="AV17" s="299"/>
      <c r="AW17" s="299"/>
      <c r="AX17" s="299"/>
      <c r="AY17" s="299"/>
      <c r="AZ17" s="300"/>
      <c r="BA17" s="293" t="s">
        <v>12864</v>
      </c>
      <c r="BB17" s="295"/>
      <c r="BC17" s="293" t="s">
        <v>12865</v>
      </c>
      <c r="BD17" s="294"/>
      <c r="BE17" s="294"/>
      <c r="BF17" s="294"/>
      <c r="BG17" s="294"/>
      <c r="BH17" s="295"/>
      <c r="BI17" s="283" t="s">
        <v>13337</v>
      </c>
      <c r="BJ17" s="283"/>
      <c r="BK17" s="283"/>
      <c r="BL17" s="283"/>
      <c r="BM17" s="283"/>
    </row>
    <row r="18" spans="1:65" ht="20.100000000000001" customHeight="1" x14ac:dyDescent="0.2">
      <c r="A18" s="291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83"/>
      <c r="P18" s="293"/>
      <c r="Q18" s="283" t="s">
        <v>13338</v>
      </c>
      <c r="R18" s="283" t="s">
        <v>14249</v>
      </c>
      <c r="S18" s="283" t="s">
        <v>14250</v>
      </c>
      <c r="T18" s="283" t="s">
        <v>14251</v>
      </c>
      <c r="U18" s="283" t="s">
        <v>13338</v>
      </c>
      <c r="V18" s="283" t="s">
        <v>13339</v>
      </c>
      <c r="W18" s="283" t="s">
        <v>13340</v>
      </c>
      <c r="X18" s="283" t="s">
        <v>14249</v>
      </c>
      <c r="Y18" s="283" t="s">
        <v>13341</v>
      </c>
      <c r="Z18" s="283" t="s">
        <v>13342</v>
      </c>
      <c r="AA18" s="283" t="s">
        <v>14250</v>
      </c>
      <c r="AB18" s="283" t="s">
        <v>13343</v>
      </c>
      <c r="AC18" s="283" t="s">
        <v>11886</v>
      </c>
      <c r="AD18" s="283" t="s">
        <v>14251</v>
      </c>
      <c r="AE18" s="283" t="s">
        <v>11887</v>
      </c>
      <c r="AF18" s="283" t="s">
        <v>11888</v>
      </c>
      <c r="AG18" s="283" t="s">
        <v>14252</v>
      </c>
      <c r="AH18" s="283" t="s">
        <v>14253</v>
      </c>
      <c r="AI18" s="283" t="s">
        <v>14254</v>
      </c>
      <c r="AJ18" s="283" t="s">
        <v>14255</v>
      </c>
      <c r="AK18" s="283" t="s">
        <v>14256</v>
      </c>
      <c r="AL18" s="283" t="s">
        <v>14252</v>
      </c>
      <c r="AM18" s="283" t="s">
        <v>11889</v>
      </c>
      <c r="AN18" s="283" t="s">
        <v>11890</v>
      </c>
      <c r="AO18" s="283" t="s">
        <v>14253</v>
      </c>
      <c r="AP18" s="283" t="s">
        <v>11891</v>
      </c>
      <c r="AQ18" s="283" t="s">
        <v>11892</v>
      </c>
      <c r="AR18" s="283" t="s">
        <v>14254</v>
      </c>
      <c r="AS18" s="283" t="s">
        <v>11893</v>
      </c>
      <c r="AT18" s="283" t="s">
        <v>11894</v>
      </c>
      <c r="AU18" s="283" t="s">
        <v>14255</v>
      </c>
      <c r="AV18" s="283" t="s">
        <v>11895</v>
      </c>
      <c r="AW18" s="283" t="s">
        <v>11896</v>
      </c>
      <c r="AX18" s="283" t="s">
        <v>14256</v>
      </c>
      <c r="AY18" s="283" t="s">
        <v>11897</v>
      </c>
      <c r="AZ18" s="283" t="s">
        <v>11898</v>
      </c>
      <c r="BA18" s="283" t="s">
        <v>14257</v>
      </c>
      <c r="BB18" s="283" t="s">
        <v>14259</v>
      </c>
      <c r="BC18" s="283" t="s">
        <v>14257</v>
      </c>
      <c r="BD18" s="283" t="s">
        <v>10527</v>
      </c>
      <c r="BE18" s="283" t="s">
        <v>10528</v>
      </c>
      <c r="BF18" s="283" t="s">
        <v>14259</v>
      </c>
      <c r="BG18" s="283" t="s">
        <v>10529</v>
      </c>
      <c r="BH18" s="283" t="s">
        <v>10530</v>
      </c>
      <c r="BI18" s="283" t="s">
        <v>10531</v>
      </c>
      <c r="BJ18" s="293" t="s">
        <v>10532</v>
      </c>
      <c r="BK18" s="295"/>
      <c r="BL18" s="283" t="s">
        <v>10533</v>
      </c>
      <c r="BM18" s="283" t="s">
        <v>10534</v>
      </c>
    </row>
    <row r="19" spans="1:65" ht="60" customHeight="1" x14ac:dyDescent="0.2">
      <c r="A19" s="292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83"/>
      <c r="P19" s="293"/>
      <c r="Q19" s="283"/>
      <c r="R19" s="283"/>
      <c r="S19" s="283"/>
      <c r="T19" s="283"/>
      <c r="U19" s="283"/>
      <c r="V19" s="283"/>
      <c r="W19" s="283"/>
      <c r="X19" s="283"/>
      <c r="Y19" s="283"/>
      <c r="Z19" s="283"/>
      <c r="AA19" s="283"/>
      <c r="AB19" s="283"/>
      <c r="AC19" s="283"/>
      <c r="AD19" s="283"/>
      <c r="AE19" s="283"/>
      <c r="AF19" s="283"/>
      <c r="AG19" s="283"/>
      <c r="AH19" s="283"/>
      <c r="AI19" s="283"/>
      <c r="AJ19" s="283"/>
      <c r="AK19" s="283"/>
      <c r="AL19" s="283"/>
      <c r="AM19" s="283"/>
      <c r="AN19" s="283"/>
      <c r="AO19" s="283"/>
      <c r="AP19" s="283"/>
      <c r="AQ19" s="283"/>
      <c r="AR19" s="283"/>
      <c r="AS19" s="283"/>
      <c r="AT19" s="283"/>
      <c r="AU19" s="283"/>
      <c r="AV19" s="283"/>
      <c r="AW19" s="283"/>
      <c r="AX19" s="283"/>
      <c r="AY19" s="283"/>
      <c r="AZ19" s="283"/>
      <c r="BA19" s="283"/>
      <c r="BB19" s="283"/>
      <c r="BC19" s="283"/>
      <c r="BD19" s="283"/>
      <c r="BE19" s="283"/>
      <c r="BF19" s="283"/>
      <c r="BG19" s="283"/>
      <c r="BH19" s="283"/>
      <c r="BI19" s="283"/>
      <c r="BJ19" s="23" t="s">
        <v>10535</v>
      </c>
      <c r="BK19" s="23" t="s">
        <v>10536</v>
      </c>
      <c r="BL19" s="283"/>
      <c r="BM19" s="283"/>
    </row>
    <row r="20" spans="1:65" s="54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 x14ac:dyDescent="0.25">
      <c r="A21" s="25" t="s">
        <v>10537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SUM(Q21:BH21)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28">
        <v>0</v>
      </c>
      <c r="AE21" s="28">
        <v>0</v>
      </c>
      <c r="AF21" s="28">
        <v>0</v>
      </c>
      <c r="AG21" s="28">
        <v>0</v>
      </c>
      <c r="AH21" s="28">
        <v>0</v>
      </c>
      <c r="AI21" s="28">
        <v>0</v>
      </c>
      <c r="AJ21" s="28">
        <v>0</v>
      </c>
      <c r="AK21" s="28">
        <v>0</v>
      </c>
      <c r="AL21" s="28">
        <v>0</v>
      </c>
      <c r="AM21" s="28">
        <v>0</v>
      </c>
      <c r="AN21" s="28">
        <v>0</v>
      </c>
      <c r="AO21" s="28">
        <v>0</v>
      </c>
      <c r="AP21" s="28">
        <v>0</v>
      </c>
      <c r="AQ21" s="28">
        <v>0</v>
      </c>
      <c r="AR21" s="28">
        <v>0</v>
      </c>
      <c r="AS21" s="28">
        <v>0</v>
      </c>
      <c r="AT21" s="28">
        <v>0</v>
      </c>
      <c r="AU21" s="28">
        <v>0</v>
      </c>
      <c r="AV21" s="28">
        <v>0</v>
      </c>
      <c r="AW21" s="28">
        <v>0</v>
      </c>
      <c r="AX21" s="28">
        <v>0</v>
      </c>
      <c r="AY21" s="28">
        <v>0</v>
      </c>
      <c r="AZ21" s="28">
        <v>0</v>
      </c>
      <c r="BA21" s="28">
        <v>0</v>
      </c>
      <c r="BB21" s="28">
        <v>0</v>
      </c>
      <c r="BC21" s="28">
        <v>0</v>
      </c>
      <c r="BD21" s="28">
        <v>0</v>
      </c>
      <c r="BE21" s="28">
        <v>0</v>
      </c>
      <c r="BF21" s="28">
        <v>0</v>
      </c>
      <c r="BG21" s="28">
        <v>0</v>
      </c>
      <c r="BH21" s="28">
        <v>0</v>
      </c>
      <c r="BI21" s="55"/>
      <c r="BJ21" s="55"/>
      <c r="BK21" s="55"/>
      <c r="BL21" s="55"/>
      <c r="BM21" s="55"/>
    </row>
    <row r="22" spans="1:65" ht="15.75" x14ac:dyDescent="0.25">
      <c r="A22" s="25" t="s">
        <v>14262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53" si="0">SUM(Q22:BH22)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  <c r="AE22" s="28">
        <v>0</v>
      </c>
      <c r="AF22" s="28">
        <v>0</v>
      </c>
      <c r="AG22" s="28">
        <v>0</v>
      </c>
      <c r="AH22" s="28">
        <v>0</v>
      </c>
      <c r="AI22" s="28">
        <v>0</v>
      </c>
      <c r="AJ22" s="28">
        <v>0</v>
      </c>
      <c r="AK22" s="28">
        <v>0</v>
      </c>
      <c r="AL22" s="28">
        <v>0</v>
      </c>
      <c r="AM22" s="28">
        <v>0</v>
      </c>
      <c r="AN22" s="28">
        <v>0</v>
      </c>
      <c r="AO22" s="28">
        <v>0</v>
      </c>
      <c r="AP22" s="28">
        <v>0</v>
      </c>
      <c r="AQ22" s="28">
        <v>0</v>
      </c>
      <c r="AR22" s="28">
        <v>0</v>
      </c>
      <c r="AS22" s="28">
        <v>0</v>
      </c>
      <c r="AT22" s="28">
        <v>0</v>
      </c>
      <c r="AU22" s="28">
        <v>0</v>
      </c>
      <c r="AV22" s="28">
        <v>0</v>
      </c>
      <c r="AW22" s="28">
        <v>0</v>
      </c>
      <c r="AX22" s="28">
        <v>0</v>
      </c>
      <c r="AY22" s="28">
        <v>0</v>
      </c>
      <c r="AZ22" s="28">
        <v>0</v>
      </c>
      <c r="BA22" s="28">
        <v>0</v>
      </c>
      <c r="BB22" s="28">
        <v>0</v>
      </c>
      <c r="BC22" s="28">
        <v>0</v>
      </c>
      <c r="BD22" s="28">
        <v>0</v>
      </c>
      <c r="BE22" s="28">
        <v>0</v>
      </c>
      <c r="BF22" s="28">
        <v>0</v>
      </c>
      <c r="BG22" s="28">
        <v>0</v>
      </c>
      <c r="BH22" s="28">
        <v>0</v>
      </c>
      <c r="BI22" s="28">
        <v>0</v>
      </c>
      <c r="BJ22" s="28">
        <v>0</v>
      </c>
      <c r="BK22" s="28">
        <v>0</v>
      </c>
      <c r="BL22" s="28">
        <v>0</v>
      </c>
      <c r="BM22" s="28">
        <v>0</v>
      </c>
    </row>
    <row r="23" spans="1:65" ht="15.75" x14ac:dyDescent="0.25">
      <c r="A23" s="25" t="s">
        <v>11415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28">
        <v>0</v>
      </c>
      <c r="AF23" s="28">
        <v>0</v>
      </c>
      <c r="AG23" s="28">
        <v>0</v>
      </c>
      <c r="AH23" s="28">
        <v>0</v>
      </c>
      <c r="AI23" s="28">
        <v>0</v>
      </c>
      <c r="AJ23" s="28">
        <v>0</v>
      </c>
      <c r="AK23" s="28">
        <v>0</v>
      </c>
      <c r="AL23" s="28">
        <v>0</v>
      </c>
      <c r="AM23" s="28">
        <v>0</v>
      </c>
      <c r="AN23" s="28">
        <v>0</v>
      </c>
      <c r="AO23" s="28">
        <v>0</v>
      </c>
      <c r="AP23" s="28">
        <v>0</v>
      </c>
      <c r="AQ23" s="28">
        <v>0</v>
      </c>
      <c r="AR23" s="28">
        <v>0</v>
      </c>
      <c r="AS23" s="28">
        <v>0</v>
      </c>
      <c r="AT23" s="28">
        <v>0</v>
      </c>
      <c r="AU23" s="28">
        <v>0</v>
      </c>
      <c r="AV23" s="28">
        <v>0</v>
      </c>
      <c r="AW23" s="28">
        <v>0</v>
      </c>
      <c r="AX23" s="28">
        <v>0</v>
      </c>
      <c r="AY23" s="28">
        <v>0</v>
      </c>
      <c r="AZ23" s="28">
        <v>0</v>
      </c>
      <c r="BA23" s="28">
        <v>0</v>
      </c>
      <c r="BB23" s="28">
        <v>0</v>
      </c>
      <c r="BC23" s="28">
        <v>0</v>
      </c>
      <c r="BD23" s="28">
        <v>0</v>
      </c>
      <c r="BE23" s="28">
        <v>0</v>
      </c>
      <c r="BF23" s="28">
        <v>0</v>
      </c>
      <c r="BG23" s="28">
        <v>0</v>
      </c>
      <c r="BH23" s="28">
        <v>0</v>
      </c>
      <c r="BI23" s="55"/>
      <c r="BJ23" s="55"/>
      <c r="BK23" s="55"/>
      <c r="BL23" s="55"/>
      <c r="BM23" s="55"/>
    </row>
    <row r="24" spans="1:65" ht="15.75" x14ac:dyDescent="0.25">
      <c r="A24" s="25" t="s">
        <v>14262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6">
        <f t="shared" si="0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28">
        <v>0</v>
      </c>
      <c r="AF24" s="28">
        <v>0</v>
      </c>
      <c r="AG24" s="28">
        <v>0</v>
      </c>
      <c r="AH24" s="28">
        <v>0</v>
      </c>
      <c r="AI24" s="28">
        <v>0</v>
      </c>
      <c r="AJ24" s="28">
        <v>0</v>
      </c>
      <c r="AK24" s="28">
        <v>0</v>
      </c>
      <c r="AL24" s="28">
        <v>0</v>
      </c>
      <c r="AM24" s="28">
        <v>0</v>
      </c>
      <c r="AN24" s="28">
        <v>0</v>
      </c>
      <c r="AO24" s="28">
        <v>0</v>
      </c>
      <c r="AP24" s="28">
        <v>0</v>
      </c>
      <c r="AQ24" s="28">
        <v>0</v>
      </c>
      <c r="AR24" s="28">
        <v>0</v>
      </c>
      <c r="AS24" s="28">
        <v>0</v>
      </c>
      <c r="AT24" s="28">
        <v>0</v>
      </c>
      <c r="AU24" s="28">
        <v>0</v>
      </c>
      <c r="AV24" s="28">
        <v>0</v>
      </c>
      <c r="AW24" s="28">
        <v>0</v>
      </c>
      <c r="AX24" s="28">
        <v>0</v>
      </c>
      <c r="AY24" s="28">
        <v>0</v>
      </c>
      <c r="AZ24" s="28">
        <v>0</v>
      </c>
      <c r="BA24" s="28">
        <v>0</v>
      </c>
      <c r="BB24" s="28">
        <v>0</v>
      </c>
      <c r="BC24" s="28">
        <v>0</v>
      </c>
      <c r="BD24" s="28">
        <v>0</v>
      </c>
      <c r="BE24" s="28">
        <v>0</v>
      </c>
      <c r="BF24" s="28">
        <v>0</v>
      </c>
      <c r="BG24" s="28">
        <v>0</v>
      </c>
      <c r="BH24" s="28">
        <v>0</v>
      </c>
      <c r="BI24" s="28">
        <v>0</v>
      </c>
      <c r="BJ24" s="28">
        <v>0</v>
      </c>
      <c r="BK24" s="28">
        <v>0</v>
      </c>
      <c r="BL24" s="28">
        <v>0</v>
      </c>
      <c r="BM24" s="28">
        <v>0</v>
      </c>
    </row>
    <row r="25" spans="1:65" ht="15.75" x14ac:dyDescent="0.25">
      <c r="A25" s="25" t="s">
        <v>11416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06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28">
        <v>0</v>
      </c>
      <c r="AF25" s="28">
        <v>0</v>
      </c>
      <c r="AG25" s="28">
        <v>0</v>
      </c>
      <c r="AH25" s="28">
        <v>0</v>
      </c>
      <c r="AI25" s="28">
        <v>0</v>
      </c>
      <c r="AJ25" s="28">
        <v>0</v>
      </c>
      <c r="AK25" s="28">
        <v>0</v>
      </c>
      <c r="AL25" s="28">
        <v>0</v>
      </c>
      <c r="AM25" s="28">
        <v>0</v>
      </c>
      <c r="AN25" s="28">
        <v>0</v>
      </c>
      <c r="AO25" s="28">
        <v>0</v>
      </c>
      <c r="AP25" s="28">
        <v>0</v>
      </c>
      <c r="AQ25" s="28">
        <v>0</v>
      </c>
      <c r="AR25" s="28">
        <v>0</v>
      </c>
      <c r="AS25" s="28">
        <v>0</v>
      </c>
      <c r="AT25" s="28">
        <v>0</v>
      </c>
      <c r="AU25" s="28">
        <v>0</v>
      </c>
      <c r="AV25" s="28">
        <v>0</v>
      </c>
      <c r="AW25" s="28">
        <v>0</v>
      </c>
      <c r="AX25" s="28">
        <v>0</v>
      </c>
      <c r="AY25" s="28">
        <v>0</v>
      </c>
      <c r="AZ25" s="28">
        <v>0</v>
      </c>
      <c r="BA25" s="28">
        <v>0</v>
      </c>
      <c r="BB25" s="28">
        <v>0</v>
      </c>
      <c r="BC25" s="28">
        <v>0</v>
      </c>
      <c r="BD25" s="28">
        <v>0</v>
      </c>
      <c r="BE25" s="28">
        <v>0</v>
      </c>
      <c r="BF25" s="28">
        <v>0</v>
      </c>
      <c r="BG25" s="28">
        <v>0</v>
      </c>
      <c r="BH25" s="28">
        <v>0</v>
      </c>
      <c r="BI25" s="55"/>
      <c r="BJ25" s="55"/>
      <c r="BK25" s="55"/>
      <c r="BL25" s="55"/>
      <c r="BM25" s="55"/>
    </row>
    <row r="26" spans="1:65" ht="25.5" x14ac:dyDescent="0.25">
      <c r="A26" s="25" t="s">
        <v>14063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06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  <c r="AE26" s="28">
        <v>0</v>
      </c>
      <c r="AF26" s="28">
        <v>0</v>
      </c>
      <c r="AG26" s="28">
        <v>0</v>
      </c>
      <c r="AH26" s="28">
        <v>0</v>
      </c>
      <c r="AI26" s="28">
        <v>0</v>
      </c>
      <c r="AJ26" s="28">
        <v>0</v>
      </c>
      <c r="AK26" s="28">
        <v>0</v>
      </c>
      <c r="AL26" s="28">
        <v>0</v>
      </c>
      <c r="AM26" s="28">
        <v>0</v>
      </c>
      <c r="AN26" s="28">
        <v>0</v>
      </c>
      <c r="AO26" s="28">
        <v>0</v>
      </c>
      <c r="AP26" s="28">
        <v>0</v>
      </c>
      <c r="AQ26" s="28">
        <v>0</v>
      </c>
      <c r="AR26" s="28">
        <v>0</v>
      </c>
      <c r="AS26" s="28">
        <v>0</v>
      </c>
      <c r="AT26" s="28">
        <v>0</v>
      </c>
      <c r="AU26" s="28">
        <v>0</v>
      </c>
      <c r="AV26" s="28">
        <v>0</v>
      </c>
      <c r="AW26" s="28">
        <v>0</v>
      </c>
      <c r="AX26" s="28">
        <v>0</v>
      </c>
      <c r="AY26" s="28">
        <v>0</v>
      </c>
      <c r="AZ26" s="28">
        <v>0</v>
      </c>
      <c r="BA26" s="28">
        <v>0</v>
      </c>
      <c r="BB26" s="28">
        <v>0</v>
      </c>
      <c r="BC26" s="28">
        <v>0</v>
      </c>
      <c r="BD26" s="28">
        <v>0</v>
      </c>
      <c r="BE26" s="28">
        <v>0</v>
      </c>
      <c r="BF26" s="28">
        <v>0</v>
      </c>
      <c r="BG26" s="28">
        <v>0</v>
      </c>
      <c r="BH26" s="28">
        <v>0</v>
      </c>
      <c r="BI26" s="28">
        <v>0</v>
      </c>
      <c r="BJ26" s="28">
        <v>0</v>
      </c>
      <c r="BK26" s="28">
        <v>0</v>
      </c>
      <c r="BL26" s="28">
        <v>0</v>
      </c>
      <c r="BM26" s="28">
        <v>0</v>
      </c>
    </row>
    <row r="27" spans="1:65" ht="15.75" x14ac:dyDescent="0.25">
      <c r="A27" s="25" t="s">
        <v>11417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06">
        <f t="shared" si="0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  <c r="AE27" s="28">
        <v>0</v>
      </c>
      <c r="AF27" s="28">
        <v>0</v>
      </c>
      <c r="AG27" s="28">
        <v>0</v>
      </c>
      <c r="AH27" s="28">
        <v>0</v>
      </c>
      <c r="AI27" s="28">
        <v>0</v>
      </c>
      <c r="AJ27" s="28">
        <v>0</v>
      </c>
      <c r="AK27" s="28">
        <v>0</v>
      </c>
      <c r="AL27" s="28">
        <v>0</v>
      </c>
      <c r="AM27" s="28">
        <v>0</v>
      </c>
      <c r="AN27" s="28">
        <v>0</v>
      </c>
      <c r="AO27" s="28">
        <v>0</v>
      </c>
      <c r="AP27" s="28">
        <v>0</v>
      </c>
      <c r="AQ27" s="28">
        <v>0</v>
      </c>
      <c r="AR27" s="28">
        <v>0</v>
      </c>
      <c r="AS27" s="28">
        <v>0</v>
      </c>
      <c r="AT27" s="28">
        <v>0</v>
      </c>
      <c r="AU27" s="28">
        <v>0</v>
      </c>
      <c r="AV27" s="28">
        <v>0</v>
      </c>
      <c r="AW27" s="28">
        <v>0</v>
      </c>
      <c r="AX27" s="28">
        <v>0</v>
      </c>
      <c r="AY27" s="28">
        <v>0</v>
      </c>
      <c r="AZ27" s="28">
        <v>0</v>
      </c>
      <c r="BA27" s="28">
        <v>0</v>
      </c>
      <c r="BB27" s="28">
        <v>0</v>
      </c>
      <c r="BC27" s="28">
        <v>0</v>
      </c>
      <c r="BD27" s="28">
        <v>0</v>
      </c>
      <c r="BE27" s="28">
        <v>0</v>
      </c>
      <c r="BF27" s="28">
        <v>0</v>
      </c>
      <c r="BG27" s="28">
        <v>0</v>
      </c>
      <c r="BH27" s="28">
        <v>0</v>
      </c>
      <c r="BI27" s="28">
        <v>0</v>
      </c>
      <c r="BJ27" s="28">
        <v>0</v>
      </c>
      <c r="BK27" s="28">
        <v>0</v>
      </c>
      <c r="BL27" s="28">
        <v>0</v>
      </c>
      <c r="BM27" s="28">
        <v>0</v>
      </c>
    </row>
    <row r="28" spans="1:65" ht="15.75" x14ac:dyDescent="0.25">
      <c r="A28" s="25" t="s">
        <v>11418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06">
        <f t="shared" si="0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8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8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8">
        <v>0</v>
      </c>
      <c r="AW28" s="28">
        <v>0</v>
      </c>
      <c r="AX28" s="28">
        <v>0</v>
      </c>
      <c r="AY28" s="28">
        <v>0</v>
      </c>
      <c r="AZ28" s="28">
        <v>0</v>
      </c>
      <c r="BA28" s="28">
        <v>0</v>
      </c>
      <c r="BB28" s="28">
        <v>0</v>
      </c>
      <c r="BC28" s="28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55"/>
      <c r="BJ28" s="55"/>
      <c r="BK28" s="55"/>
      <c r="BL28" s="55"/>
      <c r="BM28" s="55"/>
    </row>
    <row r="29" spans="1:65" ht="25.5" x14ac:dyDescent="0.25">
      <c r="A29" s="25" t="s">
        <v>14064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06">
        <f t="shared" si="0"/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  <c r="AE29" s="28">
        <v>0</v>
      </c>
      <c r="AF29" s="28">
        <v>0</v>
      </c>
      <c r="AG29" s="28">
        <v>0</v>
      </c>
      <c r="AH29" s="28">
        <v>0</v>
      </c>
      <c r="AI29" s="28">
        <v>0</v>
      </c>
      <c r="AJ29" s="28">
        <v>0</v>
      </c>
      <c r="AK29" s="28">
        <v>0</v>
      </c>
      <c r="AL29" s="28">
        <v>0</v>
      </c>
      <c r="AM29" s="28">
        <v>0</v>
      </c>
      <c r="AN29" s="28">
        <v>0</v>
      </c>
      <c r="AO29" s="28">
        <v>0</v>
      </c>
      <c r="AP29" s="28">
        <v>0</v>
      </c>
      <c r="AQ29" s="28">
        <v>0</v>
      </c>
      <c r="AR29" s="28">
        <v>0</v>
      </c>
      <c r="AS29" s="28">
        <v>0</v>
      </c>
      <c r="AT29" s="28">
        <v>0</v>
      </c>
      <c r="AU29" s="28">
        <v>0</v>
      </c>
      <c r="AV29" s="28">
        <v>0</v>
      </c>
      <c r="AW29" s="28">
        <v>0</v>
      </c>
      <c r="AX29" s="28">
        <v>0</v>
      </c>
      <c r="AY29" s="28">
        <v>0</v>
      </c>
      <c r="AZ29" s="28">
        <v>0</v>
      </c>
      <c r="BA29" s="28">
        <v>0</v>
      </c>
      <c r="BB29" s="28">
        <v>0</v>
      </c>
      <c r="BC29" s="28">
        <v>0</v>
      </c>
      <c r="BD29" s="28">
        <v>0</v>
      </c>
      <c r="BE29" s="28">
        <v>0</v>
      </c>
      <c r="BF29" s="28">
        <v>0</v>
      </c>
      <c r="BG29" s="28">
        <v>0</v>
      </c>
      <c r="BH29" s="28">
        <v>0</v>
      </c>
      <c r="BI29" s="28">
        <v>0</v>
      </c>
      <c r="BJ29" s="28">
        <v>0</v>
      </c>
      <c r="BK29" s="28">
        <v>0</v>
      </c>
      <c r="BL29" s="28">
        <v>0</v>
      </c>
      <c r="BM29" s="28">
        <v>0</v>
      </c>
    </row>
    <row r="30" spans="1:65" ht="15.75" x14ac:dyDescent="0.25">
      <c r="A30" s="25" t="s">
        <v>11419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06">
        <f t="shared" si="0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  <c r="AE30" s="28">
        <v>0</v>
      </c>
      <c r="AF30" s="28">
        <v>0</v>
      </c>
      <c r="AG30" s="28">
        <v>0</v>
      </c>
      <c r="AH30" s="28">
        <v>0</v>
      </c>
      <c r="AI30" s="28">
        <v>0</v>
      </c>
      <c r="AJ30" s="28">
        <v>0</v>
      </c>
      <c r="AK30" s="28">
        <v>0</v>
      </c>
      <c r="AL30" s="28">
        <v>0</v>
      </c>
      <c r="AM30" s="28">
        <v>0</v>
      </c>
      <c r="AN30" s="28">
        <v>0</v>
      </c>
      <c r="AO30" s="28">
        <v>0</v>
      </c>
      <c r="AP30" s="28">
        <v>0</v>
      </c>
      <c r="AQ30" s="28">
        <v>0</v>
      </c>
      <c r="AR30" s="28">
        <v>0</v>
      </c>
      <c r="AS30" s="28">
        <v>0</v>
      </c>
      <c r="AT30" s="28">
        <v>0</v>
      </c>
      <c r="AU30" s="28">
        <v>0</v>
      </c>
      <c r="AV30" s="28">
        <v>0</v>
      </c>
      <c r="AW30" s="28">
        <v>0</v>
      </c>
      <c r="AX30" s="28">
        <v>0</v>
      </c>
      <c r="AY30" s="28">
        <v>0</v>
      </c>
      <c r="AZ30" s="28">
        <v>0</v>
      </c>
      <c r="BA30" s="28">
        <v>0</v>
      </c>
      <c r="BB30" s="28">
        <v>0</v>
      </c>
      <c r="BC30" s="28">
        <v>0</v>
      </c>
      <c r="BD30" s="28">
        <v>0</v>
      </c>
      <c r="BE30" s="28">
        <v>0</v>
      </c>
      <c r="BF30" s="28">
        <v>0</v>
      </c>
      <c r="BG30" s="28">
        <v>0</v>
      </c>
      <c r="BH30" s="28">
        <v>0</v>
      </c>
      <c r="BI30" s="28">
        <v>0</v>
      </c>
      <c r="BJ30" s="28">
        <v>0</v>
      </c>
      <c r="BK30" s="28">
        <v>0</v>
      </c>
      <c r="BL30" s="28">
        <v>0</v>
      </c>
      <c r="BM30" s="28">
        <v>0</v>
      </c>
    </row>
    <row r="31" spans="1:65" ht="25.5" x14ac:dyDescent="0.25">
      <c r="A31" s="25" t="s">
        <v>11420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28">
        <v>0</v>
      </c>
      <c r="AF31" s="28">
        <v>0</v>
      </c>
      <c r="AG31" s="28">
        <v>0</v>
      </c>
      <c r="AH31" s="28">
        <v>0</v>
      </c>
      <c r="AI31" s="28">
        <v>0</v>
      </c>
      <c r="AJ31" s="28">
        <v>0</v>
      </c>
      <c r="AK31" s="28">
        <v>0</v>
      </c>
      <c r="AL31" s="28">
        <v>0</v>
      </c>
      <c r="AM31" s="28">
        <v>0</v>
      </c>
      <c r="AN31" s="28">
        <v>0</v>
      </c>
      <c r="AO31" s="28">
        <v>0</v>
      </c>
      <c r="AP31" s="28">
        <v>0</v>
      </c>
      <c r="AQ31" s="28">
        <v>0</v>
      </c>
      <c r="AR31" s="28">
        <v>0</v>
      </c>
      <c r="AS31" s="28">
        <v>0</v>
      </c>
      <c r="AT31" s="28">
        <v>0</v>
      </c>
      <c r="AU31" s="28">
        <v>0</v>
      </c>
      <c r="AV31" s="28">
        <v>0</v>
      </c>
      <c r="AW31" s="28">
        <v>0</v>
      </c>
      <c r="AX31" s="28">
        <v>0</v>
      </c>
      <c r="AY31" s="28">
        <v>0</v>
      </c>
      <c r="AZ31" s="28">
        <v>0</v>
      </c>
      <c r="BA31" s="28">
        <v>0</v>
      </c>
      <c r="BB31" s="28">
        <v>0</v>
      </c>
      <c r="BC31" s="28">
        <v>0</v>
      </c>
      <c r="BD31" s="28">
        <v>0</v>
      </c>
      <c r="BE31" s="28">
        <v>0</v>
      </c>
      <c r="BF31" s="28">
        <v>0</v>
      </c>
      <c r="BG31" s="28">
        <v>0</v>
      </c>
      <c r="BH31" s="28">
        <v>0</v>
      </c>
      <c r="BI31" s="55"/>
      <c r="BJ31" s="55"/>
      <c r="BK31" s="55"/>
      <c r="BL31" s="55"/>
      <c r="BM31" s="55"/>
    </row>
    <row r="32" spans="1:65" ht="15.75" x14ac:dyDescent="0.25">
      <c r="A32" s="25" t="s">
        <v>14262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28">
        <v>0</v>
      </c>
      <c r="AF32" s="28">
        <v>0</v>
      </c>
      <c r="AG32" s="28">
        <v>0</v>
      </c>
      <c r="AH32" s="28">
        <v>0</v>
      </c>
      <c r="AI32" s="28">
        <v>0</v>
      </c>
      <c r="AJ32" s="28">
        <v>0</v>
      </c>
      <c r="AK32" s="28">
        <v>0</v>
      </c>
      <c r="AL32" s="28">
        <v>0</v>
      </c>
      <c r="AM32" s="28">
        <v>0</v>
      </c>
      <c r="AN32" s="28">
        <v>0</v>
      </c>
      <c r="AO32" s="28">
        <v>0</v>
      </c>
      <c r="AP32" s="28">
        <v>0</v>
      </c>
      <c r="AQ32" s="28">
        <v>0</v>
      </c>
      <c r="AR32" s="28">
        <v>0</v>
      </c>
      <c r="AS32" s="28">
        <v>0</v>
      </c>
      <c r="AT32" s="28">
        <v>0</v>
      </c>
      <c r="AU32" s="28">
        <v>0</v>
      </c>
      <c r="AV32" s="28">
        <v>0</v>
      </c>
      <c r="AW32" s="28">
        <v>0</v>
      </c>
      <c r="AX32" s="28">
        <v>0</v>
      </c>
      <c r="AY32" s="28">
        <v>0</v>
      </c>
      <c r="AZ32" s="28">
        <v>0</v>
      </c>
      <c r="BA32" s="28">
        <v>0</v>
      </c>
      <c r="BB32" s="28">
        <v>0</v>
      </c>
      <c r="BC32" s="28">
        <v>0</v>
      </c>
      <c r="BD32" s="28">
        <v>0</v>
      </c>
      <c r="BE32" s="28">
        <v>0</v>
      </c>
      <c r="BF32" s="28">
        <v>0</v>
      </c>
      <c r="BG32" s="28">
        <v>0</v>
      </c>
      <c r="BH32" s="28">
        <v>0</v>
      </c>
      <c r="BI32" s="28">
        <v>0</v>
      </c>
      <c r="BJ32" s="28">
        <v>0</v>
      </c>
      <c r="BK32" s="28">
        <v>0</v>
      </c>
      <c r="BL32" s="28">
        <v>0</v>
      </c>
      <c r="BM32" s="28">
        <v>0</v>
      </c>
    </row>
    <row r="33" spans="1:65" ht="25.5" x14ac:dyDescent="0.25">
      <c r="A33" s="25" t="s">
        <v>11421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28">
        <v>0</v>
      </c>
      <c r="AF33" s="28">
        <v>0</v>
      </c>
      <c r="AG33" s="28">
        <v>0</v>
      </c>
      <c r="AH33" s="28">
        <v>0</v>
      </c>
      <c r="AI33" s="28">
        <v>0</v>
      </c>
      <c r="AJ33" s="28">
        <v>0</v>
      </c>
      <c r="AK33" s="28">
        <v>0</v>
      </c>
      <c r="AL33" s="28">
        <v>0</v>
      </c>
      <c r="AM33" s="28">
        <v>0</v>
      </c>
      <c r="AN33" s="28">
        <v>0</v>
      </c>
      <c r="AO33" s="28">
        <v>0</v>
      </c>
      <c r="AP33" s="28">
        <v>0</v>
      </c>
      <c r="AQ33" s="28">
        <v>0</v>
      </c>
      <c r="AR33" s="28">
        <v>0</v>
      </c>
      <c r="AS33" s="28">
        <v>0</v>
      </c>
      <c r="AT33" s="28">
        <v>0</v>
      </c>
      <c r="AU33" s="28">
        <v>0</v>
      </c>
      <c r="AV33" s="28">
        <v>0</v>
      </c>
      <c r="AW33" s="28">
        <v>0</v>
      </c>
      <c r="AX33" s="28">
        <v>0</v>
      </c>
      <c r="AY33" s="28">
        <v>0</v>
      </c>
      <c r="AZ33" s="28">
        <v>0</v>
      </c>
      <c r="BA33" s="28">
        <v>0</v>
      </c>
      <c r="BB33" s="28">
        <v>0</v>
      </c>
      <c r="BC33" s="28">
        <v>0</v>
      </c>
      <c r="BD33" s="28">
        <v>0</v>
      </c>
      <c r="BE33" s="28">
        <v>0</v>
      </c>
      <c r="BF33" s="28">
        <v>0</v>
      </c>
      <c r="BG33" s="28">
        <v>0</v>
      </c>
      <c r="BH33" s="28">
        <v>0</v>
      </c>
      <c r="BI33" s="55"/>
      <c r="BJ33" s="55"/>
      <c r="BK33" s="55"/>
      <c r="BL33" s="55"/>
      <c r="BM33" s="55"/>
    </row>
    <row r="34" spans="1:65" ht="15.75" x14ac:dyDescent="0.25">
      <c r="A34" s="25" t="s">
        <v>14262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  <c r="AE34" s="28">
        <v>0</v>
      </c>
      <c r="AF34" s="28">
        <v>0</v>
      </c>
      <c r="AG34" s="28">
        <v>0</v>
      </c>
      <c r="AH34" s="28">
        <v>0</v>
      </c>
      <c r="AI34" s="28">
        <v>0</v>
      </c>
      <c r="AJ34" s="28">
        <v>0</v>
      </c>
      <c r="AK34" s="28">
        <v>0</v>
      </c>
      <c r="AL34" s="28">
        <v>0</v>
      </c>
      <c r="AM34" s="28">
        <v>0</v>
      </c>
      <c r="AN34" s="28">
        <v>0</v>
      </c>
      <c r="AO34" s="28">
        <v>0</v>
      </c>
      <c r="AP34" s="28">
        <v>0</v>
      </c>
      <c r="AQ34" s="28">
        <v>0</v>
      </c>
      <c r="AR34" s="28">
        <v>0</v>
      </c>
      <c r="AS34" s="28">
        <v>0</v>
      </c>
      <c r="AT34" s="28">
        <v>0</v>
      </c>
      <c r="AU34" s="28">
        <v>0</v>
      </c>
      <c r="AV34" s="28">
        <v>0</v>
      </c>
      <c r="AW34" s="28">
        <v>0</v>
      </c>
      <c r="AX34" s="28">
        <v>0</v>
      </c>
      <c r="AY34" s="28">
        <v>0</v>
      </c>
      <c r="AZ34" s="28">
        <v>0</v>
      </c>
      <c r="BA34" s="28">
        <v>0</v>
      </c>
      <c r="BB34" s="28">
        <v>0</v>
      </c>
      <c r="BC34" s="28">
        <v>0</v>
      </c>
      <c r="BD34" s="28">
        <v>0</v>
      </c>
      <c r="BE34" s="28">
        <v>0</v>
      </c>
      <c r="BF34" s="28">
        <v>0</v>
      </c>
      <c r="BG34" s="28">
        <v>0</v>
      </c>
      <c r="BH34" s="28">
        <v>0</v>
      </c>
      <c r="BI34" s="28">
        <v>0</v>
      </c>
      <c r="BJ34" s="28">
        <v>0</v>
      </c>
      <c r="BK34" s="28">
        <v>0</v>
      </c>
      <c r="BL34" s="28">
        <v>0</v>
      </c>
      <c r="BM34" s="28">
        <v>0</v>
      </c>
    </row>
    <row r="35" spans="1:65" ht="25.5" x14ac:dyDescent="0.25">
      <c r="A35" s="25" t="s">
        <v>11422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06">
        <f t="shared" si="0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  <c r="AE35" s="28">
        <v>0</v>
      </c>
      <c r="AF35" s="28">
        <v>0</v>
      </c>
      <c r="AG35" s="28">
        <v>0</v>
      </c>
      <c r="AH35" s="28">
        <v>0</v>
      </c>
      <c r="AI35" s="28">
        <v>0</v>
      </c>
      <c r="AJ35" s="28">
        <v>0</v>
      </c>
      <c r="AK35" s="28">
        <v>0</v>
      </c>
      <c r="AL35" s="28">
        <v>0</v>
      </c>
      <c r="AM35" s="28">
        <v>0</v>
      </c>
      <c r="AN35" s="28">
        <v>0</v>
      </c>
      <c r="AO35" s="28">
        <v>0</v>
      </c>
      <c r="AP35" s="28">
        <v>0</v>
      </c>
      <c r="AQ35" s="28">
        <v>0</v>
      </c>
      <c r="AR35" s="28">
        <v>0</v>
      </c>
      <c r="AS35" s="28">
        <v>0</v>
      </c>
      <c r="AT35" s="28">
        <v>0</v>
      </c>
      <c r="AU35" s="28">
        <v>0</v>
      </c>
      <c r="AV35" s="28">
        <v>0</v>
      </c>
      <c r="AW35" s="28">
        <v>0</v>
      </c>
      <c r="AX35" s="28">
        <v>0</v>
      </c>
      <c r="AY35" s="28">
        <v>0</v>
      </c>
      <c r="AZ35" s="28">
        <v>0</v>
      </c>
      <c r="BA35" s="28">
        <v>0</v>
      </c>
      <c r="BB35" s="28">
        <v>0</v>
      </c>
      <c r="BC35" s="28">
        <v>0</v>
      </c>
      <c r="BD35" s="28">
        <v>0</v>
      </c>
      <c r="BE35" s="28">
        <v>0</v>
      </c>
      <c r="BF35" s="28">
        <v>0</v>
      </c>
      <c r="BG35" s="28">
        <v>0</v>
      </c>
      <c r="BH35" s="28">
        <v>0</v>
      </c>
      <c r="BI35" s="55"/>
      <c r="BJ35" s="55"/>
      <c r="BK35" s="55"/>
      <c r="BL35" s="55"/>
      <c r="BM35" s="55"/>
    </row>
    <row r="36" spans="1:65" ht="15.75" x14ac:dyDescent="0.25">
      <c r="A36" s="25" t="s">
        <v>14262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06">
        <f t="shared" si="0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  <c r="AE36" s="28">
        <v>0</v>
      </c>
      <c r="AF36" s="28">
        <v>0</v>
      </c>
      <c r="AG36" s="28">
        <v>0</v>
      </c>
      <c r="AH36" s="28">
        <v>0</v>
      </c>
      <c r="AI36" s="28">
        <v>0</v>
      </c>
      <c r="AJ36" s="28">
        <v>0</v>
      </c>
      <c r="AK36" s="28">
        <v>0</v>
      </c>
      <c r="AL36" s="28">
        <v>0</v>
      </c>
      <c r="AM36" s="28">
        <v>0</v>
      </c>
      <c r="AN36" s="28">
        <v>0</v>
      </c>
      <c r="AO36" s="28">
        <v>0</v>
      </c>
      <c r="AP36" s="28">
        <v>0</v>
      </c>
      <c r="AQ36" s="28">
        <v>0</v>
      </c>
      <c r="AR36" s="28">
        <v>0</v>
      </c>
      <c r="AS36" s="28">
        <v>0</v>
      </c>
      <c r="AT36" s="28">
        <v>0</v>
      </c>
      <c r="AU36" s="28">
        <v>0</v>
      </c>
      <c r="AV36" s="28">
        <v>0</v>
      </c>
      <c r="AW36" s="28">
        <v>0</v>
      </c>
      <c r="AX36" s="28">
        <v>0</v>
      </c>
      <c r="AY36" s="28">
        <v>0</v>
      </c>
      <c r="AZ36" s="28">
        <v>0</v>
      </c>
      <c r="BA36" s="28">
        <v>0</v>
      </c>
      <c r="BB36" s="28">
        <v>0</v>
      </c>
      <c r="BC36" s="28">
        <v>0</v>
      </c>
      <c r="BD36" s="28">
        <v>0</v>
      </c>
      <c r="BE36" s="28">
        <v>0</v>
      </c>
      <c r="BF36" s="28">
        <v>0</v>
      </c>
      <c r="BG36" s="28">
        <v>0</v>
      </c>
      <c r="BH36" s="28">
        <v>0</v>
      </c>
      <c r="BI36" s="28">
        <v>0</v>
      </c>
      <c r="BJ36" s="28">
        <v>0</v>
      </c>
      <c r="BK36" s="28">
        <v>0</v>
      </c>
      <c r="BL36" s="28">
        <v>0</v>
      </c>
      <c r="BM36" s="28">
        <v>0</v>
      </c>
    </row>
    <row r="37" spans="1:65" ht="25.5" x14ac:dyDescent="0.25">
      <c r="A37" s="25" t="s">
        <v>11423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06">
        <f t="shared" si="0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  <c r="AE37" s="28">
        <v>0</v>
      </c>
      <c r="AF37" s="28">
        <v>0</v>
      </c>
      <c r="AG37" s="28">
        <v>0</v>
      </c>
      <c r="AH37" s="28">
        <v>0</v>
      </c>
      <c r="AI37" s="28">
        <v>0</v>
      </c>
      <c r="AJ37" s="28">
        <v>0</v>
      </c>
      <c r="AK37" s="28">
        <v>0</v>
      </c>
      <c r="AL37" s="28">
        <v>0</v>
      </c>
      <c r="AM37" s="28">
        <v>0</v>
      </c>
      <c r="AN37" s="28">
        <v>0</v>
      </c>
      <c r="AO37" s="28">
        <v>0</v>
      </c>
      <c r="AP37" s="28">
        <v>0</v>
      </c>
      <c r="AQ37" s="28">
        <v>0</v>
      </c>
      <c r="AR37" s="28">
        <v>0</v>
      </c>
      <c r="AS37" s="28">
        <v>0</v>
      </c>
      <c r="AT37" s="28">
        <v>0</v>
      </c>
      <c r="AU37" s="28">
        <v>0</v>
      </c>
      <c r="AV37" s="28">
        <v>0</v>
      </c>
      <c r="AW37" s="28">
        <v>0</v>
      </c>
      <c r="AX37" s="28">
        <v>0</v>
      </c>
      <c r="AY37" s="28">
        <v>0</v>
      </c>
      <c r="AZ37" s="28">
        <v>0</v>
      </c>
      <c r="BA37" s="28">
        <v>0</v>
      </c>
      <c r="BB37" s="28">
        <v>0</v>
      </c>
      <c r="BC37" s="28">
        <v>0</v>
      </c>
      <c r="BD37" s="28">
        <v>0</v>
      </c>
      <c r="BE37" s="28">
        <v>0</v>
      </c>
      <c r="BF37" s="28">
        <v>0</v>
      </c>
      <c r="BG37" s="28">
        <v>0</v>
      </c>
      <c r="BH37" s="28">
        <v>0</v>
      </c>
      <c r="BI37" s="55"/>
      <c r="BJ37" s="55"/>
      <c r="BK37" s="55"/>
      <c r="BL37" s="55"/>
      <c r="BM37" s="55"/>
    </row>
    <row r="38" spans="1:65" ht="15.75" x14ac:dyDescent="0.25">
      <c r="A38" s="25" t="s">
        <v>14262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06">
        <f t="shared" si="0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  <c r="AE38" s="28">
        <v>0</v>
      </c>
      <c r="AF38" s="28">
        <v>0</v>
      </c>
      <c r="AG38" s="28">
        <v>0</v>
      </c>
      <c r="AH38" s="28">
        <v>0</v>
      </c>
      <c r="AI38" s="28">
        <v>0</v>
      </c>
      <c r="AJ38" s="28">
        <v>0</v>
      </c>
      <c r="AK38" s="28">
        <v>0</v>
      </c>
      <c r="AL38" s="28">
        <v>0</v>
      </c>
      <c r="AM38" s="28">
        <v>0</v>
      </c>
      <c r="AN38" s="28">
        <v>0</v>
      </c>
      <c r="AO38" s="28">
        <v>0</v>
      </c>
      <c r="AP38" s="28">
        <v>0</v>
      </c>
      <c r="AQ38" s="28">
        <v>0</v>
      </c>
      <c r="AR38" s="28">
        <v>0</v>
      </c>
      <c r="AS38" s="28">
        <v>0</v>
      </c>
      <c r="AT38" s="28">
        <v>0</v>
      </c>
      <c r="AU38" s="28">
        <v>0</v>
      </c>
      <c r="AV38" s="28">
        <v>0</v>
      </c>
      <c r="AW38" s="28">
        <v>0</v>
      </c>
      <c r="AX38" s="28">
        <v>0</v>
      </c>
      <c r="AY38" s="28">
        <v>0</v>
      </c>
      <c r="AZ38" s="28">
        <v>0</v>
      </c>
      <c r="BA38" s="28">
        <v>0</v>
      </c>
      <c r="BB38" s="28">
        <v>0</v>
      </c>
      <c r="BC38" s="28">
        <v>0</v>
      </c>
      <c r="BD38" s="28">
        <v>0</v>
      </c>
      <c r="BE38" s="28">
        <v>0</v>
      </c>
      <c r="BF38" s="28">
        <v>0</v>
      </c>
      <c r="BG38" s="28">
        <v>0</v>
      </c>
      <c r="BH38" s="28">
        <v>0</v>
      </c>
      <c r="BI38" s="28">
        <v>0</v>
      </c>
      <c r="BJ38" s="28">
        <v>0</v>
      </c>
      <c r="BK38" s="28">
        <v>0</v>
      </c>
      <c r="BL38" s="28">
        <v>0</v>
      </c>
      <c r="BM38" s="28">
        <v>0</v>
      </c>
    </row>
    <row r="39" spans="1:65" ht="25.5" x14ac:dyDescent="0.25">
      <c r="A39" s="25" t="s">
        <v>11424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06">
        <f t="shared" si="0"/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  <c r="AE39" s="28">
        <v>0</v>
      </c>
      <c r="AF39" s="28">
        <v>0</v>
      </c>
      <c r="AG39" s="28">
        <v>0</v>
      </c>
      <c r="AH39" s="28">
        <v>0</v>
      </c>
      <c r="AI39" s="28">
        <v>0</v>
      </c>
      <c r="AJ39" s="28">
        <v>0</v>
      </c>
      <c r="AK39" s="28">
        <v>0</v>
      </c>
      <c r="AL39" s="28">
        <v>0</v>
      </c>
      <c r="AM39" s="28">
        <v>0</v>
      </c>
      <c r="AN39" s="28">
        <v>0</v>
      </c>
      <c r="AO39" s="28">
        <v>0</v>
      </c>
      <c r="AP39" s="28">
        <v>0</v>
      </c>
      <c r="AQ39" s="28">
        <v>0</v>
      </c>
      <c r="AR39" s="28">
        <v>0</v>
      </c>
      <c r="AS39" s="28">
        <v>0</v>
      </c>
      <c r="AT39" s="28">
        <v>0</v>
      </c>
      <c r="AU39" s="28">
        <v>0</v>
      </c>
      <c r="AV39" s="28">
        <v>0</v>
      </c>
      <c r="AW39" s="28">
        <v>0</v>
      </c>
      <c r="AX39" s="28">
        <v>0</v>
      </c>
      <c r="AY39" s="28">
        <v>0</v>
      </c>
      <c r="AZ39" s="28">
        <v>0</v>
      </c>
      <c r="BA39" s="28">
        <v>0</v>
      </c>
      <c r="BB39" s="28">
        <v>0</v>
      </c>
      <c r="BC39" s="28">
        <v>0</v>
      </c>
      <c r="BD39" s="28">
        <v>0</v>
      </c>
      <c r="BE39" s="28">
        <v>0</v>
      </c>
      <c r="BF39" s="28">
        <v>0</v>
      </c>
      <c r="BG39" s="28">
        <v>0</v>
      </c>
      <c r="BH39" s="28">
        <v>0</v>
      </c>
      <c r="BI39" s="55"/>
      <c r="BJ39" s="55"/>
      <c r="BK39" s="55"/>
      <c r="BL39" s="55"/>
      <c r="BM39" s="55"/>
    </row>
    <row r="40" spans="1:65" ht="15.75" x14ac:dyDescent="0.25">
      <c r="A40" s="25" t="s">
        <v>14262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06">
        <f t="shared" si="0"/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8">
        <v>0</v>
      </c>
      <c r="AE40" s="28">
        <v>0</v>
      </c>
      <c r="AF40" s="28">
        <v>0</v>
      </c>
      <c r="AG40" s="28">
        <v>0</v>
      </c>
      <c r="AH40" s="28">
        <v>0</v>
      </c>
      <c r="AI40" s="28">
        <v>0</v>
      </c>
      <c r="AJ40" s="28">
        <v>0</v>
      </c>
      <c r="AK40" s="28">
        <v>0</v>
      </c>
      <c r="AL40" s="28">
        <v>0</v>
      </c>
      <c r="AM40" s="28">
        <v>0</v>
      </c>
      <c r="AN40" s="28">
        <v>0</v>
      </c>
      <c r="AO40" s="28">
        <v>0</v>
      </c>
      <c r="AP40" s="28">
        <v>0</v>
      </c>
      <c r="AQ40" s="28">
        <v>0</v>
      </c>
      <c r="AR40" s="28">
        <v>0</v>
      </c>
      <c r="AS40" s="28">
        <v>0</v>
      </c>
      <c r="AT40" s="28">
        <v>0</v>
      </c>
      <c r="AU40" s="28">
        <v>0</v>
      </c>
      <c r="AV40" s="28">
        <v>0</v>
      </c>
      <c r="AW40" s="28">
        <v>0</v>
      </c>
      <c r="AX40" s="28">
        <v>0</v>
      </c>
      <c r="AY40" s="28">
        <v>0</v>
      </c>
      <c r="AZ40" s="28">
        <v>0</v>
      </c>
      <c r="BA40" s="28">
        <v>0</v>
      </c>
      <c r="BB40" s="28">
        <v>0</v>
      </c>
      <c r="BC40" s="28">
        <v>0</v>
      </c>
      <c r="BD40" s="28">
        <v>0</v>
      </c>
      <c r="BE40" s="28">
        <v>0</v>
      </c>
      <c r="BF40" s="28">
        <v>0</v>
      </c>
      <c r="BG40" s="28">
        <v>0</v>
      </c>
      <c r="BH40" s="28">
        <v>0</v>
      </c>
      <c r="BI40" s="28">
        <v>0</v>
      </c>
      <c r="BJ40" s="28">
        <v>0</v>
      </c>
      <c r="BK40" s="28">
        <v>0</v>
      </c>
      <c r="BL40" s="28">
        <v>0</v>
      </c>
      <c r="BM40" s="28">
        <v>0</v>
      </c>
    </row>
    <row r="41" spans="1:65" ht="51" x14ac:dyDescent="0.25">
      <c r="A41" s="25" t="s">
        <v>11425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06">
        <f t="shared" si="0"/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8">
        <v>0</v>
      </c>
      <c r="AE41" s="28">
        <v>0</v>
      </c>
      <c r="AF41" s="28">
        <v>0</v>
      </c>
      <c r="AG41" s="28">
        <v>0</v>
      </c>
      <c r="AH41" s="28">
        <v>0</v>
      </c>
      <c r="AI41" s="28">
        <v>0</v>
      </c>
      <c r="AJ41" s="28">
        <v>0</v>
      </c>
      <c r="AK41" s="28">
        <v>0</v>
      </c>
      <c r="AL41" s="28">
        <v>0</v>
      </c>
      <c r="AM41" s="28">
        <v>0</v>
      </c>
      <c r="AN41" s="28">
        <v>0</v>
      </c>
      <c r="AO41" s="28">
        <v>0</v>
      </c>
      <c r="AP41" s="28">
        <v>0</v>
      </c>
      <c r="AQ41" s="28">
        <v>0</v>
      </c>
      <c r="AR41" s="28">
        <v>0</v>
      </c>
      <c r="AS41" s="28">
        <v>0</v>
      </c>
      <c r="AT41" s="28">
        <v>0</v>
      </c>
      <c r="AU41" s="28">
        <v>0</v>
      </c>
      <c r="AV41" s="28">
        <v>0</v>
      </c>
      <c r="AW41" s="28">
        <v>0</v>
      </c>
      <c r="AX41" s="28">
        <v>0</v>
      </c>
      <c r="AY41" s="28">
        <v>0</v>
      </c>
      <c r="AZ41" s="28">
        <v>0</v>
      </c>
      <c r="BA41" s="28">
        <v>0</v>
      </c>
      <c r="BB41" s="28">
        <v>0</v>
      </c>
      <c r="BC41" s="28">
        <v>0</v>
      </c>
      <c r="BD41" s="28">
        <v>0</v>
      </c>
      <c r="BE41" s="28">
        <v>0</v>
      </c>
      <c r="BF41" s="28">
        <v>0</v>
      </c>
      <c r="BG41" s="28">
        <v>0</v>
      </c>
      <c r="BH41" s="28">
        <v>0</v>
      </c>
      <c r="BI41" s="55"/>
      <c r="BJ41" s="55"/>
      <c r="BK41" s="55"/>
      <c r="BL41" s="55"/>
      <c r="BM41" s="55"/>
    </row>
    <row r="42" spans="1:65" ht="15.75" x14ac:dyDescent="0.25">
      <c r="A42" s="25" t="s">
        <v>14262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06">
        <f t="shared" si="0"/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8">
        <v>0</v>
      </c>
      <c r="AE42" s="28">
        <v>0</v>
      </c>
      <c r="AF42" s="28">
        <v>0</v>
      </c>
      <c r="AG42" s="28">
        <v>0</v>
      </c>
      <c r="AH42" s="28">
        <v>0</v>
      </c>
      <c r="AI42" s="28">
        <v>0</v>
      </c>
      <c r="AJ42" s="28">
        <v>0</v>
      </c>
      <c r="AK42" s="28">
        <v>0</v>
      </c>
      <c r="AL42" s="28">
        <v>0</v>
      </c>
      <c r="AM42" s="28">
        <v>0</v>
      </c>
      <c r="AN42" s="28">
        <v>0</v>
      </c>
      <c r="AO42" s="28">
        <v>0</v>
      </c>
      <c r="AP42" s="28">
        <v>0</v>
      </c>
      <c r="AQ42" s="28">
        <v>0</v>
      </c>
      <c r="AR42" s="28">
        <v>0</v>
      </c>
      <c r="AS42" s="28">
        <v>0</v>
      </c>
      <c r="AT42" s="28">
        <v>0</v>
      </c>
      <c r="AU42" s="28">
        <v>0</v>
      </c>
      <c r="AV42" s="28">
        <v>0</v>
      </c>
      <c r="AW42" s="28">
        <v>0</v>
      </c>
      <c r="AX42" s="28">
        <v>0</v>
      </c>
      <c r="AY42" s="28">
        <v>0</v>
      </c>
      <c r="AZ42" s="28">
        <v>0</v>
      </c>
      <c r="BA42" s="28">
        <v>0</v>
      </c>
      <c r="BB42" s="28">
        <v>0</v>
      </c>
      <c r="BC42" s="28">
        <v>0</v>
      </c>
      <c r="BD42" s="28">
        <v>0</v>
      </c>
      <c r="BE42" s="28">
        <v>0</v>
      </c>
      <c r="BF42" s="28">
        <v>0</v>
      </c>
      <c r="BG42" s="28">
        <v>0</v>
      </c>
      <c r="BH42" s="28">
        <v>0</v>
      </c>
      <c r="BI42" s="28">
        <v>0</v>
      </c>
      <c r="BJ42" s="28">
        <v>0</v>
      </c>
      <c r="BK42" s="28">
        <v>0</v>
      </c>
      <c r="BL42" s="28">
        <v>0</v>
      </c>
      <c r="BM42" s="28">
        <v>0</v>
      </c>
    </row>
    <row r="43" spans="1:65" ht="25.5" x14ac:dyDescent="0.25">
      <c r="A43" s="25" t="s">
        <v>12877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06">
        <f t="shared" si="0"/>
        <v>0</v>
      </c>
      <c r="Q43" s="106">
        <f t="shared" ref="Q43:AQ43" si="1">SUM(Q21,Q23,Q25,Q28,Q31,Q33,Q35,Q37,Q39,Q41)</f>
        <v>0</v>
      </c>
      <c r="R43" s="106">
        <f t="shared" si="1"/>
        <v>0</v>
      </c>
      <c r="S43" s="106">
        <f t="shared" si="1"/>
        <v>0</v>
      </c>
      <c r="T43" s="106">
        <f t="shared" si="1"/>
        <v>0</v>
      </c>
      <c r="U43" s="106">
        <f t="shared" si="1"/>
        <v>0</v>
      </c>
      <c r="V43" s="106">
        <f t="shared" si="1"/>
        <v>0</v>
      </c>
      <c r="W43" s="106">
        <f t="shared" si="1"/>
        <v>0</v>
      </c>
      <c r="X43" s="106">
        <f t="shared" si="1"/>
        <v>0</v>
      </c>
      <c r="Y43" s="106">
        <f t="shared" si="1"/>
        <v>0</v>
      </c>
      <c r="Z43" s="106">
        <f t="shared" si="1"/>
        <v>0</v>
      </c>
      <c r="AA43" s="106">
        <f t="shared" si="1"/>
        <v>0</v>
      </c>
      <c r="AB43" s="106">
        <f t="shared" si="1"/>
        <v>0</v>
      </c>
      <c r="AC43" s="106">
        <f t="shared" si="1"/>
        <v>0</v>
      </c>
      <c r="AD43" s="106">
        <f t="shared" si="1"/>
        <v>0</v>
      </c>
      <c r="AE43" s="106">
        <f t="shared" si="1"/>
        <v>0</v>
      </c>
      <c r="AF43" s="106">
        <f t="shared" si="1"/>
        <v>0</v>
      </c>
      <c r="AG43" s="106">
        <f t="shared" si="1"/>
        <v>0</v>
      </c>
      <c r="AH43" s="106">
        <f t="shared" si="1"/>
        <v>0</v>
      </c>
      <c r="AI43" s="106">
        <f t="shared" si="1"/>
        <v>0</v>
      </c>
      <c r="AJ43" s="106">
        <f t="shared" si="1"/>
        <v>0</v>
      </c>
      <c r="AK43" s="106">
        <f t="shared" si="1"/>
        <v>0</v>
      </c>
      <c r="AL43" s="106">
        <f t="shared" si="1"/>
        <v>0</v>
      </c>
      <c r="AM43" s="106">
        <f t="shared" si="1"/>
        <v>0</v>
      </c>
      <c r="AN43" s="106">
        <f t="shared" si="1"/>
        <v>0</v>
      </c>
      <c r="AO43" s="106">
        <f t="shared" si="1"/>
        <v>0</v>
      </c>
      <c r="AP43" s="106">
        <f t="shared" si="1"/>
        <v>0</v>
      </c>
      <c r="AQ43" s="106">
        <f t="shared" si="1"/>
        <v>0</v>
      </c>
      <c r="AR43" s="106">
        <f>SUM(AR21,AR23,AR25,AR28,AR31,AR33,AR35,AR37,AR39,AR41)</f>
        <v>0</v>
      </c>
      <c r="AS43" s="106">
        <f>SUM(AS21,AS23,AS25,AS28,AS31,AS33,AS35,AS37,AS39,AS41)</f>
        <v>0</v>
      </c>
      <c r="AT43" s="106">
        <f t="shared" ref="AT43:BH43" si="2">SUM(AT21,AT23,AT25,AT28,AT31,AT33,AT35,AT37,AT39,AT41)</f>
        <v>0</v>
      </c>
      <c r="AU43" s="106">
        <f t="shared" si="2"/>
        <v>0</v>
      </c>
      <c r="AV43" s="106">
        <f t="shared" si="2"/>
        <v>0</v>
      </c>
      <c r="AW43" s="106">
        <f t="shared" si="2"/>
        <v>0</v>
      </c>
      <c r="AX43" s="106">
        <f t="shared" si="2"/>
        <v>0</v>
      </c>
      <c r="AY43" s="106">
        <f t="shared" si="2"/>
        <v>0</v>
      </c>
      <c r="AZ43" s="106">
        <f t="shared" si="2"/>
        <v>0</v>
      </c>
      <c r="BA43" s="106">
        <f t="shared" si="2"/>
        <v>0</v>
      </c>
      <c r="BB43" s="106">
        <f t="shared" si="2"/>
        <v>0</v>
      </c>
      <c r="BC43" s="106">
        <f t="shared" si="2"/>
        <v>0</v>
      </c>
      <c r="BD43" s="106">
        <f t="shared" si="2"/>
        <v>0</v>
      </c>
      <c r="BE43" s="106">
        <f t="shared" si="2"/>
        <v>0</v>
      </c>
      <c r="BF43" s="106">
        <f t="shared" si="2"/>
        <v>0</v>
      </c>
      <c r="BG43" s="106">
        <f t="shared" si="2"/>
        <v>0</v>
      </c>
      <c r="BH43" s="106">
        <f t="shared" si="2"/>
        <v>0</v>
      </c>
      <c r="BI43" s="28">
        <v>0</v>
      </c>
      <c r="BJ43" s="28">
        <v>0</v>
      </c>
      <c r="BK43" s="28">
        <v>0</v>
      </c>
      <c r="BL43" s="28">
        <v>0</v>
      </c>
      <c r="BM43" s="28">
        <v>0</v>
      </c>
    </row>
    <row r="44" spans="1:65" ht="25.5" x14ac:dyDescent="0.25">
      <c r="A44" s="25" t="s">
        <v>12878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06">
        <f t="shared" si="0"/>
        <v>0</v>
      </c>
      <c r="Q44" s="106">
        <f t="shared" ref="Q44:AQ44" si="3">SUM(Q22,Q24,Q26,Q27,Q29,Q30,Q32,Q34,Q36,Q38,Q40,Q42)</f>
        <v>0</v>
      </c>
      <c r="R44" s="106">
        <f t="shared" si="3"/>
        <v>0</v>
      </c>
      <c r="S44" s="106">
        <f t="shared" si="3"/>
        <v>0</v>
      </c>
      <c r="T44" s="106">
        <f t="shared" si="3"/>
        <v>0</v>
      </c>
      <c r="U44" s="106">
        <f t="shared" si="3"/>
        <v>0</v>
      </c>
      <c r="V44" s="106">
        <f t="shared" si="3"/>
        <v>0</v>
      </c>
      <c r="W44" s="106">
        <f t="shared" si="3"/>
        <v>0</v>
      </c>
      <c r="X44" s="106">
        <f t="shared" si="3"/>
        <v>0</v>
      </c>
      <c r="Y44" s="106">
        <f t="shared" si="3"/>
        <v>0</v>
      </c>
      <c r="Z44" s="106">
        <f t="shared" si="3"/>
        <v>0</v>
      </c>
      <c r="AA44" s="106">
        <f t="shared" si="3"/>
        <v>0</v>
      </c>
      <c r="AB44" s="106">
        <f t="shared" si="3"/>
        <v>0</v>
      </c>
      <c r="AC44" s="106">
        <f t="shared" si="3"/>
        <v>0</v>
      </c>
      <c r="AD44" s="106">
        <f t="shared" si="3"/>
        <v>0</v>
      </c>
      <c r="AE44" s="106">
        <f t="shared" si="3"/>
        <v>0</v>
      </c>
      <c r="AF44" s="106">
        <f t="shared" si="3"/>
        <v>0</v>
      </c>
      <c r="AG44" s="106">
        <f t="shared" si="3"/>
        <v>0</v>
      </c>
      <c r="AH44" s="106">
        <f t="shared" si="3"/>
        <v>0</v>
      </c>
      <c r="AI44" s="106">
        <f t="shared" si="3"/>
        <v>0</v>
      </c>
      <c r="AJ44" s="106">
        <f t="shared" si="3"/>
        <v>0</v>
      </c>
      <c r="AK44" s="106">
        <f t="shared" si="3"/>
        <v>0</v>
      </c>
      <c r="AL44" s="106">
        <f t="shared" si="3"/>
        <v>0</v>
      </c>
      <c r="AM44" s="106">
        <f t="shared" si="3"/>
        <v>0</v>
      </c>
      <c r="AN44" s="106">
        <f t="shared" si="3"/>
        <v>0</v>
      </c>
      <c r="AO44" s="106">
        <f t="shared" si="3"/>
        <v>0</v>
      </c>
      <c r="AP44" s="106">
        <f t="shared" si="3"/>
        <v>0</v>
      </c>
      <c r="AQ44" s="106">
        <f t="shared" si="3"/>
        <v>0</v>
      </c>
      <c r="AR44" s="106">
        <f>SUM(AR22,AR24,AR26,AR27,AR29,AR30,AR32,AR34,AR36,AR38,AR40,AR42)</f>
        <v>0</v>
      </c>
      <c r="AS44" s="106">
        <f>SUM(AS22,AS24,AS26,AS27,AS29,AS30,AS32,AS34,AS36,AS38,AS40,AS42)</f>
        <v>0</v>
      </c>
      <c r="AT44" s="106">
        <f t="shared" ref="AT44:BH44" si="4">SUM(AT22,AT24,AT26,AT27,AT29,AT30,AT32,AT34,AT36,AT38,AT40,AT42)</f>
        <v>0</v>
      </c>
      <c r="AU44" s="106">
        <f t="shared" si="4"/>
        <v>0</v>
      </c>
      <c r="AV44" s="106">
        <f t="shared" si="4"/>
        <v>0</v>
      </c>
      <c r="AW44" s="106">
        <f t="shared" si="4"/>
        <v>0</v>
      </c>
      <c r="AX44" s="106">
        <f t="shared" si="4"/>
        <v>0</v>
      </c>
      <c r="AY44" s="106">
        <f t="shared" si="4"/>
        <v>0</v>
      </c>
      <c r="AZ44" s="106">
        <f t="shared" si="4"/>
        <v>0</v>
      </c>
      <c r="BA44" s="106">
        <f t="shared" si="4"/>
        <v>0</v>
      </c>
      <c r="BB44" s="106">
        <f t="shared" si="4"/>
        <v>0</v>
      </c>
      <c r="BC44" s="106">
        <f t="shared" si="4"/>
        <v>0</v>
      </c>
      <c r="BD44" s="106">
        <f t="shared" si="4"/>
        <v>0</v>
      </c>
      <c r="BE44" s="106">
        <f t="shared" si="4"/>
        <v>0</v>
      </c>
      <c r="BF44" s="106">
        <f t="shared" si="4"/>
        <v>0</v>
      </c>
      <c r="BG44" s="106">
        <f t="shared" si="4"/>
        <v>0</v>
      </c>
      <c r="BH44" s="106">
        <f t="shared" si="4"/>
        <v>0</v>
      </c>
      <c r="BI44" s="28">
        <v>0</v>
      </c>
      <c r="BJ44" s="28">
        <v>0</v>
      </c>
      <c r="BK44" s="28">
        <v>0</v>
      </c>
      <c r="BL44" s="28">
        <v>0</v>
      </c>
      <c r="BM44" s="28">
        <v>0</v>
      </c>
    </row>
    <row r="45" spans="1:65" ht="25.5" x14ac:dyDescent="0.25">
      <c r="A45" s="25" t="s">
        <v>12879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06">
        <f t="shared" si="0"/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  <c r="AB45" s="28">
        <v>0</v>
      </c>
      <c r="AC45" s="28">
        <v>0</v>
      </c>
      <c r="AD45" s="28">
        <v>0</v>
      </c>
      <c r="AE45" s="28">
        <v>0</v>
      </c>
      <c r="AF45" s="28">
        <v>0</v>
      </c>
      <c r="AG45" s="28">
        <v>0</v>
      </c>
      <c r="AH45" s="28">
        <v>0</v>
      </c>
      <c r="AI45" s="28">
        <v>0</v>
      </c>
      <c r="AJ45" s="28">
        <v>0</v>
      </c>
      <c r="AK45" s="28">
        <v>0</v>
      </c>
      <c r="AL45" s="28">
        <v>0</v>
      </c>
      <c r="AM45" s="28">
        <v>0</v>
      </c>
      <c r="AN45" s="28">
        <v>0</v>
      </c>
      <c r="AO45" s="28">
        <v>0</v>
      </c>
      <c r="AP45" s="28">
        <v>0</v>
      </c>
      <c r="AQ45" s="28">
        <v>0</v>
      </c>
      <c r="AR45" s="28">
        <v>0</v>
      </c>
      <c r="AS45" s="28">
        <v>0</v>
      </c>
      <c r="AT45" s="28">
        <v>0</v>
      </c>
      <c r="AU45" s="28">
        <v>0</v>
      </c>
      <c r="AV45" s="28">
        <v>0</v>
      </c>
      <c r="AW45" s="28">
        <v>0</v>
      </c>
      <c r="AX45" s="28">
        <v>0</v>
      </c>
      <c r="AY45" s="28">
        <v>0</v>
      </c>
      <c r="AZ45" s="28">
        <v>0</v>
      </c>
      <c r="BA45" s="28">
        <v>0</v>
      </c>
      <c r="BB45" s="28">
        <v>0</v>
      </c>
      <c r="BC45" s="28">
        <v>0</v>
      </c>
      <c r="BD45" s="28">
        <v>0</v>
      </c>
      <c r="BE45" s="28">
        <v>0</v>
      </c>
      <c r="BF45" s="28">
        <v>0</v>
      </c>
      <c r="BG45" s="28">
        <v>0</v>
      </c>
      <c r="BH45" s="28">
        <v>0</v>
      </c>
      <c r="BI45" s="28">
        <v>0</v>
      </c>
      <c r="BJ45" s="28">
        <v>0</v>
      </c>
      <c r="BK45" s="28">
        <v>0</v>
      </c>
      <c r="BL45" s="28">
        <v>0</v>
      </c>
      <c r="BM45" s="28">
        <v>0</v>
      </c>
    </row>
    <row r="46" spans="1:65" ht="15.75" x14ac:dyDescent="0.25">
      <c r="A46" s="25" t="s">
        <v>12880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06">
        <f t="shared" si="0"/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  <c r="AB46" s="28">
        <v>0</v>
      </c>
      <c r="AC46" s="28">
        <v>0</v>
      </c>
      <c r="AD46" s="28">
        <v>0</v>
      </c>
      <c r="AE46" s="28">
        <v>0</v>
      </c>
      <c r="AF46" s="28">
        <v>0</v>
      </c>
      <c r="AG46" s="28">
        <v>0</v>
      </c>
      <c r="AH46" s="28">
        <v>0</v>
      </c>
      <c r="AI46" s="28">
        <v>0</v>
      </c>
      <c r="AJ46" s="28">
        <v>0</v>
      </c>
      <c r="AK46" s="28">
        <v>0</v>
      </c>
      <c r="AL46" s="28">
        <v>0</v>
      </c>
      <c r="AM46" s="28">
        <v>0</v>
      </c>
      <c r="AN46" s="28">
        <v>0</v>
      </c>
      <c r="AO46" s="28">
        <v>0</v>
      </c>
      <c r="AP46" s="28">
        <v>0</v>
      </c>
      <c r="AQ46" s="28">
        <v>0</v>
      </c>
      <c r="AR46" s="28">
        <v>0</v>
      </c>
      <c r="AS46" s="28">
        <v>0</v>
      </c>
      <c r="AT46" s="28">
        <v>0</v>
      </c>
      <c r="AU46" s="28">
        <v>0</v>
      </c>
      <c r="AV46" s="28">
        <v>0</v>
      </c>
      <c r="AW46" s="28">
        <v>0</v>
      </c>
      <c r="AX46" s="28">
        <v>0</v>
      </c>
      <c r="AY46" s="28">
        <v>0</v>
      </c>
      <c r="AZ46" s="28">
        <v>0</v>
      </c>
      <c r="BA46" s="28">
        <v>0</v>
      </c>
      <c r="BB46" s="28">
        <v>0</v>
      </c>
      <c r="BC46" s="28">
        <v>0</v>
      </c>
      <c r="BD46" s="28">
        <v>0</v>
      </c>
      <c r="BE46" s="28">
        <v>0</v>
      </c>
      <c r="BF46" s="28">
        <v>0</v>
      </c>
      <c r="BG46" s="28">
        <v>0</v>
      </c>
      <c r="BH46" s="28">
        <v>0</v>
      </c>
      <c r="BI46" s="28">
        <v>0</v>
      </c>
      <c r="BJ46" s="28">
        <v>0</v>
      </c>
      <c r="BK46" s="28">
        <v>0</v>
      </c>
      <c r="BL46" s="28">
        <v>0</v>
      </c>
      <c r="BM46" s="28">
        <v>0</v>
      </c>
    </row>
    <row r="47" spans="1:65" ht="15.75" x14ac:dyDescent="0.25">
      <c r="A47" s="25" t="s">
        <v>12881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06">
        <f t="shared" si="0"/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  <c r="AB47" s="28">
        <v>0</v>
      </c>
      <c r="AC47" s="28">
        <v>0</v>
      </c>
      <c r="AD47" s="28">
        <v>0</v>
      </c>
      <c r="AE47" s="28">
        <v>0</v>
      </c>
      <c r="AF47" s="28">
        <v>0</v>
      </c>
      <c r="AG47" s="28">
        <v>0</v>
      </c>
      <c r="AH47" s="28">
        <v>0</v>
      </c>
      <c r="AI47" s="28">
        <v>0</v>
      </c>
      <c r="AJ47" s="28">
        <v>0</v>
      </c>
      <c r="AK47" s="28">
        <v>0</v>
      </c>
      <c r="AL47" s="28">
        <v>0</v>
      </c>
      <c r="AM47" s="28">
        <v>0</v>
      </c>
      <c r="AN47" s="28">
        <v>0</v>
      </c>
      <c r="AO47" s="28">
        <v>0</v>
      </c>
      <c r="AP47" s="28">
        <v>0</v>
      </c>
      <c r="AQ47" s="28">
        <v>0</v>
      </c>
      <c r="AR47" s="28">
        <v>0</v>
      </c>
      <c r="AS47" s="28">
        <v>0</v>
      </c>
      <c r="AT47" s="28">
        <v>0</v>
      </c>
      <c r="AU47" s="28">
        <v>0</v>
      </c>
      <c r="AV47" s="28">
        <v>0</v>
      </c>
      <c r="AW47" s="28">
        <v>0</v>
      </c>
      <c r="AX47" s="28">
        <v>0</v>
      </c>
      <c r="AY47" s="28">
        <v>0</v>
      </c>
      <c r="AZ47" s="28">
        <v>0</v>
      </c>
      <c r="BA47" s="28">
        <v>0</v>
      </c>
      <c r="BB47" s="28">
        <v>0</v>
      </c>
      <c r="BC47" s="28">
        <v>0</v>
      </c>
      <c r="BD47" s="28">
        <v>0</v>
      </c>
      <c r="BE47" s="28">
        <v>0</v>
      </c>
      <c r="BF47" s="28">
        <v>0</v>
      </c>
      <c r="BG47" s="28">
        <v>0</v>
      </c>
      <c r="BH47" s="28">
        <v>0</v>
      </c>
      <c r="BI47" s="55"/>
      <c r="BJ47" s="55"/>
      <c r="BK47" s="55"/>
      <c r="BL47" s="55"/>
      <c r="BM47" s="55"/>
    </row>
    <row r="48" spans="1:65" ht="25.5" x14ac:dyDescent="0.25">
      <c r="A48" s="25" t="s">
        <v>12882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06">
        <f t="shared" si="0"/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  <c r="AB48" s="28">
        <v>0</v>
      </c>
      <c r="AC48" s="28">
        <v>0</v>
      </c>
      <c r="AD48" s="28">
        <v>0</v>
      </c>
      <c r="AE48" s="28">
        <v>0</v>
      </c>
      <c r="AF48" s="28">
        <v>0</v>
      </c>
      <c r="AG48" s="28">
        <v>0</v>
      </c>
      <c r="AH48" s="28">
        <v>0</v>
      </c>
      <c r="AI48" s="28">
        <v>0</v>
      </c>
      <c r="AJ48" s="28">
        <v>0</v>
      </c>
      <c r="AK48" s="28">
        <v>0</v>
      </c>
      <c r="AL48" s="28">
        <v>0</v>
      </c>
      <c r="AM48" s="28">
        <v>0</v>
      </c>
      <c r="AN48" s="28">
        <v>0</v>
      </c>
      <c r="AO48" s="28">
        <v>0</v>
      </c>
      <c r="AP48" s="28">
        <v>0</v>
      </c>
      <c r="AQ48" s="28">
        <v>0</v>
      </c>
      <c r="AR48" s="28">
        <v>0</v>
      </c>
      <c r="AS48" s="28">
        <v>0</v>
      </c>
      <c r="AT48" s="28">
        <v>0</v>
      </c>
      <c r="AU48" s="28">
        <v>0</v>
      </c>
      <c r="AV48" s="28">
        <v>0</v>
      </c>
      <c r="AW48" s="28">
        <v>0</v>
      </c>
      <c r="AX48" s="28">
        <v>0</v>
      </c>
      <c r="AY48" s="28">
        <v>0</v>
      </c>
      <c r="AZ48" s="28">
        <v>0</v>
      </c>
      <c r="BA48" s="28">
        <v>0</v>
      </c>
      <c r="BB48" s="28">
        <v>0</v>
      </c>
      <c r="BC48" s="28">
        <v>0</v>
      </c>
      <c r="BD48" s="28">
        <v>0</v>
      </c>
      <c r="BE48" s="28">
        <v>0</v>
      </c>
      <c r="BF48" s="28">
        <v>0</v>
      </c>
      <c r="BG48" s="28">
        <v>0</v>
      </c>
      <c r="BH48" s="28">
        <v>0</v>
      </c>
      <c r="BI48" s="55"/>
      <c r="BJ48" s="55"/>
      <c r="BK48" s="55"/>
      <c r="BL48" s="55"/>
      <c r="BM48" s="55"/>
    </row>
    <row r="49" spans="1:65" ht="15.75" x14ac:dyDescent="0.25">
      <c r="A49" s="25" t="s">
        <v>12883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06">
        <f t="shared" si="0"/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  <c r="AB49" s="28">
        <v>0</v>
      </c>
      <c r="AC49" s="28">
        <v>0</v>
      </c>
      <c r="AD49" s="28">
        <v>0</v>
      </c>
      <c r="AE49" s="28">
        <v>0</v>
      </c>
      <c r="AF49" s="28">
        <v>0</v>
      </c>
      <c r="AG49" s="28">
        <v>0</v>
      </c>
      <c r="AH49" s="28">
        <v>0</v>
      </c>
      <c r="AI49" s="28">
        <v>0</v>
      </c>
      <c r="AJ49" s="28">
        <v>0</v>
      </c>
      <c r="AK49" s="28">
        <v>0</v>
      </c>
      <c r="AL49" s="28">
        <v>0</v>
      </c>
      <c r="AM49" s="28">
        <v>0</v>
      </c>
      <c r="AN49" s="28">
        <v>0</v>
      </c>
      <c r="AO49" s="28">
        <v>0</v>
      </c>
      <c r="AP49" s="28">
        <v>0</v>
      </c>
      <c r="AQ49" s="28">
        <v>0</v>
      </c>
      <c r="AR49" s="28">
        <v>0</v>
      </c>
      <c r="AS49" s="28">
        <v>0</v>
      </c>
      <c r="AT49" s="28">
        <v>0</v>
      </c>
      <c r="AU49" s="28">
        <v>0</v>
      </c>
      <c r="AV49" s="28">
        <v>0</v>
      </c>
      <c r="AW49" s="28">
        <v>0</v>
      </c>
      <c r="AX49" s="28">
        <v>0</v>
      </c>
      <c r="AY49" s="28">
        <v>0</v>
      </c>
      <c r="AZ49" s="28">
        <v>0</v>
      </c>
      <c r="BA49" s="28">
        <v>0</v>
      </c>
      <c r="BB49" s="28">
        <v>0</v>
      </c>
      <c r="BC49" s="28">
        <v>0</v>
      </c>
      <c r="BD49" s="28">
        <v>0</v>
      </c>
      <c r="BE49" s="28">
        <v>0</v>
      </c>
      <c r="BF49" s="28">
        <v>0</v>
      </c>
      <c r="BG49" s="28">
        <v>0</v>
      </c>
      <c r="BH49" s="28">
        <v>0</v>
      </c>
      <c r="BI49" s="55"/>
      <c r="BJ49" s="55"/>
      <c r="BK49" s="55"/>
      <c r="BL49" s="55"/>
      <c r="BM49" s="55"/>
    </row>
    <row r="50" spans="1:65" ht="15.75" x14ac:dyDescent="0.25">
      <c r="A50" s="25" t="s">
        <v>12884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06">
        <f t="shared" si="0"/>
        <v>0</v>
      </c>
      <c r="Q50" s="28"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28">
        <v>0</v>
      </c>
      <c r="Y50" s="28">
        <v>0</v>
      </c>
      <c r="Z50" s="28">
        <v>0</v>
      </c>
      <c r="AA50" s="28">
        <v>0</v>
      </c>
      <c r="AB50" s="28">
        <v>0</v>
      </c>
      <c r="AC50" s="28">
        <v>0</v>
      </c>
      <c r="AD50" s="28">
        <v>0</v>
      </c>
      <c r="AE50" s="28">
        <v>0</v>
      </c>
      <c r="AF50" s="28">
        <v>0</v>
      </c>
      <c r="AG50" s="28">
        <v>0</v>
      </c>
      <c r="AH50" s="28">
        <v>0</v>
      </c>
      <c r="AI50" s="28">
        <v>0</v>
      </c>
      <c r="AJ50" s="28">
        <v>0</v>
      </c>
      <c r="AK50" s="28">
        <v>0</v>
      </c>
      <c r="AL50" s="28">
        <v>0</v>
      </c>
      <c r="AM50" s="28">
        <v>0</v>
      </c>
      <c r="AN50" s="28">
        <v>0</v>
      </c>
      <c r="AO50" s="28">
        <v>0</v>
      </c>
      <c r="AP50" s="28">
        <v>0</v>
      </c>
      <c r="AQ50" s="28">
        <v>0</v>
      </c>
      <c r="AR50" s="28">
        <v>0</v>
      </c>
      <c r="AS50" s="28">
        <v>0</v>
      </c>
      <c r="AT50" s="28">
        <v>0</v>
      </c>
      <c r="AU50" s="28">
        <v>0</v>
      </c>
      <c r="AV50" s="28">
        <v>0</v>
      </c>
      <c r="AW50" s="28">
        <v>0</v>
      </c>
      <c r="AX50" s="28">
        <v>0</v>
      </c>
      <c r="AY50" s="28">
        <v>0</v>
      </c>
      <c r="AZ50" s="28">
        <v>0</v>
      </c>
      <c r="BA50" s="28">
        <v>0</v>
      </c>
      <c r="BB50" s="28">
        <v>0</v>
      </c>
      <c r="BC50" s="28">
        <v>0</v>
      </c>
      <c r="BD50" s="28">
        <v>0</v>
      </c>
      <c r="BE50" s="28">
        <v>0</v>
      </c>
      <c r="BF50" s="28">
        <v>0</v>
      </c>
      <c r="BG50" s="28">
        <v>0</v>
      </c>
      <c r="BH50" s="28">
        <v>0</v>
      </c>
      <c r="BI50" s="55"/>
      <c r="BJ50" s="55"/>
      <c r="BK50" s="55"/>
      <c r="BL50" s="55"/>
      <c r="BM50" s="55"/>
    </row>
    <row r="51" spans="1:65" ht="15.75" x14ac:dyDescent="0.25">
      <c r="A51" s="25" t="s">
        <v>12885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06">
        <f t="shared" si="0"/>
        <v>0</v>
      </c>
      <c r="Q51" s="28"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  <c r="AC51" s="28">
        <v>0</v>
      </c>
      <c r="AD51" s="28">
        <v>0</v>
      </c>
      <c r="AE51" s="28">
        <v>0</v>
      </c>
      <c r="AF51" s="28">
        <v>0</v>
      </c>
      <c r="AG51" s="28">
        <v>0</v>
      </c>
      <c r="AH51" s="28">
        <v>0</v>
      </c>
      <c r="AI51" s="28">
        <v>0</v>
      </c>
      <c r="AJ51" s="28">
        <v>0</v>
      </c>
      <c r="AK51" s="28">
        <v>0</v>
      </c>
      <c r="AL51" s="28">
        <v>0</v>
      </c>
      <c r="AM51" s="28">
        <v>0</v>
      </c>
      <c r="AN51" s="28">
        <v>0</v>
      </c>
      <c r="AO51" s="28">
        <v>0</v>
      </c>
      <c r="AP51" s="28">
        <v>0</v>
      </c>
      <c r="AQ51" s="28">
        <v>0</v>
      </c>
      <c r="AR51" s="28">
        <v>0</v>
      </c>
      <c r="AS51" s="28">
        <v>0</v>
      </c>
      <c r="AT51" s="28">
        <v>0</v>
      </c>
      <c r="AU51" s="28">
        <v>0</v>
      </c>
      <c r="AV51" s="28">
        <v>0</v>
      </c>
      <c r="AW51" s="28">
        <v>0</v>
      </c>
      <c r="AX51" s="28">
        <v>0</v>
      </c>
      <c r="AY51" s="28">
        <v>0</v>
      </c>
      <c r="AZ51" s="28">
        <v>0</v>
      </c>
      <c r="BA51" s="28">
        <v>0</v>
      </c>
      <c r="BB51" s="28">
        <v>0</v>
      </c>
      <c r="BC51" s="28">
        <v>0</v>
      </c>
      <c r="BD51" s="28">
        <v>0</v>
      </c>
      <c r="BE51" s="28">
        <v>0</v>
      </c>
      <c r="BF51" s="28">
        <v>0</v>
      </c>
      <c r="BG51" s="28">
        <v>0</v>
      </c>
      <c r="BH51" s="28">
        <v>0</v>
      </c>
      <c r="BI51" s="55"/>
      <c r="BJ51" s="55"/>
      <c r="BK51" s="55"/>
      <c r="BL51" s="55"/>
      <c r="BM51" s="55"/>
    </row>
    <row r="52" spans="1:65" ht="25.5" x14ac:dyDescent="0.25">
      <c r="A52" s="25" t="s">
        <v>11939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06">
        <f t="shared" si="0"/>
        <v>0</v>
      </c>
      <c r="Q52" s="28">
        <v>0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28">
        <v>0</v>
      </c>
      <c r="Y52" s="28">
        <v>0</v>
      </c>
      <c r="Z52" s="28">
        <v>0</v>
      </c>
      <c r="AA52" s="28">
        <v>0</v>
      </c>
      <c r="AB52" s="28">
        <v>0</v>
      </c>
      <c r="AC52" s="28">
        <v>0</v>
      </c>
      <c r="AD52" s="28">
        <v>0</v>
      </c>
      <c r="AE52" s="28">
        <v>0</v>
      </c>
      <c r="AF52" s="28">
        <v>0</v>
      </c>
      <c r="AG52" s="28">
        <v>0</v>
      </c>
      <c r="AH52" s="28">
        <v>0</v>
      </c>
      <c r="AI52" s="28">
        <v>0</v>
      </c>
      <c r="AJ52" s="28">
        <v>0</v>
      </c>
      <c r="AK52" s="28">
        <v>0</v>
      </c>
      <c r="AL52" s="28">
        <v>0</v>
      </c>
      <c r="AM52" s="28">
        <v>0</v>
      </c>
      <c r="AN52" s="28">
        <v>0</v>
      </c>
      <c r="AO52" s="28">
        <v>0</v>
      </c>
      <c r="AP52" s="28">
        <v>0</v>
      </c>
      <c r="AQ52" s="28">
        <v>0</v>
      </c>
      <c r="AR52" s="28">
        <v>0</v>
      </c>
      <c r="AS52" s="28">
        <v>0</v>
      </c>
      <c r="AT52" s="28">
        <v>0</v>
      </c>
      <c r="AU52" s="28">
        <v>0</v>
      </c>
      <c r="AV52" s="28">
        <v>0</v>
      </c>
      <c r="AW52" s="28">
        <v>0</v>
      </c>
      <c r="AX52" s="28">
        <v>0</v>
      </c>
      <c r="AY52" s="28">
        <v>0</v>
      </c>
      <c r="AZ52" s="28">
        <v>0</v>
      </c>
      <c r="BA52" s="28">
        <v>0</v>
      </c>
      <c r="BB52" s="28">
        <v>0</v>
      </c>
      <c r="BC52" s="28">
        <v>0</v>
      </c>
      <c r="BD52" s="28">
        <v>0</v>
      </c>
      <c r="BE52" s="28">
        <v>0</v>
      </c>
      <c r="BF52" s="28">
        <v>0</v>
      </c>
      <c r="BG52" s="28">
        <v>0</v>
      </c>
      <c r="BH52" s="28">
        <v>0</v>
      </c>
      <c r="BI52" s="28">
        <v>0</v>
      </c>
      <c r="BJ52" s="28">
        <v>0</v>
      </c>
      <c r="BK52" s="28">
        <v>0</v>
      </c>
      <c r="BL52" s="28">
        <v>0</v>
      </c>
      <c r="BM52" s="28">
        <v>0</v>
      </c>
    </row>
    <row r="53" spans="1:65" ht="15.75" x14ac:dyDescent="0.25">
      <c r="A53" s="25" t="s">
        <v>11940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06">
        <f t="shared" si="0"/>
        <v>0</v>
      </c>
      <c r="Q53" s="28">
        <v>0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28">
        <v>0</v>
      </c>
      <c r="X53" s="28">
        <v>0</v>
      </c>
      <c r="Y53" s="28">
        <v>0</v>
      </c>
      <c r="Z53" s="28">
        <v>0</v>
      </c>
      <c r="AA53" s="28">
        <v>0</v>
      </c>
      <c r="AB53" s="28">
        <v>0</v>
      </c>
      <c r="AC53" s="28">
        <v>0</v>
      </c>
      <c r="AD53" s="28">
        <v>0</v>
      </c>
      <c r="AE53" s="28">
        <v>0</v>
      </c>
      <c r="AF53" s="28">
        <v>0</v>
      </c>
      <c r="AG53" s="28">
        <v>0</v>
      </c>
      <c r="AH53" s="28">
        <v>0</v>
      </c>
      <c r="AI53" s="28">
        <v>0</v>
      </c>
      <c r="AJ53" s="28">
        <v>0</v>
      </c>
      <c r="AK53" s="28">
        <v>0</v>
      </c>
      <c r="AL53" s="28">
        <v>0</v>
      </c>
      <c r="AM53" s="28">
        <v>0</v>
      </c>
      <c r="AN53" s="28">
        <v>0</v>
      </c>
      <c r="AO53" s="28">
        <v>0</v>
      </c>
      <c r="AP53" s="28">
        <v>0</v>
      </c>
      <c r="AQ53" s="28">
        <v>0</v>
      </c>
      <c r="AR53" s="28">
        <v>0</v>
      </c>
      <c r="AS53" s="28">
        <v>0</v>
      </c>
      <c r="AT53" s="28">
        <v>0</v>
      </c>
      <c r="AU53" s="28">
        <v>0</v>
      </c>
      <c r="AV53" s="28">
        <v>0</v>
      </c>
      <c r="AW53" s="28">
        <v>0</v>
      </c>
      <c r="AX53" s="28">
        <v>0</v>
      </c>
      <c r="AY53" s="28">
        <v>0</v>
      </c>
      <c r="AZ53" s="28">
        <v>0</v>
      </c>
      <c r="BA53" s="28">
        <v>0</v>
      </c>
      <c r="BB53" s="28">
        <v>0</v>
      </c>
      <c r="BC53" s="28">
        <v>0</v>
      </c>
      <c r="BD53" s="28">
        <v>0</v>
      </c>
      <c r="BE53" s="28">
        <v>0</v>
      </c>
      <c r="BF53" s="28">
        <v>0</v>
      </c>
      <c r="BG53" s="28">
        <v>0</v>
      </c>
      <c r="BH53" s="28">
        <v>0</v>
      </c>
      <c r="BI53" s="28">
        <v>0</v>
      </c>
      <c r="BJ53" s="28">
        <v>0</v>
      </c>
      <c r="BK53" s="28">
        <v>0</v>
      </c>
      <c r="BL53" s="28">
        <v>0</v>
      </c>
      <c r="BM53" s="28">
        <v>0</v>
      </c>
    </row>
  </sheetData>
  <sheetProtection password="D949" sheet="1" objects="1" scenarios="1" selectLockedCells="1"/>
  <mergeCells count="61">
    <mergeCell ref="BE18:BE19"/>
    <mergeCell ref="BF18:BF19"/>
    <mergeCell ref="BG18:BG19"/>
    <mergeCell ref="BM18:BM19"/>
    <mergeCell ref="BH18:BH19"/>
    <mergeCell ref="BI18:BI19"/>
    <mergeCell ref="BJ18:BK18"/>
    <mergeCell ref="BL18:BL19"/>
    <mergeCell ref="AO18:AO19"/>
    <mergeCell ref="AP18:AP19"/>
    <mergeCell ref="AQ18:AQ19"/>
    <mergeCell ref="BD18:BD19"/>
    <mergeCell ref="AS18:AS19"/>
    <mergeCell ref="AT18:AT19"/>
    <mergeCell ref="AU18:AU19"/>
    <mergeCell ref="AV18:AV19"/>
    <mergeCell ref="AW18:AW19"/>
    <mergeCell ref="AX18:AX19"/>
    <mergeCell ref="AY18:AY19"/>
    <mergeCell ref="AZ18:AZ19"/>
    <mergeCell ref="BA18:BA19"/>
    <mergeCell ref="BB18:BB19"/>
    <mergeCell ref="BC18:BC19"/>
    <mergeCell ref="W18:W19"/>
    <mergeCell ref="Y18:Y19"/>
    <mergeCell ref="AG17:AK17"/>
    <mergeCell ref="AL17:AZ17"/>
    <mergeCell ref="X18:X19"/>
    <mergeCell ref="Z18:Z19"/>
    <mergeCell ref="AA18:AA19"/>
    <mergeCell ref="AR18:AR19"/>
    <mergeCell ref="AG18:AG19"/>
    <mergeCell ref="AH18:AH19"/>
    <mergeCell ref="AI18:AI19"/>
    <mergeCell ref="AJ18:AJ19"/>
    <mergeCell ref="AK18:AK19"/>
    <mergeCell ref="AL18:AL19"/>
    <mergeCell ref="AM18:AM19"/>
    <mergeCell ref="AN18:AN19"/>
    <mergeCell ref="P14:AF14"/>
    <mergeCell ref="P15:AF15"/>
    <mergeCell ref="P16:AF16"/>
    <mergeCell ref="BC17:BH17"/>
    <mergeCell ref="BI17:BM17"/>
    <mergeCell ref="BA17:BB17"/>
    <mergeCell ref="A17:A19"/>
    <mergeCell ref="O17:O19"/>
    <mergeCell ref="P17:P19"/>
    <mergeCell ref="Q17:T17"/>
    <mergeCell ref="U17:AF17"/>
    <mergeCell ref="AF18:AF19"/>
    <mergeCell ref="AB18:AB19"/>
    <mergeCell ref="AC18:AC19"/>
    <mergeCell ref="AD18:AD19"/>
    <mergeCell ref="AE18:AE19"/>
    <mergeCell ref="Q18:Q19"/>
    <mergeCell ref="R18:R19"/>
    <mergeCell ref="S18:S19"/>
    <mergeCell ref="T18:T19"/>
    <mergeCell ref="U18:U19"/>
    <mergeCell ref="V18:V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BI22:BM22 BI52:BM53 BI42:BM46 BI40:BM40 BI38:BM38 BI36:BM36 BI34:BM34 BI32:BM32 BI29:BM30 BI26:BM27 BI24:BM24 Q21:BH42 Q45:BH5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43:BH44 P21:P53"/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78</vt:i4>
      </vt:variant>
      <vt:variant>
        <vt:lpstr>Именованные диапазоны</vt:lpstr>
      </vt:variant>
      <vt:variant>
        <vt:i4>187</vt:i4>
      </vt:variant>
    </vt:vector>
  </HeadingPairs>
  <TitlesOfParts>
    <vt:vector size="265" baseType="lpstr">
      <vt:lpstr>Титульный лист</vt:lpstr>
      <vt:lpstr>Раздел 1.1</vt:lpstr>
      <vt:lpstr>Раздел 1.2</vt:lpstr>
      <vt:lpstr>Раздел 1.3</vt:lpstr>
      <vt:lpstr>Раздел 1.4</vt:lpstr>
      <vt:lpstr>Раздел 2.1.1.1</vt:lpstr>
      <vt:lpstr>Раздел 2.1.1.2</vt:lpstr>
      <vt:lpstr>Раздел 2.1.1.3</vt:lpstr>
      <vt:lpstr>Раздел 2.1.2.1</vt:lpstr>
      <vt:lpstr>Раздел 2.1.2.2</vt:lpstr>
      <vt:lpstr>Раздел 2.1.2.3</vt:lpstr>
      <vt:lpstr>Раздел 2.1.3.1</vt:lpstr>
      <vt:lpstr>Раздел 2.1.3.2</vt:lpstr>
      <vt:lpstr>Раздел 2.1.3.3</vt:lpstr>
      <vt:lpstr>Раздел 2.2.1</vt:lpstr>
      <vt:lpstr>Раздел 2.2.2</vt:lpstr>
      <vt:lpstr>Раздел 2.2.3</vt:lpstr>
      <vt:lpstr>Раздел 2.3.1</vt:lpstr>
      <vt:lpstr>Раздел 2.3.2</vt:lpstr>
      <vt:lpstr>Раздел 2.3.3</vt:lpstr>
      <vt:lpstr>Раздел 2.4.1</vt:lpstr>
      <vt:lpstr>Раздел 2.4.2</vt:lpstr>
      <vt:lpstr>Раздел 2.4.3</vt:lpstr>
      <vt:lpstr>Раздел 2.5.1.1</vt:lpstr>
      <vt:lpstr>Раздел 2.5.1.2</vt:lpstr>
      <vt:lpstr>Раздел 2.5.1.3</vt:lpstr>
      <vt:lpstr>Раздел 2.5.1.4</vt:lpstr>
      <vt:lpstr>Раздел 2.5.2.1</vt:lpstr>
      <vt:lpstr>Раздел 2.5.2.2</vt:lpstr>
      <vt:lpstr>Раздел 2.5.2.3</vt:lpstr>
      <vt:lpstr>Раздел 2.5.3.1</vt:lpstr>
      <vt:lpstr>Раздел 2.5.3.2</vt:lpstr>
      <vt:lpstr>Раздел 2.5.3.3</vt:lpstr>
      <vt:lpstr>Раздел 2.6.1</vt:lpstr>
      <vt:lpstr>Раздел 2.6.2</vt:lpstr>
      <vt:lpstr>Раздел 2.6.3</vt:lpstr>
      <vt:lpstr>Раздел 2.6.4</vt:lpstr>
      <vt:lpstr>Раздел 2.7.1</vt:lpstr>
      <vt:lpstr>Раздел 2.7.2</vt:lpstr>
      <vt:lpstr>Раздел 2.7.3</vt:lpstr>
      <vt:lpstr>Раздел 2.8.1</vt:lpstr>
      <vt:lpstr>Раздел 2.8.2</vt:lpstr>
      <vt:lpstr>Раздел 2.8.3</vt:lpstr>
      <vt:lpstr>Раздел 2.9</vt:lpstr>
      <vt:lpstr>Раздел 2.10.1</vt:lpstr>
      <vt:lpstr>Раздел 2.10.2</vt:lpstr>
      <vt:lpstr>Раздел 2.10.3</vt:lpstr>
      <vt:lpstr>Раздел 2.11.1</vt:lpstr>
      <vt:lpstr>Раздел 2.11.2</vt:lpstr>
      <vt:lpstr>Раздел 2.11.3</vt:lpstr>
      <vt:lpstr>Раздел 2.12.1</vt:lpstr>
      <vt:lpstr>Раздел 2.12.2</vt:lpstr>
      <vt:lpstr>Раздел 2.12.3</vt:lpstr>
      <vt:lpstr>Раздел 2.13.1</vt:lpstr>
      <vt:lpstr>Раздел 2.13.2</vt:lpstr>
      <vt:lpstr>Раздел 2.13.3</vt:lpstr>
      <vt:lpstr>Раздел 2.14.1.1</vt:lpstr>
      <vt:lpstr>Раздел 2.14.1.2</vt:lpstr>
      <vt:lpstr>Раздел 2.14.1.3</vt:lpstr>
      <vt:lpstr>Раздел 2.14.2.1</vt:lpstr>
      <vt:lpstr>Раздел 2.14.2.2</vt:lpstr>
      <vt:lpstr>Раздел 2.14.2.3</vt:lpstr>
      <vt:lpstr>Раздел 2.14.3.1</vt:lpstr>
      <vt:lpstr>Раздел 2.14.3.2</vt:lpstr>
      <vt:lpstr>Раздел 2.14.3.3</vt:lpstr>
      <vt:lpstr>Раздел 2.14.3.4</vt:lpstr>
      <vt:lpstr>Раздел 2.15.1</vt:lpstr>
      <vt:lpstr>Раздел 2.15.2</vt:lpstr>
      <vt:lpstr>Раздел 2.15.3</vt:lpstr>
      <vt:lpstr>Раздел 3.1</vt:lpstr>
      <vt:lpstr>Раздел 3.2</vt:lpstr>
      <vt:lpstr>Раздел 3.3.1</vt:lpstr>
      <vt:lpstr>Раздел 3.3.2</vt:lpstr>
      <vt:lpstr>Раздел 3.4</vt:lpstr>
      <vt:lpstr>Раздел 3.5</vt:lpstr>
      <vt:lpstr>Spravochnik</vt:lpstr>
      <vt:lpstr>Флак</vt:lpstr>
      <vt:lpstr>Лист77</vt:lpstr>
      <vt:lpstr>codeprof</vt:lpstr>
      <vt:lpstr>Data_Adr</vt:lpstr>
      <vt:lpstr>data_r_1</vt:lpstr>
      <vt:lpstr>data_r_10</vt:lpstr>
      <vt:lpstr>data_r_11</vt:lpstr>
      <vt:lpstr>data_r_12</vt:lpstr>
      <vt:lpstr>data_r_13</vt:lpstr>
      <vt:lpstr>data_r_14</vt:lpstr>
      <vt:lpstr>data_r_15</vt:lpstr>
      <vt:lpstr>data_r_16</vt:lpstr>
      <vt:lpstr>data_r_17</vt:lpstr>
      <vt:lpstr>data_r_18</vt:lpstr>
      <vt:lpstr>data_r_19</vt:lpstr>
      <vt:lpstr>data_r_2</vt:lpstr>
      <vt:lpstr>data_r_20</vt:lpstr>
      <vt:lpstr>data_r_21</vt:lpstr>
      <vt:lpstr>data_r_22</vt:lpstr>
      <vt:lpstr>data_r_23</vt:lpstr>
      <vt:lpstr>data_r_24</vt:lpstr>
      <vt:lpstr>data_r_25</vt:lpstr>
      <vt:lpstr>data_r_26</vt:lpstr>
      <vt:lpstr>data_r_27</vt:lpstr>
      <vt:lpstr>data_r_28</vt:lpstr>
      <vt:lpstr>data_r_29</vt:lpstr>
      <vt:lpstr>data_r_3</vt:lpstr>
      <vt:lpstr>data_r_30</vt:lpstr>
      <vt:lpstr>data_r_31</vt:lpstr>
      <vt:lpstr>data_r_32</vt:lpstr>
      <vt:lpstr>data_r_33</vt:lpstr>
      <vt:lpstr>data_r_34</vt:lpstr>
      <vt:lpstr>data_r_35</vt:lpstr>
      <vt:lpstr>data_r_36</vt:lpstr>
      <vt:lpstr>data_r_37</vt:lpstr>
      <vt:lpstr>data_r_38</vt:lpstr>
      <vt:lpstr>data_r_39</vt:lpstr>
      <vt:lpstr>data_r_4</vt:lpstr>
      <vt:lpstr>data_r_40</vt:lpstr>
      <vt:lpstr>data_r_41</vt:lpstr>
      <vt:lpstr>data_r_42</vt:lpstr>
      <vt:lpstr>data_r_43</vt:lpstr>
      <vt:lpstr>data_r_44</vt:lpstr>
      <vt:lpstr>data_r_45</vt:lpstr>
      <vt:lpstr>data_r_46</vt:lpstr>
      <vt:lpstr>data_r_47</vt:lpstr>
      <vt:lpstr>data_r_48</vt:lpstr>
      <vt:lpstr>data_r_49</vt:lpstr>
      <vt:lpstr>data_r_5</vt:lpstr>
      <vt:lpstr>data_r_50</vt:lpstr>
      <vt:lpstr>data_r_51</vt:lpstr>
      <vt:lpstr>data_r_52</vt:lpstr>
      <vt:lpstr>data_r_53</vt:lpstr>
      <vt:lpstr>data_r_54</vt:lpstr>
      <vt:lpstr>data_r_55</vt:lpstr>
      <vt:lpstr>data_r_56</vt:lpstr>
      <vt:lpstr>data_r_57</vt:lpstr>
      <vt:lpstr>data_r_58</vt:lpstr>
      <vt:lpstr>data_r_59</vt:lpstr>
      <vt:lpstr>data_r_6</vt:lpstr>
      <vt:lpstr>data_r_60</vt:lpstr>
      <vt:lpstr>data_r_61</vt:lpstr>
      <vt:lpstr>data_r_62</vt:lpstr>
      <vt:lpstr>data_r_63</vt:lpstr>
      <vt:lpstr>data_r_64</vt:lpstr>
      <vt:lpstr>data_r_65</vt:lpstr>
      <vt:lpstr>data_r_66</vt:lpstr>
      <vt:lpstr>data_r_67</vt:lpstr>
      <vt:lpstr>data_r_68</vt:lpstr>
      <vt:lpstr>data_r_69</vt:lpstr>
      <vt:lpstr>data_r_7</vt:lpstr>
      <vt:lpstr>data_r_70</vt:lpstr>
      <vt:lpstr>data_r_71</vt:lpstr>
      <vt:lpstr>data_r_72</vt:lpstr>
      <vt:lpstr>data_r_73</vt:lpstr>
      <vt:lpstr>data_r_74</vt:lpstr>
      <vt:lpstr>data_r_8</vt:lpstr>
      <vt:lpstr>data_r_9</vt:lpstr>
      <vt:lpstr>P_1</vt:lpstr>
      <vt:lpstr>P_2</vt:lpstr>
      <vt:lpstr>P_3</vt:lpstr>
      <vt:lpstr>P_4</vt:lpstr>
      <vt:lpstr>P_5</vt:lpstr>
      <vt:lpstr>P_6</vt:lpstr>
      <vt:lpstr>P_7</vt:lpstr>
      <vt:lpstr>R_1</vt:lpstr>
      <vt:lpstr>R_2</vt:lpstr>
      <vt:lpstr>R_3</vt:lpstr>
      <vt:lpstr>R_4</vt:lpstr>
      <vt:lpstr>razdel_01</vt:lpstr>
      <vt:lpstr>razdel_02</vt:lpstr>
      <vt:lpstr>razdel_03</vt:lpstr>
      <vt:lpstr>razdel_04</vt:lpstr>
      <vt:lpstr>razdel_05</vt:lpstr>
      <vt:lpstr>razdel_06</vt:lpstr>
      <vt:lpstr>razdel_07</vt:lpstr>
      <vt:lpstr>razdel_08</vt:lpstr>
      <vt:lpstr>razdel_09</vt:lpstr>
      <vt:lpstr>razdel_10</vt:lpstr>
      <vt:lpstr>razdel_11</vt:lpstr>
      <vt:lpstr>razdel_12</vt:lpstr>
      <vt:lpstr>razdel_13</vt:lpstr>
      <vt:lpstr>razdel_14</vt:lpstr>
      <vt:lpstr>razdel_15</vt:lpstr>
      <vt:lpstr>razdel_16</vt:lpstr>
      <vt:lpstr>razdel_17</vt:lpstr>
      <vt:lpstr>razdel_18</vt:lpstr>
      <vt:lpstr>razdel_19</vt:lpstr>
      <vt:lpstr>razdel_20</vt:lpstr>
      <vt:lpstr>razdel_21</vt:lpstr>
      <vt:lpstr>razdel_22</vt:lpstr>
      <vt:lpstr>razdel_23</vt:lpstr>
      <vt:lpstr>razdel_24</vt:lpstr>
      <vt:lpstr>razdel_25</vt:lpstr>
      <vt:lpstr>razdel_26</vt:lpstr>
      <vt:lpstr>razdel_27</vt:lpstr>
      <vt:lpstr>razdel_28</vt:lpstr>
      <vt:lpstr>razdel_29</vt:lpstr>
      <vt:lpstr>razdel_30</vt:lpstr>
      <vt:lpstr>razdel_31</vt:lpstr>
      <vt:lpstr>razdel_32</vt:lpstr>
      <vt:lpstr>razdel_33</vt:lpstr>
      <vt:lpstr>razdel_34</vt:lpstr>
      <vt:lpstr>razdel_35</vt:lpstr>
      <vt:lpstr>razdel_36</vt:lpstr>
      <vt:lpstr>razdel_37</vt:lpstr>
      <vt:lpstr>razdel_38</vt:lpstr>
      <vt:lpstr>razdel_39</vt:lpstr>
      <vt:lpstr>razdel_40</vt:lpstr>
      <vt:lpstr>razdel_41</vt:lpstr>
      <vt:lpstr>razdel_42</vt:lpstr>
      <vt:lpstr>razdel_43</vt:lpstr>
      <vt:lpstr>razdel_44</vt:lpstr>
      <vt:lpstr>razdel_45</vt:lpstr>
      <vt:lpstr>razdel_46</vt:lpstr>
      <vt:lpstr>razdel_47</vt:lpstr>
      <vt:lpstr>razdel_48</vt:lpstr>
      <vt:lpstr>razdel_49</vt:lpstr>
      <vt:lpstr>razdel_50</vt:lpstr>
      <vt:lpstr>razdel_51</vt:lpstr>
      <vt:lpstr>razdel_52</vt:lpstr>
      <vt:lpstr>razdel_53</vt:lpstr>
      <vt:lpstr>razdel_54</vt:lpstr>
      <vt:lpstr>razdel_55</vt:lpstr>
      <vt:lpstr>razdel_56</vt:lpstr>
      <vt:lpstr>razdel_57</vt:lpstr>
      <vt:lpstr>razdel_58</vt:lpstr>
      <vt:lpstr>razdel_59</vt:lpstr>
      <vt:lpstr>razdel_60</vt:lpstr>
      <vt:lpstr>razdel_61</vt:lpstr>
      <vt:lpstr>razdel_62</vt:lpstr>
      <vt:lpstr>razdel_63</vt:lpstr>
      <vt:lpstr>razdel_64</vt:lpstr>
      <vt:lpstr>razdel_65</vt:lpstr>
      <vt:lpstr>razdel_66</vt:lpstr>
      <vt:lpstr>razdel_67</vt:lpstr>
      <vt:lpstr>razdel_68</vt:lpstr>
      <vt:lpstr>razdel_69</vt:lpstr>
      <vt:lpstr>razdel_70</vt:lpstr>
      <vt:lpstr>razdel_71</vt:lpstr>
      <vt:lpstr>razdel_72</vt:lpstr>
      <vt:lpstr>razdel_73</vt:lpstr>
      <vt:lpstr>razdel_74</vt:lpstr>
      <vt:lpstr>special</vt:lpstr>
      <vt:lpstr>T_Check</vt:lpstr>
      <vt:lpstr>Verificationcheck</vt:lpstr>
      <vt:lpstr>Version</vt:lpstr>
      <vt:lpstr>year</vt:lpstr>
      <vt:lpstr>'Раздел 2.1.2.1'!Заголовки_для_печати</vt:lpstr>
      <vt:lpstr>'Раздел 2.1.2.2'!Заголовки_для_печати</vt:lpstr>
      <vt:lpstr>'Раздел 2.1.2.3'!Заголовки_для_печати</vt:lpstr>
      <vt:lpstr>'Раздел 2.13.1'!Заголовки_для_печати</vt:lpstr>
      <vt:lpstr>'Раздел 2.13.2'!Заголовки_для_печати</vt:lpstr>
      <vt:lpstr>'Раздел 2.13.3'!Заголовки_для_печати</vt:lpstr>
      <vt:lpstr>'Раздел 2.15.1'!Заголовки_для_печати</vt:lpstr>
      <vt:lpstr>'Раздел 2.15.2'!Заголовки_для_печати</vt:lpstr>
      <vt:lpstr>'Раздел 2.15.3'!Заголовки_для_печати</vt:lpstr>
      <vt:lpstr>'Раздел 2.5.2.1'!Заголовки_для_печати</vt:lpstr>
      <vt:lpstr>'Раздел 2.5.2.2'!Заголовки_для_печати</vt:lpstr>
      <vt:lpstr>'Раздел 2.5.2.3'!Заголовки_для_печати</vt:lpstr>
      <vt:lpstr>'Раздел 2.6.1'!Заголовки_для_печати</vt:lpstr>
      <vt:lpstr>'Раздел 2.6.2'!Заголовки_для_печати</vt:lpstr>
      <vt:lpstr>'Раздел 2.6.3'!Заголовки_для_печати</vt:lpstr>
      <vt:lpstr>'Раздел 2.6.4'!Заголовки_для_печати</vt:lpstr>
      <vt:lpstr>'Раздел 3.1'!Заголовки_для_печати</vt:lpstr>
      <vt:lpstr>'Раздел 3.2'!Заголовки_для_печати</vt:lpstr>
      <vt:lpstr>'Раздел 3.3.1'!Заголовки_для_печати</vt:lpstr>
      <vt:lpstr>'Раздел 3.4'!Заголовки_для_печати</vt:lpstr>
      <vt:lpstr>'Раздел 3.5'!Заголовки_для_печати</vt:lpstr>
    </vt:vector>
  </TitlesOfParts>
  <Company>IVC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Kulikova</dc:creator>
  <cp:lastModifiedBy>Kulikova</cp:lastModifiedBy>
  <cp:lastPrinted>2016-09-14T09:57:45Z</cp:lastPrinted>
  <dcterms:created xsi:type="dcterms:W3CDTF">2016-08-08T07:38:31Z</dcterms:created>
  <dcterms:modified xsi:type="dcterms:W3CDTF">2017-07-19T08:53:10Z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Версия">
    <vt:lpwstr>100023</vt:lpwstr>
  </property>
</Properties>
</file>